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27" i="7"/>
  <c r="Y26" i="13"/>
  <c r="Y22" i="13"/>
  <c r="Y21" i="12"/>
  <c r="Y15" i="7"/>
  <c r="X15" i="7"/>
  <c r="Y13" i="12"/>
  <c r="Y12" i="12"/>
  <c r="X11" i="12"/>
  <c r="Y9" i="12"/>
  <c r="X7" i="12"/>
  <c r="Y32" i="12"/>
  <c r="Y31" i="12"/>
  <c r="Y30" i="12"/>
  <c r="X29" i="12"/>
  <c r="X25" i="12"/>
  <c r="X24" i="10"/>
  <c r="X21" i="12"/>
  <c r="X20" i="12"/>
  <c r="X17" i="8"/>
  <c r="Y15" i="8"/>
  <c r="X15" i="8"/>
  <c r="X13" i="12"/>
  <c r="Y10" i="12"/>
  <c r="X9" i="12"/>
  <c r="Y6" i="12"/>
  <c r="Y32" i="13"/>
  <c r="Y31" i="13"/>
  <c r="Y30" i="10"/>
  <c r="X27" i="9"/>
  <c r="Y24" i="13"/>
  <c r="X23" i="13"/>
  <c r="Y22" i="10"/>
  <c r="Y20" i="13"/>
  <c r="X19" i="13"/>
  <c r="Y17" i="9"/>
  <c r="Y15" i="9"/>
  <c r="X15" i="9"/>
  <c r="X14" i="10"/>
  <c r="X13" i="13"/>
  <c r="X11" i="13"/>
  <c r="X9" i="13"/>
  <c r="X7" i="13"/>
  <c r="X6" i="13"/>
  <c r="X32" i="10"/>
  <c r="X30" i="10"/>
  <c r="X29" i="10"/>
  <c r="X28" i="10"/>
  <c r="Y26" i="10"/>
  <c r="X26" i="10"/>
  <c r="X25" i="10"/>
  <c r="X22" i="10"/>
  <c r="X21" i="10"/>
  <c r="Y19" i="10"/>
  <c r="Y18" i="10"/>
  <c r="X18" i="10"/>
  <c r="X16" i="10"/>
  <c r="Y14" i="10"/>
  <c r="X12" i="10"/>
  <c r="Y10" i="10"/>
  <c r="X8" i="10"/>
  <c r="X5" i="10"/>
  <c r="Y22" i="14"/>
  <c r="Y22" i="17" s="1"/>
  <c r="X20" i="14"/>
  <c r="Y15" i="11"/>
  <c r="X15" i="11"/>
  <c r="Y10" i="14"/>
  <c r="Y10" i="17" s="1"/>
  <c r="X10" i="14"/>
  <c r="X10" i="17" s="1"/>
  <c r="Y9" i="14"/>
  <c r="Y9" i="17" s="1"/>
  <c r="X8" i="14"/>
  <c r="Y6" i="14"/>
  <c r="X4" i="11"/>
  <c r="X32" i="12"/>
  <c r="X30" i="12"/>
  <c r="X28" i="12"/>
  <c r="X26" i="12"/>
  <c r="Y24" i="12"/>
  <c r="X24" i="12"/>
  <c r="X22" i="12"/>
  <c r="Y20" i="12"/>
  <c r="X18" i="12"/>
  <c r="X12" i="12"/>
  <c r="X10" i="12"/>
  <c r="Y8" i="12"/>
  <c r="X8" i="12"/>
  <c r="X6" i="12"/>
  <c r="X32" i="13"/>
  <c r="Y30" i="13"/>
  <c r="X30" i="13"/>
  <c r="X29" i="13"/>
  <c r="X28" i="13"/>
  <c r="X26" i="13"/>
  <c r="X24" i="13"/>
  <c r="Y23" i="13"/>
  <c r="X22" i="13"/>
  <c r="Y19" i="13"/>
  <c r="X18" i="13"/>
  <c r="X12" i="13"/>
  <c r="Y11" i="13"/>
  <c r="Y10" i="13"/>
  <c r="X8" i="13"/>
  <c r="Y7" i="13"/>
  <c r="Y6" i="13"/>
  <c r="Y32" i="14"/>
  <c r="Y32" i="17" s="1"/>
  <c r="X32" i="14"/>
  <c r="X32" i="17" s="1"/>
  <c r="Y31" i="14"/>
  <c r="Y31" i="17" s="1"/>
  <c r="X31" i="14"/>
  <c r="X31" i="17" s="1"/>
  <c r="Y30" i="14"/>
  <c r="X30" i="14"/>
  <c r="X29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4" i="14"/>
  <c r="Y23" i="14"/>
  <c r="X23" i="14"/>
  <c r="X23" i="17" s="1"/>
  <c r="X22" i="14"/>
  <c r="X22" i="17" s="1"/>
  <c r="X21" i="14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Y12" i="14"/>
  <c r="Y12" i="17" s="1"/>
  <c r="X12" i="14"/>
  <c r="X12" i="17" s="1"/>
  <c r="Y11" i="14"/>
  <c r="Y11" i="17" s="1"/>
  <c r="X11" i="14"/>
  <c r="X11" i="17" s="1"/>
  <c r="X9" i="14"/>
  <c r="X9" i="17" s="1"/>
  <c r="Y7" i="14"/>
  <c r="X6" i="14"/>
  <c r="X5" i="14"/>
  <c r="X24" i="17"/>
  <c r="Y23" i="17"/>
  <c r="X13" i="17"/>
  <c r="Y24" i="23"/>
  <c r="Y15" i="18"/>
  <c r="X15" i="18"/>
  <c r="Y13" i="23"/>
  <c r="Y9" i="23"/>
  <c r="X4" i="18"/>
  <c r="X3" i="18" s="1"/>
  <c r="X32" i="23"/>
  <c r="Y30" i="21"/>
  <c r="X30" i="23"/>
  <c r="X27" i="19"/>
  <c r="Y26" i="23"/>
  <c r="X26" i="23"/>
  <c r="Y25" i="23"/>
  <c r="X24" i="23"/>
  <c r="Y22" i="23"/>
  <c r="X22" i="23"/>
  <c r="Y21" i="23"/>
  <c r="X20" i="23"/>
  <c r="X15" i="19"/>
  <c r="X12" i="23"/>
  <c r="Y10" i="23"/>
  <c r="X10" i="23"/>
  <c r="X8" i="23"/>
  <c r="Y6" i="23"/>
  <c r="X30" i="24"/>
  <c r="Y29" i="21"/>
  <c r="X26" i="24"/>
  <c r="X22" i="24"/>
  <c r="Y17" i="20"/>
  <c r="X10" i="24"/>
  <c r="Y9" i="21"/>
  <c r="X9" i="21"/>
  <c r="X6" i="24"/>
  <c r="X4" i="20"/>
  <c r="Y31" i="21"/>
  <c r="X31" i="21"/>
  <c r="X30" i="21"/>
  <c r="X29" i="21"/>
  <c r="X26" i="21"/>
  <c r="X25" i="21"/>
  <c r="Y23" i="21"/>
  <c r="X22" i="21"/>
  <c r="X21" i="21"/>
  <c r="Y19" i="21"/>
  <c r="Y14" i="21"/>
  <c r="X13" i="21"/>
  <c r="Y11" i="21"/>
  <c r="X11" i="21"/>
  <c r="Y10" i="21"/>
  <c r="Y7" i="21"/>
  <c r="X7" i="21"/>
  <c r="Y6" i="21"/>
  <c r="X5" i="21"/>
  <c r="X31" i="25"/>
  <c r="X31" i="28" s="1"/>
  <c r="X27" i="22"/>
  <c r="Y22" i="25"/>
  <c r="Y22" i="28" s="1"/>
  <c r="X22" i="25"/>
  <c r="X22" i="28" s="1"/>
  <c r="Y21" i="25"/>
  <c r="X21" i="25"/>
  <c r="Y18" i="25"/>
  <c r="Y15" i="22"/>
  <c r="X15" i="22"/>
  <c r="Y10" i="25"/>
  <c r="Y10" i="28" s="1"/>
  <c r="Y9" i="25"/>
  <c r="Y9" i="28" s="1"/>
  <c r="Y6" i="25"/>
  <c r="X4" i="22"/>
  <c r="Y32" i="23"/>
  <c r="Y31" i="23"/>
  <c r="X31" i="23"/>
  <c r="X29" i="23"/>
  <c r="Y28" i="23"/>
  <c r="X25" i="23"/>
  <c r="Y23" i="23"/>
  <c r="X23" i="23"/>
  <c r="X21" i="23"/>
  <c r="Y20" i="23"/>
  <c r="Y19" i="23"/>
  <c r="X19" i="23"/>
  <c r="X13" i="23"/>
  <c r="Y12" i="23"/>
  <c r="Y11" i="23"/>
  <c r="X11" i="23"/>
  <c r="X9" i="23"/>
  <c r="Y8" i="23"/>
  <c r="Y7" i="23"/>
  <c r="X7" i="23"/>
  <c r="X5" i="23"/>
  <c r="Y31" i="24"/>
  <c r="X31" i="24"/>
  <c r="Y30" i="24"/>
  <c r="X29" i="24"/>
  <c r="Y26" i="24"/>
  <c r="Y25" i="24"/>
  <c r="X25" i="24"/>
  <c r="Y23" i="24"/>
  <c r="Y22" i="24"/>
  <c r="Y21" i="24"/>
  <c r="X21" i="24"/>
  <c r="Y19" i="24"/>
  <c r="Y18" i="24"/>
  <c r="X13" i="24"/>
  <c r="Y11" i="24"/>
  <c r="X11" i="24"/>
  <c r="Y10" i="24"/>
  <c r="X9" i="24"/>
  <c r="Y7" i="24"/>
  <c r="X7" i="24"/>
  <c r="Y6" i="24"/>
  <c r="X5" i="24"/>
  <c r="Y32" i="25"/>
  <c r="Y32" i="28" s="1"/>
  <c r="X32" i="25"/>
  <c r="X32" i="28" s="1"/>
  <c r="Y31" i="25"/>
  <c r="Y31" i="28" s="1"/>
  <c r="Y30" i="25"/>
  <c r="X30" i="25"/>
  <c r="X29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Y19" i="25"/>
  <c r="X19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23" i="29"/>
  <c r="X20" i="29"/>
  <c r="X7" i="29" s="1"/>
  <c r="Y19" i="29"/>
  <c r="X19" i="29"/>
  <c r="X6" i="29" s="1"/>
  <c r="X18" i="29"/>
  <c r="Y27" i="29"/>
  <c r="Y14" i="29" s="1"/>
  <c r="X27" i="29"/>
  <c r="Y26" i="29"/>
  <c r="X26" i="29"/>
  <c r="X24" i="29"/>
  <c r="X11" i="29" s="1"/>
  <c r="Y23" i="29"/>
  <c r="Y10" i="29" s="1"/>
  <c r="Y21" i="29"/>
  <c r="Y8" i="29" s="1"/>
  <c r="X21" i="29"/>
  <c r="X8" i="29" s="1"/>
  <c r="Y18" i="29"/>
  <c r="Y5" i="29" s="1"/>
  <c r="X14" i="29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Y172" i="42"/>
  <c r="Y154" i="42"/>
  <c r="Y136" i="42"/>
  <c r="Y117" i="42"/>
  <c r="Y92" i="42"/>
  <c r="Y73" i="42"/>
  <c r="Y54" i="42"/>
  <c r="Y35" i="42"/>
  <c r="Y16" i="42"/>
  <c r="Y10" i="42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55" i="46"/>
  <c r="X146" i="44"/>
  <c r="Y146" i="44"/>
  <c r="Y144" i="44"/>
  <c r="Y139" i="46"/>
  <c r="Y135" i="46"/>
  <c r="Y131" i="46"/>
  <c r="Y128" i="44"/>
  <c r="X128" i="44"/>
  <c r="Y125" i="44"/>
  <c r="Y109" i="44"/>
  <c r="X109" i="44"/>
  <c r="X106" i="44"/>
  <c r="Y85" i="44"/>
  <c r="X85" i="44"/>
  <c r="X82" i="44"/>
  <c r="X66" i="44"/>
  <c r="Y66" i="44"/>
  <c r="Y63" i="44"/>
  <c r="X47" i="44"/>
  <c r="Y47" i="44"/>
  <c r="X44" i="44"/>
  <c r="X28" i="44"/>
  <c r="X28" i="46" s="1"/>
  <c r="Y28" i="44"/>
  <c r="Y25" i="44"/>
  <c r="Y7" i="44"/>
  <c r="X7" i="44"/>
  <c r="Y4" i="44"/>
  <c r="X177" i="46"/>
  <c r="Y174" i="46"/>
  <c r="X173" i="46"/>
  <c r="Y170" i="46"/>
  <c r="X169" i="46"/>
  <c r="Y166" i="46"/>
  <c r="Y164" i="45"/>
  <c r="X162" i="45"/>
  <c r="X162" i="46" s="1"/>
  <c r="Y162" i="45"/>
  <c r="Y157" i="46"/>
  <c r="Y156" i="46"/>
  <c r="X156" i="46"/>
  <c r="Y153" i="46"/>
  <c r="Y152" i="46"/>
  <c r="X152" i="46"/>
  <c r="Y149" i="46"/>
  <c r="Y148" i="46"/>
  <c r="X148" i="46"/>
  <c r="Y146" i="45"/>
  <c r="X146" i="45"/>
  <c r="X144" i="45"/>
  <c r="Y140" i="46"/>
  <c r="X139" i="46"/>
  <c r="Y136" i="46"/>
  <c r="X135" i="46"/>
  <c r="Y132" i="46"/>
  <c r="X131" i="46"/>
  <c r="Y128" i="45"/>
  <c r="X128" i="45"/>
  <c r="Y125" i="45"/>
  <c r="X122" i="46"/>
  <c r="Y119" i="46"/>
  <c r="X118" i="46"/>
  <c r="Y115" i="46"/>
  <c r="Y109" i="45"/>
  <c r="X109" i="45"/>
  <c r="X106" i="45"/>
  <c r="Y85" i="45"/>
  <c r="X85" i="45"/>
  <c r="Y82" i="45"/>
  <c r="Y77" i="46"/>
  <c r="Y73" i="46"/>
  <c r="Y69" i="46"/>
  <c r="Y66" i="45"/>
  <c r="X66" i="45"/>
  <c r="Y60" i="46"/>
  <c r="Y56" i="46"/>
  <c r="Y52" i="46"/>
  <c r="Y47" i="45"/>
  <c r="Y47" i="46" s="1"/>
  <c r="X47" i="45"/>
  <c r="Y44" i="45"/>
  <c r="X40" i="46"/>
  <c r="Y39" i="46"/>
  <c r="X36" i="46"/>
  <c r="Y35" i="46"/>
  <c r="X32" i="46"/>
  <c r="Y31" i="46"/>
  <c r="Y28" i="45"/>
  <c r="X28" i="45"/>
  <c r="Y27" i="46"/>
  <c r="X21" i="46"/>
  <c r="Y20" i="46"/>
  <c r="X17" i="46"/>
  <c r="Y16" i="46"/>
  <c r="X13" i="46"/>
  <c r="X9" i="46"/>
  <c r="Y8" i="46"/>
  <c r="X7" i="45"/>
  <c r="X7" i="46" s="1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Y159" i="46"/>
  <c r="X159" i="46"/>
  <c r="X158" i="46"/>
  <c r="Y155" i="46"/>
  <c r="X154" i="46"/>
  <c r="Y151" i="46"/>
  <c r="X151" i="46"/>
  <c r="X150" i="46"/>
  <c r="Y147" i="46"/>
  <c r="X141" i="46"/>
  <c r="X140" i="46"/>
  <c r="Y138" i="46"/>
  <c r="X138" i="46"/>
  <c r="X137" i="46"/>
  <c r="Y134" i="46"/>
  <c r="X134" i="46"/>
  <c r="X133" i="46"/>
  <c r="X132" i="46"/>
  <c r="Y130" i="46"/>
  <c r="X130" i="46"/>
  <c r="Y129" i="46"/>
  <c r="X129" i="46"/>
  <c r="Y127" i="46"/>
  <c r="Y126" i="46"/>
  <c r="X126" i="46"/>
  <c r="Y122" i="46"/>
  <c r="Y121" i="46"/>
  <c r="X121" i="46"/>
  <c r="X120" i="46"/>
  <c r="X119" i="46"/>
  <c r="Y118" i="46"/>
  <c r="Y117" i="46"/>
  <c r="X117" i="46"/>
  <c r="Y116" i="46"/>
  <c r="X116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Y38" i="46"/>
  <c r="X38" i="46"/>
  <c r="Y37" i="46"/>
  <c r="X37" i="46"/>
  <c r="Y36" i="46"/>
  <c r="Y34" i="46"/>
  <c r="X34" i="46"/>
  <c r="Y33" i="46"/>
  <c r="X33" i="46"/>
  <c r="Y32" i="46"/>
  <c r="Y30" i="46"/>
  <c r="X30" i="46"/>
  <c r="Y29" i="46"/>
  <c r="X29" i="46"/>
  <c r="Y26" i="46"/>
  <c r="X26" i="46"/>
  <c r="Y22" i="46"/>
  <c r="Y21" i="46"/>
  <c r="X20" i="46"/>
  <c r="Y19" i="46"/>
  <c r="X19" i="46"/>
  <c r="Y18" i="46"/>
  <c r="Y17" i="46"/>
  <c r="X16" i="46"/>
  <c r="Y15" i="46"/>
  <c r="X15" i="46"/>
  <c r="Y14" i="46"/>
  <c r="Y13" i="46"/>
  <c r="Y12" i="46"/>
  <c r="X12" i="46"/>
  <c r="Y11" i="46"/>
  <c r="X11" i="46"/>
  <c r="Y10" i="46"/>
  <c r="Y9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X144" i="47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66" i="50"/>
  <c r="X66" i="50"/>
  <c r="Y47" i="50"/>
  <c r="X47" i="50"/>
  <c r="Y44" i="50"/>
  <c r="X44" i="50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Y106" i="54"/>
  <c r="X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X25" i="54"/>
  <c r="Y25" i="54"/>
  <c r="Y7" i="54"/>
  <c r="X7" i="54"/>
  <c r="Y4" i="54"/>
  <c r="X4" i="54"/>
  <c r="X175" i="56"/>
  <c r="X171" i="56"/>
  <c r="X167" i="56"/>
  <c r="Y164" i="55"/>
  <c r="X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X125" i="55"/>
  <c r="Y125" i="55"/>
  <c r="X120" i="56"/>
  <c r="X116" i="56"/>
  <c r="X112" i="56"/>
  <c r="X109" i="55"/>
  <c r="Y109" i="55"/>
  <c r="X103" i="56"/>
  <c r="X99" i="56"/>
  <c r="X95" i="56"/>
  <c r="X91" i="56"/>
  <c r="X87" i="56"/>
  <c r="Y85" i="55"/>
  <c r="X85" i="55"/>
  <c r="Y82" i="55"/>
  <c r="X78" i="56"/>
  <c r="X74" i="56"/>
  <c r="X70" i="56"/>
  <c r="Y66" i="55"/>
  <c r="X66" i="55"/>
  <c r="Y63" i="55"/>
  <c r="X63" i="55"/>
  <c r="Y47" i="55"/>
  <c r="Y47" i="56" s="1"/>
  <c r="X47" i="55"/>
  <c r="X47" i="56" s="1"/>
  <c r="X44" i="55"/>
  <c r="X44" i="56" s="1"/>
  <c r="Y28" i="55"/>
  <c r="X28" i="55"/>
  <c r="X25" i="55"/>
  <c r="Y7" i="55"/>
  <c r="Y7" i="56" s="1"/>
  <c r="X7" i="55"/>
  <c r="X7" i="56" s="1"/>
  <c r="Y4" i="55"/>
  <c r="Y4" i="56" s="1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432" i="64" s="1"/>
  <c r="X431" i="64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X405" i="66"/>
  <c r="X404" i="66" s="1"/>
  <c r="Y405" i="66"/>
  <c r="Y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X194" i="66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X371" i="67"/>
  <c r="X370" i="67" s="1"/>
  <c r="Y367" i="67"/>
  <c r="X367" i="67"/>
  <c r="Y351" i="67"/>
  <c r="X351" i="67"/>
  <c r="Y348" i="67"/>
  <c r="Y347" i="67" s="1"/>
  <c r="X348" i="67"/>
  <c r="X347" i="67" s="1"/>
  <c r="Y338" i="67"/>
  <c r="Y334" i="67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Y194" i="67"/>
  <c r="X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43" i="68"/>
  <c r="Y242" i="68" s="1"/>
  <c r="X243" i="68"/>
  <c r="X24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Y390" i="69"/>
  <c r="Y389" i="69" s="1"/>
  <c r="X390" i="69"/>
  <c r="X389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198" i="69"/>
  <c r="Y197" i="69" s="1"/>
  <c r="X198" i="69"/>
  <c r="X197" i="69" s="1"/>
  <c r="Y194" i="69"/>
  <c r="X194" i="69"/>
  <c r="X175" i="69"/>
  <c r="Y175" i="69"/>
  <c r="Y159" i="69"/>
  <c r="X159" i="69"/>
  <c r="Y156" i="69"/>
  <c r="Y155" i="69" s="1"/>
  <c r="X156" i="69"/>
  <c r="X155" i="69" s="1"/>
  <c r="Y148" i="69"/>
  <c r="Y144" i="69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194" i="70"/>
  <c r="X194" i="70"/>
  <c r="Y175" i="70"/>
  <c r="X175" i="70"/>
  <c r="Y159" i="70"/>
  <c r="X159" i="70"/>
  <c r="X156" i="70"/>
  <c r="X155" i="70" s="1"/>
  <c r="X153" i="70"/>
  <c r="X149" i="70"/>
  <c r="X145" i="70"/>
  <c r="X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Y331" i="71"/>
  <c r="X330" i="71"/>
  <c r="Y329" i="71"/>
  <c r="Y327" i="71"/>
  <c r="X326" i="71"/>
  <c r="Y325" i="71"/>
  <c r="Y323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3" i="71"/>
  <c r="Y172" i="71" s="1"/>
  <c r="Y170" i="71"/>
  <c r="X170" i="71"/>
  <c r="Y154" i="71"/>
  <c r="X154" i="71"/>
  <c r="Y152" i="71"/>
  <c r="Y151" i="71" s="1"/>
  <c r="X152" i="71"/>
  <c r="X151" i="71" s="1"/>
  <c r="Y149" i="71"/>
  <c r="Y146" i="71"/>
  <c r="Y145" i="71"/>
  <c r="Y142" i="71"/>
  <c r="Y141" i="71"/>
  <c r="X139" i="71"/>
  <c r="Y138" i="71"/>
  <c r="Y137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70" i="72"/>
  <c r="Y370" i="72"/>
  <c r="Y352" i="72"/>
  <c r="X352" i="72"/>
  <c r="Y336" i="72"/>
  <c r="X336" i="72"/>
  <c r="X334" i="72"/>
  <c r="X333" i="72" s="1"/>
  <c r="Y334" i="72"/>
  <c r="Y333" i="72" s="1"/>
  <c r="X330" i="72"/>
  <c r="X326" i="72"/>
  <c r="X322" i="72"/>
  <c r="Y300" i="72"/>
  <c r="X300" i="72"/>
  <c r="X317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Y152" i="72"/>
  <c r="Y151" i="72" s="1"/>
  <c r="Y118" i="72"/>
  <c r="X118" i="72"/>
  <c r="Y116" i="72"/>
  <c r="X116" i="72"/>
  <c r="Y100" i="72"/>
  <c r="X100" i="72"/>
  <c r="Y98" i="72"/>
  <c r="X98" i="72"/>
  <c r="X97" i="72" s="1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X114" i="6"/>
  <c r="Y104" i="6"/>
  <c r="Y92" i="6"/>
  <c r="X92" i="6"/>
  <c r="Y89" i="6"/>
  <c r="X89" i="6"/>
  <c r="Y19" i="6"/>
  <c r="Y17" i="6"/>
  <c r="X17" i="6"/>
  <c r="X160" i="6" s="1"/>
  <c r="Y12" i="6"/>
  <c r="Y13" i="6" s="1"/>
  <c r="Y461" i="68" l="1"/>
  <c r="Y460" i="68" s="1"/>
  <c r="X143" i="58"/>
  <c r="X390" i="65"/>
  <c r="X389" i="65" s="1"/>
  <c r="Y179" i="67"/>
  <c r="Y178" i="67" s="1"/>
  <c r="X198" i="70"/>
  <c r="X197" i="70" s="1"/>
  <c r="Y164" i="56"/>
  <c r="X322" i="64"/>
  <c r="Y390" i="65"/>
  <c r="Y389" i="65" s="1"/>
  <c r="X179" i="69"/>
  <c r="X178" i="69" s="1"/>
  <c r="X47" i="46"/>
  <c r="Y179" i="69"/>
  <c r="Y178" i="69" s="1"/>
  <c r="Y109" i="56"/>
  <c r="X461" i="68"/>
  <c r="X460" i="68" s="1"/>
  <c r="X371" i="70"/>
  <c r="X370" i="70" s="1"/>
  <c r="X198" i="65"/>
  <c r="X197" i="65" s="1"/>
  <c r="Y371" i="70"/>
  <c r="Y370" i="70" s="1"/>
  <c r="Y279" i="72"/>
  <c r="X371" i="69"/>
  <c r="X370" i="69" s="1"/>
  <c r="X117" i="69"/>
  <c r="Y128" i="56"/>
  <c r="Y191" i="71"/>
  <c r="Y190" i="71" s="1"/>
  <c r="Y198" i="65"/>
  <c r="Y197" i="65" s="1"/>
  <c r="X198" i="66"/>
  <c r="X197" i="66" s="1"/>
  <c r="Y198" i="66"/>
  <c r="Y197" i="66" s="1"/>
  <c r="X173" i="71"/>
  <c r="X172" i="71" s="1"/>
  <c r="X390" i="67"/>
  <c r="X389" i="67" s="1"/>
  <c r="X385" i="67" s="1"/>
  <c r="X191" i="71"/>
  <c r="X190" i="71" s="1"/>
  <c r="Y390" i="67"/>
  <c r="Y389" i="67" s="1"/>
  <c r="Y385" i="67" s="1"/>
  <c r="Y373" i="71"/>
  <c r="Y372" i="71" s="1"/>
  <c r="X373" i="72"/>
  <c r="X372" i="72" s="1"/>
  <c r="X485" i="68"/>
  <c r="X484" i="68" s="1"/>
  <c r="X220" i="64"/>
  <c r="X219" i="64" s="1"/>
  <c r="X215" i="64" s="1"/>
  <c r="X219" i="68"/>
  <c r="X218" i="68" s="1"/>
  <c r="X214" i="68" s="1"/>
  <c r="X373" i="71"/>
  <c r="X372" i="71" s="1"/>
  <c r="X191" i="72"/>
  <c r="X190" i="72" s="1"/>
  <c r="Y179" i="66"/>
  <c r="Y178" i="66" s="1"/>
  <c r="Y179" i="65"/>
  <c r="Y178" i="65" s="1"/>
  <c r="X164" i="58"/>
  <c r="Y85" i="46"/>
  <c r="Y199" i="64"/>
  <c r="Y198" i="64" s="1"/>
  <c r="X390" i="70"/>
  <c r="X389" i="70" s="1"/>
  <c r="X128" i="46"/>
  <c r="Y411" i="64"/>
  <c r="Y410" i="64" s="1"/>
  <c r="X15" i="10"/>
  <c r="X199" i="64"/>
  <c r="X198" i="64" s="1"/>
  <c r="X390" i="66"/>
  <c r="X389" i="66" s="1"/>
  <c r="X355" i="71"/>
  <c r="X354" i="71" s="1"/>
  <c r="X198" i="67"/>
  <c r="X197" i="67" s="1"/>
  <c r="Y355" i="71"/>
  <c r="Y354" i="71" s="1"/>
  <c r="Y198" i="67"/>
  <c r="Y197" i="67" s="1"/>
  <c r="Y193" i="67" s="1"/>
  <c r="Y85" i="56"/>
  <c r="X173" i="72"/>
  <c r="X172" i="72" s="1"/>
  <c r="Y355" i="72"/>
  <c r="Y354" i="72" s="1"/>
  <c r="X371" i="65"/>
  <c r="X370" i="65" s="1"/>
  <c r="X179" i="67"/>
  <c r="X178" i="67" s="1"/>
  <c r="X174" i="67" s="1"/>
  <c r="X179" i="66"/>
  <c r="X178" i="66" s="1"/>
  <c r="X174" i="66" s="1"/>
  <c r="Y66" i="46"/>
  <c r="X62" i="58"/>
  <c r="X85" i="56"/>
  <c r="Y43" i="48"/>
  <c r="X7" i="59"/>
  <c r="Y28" i="56"/>
  <c r="Y66" i="56"/>
  <c r="Y140" i="66"/>
  <c r="Y220" i="64"/>
  <c r="Y219" i="64" s="1"/>
  <c r="X143" i="55"/>
  <c r="X164" i="56"/>
  <c r="X105" i="54"/>
  <c r="Y173" i="72"/>
  <c r="Y172" i="72" s="1"/>
  <c r="Y169" i="72" s="1"/>
  <c r="Y373" i="72"/>
  <c r="Y372" i="72" s="1"/>
  <c r="Y369" i="72" s="1"/>
  <c r="Y97" i="71"/>
  <c r="X179" i="70"/>
  <c r="X178" i="70" s="1"/>
  <c r="Y371" i="69"/>
  <c r="Y370" i="69" s="1"/>
  <c r="Y219" i="68"/>
  <c r="Y218" i="68" s="1"/>
  <c r="Y214" i="68" s="1"/>
  <c r="Y390" i="70"/>
  <c r="Y389" i="70" s="1"/>
  <c r="X238" i="68"/>
  <c r="X279" i="72"/>
  <c r="Y238" i="68"/>
  <c r="Y390" i="66"/>
  <c r="Y389" i="66" s="1"/>
  <c r="Y193" i="66"/>
  <c r="Y25" i="29"/>
  <c r="Y191" i="72"/>
  <c r="Y190" i="72" s="1"/>
  <c r="Y309" i="66"/>
  <c r="Y136" i="72"/>
  <c r="Y198" i="70"/>
  <c r="Y197" i="70" s="1"/>
  <c r="Y193" i="70" s="1"/>
  <c r="Y193" i="69"/>
  <c r="X179" i="65"/>
  <c r="X178" i="65" s="1"/>
  <c r="X174" i="65" s="1"/>
  <c r="X81" i="59"/>
  <c r="X109" i="56"/>
  <c r="X81" i="49"/>
  <c r="X43" i="48"/>
  <c r="X85" i="46"/>
  <c r="Y164" i="46"/>
  <c r="Y109" i="46"/>
  <c r="Y146" i="46"/>
  <c r="Y485" i="68"/>
  <c r="Y484" i="68" s="1"/>
  <c r="X371" i="66"/>
  <c r="X370" i="66" s="1"/>
  <c r="X366" i="66" s="1"/>
  <c r="X117" i="65"/>
  <c r="Y432" i="64"/>
  <c r="Y431" i="64" s="1"/>
  <c r="X28" i="56"/>
  <c r="X351" i="72"/>
  <c r="X193" i="70"/>
  <c r="X385" i="69"/>
  <c r="Y371" i="67"/>
  <c r="Y370" i="67" s="1"/>
  <c r="Y366" i="67" s="1"/>
  <c r="Y371" i="66"/>
  <c r="Y370" i="66" s="1"/>
  <c r="Y28" i="46"/>
  <c r="Y161" i="49"/>
  <c r="Y161" i="48"/>
  <c r="X146" i="46"/>
  <c r="Y81" i="59"/>
  <c r="Y24" i="44"/>
  <c r="Y16" i="28"/>
  <c r="Y13" i="29"/>
  <c r="Y12" i="29" s="1"/>
  <c r="Y242" i="71"/>
  <c r="Y162" i="52"/>
  <c r="Y144" i="51"/>
  <c r="Y194" i="64"/>
  <c r="X427" i="64"/>
  <c r="Y62" i="59"/>
  <c r="Y24" i="58"/>
  <c r="X66" i="56"/>
  <c r="X24" i="49"/>
  <c r="Y43" i="49"/>
  <c r="X27" i="13"/>
  <c r="X279" i="71"/>
  <c r="X360" i="68"/>
  <c r="Y174" i="67"/>
  <c r="X309" i="66"/>
  <c r="Y385" i="66"/>
  <c r="Y371" i="65"/>
  <c r="Y370" i="65" s="1"/>
  <c r="Y366" i="65" s="1"/>
  <c r="Y322" i="64"/>
  <c r="Y427" i="64"/>
  <c r="Y62" i="58"/>
  <c r="X24" i="55"/>
  <c r="Y24" i="54"/>
  <c r="X63" i="56"/>
  <c r="Y105" i="54"/>
  <c r="Y15" i="10"/>
  <c r="X194" i="64"/>
  <c r="Y3" i="59"/>
  <c r="Y161" i="59"/>
  <c r="Y161" i="58"/>
  <c r="Y124" i="55"/>
  <c r="Y62" i="54"/>
  <c r="Y105" i="48"/>
  <c r="X16" i="28"/>
  <c r="X174" i="70"/>
  <c r="X456" i="68"/>
  <c r="Y366" i="66"/>
  <c r="X193" i="69"/>
  <c r="X118" i="68"/>
  <c r="Y456" i="68"/>
  <c r="Y98" i="66"/>
  <c r="X193" i="65"/>
  <c r="X366" i="65"/>
  <c r="Y110" i="64"/>
  <c r="Y215" i="64"/>
  <c r="Y43" i="58"/>
  <c r="X124" i="58"/>
  <c r="X3" i="55"/>
  <c r="Y3" i="44"/>
  <c r="Y193" i="65"/>
  <c r="Y406" i="64"/>
  <c r="Y124" i="58"/>
  <c r="X161" i="49"/>
  <c r="X161" i="48"/>
  <c r="Y174" i="69"/>
  <c r="Y124" i="59"/>
  <c r="Y43" i="54"/>
  <c r="X174" i="69"/>
  <c r="Y174" i="65"/>
  <c r="Y134" i="6"/>
  <c r="X23" i="6"/>
  <c r="X99" i="6"/>
  <c r="X153" i="6" s="1"/>
  <c r="Y145" i="72"/>
  <c r="Y149" i="72"/>
  <c r="X140" i="70"/>
  <c r="Y334" i="70"/>
  <c r="Y338" i="70"/>
  <c r="Y342" i="70"/>
  <c r="Y22" i="6"/>
  <c r="Y23" i="6"/>
  <c r="Y99" i="6"/>
  <c r="Y153" i="6" s="1"/>
  <c r="Y115" i="6"/>
  <c r="Y169" i="6" s="1"/>
  <c r="X142" i="72"/>
  <c r="X146" i="72"/>
  <c r="Y317" i="72"/>
  <c r="Y322" i="72"/>
  <c r="Y326" i="72"/>
  <c r="Y330" i="72"/>
  <c r="X138" i="71"/>
  <c r="X142" i="71"/>
  <c r="X146" i="71"/>
  <c r="X135" i="71"/>
  <c r="Y187" i="71"/>
  <c r="X320" i="71"/>
  <c r="X324" i="71"/>
  <c r="X328" i="71"/>
  <c r="X117" i="70"/>
  <c r="Y141" i="70"/>
  <c r="Y145" i="70"/>
  <c r="Y149" i="70"/>
  <c r="Y153" i="70"/>
  <c r="X331" i="70"/>
  <c r="X335" i="70"/>
  <c r="X339" i="70"/>
  <c r="X343" i="70"/>
  <c r="X141" i="69"/>
  <c r="X145" i="69"/>
  <c r="Y81" i="58"/>
  <c r="X21" i="6"/>
  <c r="X6" i="28" s="1"/>
  <c r="X100" i="6"/>
  <c r="X154" i="6" s="1"/>
  <c r="Y136" i="6"/>
  <c r="Y134" i="72"/>
  <c r="Y138" i="72"/>
  <c r="Y142" i="72"/>
  <c r="Y146" i="72"/>
  <c r="X151" i="72"/>
  <c r="X318" i="72"/>
  <c r="X323" i="72"/>
  <c r="X327" i="72"/>
  <c r="X331" i="72"/>
  <c r="X387" i="72"/>
  <c r="X97" i="71"/>
  <c r="X316" i="71"/>
  <c r="Y320" i="71"/>
  <c r="Y324" i="71"/>
  <c r="Y328" i="71"/>
  <c r="X142" i="70"/>
  <c r="X146" i="70"/>
  <c r="X150" i="70"/>
  <c r="Y213" i="70"/>
  <c r="Y212" i="70" s="1"/>
  <c r="Y331" i="70"/>
  <c r="Y335" i="70"/>
  <c r="Y339" i="70"/>
  <c r="Y343" i="70"/>
  <c r="X105" i="58"/>
  <c r="Y159" i="6"/>
  <c r="Y21" i="6"/>
  <c r="Y30" i="27" s="1"/>
  <c r="Y100" i="6"/>
  <c r="Y154" i="6" s="1"/>
  <c r="X147" i="72"/>
  <c r="Y318" i="72"/>
  <c r="Y323" i="72"/>
  <c r="Y327" i="72"/>
  <c r="Y331" i="72"/>
  <c r="Y351" i="72"/>
  <c r="X321" i="71"/>
  <c r="X325" i="71"/>
  <c r="X329" i="71"/>
  <c r="X138" i="70"/>
  <c r="X332" i="70"/>
  <c r="X336" i="70"/>
  <c r="X340" i="70"/>
  <c r="X344" i="70"/>
  <c r="X101" i="6"/>
  <c r="X155" i="6" s="1"/>
  <c r="Y143" i="72"/>
  <c r="Y147" i="72"/>
  <c r="X320" i="72"/>
  <c r="X324" i="72"/>
  <c r="X328" i="72"/>
  <c r="Y139" i="71"/>
  <c r="Y143" i="71"/>
  <c r="Y147" i="71"/>
  <c r="X317" i="71"/>
  <c r="Y336" i="70"/>
  <c r="Y340" i="70"/>
  <c r="Y344" i="70"/>
  <c r="Y34" i="6"/>
  <c r="Y101" i="6"/>
  <c r="Y131" i="6" s="1"/>
  <c r="Y112" i="6"/>
  <c r="Y142" i="6" s="1"/>
  <c r="X140" i="72"/>
  <c r="X144" i="72"/>
  <c r="X148" i="72"/>
  <c r="Y324" i="72"/>
  <c r="Y328" i="72"/>
  <c r="X369" i="72"/>
  <c r="X140" i="71"/>
  <c r="X144" i="71"/>
  <c r="X148" i="71"/>
  <c r="X187" i="71"/>
  <c r="Y351" i="71"/>
  <c r="Y143" i="70"/>
  <c r="Y147" i="70"/>
  <c r="Y151" i="70"/>
  <c r="X333" i="70"/>
  <c r="X337" i="70"/>
  <c r="X341" i="70"/>
  <c r="X345" i="70"/>
  <c r="X367" i="70"/>
  <c r="X366" i="70" s="1"/>
  <c r="X405" i="70"/>
  <c r="X404" i="70" s="1"/>
  <c r="X139" i="69"/>
  <c r="X143" i="69"/>
  <c r="X147" i="69"/>
  <c r="X12" i="6"/>
  <c r="X13" i="6" s="1"/>
  <c r="Y30" i="6"/>
  <c r="X34" i="6"/>
  <c r="X98" i="6"/>
  <c r="X152" i="6" s="1"/>
  <c r="X102" i="6"/>
  <c r="X156" i="6" s="1"/>
  <c r="Y138" i="6"/>
  <c r="Y97" i="72"/>
  <c r="Y140" i="72"/>
  <c r="Y144" i="72"/>
  <c r="Y148" i="72"/>
  <c r="X169" i="72"/>
  <c r="X321" i="72"/>
  <c r="X325" i="72"/>
  <c r="X329" i="72"/>
  <c r="Y140" i="71"/>
  <c r="Y144" i="71"/>
  <c r="Y148" i="71"/>
  <c r="Y322" i="71"/>
  <c r="Y326" i="71"/>
  <c r="Y330" i="71"/>
  <c r="X351" i="71"/>
  <c r="Y369" i="71"/>
  <c r="Y139" i="70"/>
  <c r="X144" i="70"/>
  <c r="X148" i="70"/>
  <c r="X152" i="70"/>
  <c r="Y156" i="70"/>
  <c r="Y155" i="70" s="1"/>
  <c r="Y367" i="70"/>
  <c r="Y366" i="70" s="1"/>
  <c r="Y139" i="69"/>
  <c r="Y143" i="69"/>
  <c r="X30" i="6"/>
  <c r="Y98" i="6"/>
  <c r="Y119" i="6" s="1"/>
  <c r="Y102" i="6"/>
  <c r="Y156" i="6" s="1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21" i="70"/>
  <c r="Y144" i="70"/>
  <c r="Y148" i="70"/>
  <c r="Y152" i="70"/>
  <c r="X213" i="70"/>
  <c r="X212" i="70" s="1"/>
  <c r="Y385" i="70"/>
  <c r="X140" i="69"/>
  <c r="X144" i="69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Y342" i="67"/>
  <c r="Y142" i="66"/>
  <c r="Y146" i="66"/>
  <c r="Y150" i="66"/>
  <c r="X291" i="66"/>
  <c r="X290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3" i="58"/>
  <c r="X88" i="56"/>
  <c r="X92" i="56"/>
  <c r="X96" i="56"/>
  <c r="X161" i="54"/>
  <c r="Y3" i="50"/>
  <c r="Y62" i="47"/>
  <c r="Y105" i="47"/>
  <c r="Y143" i="47"/>
  <c r="X25" i="45"/>
  <c r="X24" i="45" s="1"/>
  <c r="Y81" i="45"/>
  <c r="Y5" i="21"/>
  <c r="Y5" i="24"/>
  <c r="Y5" i="27" s="1"/>
  <c r="Y13" i="21"/>
  <c r="Y13" i="24"/>
  <c r="Y17" i="7"/>
  <c r="Y17" i="13" s="1"/>
  <c r="Y17" i="16" s="1"/>
  <c r="Y18" i="13"/>
  <c r="Y18" i="16" s="1"/>
  <c r="Y294" i="69"/>
  <c r="Y332" i="69" s="1"/>
  <c r="X172" i="68"/>
  <c r="X176" i="68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2" i="60"/>
  <c r="X81" i="60" s="1"/>
  <c r="X3" i="59"/>
  <c r="X81" i="58"/>
  <c r="Y25" i="55"/>
  <c r="Y25" i="56" s="1"/>
  <c r="Y44" i="55"/>
  <c r="Y43" i="55" s="1"/>
  <c r="Y43" i="56" s="1"/>
  <c r="X82" i="50"/>
  <c r="X81" i="50" s="1"/>
  <c r="X4" i="49"/>
  <c r="X3" i="49" s="1"/>
  <c r="X143" i="48"/>
  <c r="Y7" i="45"/>
  <c r="Y7" i="46" s="1"/>
  <c r="X10" i="46"/>
  <c r="X14" i="46"/>
  <c r="X18" i="46"/>
  <c r="X22" i="46"/>
  <c r="Y27" i="8"/>
  <c r="Y28" i="12"/>
  <c r="Y28" i="15" s="1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60"/>
  <c r="Y81" i="60" s="1"/>
  <c r="Y3" i="58"/>
  <c r="Y106" i="55"/>
  <c r="Y82" i="54"/>
  <c r="Y81" i="54" s="1"/>
  <c r="Y82" i="50"/>
  <c r="Y81" i="50" s="1"/>
  <c r="Y4" i="49"/>
  <c r="Y3" i="49" s="1"/>
  <c r="X25" i="29"/>
  <c r="X13" i="29"/>
  <c r="X12" i="29" s="1"/>
  <c r="Y147" i="69"/>
  <c r="Y151" i="69"/>
  <c r="Y213" i="69"/>
  <c r="Y212" i="69" s="1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30" i="56"/>
  <c r="X134" i="56"/>
  <c r="X138" i="56"/>
  <c r="X105" i="48"/>
  <c r="X124" i="48"/>
  <c r="X10" i="10"/>
  <c r="X10" i="13"/>
  <c r="Y7" i="12"/>
  <c r="Y7" i="15" s="1"/>
  <c r="Y7" i="10"/>
  <c r="Y11" i="12"/>
  <c r="Y11" i="15" s="1"/>
  <c r="Y11" i="10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43" i="59"/>
  <c r="Y143" i="58"/>
  <c r="X144" i="56"/>
  <c r="X168" i="56"/>
  <c r="X172" i="56"/>
  <c r="X176" i="56"/>
  <c r="Y14" i="18"/>
  <c r="Y14" i="24" s="1"/>
  <c r="Y4" i="18"/>
  <c r="Y3" i="18" s="1"/>
  <c r="Y16" i="24" s="1"/>
  <c r="Y5" i="23"/>
  <c r="Y5" i="26" s="1"/>
  <c r="Y17" i="18"/>
  <c r="Y17" i="24" s="1"/>
  <c r="Y20" i="25"/>
  <c r="Y20" i="28" s="1"/>
  <c r="Y29" i="24"/>
  <c r="Y29" i="25"/>
  <c r="Y29" i="23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X62" i="59"/>
  <c r="X161" i="58"/>
  <c r="Y3" i="55"/>
  <c r="Y161" i="54"/>
  <c r="X43" i="50"/>
  <c r="X63" i="50"/>
  <c r="X62" i="50" s="1"/>
  <c r="X161" i="50"/>
  <c r="Y24" i="49"/>
  <c r="X43" i="49"/>
  <c r="X62" i="49"/>
  <c r="X143" i="49"/>
  <c r="X4" i="48"/>
  <c r="X3" i="48" s="1"/>
  <c r="X63" i="48"/>
  <c r="X62" i="48" s="1"/>
  <c r="X4" i="47"/>
  <c r="X3" i="47" s="1"/>
  <c r="X163" i="46"/>
  <c r="Y27" i="22"/>
  <c r="Y28" i="25"/>
  <c r="Y28" i="28" s="1"/>
  <c r="X20" i="10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213" i="67"/>
  <c r="X212" i="67" s="1"/>
  <c r="X193" i="66"/>
  <c r="X328" i="66"/>
  <c r="X334" i="66"/>
  <c r="X338" i="66"/>
  <c r="X342" i="66"/>
  <c r="X98" i="65"/>
  <c r="X136" i="65" s="1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161" i="57"/>
  <c r="X151" i="56"/>
  <c r="X155" i="56"/>
  <c r="X159" i="56"/>
  <c r="Y43" i="50"/>
  <c r="Y63" i="50"/>
  <c r="Y62" i="50" s="1"/>
  <c r="Y161" i="50"/>
  <c r="Y81" i="49"/>
  <c r="Y143" i="49"/>
  <c r="Y4" i="48"/>
  <c r="Y3" i="48" s="1"/>
  <c r="Y63" i="48"/>
  <c r="Y62" i="48" s="1"/>
  <c r="Y4" i="47"/>
  <c r="Y3" i="47" s="1"/>
  <c r="Y124" i="45"/>
  <c r="Y62" i="44"/>
  <c r="Y9" i="24"/>
  <c r="X18" i="25"/>
  <c r="X18" i="28" s="1"/>
  <c r="X17" i="22"/>
  <c r="X3" i="22" s="1"/>
  <c r="Y15" i="19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28" i="66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343" i="64"/>
  <c r="Y364" i="64" s="1"/>
  <c r="Y373" i="64"/>
  <c r="Y377" i="64"/>
  <c r="Y381" i="64"/>
  <c r="X4" i="60"/>
  <c r="X3" i="60" s="1"/>
  <c r="X143" i="59"/>
  <c r="X113" i="56"/>
  <c r="X117" i="56"/>
  <c r="X121" i="56"/>
  <c r="X3" i="50"/>
  <c r="X24" i="48"/>
  <c r="X62" i="47"/>
  <c r="X143" i="47"/>
  <c r="X147" i="46"/>
  <c r="X19" i="21"/>
  <c r="X19" i="24"/>
  <c r="X23" i="24"/>
  <c r="X23" i="21"/>
  <c r="Y8" i="14"/>
  <c r="Y8" i="17" s="1"/>
  <c r="Y27" i="11"/>
  <c r="Y28" i="14"/>
  <c r="Y28" i="17" s="1"/>
  <c r="X6" i="10"/>
  <c r="Y120" i="46"/>
  <c r="Y150" i="46"/>
  <c r="Y154" i="46"/>
  <c r="Y158" i="46"/>
  <c r="X4" i="25"/>
  <c r="X20" i="25"/>
  <c r="X20" i="28" s="1"/>
  <c r="X27" i="11"/>
  <c r="X27" i="14" s="1"/>
  <c r="X31" i="13"/>
  <c r="Y19" i="12"/>
  <c r="Y19" i="15" s="1"/>
  <c r="Y23" i="12"/>
  <c r="Y106" i="45"/>
  <c r="X4" i="44"/>
  <c r="X3" i="44" s="1"/>
  <c r="X66" i="46"/>
  <c r="X136" i="46"/>
  <c r="X166" i="46"/>
  <c r="X170" i="46"/>
  <c r="X174" i="46"/>
  <c r="X14" i="18"/>
  <c r="X14" i="23" s="1"/>
  <c r="X16" i="17"/>
  <c r="X20" i="13"/>
  <c r="X17" i="11"/>
  <c r="Y6" i="10"/>
  <c r="X13" i="10"/>
  <c r="X4" i="7"/>
  <c r="X3" i="7" s="1"/>
  <c r="X19" i="12"/>
  <c r="X23" i="12"/>
  <c r="Y27" i="9"/>
  <c r="X17" i="18"/>
  <c r="X4" i="8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X9" i="10"/>
  <c r="X21" i="13"/>
  <c r="X25" i="13"/>
  <c r="X63" i="45"/>
  <c r="X109" i="46"/>
  <c r="X31" i="46"/>
  <c r="X35" i="46"/>
  <c r="X39" i="46"/>
  <c r="Y44" i="44"/>
  <c r="Y43" i="44" s="1"/>
  <c r="X69" i="46"/>
  <c r="X73" i="46"/>
  <c r="X77" i="46"/>
  <c r="Y106" i="44"/>
  <c r="Y105" i="44" s="1"/>
  <c r="X15" i="42"/>
  <c r="X51" i="42"/>
  <c r="X70" i="42"/>
  <c r="X89" i="42"/>
  <c r="X97" i="42"/>
  <c r="X116" i="42"/>
  <c r="X135" i="42"/>
  <c r="X153" i="42"/>
  <c r="X171" i="42"/>
  <c r="Y21" i="21"/>
  <c r="Y25" i="21"/>
  <c r="X8" i="25"/>
  <c r="X27" i="18"/>
  <c r="X27" i="23" s="1"/>
  <c r="Y8" i="13"/>
  <c r="Y8" i="16" s="1"/>
  <c r="Y12" i="13"/>
  <c r="Y12" i="16" s="1"/>
  <c r="Y22" i="12"/>
  <c r="Y22" i="15" s="1"/>
  <c r="Y26" i="12"/>
  <c r="Y26" i="15" s="1"/>
  <c r="X44" i="45"/>
  <c r="X82" i="45"/>
  <c r="X81" i="45" s="1"/>
  <c r="X63" i="44"/>
  <c r="X62" i="44" s="1"/>
  <c r="X125" i="44"/>
  <c r="X124" i="44" s="1"/>
  <c r="Y27" i="18"/>
  <c r="X4" i="9"/>
  <c r="Y25" i="12"/>
  <c r="Y25" i="15" s="1"/>
  <c r="Y7" i="28"/>
  <c r="Y18" i="27"/>
  <c r="Y7" i="27"/>
  <c r="Y18" i="28"/>
  <c r="Y137" i="6"/>
  <c r="Y31" i="16"/>
  <c r="Y23" i="16"/>
  <c r="Y19" i="16"/>
  <c r="Y11" i="16"/>
  <c r="Y7" i="16"/>
  <c r="Y19" i="17"/>
  <c r="Y7" i="17"/>
  <c r="Y24" i="16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147" i="52"/>
  <c r="Y67" i="52"/>
  <c r="Y86" i="51"/>
  <c r="Y29" i="51"/>
  <c r="Y48" i="52"/>
  <c r="Y144" i="52"/>
  <c r="Y125" i="53"/>
  <c r="Y106" i="51"/>
  <c r="Y67" i="51"/>
  <c r="Y86" i="52"/>
  <c r="Y6" i="17"/>
  <c r="Y129" i="52"/>
  <c r="Y29" i="52"/>
  <c r="Y8" i="52"/>
  <c r="Y4" i="53"/>
  <c r="Y8" i="51"/>
  <c r="Y82" i="52"/>
  <c r="Y270" i="66"/>
  <c r="Y251" i="65"/>
  <c r="Y251" i="66"/>
  <c r="Y224" i="71"/>
  <c r="Y224" i="72"/>
  <c r="Y251" i="69"/>
  <c r="Y260" i="71"/>
  <c r="Y260" i="72"/>
  <c r="Y232" i="69"/>
  <c r="Y242" i="72"/>
  <c r="Y135" i="6"/>
  <c r="X11" i="26"/>
  <c r="X7" i="27"/>
  <c r="X11" i="27"/>
  <c r="X7" i="26"/>
  <c r="X5" i="27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16" i="31"/>
  <c r="Y17" i="31" s="1"/>
  <c r="Y16" i="35"/>
  <c r="Y17" i="35" s="1"/>
  <c r="Y16" i="36"/>
  <c r="Y16" i="34"/>
  <c r="Y17" i="34" s="1"/>
  <c r="Y16" i="30"/>
  <c r="Y18" i="6"/>
  <c r="Y116" i="6"/>
  <c r="Y158" i="6"/>
  <c r="Y162" i="6"/>
  <c r="X137" i="72"/>
  <c r="Y279" i="71"/>
  <c r="X318" i="71"/>
  <c r="X297" i="71"/>
  <c r="X19" i="6"/>
  <c r="X7" i="16" s="1"/>
  <c r="X104" i="6"/>
  <c r="X113" i="6"/>
  <c r="X159" i="6"/>
  <c r="X168" i="6"/>
  <c r="Y137" i="72"/>
  <c r="Y141" i="72"/>
  <c r="Y329" i="70"/>
  <c r="Y309" i="70"/>
  <c r="Y309" i="69"/>
  <c r="Y329" i="69"/>
  <c r="Y122" i="6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480" i="68"/>
  <c r="Y309" i="67"/>
  <c r="Y329" i="67"/>
  <c r="Y115" i="72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294" i="70"/>
  <c r="Y290" i="70" s="1"/>
  <c r="Y102" i="69"/>
  <c r="Y98" i="69" s="1"/>
  <c r="Y409" i="68"/>
  <c r="X140" i="67"/>
  <c r="X291" i="70"/>
  <c r="X290" i="70" s="1"/>
  <c r="X99" i="69"/>
  <c r="X98" i="69" s="1"/>
  <c r="X136" i="69" s="1"/>
  <c r="X294" i="69"/>
  <c r="Y140" i="67"/>
  <c r="X193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37" i="65"/>
  <c r="X141" i="65"/>
  <c r="X309" i="65"/>
  <c r="Y131" i="64"/>
  <c r="Y152" i="64" s="1"/>
  <c r="Y118" i="67"/>
  <c r="Y330" i="67"/>
  <c r="Y138" i="66"/>
  <c r="Y329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Y62" i="55"/>
  <c r="Y62" i="56" s="1"/>
  <c r="Y63" i="56"/>
  <c r="Y81" i="55"/>
  <c r="Y161" i="55"/>
  <c r="Y162" i="56"/>
  <c r="X24" i="54"/>
  <c r="X24" i="56" s="1"/>
  <c r="X25" i="56"/>
  <c r="X62" i="57"/>
  <c r="X124" i="57"/>
  <c r="Y24" i="59"/>
  <c r="X43" i="59"/>
  <c r="X124" i="60"/>
  <c r="Y105" i="59"/>
  <c r="X124" i="59"/>
  <c r="X161" i="59"/>
  <c r="Y105" i="58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43" i="56" s="1"/>
  <c r="X82" i="55"/>
  <c r="X83" i="56"/>
  <c r="X162" i="55"/>
  <c r="X163" i="56"/>
  <c r="X62" i="54"/>
  <c r="X146" i="54"/>
  <c r="X143" i="54" s="1"/>
  <c r="X143" i="56" s="1"/>
  <c r="X147" i="56"/>
  <c r="Y109" i="49"/>
  <c r="Y105" i="49" s="1"/>
  <c r="Y110" i="52"/>
  <c r="Y62" i="49"/>
  <c r="X138" i="29"/>
  <c r="Y30" i="15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5" i="46"/>
  <c r="X144" i="44"/>
  <c r="X143" i="44" s="1"/>
  <c r="X145" i="46"/>
  <c r="X141" i="29"/>
  <c r="X105" i="45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Y161" i="45"/>
  <c r="Y143" i="44"/>
  <c r="Y16" i="33"/>
  <c r="Y138" i="29"/>
  <c r="Y6" i="29"/>
  <c r="Y115" i="29"/>
  <c r="Y128" i="29" s="1"/>
  <c r="Y21" i="13"/>
  <c r="Y21" i="16" s="1"/>
  <c r="Y21" i="10"/>
  <c r="Y25" i="13"/>
  <c r="Y25" i="16" s="1"/>
  <c r="Y25" i="10"/>
  <c r="Y129" i="48"/>
  <c r="Y44" i="46"/>
  <c r="Y48" i="46"/>
  <c r="Y140" i="29"/>
  <c r="X111" i="29"/>
  <c r="X124" i="29" s="1"/>
  <c r="X117" i="29"/>
  <c r="X130" i="29" s="1"/>
  <c r="Y145" i="46"/>
  <c r="Y144" i="45"/>
  <c r="Y111" i="29"/>
  <c r="Y124" i="29" s="1"/>
  <c r="Y117" i="29"/>
  <c r="Y7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Y112" i="29"/>
  <c r="Y125" i="29" s="1"/>
  <c r="Y118" i="29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127" i="29"/>
  <c r="Y22" i="16"/>
  <c r="Y30" i="16"/>
  <c r="Y20" i="29"/>
  <c r="Y7" i="29" s="1"/>
  <c r="Y24" i="29"/>
  <c r="X14" i="21"/>
  <c r="X27" i="20"/>
  <c r="X28" i="24"/>
  <c r="X28" i="27" s="1"/>
  <c r="X28" i="21"/>
  <c r="X32" i="24"/>
  <c r="X32" i="21"/>
  <c r="Y30" i="23"/>
  <c r="Y27" i="19"/>
  <c r="Y12" i="15"/>
  <c r="Y4" i="11"/>
  <c r="Y17" i="11"/>
  <c r="Y18" i="14"/>
  <c r="Y18" i="17" s="1"/>
  <c r="Y17" i="8"/>
  <c r="Y29" i="12"/>
  <c r="Y29" i="15" s="1"/>
  <c r="Y29" i="14"/>
  <c r="Y29" i="17" s="1"/>
  <c r="X110" i="29"/>
  <c r="X123" i="29" s="1"/>
  <c r="Y20" i="26"/>
  <c r="Y22" i="21"/>
  <c r="Y27" i="20"/>
  <c r="Y28" i="24"/>
  <c r="Y28" i="27" s="1"/>
  <c r="Y28" i="21"/>
  <c r="Y32" i="24"/>
  <c r="Y32" i="21"/>
  <c r="X17" i="19"/>
  <c r="X18" i="23"/>
  <c r="X18" i="26" s="1"/>
  <c r="Y15" i="14"/>
  <c r="Y15" i="17" s="1"/>
  <c r="Y16" i="17"/>
  <c r="Y4" i="9"/>
  <c r="Y5" i="13"/>
  <c r="Y5" i="16" s="1"/>
  <c r="Y5" i="10"/>
  <c r="Y9" i="13"/>
  <c r="Y9" i="16" s="1"/>
  <c r="Y9" i="10"/>
  <c r="Y13" i="13"/>
  <c r="Y13" i="16" s="1"/>
  <c r="Y13" i="10"/>
  <c r="Y31" i="15"/>
  <c r="Y21" i="15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1"/>
  <c r="Y4" i="19"/>
  <c r="Y26" i="16"/>
  <c r="Y18" i="21"/>
  <c r="Y15" i="20"/>
  <c r="Y16" i="21"/>
  <c r="X6" i="23"/>
  <c r="X4" i="19"/>
  <c r="X4" i="21" s="1"/>
  <c r="Y20" i="15"/>
  <c r="Y23" i="10"/>
  <c r="X5" i="25"/>
  <c r="X5" i="28" s="1"/>
  <c r="X4" i="24"/>
  <c r="X8" i="24"/>
  <c r="X8" i="21"/>
  <c r="X12" i="24"/>
  <c r="X12" i="21"/>
  <c r="X20" i="26"/>
  <c r="X24" i="26"/>
  <c r="Y20" i="17"/>
  <c r="Y8" i="15"/>
  <c r="Y32" i="15"/>
  <c r="Y4" i="7"/>
  <c r="Y3" i="7" s="1"/>
  <c r="Y16" i="13" s="1"/>
  <c r="Y14" i="7"/>
  <c r="Y14" i="13" s="1"/>
  <c r="Y14" i="16" s="1"/>
  <c r="Y5" i="12"/>
  <c r="Y5" i="15" s="1"/>
  <c r="Y9" i="15"/>
  <c r="Y13" i="15"/>
  <c r="X6" i="21"/>
  <c r="Y26" i="21"/>
  <c r="Y4" i="20"/>
  <c r="Y8" i="24"/>
  <c r="Y8" i="21"/>
  <c r="Y12" i="24"/>
  <c r="Y12" i="21"/>
  <c r="X17" i="20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Y232" i="67" l="1"/>
  <c r="X30" i="26"/>
  <c r="X13" i="15"/>
  <c r="X7" i="17"/>
  <c r="X9" i="15"/>
  <c r="X13" i="16"/>
  <c r="X121" i="6"/>
  <c r="Y147" i="62"/>
  <c r="X9" i="16"/>
  <c r="Y25" i="27"/>
  <c r="Y145" i="6"/>
  <c r="Y13" i="26"/>
  <c r="Y29" i="62"/>
  <c r="Y13" i="27"/>
  <c r="X14" i="26"/>
  <c r="Y29" i="26"/>
  <c r="Y21" i="26"/>
  <c r="Y6" i="27"/>
  <c r="X11" i="15"/>
  <c r="X25" i="27"/>
  <c r="X31" i="15"/>
  <c r="X23" i="15"/>
  <c r="Y132" i="6"/>
  <c r="Y9" i="26"/>
  <c r="Y161" i="56"/>
  <c r="X19" i="15"/>
  <c r="X19" i="27"/>
  <c r="X3" i="11"/>
  <c r="X17" i="15"/>
  <c r="Y167" i="68"/>
  <c r="X27" i="15"/>
  <c r="X25" i="15"/>
  <c r="X21" i="15"/>
  <c r="X105" i="46"/>
  <c r="Y120" i="6"/>
  <c r="X17" i="23"/>
  <c r="X17" i="26" s="1"/>
  <c r="X110" i="62"/>
  <c r="X129" i="61"/>
  <c r="X22" i="27"/>
  <c r="X23" i="26"/>
  <c r="X143" i="29"/>
  <c r="X6" i="26"/>
  <c r="X9" i="27"/>
  <c r="X4" i="28"/>
  <c r="X32" i="27"/>
  <c r="Y17" i="14"/>
  <c r="Y17" i="17" s="1"/>
  <c r="X147" i="61"/>
  <c r="X12" i="27"/>
  <c r="X86" i="62"/>
  <c r="Y27" i="13"/>
  <c r="Y27" i="16" s="1"/>
  <c r="X26" i="26"/>
  <c r="X110" i="61"/>
  <c r="X20" i="6"/>
  <c r="X129" i="62"/>
  <c r="X23" i="27"/>
  <c r="X21" i="28"/>
  <c r="X21" i="16"/>
  <c r="X26" i="27"/>
  <c r="X81" i="46"/>
  <c r="X21" i="27"/>
  <c r="X8" i="28"/>
  <c r="X27" i="16"/>
  <c r="Y31" i="26"/>
  <c r="X29" i="28"/>
  <c r="Y279" i="64"/>
  <c r="X29" i="15"/>
  <c r="X19" i="28"/>
  <c r="X165" i="61"/>
  <c r="X23" i="16"/>
  <c r="X9" i="26"/>
  <c r="Y166" i="6"/>
  <c r="Y63" i="53"/>
  <c r="X10" i="26"/>
  <c r="X13" i="27"/>
  <c r="X48" i="62"/>
  <c r="X27" i="26"/>
  <c r="X120" i="6"/>
  <c r="X25" i="16"/>
  <c r="Y44" i="52"/>
  <c r="Y232" i="66"/>
  <c r="Y311" i="68"/>
  <c r="Y251" i="70"/>
  <c r="X31" i="16"/>
  <c r="X3" i="20"/>
  <c r="Y24" i="26"/>
  <c r="X11" i="16"/>
  <c r="X19" i="16"/>
  <c r="X22" i="26"/>
  <c r="X10" i="27"/>
  <c r="X7" i="15"/>
  <c r="Y32" i="26"/>
  <c r="Y11" i="26"/>
  <c r="X8" i="61"/>
  <c r="X67" i="62"/>
  <c r="Y155" i="6"/>
  <c r="Y110" i="62"/>
  <c r="Y165" i="61"/>
  <c r="Y22" i="27"/>
  <c r="Y6" i="28"/>
  <c r="X27" i="17"/>
  <c r="Y4" i="51"/>
  <c r="Y44" i="53"/>
  <c r="Y14" i="27"/>
  <c r="Y21" i="27"/>
  <c r="Y167" i="6"/>
  <c r="Y3" i="53"/>
  <c r="Y67" i="62"/>
  <c r="Y66" i="62" s="1"/>
  <c r="Y10" i="27"/>
  <c r="Y11" i="27"/>
  <c r="Y25" i="26"/>
  <c r="Y6" i="26"/>
  <c r="Y29" i="28"/>
  <c r="X19" i="17"/>
  <c r="Y24" i="27"/>
  <c r="Y17" i="25"/>
  <c r="Y17" i="28" s="1"/>
  <c r="X6" i="27"/>
  <c r="Y17" i="12"/>
  <c r="Y17" i="15" s="1"/>
  <c r="Y30" i="26"/>
  <c r="Y19" i="26"/>
  <c r="Y26" i="26"/>
  <c r="X82" i="46"/>
  <c r="X133" i="71"/>
  <c r="X147" i="62"/>
  <c r="X427" i="71" s="1"/>
  <c r="X426" i="71" s="1"/>
  <c r="X30" i="28"/>
  <c r="Y129" i="62"/>
  <c r="Y165" i="62"/>
  <c r="Y21" i="28"/>
  <c r="Y8" i="26"/>
  <c r="Y19" i="28"/>
  <c r="Y110" i="61"/>
  <c r="Y12" i="27"/>
  <c r="Y12" i="26"/>
  <c r="Y22" i="26"/>
  <c r="Y20" i="6"/>
  <c r="Y8" i="61"/>
  <c r="Y48" i="61"/>
  <c r="Y26" i="27"/>
  <c r="Y29" i="27"/>
  <c r="Y17" i="27"/>
  <c r="Y48" i="62"/>
  <c r="Y29" i="61"/>
  <c r="Y28" i="61" s="1"/>
  <c r="Y86" i="61"/>
  <c r="Y8" i="28"/>
  <c r="Y10" i="26"/>
  <c r="Y23" i="26"/>
  <c r="Y8" i="27"/>
  <c r="Y86" i="62"/>
  <c r="Y67" i="61"/>
  <c r="Y129" i="61"/>
  <c r="Y30" i="28"/>
  <c r="Y19" i="27"/>
  <c r="Y9" i="27"/>
  <c r="Y32" i="27"/>
  <c r="Y124" i="46"/>
  <c r="X328" i="65"/>
  <c r="Y136" i="65"/>
  <c r="Y8" i="62"/>
  <c r="Y147" i="61"/>
  <c r="Y31" i="27"/>
  <c r="Y23" i="27"/>
  <c r="Y24" i="55"/>
  <c r="Y24" i="56" s="1"/>
  <c r="Y129" i="6"/>
  <c r="X25" i="26"/>
  <c r="Y133" i="72"/>
  <c r="X165" i="62"/>
  <c r="X4" i="12"/>
  <c r="X4" i="15" s="1"/>
  <c r="X4" i="27"/>
  <c r="Y15" i="21"/>
  <c r="X31" i="27"/>
  <c r="X24" i="46"/>
  <c r="X29" i="61"/>
  <c r="X119" i="6"/>
  <c r="X315" i="71"/>
  <c r="X29" i="62"/>
  <c r="X86" i="61"/>
  <c r="X28" i="6"/>
  <c r="X290" i="69"/>
  <c r="Y44" i="56"/>
  <c r="Y152" i="6"/>
  <c r="Y128" i="6"/>
  <c r="Y27" i="23"/>
  <c r="Y27" i="26" s="1"/>
  <c r="Y17" i="23"/>
  <c r="Y17" i="26" s="1"/>
  <c r="X16" i="29"/>
  <c r="X12" i="26"/>
  <c r="Y82" i="56"/>
  <c r="X122" i="6"/>
  <c r="Y81" i="56"/>
  <c r="X30" i="27"/>
  <c r="X29" i="26"/>
  <c r="X21" i="26"/>
  <c r="X67" i="61"/>
  <c r="X31" i="26"/>
  <c r="X3" i="9"/>
  <c r="X3" i="13" s="1"/>
  <c r="X8" i="27"/>
  <c r="X32" i="26"/>
  <c r="X8" i="26"/>
  <c r="Y17" i="36"/>
  <c r="X19" i="26"/>
  <c r="Y43" i="46"/>
  <c r="X29" i="27"/>
  <c r="X13" i="26"/>
  <c r="X144" i="46"/>
  <c r="X8" i="62"/>
  <c r="X48" i="61"/>
  <c r="Y131" i="29"/>
  <c r="X128" i="29"/>
  <c r="Y442" i="72"/>
  <c r="Y424" i="72"/>
  <c r="Y406" i="72"/>
  <c r="Y442" i="71"/>
  <c r="Y424" i="71"/>
  <c r="Y406" i="71"/>
  <c r="Y462" i="69"/>
  <c r="Y162" i="63"/>
  <c r="Y144" i="63"/>
  <c r="Y162" i="62"/>
  <c r="Y144" i="62"/>
  <c r="Y162" i="61"/>
  <c r="Y144" i="61"/>
  <c r="X130" i="6"/>
  <c r="X424" i="72"/>
  <c r="X442" i="72"/>
  <c r="X406" i="72"/>
  <c r="X406" i="71"/>
  <c r="X442" i="71"/>
  <c r="X424" i="71"/>
  <c r="X529" i="68"/>
  <c r="X162" i="63"/>
  <c r="X144" i="63"/>
  <c r="X144" i="62"/>
  <c r="X162" i="62"/>
  <c r="X162" i="61"/>
  <c r="X144" i="61"/>
  <c r="X82" i="61"/>
  <c r="X4" i="10"/>
  <c r="X4" i="13"/>
  <c r="X4" i="16" s="1"/>
  <c r="Y142" i="68"/>
  <c r="Y166" i="68" s="1"/>
  <c r="X137" i="70"/>
  <c r="Y130" i="6"/>
  <c r="Y16" i="23"/>
  <c r="Y121" i="6"/>
  <c r="Y28" i="6"/>
  <c r="Y14" i="12"/>
  <c r="Y14" i="15" s="1"/>
  <c r="X143" i="46"/>
  <c r="X406" i="64"/>
  <c r="X332" i="69"/>
  <c r="Y14" i="23"/>
  <c r="Y14" i="26" s="1"/>
  <c r="Y27" i="10"/>
  <c r="X4" i="14"/>
  <c r="X4" i="17" s="1"/>
  <c r="Y328" i="65"/>
  <c r="X14" i="24"/>
  <c r="X14" i="27" s="1"/>
  <c r="Y142" i="29"/>
  <c r="Y3" i="56"/>
  <c r="X136" i="70"/>
  <c r="Y115" i="71"/>
  <c r="Y270" i="70"/>
  <c r="Y269" i="66"/>
  <c r="Y251" i="67"/>
  <c r="Y300" i="64"/>
  <c r="Y299" i="64" s="1"/>
  <c r="Y62" i="53"/>
  <c r="Y63" i="52"/>
  <c r="Y82" i="51"/>
  <c r="X62" i="45"/>
  <c r="X62" i="46" s="1"/>
  <c r="X63" i="46"/>
  <c r="Y105" i="45"/>
  <c r="Y105" i="46" s="1"/>
  <c r="Y106" i="46"/>
  <c r="X17" i="25"/>
  <c r="X17" i="28" s="1"/>
  <c r="Y137" i="29"/>
  <c r="Y18" i="37"/>
  <c r="Y140" i="70"/>
  <c r="Y117" i="70"/>
  <c r="Y136" i="70" s="1"/>
  <c r="X3" i="25"/>
  <c r="X18" i="31"/>
  <c r="Y17" i="33"/>
  <c r="Y315" i="71"/>
  <c r="X4" i="63"/>
  <c r="X3" i="63" s="1"/>
  <c r="Y16" i="12"/>
  <c r="Y15" i="12" s="1"/>
  <c r="Y15" i="15" s="1"/>
  <c r="X3" i="56"/>
  <c r="Y17" i="30"/>
  <c r="Y335" i="68"/>
  <c r="Y334" i="68" s="1"/>
  <c r="Y27" i="25"/>
  <c r="Y27" i="28" s="1"/>
  <c r="X18" i="36"/>
  <c r="X18" i="37"/>
  <c r="Y106" i="53"/>
  <c r="Y105" i="53" s="1"/>
  <c r="X44" i="46"/>
  <c r="X43" i="45"/>
  <c r="X43" i="46" s="1"/>
  <c r="X27" i="25"/>
  <c r="X27" i="28" s="1"/>
  <c r="X124" i="55"/>
  <c r="X124" i="56" s="1"/>
  <c r="Y105" i="55"/>
  <c r="Y105" i="56" s="1"/>
  <c r="Y106" i="56"/>
  <c r="Y290" i="67"/>
  <c r="Y328" i="67" s="1"/>
  <c r="X18" i="35"/>
  <c r="Y130" i="29"/>
  <c r="Y162" i="46"/>
  <c r="X17" i="33"/>
  <c r="Y140" i="69"/>
  <c r="X512" i="64"/>
  <c r="X63" i="63"/>
  <c r="X62" i="63" s="1"/>
  <c r="Y577" i="68"/>
  <c r="Y443" i="67"/>
  <c r="Y290" i="69"/>
  <c r="Y328" i="69" s="1"/>
  <c r="Y18" i="32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164" i="62"/>
  <c r="X427" i="72"/>
  <c r="X426" i="72" s="1"/>
  <c r="X423" i="72" s="1"/>
  <c r="X129" i="6"/>
  <c r="Y259" i="72"/>
  <c r="Y7" i="52"/>
  <c r="Y283" i="64"/>
  <c r="Y282" i="64" s="1"/>
  <c r="Y278" i="64" s="1"/>
  <c r="Y82" i="53"/>
  <c r="Y81" i="53" s="1"/>
  <c r="Y143" i="53"/>
  <c r="Y4" i="52"/>
  <c r="Y441" i="72"/>
  <c r="Y161" i="63"/>
  <c r="Y512" i="64"/>
  <c r="Y63" i="63"/>
  <c r="Y62" i="63" s="1"/>
  <c r="Y164" i="62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164" i="61"/>
  <c r="X409" i="72"/>
  <c r="X408" i="72" s="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28" i="61"/>
  <c r="X428" i="70"/>
  <c r="X427" i="70" s="1"/>
  <c r="Y270" i="67"/>
  <c r="Y269" i="67" s="1"/>
  <c r="Y47" i="51"/>
  <c r="Y236" i="66"/>
  <c r="Y235" i="66" s="1"/>
  <c r="Y231" i="66" s="1"/>
  <c r="Y25" i="63"/>
  <c r="Y24" i="63" s="1"/>
  <c r="Y491" i="64"/>
  <c r="Y447" i="65"/>
  <c r="Y446" i="65" s="1"/>
  <c r="Y28" i="62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48" i="51"/>
  <c r="X165" i="52"/>
  <c r="X110" i="52"/>
  <c r="X63" i="52"/>
  <c r="X162" i="53"/>
  <c r="X161" i="53" s="1"/>
  <c r="X63" i="51"/>
  <c r="X4" i="51"/>
  <c r="X147" i="52"/>
  <c r="X67" i="52"/>
  <c r="X29" i="52"/>
  <c r="X8" i="52"/>
  <c r="X67" i="51"/>
  <c r="X29" i="51"/>
  <c r="X8" i="51"/>
  <c r="X162" i="52"/>
  <c r="X129" i="52"/>
  <c r="X82" i="52"/>
  <c r="X48" i="52"/>
  <c r="X86" i="51"/>
  <c r="X144" i="52"/>
  <c r="X144" i="53"/>
  <c r="X144" i="51"/>
  <c r="X44" i="51"/>
  <c r="X86" i="52"/>
  <c r="X106" i="52"/>
  <c r="X311" i="68"/>
  <c r="X270" i="67"/>
  <c r="X335" i="68"/>
  <c r="X270" i="69"/>
  <c r="X269" i="69" s="1"/>
  <c r="X242" i="71"/>
  <c r="X242" i="72"/>
  <c r="X232" i="70"/>
  <c r="X224" i="71"/>
  <c r="X224" i="72"/>
  <c r="X251" i="69"/>
  <c r="X260" i="71"/>
  <c r="X260" i="72"/>
  <c r="X259" i="72" s="1"/>
  <c r="X146" i="6"/>
  <c r="X170" i="6"/>
  <c r="X511" i="64"/>
  <c r="X144" i="6"/>
  <c r="Y269" i="70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423" i="71" s="1"/>
  <c r="Y3" i="8"/>
  <c r="Y4" i="12"/>
  <c r="Y4" i="15" s="1"/>
  <c r="X3" i="24"/>
  <c r="X3" i="19"/>
  <c r="X3" i="21" s="1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" i="62"/>
  <c r="X143" i="63"/>
  <c r="X47" i="62"/>
  <c r="X447" i="66"/>
  <c r="X446" i="66" s="1"/>
  <c r="X85" i="62"/>
  <c r="X557" i="68"/>
  <c r="X556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24" i="52" s="1"/>
  <c r="Y125" i="51"/>
  <c r="X138" i="6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146" i="61"/>
  <c r="X409" i="71"/>
  <c r="X408" i="71" s="1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66" i="61"/>
  <c r="Y428" i="67"/>
  <c r="Y427" i="67" s="1"/>
  <c r="Y146" i="6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28" i="62"/>
  <c r="X447" i="65"/>
  <c r="X446" i="65" s="1"/>
  <c r="X66" i="62"/>
  <c r="X447" i="67"/>
  <c r="X446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X82" i="62" l="1"/>
  <c r="Y81" i="51"/>
  <c r="X81" i="62"/>
  <c r="X161" i="61"/>
  <c r="X443" i="67"/>
  <c r="X442" i="67" s="1"/>
  <c r="Y424" i="67"/>
  <c r="Y462" i="70"/>
  <c r="Y461" i="70" s="1"/>
  <c r="X161" i="62"/>
  <c r="X405" i="71"/>
  <c r="Y143" i="61"/>
  <c r="Y62" i="52"/>
  <c r="X3" i="10"/>
  <c r="Y511" i="64"/>
  <c r="Y428" i="65"/>
  <c r="Y427" i="65" s="1"/>
  <c r="X63" i="62"/>
  <c r="Y423" i="70"/>
  <c r="X232" i="65"/>
  <c r="X424" i="66"/>
  <c r="X423" i="66" s="1"/>
  <c r="Y125" i="61"/>
  <c r="Y44" i="61"/>
  <c r="Y43" i="61" s="1"/>
  <c r="Y124" i="61"/>
  <c r="X62" i="62"/>
  <c r="Y105" i="52"/>
  <c r="X125" i="61"/>
  <c r="X124" i="61" s="1"/>
  <c r="Y442" i="69"/>
  <c r="X443" i="66"/>
  <c r="X442" i="66" s="1"/>
  <c r="Y461" i="69"/>
  <c r="Y16" i="15"/>
  <c r="X577" i="68"/>
  <c r="X576" i="68" s="1"/>
  <c r="X4" i="61"/>
  <c r="X3" i="61" s="1"/>
  <c r="X125" i="63"/>
  <c r="X124" i="63" s="1"/>
  <c r="X462" i="70"/>
  <c r="X461" i="70" s="1"/>
  <c r="Y4" i="61"/>
  <c r="Y3" i="61" s="1"/>
  <c r="Y161" i="62"/>
  <c r="X423" i="71"/>
  <c r="Y231" i="65"/>
  <c r="X462" i="67"/>
  <c r="X461" i="67" s="1"/>
  <c r="X146" i="62"/>
  <c r="X143" i="62" s="1"/>
  <c r="Y25" i="61"/>
  <c r="Y24" i="61" s="1"/>
  <c r="X143" i="61"/>
  <c r="X423" i="70"/>
  <c r="X259" i="71"/>
  <c r="X3" i="29"/>
  <c r="Y469" i="64"/>
  <c r="Y447" i="67"/>
  <c r="Y446" i="67" s="1"/>
  <c r="Y442" i="67" s="1"/>
  <c r="X44" i="62"/>
  <c r="X43" i="62" s="1"/>
  <c r="Y143" i="62"/>
  <c r="X405" i="72"/>
  <c r="Y576" i="68"/>
  <c r="Y424" i="65"/>
  <c r="Y423" i="65" s="1"/>
  <c r="Y106" i="63"/>
  <c r="Y105" i="63" s="1"/>
  <c r="X25" i="63"/>
  <c r="X24" i="63" s="1"/>
  <c r="X424" i="65"/>
  <c r="X423" i="65" s="1"/>
  <c r="Y24" i="51"/>
  <c r="Y286" i="68"/>
  <c r="X82" i="63"/>
  <c r="X81" i="63" s="1"/>
  <c r="X424" i="67"/>
  <c r="X423" i="67" s="1"/>
  <c r="Y63" i="61"/>
  <c r="Y62" i="61" s="1"/>
  <c r="Y4" i="63"/>
  <c r="Y3" i="63" s="1"/>
  <c r="Y443" i="65"/>
  <c r="Y442" i="65" s="1"/>
  <c r="Y462" i="67"/>
  <c r="Y461" i="67" s="1"/>
  <c r="Y553" i="68"/>
  <c r="Y552" i="68" s="1"/>
  <c r="Y441" i="71"/>
  <c r="X491" i="64"/>
  <c r="X490" i="64" s="1"/>
  <c r="X462" i="65"/>
  <c r="X461" i="65" s="1"/>
  <c r="Y82" i="63"/>
  <c r="Y81" i="63" s="1"/>
  <c r="Y462" i="65"/>
  <c r="Y461" i="65" s="1"/>
  <c r="X25" i="61"/>
  <c r="X24" i="61" s="1"/>
  <c r="X462" i="69"/>
  <c r="X461" i="69" s="1"/>
  <c r="Y4" i="62"/>
  <c r="Y3" i="62" s="1"/>
  <c r="Y63" i="62"/>
  <c r="Y62" i="62" s="1"/>
  <c r="X553" i="68"/>
  <c r="X552" i="68" s="1"/>
  <c r="Y529" i="68"/>
  <c r="Y528" i="68" s="1"/>
  <c r="Y250" i="67"/>
  <c r="Y25" i="62"/>
  <c r="Y24" i="62" s="1"/>
  <c r="Y125" i="62"/>
  <c r="Y124" i="62" s="1"/>
  <c r="Y443" i="66"/>
  <c r="Y442" i="66" s="1"/>
  <c r="X44" i="63"/>
  <c r="X43" i="63" s="1"/>
  <c r="X106" i="63"/>
  <c r="X105" i="63" s="1"/>
  <c r="Y443" i="70"/>
  <c r="Y442" i="70" s="1"/>
  <c r="X25" i="62"/>
  <c r="X24" i="62" s="1"/>
  <c r="X125" i="62"/>
  <c r="X124" i="62" s="1"/>
  <c r="X161" i="63"/>
  <c r="Y106" i="62"/>
  <c r="Y105" i="62" s="1"/>
  <c r="Y424" i="69"/>
  <c r="Y423" i="69" s="1"/>
  <c r="Y124" i="52"/>
  <c r="Y43" i="51"/>
  <c r="Y423" i="66"/>
  <c r="X3" i="62"/>
  <c r="Y15" i="23"/>
  <c r="Y15" i="26" s="1"/>
  <c r="Y16" i="26"/>
  <c r="X118" i="6"/>
  <c r="X3" i="23"/>
  <c r="X232" i="67"/>
  <c r="X251" i="65"/>
  <c r="X270" i="66"/>
  <c r="X269" i="66" s="1"/>
  <c r="X3" i="46"/>
  <c r="X3" i="27"/>
  <c r="X139" i="29"/>
  <c r="X3" i="16"/>
  <c r="Y133" i="71"/>
  <c r="Y3" i="25"/>
  <c r="X166" i="68"/>
  <c r="Y3" i="46"/>
  <c r="X251" i="70"/>
  <c r="X334" i="68"/>
  <c r="X4" i="53"/>
  <c r="X3" i="53" s="1"/>
  <c r="X25" i="52"/>
  <c r="Y134" i="29"/>
  <c r="X62" i="61"/>
  <c r="Y3" i="12"/>
  <c r="X44" i="52"/>
  <c r="X106" i="51"/>
  <c r="Y3" i="23"/>
  <c r="Y423" i="67"/>
  <c r="X3" i="17"/>
  <c r="X3" i="28"/>
  <c r="X134" i="29"/>
  <c r="Y3" i="14"/>
  <c r="X3" i="12"/>
  <c r="X442" i="69"/>
  <c r="X136" i="66"/>
  <c r="X125" i="52"/>
  <c r="X25" i="51"/>
  <c r="X152" i="64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81" i="62"/>
  <c r="X105" i="62"/>
  <c r="Y81" i="61"/>
  <c r="X442" i="65"/>
  <c r="X442" i="70"/>
  <c r="Y62" i="51"/>
  <c r="X251" i="67"/>
  <c r="X47" i="52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236" i="70"/>
  <c r="X235" i="70" s="1"/>
  <c r="X231" i="70" s="1"/>
  <c r="X124" i="5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50" i="65" l="1"/>
  <c r="X231" i="65"/>
  <c r="X124" i="52"/>
  <c r="X24" i="52"/>
  <c r="X105" i="51"/>
  <c r="X231" i="67"/>
  <c r="X133" i="29"/>
  <c r="X250" i="66"/>
  <c r="X43" i="52"/>
  <c r="X3" i="52"/>
  <c r="X250" i="70"/>
  <c r="X24" i="51"/>
  <c r="Y3" i="27"/>
  <c r="Y3" i="15"/>
  <c r="Y139" i="29"/>
  <c r="Y133" i="29" s="1"/>
  <c r="X3" i="15"/>
  <c r="Y3" i="28"/>
  <c r="Y3" i="16"/>
  <c r="X3" i="26"/>
  <c r="X15" i="16"/>
  <c r="Y3" i="26"/>
  <c r="X231" i="66"/>
  <c r="Y3" i="17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L28" i="6" l="1"/>
  <c r="N28" i="6"/>
  <c r="T28" i="6"/>
  <c r="F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4" i="6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164" i="49"/>
  <c r="W161" i="49" s="1"/>
  <c r="W442" i="72"/>
  <c r="W406" i="71"/>
  <c r="W424" i="71"/>
  <c r="W162" i="63"/>
  <c r="W162" i="62"/>
  <c r="W260" i="72"/>
  <c r="W242" i="72"/>
  <c r="W224" i="71"/>
  <c r="W162" i="53"/>
  <c r="W162" i="52"/>
  <c r="W144" i="52"/>
  <c r="W144" i="51"/>
  <c r="W81" i="54"/>
  <c r="W23" i="26"/>
  <c r="W144" i="63"/>
  <c r="W23" i="15"/>
  <c r="W224" i="72"/>
  <c r="W260" i="71"/>
  <c r="W242" i="7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144" i="62"/>
  <c r="W144" i="61"/>
  <c r="W442" i="71"/>
  <c r="W12" i="15"/>
  <c r="W162" i="5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81" i="56" l="1"/>
  <c r="W53" i="6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45" i="4"/>
  <c r="B15" i="4"/>
  <c r="B69" i="4"/>
  <c r="B49" i="4"/>
  <c r="B10" i="4"/>
  <c r="B48" i="4"/>
  <c r="B23" i="4"/>
  <c r="B20" i="4"/>
  <c r="B41" i="4"/>
  <c r="B11" i="4"/>
  <c r="B39" i="4"/>
  <c r="B14" i="4"/>
  <c r="B58" i="4"/>
  <c r="B76" i="4"/>
  <c r="B28" i="4"/>
  <c r="B57" i="4"/>
  <c r="B47" i="4"/>
  <c r="B17" i="4"/>
  <c r="B33" i="4"/>
  <c r="B81" i="4"/>
  <c r="B22" i="4"/>
  <c r="B34" i="4"/>
  <c r="B35" i="4"/>
  <c r="B66" i="4"/>
  <c r="B36" i="4"/>
  <c r="B82" i="4"/>
  <c r="B4" i="4"/>
  <c r="B52" i="4"/>
  <c r="B13" i="4"/>
  <c r="B55" i="4"/>
  <c r="B83" i="4"/>
  <c r="B26" i="4"/>
  <c r="B79" i="4"/>
  <c r="B44" i="4"/>
  <c r="B46" i="4"/>
  <c r="B56" i="4"/>
  <c r="B70" i="4"/>
  <c r="B71" i="4"/>
  <c r="B25" i="4"/>
  <c r="B73" i="4"/>
  <c r="B9" i="4"/>
  <c r="B68" i="4"/>
  <c r="B7" i="4"/>
  <c r="B54" i="4"/>
  <c r="B53" i="4"/>
  <c r="B67" i="4"/>
  <c r="B38" i="4"/>
  <c r="B21" i="4"/>
  <c r="B12" i="4"/>
  <c r="B64" i="4"/>
  <c r="B80" i="4"/>
  <c r="B84" i="4"/>
  <c r="B72" i="4"/>
  <c r="B65" i="4"/>
  <c r="B60" i="4"/>
  <c r="B16" i="4"/>
  <c r="B61" i="4"/>
  <c r="B29" i="4"/>
  <c r="B24" i="4"/>
  <c r="B40" i="4"/>
  <c r="B77" i="4"/>
  <c r="B27" i="4"/>
  <c r="B78" i="4"/>
  <c r="B37" i="4"/>
  <c r="B30" i="4"/>
  <c r="B8" i="4"/>
  <c r="B5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5" i="21" s="1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0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3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<sst xmlns="http://schemas.openxmlformats.org/spreadsheetml/2006/main" count="18216" uniqueCount="4948">
  <si>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</si>
  <si>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</si>
  <si>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</si>
  <si>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</si>
  <si>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</si>
  <si>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</si>
  <si>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</si>
  <si>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</si>
  <si>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</si>
  <si>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</si>
  <si>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</si>
  <si>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</si>
  <si>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</si>
  <si>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</si>
  <si>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</si>
  <si>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</si>
  <si>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</si>
  <si>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</si>
  <si>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</si>
  <si>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</si>
  <si>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</si>
  <si>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</si>
  <si>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</si>
  <si>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</si>
  <si>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</si>
  <si>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</si>
  <si>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</si>
  <si>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</si>
  <si>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</si>
  <si>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</si>
  <si>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</si>
  <si>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</si>
  <si>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</si>
  <si>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</si>
  <si>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</si>
  <si>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</si>
  <si>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</si>
  <si>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</si>
  <si>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</si>
  <si>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</si>
  <si>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</si>
  <si>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</si>
  <si>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</si>
  <si>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</si>
  <si>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</si>
  <si>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</si>
  <si>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</si>
  <si>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</si>
  <si>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</si>
  <si>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</si>
  <si>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</si>
  <si>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</si>
  <si>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</si>
  <si>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</si>
  <si>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</si>
  <si>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</si>
  <si>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</si>
  <si>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</si>
  <si>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</si>
  <si>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</si>
  <si>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</si>
  <si>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</si>
  <si>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</si>
  <si>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</si>
  <si>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</si>
  <si>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</si>
  <si>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</si>
  <si>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</si>
  <si>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</si>
  <si>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</si>
  <si>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</si>
  <si>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</si>
  <si>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</si>
  <si>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</si>
  <si>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</si>
  <si>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</si>
  <si>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</si>
  <si>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</si>
  <si>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</si>
  <si>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</si>
  <si>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</si>
  <si>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</si>
  <si>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</si>
  <si>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</si>
  <si>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</si>
  <si>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</si>
  <si>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</si>
  <si>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</si>
  <si>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</si>
  <si>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</si>
  <si>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</si>
  <si>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</si>
  <si>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</si>
  <si>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</si>
  <si>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</si>
  <si>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</si>
  <si>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</si>
  <si>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</si>
  <si>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</si>
  <si>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</si>
  <si>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</si>
  <si>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</si>
  <si>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</si>
  <si>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</si>
  <si>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</si>
  <si>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</si>
  <si>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</si>
  <si>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</si>
  <si>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</si>
  <si>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</si>
  <si>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</si>
  <si>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</si>
  <si>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</si>
  <si>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</si>
  <si>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</si>
  <si>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</si>
  <si>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</si>
  <si>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</si>
  <si>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</si>
  <si>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</si>
  <si>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</si>
  <si>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</si>
  <si>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</si>
  <si>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</si>
  <si>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</si>
  <si>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</si>
  <si>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</si>
  <si>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</si>
  <si>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</si>
  <si>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</si>
  <si>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</si>
  <si>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</si>
  <si>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</si>
  <si>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</si>
  <si>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</si>
  <si>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</si>
  <si>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</si>
  <si>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</si>
  <si>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</si>
  <si>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</si>
  <si>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</si>
  <si>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</si>
  <si>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</si>
  <si>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</si>
  <si>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</si>
  <si>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</si>
  <si>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</si>
  <si>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</si>
  <si>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</si>
  <si>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</si>
  <si>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</si>
  <si>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</si>
  <si>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</si>
  <si>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</si>
  <si>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</si>
  <si>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</si>
  <si>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</si>
  <si>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</si>
  <si>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</si>
  <si>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</si>
  <si>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</si>
  <si>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</si>
  <si>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</si>
  <si>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</si>
  <si>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</si>
  <si>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</si>
  <si>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</si>
  <si>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</si>
  <si>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</si>
  <si>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</si>
  <si>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</si>
  <si>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</si>
  <si>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</si>
  <si>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</si>
  <si>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</si>
  <si>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</si>
  <si>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</si>
  <si>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</si>
  <si>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</si>
  <si>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</si>
  <si>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</si>
  <si>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</si>
  <si>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</si>
  <si>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</si>
  <si>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</si>
  <si>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</si>
  <si>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</si>
  <si>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</si>
  <si>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</si>
  <si>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</si>
  <si>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</si>
  <si>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</si>
  <si>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</si>
  <si>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</si>
  <si>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</si>
  <si>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</si>
  <si>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</si>
  <si>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</si>
  <si>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</si>
  <si>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</si>
  <si>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</si>
  <si>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</si>
  <si>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</si>
  <si>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</si>
  <si>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</si>
  <si>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</si>
  <si>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</si>
  <si>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</si>
  <si>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</si>
  <si>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</si>
  <si>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</si>
  <si>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</si>
  <si>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</si>
  <si>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</si>
  <si>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</si>
  <si>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</si>
  <si>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IT</t>
  </si>
  <si>
    <t>Italy</t>
  </si>
  <si>
    <t>Household consumption expenditure (M€2023)</t>
  </si>
  <si>
    <t>Household consumption expenditure per capita (€2023)</t>
  </si>
  <si>
    <t>Household consumption expenditure per household (€2023)</t>
  </si>
  <si>
    <t>IT - Residential sector summary</t>
  </si>
  <si>
    <t>Macro.Meuro2015.IT.ConsumptionExpenditure</t>
  </si>
  <si>
    <t>Macro.number.IT.Population</t>
  </si>
  <si>
    <t>NUM.number.IT.Res.HH</t>
  </si>
  <si>
    <t>SurfaceArea.ksqm.IT.Res.HH</t>
  </si>
  <si>
    <t>NUM.number.IT.Res.HHnew</t>
  </si>
  <si>
    <t>SurfaceArea.ksqm.IT.Res.HHnew</t>
  </si>
  <si>
    <t>HDD.Celsius.IT.Actual</t>
  </si>
  <si>
    <t>HDD.Celsius.IT.Mean</t>
  </si>
  <si>
    <t>HDD.ratio.IT.Relative</t>
  </si>
  <si>
    <t>FEC.ktoe.IT.ES.Res</t>
  </si>
  <si>
    <t>FEC.ktoe.IT.ES.Res.Solids</t>
  </si>
  <si>
    <t>FEC.ktoe.IT.ES.Res.LPG</t>
  </si>
  <si>
    <t>FEC.ktoe.IT.ES.Res.Oil</t>
  </si>
  <si>
    <t>FEC.ktoe.IT.ES.Res.NG</t>
  </si>
  <si>
    <t>FEC.ktoe.IT.ES.Res.Biomass_Waste</t>
  </si>
  <si>
    <t>FEC.ktoe.IT.ES.Res.Biogas</t>
  </si>
  <si>
    <t>FEC.ktoe.IT.ES.Res.LiqBio</t>
  </si>
  <si>
    <t>FEC.ktoe.IT.ES.Res.Solar</t>
  </si>
  <si>
    <t>FEC.ktoe.IT.ES.Res.Geo</t>
  </si>
  <si>
    <t>FEC.ktoe.IT.ES.Res.Ambient</t>
  </si>
  <si>
    <t>FEC.ktoe.IT.ES.Res.Steam_Distr</t>
  </si>
  <si>
    <t>FEC.ktoe.IT.ES.Res.Elec</t>
  </si>
  <si>
    <t>FEC.ktoe.IT.Res.HH</t>
  </si>
  <si>
    <t>FEC.ktoe.IT.Res.HH.Thermal</t>
  </si>
  <si>
    <t>FEC.ktoe.IT.Res.HH.Thermal.SH</t>
  </si>
  <si>
    <t>FEC.ktoe.IT.Res.HH.Thermal.SC</t>
  </si>
  <si>
    <t>FEC.ktoe.IT.Res.HH.Thermal.WH</t>
  </si>
  <si>
    <t>FEC.ktoe.IT.Res.HH.Thermal.CO</t>
  </si>
  <si>
    <t>FEC.ktoe.IT.Res.HH.Appl</t>
  </si>
  <si>
    <t>EMI.ktCO2.IT.ES.Res</t>
  </si>
  <si>
    <t>EMI.ktCO2.IT.ES.Res.Solids</t>
  </si>
  <si>
    <t>EMI.ktCO2.IT.ES.Res.LPG</t>
  </si>
  <si>
    <t>EMI.ktCO2.IT.ES.Res.Oil</t>
  </si>
  <si>
    <t>EMI.ktCO2.IT.ES.Res.NG</t>
  </si>
  <si>
    <t>EMI.ktCO2.IT.ES.Res.Biomass_Waste</t>
  </si>
  <si>
    <t>EMI.ktCO2.IT.ES.Res.Biogas</t>
  </si>
  <si>
    <t>EMI.ktCO2.IT.ES.Res.LiqBio</t>
  </si>
  <si>
    <t>EMI.ktCO2.IT.ES.Res.Solar</t>
  </si>
  <si>
    <t>EMI.ktCO2.IT.ES.Res.Geo</t>
  </si>
  <si>
    <t>EMI.ktCO2.IT.ES.Res.Ambient</t>
  </si>
  <si>
    <t>EMI.ktCO2.IT.ES.Res.Steam_Distr</t>
  </si>
  <si>
    <t>EMI.ktCO2.IT.ES.Res.Elec</t>
  </si>
  <si>
    <t>EMI.ktCO2.IT.Res.HH</t>
  </si>
  <si>
    <t>EMI.ktCO2.IT.Res.HH.Thermal</t>
  </si>
  <si>
    <t>EMI.ktCO2.IT.Res.HH.Thermal.SH</t>
  </si>
  <si>
    <t>EMI.ktCO2.IT.Res.HH.Thermal.SC</t>
  </si>
  <si>
    <t>EMI.ktCO2.IT.Res.HH.Thermal.WH</t>
  </si>
  <si>
    <t>EMI.ktCO2.IT.Res.HH.Thermal.CO</t>
  </si>
  <si>
    <t>EMI.ktCO2.IT.Res.HH.Appl</t>
  </si>
  <si>
    <t>FEC_per_household.kWh.IT.Res.HH</t>
  </si>
  <si>
    <t>FEC_per_household.kWh.IT.Res.HH.Thermal</t>
  </si>
  <si>
    <t>FEC_per_household.kWh.IT.Res.HH.Thermal.SH</t>
  </si>
  <si>
    <t>FEC_per_household.kWh.IT.Res.HH.Thermal.SC</t>
  </si>
  <si>
    <t>FEC_per_household.kWh.IT.Res.HH.Thermal.WH</t>
  </si>
  <si>
    <t>FEC_per_household.kWh.IT.Res.HH.Thermal.CO</t>
  </si>
  <si>
    <t>FEC_per_household.kWh.IT.Res.HH.Appl</t>
  </si>
  <si>
    <t>TES_per_household.kWh.IT.Res.HH.Thermal</t>
  </si>
  <si>
    <t>TES_per_household.kWh.IT.Res.HH.Thermal.SH</t>
  </si>
  <si>
    <t>TES_per_household.kWh.IT.Res.HH.Thermal.SC</t>
  </si>
  <si>
    <t>TES_per_household.kWh.IT.Res.HH.Thermal.WH</t>
  </si>
  <si>
    <t>TES_per_household.kWh.IT.Res.HH.Thermal.CO</t>
  </si>
  <si>
    <t>EMI_per_household.kgCO2.IT.Res.HH</t>
  </si>
  <si>
    <t>EMI_per_household.kgCO2.IT.Res.HH.Thermal</t>
  </si>
  <si>
    <t>EMI_per_household.kgCO2.IT.Res.HH.Thermal.SH</t>
  </si>
  <si>
    <t>EMI_per_household.kgCO2.IT.Res.HH.Thermal.SC</t>
  </si>
  <si>
    <t>EMI_per_household.kgCO2.IT.Res.HH.Thermal.WH</t>
  </si>
  <si>
    <t>EMI_per_household.kgCO2.IT.Res.HH.Thermal.CO</t>
  </si>
  <si>
    <t>EMI_per_household.kgCO2.IT.Res.HH.Appl</t>
  </si>
  <si>
    <t>Eff.ratio.IT.Res.HH.Thermal</t>
  </si>
  <si>
    <t>Eff.ratio.IT.Res.HH.Thermal.SH</t>
  </si>
  <si>
    <t>Eff.ratio.IT.Res.HH.Thermal.SC</t>
  </si>
  <si>
    <t>Eff.ratio.IT.Res.HH.Thermal.WH</t>
  </si>
  <si>
    <t>Eff.ratio.IT.Res.HH.Thermal.CO</t>
  </si>
  <si>
    <t>FEC_per_sqm.kWh.IT.Res.HH</t>
  </si>
  <si>
    <t>FEC_per_sqm.kWh.IT.Res.HH.Thermal</t>
  </si>
  <si>
    <t>FEC_per_sqm.kWh.IT.Res.HH.Thermal.SH</t>
  </si>
  <si>
    <t>FEC_per_sqm.kWh.IT.Res.HH.Thermal.SC</t>
  </si>
  <si>
    <t>FEC_per_sqm.kWh.IT.Res.HH.Thermal.WH</t>
  </si>
  <si>
    <t>FEC_per_sqm.kWh.IT.Res.HH.Thermal.CO</t>
  </si>
  <si>
    <t>FEC_per_sqm.kWh.IT.Res.HH.Appl</t>
  </si>
  <si>
    <t>TES_per_sqm.kWh.IT.Res.HH.Thermal</t>
  </si>
  <si>
    <t>TES_per_sqm.kWh.IT.Res.HH.Thermal.SH</t>
  </si>
  <si>
    <t>TES_per_sqm.kWh.IT.Res.HH.Thermal.SC</t>
  </si>
  <si>
    <t>TES_per_sqm.kWh.IT.Res.HH.Thermal.WH</t>
  </si>
  <si>
    <t>TES_per_sqm.kWh.IT.Res.HH.Thermal.CO</t>
  </si>
  <si>
    <t>EMI_per_sqm.kgCO2.IT.Res.HH</t>
  </si>
  <si>
    <t>EMI_per_sqm.kgCO2.IT.Res.HH.Thermal</t>
  </si>
  <si>
    <t>EMI_per_sqm.kgCO2.IT.Res.HH.Thermal.SH</t>
  </si>
  <si>
    <t>EMI_per_sqm.kgCO2.IT.Res.HH.Thermal.SC</t>
  </si>
  <si>
    <t>EMI_per_sqm.kgCO2.IT.Res.HH.Thermal.WH</t>
  </si>
  <si>
    <t>EMI_per_sqm.kgCO2.IT.Res.HH.Thermal.CO</t>
  </si>
  <si>
    <t>EMI_per_sqm.kgCO2.IT.Res.HH.Appl</t>
  </si>
  <si>
    <t>FEC_per_capita.kWh.IT.Res.HH</t>
  </si>
  <si>
    <t>FEC_per_capita.kWh.IT.Res.HH.Thermal</t>
  </si>
  <si>
    <t>FEC_per_capita.kWh.IT.Res.HH.Thermal.SH</t>
  </si>
  <si>
    <t>FEC_per_capita.kWh.IT.Res.HH.Thermal.SC</t>
  </si>
  <si>
    <t>FEC_per_capita.kWh.IT.Res.HH.Thermal.WH</t>
  </si>
  <si>
    <t>FEC_per_capita.kWh.IT.Res.HH.Thermal.CO</t>
  </si>
  <si>
    <t>FEC_per_capita.kWh.IT.Res.HH.Appl</t>
  </si>
  <si>
    <t>TES_per_capita.kWh.IT.Res.HH.Thermal</t>
  </si>
  <si>
    <t>TES_per_capita.kWh.IT.Res.HH.Thermal.SH</t>
  </si>
  <si>
    <t>TES_per_capita.kWh.IT.Res.HH.Thermal.SC</t>
  </si>
  <si>
    <t>TES_per_capita.kWh.IT.Res.HH.Thermal.WH</t>
  </si>
  <si>
    <t>TES_per_capita.kWh.IT.Res.HH.Thermal.CO</t>
  </si>
  <si>
    <t>EMI_per_capita.kgCO2.IT.Res.HH</t>
  </si>
  <si>
    <t>EMI_per_capita.kgCO2.IT.Res.HH.Thermal</t>
  </si>
  <si>
    <t>EMI_per_capita.kgCO2.IT.Res.HH.Thermal.SH</t>
  </si>
  <si>
    <t>EMI_per_capita.kgCO2.IT.Res.HH.Thermal.SC</t>
  </si>
  <si>
    <t>EMI_per_capita.kgCO2.IT.Res.HH.Thermal.WH</t>
  </si>
  <si>
    <t>EMI_per_capita.kgCO2.IT.Res.HH.Thermal.CO</t>
  </si>
  <si>
    <t>EMI_per_capita.kgCO2.IT.Res.HH.Appl</t>
  </si>
  <si>
    <t>IT - Number of households</t>
  </si>
  <si>
    <t>NUM.number.IT.Res.HH.Thermal</t>
  </si>
  <si>
    <t>NUM.number.IT.Res.HH.Thermal.SH</t>
  </si>
  <si>
    <t>NUM.number.IT.Res.HH.Thermal.SH.Solids</t>
  </si>
  <si>
    <t>NUM.number.IT.Res.HH.Thermal.SH.LPG</t>
  </si>
  <si>
    <t>NUM.number.IT.Res.HH.Thermal.SH.Oil</t>
  </si>
  <si>
    <t>NUM.number.IT.Res.HH.Thermal.SH.Gas</t>
  </si>
  <si>
    <t>NUM.number.IT.Res.HH.Thermal.SH.Biomass</t>
  </si>
  <si>
    <t>NUM.number.IT.Res.HH.Thermal.SH.Geo</t>
  </si>
  <si>
    <t>NUM.number.IT.Res.HH.Thermal.SH.DistrHeat</t>
  </si>
  <si>
    <t>NUM.number.IT.Res.HH.Thermal.SH.AdvElc</t>
  </si>
  <si>
    <t>NUM.number.IT.Res.HH.Thermal.SH.ConvElc</t>
  </si>
  <si>
    <t>NUM.number.IT.Res.HH.Thermal.SC</t>
  </si>
  <si>
    <t>NUM.number.IT.Res.HH.Thermal.SC.AC</t>
  </si>
  <si>
    <t>NUM.number.IT.Res.HH.Thermal.WH</t>
  </si>
  <si>
    <t>NUM.number.IT.Res.HH.Thermal.WH.Solids</t>
  </si>
  <si>
    <t>NUM.number.IT.Res.HH.Thermal.WH.LPG</t>
  </si>
  <si>
    <t>NUM.number.IT.Res.HH.Thermal.WH.Oil</t>
  </si>
  <si>
    <t>NUM.number.IT.Res.HH.Thermal.WH.Gas</t>
  </si>
  <si>
    <t>NUM.number.IT.Res.HH.Thermal.WH.Biomass</t>
  </si>
  <si>
    <t>NUM.number.IT.Res.HH.Thermal.WH.Geo</t>
  </si>
  <si>
    <t>NUM.number.IT.Res.HH.Thermal.WH.DistrHeat</t>
  </si>
  <si>
    <t>NUM.number.IT.Res.HH.Thermal.WH.Elc</t>
  </si>
  <si>
    <t>NUM.number.IT.Res.HH.Thermal.WH.Solar</t>
  </si>
  <si>
    <t>NUM.number.IT.Res.HH.Thermal.CO</t>
  </si>
  <si>
    <t>NUM.number.IT.Res.HH.Thermal.CO.Solids</t>
  </si>
  <si>
    <t>NUM.number.IT.Res.HH.Thermal.CO.LPG</t>
  </si>
  <si>
    <t>NUM.number.IT.Res.HH.Thermal.CO.Gas</t>
  </si>
  <si>
    <t>NUM.number.IT.Res.HH.Thermal.CO.Biomass</t>
  </si>
  <si>
    <t>NUM.number.IT.Res.HH.Thermal.CO.Elc</t>
  </si>
  <si>
    <t>IT - Final energy consumption</t>
  </si>
  <si>
    <t>FEC.ktoe.IT.Res.HH.Thermal.SH.Solids.Solids</t>
  </si>
  <si>
    <t>FEC.ktoe.IT.Res.HH.Thermal.SH.LPG.LPG</t>
  </si>
  <si>
    <t>FEC.ktoe.IT.Res.HH.Thermal.SH.Oil.Oil_LiqBio</t>
  </si>
  <si>
    <t>FEC.ktoe.IT.Res.HH.Thermal.SH.Gas.NG_Biogas</t>
  </si>
  <si>
    <t>FEC.ktoe.IT.Res.HH.Thermal.SH.Biomass.Biomass_Waste</t>
  </si>
  <si>
    <t>FEC.ktoe.IT.Res.HH.Thermal.SH.Geo.Geo</t>
  </si>
  <si>
    <t>FEC.ktoe.IT.Res.HH.Thermal.SH.DistrHeat.Steam_Distr</t>
  </si>
  <si>
    <t>FEC.ktoe.IT.Res.HH.Thermal.SH.AdvElc.Elec</t>
  </si>
  <si>
    <t>FEC.ktoe.IT.Res.HH.Thermal.SH.ConvElc.Elec</t>
  </si>
  <si>
    <t>FEC.ktoe.IT.Res.HH.Thermal.SH.TotalCirculation.Elec</t>
  </si>
  <si>
    <t>FEC.ktoe.IT.Res.HH.Thermal.SC.AC.Elec</t>
  </si>
  <si>
    <t>FEC.ktoe.IT.Res.HH.Thermal.WH.Solids.Solids</t>
  </si>
  <si>
    <t>FEC.ktoe.IT.Res.HH.Thermal.WH.LPG.LPG</t>
  </si>
  <si>
    <t>FEC.ktoe.IT.Res.HH.Thermal.WH.Oil.Oil_LiqBio</t>
  </si>
  <si>
    <t>FEC.ktoe.IT.Res.HH.Thermal.WH.Gas.NG_Biogas</t>
  </si>
  <si>
    <t>FEC.ktoe.IT.Res.HH.Thermal.WH.Biomass.Biomass_Waste</t>
  </si>
  <si>
    <t>FEC.ktoe.IT.Res.HH.Thermal.WH.Geo.Geo</t>
  </si>
  <si>
    <t>FEC.ktoe.IT.Res.HH.Thermal.WH.DistrHeat.Steam_Distr</t>
  </si>
  <si>
    <t>FEC.ktoe.IT.Res.HH.Thermal.WH.Elc.Elec</t>
  </si>
  <si>
    <t>FEC.ktoe.IT.Res.HH.Thermal.WH.TotalSolar.Solar</t>
  </si>
  <si>
    <t>FEC.ktoe.IT.Res.HH.Thermal.CO.Solids.Solids</t>
  </si>
  <si>
    <t>FEC.ktoe.IT.Res.HH.Thermal.CO.LPG.LPG</t>
  </si>
  <si>
    <t>FEC.ktoe.IT.Res.HH.Thermal.CO.Gas.NG_Biogas</t>
  </si>
  <si>
    <t>FEC.ktoe.IT.Res.HH.Thermal.CO.Biomass.Biomass_Waste</t>
  </si>
  <si>
    <t>FEC.ktoe.IT.Res.HH.Thermal.CO.Elc.Elec</t>
  </si>
  <si>
    <t>IT - Thermal energy service</t>
  </si>
  <si>
    <t>TES.ktoe.IT.Res.HH.Thermal</t>
  </si>
  <si>
    <t>TES.ktoe.IT.Res.HH.Thermal.SH</t>
  </si>
  <si>
    <t>TES.ktoe.IT.Res.HH.Thermal.SH.Solids.Solids</t>
  </si>
  <si>
    <t>TES.ktoe.IT.Res.HH.Thermal.SH.LPG.LPG</t>
  </si>
  <si>
    <t>TES.ktoe.IT.Res.HH.Thermal.SH.Oil.Oil_LiqBio</t>
  </si>
  <si>
    <t>TES.ktoe.IT.Res.HH.Thermal.SH.Gas.NG_Biogas</t>
  </si>
  <si>
    <t>TES.ktoe.IT.Res.HH.Thermal.SH.Biomass.Biomass_Waste</t>
  </si>
  <si>
    <t>TES.ktoe.IT.Res.HH.Thermal.SH.Geo.Geo</t>
  </si>
  <si>
    <t>TES.ktoe.IT.Res.HH.Thermal.SH.DistrHeat.Steam_Distr</t>
  </si>
  <si>
    <t>TES.ktoe.IT.Res.HH.Thermal.SH.AdvElc.Elec</t>
  </si>
  <si>
    <t>TES.ktoe.IT.Res.HH.Thermal.SH.ConvElc.Elec</t>
  </si>
  <si>
    <t>TES.ktoe.IT.Res.HH.Thermal.SH.TotalCirculation.Elec</t>
  </si>
  <si>
    <t>TES.ktoe.IT.Res.HH.Thermal.SC</t>
  </si>
  <si>
    <t>TES.ktoe.IT.Res.HH.Thermal.SC.AC.Elec</t>
  </si>
  <si>
    <t>TES.ktoe.IT.Res.HH.Thermal.WH</t>
  </si>
  <si>
    <t>TES.ktoe.IT.Res.HH.Thermal.WH.Solids.Solids</t>
  </si>
  <si>
    <t>TES.ktoe.IT.Res.HH.Thermal.WH.LPG.LPG</t>
  </si>
  <si>
    <t>TES.ktoe.IT.Res.HH.Thermal.WH.Oil.Oil_LiqBio</t>
  </si>
  <si>
    <t>TES.ktoe.IT.Res.HH.Thermal.WH.Gas.NG_Biogas</t>
  </si>
  <si>
    <t>TES.ktoe.IT.Res.HH.Thermal.WH.Biomass.Biomass_Waste</t>
  </si>
  <si>
    <t>TES.ktoe.IT.Res.HH.Thermal.WH.Geo.Geo</t>
  </si>
  <si>
    <t>TES.ktoe.IT.Res.HH.Thermal.WH.DistrHeat.Steam_Distr</t>
  </si>
  <si>
    <t>TES.ktoe.IT.Res.HH.Thermal.WH.Elc.Elec</t>
  </si>
  <si>
    <t>TES.ktoe.IT.Res.HH.Thermal.WH.TotalSolar.Solar</t>
  </si>
  <si>
    <t>TES.ktoe.IT.Res.HH.Thermal.CO</t>
  </si>
  <si>
    <t>TES.ktoe.IT.Res.HH.Thermal.CO.Solids.Solids</t>
  </si>
  <si>
    <t>TES.ktoe.IT.Res.HH.Thermal.CO.LPG.LPG</t>
  </si>
  <si>
    <t>TES.ktoe.IT.Res.HH.Thermal.CO.Gas.NG_Biogas</t>
  </si>
  <si>
    <t>TES.ktoe.IT.Res.HH.Thermal.CO.Biomass.Biomass_Waste</t>
  </si>
  <si>
    <t>TES.ktoe.IT.Res.HH.Thermal.CO.Elc.Elec</t>
  </si>
  <si>
    <t>IT - System efficiency indicator of total stock</t>
  </si>
  <si>
    <t>Eff.ratio.IT.Res.HH.Thermal.SH.Solids.Solids</t>
  </si>
  <si>
    <t>Eff.ratio.IT.Res.HH.Thermal.SH.LPG.LPG</t>
  </si>
  <si>
    <t>Eff.ratio.IT.Res.HH.Thermal.SH.Oil.Oil_LiqBio</t>
  </si>
  <si>
    <t>Eff.ratio.IT.Res.HH.Thermal.SH.Gas.NG_Biogas</t>
  </si>
  <si>
    <t>Eff.ratio.IT.Res.HH.Thermal.SH.Biomass.Biomass_Waste</t>
  </si>
  <si>
    <t>Eff.ratio.IT.Res.HH.Thermal.SH.Geo.Geo</t>
  </si>
  <si>
    <t>Eff.ratio.IT.Res.HH.Thermal.SH.DistrHeat.Steam_Distr</t>
  </si>
  <si>
    <t>Eff.ratio.IT.Res.HH.Thermal.SH.AdvElc.Elec</t>
  </si>
  <si>
    <t>Eff.ratio.IT.Res.HH.Thermal.SH.ConvElc.Elec</t>
  </si>
  <si>
    <t>Eff.ratio.IT.Res.HH.Thermal.SH.TotalCirculation.Elec</t>
  </si>
  <si>
    <t>Eff.ratio.IT.Res.HH.Thermal.SC.AC.Elec</t>
  </si>
  <si>
    <t>Eff.ratio.IT.Res.HH.Thermal.WH.Solids.Solids</t>
  </si>
  <si>
    <t>Eff.ratio.IT.Res.HH.Thermal.WH.LPG.LPG</t>
  </si>
  <si>
    <t>Eff.ratio.IT.Res.HH.Thermal.WH.Oil.Oil_LiqBio</t>
  </si>
  <si>
    <t>Eff.ratio.IT.Res.HH.Thermal.WH.Gas.NG_Biogas</t>
  </si>
  <si>
    <t>Eff.ratio.IT.Res.HH.Thermal.WH.Biomass.Biomass_Waste</t>
  </si>
  <si>
    <t>Eff.ratio.IT.Res.HH.Thermal.WH.Geo.Geo</t>
  </si>
  <si>
    <t>Eff.ratio.IT.Res.HH.Thermal.WH.DistrHeat.Steam_Distr</t>
  </si>
  <si>
    <t>Eff.ratio.IT.Res.HH.Thermal.WH.Elc.Elec</t>
  </si>
  <si>
    <t>Eff.ratio.IT.Res.HH.Thermal.WH.TotalSolar.Solar</t>
  </si>
  <si>
    <t>Eff.ratio.IT.Res.HH.Thermal.CO.Solids.Solids</t>
  </si>
  <si>
    <t>Eff.ratio.IT.Res.HH.Thermal.CO.LPG.LPG</t>
  </si>
  <si>
    <t>Eff.ratio.IT.Res.HH.Thermal.CO.Gas.NG_Biogas</t>
  </si>
  <si>
    <t>Eff.ratio.IT.Res.HH.Thermal.CO.Biomass.Biomass_Waste</t>
  </si>
  <si>
    <t>Eff.ratio.IT.Res.HH.Thermal.CO.Elc.Elec</t>
  </si>
  <si>
    <t>IT - CO2 emissions</t>
  </si>
  <si>
    <t>EMI.ktCO2.IT.Res.HH.Thermal.SH.Solids.Solids</t>
  </si>
  <si>
    <t>EMI.ktCO2.IT.Res.HH.Thermal.SH.LPG.LPG</t>
  </si>
  <si>
    <t>EMI.ktCO2.IT.Res.HH.Thermal.SH.Oil.Oil_LiqBio</t>
  </si>
  <si>
    <t>EMI.ktCO2.IT.Res.HH.Thermal.SH.Gas.NG_Biogas</t>
  </si>
  <si>
    <t>EMI.ktCO2.IT.Res.HH.Thermal.SH.Biomass.Biomass_Waste</t>
  </si>
  <si>
    <t>EMI.ktCO2.IT.Res.HH.Thermal.SH.Geo.Geo</t>
  </si>
  <si>
    <t>EMI.ktCO2.IT.Res.HH.Thermal.SH.DistrHeat.Steam_Distr</t>
  </si>
  <si>
    <t>EMI.ktCO2.IT.Res.HH.Thermal.SH.AdvElc.Elec</t>
  </si>
  <si>
    <t>EMI.ktCO2.IT.Res.HH.Thermal.SH.ConvElc.Elec</t>
  </si>
  <si>
    <t>EMI.ktCO2.IT.Res.HH.Thermal.SH.TotalCirculation.Elec</t>
  </si>
  <si>
    <t>EMI.ktCO2.IT.Res.HH.Thermal.SC.AC.Elec</t>
  </si>
  <si>
    <t>EMI.ktCO2.IT.Res.HH.Thermal.WH.Solids.Solids</t>
  </si>
  <si>
    <t>EMI.ktCO2.IT.Res.HH.Thermal.WH.LPG.LPG</t>
  </si>
  <si>
    <t>EMI.ktCO2.IT.Res.HH.Thermal.WH.Oil.Oil_LiqBio</t>
  </si>
  <si>
    <t>EMI.ktCO2.IT.Res.HH.Thermal.WH.Gas.NG_Biogas</t>
  </si>
  <si>
    <t>EMI.ktCO2.IT.Res.HH.Thermal.WH.Biomass.Biomass_Waste</t>
  </si>
  <si>
    <t>EMI.ktCO2.IT.Res.HH.Thermal.WH.Geo.Geo</t>
  </si>
  <si>
    <t>EMI.ktCO2.IT.Res.HH.Thermal.WH.DistrHeat.Steam_Distr</t>
  </si>
  <si>
    <t>EMI.ktCO2.IT.Res.HH.Thermal.WH.Elc.Elec</t>
  </si>
  <si>
    <t>EMI.ktCO2.IT.Res.HH.Thermal.WH.TotalSolar.Solar</t>
  </si>
  <si>
    <t>EMI.ktCO2.IT.Res.HH.Thermal.CO.Solids.Solids</t>
  </si>
  <si>
    <t>EMI.ktCO2.IT.Res.HH.Thermal.CO.LPG.LPG</t>
  </si>
  <si>
    <t>EMI.ktCO2.IT.Res.HH.Thermal.CO.Gas.NG_Biogas</t>
  </si>
  <si>
    <t>EMI.ktCO2.IT.Res.HH.Thermal.CO.Biomass.Biomass_Waste</t>
  </si>
  <si>
    <t>EMI.ktCO2.IT.Res.HH.Thermal.CO.Elc.Elec</t>
  </si>
  <si>
    <t>IT - Final energy consumption per household</t>
  </si>
  <si>
    <t>FEC_per_household.kWh.IT.Res.HH.Thermal.SH.Solids.Solids</t>
  </si>
  <si>
    <t>FEC_per_household.kWh.IT.Res.HH.Thermal.SH.LPG.LPG</t>
  </si>
  <si>
    <t>FEC_per_household.kWh.IT.Res.HH.Thermal.SH.Oil.Oil_LiqBio</t>
  </si>
  <si>
    <t>FEC_per_household.kWh.IT.Res.HH.Thermal.SH.Gas.NG_Biogas</t>
  </si>
  <si>
    <t>FEC_per_household.kWh.IT.Res.HH.Thermal.SH.Biomass.Biomass_Waste</t>
  </si>
  <si>
    <t>FEC_per_household.kWh.IT.Res.HH.Thermal.SH.Geo.Geo</t>
  </si>
  <si>
    <t>FEC_per_household.kWh.IT.Res.HH.Thermal.SH.DistrHeat.Steam_Distr</t>
  </si>
  <si>
    <t>FEC_per_household.kWh.IT.Res.HH.Thermal.SH.AdvElc.Elec</t>
  </si>
  <si>
    <t>FEC_per_household.kWh.IT.Res.HH.Thermal.SH.ConvElc.Elec</t>
  </si>
  <si>
    <t>FEC_per_household.kWh.IT.Res.HH.Thermal.SH.TotalCirculation.Elec</t>
  </si>
  <si>
    <t>FEC_per_household.kWh.IT.Res.HH.Thermal.SC.AC.Elec</t>
  </si>
  <si>
    <t>FEC_per_household.kWh.IT.Res.HH.Thermal.WH.Solids.Solids</t>
  </si>
  <si>
    <t>FEC_per_household.kWh.IT.Res.HH.Thermal.WH.LPG.LPG</t>
  </si>
  <si>
    <t>FEC_per_household.kWh.IT.Res.HH.Thermal.WH.Oil.Oil_LiqBio</t>
  </si>
  <si>
    <t>FEC_per_household.kWh.IT.Res.HH.Thermal.WH.Gas.NG_Biogas</t>
  </si>
  <si>
    <t>FEC_per_household.kWh.IT.Res.HH.Thermal.WH.Biomass.Biomass_Waste</t>
  </si>
  <si>
    <t>FEC_per_household.kWh.IT.Res.HH.Thermal.WH.Geo.Geo</t>
  </si>
  <si>
    <t>FEC_per_household.kWh.IT.Res.HH.Thermal.WH.DistrHeat.Steam_Distr</t>
  </si>
  <si>
    <t>FEC_per_household.kWh.IT.Res.HH.Thermal.WH.Elc.Elec</t>
  </si>
  <si>
    <t>FEC_per_household.kWh.IT.Res.HH.Thermal.WH.TotalSolar.Solar</t>
  </si>
  <si>
    <t>FEC_per_household.kWh.IT.Res.HH.Thermal.CO.Solids.Solids</t>
  </si>
  <si>
    <t>FEC_per_household.kWh.IT.Res.HH.Thermal.CO.LPG.LPG</t>
  </si>
  <si>
    <t>FEC_per_household.kWh.IT.Res.HH.Thermal.CO.Gas.NG_Biogas</t>
  </si>
  <si>
    <t>FEC_per_household.kWh.IT.Res.HH.Thermal.CO.Biomass.Biomass_Waste</t>
  </si>
  <si>
    <t>FEC_per_household.kWh.IT.Res.HH.Thermal.CO.Elc.Elec</t>
  </si>
  <si>
    <t>IT - Thermal energy service per household</t>
  </si>
  <si>
    <t>TES_per_household.kWh.IT.Res.HH.Thermal.SH.Solids.Solids</t>
  </si>
  <si>
    <t>TES_per_household.kWh.IT.Res.HH.Thermal.SH.LPG.LPG</t>
  </si>
  <si>
    <t>TES_per_household.kWh.IT.Res.HH.Thermal.SH.Oil.Oil_LiqBio</t>
  </si>
  <si>
    <t>TES_per_household.kWh.IT.Res.HH.Thermal.SH.Gas.NG_Biogas</t>
  </si>
  <si>
    <t>TES_per_household.kWh.IT.Res.HH.Thermal.SH.Biomass.Biomass_Waste</t>
  </si>
  <si>
    <t>TES_per_household.kWh.IT.Res.HH.Thermal.SH.Geo.Geo</t>
  </si>
  <si>
    <t>TES_per_household.kWh.IT.Res.HH.Thermal.SH.DistrHeat.Steam_Distr</t>
  </si>
  <si>
    <t>TES_per_household.kWh.IT.Res.HH.Thermal.SH.AdvElc.Elec</t>
  </si>
  <si>
    <t>TES_per_household.kWh.IT.Res.HH.Thermal.SH.ConvElc.Elec</t>
  </si>
  <si>
    <t>TES_per_household.kWh.IT.Res.HH.Thermal.SH.TotalCirculation.Elec</t>
  </si>
  <si>
    <t>TES_per_household.kWh.IT.Res.HH.Thermal.SC.AC.Elec</t>
  </si>
  <si>
    <t>TES_per_household.kWh.IT.Res.HH.Thermal.WH.Solids.Solids</t>
  </si>
  <si>
    <t>TES_per_household.kWh.IT.Res.HH.Thermal.WH.LPG.LPG</t>
  </si>
  <si>
    <t>TES_per_household.kWh.IT.Res.HH.Thermal.WH.Oil.Oil_LiqBio</t>
  </si>
  <si>
    <t>TES_per_household.kWh.IT.Res.HH.Thermal.WH.Gas.NG_Biogas</t>
  </si>
  <si>
    <t>TES_per_household.kWh.IT.Res.HH.Thermal.WH.Biomass.Biomass_Waste</t>
  </si>
  <si>
    <t>TES_per_household.kWh.IT.Res.HH.Thermal.WH.Geo.Geo</t>
  </si>
  <si>
    <t>TES_per_household.kWh.IT.Res.HH.Thermal.WH.DistrHeat.Steam_Distr</t>
  </si>
  <si>
    <t>TES_per_household.kWh.IT.Res.HH.Thermal.WH.Elc.Elec</t>
  </si>
  <si>
    <t>TES_per_household.kWh.IT.Res.HH.Thermal.WH.TotalSolar.Solar</t>
  </si>
  <si>
    <t>TES_per_household.kWh.IT.Res.HH.Thermal.CO.Solids.Solids</t>
  </si>
  <si>
    <t>TES_per_household.kWh.IT.Res.HH.Thermal.CO.LPG.LPG</t>
  </si>
  <si>
    <t>TES_per_household.kWh.IT.Res.HH.Thermal.CO.Gas.NG_Biogas</t>
  </si>
  <si>
    <t>TES_per_household.kWh.IT.Res.HH.Thermal.CO.Biomass.Biomass_Waste</t>
  </si>
  <si>
    <t>TES_per_household.kWh.IT.Res.HH.Thermal.CO.Elc.Elec</t>
  </si>
  <si>
    <t>IT - CO2 emissions per household</t>
  </si>
  <si>
    <t>EMI_per_household.kgCO2.IT.Res.HH.Thermal.SH.Solids.Solids</t>
  </si>
  <si>
    <t>EMI_per_household.kgCO2.IT.Res.HH.Thermal.SH.LPG.LPG</t>
  </si>
  <si>
    <t>EMI_per_household.kgCO2.IT.Res.HH.Thermal.SH.Oil.Oil_LiqBio</t>
  </si>
  <si>
    <t>EMI_per_household.kgCO2.IT.Res.HH.Thermal.SH.Gas.NG_Biogas</t>
  </si>
  <si>
    <t>EMI_per_household.kgCO2.IT.Res.HH.Thermal.SH.Biomass.Biomass_Waste</t>
  </si>
  <si>
    <t>EMI_per_household.kgCO2.IT.Res.HH.Thermal.SH.Geo.Geo</t>
  </si>
  <si>
    <t>EMI_per_household.kgCO2.IT.Res.HH.Thermal.SH.DistrHeat.Steam_Distr</t>
  </si>
  <si>
    <t>EMI_per_household.kgCO2.IT.Res.HH.Thermal.SH.AdvElc.Elec</t>
  </si>
  <si>
    <t>EMI_per_household.kgCO2.IT.Res.HH.Thermal.SH.ConvElc.Elec</t>
  </si>
  <si>
    <t>EMI_per_household.kgCO2.IT.Res.HH.Thermal.SH.TotalCirculation.Elec</t>
  </si>
  <si>
    <t>EMI_per_household.kgCO2.IT.Res.HH.Thermal.SC.AC.Elec</t>
  </si>
  <si>
    <t>EMI_per_household.kgCO2.IT.Res.HH.Thermal.WH.Solids.Solids</t>
  </si>
  <si>
    <t>EMI_per_household.kgCO2.IT.Res.HH.Thermal.WH.LPG.LPG</t>
  </si>
  <si>
    <t>EMI_per_household.kgCO2.IT.Res.HH.Thermal.WH.Oil.Oil_LiqBio</t>
  </si>
  <si>
    <t>EMI_per_household.kgCO2.IT.Res.HH.Thermal.WH.Gas.NG_Biogas</t>
  </si>
  <si>
    <t>EMI_per_household.kgCO2.IT.Res.HH.Thermal.WH.Biomass.Biomass_Waste</t>
  </si>
  <si>
    <t>EMI_per_household.kgCO2.IT.Res.HH.Thermal.WH.Geo.Geo</t>
  </si>
  <si>
    <t>EMI_per_household.kgCO2.IT.Res.HH.Thermal.WH.DistrHeat.Steam_Distr</t>
  </si>
  <si>
    <t>EMI_per_household.kgCO2.IT.Res.HH.Thermal.WH.Elc.Elec</t>
  </si>
  <si>
    <t>EMI_per_household.kgCO2.IT.Res.HH.Thermal.WH.TotalSolar.Solar</t>
  </si>
  <si>
    <t>EMI_per_household.kgCO2.IT.Res.HH.Thermal.CO.Solids.Solids</t>
  </si>
  <si>
    <t>EMI_per_household.kgCO2.IT.Res.HH.Thermal.CO.LPG.LPG</t>
  </si>
  <si>
    <t>EMI_per_household.kgCO2.IT.Res.HH.Thermal.CO.Gas.NG_Biogas</t>
  </si>
  <si>
    <t>EMI_per_household.kgCO2.IT.Res.HH.Thermal.CO.Biomass.Biomass_Waste</t>
  </si>
  <si>
    <t>EMI_per_household.kgCO2.IT.Res.HH.Thermal.CO.Elc.Elec</t>
  </si>
  <si>
    <t>IT - Final energy consumption per surface area</t>
  </si>
  <si>
    <t>FEC_per_sqm.kWh.IT.Res.HH.Thermal.SH.Solids.Solids</t>
  </si>
  <si>
    <t>FEC_per_sqm.kWh.IT.Res.HH.Thermal.SH.LPG.LPG</t>
  </si>
  <si>
    <t>FEC_per_sqm.kWh.IT.Res.HH.Thermal.SH.Oil.Oil_LiqBio</t>
  </si>
  <si>
    <t>FEC_per_sqm.kWh.IT.Res.HH.Thermal.SH.Gas.NG_Biogas</t>
  </si>
  <si>
    <t>FEC_per_sqm.kWh.IT.Res.HH.Thermal.SH.Biomass.Biomass_Waste</t>
  </si>
  <si>
    <t>FEC_per_sqm.kWh.IT.Res.HH.Thermal.SH.Geo.Geo</t>
  </si>
  <si>
    <t>FEC_per_sqm.kWh.IT.Res.HH.Thermal.SH.DistrHeat.Steam_Distr</t>
  </si>
  <si>
    <t>FEC_per_sqm.kWh.IT.Res.HH.Thermal.SH.AdvElc.Elec</t>
  </si>
  <si>
    <t>FEC_per_sqm.kWh.IT.Res.HH.Thermal.SH.ConvElc.Elec</t>
  </si>
  <si>
    <t>FEC_per_sqm.kWh.IT.Res.HH.Thermal.SH.TotalCirculation.Elec</t>
  </si>
  <si>
    <t>FEC_per_sqm.kWh.IT.Res.HH.Thermal.SC.AC.Elec</t>
  </si>
  <si>
    <t>FEC_per_sqm.kWh.IT.Res.HH.Thermal.WH.Solids.Solids</t>
  </si>
  <si>
    <t>FEC_per_sqm.kWh.IT.Res.HH.Thermal.WH.LPG.LPG</t>
  </si>
  <si>
    <t>FEC_per_sqm.kWh.IT.Res.HH.Thermal.WH.Oil.Oil_LiqBio</t>
  </si>
  <si>
    <t>FEC_per_sqm.kWh.IT.Res.HH.Thermal.WH.Gas.NG_Biogas</t>
  </si>
  <si>
    <t>FEC_per_sqm.kWh.IT.Res.HH.Thermal.WH.Biomass.Biomass_Waste</t>
  </si>
  <si>
    <t>FEC_per_sqm.kWh.IT.Res.HH.Thermal.WH.Geo.Geo</t>
  </si>
  <si>
    <t>FEC_per_sqm.kWh.IT.Res.HH.Thermal.WH.DistrHeat.Steam_Distr</t>
  </si>
  <si>
    <t>FEC_per_sqm.kWh.IT.Res.HH.Thermal.WH.Elc.Elec</t>
  </si>
  <si>
    <t>FEC_per_sqm.kWh.IT.Res.HH.Thermal.WH.TotalSolar.Solar</t>
  </si>
  <si>
    <t>FEC_per_sqm.kWh.IT.Res.HH.Thermal.CO.Solids.Solids</t>
  </si>
  <si>
    <t>FEC_per_sqm.kWh.IT.Res.HH.Thermal.CO.LPG.LPG</t>
  </si>
  <si>
    <t>FEC_per_sqm.kWh.IT.Res.HH.Thermal.CO.Gas.NG_Biogas</t>
  </si>
  <si>
    <t>FEC_per_sqm.kWh.IT.Res.HH.Thermal.CO.Biomass.Biomass_Waste</t>
  </si>
  <si>
    <t>FEC_per_sqm.kWh.IT.Res.HH.Thermal.CO.Elc.Elec</t>
  </si>
  <si>
    <t>IT - Thermal energy service per surface area</t>
  </si>
  <si>
    <t>TES_per_sqm.kWh.IT.Res.HH.Thermal.SH.Solids.Solids</t>
  </si>
  <si>
    <t>TES_per_sqm.kWh.IT.Res.HH.Thermal.SH.LPG.LPG</t>
  </si>
  <si>
    <t>TES_per_sqm.kWh.IT.Res.HH.Thermal.SH.Oil.Oil_LiqBio</t>
  </si>
  <si>
    <t>TES_per_sqm.kWh.IT.Res.HH.Thermal.SH.Gas.NG_Biogas</t>
  </si>
  <si>
    <t>TES_per_sqm.kWh.IT.Res.HH.Thermal.SH.Biomass.Biomass_Waste</t>
  </si>
  <si>
    <t>TES_per_sqm.kWh.IT.Res.HH.Thermal.SH.Geo.Geo</t>
  </si>
  <si>
    <t>TES_per_sqm.kWh.IT.Res.HH.Thermal.SH.DistrHeat.Steam_Distr</t>
  </si>
  <si>
    <t>TES_per_sqm.kWh.IT.Res.HH.Thermal.SH.AdvElc.Elec</t>
  </si>
  <si>
    <t>TES_per_sqm.kWh.IT.Res.HH.Thermal.SH.ConvElc.Elec</t>
  </si>
  <si>
    <t>TES_per_sqm.kWh.IT.Res.HH.Thermal.SH.TotalCirculation.Elec</t>
  </si>
  <si>
    <t>TES_per_sqm.kWh.IT.Res.HH.Thermal.SC.AC.Elec</t>
  </si>
  <si>
    <t>TES_per_sqm.kWh.IT.Res.HH.Thermal.WH.Solids.Solids</t>
  </si>
  <si>
    <t>TES_per_sqm.kWh.IT.Res.HH.Thermal.WH.LPG.LPG</t>
  </si>
  <si>
    <t>TES_per_sqm.kWh.IT.Res.HH.Thermal.WH.Oil.Oil_LiqBio</t>
  </si>
  <si>
    <t>TES_per_sqm.kWh.IT.Res.HH.Thermal.WH.Gas.NG_Biogas</t>
  </si>
  <si>
    <t>TES_per_sqm.kWh.IT.Res.HH.Thermal.WH.Biomass.Biomass_Waste</t>
  </si>
  <si>
    <t>TES_per_sqm.kWh.IT.Res.HH.Thermal.WH.Geo.Geo</t>
  </si>
  <si>
    <t>TES_per_sqm.kWh.IT.Res.HH.Thermal.WH.DistrHeat.Steam_Distr</t>
  </si>
  <si>
    <t>TES_per_sqm.kWh.IT.Res.HH.Thermal.WH.Elc.Elec</t>
  </si>
  <si>
    <t>TES_per_sqm.kWh.IT.Res.HH.Thermal.WH.TotalSolar.Solar</t>
  </si>
  <si>
    <t>TES_per_sqm.kWh.IT.Res.HH.Thermal.CO.Solids.Solids</t>
  </si>
  <si>
    <t>TES_per_sqm.kWh.IT.Res.HH.Thermal.CO.LPG.LPG</t>
  </si>
  <si>
    <t>TES_per_sqm.kWh.IT.Res.HH.Thermal.CO.Gas.NG_Biogas</t>
  </si>
  <si>
    <t>TES_per_sqm.kWh.IT.Res.HH.Thermal.CO.Biomass.Biomass_Waste</t>
  </si>
  <si>
    <t>TES_per_sqm.kWh.IT.Res.HH.Thermal.CO.Elc.Elec</t>
  </si>
  <si>
    <t>IT - CO2 emissions per surface area</t>
  </si>
  <si>
    <t>EMI_per_sqm.kgCO2.IT.Res.HH.Thermal.SH.Solids.Solids</t>
  </si>
  <si>
    <t>EMI_per_sqm.kgCO2.IT.Res.HH.Thermal.SH.LPG.LPG</t>
  </si>
  <si>
    <t>EMI_per_sqm.kgCO2.IT.Res.HH.Thermal.SH.Oil.Oil_LiqBio</t>
  </si>
  <si>
    <t>EMI_per_sqm.kgCO2.IT.Res.HH.Thermal.SH.Gas.NG_Biogas</t>
  </si>
  <si>
    <t>EMI_per_sqm.kgCO2.IT.Res.HH.Thermal.SH.Biomass.Biomass_Waste</t>
  </si>
  <si>
    <t>EMI_per_sqm.kgCO2.IT.Res.HH.Thermal.SH.Geo.Geo</t>
  </si>
  <si>
    <t>EMI_per_sqm.kgCO2.IT.Res.HH.Thermal.SH.DistrHeat.Steam_Distr</t>
  </si>
  <si>
    <t>EMI_per_sqm.kgCO2.IT.Res.HH.Thermal.SH.AdvElc.Elec</t>
  </si>
  <si>
    <t>EMI_per_sqm.kgCO2.IT.Res.HH.Thermal.SH.ConvElc.Elec</t>
  </si>
  <si>
    <t>EMI_per_sqm.kgCO2.IT.Res.HH.Thermal.SH.TotalCirculation.Elec</t>
  </si>
  <si>
    <t>EMI_per_sqm.kgCO2.IT.Res.HH.Thermal.SC.AC.Elec</t>
  </si>
  <si>
    <t>EMI_per_sqm.kgCO2.IT.Res.HH.Thermal.WH.Solids.Solids</t>
  </si>
  <si>
    <t>EMI_per_sqm.kgCO2.IT.Res.HH.Thermal.WH.LPG.LPG</t>
  </si>
  <si>
    <t>EMI_per_sqm.kgCO2.IT.Res.HH.Thermal.WH.Oil.Oil_LiqBio</t>
  </si>
  <si>
    <t>EMI_per_sqm.kgCO2.IT.Res.HH.Thermal.WH.Gas.NG_Biogas</t>
  </si>
  <si>
    <t>EMI_per_sqm.kgCO2.IT.Res.HH.Thermal.WH.Biomass.Biomass_Waste</t>
  </si>
  <si>
    <t>EMI_per_sqm.kgCO2.IT.Res.HH.Thermal.WH.Geo.Geo</t>
  </si>
  <si>
    <t>EMI_per_sqm.kgCO2.IT.Res.HH.Thermal.WH.DistrHeat.Steam_Distr</t>
  </si>
  <si>
    <t>EMI_per_sqm.kgCO2.IT.Res.HH.Thermal.WH.Elc.Elec</t>
  </si>
  <si>
    <t>EMI_per_sqm.kgCO2.IT.Res.HH.Thermal.WH.TotalSolar.Solar</t>
  </si>
  <si>
    <t>EMI_per_sqm.kgCO2.IT.Res.HH.Thermal.CO.Solids.Solids</t>
  </si>
  <si>
    <t>EMI_per_sqm.kgCO2.IT.Res.HH.Thermal.CO.LPG.LPG</t>
  </si>
  <si>
    <t>EMI_per_sqm.kgCO2.IT.Res.HH.Thermal.CO.Gas.NG_Biogas</t>
  </si>
  <si>
    <t>EMI_per_sqm.kgCO2.IT.Res.HH.Thermal.CO.Biomass.Biomass_Waste</t>
  </si>
  <si>
    <t>EMI_per_sqm.kgCO2.IT.Res.HH.Thermal.CO.Elc.Elec</t>
  </si>
  <si>
    <t>IT - Number of new and renovated households</t>
  </si>
  <si>
    <t>NUM.number.IT.Res.HHnew.Thermal</t>
  </si>
  <si>
    <t>NUM.number.IT.Res.HHnew.Thermal.SH</t>
  </si>
  <si>
    <t>NUM.number.IT.Res.HHnew.Thermal.SH.Solids</t>
  </si>
  <si>
    <t>NUM.number.IT.Res.HHnew.Thermal.SH.LPG</t>
  </si>
  <si>
    <t>NUM.number.IT.Res.HHnew.Thermal.SH.Oil</t>
  </si>
  <si>
    <t>NUM.number.IT.Res.HHnew.Thermal.SH.Gas</t>
  </si>
  <si>
    <t>NUM.number.IT.Res.HHnew.Thermal.SH.Biomass</t>
  </si>
  <si>
    <t>NUM.number.IT.Res.HHnew.Thermal.SH.Geo</t>
  </si>
  <si>
    <t>NUM.number.IT.Res.HHnew.Thermal.SH.DistrHeat</t>
  </si>
  <si>
    <t>NUM.number.IT.Res.HHnew.Thermal.SH.AdvElc</t>
  </si>
  <si>
    <t>NUM.number.IT.Res.HHnew.Thermal.SH.ConvElc</t>
  </si>
  <si>
    <t>NUM.number.IT.Res.HHnew.Thermal.SC</t>
  </si>
  <si>
    <t>NUM.number.IT.Res.HHnew.Thermal.SC.AC</t>
  </si>
  <si>
    <t>NUM.number.IT.Res.HHnew.Thermal.WH</t>
  </si>
  <si>
    <t>NUM.number.IT.Res.HHnew.Thermal.WH.Solids</t>
  </si>
  <si>
    <t>NUM.number.IT.Res.HHnew.Thermal.WH.LPG</t>
  </si>
  <si>
    <t>NUM.number.IT.Res.HHnew.Thermal.WH.Oil</t>
  </si>
  <si>
    <t>NUM.number.IT.Res.HHnew.Thermal.WH.Gas</t>
  </si>
  <si>
    <t>NUM.number.IT.Res.HHnew.Thermal.WH.Biomass</t>
  </si>
  <si>
    <t>NUM.number.IT.Res.HHnew.Thermal.WH.Geo</t>
  </si>
  <si>
    <t>NUM.number.IT.Res.HHnew.Thermal.WH.DistrHeat</t>
  </si>
  <si>
    <t>NUM.number.IT.Res.HHnew.Thermal.WH.Elc</t>
  </si>
  <si>
    <t>NUM.number.IT.Res.HHnew.Thermal.WH.Solar</t>
  </si>
  <si>
    <t>NUM.number.IT.Res.HHnew.Thermal.CO</t>
  </si>
  <si>
    <t>NUM.number.IT.Res.HHnew.Thermal.CO.Solids</t>
  </si>
  <si>
    <t>NUM.number.IT.Res.HHnew.Thermal.CO.LPG</t>
  </si>
  <si>
    <t>NUM.number.IT.Res.HHnew.Thermal.CO.Gas</t>
  </si>
  <si>
    <t>NUM.number.IT.Res.HHnew.Thermal.CO.Biomass</t>
  </si>
  <si>
    <t>NUM.number.IT.Res.HHnew.Thermal.CO.Elc</t>
  </si>
  <si>
    <t>IT - Final energy consumption in new and renovated households</t>
  </si>
  <si>
    <t>FEC.ktoe.IT.Res.HHnew.Thermal</t>
  </si>
  <si>
    <t>FEC.ktoe.IT.Res.HHnew.Thermal.SH</t>
  </si>
  <si>
    <t>FEC.ktoe.IT.Res.HHnew.Thermal.SH.Solids.Solids</t>
  </si>
  <si>
    <t>FEC.ktoe.IT.Res.HHnew.Thermal.SH.LPG.LPG</t>
  </si>
  <si>
    <t>FEC.ktoe.IT.Res.HHnew.Thermal.SH.Oil.Oil_LiqBio</t>
  </si>
  <si>
    <t>FEC.ktoe.IT.Res.HHnew.Thermal.SH.Gas.NG_Biogas</t>
  </si>
  <si>
    <t>FEC.ktoe.IT.Res.HHnew.Thermal.SH.Biomass.Biomass_Waste</t>
  </si>
  <si>
    <t>FEC.ktoe.IT.Res.HHnew.Thermal.SH.Geo.Geo</t>
  </si>
  <si>
    <t>FEC.ktoe.IT.Res.HHnew.Thermal.SH.DistrHeat.Steam_Distr</t>
  </si>
  <si>
    <t>FEC.ktoe.IT.Res.HHnew.Thermal.SH.AdvElc.Elec</t>
  </si>
  <si>
    <t>FEC.ktoe.IT.Res.HHnew.Thermal.SH.ConvElc.Elec</t>
  </si>
  <si>
    <t>FEC.ktoe.IT.Res.HHnew.Thermal.SH.TotalCirculation.Elec</t>
  </si>
  <si>
    <t>FEC.ktoe.IT.Res.HHnew.Thermal.SC</t>
  </si>
  <si>
    <t>FEC.ktoe.IT.Res.HHnew.Thermal.SC.AC.Elec</t>
  </si>
  <si>
    <t>FEC.ktoe.IT.Res.HHnew.Thermal.WH</t>
  </si>
  <si>
    <t>FEC.ktoe.IT.Res.HHnew.Thermal.WH.Solids.Solids</t>
  </si>
  <si>
    <t>FEC.ktoe.IT.Res.HHnew.Thermal.WH.LPG.LPG</t>
  </si>
  <si>
    <t>FEC.ktoe.IT.Res.HHnew.Thermal.WH.Oil.Oil_LiqBio</t>
  </si>
  <si>
    <t>FEC.ktoe.IT.Res.HHnew.Thermal.WH.Gas.NG_Biogas</t>
  </si>
  <si>
    <t>FEC.ktoe.IT.Res.HHnew.Thermal.WH.Biomass.Biomass_Waste</t>
  </si>
  <si>
    <t>FEC.ktoe.IT.Res.HHnew.Thermal.WH.Geo.Geo</t>
  </si>
  <si>
    <t>FEC.ktoe.IT.Res.HHnew.Thermal.WH.DistrHeat.Steam_Distr</t>
  </si>
  <si>
    <t>FEC.ktoe.IT.Res.HHnew.Thermal.WH.Elc.Elec</t>
  </si>
  <si>
    <t>FEC.ktoe.IT.Res.HHnew.Thermal.WH.TotalSolar.Solar</t>
  </si>
  <si>
    <t>FEC.ktoe.IT.Res.HHnew.Thermal.CO</t>
  </si>
  <si>
    <t>FEC.ktoe.IT.Res.HHnew.Thermal.CO.Solids.Solids</t>
  </si>
  <si>
    <t>FEC.ktoe.IT.Res.HHnew.Thermal.CO.LPG.LPG</t>
  </si>
  <si>
    <t>FEC.ktoe.IT.Res.HHnew.Thermal.CO.Gas.NG_Biogas</t>
  </si>
  <si>
    <t>FEC.ktoe.IT.Res.HHnew.Thermal.CO.Biomass.Biomass_Waste</t>
  </si>
  <si>
    <t>FEC.ktoe.IT.Res.HHnew.Thermal.CO.Elc.Elec</t>
  </si>
  <si>
    <t>IT - Thermal energy service in new and renovated households</t>
  </si>
  <si>
    <t>TES.ktoe.IT.Res.HHnew.Thermal</t>
  </si>
  <si>
    <t>TES.ktoe.IT.Res.HHnew.Thermal.SH</t>
  </si>
  <si>
    <t>TES.ktoe.IT.Res.HHnew.Thermal.SH.Solids.Solids</t>
  </si>
  <si>
    <t>TES.ktoe.IT.Res.HHnew.Thermal.SH.LPG.LPG</t>
  </si>
  <si>
    <t>TES.ktoe.IT.Res.HHnew.Thermal.SH.Oil.Oil_LiqBio</t>
  </si>
  <si>
    <t>TES.ktoe.IT.Res.HHnew.Thermal.SH.Gas.NG_Biogas</t>
  </si>
  <si>
    <t>TES.ktoe.IT.Res.HHnew.Thermal.SH.Biomass.Biomass_Waste</t>
  </si>
  <si>
    <t>TES.ktoe.IT.Res.HHnew.Thermal.SH.Geo.Geo</t>
  </si>
  <si>
    <t>TES.ktoe.IT.Res.HHnew.Thermal.SH.DistrHeat.Steam_Distr</t>
  </si>
  <si>
    <t>TES.ktoe.IT.Res.HHnew.Thermal.SH.AdvElc.Elec</t>
  </si>
  <si>
    <t>TES.ktoe.IT.Res.HHnew.Thermal.SH.ConvElc.Elec</t>
  </si>
  <si>
    <t>TES.ktoe.IT.Res.HHnew.Thermal.SH.TotalCirculation.Elec</t>
  </si>
  <si>
    <t>TES.ktoe.IT.Res.HHnew.Thermal.SC</t>
  </si>
  <si>
    <t>TES.ktoe.IT.Res.HHnew.Thermal.SC.AC.Elec</t>
  </si>
  <si>
    <t>TES.ktoe.IT.Res.HHnew.Thermal.WH</t>
  </si>
  <si>
    <t>TES.ktoe.IT.Res.HHnew.Thermal.WH.Solids.Solids</t>
  </si>
  <si>
    <t>TES.ktoe.IT.Res.HHnew.Thermal.WH.LPG.LPG</t>
  </si>
  <si>
    <t>TES.ktoe.IT.Res.HHnew.Thermal.WH.Oil.Oil_LiqBio</t>
  </si>
  <si>
    <t>TES.ktoe.IT.Res.HHnew.Thermal.WH.Gas.NG_Biogas</t>
  </si>
  <si>
    <t>TES.ktoe.IT.Res.HHnew.Thermal.WH.Biomass.Biomass_Waste</t>
  </si>
  <si>
    <t>TES.ktoe.IT.Res.HHnew.Thermal.WH.Geo.Geo</t>
  </si>
  <si>
    <t>TES.ktoe.IT.Res.HHnew.Thermal.WH.DistrHeat.Steam_Distr</t>
  </si>
  <si>
    <t>TES.ktoe.IT.Res.HHnew.Thermal.WH.Elc.Elec</t>
  </si>
  <si>
    <t>TES.ktoe.IT.Res.HHnew.Thermal.WH.TotalSolar.Solar</t>
  </si>
  <si>
    <t>TES.ktoe.IT.Res.HHnew.Thermal.CO</t>
  </si>
  <si>
    <t>TES.ktoe.IT.Res.HHnew.Thermal.CO.Solids.Solids</t>
  </si>
  <si>
    <t>TES.ktoe.IT.Res.HHnew.Thermal.CO.LPG.LPG</t>
  </si>
  <si>
    <t>TES.ktoe.IT.Res.HHnew.Thermal.CO.Gas.NG_Biogas</t>
  </si>
  <si>
    <t>TES.ktoe.IT.Res.HHnew.Thermal.CO.Biomass.Biomass_Waste</t>
  </si>
  <si>
    <t>TES.ktoe.IT.Res.HHnew.Thermal.CO.Elc.Elec</t>
  </si>
  <si>
    <t>IT - System efficiency indicator of new and renovated households</t>
  </si>
  <si>
    <t>Eff.ratio.IT.Res.HHnew.Thermal</t>
  </si>
  <si>
    <t>Eff.ratio.IT.Res.HHnew.Thermal.SH</t>
  </si>
  <si>
    <t>Eff.ratio.IT.Res.HHnew.Thermal.SH.Solids.Solids</t>
  </si>
  <si>
    <t>Eff.ratio.IT.Res.HHnew.Thermal.SH.LPG.LPG</t>
  </si>
  <si>
    <t>Eff.ratio.IT.Res.HHnew.Thermal.SH.Oil.Oil_LiqBio</t>
  </si>
  <si>
    <t>Eff.ratio.IT.Res.HHnew.Thermal.SH.Gas.NG_Biogas</t>
  </si>
  <si>
    <t>Eff.ratio.IT.Res.HHnew.Thermal.SH.Biomass.Biomass_Waste</t>
  </si>
  <si>
    <t>Eff.ratio.IT.Res.HHnew.Thermal.SH.Geo.Geo</t>
  </si>
  <si>
    <t>Eff.ratio.IT.Res.HHnew.Thermal.SH.DistrHeat.Steam_Distr</t>
  </si>
  <si>
    <t>Eff.ratio.IT.Res.HHnew.Thermal.SH.AdvElc.Elec</t>
  </si>
  <si>
    <t>Eff.ratio.IT.Res.HHnew.Thermal.SH.ConvElc.Elec</t>
  </si>
  <si>
    <t>Eff.ratio.IT.Res.HHnew.Thermal.SH.TotalCirculation.Elec</t>
  </si>
  <si>
    <t>Eff.ratio.IT.Res.HHnew.Thermal.SC</t>
  </si>
  <si>
    <t>Eff.ratio.IT.Res.HHnew.Thermal.SC.AC.Elec</t>
  </si>
  <si>
    <t>Eff.ratio.IT.Res.HHnew.Thermal.WH</t>
  </si>
  <si>
    <t>Eff.ratio.IT.Res.HHnew.Thermal.WH.Solids.Solids</t>
  </si>
  <si>
    <t>Eff.ratio.IT.Res.HHnew.Thermal.WH.LPG.LPG</t>
  </si>
  <si>
    <t>Eff.ratio.IT.Res.HHnew.Thermal.WH.Oil.Oil_LiqBio</t>
  </si>
  <si>
    <t>Eff.ratio.IT.Res.HHnew.Thermal.WH.Gas.NG_Biogas</t>
  </si>
  <si>
    <t>Eff.ratio.IT.Res.HHnew.Thermal.WH.Biomass.Biomass_Waste</t>
  </si>
  <si>
    <t>Eff.ratio.IT.Res.HHnew.Thermal.WH.Geo.Geo</t>
  </si>
  <si>
    <t>Eff.ratio.IT.Res.HHnew.Thermal.WH.DistrHeat.Steam_Distr</t>
  </si>
  <si>
    <t>Eff.ratio.IT.Res.HHnew.Thermal.WH.Elc.Elec</t>
  </si>
  <si>
    <t>Eff.ratio.IT.Res.HHnew.Thermal.WH.TotalSolar.Solar</t>
  </si>
  <si>
    <t>Eff.ratio.IT.Res.HHnew.Thermal.CO</t>
  </si>
  <si>
    <t>Eff.ratio.IT.Res.HHnew.Thermal.CO.Solids.Solids</t>
  </si>
  <si>
    <t>Eff.ratio.IT.Res.HHnew.Thermal.CO.LPG.LPG</t>
  </si>
  <si>
    <t>Eff.ratio.IT.Res.HHnew.Thermal.CO.Gas.NG_Biogas</t>
  </si>
  <si>
    <t>Eff.ratio.IT.Res.HHnew.Thermal.CO.Biomass.Biomass_Waste</t>
  </si>
  <si>
    <t>Eff.ratio.IT.Res.HHnew.Thermal.CO.Elc.Elec</t>
  </si>
  <si>
    <t>IT - CO2 emissions in new and renovated households</t>
  </si>
  <si>
    <t>EMI.ktCO2.IT.Res.HHnew.Thermal</t>
  </si>
  <si>
    <t>EMI.ktCO2.IT.Res.HHnew.Thermal.SH</t>
  </si>
  <si>
    <t>EMI.ktCO2.IT.Res.HHnew.Thermal.SH.Solids.Solids</t>
  </si>
  <si>
    <t>EMI.ktCO2.IT.Res.HHnew.Thermal.SH.LPG.LPG</t>
  </si>
  <si>
    <t>EMI.ktCO2.IT.Res.HHnew.Thermal.SH.Oil.Oil_LiqBio</t>
  </si>
  <si>
    <t>EMI.ktCO2.IT.Res.HHnew.Thermal.SH.Gas.NG_Biogas</t>
  </si>
  <si>
    <t>EMI.ktCO2.IT.Res.HHnew.Thermal.SH.Biomass.Biomass_Waste</t>
  </si>
  <si>
    <t>EMI.ktCO2.IT.Res.HHnew.Thermal.SH.Geo.Geo</t>
  </si>
  <si>
    <t>EMI.ktCO2.IT.Res.HHnew.Thermal.SH.DistrHeat.Steam_Distr</t>
  </si>
  <si>
    <t>EMI.ktCO2.IT.Res.HHnew.Thermal.SH.AdvElc.Elec</t>
  </si>
  <si>
    <t>EMI.ktCO2.IT.Res.HHnew.Thermal.SH.ConvElc.Elec</t>
  </si>
  <si>
    <t>EMI.ktCO2.IT.Res.HHnew.Thermal.SH.TotalCirculation.Elec</t>
  </si>
  <si>
    <t>EMI.ktCO2.IT.Res.HHnew.Thermal.SC</t>
  </si>
  <si>
    <t>EMI.ktCO2.IT.Res.HHnew.Thermal.SC.AC.Elec</t>
  </si>
  <si>
    <t>EMI.ktCO2.IT.Res.HHnew.Thermal.WH</t>
  </si>
  <si>
    <t>EMI.ktCO2.IT.Res.HHnew.Thermal.WH.Solids.Solids</t>
  </si>
  <si>
    <t>EMI.ktCO2.IT.Res.HHnew.Thermal.WH.LPG.LPG</t>
  </si>
  <si>
    <t>EMI.ktCO2.IT.Res.HHnew.Thermal.WH.Oil.Oil_LiqBio</t>
  </si>
  <si>
    <t>EMI.ktCO2.IT.Res.HHnew.Thermal.WH.Gas.NG_Biogas</t>
  </si>
  <si>
    <t>EMI.ktCO2.IT.Res.HHnew.Thermal.WH.Biomass.Biomass_Waste</t>
  </si>
  <si>
    <t>EMI.ktCO2.IT.Res.HHnew.Thermal.WH.Geo.Geo</t>
  </si>
  <si>
    <t>EMI.ktCO2.IT.Res.HHnew.Thermal.WH.DistrHeat.Steam_Distr</t>
  </si>
  <si>
    <t>EMI.ktCO2.IT.Res.HHnew.Thermal.WH.Elc.Elec</t>
  </si>
  <si>
    <t>EMI.ktCO2.IT.Res.HHnew.Thermal.WH.TotalSolar.Solar</t>
  </si>
  <si>
    <t>EMI.ktCO2.IT.Res.HHnew.Thermal.CO</t>
  </si>
  <si>
    <t>EMI.ktCO2.IT.Res.HHnew.Thermal.CO.Solids.Solids</t>
  </si>
  <si>
    <t>EMI.ktCO2.IT.Res.HHnew.Thermal.CO.LPG.LPG</t>
  </si>
  <si>
    <t>EMI.ktCO2.IT.Res.HHnew.Thermal.CO.Gas.NG_Biogas</t>
  </si>
  <si>
    <t>EMI.ktCO2.IT.Res.HHnew.Thermal.CO.Biomass.Biomass_Waste</t>
  </si>
  <si>
    <t>EMI.ktCO2.IT.Res.HHnew.Thermal.CO.Elc.Elec</t>
  </si>
  <si>
    <t>IT - Final energy consumption of new and renovated households (per household)</t>
  </si>
  <si>
    <t>FEC_per_household.kWh.IT.Res.HHnew.Thermal</t>
  </si>
  <si>
    <t>FEC_per_household.kWh.IT.Res.HHnew.Thermal.SH</t>
  </si>
  <si>
    <t>FEC_per_household.kWh.IT.Res.HHnew.Thermal.SH.Solids.Solids</t>
  </si>
  <si>
    <t>FEC_per_household.kWh.IT.Res.HHnew.Thermal.SH.LPG.LPG</t>
  </si>
  <si>
    <t>FEC_per_household.kWh.IT.Res.HHnew.Thermal.SH.Oil.Oil_LiqBio</t>
  </si>
  <si>
    <t>FEC_per_household.kWh.IT.Res.HHnew.Thermal.SH.Gas.NG_Biogas</t>
  </si>
  <si>
    <t>FEC_per_household.kWh.IT.Res.HHnew.Thermal.SH.Biomass.Biomass_Waste</t>
  </si>
  <si>
    <t>FEC_per_household.kWh.IT.Res.HHnew.Thermal.SH.Geo.Geo</t>
  </si>
  <si>
    <t>FEC_per_household.kWh.IT.Res.HHnew.Thermal.SH.DistrHeat.Steam_Distr</t>
  </si>
  <si>
    <t>FEC_per_household.kWh.IT.Res.HHnew.Thermal.SH.AdvElc.Elec</t>
  </si>
  <si>
    <t>FEC_per_household.kWh.IT.Res.HHnew.Thermal.SH.ConvElc.Elec</t>
  </si>
  <si>
    <t>FEC_per_household.kWh.IT.Res.HHnew.Thermal.SH.TotalCirculation.Elec</t>
  </si>
  <si>
    <t>FEC_per_household.kWh.IT.Res.HHnew.Thermal.SC</t>
  </si>
  <si>
    <t>FEC_per_household.kWh.IT.Res.HHnew.Thermal.SC.AC.Elec</t>
  </si>
  <si>
    <t>FEC_per_household.kWh.IT.Res.HHnew.Thermal.WH</t>
  </si>
  <si>
    <t>FEC_per_household.kWh.IT.Res.HHnew.Thermal.WH.Solids.Solids</t>
  </si>
  <si>
    <t>FEC_per_household.kWh.IT.Res.HHnew.Thermal.WH.LPG.LPG</t>
  </si>
  <si>
    <t>FEC_per_household.kWh.IT.Res.HHnew.Thermal.WH.Oil.Oil_LiqBio</t>
  </si>
  <si>
    <t>FEC_per_household.kWh.IT.Res.HHnew.Thermal.WH.Gas.NG_Biogas</t>
  </si>
  <si>
    <t>FEC_per_household.kWh.IT.Res.HHnew.Thermal.WH.Biomass.Biomass_Waste</t>
  </si>
  <si>
    <t>FEC_per_household.kWh.IT.Res.HHnew.Thermal.WH.Geo.Geo</t>
  </si>
  <si>
    <t>FEC_per_household.kWh.IT.Res.HHnew.Thermal.WH.DistrHeat.Steam_Distr</t>
  </si>
  <si>
    <t>FEC_per_household.kWh.IT.Res.HHnew.Thermal.WH.Elc.Elec</t>
  </si>
  <si>
    <t>FEC_per_household.kWh.IT.Res.HHnew.Thermal.WH.TotalSolar.Solar</t>
  </si>
  <si>
    <t>FEC_per_household.kWh.IT.Res.HHnew.Thermal.CO</t>
  </si>
  <si>
    <t>FEC_per_household.kWh.IT.Res.HHnew.Thermal.CO.Solids.Solids</t>
  </si>
  <si>
    <t>FEC_per_household.kWh.IT.Res.HHnew.Thermal.CO.LPG.LPG</t>
  </si>
  <si>
    <t>FEC_per_household.kWh.IT.Res.HHnew.Thermal.CO.Gas.NG_Biogas</t>
  </si>
  <si>
    <t>FEC_per_household.kWh.IT.Res.HHnew.Thermal.CO.Biomass.Biomass_Waste</t>
  </si>
  <si>
    <t>FEC_per_household.kWh.IT.Res.HHnew.Thermal.CO.Elc.Elec</t>
  </si>
  <si>
    <t>IT - Thermal energy service of new and renovated households (per household)</t>
  </si>
  <si>
    <t>TES_per_household.kWh.IT.Res.HHnew.Thermal</t>
  </si>
  <si>
    <t>TES_per_household.kWh.IT.Res.HHnew.Thermal.SH</t>
  </si>
  <si>
    <t>TES_per_household.kWh.IT.Res.HHnew.Thermal.SH.Solids.Solids</t>
  </si>
  <si>
    <t>TES_per_household.kWh.IT.Res.HHnew.Thermal.SH.LPG.LPG</t>
  </si>
  <si>
    <t>TES_per_household.kWh.IT.Res.HHnew.Thermal.SH.Oil.Oil_LiqBio</t>
  </si>
  <si>
    <t>TES_per_household.kWh.IT.Res.HHnew.Thermal.SH.Gas.NG_Biogas</t>
  </si>
  <si>
    <t>TES_per_household.kWh.IT.Res.HHnew.Thermal.SH.Biomass.Biomass_Waste</t>
  </si>
  <si>
    <t>TES_per_household.kWh.IT.Res.HHnew.Thermal.SH.Geo.Geo</t>
  </si>
  <si>
    <t>TES_per_household.kWh.IT.Res.HHnew.Thermal.SH.DistrHeat.Steam_Distr</t>
  </si>
  <si>
    <t>TES_per_household.kWh.IT.Res.HHnew.Thermal.SH.AdvElc.Elec</t>
  </si>
  <si>
    <t>TES_per_household.kWh.IT.Res.HHnew.Thermal.SH.ConvElc.Elec</t>
  </si>
  <si>
    <t>TES_per_household.kWh.IT.Res.HHnew.Thermal.SH.TotalCirculation.Elec</t>
  </si>
  <si>
    <t>TES_per_household.kWh.IT.Res.HHnew.Thermal.SC</t>
  </si>
  <si>
    <t>TES_per_household.kWh.IT.Res.HHnew.Thermal.SC.AC.Elec</t>
  </si>
  <si>
    <t>TES_per_household.kWh.IT.Res.HHnew.Thermal.WH</t>
  </si>
  <si>
    <t>TES_per_household.kWh.IT.Res.HHnew.Thermal.WH.Solids.Solids</t>
  </si>
  <si>
    <t>TES_per_household.kWh.IT.Res.HHnew.Thermal.WH.LPG.LPG</t>
  </si>
  <si>
    <t>TES_per_household.kWh.IT.Res.HHnew.Thermal.WH.Oil.Oil_LiqBio</t>
  </si>
  <si>
    <t>TES_per_household.kWh.IT.Res.HHnew.Thermal.WH.Gas.NG_Biogas</t>
  </si>
  <si>
    <t>TES_per_household.kWh.IT.Res.HHnew.Thermal.WH.Biomass.Biomass_Waste</t>
  </si>
  <si>
    <t>TES_per_household.kWh.IT.Res.HHnew.Thermal.WH.Geo.Geo</t>
  </si>
  <si>
    <t>TES_per_household.kWh.IT.Res.HHnew.Thermal.WH.DistrHeat.Steam_Distr</t>
  </si>
  <si>
    <t>TES_per_household.kWh.IT.Res.HHnew.Thermal.WH.Elc.Elec</t>
  </si>
  <si>
    <t>TES_per_household.kWh.IT.Res.HHnew.Thermal.WH.TotalSolar.Solar</t>
  </si>
  <si>
    <t>TES_per_household.kWh.IT.Res.HHnew.Thermal.CO</t>
  </si>
  <si>
    <t>TES_per_household.kWh.IT.Res.HHnew.Thermal.CO.Solids.Solids</t>
  </si>
  <si>
    <t>TES_per_household.kWh.IT.Res.HHnew.Thermal.CO.LPG.LPG</t>
  </si>
  <si>
    <t>TES_per_household.kWh.IT.Res.HHnew.Thermal.CO.Gas.NG_Biogas</t>
  </si>
  <si>
    <t>TES_per_household.kWh.IT.Res.HHnew.Thermal.CO.Biomass.Biomass_Waste</t>
  </si>
  <si>
    <t>TES_per_household.kWh.IT.Res.HHnew.Thermal.CO.Elc.Elec</t>
  </si>
  <si>
    <t>IT - CO2 emissions in new and renovated households (per household)</t>
  </si>
  <si>
    <t>EMI_per_household.kgCO2.IT.Res.HHnew.Thermal</t>
  </si>
  <si>
    <t>EMI_per_household.kgCO2.IT.Res.HHnew.Thermal.SH</t>
  </si>
  <si>
    <t>EMI_per_household.kgCO2.IT.Res.HHnew.Thermal.SH.Solids.Solids</t>
  </si>
  <si>
    <t>EMI_per_household.kgCO2.IT.Res.HHnew.Thermal.SH.LPG.LPG</t>
  </si>
  <si>
    <t>EMI_per_household.kgCO2.IT.Res.HHnew.Thermal.SH.Oil.Oil_LiqBio</t>
  </si>
  <si>
    <t>EMI_per_household.kgCO2.IT.Res.HHnew.Thermal.SH.Gas.NG_Biogas</t>
  </si>
  <si>
    <t>EMI_per_household.kgCO2.IT.Res.HHnew.Thermal.SH.Biomass.Biomass_Waste</t>
  </si>
  <si>
    <t>EMI_per_household.kgCO2.IT.Res.HHnew.Thermal.SH.Geo.Geo</t>
  </si>
  <si>
    <t>EMI_per_household.kgCO2.IT.Res.HHnew.Thermal.SH.DistrHeat.Steam_Distr</t>
  </si>
  <si>
    <t>EMI_per_household.kgCO2.IT.Res.HHnew.Thermal.SH.AdvElc.Elec</t>
  </si>
  <si>
    <t>EMI_per_household.kgCO2.IT.Res.HHnew.Thermal.SH.ConvElc.Elec</t>
  </si>
  <si>
    <t>EMI_per_household.kgCO2.IT.Res.HHnew.Thermal.SH.TotalCirculation.Elec</t>
  </si>
  <si>
    <t>EMI_per_household.kgCO2.IT.Res.HHnew.Thermal.SC</t>
  </si>
  <si>
    <t>EMI_per_household.kgCO2.IT.Res.HHnew.Thermal.SC.AC.Elec</t>
  </si>
  <si>
    <t>EMI_per_household.kgCO2.IT.Res.HHnew.Thermal.WH</t>
  </si>
  <si>
    <t>EMI_per_household.kgCO2.IT.Res.HHnew.Thermal.WH.Solids.Solids</t>
  </si>
  <si>
    <t>EMI_per_household.kgCO2.IT.Res.HHnew.Thermal.WH.LPG.LPG</t>
  </si>
  <si>
    <t>EMI_per_household.kgCO2.IT.Res.HHnew.Thermal.WH.Oil.Oil_LiqBio</t>
  </si>
  <si>
    <t>EMI_per_household.kgCO2.IT.Res.HHnew.Thermal.WH.Gas.NG_Biogas</t>
  </si>
  <si>
    <t>EMI_per_household.kgCO2.IT.Res.HHnew.Thermal.WH.Biomass.Biomass_Waste</t>
  </si>
  <si>
    <t>EMI_per_household.kgCO2.IT.Res.HHnew.Thermal.WH.Geo.Geo</t>
  </si>
  <si>
    <t>EMI_per_household.kgCO2.IT.Res.HHnew.Thermal.WH.DistrHeat.Steam_Distr</t>
  </si>
  <si>
    <t>EMI_per_household.kgCO2.IT.Res.HHnew.Thermal.WH.Elc.Elec</t>
  </si>
  <si>
    <t>EMI_per_household.kgCO2.IT.Res.HHnew.Thermal.WH.TotalSolar.Solar</t>
  </si>
  <si>
    <t>EMI_per_household.kgCO2.IT.Res.HHnew.Thermal.CO</t>
  </si>
  <si>
    <t>EMI_per_household.kgCO2.IT.Res.HHnew.Thermal.CO.Solids.Solids</t>
  </si>
  <si>
    <t>EMI_per_household.kgCO2.IT.Res.HHnew.Thermal.CO.LPG.LPG</t>
  </si>
  <si>
    <t>EMI_per_household.kgCO2.IT.Res.HHnew.Thermal.CO.Gas.NG_Biogas</t>
  </si>
  <si>
    <t>EMI_per_household.kgCO2.IT.Res.HHnew.Thermal.CO.Biomass.Biomass_Waste</t>
  </si>
  <si>
    <t>EMI_per_household.kgCO2.IT.Res.HHnew.Thermal.CO.Elc.Elec</t>
  </si>
  <si>
    <t>IT - Final energy consumption in new and renovated households per surface area</t>
  </si>
  <si>
    <t>FEC_per_sqm.kWh.IT.Res.HHnew.Thermal</t>
  </si>
  <si>
    <t>FEC_per_sqm.kWh.IT.Res.HHnew.Thermal.SH</t>
  </si>
  <si>
    <t>FEC_per_sqm.kWh.IT.Res.HHnew.Thermal.SH.Solids.Solids</t>
  </si>
  <si>
    <t>FEC_per_sqm.kWh.IT.Res.HHnew.Thermal.SH.LPG.LPG</t>
  </si>
  <si>
    <t>FEC_per_sqm.kWh.IT.Res.HHnew.Thermal.SH.Oil.Oil_LiqBio</t>
  </si>
  <si>
    <t>FEC_per_sqm.kWh.IT.Res.HHnew.Thermal.SH.Gas.NG_Biogas</t>
  </si>
  <si>
    <t>FEC_per_sqm.kWh.IT.Res.HHnew.Thermal.SH.Biomass.Biomass_Waste</t>
  </si>
  <si>
    <t>FEC_per_sqm.kWh.IT.Res.HHnew.Thermal.SH.Geo.Geo</t>
  </si>
  <si>
    <t>FEC_per_sqm.kWh.IT.Res.HHnew.Thermal.SH.DistrHeat.Steam_Distr</t>
  </si>
  <si>
    <t>FEC_per_sqm.kWh.IT.Res.HHnew.Thermal.SH.AdvElc.Elec</t>
  </si>
  <si>
    <t>FEC_per_sqm.kWh.IT.Res.HHnew.Thermal.SH.ConvElc.Elec</t>
  </si>
  <si>
    <t>FEC_per_sqm.kWh.IT.Res.HHnew.Thermal.SH.TotalCirculation.Elec</t>
  </si>
  <si>
    <t>FEC_per_sqm.kWh.IT.Res.HHnew.Thermal.SC</t>
  </si>
  <si>
    <t>FEC_per_sqm.kWh.IT.Res.HHnew.Thermal.SC.AC.Elec</t>
  </si>
  <si>
    <t>FEC_per_sqm.kWh.IT.Res.HHnew.Thermal.WH</t>
  </si>
  <si>
    <t>FEC_per_sqm.kWh.IT.Res.HHnew.Thermal.WH.Solids.Solids</t>
  </si>
  <si>
    <t>FEC_per_sqm.kWh.IT.Res.HHnew.Thermal.WH.LPG.LPG</t>
  </si>
  <si>
    <t>FEC_per_sqm.kWh.IT.Res.HHnew.Thermal.WH.Oil.Oil_LiqBio</t>
  </si>
  <si>
    <t>FEC_per_sqm.kWh.IT.Res.HHnew.Thermal.WH.Gas.NG_Biogas</t>
  </si>
  <si>
    <t>FEC_per_sqm.kWh.IT.Res.HHnew.Thermal.WH.Biomass.Biomass_Waste</t>
  </si>
  <si>
    <t>FEC_per_sqm.kWh.IT.Res.HHnew.Thermal.WH.Geo.Geo</t>
  </si>
  <si>
    <t>FEC_per_sqm.kWh.IT.Res.HHnew.Thermal.WH.DistrHeat.Steam_Distr</t>
  </si>
  <si>
    <t>FEC_per_sqm.kWh.IT.Res.HHnew.Thermal.WH.Elc.Elec</t>
  </si>
  <si>
    <t>FEC_per_sqm.kWh.IT.Res.HHnew.Thermal.WH.TotalSolar.Solar</t>
  </si>
  <si>
    <t>FEC_per_sqm.kWh.IT.Res.HHnew.Thermal.CO</t>
  </si>
  <si>
    <t>FEC_per_sqm.kWh.IT.Res.HHnew.Thermal.CO.Solids.Solids</t>
  </si>
  <si>
    <t>FEC_per_sqm.kWh.IT.Res.HHnew.Thermal.CO.LPG.LPG</t>
  </si>
  <si>
    <t>FEC_per_sqm.kWh.IT.Res.HHnew.Thermal.CO.Gas.NG_Biogas</t>
  </si>
  <si>
    <t>FEC_per_sqm.kWh.IT.Res.HHnew.Thermal.CO.Biomass.Biomass_Waste</t>
  </si>
  <si>
    <t>FEC_per_sqm.kWh.IT.Res.HHnew.Thermal.CO.Elc.Elec</t>
  </si>
  <si>
    <t>IT - Thermal energy service in new and renovated households per surface area</t>
  </si>
  <si>
    <t>TES_per_sqm.kWh.IT.Res.HHnew.Thermal</t>
  </si>
  <si>
    <t>TES_per_sqm.kWh.IT.Res.HHnew.Thermal.SH</t>
  </si>
  <si>
    <t>TES_per_sqm.kWh.IT.Res.HHnew.Thermal.SH.Solids.Solids</t>
  </si>
  <si>
    <t>TES_per_sqm.kWh.IT.Res.HHnew.Thermal.SH.LPG.LPG</t>
  </si>
  <si>
    <t>TES_per_sqm.kWh.IT.Res.HHnew.Thermal.SH.Oil.Oil_LiqBio</t>
  </si>
  <si>
    <t>TES_per_sqm.kWh.IT.Res.HHnew.Thermal.SH.Gas.NG_Biogas</t>
  </si>
  <si>
    <t>TES_per_sqm.kWh.IT.Res.HHnew.Thermal.SH.Biomass.Biomass_Waste</t>
  </si>
  <si>
    <t>TES_per_sqm.kWh.IT.Res.HHnew.Thermal.SH.Geo.Geo</t>
  </si>
  <si>
    <t>TES_per_sqm.kWh.IT.Res.HHnew.Thermal.SH.DistrHeat.Steam_Distr</t>
  </si>
  <si>
    <t>TES_per_sqm.kWh.IT.Res.HHnew.Thermal.SH.AdvElc.Elec</t>
  </si>
  <si>
    <t>TES_per_sqm.kWh.IT.Res.HHnew.Thermal.SH.ConvElc.Elec</t>
  </si>
  <si>
    <t>TES_per_sqm.kWh.IT.Res.HHnew.Thermal.SH.TotalCirculation.Elec</t>
  </si>
  <si>
    <t>TES_per_sqm.kWh.IT.Res.HHnew.Thermal.SC</t>
  </si>
  <si>
    <t>TES_per_sqm.kWh.IT.Res.HHnew.Thermal.SC.AC.Elec</t>
  </si>
  <si>
    <t>TES_per_sqm.kWh.IT.Res.HHnew.Thermal.WH</t>
  </si>
  <si>
    <t>TES_per_sqm.kWh.IT.Res.HHnew.Thermal.WH.Solids.Solids</t>
  </si>
  <si>
    <t>TES_per_sqm.kWh.IT.Res.HHnew.Thermal.WH.LPG.LPG</t>
  </si>
  <si>
    <t>TES_per_sqm.kWh.IT.Res.HHnew.Thermal.WH.Oil.Oil_LiqBio</t>
  </si>
  <si>
    <t>TES_per_sqm.kWh.IT.Res.HHnew.Thermal.WH.Gas.NG_Biogas</t>
  </si>
  <si>
    <t>TES_per_sqm.kWh.IT.Res.HHnew.Thermal.WH.Biomass.Biomass_Waste</t>
  </si>
  <si>
    <t>TES_per_sqm.kWh.IT.Res.HHnew.Thermal.WH.Geo.Geo</t>
  </si>
  <si>
    <t>TES_per_sqm.kWh.IT.Res.HHnew.Thermal.WH.DistrHeat.Steam_Distr</t>
  </si>
  <si>
    <t>TES_per_sqm.kWh.IT.Res.HHnew.Thermal.WH.Elc.Elec</t>
  </si>
  <si>
    <t>TES_per_sqm.kWh.IT.Res.HHnew.Thermal.WH.TotalSolar.Solar</t>
  </si>
  <si>
    <t>TES_per_sqm.kWh.IT.Res.HHnew.Thermal.CO</t>
  </si>
  <si>
    <t>TES_per_sqm.kWh.IT.Res.HHnew.Thermal.CO.Solids.Solids</t>
  </si>
  <si>
    <t>TES_per_sqm.kWh.IT.Res.HHnew.Thermal.CO.LPG.LPG</t>
  </si>
  <si>
    <t>TES_per_sqm.kWh.IT.Res.HHnew.Thermal.CO.Gas.NG_Biogas</t>
  </si>
  <si>
    <t>TES_per_sqm.kWh.IT.Res.HHnew.Thermal.CO.Biomass.Biomass_Waste</t>
  </si>
  <si>
    <t>TES_per_sqm.kWh.IT.Res.HHnew.Thermal.CO.Elc.Elec</t>
  </si>
  <si>
    <t>IT - CO2 emissions in new and renovated households per surface area</t>
  </si>
  <si>
    <t>EMI_per_sqm.kgCO2.IT.Res.HHnew.Thermal</t>
  </si>
  <si>
    <t>EMI_per_sqm.kgCO2.IT.Res.HHnew.Thermal.SH</t>
  </si>
  <si>
    <t>EMI_per_sqm.kgCO2.IT.Res.HHnew.Thermal.SH.Solids.Solids</t>
  </si>
  <si>
    <t>EMI_per_sqm.kgCO2.IT.Res.HHnew.Thermal.SH.LPG.LPG</t>
  </si>
  <si>
    <t>EMI_per_sqm.kgCO2.IT.Res.HHnew.Thermal.SH.Oil.Oil_LiqBio</t>
  </si>
  <si>
    <t>EMI_per_sqm.kgCO2.IT.Res.HHnew.Thermal.SH.Gas.NG_Biogas</t>
  </si>
  <si>
    <t>EMI_per_sqm.kgCO2.IT.Res.HHnew.Thermal.SH.Biomass.Biomass_Waste</t>
  </si>
  <si>
    <t>EMI_per_sqm.kgCO2.IT.Res.HHnew.Thermal.SH.Geo.Geo</t>
  </si>
  <si>
    <t>EMI_per_sqm.kgCO2.IT.Res.HHnew.Thermal.SH.DistrHeat.Steam_Distr</t>
  </si>
  <si>
    <t>EMI_per_sqm.kgCO2.IT.Res.HHnew.Thermal.SH.AdvElc.Elec</t>
  </si>
  <si>
    <t>EMI_per_sqm.kgCO2.IT.Res.HHnew.Thermal.SH.ConvElc.Elec</t>
  </si>
  <si>
    <t>EMI_per_sqm.kgCO2.IT.Res.HHnew.Thermal.SH.TotalCirculation.Elec</t>
  </si>
  <si>
    <t>EMI_per_sqm.kgCO2.IT.Res.HHnew.Thermal.SC</t>
  </si>
  <si>
    <t>EMI_per_sqm.kgCO2.IT.Res.HHnew.Thermal.SC.AC.Elec</t>
  </si>
  <si>
    <t>EMI_per_sqm.kgCO2.IT.Res.HHnew.Thermal.WH</t>
  </si>
  <si>
    <t>EMI_per_sqm.kgCO2.IT.Res.HHnew.Thermal.WH.Solids.Solids</t>
  </si>
  <si>
    <t>EMI_per_sqm.kgCO2.IT.Res.HHnew.Thermal.WH.LPG.LPG</t>
  </si>
  <si>
    <t>EMI_per_sqm.kgCO2.IT.Res.HHnew.Thermal.WH.Oil.Oil_LiqBio</t>
  </si>
  <si>
    <t>EMI_per_sqm.kgCO2.IT.Res.HHnew.Thermal.WH.Gas.NG_Biogas</t>
  </si>
  <si>
    <t>EMI_per_sqm.kgCO2.IT.Res.HHnew.Thermal.WH.Biomass.Biomass_Waste</t>
  </si>
  <si>
    <t>EMI_per_sqm.kgCO2.IT.Res.HHnew.Thermal.WH.Geo.Geo</t>
  </si>
  <si>
    <t>EMI_per_sqm.kgCO2.IT.Res.HHnew.Thermal.WH.DistrHeat.Steam_Distr</t>
  </si>
  <si>
    <t>EMI_per_sqm.kgCO2.IT.Res.HHnew.Thermal.WH.Elc.Elec</t>
  </si>
  <si>
    <t>EMI_per_sqm.kgCO2.IT.Res.HHnew.Thermal.WH.TotalSolar.Solar</t>
  </si>
  <si>
    <t>EMI_per_sqm.kgCO2.IT.Res.HHnew.Thermal.CO</t>
  </si>
  <si>
    <t>EMI_per_sqm.kgCO2.IT.Res.HHnew.Thermal.CO.Solids.Solids</t>
  </si>
  <si>
    <t>EMI_per_sqm.kgCO2.IT.Res.HHnew.Thermal.CO.LPG.LPG</t>
  </si>
  <si>
    <t>EMI_per_sqm.kgCO2.IT.Res.HHnew.Thermal.CO.Gas.NG_Biogas</t>
  </si>
  <si>
    <t>EMI_per_sqm.kgCO2.IT.Res.HHnew.Thermal.CO.Biomass.Biomass_Waste</t>
  </si>
  <si>
    <t>EMI_per_sqm.kgCO2.IT.Res.HHnew.Thermal.CO.Elc.Elec</t>
  </si>
  <si>
    <t>FEC.ktoe.IT.Res.HH.Appl.RF</t>
  </si>
  <si>
    <t>FEC.ktoe.IT.Res.HH.Appl.WM</t>
  </si>
  <si>
    <t>FEC.ktoe.IT.Res.HH.Appl.DR</t>
  </si>
  <si>
    <t>FEC.ktoe.IT.Res.HH.Appl.DW</t>
  </si>
  <si>
    <t>FEC.ktoe.IT.Res.HH.Appl.TV</t>
  </si>
  <si>
    <t>FEC.ktoe.IT.Res.HH.Appl.IT</t>
  </si>
  <si>
    <t>FEC.ktoe.IT.Res.HH.Appl.LI</t>
  </si>
  <si>
    <t>FEC.ktoe.IT.Res.HH.Appl.OA</t>
  </si>
  <si>
    <t>Size.MW.IT.Res.HH.Appl</t>
  </si>
  <si>
    <t>Size.MW.IT.Res.HH.Appl.RF</t>
  </si>
  <si>
    <t>Size.MW.IT.Res.HH.Appl.WM</t>
  </si>
  <si>
    <t>Size.MW.IT.Res.HH.Appl.DR</t>
  </si>
  <si>
    <t>Size.MW.IT.Res.HH.Appl.DW</t>
  </si>
  <si>
    <t>Size.MW.IT.Res.HH.Appl.TV</t>
  </si>
  <si>
    <t>Size.MW.IT.Res.HH.Appl.IT</t>
  </si>
  <si>
    <t>Size.MW.IT.Res.HH.Appl.LI</t>
  </si>
  <si>
    <t>Size.MW.IT.Res.HH.Appl.OA</t>
  </si>
  <si>
    <t>NUM.number.IT.Res.HH.Appl.RF</t>
  </si>
  <si>
    <t>NUM.number.IT.Res.HH.Appl.WM</t>
  </si>
  <si>
    <t>NUM.number.IT.Res.HH.Appl.DR</t>
  </si>
  <si>
    <t>NUM.number.IT.Res.HH.Appl.DW</t>
  </si>
  <si>
    <t>NUM.number.IT.Res.HH.Appl.TV</t>
  </si>
  <si>
    <t>NUM.number.IT.Res.HH.Appl.IT</t>
  </si>
  <si>
    <t>NUM.number.IT.Res.HH.Appl.LI</t>
  </si>
  <si>
    <t>NUM.number.IT.Res.HH.Appl.OA</t>
  </si>
  <si>
    <t>NUM.number.IT.Res.HH.Applnew.RF</t>
  </si>
  <si>
    <t>NUM.number.IT.Res.HH.Applnew.WM</t>
  </si>
  <si>
    <t>NUM.number.IT.Res.HH.Applnew.DR</t>
  </si>
  <si>
    <t>NUM.number.IT.Res.HH.Applnew.DW</t>
  </si>
  <si>
    <t>NUM.number.IT.Res.HH.Applnew.TV</t>
  </si>
  <si>
    <t>NUM.number.IT.Res.HH.Applnew.IT</t>
  </si>
  <si>
    <t>NUM.number.IT.Res.HH.Applnew.LI</t>
  </si>
  <si>
    <t>NUM.number.IT.Res.HH.Applnew.OA</t>
  </si>
  <si>
    <t>NUM.number.IT.Res.HH.Applrepl.RF</t>
  </si>
  <si>
    <t>NUM.number.IT.Res.HH.Applrepl.WM</t>
  </si>
  <si>
    <t>NUM.number.IT.Res.HH.Applrepl.DR</t>
  </si>
  <si>
    <t>NUM.number.IT.Res.HH.Applrepl.DW</t>
  </si>
  <si>
    <t>NUM.number.IT.Res.HH.Applrepl.TV</t>
  </si>
  <si>
    <t>NUM.number.IT.Res.HH.Applrepl.IT</t>
  </si>
  <si>
    <t>NUM.number.IT.Res.HH.Applrepl.LI</t>
  </si>
  <si>
    <t>NUM.number.IT.Res.HH.Applrepl.OA</t>
  </si>
  <si>
    <t>Op.hours.IT.Res.HH.Appl.RF</t>
  </si>
  <si>
    <t>Op.hours.IT.Res.HH.Appl.WM</t>
  </si>
  <si>
    <t>Op.hours.IT.Res.HH.Appl.DR</t>
  </si>
  <si>
    <t>Op.hours.IT.Res.HH.Appl.DW</t>
  </si>
  <si>
    <t>Op.hours.IT.Res.HH.Appl.TV</t>
  </si>
  <si>
    <t>Op.hours.IT.Res.HH.Appl.IT</t>
  </si>
  <si>
    <t>Op.hours.IT.Res.HH.Appl.LI</t>
  </si>
  <si>
    <t>Op.hours.IT.Res.HH.Appl.OA</t>
  </si>
  <si>
    <t>Size_per_appl.W.IT.Res.HH.Appl.RF</t>
  </si>
  <si>
    <t>Size_per_appl.W.IT.Res.HH.Appl.WM</t>
  </si>
  <si>
    <t>Size_per_appl.W.IT.Res.HH.Appl.DR</t>
  </si>
  <si>
    <t>Size_per_appl.W.IT.Res.HH.Appl.DW</t>
  </si>
  <si>
    <t>Size_per_appl.W.IT.Res.HH.Appl.TV</t>
  </si>
  <si>
    <t>Size_per_appl.W.IT.Res.HH.Appl.IT</t>
  </si>
  <si>
    <t>Size_per_appl.W.IT.Res.HH.Appl.LI</t>
  </si>
  <si>
    <t>Size_per_appl.W.IT.Res.HH.Appl.OA</t>
  </si>
  <si>
    <t>Size_per_appl.W.IT.Res.HH.Applnew.RF</t>
  </si>
  <si>
    <t>Size_per_appl.W.IT.Res.HH.Applnew.WM</t>
  </si>
  <si>
    <t>Size_per_appl.W.IT.Res.HH.Applnew.DR</t>
  </si>
  <si>
    <t>Size_per_appl.W.IT.Res.HH.Applnew.DW</t>
  </si>
  <si>
    <t>Size_per_appl.W.IT.Res.HH.Applnew.TV</t>
  </si>
  <si>
    <t>Size_per_appl.W.IT.Res.HH.Applnew.IT</t>
  </si>
  <si>
    <t>Size_per_appl.W.IT.Res.HH.Applnew.LI</t>
  </si>
  <si>
    <t>Size_per_appl.W.IT.Res.HH.Applnew.OA</t>
  </si>
  <si>
    <t>NUM.number_per_household.IT.Res.HH.Appl.RF</t>
  </si>
  <si>
    <t>NUM.number_per_household.IT.Res.HH.Appl.WM</t>
  </si>
  <si>
    <t>NUM.number_per_household.IT.Res.HH.Appl.DR</t>
  </si>
  <si>
    <t>NUM.number_per_household.IT.Res.HH.Appl.DW</t>
  </si>
  <si>
    <t>NUM.number_per_household.IT.Res.HH.Appl.TV</t>
  </si>
  <si>
    <t>NUM.number_per_household.IT.Res.HH.Appl.IT</t>
  </si>
  <si>
    <t>NUM.number_per_household.IT.Res.HH.Appl.LI</t>
  </si>
  <si>
    <t>NUM.number_per_household.IT.Res.HH.Appl.OA</t>
  </si>
  <si>
    <t>Size_per_household.W.IT.Res.HH.Appl.RF</t>
  </si>
  <si>
    <t>Size_per_household.W.IT.Res.HH.Appl.WM</t>
  </si>
  <si>
    <t>Size_per_household.W.IT.Res.HH.Appl.DR</t>
  </si>
  <si>
    <t>Size_per_household.W.IT.Res.HH.Appl.DW</t>
  </si>
  <si>
    <t>Size_per_household.W.IT.Res.HH.Appl.TV</t>
  </si>
  <si>
    <t>Size_per_household.W.IT.Res.HH.Appl.IT</t>
  </si>
  <si>
    <t>Size_per_household.W.IT.Res.HH.Appl.LI</t>
  </si>
  <si>
    <t>Size_per_household.W.IT.Res.HH.Appl.OA</t>
  </si>
  <si>
    <t>FEC_per_household.kWh.IT.Res.HH.Appl.RF</t>
  </si>
  <si>
    <t>FEC_per_household.kWh.IT.Res.HH.Appl.WM</t>
  </si>
  <si>
    <t>FEC_per_household.kWh.IT.Res.HH.Appl.DR</t>
  </si>
  <si>
    <t>FEC_per_household.kWh.IT.Res.HH.Appl.DW</t>
  </si>
  <si>
    <t>FEC_per_household.kWh.IT.Res.HH.Appl.TV</t>
  </si>
  <si>
    <t>FEC_per_household.kWh.IT.Res.HH.Appl.IT</t>
  </si>
  <si>
    <t>FEC_per_household.kWh.IT.Res.HH.Appl.LI</t>
  </si>
  <si>
    <t>FEC_per_household.kWh.IT.Res.HH.Appl.OA</t>
  </si>
  <si>
    <t>Lumens_per_household.lumen.IT.Res.HH.Appl.LI</t>
  </si>
  <si>
    <t>IT - Number of households (detailed structure)</t>
  </si>
  <si>
    <t>NUM.number.IT.Res.HH.Thermal.SH.Solids.SH</t>
  </si>
  <si>
    <t>NUM.number.IT.Res.HH.Thermal.SH.Solids.SC.AC</t>
  </si>
  <si>
    <t>NUM.number.IT.Res.HH.Thermal.SH.Solids.WH.Solids.NoSolar</t>
  </si>
  <si>
    <t>NUM.number.IT.Res.HH.Thermal.SH.Solids.WH.LPG.NoSolar</t>
  </si>
  <si>
    <t>NUM.number.IT.Res.HH.Thermal.SH.Solids.WH.LPG.Solar</t>
  </si>
  <si>
    <t>NUM.number.IT.Res.HH.Thermal.SH.Solids.WH.Elc.NoSolar</t>
  </si>
  <si>
    <t>NUM.number.IT.Res.HH.Thermal.SH.Solids.WH.Elc.Solar</t>
  </si>
  <si>
    <t>NUM.number.IT.Res.HH.Thermal.SH.Solids.CO.Solids</t>
  </si>
  <si>
    <t>NUM.number.IT.Res.HH.Thermal.SH.Solids.CO.LPG</t>
  </si>
  <si>
    <t>NUM.number.IT.Res.HH.Thermal.SH.Solids.CO.Elc</t>
  </si>
  <si>
    <t>NUM.number.IT.Res.HH.Thermal.SH.LPG.SH</t>
  </si>
  <si>
    <t>NUM.number.IT.Res.HH.Thermal.SH.LPG.SC.AC</t>
  </si>
  <si>
    <t>NUM.number.IT.Res.HH.Thermal.SH.LPG.WH.LPG.NoSolar</t>
  </si>
  <si>
    <t>NUM.number.IT.Res.HH.Thermal.SH.LPG.WH.LPG.Solar</t>
  </si>
  <si>
    <t>NUM.number.IT.Res.HH.Thermal.SH.LPG.WH.Elc.NoSolar</t>
  </si>
  <si>
    <t>NUM.number.IT.Res.HH.Thermal.SH.LPG.WH.Elc.Solar</t>
  </si>
  <si>
    <t>NUM.number.IT.Res.HH.Thermal.SH.LPG.CO.LPG</t>
  </si>
  <si>
    <t>NUM.number.IT.Res.HH.Thermal.SH.LPG.CO.Elc</t>
  </si>
  <si>
    <t>NUM.number.IT.Res.HH.Thermal.SH.Oil.SH</t>
  </si>
  <si>
    <t>NUM.number.IT.Res.HH.Thermal.SH.Oil.SC.AC</t>
  </si>
  <si>
    <t>NUM.number.IT.Res.HH.Thermal.SH.Oil.WH.Oil.NoSolar</t>
  </si>
  <si>
    <t>NUM.number.IT.Res.HH.Thermal.SH.Oil.WH.Oil.Solar</t>
  </si>
  <si>
    <t>NUM.number.IT.Res.HH.Thermal.SH.Oil.WH.Elc.NoSolar</t>
  </si>
  <si>
    <t>NUM.number.IT.Res.HH.Thermal.SH.Oil.WH.Elc.Solar</t>
  </si>
  <si>
    <t>NUM.number.IT.Res.HH.Thermal.SH.Oil.CO.LPG</t>
  </si>
  <si>
    <t>NUM.number.IT.Res.HH.Thermal.SH.Oil.CO.Elc</t>
  </si>
  <si>
    <t>NUM.number.IT.Res.HH.Thermal.SH.Gas.SH</t>
  </si>
  <si>
    <t>NUM.number.IT.Res.HH.Thermal.SH.Gas.SC.AC</t>
  </si>
  <si>
    <t>NUM.number.IT.Res.HH.Thermal.SH.Gas.WH.Gas.NoSolar</t>
  </si>
  <si>
    <t>NUM.number.IT.Res.HH.Thermal.SH.Gas.WH.Gas.Solar</t>
  </si>
  <si>
    <t>NUM.number.IT.Res.HH.Thermal.SH.Gas.WH.Elc.NoSolar</t>
  </si>
  <si>
    <t>NUM.number.IT.Res.HH.Thermal.SH.Gas.WH.Elc.Solar</t>
  </si>
  <si>
    <t>NUM.number.IT.Res.HH.Thermal.SH.Gas.CO.Gas</t>
  </si>
  <si>
    <t>NUM.number.IT.Res.HH.Thermal.SH.Gas.CO.Elc</t>
  </si>
  <si>
    <t>NUM.number.IT.Res.HH.Thermal.SH.Biomass.SH</t>
  </si>
  <si>
    <t>NUM.number.IT.Res.HH.Thermal.SH.Biomass.SC.AC</t>
  </si>
  <si>
    <t>NUM.number.IT.Res.HH.Thermal.SH.Biomass.WH.Biomass.NoSolar</t>
  </si>
  <si>
    <t>NUM.number.IT.Res.HH.Thermal.SH.Biomass.WH.Biomass.Solar</t>
  </si>
  <si>
    <t>NUM.number.IT.Res.HH.Thermal.SH.Biomass.WH.LPG.NoSolar</t>
  </si>
  <si>
    <t>NUM.number.IT.Res.HH.Thermal.SH.Biomass.WH.LPG.Solar</t>
  </si>
  <si>
    <t>NUM.number.IT.Res.HH.Thermal.SH.Biomass.WH.Elc.NoSolar</t>
  </si>
  <si>
    <t>NUM.number.IT.Res.HH.Thermal.SH.Biomass.WH.Elc.Solar</t>
  </si>
  <si>
    <t>NUM.number.IT.Res.HH.Thermal.SH.Biomass.CO.Biomass</t>
  </si>
  <si>
    <t>NUM.number.IT.Res.HH.Thermal.SH.Biomass.CO.LPG</t>
  </si>
  <si>
    <t>NUM.number.IT.Res.HH.Thermal.SH.Biomass.CO.Elc</t>
  </si>
  <si>
    <t>NUM.number.IT.Res.HH.Thermal.SH.Geo.SH</t>
  </si>
  <si>
    <t>NUM.number.IT.Res.HH.Thermal.SH.Geo.SC.AC</t>
  </si>
  <si>
    <t>NUM.number.IT.Res.HH.Thermal.SH.Geo.WH.Geo.NoSolar</t>
  </si>
  <si>
    <t>NUM.number.IT.Res.HH.Thermal.SH.Geo.WH.Geo.Solar</t>
  </si>
  <si>
    <t>NUM.number.IT.Res.HH.Thermal.SH.Geo.WH.Elc.NoSolar</t>
  </si>
  <si>
    <t>NUM.number.IT.Res.HH.Thermal.SH.Geo.WH.Elc.Solar</t>
  </si>
  <si>
    <t>NUM.number.IT.Res.HH.Thermal.SH.Geo.CO.LPG</t>
  </si>
  <si>
    <t>NUM.number.IT.Res.HH.Thermal.SH.Geo.CO.Elc</t>
  </si>
  <si>
    <t>NUM.number.IT.Res.HH.Thermal.SH.DistrHeat.SH</t>
  </si>
  <si>
    <t>NUM.number.IT.Res.HH.Thermal.SH.DistrHeat.SC.AC</t>
  </si>
  <si>
    <t>NUM.number.IT.Res.HH.Thermal.SH.DistrHeat.WH.DistrHeat.NoSolar</t>
  </si>
  <si>
    <t>NUM.number.IT.Res.HH.Thermal.SH.DistrHeat.WH.DistrHeat.Solar</t>
  </si>
  <si>
    <t>NUM.number.IT.Res.HH.Thermal.SH.DistrHeat.WH.Elc.NoSolar</t>
  </si>
  <si>
    <t>NUM.number.IT.Res.HH.Thermal.SH.DistrHeat.WH.Elc.Solar</t>
  </si>
  <si>
    <t>NUM.number.IT.Res.HH.Thermal.SH.DistrHeat.CO.LPG</t>
  </si>
  <si>
    <t>NUM.number.IT.Res.HH.Thermal.SH.DistrHeat.CO.Elc</t>
  </si>
  <si>
    <t>NUM.number.IT.Res.HH.Thermal.SH.AdvElc.SH</t>
  </si>
  <si>
    <t>NUM.number.IT.Res.HH.Thermal.SH.AdvElc.SC.AC</t>
  </si>
  <si>
    <t>NUM.number.IT.Res.HH.Thermal.SH.AdvElc.WH.LPG.NoSolar</t>
  </si>
  <si>
    <t>NUM.number.IT.Res.HH.Thermal.SH.AdvElc.WH.LPG.Solar</t>
  </si>
  <si>
    <t>NUM.number.IT.Res.HH.Thermal.SH.AdvElc.WH.Elc.NoSolar</t>
  </si>
  <si>
    <t>NUM.number.IT.Res.HH.Thermal.SH.AdvElc.WH.Elc.Solar</t>
  </si>
  <si>
    <t>NUM.number.IT.Res.HH.Thermal.SH.AdvElc.CO.LPG</t>
  </si>
  <si>
    <t>NUM.number.IT.Res.HH.Thermal.SH.AdvElc.CO.Elc</t>
  </si>
  <si>
    <t>NUM.number.IT.Res.HH.Thermal.SH.ConvElc.SH</t>
  </si>
  <si>
    <t>NUM.number.IT.Res.HH.Thermal.SH.ConvElc.SC.AC</t>
  </si>
  <si>
    <t>NUM.number.IT.Res.HH.Thermal.SH.ConvElc.WH.LPG.NoSolar</t>
  </si>
  <si>
    <t>NUM.number.IT.Res.HH.Thermal.SH.ConvElc.WH.LPG.Solar</t>
  </si>
  <si>
    <t>NUM.number.IT.Res.HH.Thermal.SH.ConvElc.WH.Elc.NoSolar</t>
  </si>
  <si>
    <t>NUM.number.IT.Res.HH.Thermal.SH.ConvElc.WH.Elc.Solar</t>
  </si>
  <si>
    <t>NUM.number.IT.Res.HH.Thermal.SH.ConvElc.CO.LPG</t>
  </si>
  <si>
    <t>NUM.number.IT.Res.HH.Thermal.SH.ConvElc.CO.Elc</t>
  </si>
  <si>
    <t>IT - Retired equipment (detailed structure)</t>
  </si>
  <si>
    <t>NUM.number.IT.Res.HH.ThermalOut.SH.Solids</t>
  </si>
  <si>
    <t>NUM.number.IT.Res.HH.ThermalOut.SH.Solids.SH</t>
  </si>
  <si>
    <t>NUM.number.IT.Res.HH.ThermalOut.SH.Solids.SC.AC</t>
  </si>
  <si>
    <t>NUM.number.IT.Res.HH.ThermalOut.SH.Solids.WH.Solids.NoSolar</t>
  </si>
  <si>
    <t>NUM.number.IT.Res.HH.ThermalOut.SH.Solids.WH.LPG.NoSolar</t>
  </si>
  <si>
    <t>NUM.number.IT.Res.HH.ThermalOut.SH.Solids.WH.LPG.Solar</t>
  </si>
  <si>
    <t>NUM.number.IT.Res.HH.ThermalOut.SH.Solids.WH.Elc.NoSolar</t>
  </si>
  <si>
    <t>NUM.number.IT.Res.HH.ThermalOut.SH.Solids.WH.Elc.Solar</t>
  </si>
  <si>
    <t>NUM.number.IT.Res.HH.ThermalOut.SH.Solids.CO.Solids</t>
  </si>
  <si>
    <t>NUM.number.IT.Res.HH.ThermalOut.SH.Solids.CO.LPG</t>
  </si>
  <si>
    <t>NUM.number.IT.Res.HH.ThermalOut.SH.Solids.CO.Elc</t>
  </si>
  <si>
    <t>NUM.number.IT.Res.HH.ThermalOut.SH.LPG</t>
  </si>
  <si>
    <t>NUM.number.IT.Res.HH.ThermalOut.SH.LPG.SH</t>
  </si>
  <si>
    <t>NUM.number.IT.Res.HH.ThermalOut.SH.LPG.SC.AC</t>
  </si>
  <si>
    <t>NUM.number.IT.Res.HH.ThermalOut.SH.LPG.WH.LPG.NoSolar</t>
  </si>
  <si>
    <t>NUM.number.IT.Res.HH.ThermalOut.SH.LPG.WH.LPG.Solar</t>
  </si>
  <si>
    <t>NUM.number.IT.Res.HH.ThermalOut.SH.LPG.WH.Elc.NoSolar</t>
  </si>
  <si>
    <t>NUM.number.IT.Res.HH.ThermalOut.SH.LPG.WH.Elc.Solar</t>
  </si>
  <si>
    <t>NUM.number.IT.Res.HH.ThermalOut.SH.LPG.CO.LPG</t>
  </si>
  <si>
    <t>NUM.number.IT.Res.HH.ThermalOut.SH.LPG.CO.Elc</t>
  </si>
  <si>
    <t>NUM.number.IT.Res.HH.ThermalOut.SH.Oil</t>
  </si>
  <si>
    <t>NUM.number.IT.Res.HH.ThermalOut.SH.Oil.SH</t>
  </si>
  <si>
    <t>NUM.number.IT.Res.HH.ThermalOut.SH.Oil.SC.AC</t>
  </si>
  <si>
    <t>NUM.number.IT.Res.HH.ThermalOut.SH.Oil.WH.Oil.NoSolar</t>
  </si>
  <si>
    <t>NUM.number.IT.Res.HH.ThermalOut.SH.Oil.WH.Oil.Solar</t>
  </si>
  <si>
    <t>NUM.number.IT.Res.HH.ThermalOut.SH.Oil.WH.Elc.NoSolar</t>
  </si>
  <si>
    <t>NUM.number.IT.Res.HH.ThermalOut.SH.Oil.WH.Elc.Solar</t>
  </si>
  <si>
    <t>NUM.number.IT.Res.HH.ThermalOut.SH.Oil.CO.LPG</t>
  </si>
  <si>
    <t>NUM.number.IT.Res.HH.ThermalOut.SH.Oil.CO.Elc</t>
  </si>
  <si>
    <t>NUM.number.IT.Res.HH.ThermalOut.SH.Gas</t>
  </si>
  <si>
    <t>NUM.number.IT.Res.HH.ThermalOut.SH.Gas.SH</t>
  </si>
  <si>
    <t>NUM.number.IT.Res.HH.ThermalOut.SH.Gas.SC.AC</t>
  </si>
  <si>
    <t>NUM.number.IT.Res.HH.ThermalOut.SH.Gas.WH.Gas.NoSolar</t>
  </si>
  <si>
    <t>NUM.number.IT.Res.HH.ThermalOut.SH.Gas.WH.Gas.Solar</t>
  </si>
  <si>
    <t>NUM.number.IT.Res.HH.ThermalOut.SH.Gas.WH.Elc.NoSolar</t>
  </si>
  <si>
    <t>NUM.number.IT.Res.HH.ThermalOut.SH.Gas.WH.Elc.Solar</t>
  </si>
  <si>
    <t>NUM.number.IT.Res.HH.ThermalOut.SH.Gas.CO.Gas</t>
  </si>
  <si>
    <t>NUM.number.IT.Res.HH.ThermalOut.SH.Gas.CO.Elc</t>
  </si>
  <si>
    <t>NUM.number.IT.Res.HH.ThermalOut.SH.Biomass</t>
  </si>
  <si>
    <t>NUM.number.IT.Res.HH.ThermalOut.SH.Biomass.SH</t>
  </si>
  <si>
    <t>NUM.number.IT.Res.HH.ThermalOut.SH.Biomass.SC.AC</t>
  </si>
  <si>
    <t>NUM.number.IT.Res.HH.ThermalOut.SH.Biomass.WH.Biomass.NoSolar</t>
  </si>
  <si>
    <t>NUM.number.IT.Res.HH.ThermalOut.SH.Biomass.WH.Biomass.Solar</t>
  </si>
  <si>
    <t>NUM.number.IT.Res.HH.ThermalOut.SH.Biomass.WH.LPG.NoSolar</t>
  </si>
  <si>
    <t>NUM.number.IT.Res.HH.ThermalOut.SH.Biomass.WH.LPG.Solar</t>
  </si>
  <si>
    <t>NUM.number.IT.Res.HH.ThermalOut.SH.Biomass.WH.Elc.NoSolar</t>
  </si>
  <si>
    <t>NUM.number.IT.Res.HH.ThermalOut.SH.Biomass.WH.Elc.Solar</t>
  </si>
  <si>
    <t>NUM.number.IT.Res.HH.ThermalOut.SH.Biomass.CO.Biomass</t>
  </si>
  <si>
    <t>NUM.number.IT.Res.HH.ThermalOut.SH.Biomass.CO.LPG</t>
  </si>
  <si>
    <t>NUM.number.IT.Res.HH.ThermalOut.SH.Biomass.CO.Elc</t>
  </si>
  <si>
    <t>NUM.number.IT.Res.HH.ThermalOut.SH.Geo</t>
  </si>
  <si>
    <t>NUM.number.IT.Res.HH.ThermalOut.SH.Geo.SH</t>
  </si>
  <si>
    <t>NUM.number.IT.Res.HH.ThermalOut.SH.Geo.SC.AC</t>
  </si>
  <si>
    <t>NUM.number.IT.Res.HH.ThermalOut.SH.Geo.WH.Geo.NoSolar</t>
  </si>
  <si>
    <t>NUM.number.IT.Res.HH.ThermalOut.SH.Geo.WH.Geo.Solar</t>
  </si>
  <si>
    <t>NUM.number.IT.Res.HH.ThermalOut.SH.Geo.WH.Elc.NoSolar</t>
  </si>
  <si>
    <t>NUM.number.IT.Res.HH.ThermalOut.SH.Geo.WH.Elc.Solar</t>
  </si>
  <si>
    <t>NUM.number.IT.Res.HH.ThermalOut.SH.Geo.CO.LPG</t>
  </si>
  <si>
    <t>NUM.number.IT.Res.HH.ThermalOut.SH.Geo.CO.Elc</t>
  </si>
  <si>
    <t>NUM.number.IT.Res.HH.ThermalOut.SH.DistrHeat</t>
  </si>
  <si>
    <t>NUM.number.IT.Res.HH.ThermalOut.SH.DistrHeat.SH</t>
  </si>
  <si>
    <t>NUM.number.IT.Res.HH.ThermalOut.SH.DistrHeat.SC.AC</t>
  </si>
  <si>
    <t>NUM.number.IT.Res.HH.ThermalOut.SH.DistrHeat.WH.DistrHeat.NoSolar</t>
  </si>
  <si>
    <t>NUM.number.IT.Res.HH.ThermalOut.SH.DistrHeat.WH.DistrHeat.Solar</t>
  </si>
  <si>
    <t>NUM.number.IT.Res.HH.ThermalOut.SH.DistrHeat.WH.Elc.NoSolar</t>
  </si>
  <si>
    <t>NUM.number.IT.Res.HH.ThermalOut.SH.DistrHeat.WH.Elc.Solar</t>
  </si>
  <si>
    <t>NUM.number.IT.Res.HH.ThermalOut.SH.DistrHeat.CO.LPG</t>
  </si>
  <si>
    <t>NUM.number.IT.Res.HH.ThermalOut.SH.DistrHeat.CO.Elc</t>
  </si>
  <si>
    <t>NUM.number.IT.Res.HH.ThermalOut.SH.AdvElc</t>
  </si>
  <si>
    <t>NUM.number.IT.Res.HH.ThermalOut.SH.AdvElc.SH</t>
  </si>
  <si>
    <t>NUM.number.IT.Res.HH.ThermalOut.SH.AdvElc.SC.AC</t>
  </si>
  <si>
    <t>NUM.number.IT.Res.HH.ThermalOut.SH.AdvElc.WH.LPG.NoSolar</t>
  </si>
  <si>
    <t>NUM.number.IT.Res.HH.ThermalOut.SH.AdvElc.WH.LPG.Solar</t>
  </si>
  <si>
    <t>NUM.number.IT.Res.HH.ThermalOut.SH.AdvElc.WH.Elc.NoSolar</t>
  </si>
  <si>
    <t>NUM.number.IT.Res.HH.ThermalOut.SH.AdvElc.WH.Elc.Solar</t>
  </si>
  <si>
    <t>NUM.number.IT.Res.HH.ThermalOut.SH.AdvElc.CO.LPG</t>
  </si>
  <si>
    <t>NUM.number.IT.Res.HH.ThermalOut.SH.AdvElc.CO.Elc</t>
  </si>
  <si>
    <t>NUM.number.IT.Res.HH.ThermalOut.SH.ConvElc</t>
  </si>
  <si>
    <t>NUM.number.IT.Res.HH.ThermalOut.SH.ConvElc.SH</t>
  </si>
  <si>
    <t>NUM.number.IT.Res.HH.ThermalOut.SH.ConvElc.SC.AC</t>
  </si>
  <si>
    <t>NUM.number.IT.Res.HH.ThermalOut.SH.ConvElc.WH.LPG.NoSolar</t>
  </si>
  <si>
    <t>NUM.number.IT.Res.HH.ThermalOut.SH.ConvElc.WH.LPG.Solar</t>
  </si>
  <si>
    <t>NUM.number.IT.Res.HH.ThermalOut.SH.ConvElc.WH.Elc.NoSolar</t>
  </si>
  <si>
    <t>NUM.number.IT.Res.HH.ThermalOut.SH.ConvElc.WH.Elc.Solar</t>
  </si>
  <si>
    <t>NUM.number.IT.Res.HH.ThermalOut.SH.ConvElc.CO.LPG</t>
  </si>
  <si>
    <t>NUM.number.IT.Res.HH.ThermalOut.SH.ConvElc.CO.Elc</t>
  </si>
  <si>
    <t>IT - New equipment installations (detailed structure)</t>
  </si>
  <si>
    <t>NUM.number.IT.Res.HH.ThermalNew.SH.Solids</t>
  </si>
  <si>
    <t>NUM.number.IT.Res.HH.ThermalNew.SH.Solids.SH</t>
  </si>
  <si>
    <t>NUM.number.IT.Res.HH.ThermalNew.SH.Solids.SC.AC</t>
  </si>
  <si>
    <t>NUM.number.IT.Res.HH.ThermalNew.SH.Solids.WH.Solids.NoSolar</t>
  </si>
  <si>
    <t>NUM.number.IT.Res.HH.ThermalNew.SH.Solids.WH.LPG.NoSolar</t>
  </si>
  <si>
    <t>NUM.number.IT.Res.HH.ThermalNew.SH.Solids.WH.LPG.Solar</t>
  </si>
  <si>
    <t>NUM.number.IT.Res.HH.ThermalNew.SH.Solids.WH.Elc.NoSolar</t>
  </si>
  <si>
    <t>NUM.number.IT.Res.HH.ThermalNew.SH.Solids.WH.Elc.Solar</t>
  </si>
  <si>
    <t>NUM.number.IT.Res.HH.ThermalNew.SH.Solids.CO.Solids</t>
  </si>
  <si>
    <t>NUM.number.IT.Res.HH.ThermalNew.SH.Solids.CO.LPG</t>
  </si>
  <si>
    <t>NUM.number.IT.Res.HH.ThermalNew.SH.Solids.CO.Elc</t>
  </si>
  <si>
    <t>NUM.number.IT.Res.HH.ThermalNew.SH.LPG</t>
  </si>
  <si>
    <t>NUM.number.IT.Res.HH.ThermalNew.SH.LPG.SH</t>
  </si>
  <si>
    <t>NUM.number.IT.Res.HH.ThermalNew.SH.LPG.SC.AC</t>
  </si>
  <si>
    <t>NUM.number.IT.Res.HH.ThermalNew.SH.LPG.WH.LPG.NoSolar</t>
  </si>
  <si>
    <t>NUM.number.IT.Res.HH.ThermalNew.SH.LPG.WH.LPG.Solar</t>
  </si>
  <si>
    <t>NUM.number.IT.Res.HH.ThermalNew.SH.LPG.WH.Elc.NoSolar</t>
  </si>
  <si>
    <t>NUM.number.IT.Res.HH.ThermalNew.SH.LPG.WH.Elc.Solar</t>
  </si>
  <si>
    <t>NUM.number.IT.Res.HH.ThermalNew.SH.LPG.CO.LPG</t>
  </si>
  <si>
    <t>NUM.number.IT.Res.HH.ThermalNew.SH.LPG.CO.Elc</t>
  </si>
  <si>
    <t>NUM.number.IT.Res.HH.ThermalNew.SH.Oil</t>
  </si>
  <si>
    <t>NUM.number.IT.Res.HH.ThermalNew.SH.Oil.SH</t>
  </si>
  <si>
    <t>NUM.number.IT.Res.HH.ThermalNew.SH.Oil.SC.AC</t>
  </si>
  <si>
    <t>NUM.number.IT.Res.HH.ThermalNew.SH.Oil.WH.Oil.NoSolar</t>
  </si>
  <si>
    <t>NUM.number.IT.Res.HH.ThermalNew.SH.Oil.WH.Oil.Solar</t>
  </si>
  <si>
    <t>NUM.number.IT.Res.HH.ThermalNew.SH.Oil.WH.Elc.NoSolar</t>
  </si>
  <si>
    <t>NUM.number.IT.Res.HH.ThermalNew.SH.Oil.WH.Elc.Solar</t>
  </si>
  <si>
    <t>NUM.number.IT.Res.HH.ThermalNew.SH.Oil.CO.LPG</t>
  </si>
  <si>
    <t>NUM.number.IT.Res.HH.ThermalNew.SH.Oil.CO.Elc</t>
  </si>
  <si>
    <t>NUM.number.IT.Res.HH.ThermalNew.SH.Gas</t>
  </si>
  <si>
    <t>NUM.number.IT.Res.HH.ThermalNew.SH.Gas.SH</t>
  </si>
  <si>
    <t>NUM.number.IT.Res.HH.ThermalNew.SH.Gas.SC.AC</t>
  </si>
  <si>
    <t>NUM.number.IT.Res.HH.ThermalNew.SH.Gas.WH.Gas.NoSolar</t>
  </si>
  <si>
    <t>NUM.number.IT.Res.HH.ThermalNew.SH.Gas.WH.Gas.Solar</t>
  </si>
  <si>
    <t>NUM.number.IT.Res.HH.ThermalNew.SH.Gas.WH.Elc.NoSolar</t>
  </si>
  <si>
    <t>NUM.number.IT.Res.HH.ThermalNew.SH.Gas.WH.Elc.Solar</t>
  </si>
  <si>
    <t>NUM.number.IT.Res.HH.ThermalNew.SH.Gas.CO.Gas</t>
  </si>
  <si>
    <t>NUM.number.IT.Res.HH.ThermalNew.SH.Gas.CO.Elc</t>
  </si>
  <si>
    <t>NUM.number.IT.Res.HH.ThermalNew.SH.Biomass</t>
  </si>
  <si>
    <t>NUM.number.IT.Res.HH.ThermalNew.SH.Biomass.SH</t>
  </si>
  <si>
    <t>NUM.number.IT.Res.HH.ThermalNew.SH.Biomass.SC.AC</t>
  </si>
  <si>
    <t>NUM.number.IT.Res.HH.ThermalNew.SH.Biomass.WH.Biomass.NoSolar</t>
  </si>
  <si>
    <t>NUM.number.IT.Res.HH.ThermalNew.SH.Biomass.WH.Biomass.Solar</t>
  </si>
  <si>
    <t>NUM.number.IT.Res.HH.ThermalNew.SH.Biomass.WH.LPG.NoSolar</t>
  </si>
  <si>
    <t>NUM.number.IT.Res.HH.ThermalNew.SH.Biomass.WH.LPG.Solar</t>
  </si>
  <si>
    <t>NUM.number.IT.Res.HH.ThermalNew.SH.Biomass.WH.Elc.NoSolar</t>
  </si>
  <si>
    <t>NUM.number.IT.Res.HH.ThermalNew.SH.Biomass.WH.Elc.Solar</t>
  </si>
  <si>
    <t>NUM.number.IT.Res.HH.ThermalNew.SH.Biomass.CO.Biomass</t>
  </si>
  <si>
    <t>NUM.number.IT.Res.HH.ThermalNew.SH.Biomass.CO.LPG</t>
  </si>
  <si>
    <t>NUM.number.IT.Res.HH.ThermalNew.SH.Biomass.CO.Elc</t>
  </si>
  <si>
    <t>NUM.number.IT.Res.HH.ThermalNew.SH.Geo</t>
  </si>
  <si>
    <t>NUM.number.IT.Res.HH.ThermalNew.SH.Geo.SH</t>
  </si>
  <si>
    <t>NUM.number.IT.Res.HH.ThermalNew.SH.Geo.SC.AC</t>
  </si>
  <si>
    <t>NUM.number.IT.Res.HH.ThermalNew.SH.Geo.WH.Geo.NoSolar</t>
  </si>
  <si>
    <t>NUM.number.IT.Res.HH.ThermalNew.SH.Geo.WH.Geo.Solar</t>
  </si>
  <si>
    <t>NUM.number.IT.Res.HH.ThermalNew.SH.Geo.WH.Elc.NoSolar</t>
  </si>
  <si>
    <t>NUM.number.IT.Res.HH.ThermalNew.SH.Geo.WH.Elc.Solar</t>
  </si>
  <si>
    <t>NUM.number.IT.Res.HH.ThermalNew.SH.Geo.CO.LPG</t>
  </si>
  <si>
    <t>NUM.number.IT.Res.HH.ThermalNew.SH.Geo.CO.Elc</t>
  </si>
  <si>
    <t>NUM.number.IT.Res.HH.ThermalNew.SH.DistrHeat</t>
  </si>
  <si>
    <t>NUM.number.IT.Res.HH.ThermalNew.SH.DistrHeat.SH</t>
  </si>
  <si>
    <t>NUM.number.IT.Res.HH.ThermalNew.SH.DistrHeat.SC.AC</t>
  </si>
  <si>
    <t>NUM.number.IT.Res.HH.ThermalNew.SH.DistrHeat.WH.DistrHeat.NoSolar</t>
  </si>
  <si>
    <t>NUM.number.IT.Res.HH.ThermalNew.SH.DistrHeat.WH.DistrHeat.Solar</t>
  </si>
  <si>
    <t>NUM.number.IT.Res.HH.ThermalNew.SH.DistrHeat.WH.Elc.NoSolar</t>
  </si>
  <si>
    <t>NUM.number.IT.Res.HH.ThermalNew.SH.DistrHeat.WH.Elc.Solar</t>
  </si>
  <si>
    <t>NUM.number.IT.Res.HH.ThermalNew.SH.DistrHeat.CO.LPG</t>
  </si>
  <si>
    <t>NUM.number.IT.Res.HH.ThermalNew.SH.DistrHeat.CO.Elc</t>
  </si>
  <si>
    <t>NUM.number.IT.Res.HH.ThermalNew.SH.AdvElc</t>
  </si>
  <si>
    <t>NUM.number.IT.Res.HH.ThermalNew.SH.AdvElc.SH</t>
  </si>
  <si>
    <t>NUM.number.IT.Res.HH.ThermalNew.SH.AdvElc.SC.AC</t>
  </si>
  <si>
    <t>NUM.number.IT.Res.HH.ThermalNew.SH.AdvElc.WH.LPG.NoSolar</t>
  </si>
  <si>
    <t>NUM.number.IT.Res.HH.ThermalNew.SH.AdvElc.WH.LPG.Solar</t>
  </si>
  <si>
    <t>NUM.number.IT.Res.HH.ThermalNew.SH.AdvElc.WH.Elc.NoSolar</t>
  </si>
  <si>
    <t>NUM.number.IT.Res.HH.ThermalNew.SH.AdvElc.WH.Elc.Solar</t>
  </si>
  <si>
    <t>NUM.number.IT.Res.HH.ThermalNew.SH.AdvElc.CO.LPG</t>
  </si>
  <si>
    <t>NUM.number.IT.Res.HH.ThermalNew.SH.AdvElc.CO.Elc</t>
  </si>
  <si>
    <t>NUM.number.IT.Res.HH.ThermalNew.SH.ConvElc</t>
  </si>
  <si>
    <t>NUM.number.IT.Res.HH.ThermalNew.SH.ConvElc.SH</t>
  </si>
  <si>
    <t>NUM.number.IT.Res.HH.ThermalNew.SH.ConvElc.SC.AC</t>
  </si>
  <si>
    <t>NUM.number.IT.Res.HH.ThermalNew.SH.ConvElc.WH.LPG.NoSolar</t>
  </si>
  <si>
    <t>NUM.number.IT.Res.HH.ThermalNew.SH.ConvElc.WH.LPG.Solar</t>
  </si>
  <si>
    <t>NUM.number.IT.Res.HH.ThermalNew.SH.ConvElc.WH.Elc.NoSolar</t>
  </si>
  <si>
    <t>NUM.number.IT.Res.HH.ThermalNew.SH.ConvElc.WH.Elc.Solar</t>
  </si>
  <si>
    <t>NUM.number.IT.Res.HH.ThermalNew.SH.ConvElc.CO.LPG</t>
  </si>
  <si>
    <t>NUM.number.IT.Res.HH.ThermalNew.SH.ConvElc.CO.Elc</t>
  </si>
  <si>
    <t>IT - New equipment installations in new and renovated households (detailed structure)</t>
  </si>
  <si>
    <t>NUM.number.IT.Res.HHnew.ThermalNew.SH.Solids</t>
  </si>
  <si>
    <t>NUM.number.IT.Res.HHnew.ThermalNew.SH.Solids.SH</t>
  </si>
  <si>
    <t>NUM.number.IT.Res.HHnew.ThermalNew.SH.Solids.SC.AC</t>
  </si>
  <si>
    <t>NUM.number.IT.Res.HHnew.ThermalNew.SH.Solids.WH.Solids.NoSolar</t>
  </si>
  <si>
    <t>NUM.number.IT.Res.HHnew.ThermalNew.SH.Solids.WH.LPG.NoSolar</t>
  </si>
  <si>
    <t>NUM.number.IT.Res.HHnew.ThermalNew.SH.Solids.WH.LPG.Solar</t>
  </si>
  <si>
    <t>NUM.number.IT.Res.HHnew.ThermalNew.SH.Solids.WH.Elc.NoSolar</t>
  </si>
  <si>
    <t>NUM.number.IT.Res.HHnew.ThermalNew.SH.Solids.WH.Elc.Solar</t>
  </si>
  <si>
    <t>NUM.number.IT.Res.HHnew.ThermalNew.SH.Solids.CO.Solids</t>
  </si>
  <si>
    <t>NUM.number.IT.Res.HHnew.ThermalNew.SH.Solids.CO.LPG</t>
  </si>
  <si>
    <t>NUM.number.IT.Res.HHnew.ThermalNew.SH.Solids.CO.Elc</t>
  </si>
  <si>
    <t>NUM.number.IT.Res.HHnew.ThermalNew.SH.LPG</t>
  </si>
  <si>
    <t>NUM.number.IT.Res.HHnew.ThermalNew.SH.LPG.SH</t>
  </si>
  <si>
    <t>NUM.number.IT.Res.HHnew.ThermalNew.SH.LPG.SC.AC</t>
  </si>
  <si>
    <t>NUM.number.IT.Res.HHnew.ThermalNew.SH.LPG.WH.LPG.NoSolar</t>
  </si>
  <si>
    <t>NUM.number.IT.Res.HHnew.ThermalNew.SH.LPG.WH.LPG.Solar</t>
  </si>
  <si>
    <t>NUM.number.IT.Res.HHnew.ThermalNew.SH.LPG.WH.Elc.NoSolar</t>
  </si>
  <si>
    <t>NUM.number.IT.Res.HHnew.ThermalNew.SH.LPG.WH.Elc.Solar</t>
  </si>
  <si>
    <t>NUM.number.IT.Res.HHnew.ThermalNew.SH.LPG.CO.LPG</t>
  </si>
  <si>
    <t>NUM.number.IT.Res.HHnew.ThermalNew.SH.LPG.CO.Elc</t>
  </si>
  <si>
    <t>NUM.number.IT.Res.HHnew.ThermalNew.SH.Oil</t>
  </si>
  <si>
    <t>NUM.number.IT.Res.HHnew.ThermalNew.SH.Oil.SH</t>
  </si>
  <si>
    <t>NUM.number.IT.Res.HHnew.ThermalNew.SH.Oil.SC.AC</t>
  </si>
  <si>
    <t>NUM.number.IT.Res.HHnew.ThermalNew.SH.Oil.WH.Oil.NoSolar</t>
  </si>
  <si>
    <t>NUM.number.IT.Res.HHnew.ThermalNew.SH.Oil.WH.Oil.Solar</t>
  </si>
  <si>
    <t>NUM.number.IT.Res.HHnew.ThermalNew.SH.Oil.WH.Elc.NoSolar</t>
  </si>
  <si>
    <t>NUM.number.IT.Res.HHnew.ThermalNew.SH.Oil.WH.Elc.Solar</t>
  </si>
  <si>
    <t>NUM.number.IT.Res.HHnew.ThermalNew.SH.Oil.CO.LPG</t>
  </si>
  <si>
    <t>NUM.number.IT.Res.HHnew.ThermalNew.SH.Oil.CO.Elc</t>
  </si>
  <si>
    <t>NUM.number.IT.Res.HHnew.ThermalNew.SH.Gas</t>
  </si>
  <si>
    <t>NUM.number.IT.Res.HHnew.ThermalNew.SH.Gas.SH</t>
  </si>
  <si>
    <t>NUM.number.IT.Res.HHnew.ThermalNew.SH.Gas.SC.AC</t>
  </si>
  <si>
    <t>NUM.number.IT.Res.HHnew.ThermalNew.SH.Gas.WH.Gas.NoSolar</t>
  </si>
  <si>
    <t>NUM.number.IT.Res.HHnew.ThermalNew.SH.Gas.WH.Gas.Solar</t>
  </si>
  <si>
    <t>NUM.number.IT.Res.HHnew.ThermalNew.SH.Gas.WH.Elc.NoSolar</t>
  </si>
  <si>
    <t>NUM.number.IT.Res.HHnew.ThermalNew.SH.Gas.WH.Elc.Solar</t>
  </si>
  <si>
    <t>NUM.number.IT.Res.HHnew.ThermalNew.SH.Gas.CO.Gas</t>
  </si>
  <si>
    <t>NUM.number.IT.Res.HHnew.ThermalNew.SH.Gas.CO.Elc</t>
  </si>
  <si>
    <t>NUM.number.IT.Res.HHnew.ThermalNew.SH.Biomass</t>
  </si>
  <si>
    <t>NUM.number.IT.Res.HHnew.ThermalNew.SH.Biomass.SH</t>
  </si>
  <si>
    <t>NUM.number.IT.Res.HHnew.ThermalNew.SH.Biomass.SC.AC</t>
  </si>
  <si>
    <t>NUM.number.IT.Res.HHnew.ThermalNew.SH.Biomass.WH.Biomass.NoSolar</t>
  </si>
  <si>
    <t>NUM.number.IT.Res.HHnew.ThermalNew.SH.Biomass.WH.Biomass.Solar</t>
  </si>
  <si>
    <t>NUM.number.IT.Res.HHnew.ThermalNew.SH.Biomass.WH.LPG.NoSolar</t>
  </si>
  <si>
    <t>NUM.number.IT.Res.HHnew.ThermalNew.SH.Biomass.WH.LPG.Solar</t>
  </si>
  <si>
    <t>NUM.number.IT.Res.HHnew.ThermalNew.SH.Biomass.WH.Elc.NoSolar</t>
  </si>
  <si>
    <t>NUM.number.IT.Res.HHnew.ThermalNew.SH.Biomass.WH.Elc.Solar</t>
  </si>
  <si>
    <t>NUM.number.IT.Res.HHnew.ThermalNew.SH.Biomass.CO.Biomass</t>
  </si>
  <si>
    <t>NUM.number.IT.Res.HHnew.ThermalNew.SH.Biomass.CO.LPG</t>
  </si>
  <si>
    <t>NUM.number.IT.Res.HHnew.ThermalNew.SH.Biomass.CO.Elc</t>
  </si>
  <si>
    <t>NUM.number.IT.Res.HHnew.ThermalNew.SH.Geo</t>
  </si>
  <si>
    <t>NUM.number.IT.Res.HHnew.ThermalNew.SH.Geo.SH</t>
  </si>
  <si>
    <t>NUM.number.IT.Res.HHnew.ThermalNew.SH.Geo.SC.AC</t>
  </si>
  <si>
    <t>NUM.number.IT.Res.HHnew.ThermalNew.SH.Geo.WH.Geo.NoSolar</t>
  </si>
  <si>
    <t>NUM.number.IT.Res.HHnew.ThermalNew.SH.Geo.WH.Geo.Solar</t>
  </si>
  <si>
    <t>NUM.number.IT.Res.HHnew.ThermalNew.SH.Geo.WH.Elc.NoSolar</t>
  </si>
  <si>
    <t>NUM.number.IT.Res.HHnew.ThermalNew.SH.Geo.WH.Elc.Solar</t>
  </si>
  <si>
    <t>NUM.number.IT.Res.HHnew.ThermalNew.SH.Geo.CO.LPG</t>
  </si>
  <si>
    <t>NUM.number.IT.Res.HHnew.ThermalNew.SH.Geo.CO.Elc</t>
  </si>
  <si>
    <t>NUM.number.IT.Res.HHnew.ThermalNew.SH.DistrHeat</t>
  </si>
  <si>
    <t>NUM.number.IT.Res.HHnew.ThermalNew.SH.DistrHeat.SH</t>
  </si>
  <si>
    <t>NUM.number.IT.Res.HHnew.ThermalNew.SH.DistrHeat.SC.AC</t>
  </si>
  <si>
    <t>NUM.number.IT.Res.HHnew.ThermalNew.SH.DistrHeat.WH.DistrHeat.NoSolar</t>
  </si>
  <si>
    <t>NUM.number.IT.Res.HHnew.ThermalNew.SH.DistrHeat.WH.DistrHeat.Solar</t>
  </si>
  <si>
    <t>NUM.number.IT.Res.HHnew.ThermalNew.SH.DistrHeat.WH.Elc.NoSolar</t>
  </si>
  <si>
    <t>NUM.number.IT.Res.HHnew.ThermalNew.SH.DistrHeat.WH.Elc.Solar</t>
  </si>
  <si>
    <t>NUM.number.IT.Res.HHnew.ThermalNew.SH.DistrHeat.CO.LPG</t>
  </si>
  <si>
    <t>NUM.number.IT.Res.HHnew.ThermalNew.SH.DistrHeat.CO.Elc</t>
  </si>
  <si>
    <t>NUM.number.IT.Res.HHnew.ThermalNew.SH.AdvElc</t>
  </si>
  <si>
    <t>NUM.number.IT.Res.HHnew.ThermalNew.SH.AdvElc.SH</t>
  </si>
  <si>
    <t>NUM.number.IT.Res.HHnew.ThermalNew.SH.AdvElc.SC.AC</t>
  </si>
  <si>
    <t>NUM.number.IT.Res.HHnew.ThermalNew.SH.AdvElc.WH.LPG.NoSolar</t>
  </si>
  <si>
    <t>NUM.number.IT.Res.HHnew.ThermalNew.SH.AdvElc.WH.LPG.Solar</t>
  </si>
  <si>
    <t>NUM.number.IT.Res.HHnew.ThermalNew.SH.AdvElc.WH.Elc.NoSolar</t>
  </si>
  <si>
    <t>NUM.number.IT.Res.HHnew.ThermalNew.SH.AdvElc.WH.Elc.Solar</t>
  </si>
  <si>
    <t>NUM.number.IT.Res.HHnew.ThermalNew.SH.AdvElc.CO.LPG</t>
  </si>
  <si>
    <t>NUM.number.IT.Res.HHnew.ThermalNew.SH.AdvElc.CO.Elc</t>
  </si>
  <si>
    <t>NUM.number.IT.Res.HHnew.ThermalNew.SH.ConvElc</t>
  </si>
  <si>
    <t>NUM.number.IT.Res.HHnew.ThermalNew.SH.ConvElc.SH</t>
  </si>
  <si>
    <t>NUM.number.IT.Res.HHnew.ThermalNew.SH.ConvElc.SC.AC</t>
  </si>
  <si>
    <t>NUM.number.IT.Res.HHnew.ThermalNew.SH.ConvElc.WH.LPG.NoSolar</t>
  </si>
  <si>
    <t>NUM.number.IT.Res.HHnew.ThermalNew.SH.ConvElc.WH.LPG.Solar</t>
  </si>
  <si>
    <t>NUM.number.IT.Res.HHnew.ThermalNew.SH.ConvElc.WH.Elc.NoSolar</t>
  </si>
  <si>
    <t>NUM.number.IT.Res.HHnew.ThermalNew.SH.ConvElc.WH.Elc.Solar</t>
  </si>
  <si>
    <t>NUM.number.IT.Res.HHnew.ThermalNew.SH.ConvElc.CO.LPG</t>
  </si>
  <si>
    <t>NUM.number.IT.Res.HHnew.ThermalNew.SH.ConvElc.CO.Elc</t>
  </si>
  <si>
    <t>IT - New equipment installations via replacement (detailed structure)</t>
  </si>
  <si>
    <t>NUM.number.IT.Res.HH.ThermalRepl.SH.Solids</t>
  </si>
  <si>
    <t>NUM.number.IT.Res.HH.ThermalRepl.SH.Solids.SH</t>
  </si>
  <si>
    <t>NUM.number.IT.Res.HH.ThermalRepl.SH.Solids.SC.AC</t>
  </si>
  <si>
    <t>NUM.number.IT.Res.HH.ThermalRepl.SH.Solids.WH.Solids.NoSolar</t>
  </si>
  <si>
    <t>NUM.number.IT.Res.HH.ThermalRepl.SH.Solids.WH.LPG.NoSolar</t>
  </si>
  <si>
    <t>NUM.number.IT.Res.HH.ThermalRepl.SH.Solids.WH.LPG.Solar</t>
  </si>
  <si>
    <t>NUM.number.IT.Res.HH.ThermalRepl.SH.Solids.WH.Elc.NoSolar</t>
  </si>
  <si>
    <t>NUM.number.IT.Res.HH.ThermalRepl.SH.Solids.WH.Elc.Solar</t>
  </si>
  <si>
    <t>NUM.number.IT.Res.HH.ThermalRepl.SH.Solids.CO.Solids</t>
  </si>
  <si>
    <t>NUM.number.IT.Res.HH.ThermalRepl.SH.Solids.CO.LPG</t>
  </si>
  <si>
    <t>NUM.number.IT.Res.HH.ThermalRepl.SH.Solids.CO.Elc</t>
  </si>
  <si>
    <t>NUM.number.IT.Res.HH.ThermalRepl.SH.LPG</t>
  </si>
  <si>
    <t>NUM.number.IT.Res.HH.ThermalRepl.SH.LPG.SH</t>
  </si>
  <si>
    <t>NUM.number.IT.Res.HH.ThermalRepl.SH.LPG.SC.AC</t>
  </si>
  <si>
    <t>NUM.number.IT.Res.HH.ThermalRepl.SH.LPG.WH.LPG.NoSolar</t>
  </si>
  <si>
    <t>NUM.number.IT.Res.HH.ThermalRepl.SH.LPG.WH.LPG.Solar</t>
  </si>
  <si>
    <t>NUM.number.IT.Res.HH.ThermalRepl.SH.LPG.WH.Elc.NoSolar</t>
  </si>
  <si>
    <t>NUM.number.IT.Res.HH.ThermalRepl.SH.LPG.WH.Elc.Solar</t>
  </si>
  <si>
    <t>NUM.number.IT.Res.HH.ThermalRepl.SH.LPG.CO.LPG</t>
  </si>
  <si>
    <t>NUM.number.IT.Res.HH.ThermalRepl.SH.LPG.CO.Elc</t>
  </si>
  <si>
    <t>NUM.number.IT.Res.HH.ThermalRepl.SH.Oil</t>
  </si>
  <si>
    <t>NUM.number.IT.Res.HH.ThermalRepl.SH.Oil.SH</t>
  </si>
  <si>
    <t>NUM.number.IT.Res.HH.ThermalRepl.SH.Oil.SC.AC</t>
  </si>
  <si>
    <t>NUM.number.IT.Res.HH.ThermalRepl.SH.Oil.WH.Oil.NoSolar</t>
  </si>
  <si>
    <t>NUM.number.IT.Res.HH.ThermalRepl.SH.Oil.WH.Oil.Solar</t>
  </si>
  <si>
    <t>NUM.number.IT.Res.HH.ThermalRepl.SH.Oil.WH.Elc.NoSolar</t>
  </si>
  <si>
    <t>NUM.number.IT.Res.HH.ThermalRepl.SH.Oil.WH.Elc.Solar</t>
  </si>
  <si>
    <t>NUM.number.IT.Res.HH.ThermalRepl.SH.Oil.CO.LPG</t>
  </si>
  <si>
    <t>NUM.number.IT.Res.HH.ThermalRepl.SH.Oil.CO.Elc</t>
  </si>
  <si>
    <t>NUM.number.IT.Res.HH.ThermalRepl.SH.Gas</t>
  </si>
  <si>
    <t>NUM.number.IT.Res.HH.ThermalRepl.SH.Gas.SH</t>
  </si>
  <si>
    <t>NUM.number.IT.Res.HH.ThermalRepl.SH.Gas.SC.AC</t>
  </si>
  <si>
    <t>NUM.number.IT.Res.HH.ThermalRepl.SH.Gas.WH.Gas.NoSolar</t>
  </si>
  <si>
    <t>NUM.number.IT.Res.HH.ThermalRepl.SH.Gas.WH.Gas.Solar</t>
  </si>
  <si>
    <t>NUM.number.IT.Res.HH.ThermalRepl.SH.Gas.WH.Elc.NoSolar</t>
  </si>
  <si>
    <t>NUM.number.IT.Res.HH.ThermalRepl.SH.Gas.WH.Elc.Solar</t>
  </si>
  <si>
    <t>NUM.number.IT.Res.HH.ThermalRepl.SH.Gas.CO.Gas</t>
  </si>
  <si>
    <t>NUM.number.IT.Res.HH.ThermalRepl.SH.Gas.CO.Elc</t>
  </si>
  <si>
    <t>NUM.number.IT.Res.HH.ThermalRepl.SH.Biomass</t>
  </si>
  <si>
    <t>NUM.number.IT.Res.HH.ThermalRepl.SH.Biomass.SH</t>
  </si>
  <si>
    <t>NUM.number.IT.Res.HH.ThermalRepl.SH.Biomass.SC.AC</t>
  </si>
  <si>
    <t>NUM.number.IT.Res.HH.ThermalRepl.SH.Biomass.WH.Biomass.NoSolar</t>
  </si>
  <si>
    <t>NUM.number.IT.Res.HH.ThermalRepl.SH.Biomass.WH.Biomass.Solar</t>
  </si>
  <si>
    <t>NUM.number.IT.Res.HH.ThermalRepl.SH.Biomass.WH.LPG.NoSolar</t>
  </si>
  <si>
    <t>NUM.number.IT.Res.HH.ThermalRepl.SH.Biomass.WH.LPG.Solar</t>
  </si>
  <si>
    <t>NUM.number.IT.Res.HH.ThermalRepl.SH.Biomass.WH.Elc.NoSolar</t>
  </si>
  <si>
    <t>NUM.number.IT.Res.HH.ThermalRepl.SH.Biomass.WH.Elc.Solar</t>
  </si>
  <si>
    <t>NUM.number.IT.Res.HH.ThermalRepl.SH.Biomass.CO.Biomass</t>
  </si>
  <si>
    <t>NUM.number.IT.Res.HH.ThermalRepl.SH.Biomass.CO.LPG</t>
  </si>
  <si>
    <t>NUM.number.IT.Res.HH.ThermalRepl.SH.Biomass.CO.Elc</t>
  </si>
  <si>
    <t>NUM.number.IT.Res.HH.ThermalRepl.SH.Geo</t>
  </si>
  <si>
    <t>NUM.number.IT.Res.HH.ThermalRepl.SH.Geo.SH</t>
  </si>
  <si>
    <t>NUM.number.IT.Res.HH.ThermalRepl.SH.Geo.SC.AC</t>
  </si>
  <si>
    <t>NUM.number.IT.Res.HH.ThermalRepl.SH.Geo.WH.Geo.NoSolar</t>
  </si>
  <si>
    <t>NUM.number.IT.Res.HH.ThermalRepl.SH.Geo.WH.Geo.Solar</t>
  </si>
  <si>
    <t>NUM.number.IT.Res.HH.ThermalRepl.SH.Geo.WH.Elc.NoSolar</t>
  </si>
  <si>
    <t>NUM.number.IT.Res.HH.ThermalRepl.SH.Geo.WH.Elc.Solar</t>
  </si>
  <si>
    <t>NUM.number.IT.Res.HH.ThermalRepl.SH.Geo.CO.LPG</t>
  </si>
  <si>
    <t>NUM.number.IT.Res.HH.ThermalRepl.SH.Geo.CO.Elc</t>
  </si>
  <si>
    <t>NUM.number.IT.Res.HH.ThermalRepl.SH.DistrHeat</t>
  </si>
  <si>
    <t>NUM.number.IT.Res.HH.ThermalRepl.SH.DistrHeat.SH</t>
  </si>
  <si>
    <t>NUM.number.IT.Res.HH.ThermalRepl.SH.DistrHeat.SC.AC</t>
  </si>
  <si>
    <t>NUM.number.IT.Res.HH.ThermalRepl.SH.DistrHeat.WH.DistrHeat.NoSolar</t>
  </si>
  <si>
    <t>NUM.number.IT.Res.HH.ThermalRepl.SH.DistrHeat.WH.DistrHeat.Solar</t>
  </si>
  <si>
    <t>NUM.number.IT.Res.HH.ThermalRepl.SH.DistrHeat.WH.Elc.NoSolar</t>
  </si>
  <si>
    <t>NUM.number.IT.Res.HH.ThermalRepl.SH.DistrHeat.WH.Elc.Solar</t>
  </si>
  <si>
    <t>NUM.number.IT.Res.HH.ThermalRepl.SH.DistrHeat.CO.LPG</t>
  </si>
  <si>
    <t>NUM.number.IT.Res.HH.ThermalRepl.SH.DistrHeat.CO.Elc</t>
  </si>
  <si>
    <t>NUM.number.IT.Res.HH.ThermalRepl.SH.AdvElc</t>
  </si>
  <si>
    <t>NUM.number.IT.Res.HH.ThermalRepl.SH.AdvElc.SH</t>
  </si>
  <si>
    <t>NUM.number.IT.Res.HH.ThermalRepl.SH.AdvElc.SC.AC</t>
  </si>
  <si>
    <t>NUM.number.IT.Res.HH.ThermalRepl.SH.AdvElc.WH.LPG.NoSolar</t>
  </si>
  <si>
    <t>NUM.number.IT.Res.HH.ThermalRepl.SH.AdvElc.WH.LPG.Solar</t>
  </si>
  <si>
    <t>NUM.number.IT.Res.HH.ThermalRepl.SH.AdvElc.WH.Elc.NoSolar</t>
  </si>
  <si>
    <t>NUM.number.IT.Res.HH.ThermalRepl.SH.AdvElc.WH.Elc.Solar</t>
  </si>
  <si>
    <t>NUM.number.IT.Res.HH.ThermalRepl.SH.AdvElc.CO.LPG</t>
  </si>
  <si>
    <t>NUM.number.IT.Res.HH.ThermalRepl.SH.AdvElc.CO.Elc</t>
  </si>
  <si>
    <t>NUM.number.IT.Res.HH.ThermalRepl.SH.ConvElc</t>
  </si>
  <si>
    <t>NUM.number.IT.Res.HH.ThermalRepl.SH.ConvElc.SH</t>
  </si>
  <si>
    <t>NUM.number.IT.Res.HH.ThermalRepl.SH.ConvElc.SC.AC</t>
  </si>
  <si>
    <t>NUM.number.IT.Res.HH.ThermalRepl.SH.ConvElc.WH.LPG.NoSolar</t>
  </si>
  <si>
    <t>NUM.number.IT.Res.HH.ThermalRepl.SH.ConvElc.WH.LPG.Solar</t>
  </si>
  <si>
    <t>NUM.number.IT.Res.HH.ThermalRepl.SH.ConvElc.WH.Elc.NoSolar</t>
  </si>
  <si>
    <t>NUM.number.IT.Res.HH.ThermalRepl.SH.ConvElc.WH.Elc.Solar</t>
  </si>
  <si>
    <t>NUM.number.IT.Res.HH.ThermalRepl.SH.ConvElc.CO.LPG</t>
  </si>
  <si>
    <t>NUM.number.IT.Res.HH.ThermalRepl.SH.ConvElc.CO.Elc</t>
  </si>
  <si>
    <t>IT - Equipment installations in 2021 - vintage structure</t>
  </si>
  <si>
    <t>VIN.number.IT.Res.HH.Thermal.SH.Solids</t>
  </si>
  <si>
    <t>VIN.number.IT.Res.HH.Thermal.SH.Solids.SH</t>
  </si>
  <si>
    <t>VIN.number.IT.Res.HH.Thermal.SH.Solids.SC.AC</t>
  </si>
  <si>
    <t>VIN.number.IT.Res.HH.Thermal.SH.Solids.WH.Solids.NoSolar</t>
  </si>
  <si>
    <t>VIN.number.IT.Res.HH.Thermal.SH.Solids.WH.LPG.NoSolar</t>
  </si>
  <si>
    <t>VIN.number.IT.Res.HH.Thermal.SH.Solids.WH.LPG.Solar</t>
  </si>
  <si>
    <t>VIN.number.IT.Res.HH.Thermal.SH.Solids.WH.Elc.NoSolar</t>
  </si>
  <si>
    <t>VIN.number.IT.Res.HH.Thermal.SH.Solids.WH.Elc.Solar</t>
  </si>
  <si>
    <t>VIN.number.IT.Res.HH.Thermal.SH.Solids.CO.Solids</t>
  </si>
  <si>
    <t>VIN.number.IT.Res.HH.Thermal.SH.Solids.CO.LPG</t>
  </si>
  <si>
    <t>VIN.number.IT.Res.HH.Thermal.SH.Solids.CO.Elc</t>
  </si>
  <si>
    <t>VIN.number.IT.Res.HH.Thermal.SH.LPG</t>
  </si>
  <si>
    <t>VIN.number.IT.Res.HH.Thermal.SH.LPG.SH</t>
  </si>
  <si>
    <t>VIN.number.IT.Res.HH.Thermal.SH.LPG.SC.AC</t>
  </si>
  <si>
    <t>VIN.number.IT.Res.HH.Thermal.SH.LPG.WH.LPG.NoSolar</t>
  </si>
  <si>
    <t>VIN.number.IT.Res.HH.Thermal.SH.LPG.WH.LPG.Solar</t>
  </si>
  <si>
    <t>VIN.number.IT.Res.HH.Thermal.SH.LPG.WH.Elc.NoSolar</t>
  </si>
  <si>
    <t>VIN.number.IT.Res.HH.Thermal.SH.LPG.WH.Elc.Solar</t>
  </si>
  <si>
    <t>VIN.number.IT.Res.HH.Thermal.SH.LPG.CO.LPG</t>
  </si>
  <si>
    <t>VIN.number.IT.Res.HH.Thermal.SH.LPG.CO.Elc</t>
  </si>
  <si>
    <t>VIN.number.IT.Res.HH.Thermal.SH.Oil</t>
  </si>
  <si>
    <t>VIN.number.IT.Res.HH.Thermal.SH.Oil.SH</t>
  </si>
  <si>
    <t>VIN.number.IT.Res.HH.Thermal.SH.Oil.SC.AC</t>
  </si>
  <si>
    <t>VIN.number.IT.Res.HH.Thermal.SH.Oil.WH.Oil.NoSolar</t>
  </si>
  <si>
    <t>VIN.number.IT.Res.HH.Thermal.SH.Oil.WH.Oil.Solar</t>
  </si>
  <si>
    <t>VIN.number.IT.Res.HH.Thermal.SH.Oil.WH.Elc.NoSolar</t>
  </si>
  <si>
    <t>VIN.number.IT.Res.HH.Thermal.SH.Oil.WH.Elc.Solar</t>
  </si>
  <si>
    <t>VIN.number.IT.Res.HH.Thermal.SH.Oil.CO.LPG</t>
  </si>
  <si>
    <t>VIN.number.IT.Res.HH.Thermal.SH.Oil.CO.Elc</t>
  </si>
  <si>
    <t>VIN.number.IT.Res.HH.Thermal.SH.Gas</t>
  </si>
  <si>
    <t>VIN.number.IT.Res.HH.Thermal.SH.Gas.SH</t>
  </si>
  <si>
    <t>VIN.number.IT.Res.HH.Thermal.SH.Gas.SC.AC</t>
  </si>
  <si>
    <t>VIN.number.IT.Res.HH.Thermal.SH.Gas.WH.Gas.NoSolar</t>
  </si>
  <si>
    <t>VIN.number.IT.Res.HH.Thermal.SH.Gas.WH.Gas.Solar</t>
  </si>
  <si>
    <t>VIN.number.IT.Res.HH.Thermal.SH.Gas.WH.Elc.NoSolar</t>
  </si>
  <si>
    <t>VIN.number.IT.Res.HH.Thermal.SH.Gas.WH.Elc.Solar</t>
  </si>
  <si>
    <t>VIN.number.IT.Res.HH.Thermal.SH.Gas.CO.Gas</t>
  </si>
  <si>
    <t>VIN.number.IT.Res.HH.Thermal.SH.Gas.CO.Elc</t>
  </si>
  <si>
    <t>VIN.number.IT.Res.HH.Thermal.SH.Biomass</t>
  </si>
  <si>
    <t>VIN.number.IT.Res.HH.Thermal.SH.Biomass.SH</t>
  </si>
  <si>
    <t>VIN.number.IT.Res.HH.Thermal.SH.Biomass.SC.AC</t>
  </si>
  <si>
    <t>VIN.number.IT.Res.HH.Thermal.SH.Biomass.WH.Biomass.NoSolar</t>
  </si>
  <si>
    <t>VIN.number.IT.Res.HH.Thermal.SH.Biomass.WH.Biomass.Solar</t>
  </si>
  <si>
    <t>VIN.number.IT.Res.HH.Thermal.SH.Biomass.WH.LPG.NoSolar</t>
  </si>
  <si>
    <t>VIN.number.IT.Res.HH.Thermal.SH.Biomass.WH.LPG.Solar</t>
  </si>
  <si>
    <t>VIN.number.IT.Res.HH.Thermal.SH.Biomass.WH.Elc.NoSolar</t>
  </si>
  <si>
    <t>VIN.number.IT.Res.HH.Thermal.SH.Biomass.WH.Elc.Solar</t>
  </si>
  <si>
    <t>VIN.number.IT.Res.HH.Thermal.SH.Biomass.CO.Biomass</t>
  </si>
  <si>
    <t>VIN.number.IT.Res.HH.Thermal.SH.Biomass.CO.LPG</t>
  </si>
  <si>
    <t>VIN.number.IT.Res.HH.Thermal.SH.Biomass.CO.Elc</t>
  </si>
  <si>
    <t>VIN.number.IT.Res.HH.Thermal.SH.Geo</t>
  </si>
  <si>
    <t>VIN.number.IT.Res.HH.Thermal.SH.Geo.SH</t>
  </si>
  <si>
    <t>VIN.number.IT.Res.HH.Thermal.SH.Geo.SC.AC</t>
  </si>
  <si>
    <t>VIN.number.IT.Res.HH.Thermal.SH.Geo.WH.Geo.NoSolar</t>
  </si>
  <si>
    <t>VIN.number.IT.Res.HH.Thermal.SH.Geo.WH.Geo.Solar</t>
  </si>
  <si>
    <t>VIN.number.IT.Res.HH.Thermal.SH.Geo.WH.Elc.NoSolar</t>
  </si>
  <si>
    <t>VIN.number.IT.Res.HH.Thermal.SH.Geo.WH.Elc.Solar</t>
  </si>
  <si>
    <t>VIN.number.IT.Res.HH.Thermal.SH.Geo.CO.LPG</t>
  </si>
  <si>
    <t>VIN.number.IT.Res.HH.Thermal.SH.Geo.CO.Elc</t>
  </si>
  <si>
    <t>VIN.number.IT.Res.HH.Thermal.SH.DistrHeat</t>
  </si>
  <si>
    <t>VIN.number.IT.Res.HH.Thermal.SH.DistrHeat.SH</t>
  </si>
  <si>
    <t>VIN.number.IT.Res.HH.Thermal.SH.DistrHeat.SC.AC</t>
  </si>
  <si>
    <t>VIN.number.IT.Res.HH.Thermal.SH.DistrHeat.WH.DistrHeat.NoSolar</t>
  </si>
  <si>
    <t>VIN.number.IT.Res.HH.Thermal.SH.DistrHeat.WH.DistrHeat.Solar</t>
  </si>
  <si>
    <t>VIN.number.IT.Res.HH.Thermal.SH.DistrHeat.WH.Elc.NoSolar</t>
  </si>
  <si>
    <t>VIN.number.IT.Res.HH.Thermal.SH.DistrHeat.WH.Elc.Solar</t>
  </si>
  <si>
    <t>VIN.number.IT.Res.HH.Thermal.SH.DistrHeat.CO.LPG</t>
  </si>
  <si>
    <t>VIN.number.IT.Res.HH.Thermal.SH.DistrHeat.CO.Elc</t>
  </si>
  <si>
    <t>VIN.number.IT.Res.HH.Thermal.SH.AdvElc</t>
  </si>
  <si>
    <t>VIN.number.IT.Res.HH.Thermal.SH.AdvElc.SH</t>
  </si>
  <si>
    <t>VIN.number.IT.Res.HH.Thermal.SH.AdvElc.SC.AC</t>
  </si>
  <si>
    <t>VIN.number.IT.Res.HH.Thermal.SH.AdvElc.WH.LPG.NoSolar</t>
  </si>
  <si>
    <t>VIN.number.IT.Res.HH.Thermal.SH.AdvElc.WH.LPG.Solar</t>
  </si>
  <si>
    <t>VIN.number.IT.Res.HH.Thermal.SH.AdvElc.WH.Elc.NoSolar</t>
  </si>
  <si>
    <t>VIN.number.IT.Res.HH.Thermal.SH.AdvElc.WH.Elc.Solar</t>
  </si>
  <si>
    <t>VIN.number.IT.Res.HH.Thermal.SH.AdvElc.CO.LPG</t>
  </si>
  <si>
    <t>VIN.number.IT.Res.HH.Thermal.SH.AdvElc.CO.Elc</t>
  </si>
  <si>
    <t>VIN.number.IT.Res.HH.Thermal.SH.ConvElc</t>
  </si>
  <si>
    <t>VIN.number.IT.Res.HH.Thermal.SH.ConvElc.SH</t>
  </si>
  <si>
    <t>VIN.number.IT.Res.HH.Thermal.SH.ConvElc.SC.AC</t>
  </si>
  <si>
    <t>VIN.number.IT.Res.HH.Thermal.SH.ConvElc.WH.LPG.NoSolar</t>
  </si>
  <si>
    <t>VIN.number.IT.Res.HH.Thermal.SH.ConvElc.WH.LPG.Solar</t>
  </si>
  <si>
    <t>VIN.number.IT.Res.HH.Thermal.SH.ConvElc.WH.Elc.NoSolar</t>
  </si>
  <si>
    <t>VIN.number.IT.Res.HH.Thermal.SH.ConvElc.WH.Elc.Solar</t>
  </si>
  <si>
    <t>VIN.number.IT.Res.HH.Thermal.SH.ConvElc.CO.LPG</t>
  </si>
  <si>
    <t>VIN.number.IT.Res.HH.Thermal.SH.ConvElc.CO.Elc</t>
  </si>
  <si>
    <t>IT - Final energy consumption (detailed structure)</t>
  </si>
  <si>
    <t>FEC.ktoe.IT.Res.HH.Thermal.SH.Solids</t>
  </si>
  <si>
    <t>FEC.ktoe.IT.Res.HH.Thermal.SH.Solids.SH</t>
  </si>
  <si>
    <t>FEC.ktoe.IT.Res.HH.Thermal.SH.Solids.SH.Solids</t>
  </si>
  <si>
    <t>FEC.ktoe.IT.Res.HH.Thermal.SH.Solids.SH.Elec</t>
  </si>
  <si>
    <t>FEC.ktoe.IT.Res.HH.Thermal.SH.Solids.SC</t>
  </si>
  <si>
    <t>FEC.ktoe.IT.Res.HH.Thermal.SH.Solids.SC.AC.Elec</t>
  </si>
  <si>
    <t>FEC.ktoe.IT.Res.HH.Thermal.SH.Solids.WH</t>
  </si>
  <si>
    <t>FEC.ktoe.IT.Res.HH.Thermal.SH.Solids.WH.Solids.NoSolar.Solids</t>
  </si>
  <si>
    <t>FEC.ktoe.IT.Res.HH.Thermal.SH.Solids.WH.LPG.NoSolar.LPG</t>
  </si>
  <si>
    <t>FEC.ktoe.IT.Res.HH.Thermal.SH.Solids.WH.LPG.Solar</t>
  </si>
  <si>
    <t>FEC.ktoe.IT.Res.HH.Thermal.SH.Solids.WH.LPG.Solar.LPG</t>
  </si>
  <si>
    <t>FEC.ktoe.IT.Res.HH.Thermal.SH.Solids.WH.LPG.Solar.Solar</t>
  </si>
  <si>
    <t>FEC.ktoe.IT.Res.HH.Thermal.SH.Solids.WH.Elc.NoSolar.Elec</t>
  </si>
  <si>
    <t>FEC.ktoe.IT.Res.HH.Thermal.SH.Solids.WH.Elc.Solar</t>
  </si>
  <si>
    <t>FEC.ktoe.IT.Res.HH.Thermal.SH.Solids.WH.Elc.Solar.Elec</t>
  </si>
  <si>
    <t>FEC.ktoe.IT.Res.HH.Thermal.SH.Solids.WH.Elc.Solar.Solar</t>
  </si>
  <si>
    <t>FEC.ktoe.IT.Res.HH.Thermal.SH.Solids.CO</t>
  </si>
  <si>
    <t>FEC.ktoe.IT.Res.HH.Thermal.SH.Solids.CO.Solids.Solids</t>
  </si>
  <si>
    <t>FEC.ktoe.IT.Res.HH.Thermal.SH.Solids.CO.LPG.LPG</t>
  </si>
  <si>
    <t>FEC.ktoe.IT.Res.HH.Thermal.SH.Solids.CO.Elc.Elec</t>
  </si>
  <si>
    <t>FEC.ktoe.IT.Res.HH.Thermal.SH.LPG</t>
  </si>
  <si>
    <t>FEC.ktoe.IT.Res.HH.Thermal.SH.LPG.SH</t>
  </si>
  <si>
    <t>FEC.ktoe.IT.Res.HH.Thermal.SH.LPG.SH.LPG</t>
  </si>
  <si>
    <t>FEC.ktoe.IT.Res.HH.Thermal.SH.LPG.SH.Elec</t>
  </si>
  <si>
    <t>FEC.ktoe.IT.Res.HH.Thermal.SH.LPG.SC</t>
  </si>
  <si>
    <t>FEC.ktoe.IT.Res.HH.Thermal.SH.LPG.SC.AC.Elec</t>
  </si>
  <si>
    <t>FEC.ktoe.IT.Res.HH.Thermal.SH.LPG.WH</t>
  </si>
  <si>
    <t>FEC.ktoe.IT.Res.HH.Thermal.SH.LPG.WH.LPG.NoSolar.LPG</t>
  </si>
  <si>
    <t>FEC.ktoe.IT.Res.HH.Thermal.SH.LPG.WH.LPG.Solar</t>
  </si>
  <si>
    <t>FEC.ktoe.IT.Res.HH.Thermal.SH.LPG.WH.LPG.Solar.LPG</t>
  </si>
  <si>
    <t>FEC.ktoe.IT.Res.HH.Thermal.SH.LPG.WH.LPG.Solar.Solar</t>
  </si>
  <si>
    <t>FEC.ktoe.IT.Res.HH.Thermal.SH.LPG.WH.Elc.NoSolar.Elec</t>
  </si>
  <si>
    <t>FEC.ktoe.IT.Res.HH.Thermal.SH.LPG.WH.Elc.Solar</t>
  </si>
  <si>
    <t>FEC.ktoe.IT.Res.HH.Thermal.SH.LPG.WH.Elc.Solar.Elec</t>
  </si>
  <si>
    <t>FEC.ktoe.IT.Res.HH.Thermal.SH.LPG.WH.Elc.Solar.Solar</t>
  </si>
  <si>
    <t>FEC.ktoe.IT.Res.HH.Thermal.SH.LPG.CO</t>
  </si>
  <si>
    <t>FEC.ktoe.IT.Res.HH.Thermal.SH.LPG.CO.LPG.LPG</t>
  </si>
  <si>
    <t>FEC.ktoe.IT.Res.HH.Thermal.SH.LPG.CO.Elc.Elec</t>
  </si>
  <si>
    <t>FEC.ktoe.IT.Res.HH.Thermal.SH.Oil</t>
  </si>
  <si>
    <t>FEC.ktoe.IT.Res.HH.Thermal.SH.Oil.SH</t>
  </si>
  <si>
    <t>FEC.ktoe.IT.Res.HH.Thermal.SH.Oil.SH.Oil</t>
  </si>
  <si>
    <t>FEC.ktoe.IT.Res.HH.Thermal.SH.Oil.SH.Elec</t>
  </si>
  <si>
    <t>FEC.ktoe.IT.Res.HH.Thermal.SH.Oil.SC</t>
  </si>
  <si>
    <t>FEC.ktoe.IT.Res.HH.Thermal.SH.Oil.SC.AC.Elec</t>
  </si>
  <si>
    <t>FEC.ktoe.IT.Res.HH.Thermal.SH.Oil.WH</t>
  </si>
  <si>
    <t>FEC.ktoe.IT.Res.HH.Thermal.SH.Oil.WH.Oil.NoSolar.Oil</t>
  </si>
  <si>
    <t>FEC.ktoe.IT.Res.HH.Thermal.SH.Oil.WH.Oil.Solar</t>
  </si>
  <si>
    <t>FEC.ktoe.IT.Res.HH.Thermal.SH.Oil.WH.Oil.Solar.Oil</t>
  </si>
  <si>
    <t>FEC.ktoe.IT.Res.HH.Thermal.SH.Oil.WH.Oil.Solar.Solar</t>
  </si>
  <si>
    <t>FEC.ktoe.IT.Res.HH.Thermal.SH.Oil.WH.Elc.NoSolar.Elec</t>
  </si>
  <si>
    <t>FEC.ktoe.IT.Res.HH.Thermal.SH.Oil.WH.Elc.Solar</t>
  </si>
  <si>
    <t>FEC.ktoe.IT.Res.HH.Thermal.SH.Oil.WH.Elc.Solar.Elec</t>
  </si>
  <si>
    <t>FEC.ktoe.IT.Res.HH.Thermal.SH.Oil.WH.Elc.Solar.Solar</t>
  </si>
  <si>
    <t>FEC.ktoe.IT.Res.HH.Thermal.SH.Oil.CO</t>
  </si>
  <si>
    <t>FEC.ktoe.IT.Res.HH.Thermal.SH.Oil.CO.LPG.LPG</t>
  </si>
  <si>
    <t>FEC.ktoe.IT.Res.HH.Thermal.SH.Oil.CO.Elc.Elec</t>
  </si>
  <si>
    <t>FEC.ktoe.IT.Res.HH.Thermal.SH.Gas</t>
  </si>
  <si>
    <t>FEC.ktoe.IT.Res.HH.Thermal.SH.Gas.SH</t>
  </si>
  <si>
    <t>FEC.ktoe.IT.Res.HH.Thermal.SH.Gas.SH.Gas</t>
  </si>
  <si>
    <t>FEC.ktoe.IT.Res.HH.Thermal.SH.Gas.SH.Elec</t>
  </si>
  <si>
    <t>FEC.ktoe.IT.Res.HH.Thermal.SH.Gas.SC</t>
  </si>
  <si>
    <t>FEC.ktoe.IT.Res.HH.Thermal.SH.Gas.SC.AC.Elec</t>
  </si>
  <si>
    <t>FEC.ktoe.IT.Res.HH.Thermal.SH.Gas.WH</t>
  </si>
  <si>
    <t>FEC.ktoe.IT.Res.HH.Thermal.SH.Gas.WH.Gas.NoSolar.Gas</t>
  </si>
  <si>
    <t>FEC.ktoe.IT.Res.HH.Thermal.SH.Gas.WH.Gas.Solar</t>
  </si>
  <si>
    <t>FEC.ktoe.IT.Res.HH.Thermal.SH.Gas.WH.Gas.Solar.Gas</t>
  </si>
  <si>
    <t>FEC.ktoe.IT.Res.HH.Thermal.SH.Gas.WH.Gas.Solar.Solar</t>
  </si>
  <si>
    <t>FEC.ktoe.IT.Res.HH.Thermal.SH.Gas.WH.Elc.NoSolar.Elec</t>
  </si>
  <si>
    <t>FEC.ktoe.IT.Res.HH.Thermal.SH.Gas.WH.Elc.Solar</t>
  </si>
  <si>
    <t>FEC.ktoe.IT.Res.HH.Thermal.SH.Gas.WH.Elc.Solar.Elec</t>
  </si>
  <si>
    <t>FEC.ktoe.IT.Res.HH.Thermal.SH.Gas.WH.Elc.Solar.Solar</t>
  </si>
  <si>
    <t>FEC.ktoe.IT.Res.HH.Thermal.SH.Gas.CO</t>
  </si>
  <si>
    <t>FEC.ktoe.IT.Res.HH.Thermal.SH.Gas.CO.Gas.Gas</t>
  </si>
  <si>
    <t>FEC.ktoe.IT.Res.HH.Thermal.SH.Gas.CO.Elc.Elec</t>
  </si>
  <si>
    <t>FEC.ktoe.IT.Res.HH.Thermal.SH.Biomass</t>
  </si>
  <si>
    <t>FEC.ktoe.IT.Res.HH.Thermal.SH.Biomass.SH</t>
  </si>
  <si>
    <t>FEC.ktoe.IT.Res.HH.Thermal.SH.Biomass.SH.Biomass</t>
  </si>
  <si>
    <t>FEC.ktoe.IT.Res.HH.Thermal.SH.Biomass.SH.Elec</t>
  </si>
  <si>
    <t>FEC.ktoe.IT.Res.HH.Thermal.SH.Biomass.SC</t>
  </si>
  <si>
    <t>FEC.ktoe.IT.Res.HH.Thermal.SH.Biomass.SC.AC.Elec</t>
  </si>
  <si>
    <t>FEC.ktoe.IT.Res.HH.Thermal.SH.Biomass.WH</t>
  </si>
  <si>
    <t>FEC.ktoe.IT.Res.HH.Thermal.SH.Biomass.WH.Biomass.NoSolar.Biomass</t>
  </si>
  <si>
    <t>FEC.ktoe.IT.Res.HH.Thermal.SH.Biomass.WH.Biomass.Solar</t>
  </si>
  <si>
    <t>FEC.ktoe.IT.Res.HH.Thermal.SH.Biomass.WH.Biomass.Solar.Biomass</t>
  </si>
  <si>
    <t>FEC.ktoe.IT.Res.HH.Thermal.SH.Biomass.WH.Biomass.Solar.Solar</t>
  </si>
  <si>
    <t>FEC.ktoe.IT.Res.HH.Thermal.SH.Biomass.WH.LPG.NoSolar.LPG</t>
  </si>
  <si>
    <t>FEC.ktoe.IT.Res.HH.Thermal.SH.Biomass.WH.LPG.Solar</t>
  </si>
  <si>
    <t>FEC.ktoe.IT.Res.HH.Thermal.SH.Biomass.WH.LPG.Solar.LPG</t>
  </si>
  <si>
    <t>FEC.ktoe.IT.Res.HH.Thermal.SH.Biomass.WH.LPG.Solar.Solar</t>
  </si>
  <si>
    <t>FEC.ktoe.IT.Res.HH.Thermal.SH.Biomass.WH.Elc.NoSolar.Elec</t>
  </si>
  <si>
    <t>FEC.ktoe.IT.Res.HH.Thermal.SH.Biomass.WH.Elc.Solar</t>
  </si>
  <si>
    <t>FEC.ktoe.IT.Res.HH.Thermal.SH.Biomass.WH.Elc.Solar.Elec</t>
  </si>
  <si>
    <t>FEC.ktoe.IT.Res.HH.Thermal.SH.Biomass.WH.Elc.Solar.Solar</t>
  </si>
  <si>
    <t>FEC.ktoe.IT.Res.HH.Thermal.SH.Biomass.CO</t>
  </si>
  <si>
    <t>FEC.ktoe.IT.Res.HH.Thermal.SH.Biomass.CO.Biomass.Biomass</t>
  </si>
  <si>
    <t>FEC.ktoe.IT.Res.HH.Thermal.SH.Biomass.CO.LPG.LPG</t>
  </si>
  <si>
    <t>FEC.ktoe.IT.Res.HH.Thermal.SH.Biomass.CO.Elc.Elec</t>
  </si>
  <si>
    <t>FEC.ktoe.IT.Res.HH.Thermal.SH.Geo</t>
  </si>
  <si>
    <t>FEC.ktoe.IT.Res.HH.Thermal.SH.Geo.SH</t>
  </si>
  <si>
    <t>FEC.ktoe.IT.Res.HH.Thermal.SH.Geo.SH.Geo</t>
  </si>
  <si>
    <t>FEC.ktoe.IT.Res.HH.Thermal.SH.Geo.SH.Elec</t>
  </si>
  <si>
    <t>FEC.ktoe.IT.Res.HH.Thermal.SH.Geo.SC</t>
  </si>
  <si>
    <t>FEC.ktoe.IT.Res.HH.Thermal.SH.Geo.SC.AC.Elec</t>
  </si>
  <si>
    <t>FEC.ktoe.IT.Res.HH.Thermal.SH.Geo.WH</t>
  </si>
  <si>
    <t>FEC.ktoe.IT.Res.HH.Thermal.SH.Geo.WH.Geo.NoSolar.Geo</t>
  </si>
  <si>
    <t>FEC.ktoe.IT.Res.HH.Thermal.SH.Geo.WH.Geo.Solar</t>
  </si>
  <si>
    <t>FEC.ktoe.IT.Res.HH.Thermal.SH.Geo.WH.Geo.Solar.Geo</t>
  </si>
  <si>
    <t>FEC.ktoe.IT.Res.HH.Thermal.SH.Geo.WH.Geo.Solar.Solar</t>
  </si>
  <si>
    <t>FEC.ktoe.IT.Res.HH.Thermal.SH.Geo.WH.Elc.NoSolar.Elec</t>
  </si>
  <si>
    <t>FEC.ktoe.IT.Res.HH.Thermal.SH.Geo.WH.Elc.Solar</t>
  </si>
  <si>
    <t>FEC.ktoe.IT.Res.HH.Thermal.SH.Geo.WH.Elc.Solar.Elec</t>
  </si>
  <si>
    <t>FEC.ktoe.IT.Res.HH.Thermal.SH.Geo.WH.Elc.Solar.Solar</t>
  </si>
  <si>
    <t>FEC.ktoe.IT.Res.HH.Thermal.SH.Geo.CO</t>
  </si>
  <si>
    <t>FEC.ktoe.IT.Res.HH.Thermal.SH.Geo.CO.LPG.LPG</t>
  </si>
  <si>
    <t>FEC.ktoe.IT.Res.HH.Thermal.SH.Geo.CO.Elc.Elec</t>
  </si>
  <si>
    <t>FEC.ktoe.IT.Res.HH.Thermal.SH.DistrHeat</t>
  </si>
  <si>
    <t>FEC.ktoe.IT.Res.HH.Thermal.SH.DistrHeat.SH</t>
  </si>
  <si>
    <t>FEC.ktoe.IT.Res.HH.Thermal.SH.DistrHeat.SH.Steam_Distr</t>
  </si>
  <si>
    <t>FEC.ktoe.IT.Res.HH.Thermal.SH.DistrHeat.SH.Elec</t>
  </si>
  <si>
    <t>FEC.ktoe.IT.Res.HH.Thermal.SH.DistrHeat.SC</t>
  </si>
  <si>
    <t>FEC.ktoe.IT.Res.HH.Thermal.SH.DistrHeat.SC.AC.Elec</t>
  </si>
  <si>
    <t>FEC.ktoe.IT.Res.HH.Thermal.SH.DistrHeat.WH</t>
  </si>
  <si>
    <t>FEC.ktoe.IT.Res.HH.Thermal.SH.DistrHeat.WH.DistrHeat.NoSolar.Steam_Distr</t>
  </si>
  <si>
    <t>FEC.ktoe.IT.Res.HH.Thermal.SH.DistrHeat.WH.DistrHeat.Solar</t>
  </si>
  <si>
    <t>FEC.ktoe.IT.Res.HH.Thermal.SH.DistrHeat.WH.DistrHeat.Solar.Steam_Distr</t>
  </si>
  <si>
    <t>FEC.ktoe.IT.Res.HH.Thermal.SH.DistrHeat.WH.DistrHeat.Solar.Solar</t>
  </si>
  <si>
    <t>FEC.ktoe.IT.Res.HH.Thermal.SH.DistrHeat.WH.Elc.NoSolar.Elec</t>
  </si>
  <si>
    <t>FEC.ktoe.IT.Res.HH.Thermal.SH.DistrHeat.WH.Elc.Solar</t>
  </si>
  <si>
    <t>FEC.ktoe.IT.Res.HH.Thermal.SH.DistrHeat.WH.Elc.Solar.Elec</t>
  </si>
  <si>
    <t>FEC.ktoe.IT.Res.HH.Thermal.SH.DistrHeat.WH.Elc.Solar.Solar</t>
  </si>
  <si>
    <t>FEC.ktoe.IT.Res.HH.Thermal.SH.DistrHeat.CO</t>
  </si>
  <si>
    <t>FEC.ktoe.IT.Res.HH.Thermal.SH.DistrHeat.CO.LPG.LPG</t>
  </si>
  <si>
    <t>FEC.ktoe.IT.Res.HH.Thermal.SH.DistrHeat.CO.Elc.Elec</t>
  </si>
  <si>
    <t>FEC.ktoe.IT.Res.HH.Thermal.SH.AdvElc</t>
  </si>
  <si>
    <t>FEC.ktoe.IT.Res.HH.Thermal.SH.AdvElc.SH</t>
  </si>
  <si>
    <t>FEC.ktoe.IT.Res.HH.Thermal.SH.AdvElc.SH.Elec</t>
  </si>
  <si>
    <t>FEC.ktoe.IT.Res.HH.Thermal.SH.AdvElc.SC</t>
  </si>
  <si>
    <t>FEC.ktoe.IT.Res.HH.Thermal.SH.AdvElc.SC.AC.Elec</t>
  </si>
  <si>
    <t>FEC.ktoe.IT.Res.HH.Thermal.SH.AdvElc.WH</t>
  </si>
  <si>
    <t>FEC.ktoe.IT.Res.HH.Thermal.SH.AdvElc.WH.LPG.NoSolar.LPG</t>
  </si>
  <si>
    <t>FEC.ktoe.IT.Res.HH.Thermal.SH.AdvElc.WH.LPG.Solar</t>
  </si>
  <si>
    <t>FEC.ktoe.IT.Res.HH.Thermal.SH.AdvElc.WH.LPG.Solar.LPG</t>
  </si>
  <si>
    <t>FEC.ktoe.IT.Res.HH.Thermal.SH.AdvElc.WH.LPG.Solar.Solar</t>
  </si>
  <si>
    <t>FEC.ktoe.IT.Res.HH.Thermal.SH.AdvElc.WH.Elc.NoSolar.Elec</t>
  </si>
  <si>
    <t>FEC.ktoe.IT.Res.HH.Thermal.SH.AdvElc.WH.Elc.Solar</t>
  </si>
  <si>
    <t>FEC.ktoe.IT.Res.HH.Thermal.SH.AdvElc.WH.Elc.Solar.Elec</t>
  </si>
  <si>
    <t>FEC.ktoe.IT.Res.HH.Thermal.SH.AdvElc.WH.Elc.Solar.Solar</t>
  </si>
  <si>
    <t>FEC.ktoe.IT.Res.HH.Thermal.SH.AdvElc.CO</t>
  </si>
  <si>
    <t>FEC.ktoe.IT.Res.HH.Thermal.SH.AdvElc.CO.LPG.LPG</t>
  </si>
  <si>
    <t>FEC.ktoe.IT.Res.HH.Thermal.SH.AdvElc.CO.Elc.Elec</t>
  </si>
  <si>
    <t>FEC.ktoe.IT.Res.HH.Thermal.SH.ConvElc</t>
  </si>
  <si>
    <t>FEC.ktoe.IT.Res.HH.Thermal.SH.ConvElc.SH</t>
  </si>
  <si>
    <t>FEC.ktoe.IT.Res.HH.Thermal.SH.ConvElc.SH.Elec</t>
  </si>
  <si>
    <t>FEC.ktoe.IT.Res.HH.Thermal.SH.ConvElc.SC</t>
  </si>
  <si>
    <t>FEC.ktoe.IT.Res.HH.Thermal.SH.ConvElc.SC.AC.Elec</t>
  </si>
  <si>
    <t>FEC.ktoe.IT.Res.HH.Thermal.SH.ConvElc.WH</t>
  </si>
  <si>
    <t>FEC.ktoe.IT.Res.HH.Thermal.SH.ConvElc.WH.LPG.NoSolar.LPG</t>
  </si>
  <si>
    <t>FEC.ktoe.IT.Res.HH.Thermal.SH.ConvElc.WH.LPG.Solar</t>
  </si>
  <si>
    <t>FEC.ktoe.IT.Res.HH.Thermal.SH.ConvElc.WH.LPG.Solar.LPG</t>
  </si>
  <si>
    <t>FEC.ktoe.IT.Res.HH.Thermal.SH.ConvElc.WH.LPG.Solar.Solar</t>
  </si>
  <si>
    <t>FEC.ktoe.IT.Res.HH.Thermal.SH.ConvElc.WH.Elc.NoSolar.Elec</t>
  </si>
  <si>
    <t>FEC.ktoe.IT.Res.HH.Thermal.SH.ConvElc.WH.Elc.Solar</t>
  </si>
  <si>
    <t>FEC.ktoe.IT.Res.HH.Thermal.SH.ConvElc.WH.Elc.Solar.Elec</t>
  </si>
  <si>
    <t>FEC.ktoe.IT.Res.HH.Thermal.SH.ConvElc.WH.Elc.Solar.Solar</t>
  </si>
  <si>
    <t>FEC.ktoe.IT.Res.HH.Thermal.SH.ConvElc.CO</t>
  </si>
  <si>
    <t>FEC.ktoe.IT.Res.HH.Thermal.SH.ConvElc.CO.LPG.LPG</t>
  </si>
  <si>
    <t>FEC.ktoe.IT.Res.HH.Thermal.SH.ConvElc.CO.Elc.Elec</t>
  </si>
  <si>
    <t>IT - Thermal energy service (detailed structure)</t>
  </si>
  <si>
    <t>TES.ktoe.IT.Res.HH.Thermal.SH.Solids</t>
  </si>
  <si>
    <t>TES.ktoe.IT.Res.HH.Thermal.SH.Solids.SH</t>
  </si>
  <si>
    <t>TES.ktoe.IT.Res.HH.Thermal.SH.Solids.SH.Solids</t>
  </si>
  <si>
    <t>TES.ktoe.IT.Res.HH.Thermal.SH.Solids.SH.Elec</t>
  </si>
  <si>
    <t>TES.ktoe.IT.Res.HH.Thermal.SH.Solids.SC</t>
  </si>
  <si>
    <t>TES.ktoe.IT.Res.HH.Thermal.SH.Solids.SC.AC.Elec</t>
  </si>
  <si>
    <t>TES.ktoe.IT.Res.HH.Thermal.SH.Solids.WH</t>
  </si>
  <si>
    <t>TES.ktoe.IT.Res.HH.Thermal.SH.Solids.WH.Solids.NoSolar.Solids</t>
  </si>
  <si>
    <t>TES.ktoe.IT.Res.HH.Thermal.SH.Solids.WH.LPG.NoSolar.LPG</t>
  </si>
  <si>
    <t>TES.ktoe.IT.Res.HH.Thermal.SH.Solids.WH.LPG.Solar</t>
  </si>
  <si>
    <t>TES.ktoe.IT.Res.HH.Thermal.SH.Solids.WH.LPG.Solar.LPG</t>
  </si>
  <si>
    <t>TES.ktoe.IT.Res.HH.Thermal.SH.Solids.WH.LPG.Solar.Solar</t>
  </si>
  <si>
    <t>TES.ktoe.IT.Res.HH.Thermal.SH.Solids.WH.Elc.NoSolar.Elec</t>
  </si>
  <si>
    <t>TES.ktoe.IT.Res.HH.Thermal.SH.Solids.WH.Elc.Solar</t>
  </si>
  <si>
    <t>TES.ktoe.IT.Res.HH.Thermal.SH.Solids.WH.Elc.Solar.Elec</t>
  </si>
  <si>
    <t>TES.ktoe.IT.Res.HH.Thermal.SH.Solids.WH.Elc.Solar.Solar</t>
  </si>
  <si>
    <t>TES.ktoe.IT.Res.HH.Thermal.SH.Solids.CO</t>
  </si>
  <si>
    <t>TES.ktoe.IT.Res.HH.Thermal.SH.Solids.CO.Solids.Solids</t>
  </si>
  <si>
    <t>TES.ktoe.IT.Res.HH.Thermal.SH.Solids.CO.LPG.LPG</t>
  </si>
  <si>
    <t>TES.ktoe.IT.Res.HH.Thermal.SH.Solids.CO.Elc.Elec</t>
  </si>
  <si>
    <t>TES.ktoe.IT.Res.HH.Thermal.SH.LPG</t>
  </si>
  <si>
    <t>TES.ktoe.IT.Res.HH.Thermal.SH.LPG.SH</t>
  </si>
  <si>
    <t>TES.ktoe.IT.Res.HH.Thermal.SH.LPG.SH.LPG</t>
  </si>
  <si>
    <t>TES.ktoe.IT.Res.HH.Thermal.SH.LPG.SH.Elec</t>
  </si>
  <si>
    <t>TES.ktoe.IT.Res.HH.Thermal.SH.LPG.SC</t>
  </si>
  <si>
    <t>TES.ktoe.IT.Res.HH.Thermal.SH.LPG.SC.AC.Elec</t>
  </si>
  <si>
    <t>TES.ktoe.IT.Res.HH.Thermal.SH.LPG.WH</t>
  </si>
  <si>
    <t>TES.ktoe.IT.Res.HH.Thermal.SH.LPG.WH.LPG.NoSolar.LPG</t>
  </si>
  <si>
    <t>TES.ktoe.IT.Res.HH.Thermal.SH.LPG.WH.LPG.Solar</t>
  </si>
  <si>
    <t>TES.ktoe.IT.Res.HH.Thermal.SH.LPG.WH.LPG.Solar.LPG</t>
  </si>
  <si>
    <t>TES.ktoe.IT.Res.HH.Thermal.SH.LPG.WH.LPG.Solar.Solar</t>
  </si>
  <si>
    <t>TES.ktoe.IT.Res.HH.Thermal.SH.LPG.WH.Elc.NoSolar.Elec</t>
  </si>
  <si>
    <t>TES.ktoe.IT.Res.HH.Thermal.SH.LPG.WH.Elc.Solar</t>
  </si>
  <si>
    <t>TES.ktoe.IT.Res.HH.Thermal.SH.LPG.WH.Elc.Solar.Elec</t>
  </si>
  <si>
    <t>TES.ktoe.IT.Res.HH.Thermal.SH.LPG.WH.Elc.Solar.Solar</t>
  </si>
  <si>
    <t>TES.ktoe.IT.Res.HH.Thermal.SH.LPG.CO</t>
  </si>
  <si>
    <t>TES.ktoe.IT.Res.HH.Thermal.SH.LPG.CO.LPG.LPG</t>
  </si>
  <si>
    <t>TES.ktoe.IT.Res.HH.Thermal.SH.LPG.CO.Elc.Elec</t>
  </si>
  <si>
    <t>TES.ktoe.IT.Res.HH.Thermal.SH.Oil</t>
  </si>
  <si>
    <t>TES.ktoe.IT.Res.HH.Thermal.SH.Oil.SH</t>
  </si>
  <si>
    <t>TES.ktoe.IT.Res.HH.Thermal.SH.Oil.SH.Oil</t>
  </si>
  <si>
    <t>TES.ktoe.IT.Res.HH.Thermal.SH.Oil.SH.Elec</t>
  </si>
  <si>
    <t>TES.ktoe.IT.Res.HH.Thermal.SH.Oil.SC</t>
  </si>
  <si>
    <t>TES.ktoe.IT.Res.HH.Thermal.SH.Oil.SC.AC.Elec</t>
  </si>
  <si>
    <t>TES.ktoe.IT.Res.HH.Thermal.SH.Oil.WH</t>
  </si>
  <si>
    <t>TES.ktoe.IT.Res.HH.Thermal.SH.Oil.WH.Oil.NoSolar.Oil</t>
  </si>
  <si>
    <t>TES.ktoe.IT.Res.HH.Thermal.SH.Oil.WH.Oil.Solar</t>
  </si>
  <si>
    <t>TES.ktoe.IT.Res.HH.Thermal.SH.Oil.WH.Oil.Solar.Oil</t>
  </si>
  <si>
    <t>TES.ktoe.IT.Res.HH.Thermal.SH.Oil.WH.Oil.Solar.Solar</t>
  </si>
  <si>
    <t>TES.ktoe.IT.Res.HH.Thermal.SH.Oil.WH.Elc.NoSolar.Elec</t>
  </si>
  <si>
    <t>TES.ktoe.IT.Res.HH.Thermal.SH.Oil.WH.Elc.Solar</t>
  </si>
  <si>
    <t>TES.ktoe.IT.Res.HH.Thermal.SH.Oil.WH.Elc.Solar.Elec</t>
  </si>
  <si>
    <t>TES.ktoe.IT.Res.HH.Thermal.SH.Oil.WH.Elc.Solar.Solar</t>
  </si>
  <si>
    <t>TES.ktoe.IT.Res.HH.Thermal.SH.Oil.CO</t>
  </si>
  <si>
    <t>TES.ktoe.IT.Res.HH.Thermal.SH.Oil.CO.LPG.LPG</t>
  </si>
  <si>
    <t>TES.ktoe.IT.Res.HH.Thermal.SH.Oil.CO.Elc.Elec</t>
  </si>
  <si>
    <t>TES.ktoe.IT.Res.HH.Thermal.SH.Gas</t>
  </si>
  <si>
    <t>TES.ktoe.IT.Res.HH.Thermal.SH.Gas.SH</t>
  </si>
  <si>
    <t>TES.ktoe.IT.Res.HH.Thermal.SH.Gas.SH.Gas</t>
  </si>
  <si>
    <t>TES.ktoe.IT.Res.HH.Thermal.SH.Gas.SH.Elec</t>
  </si>
  <si>
    <t>TES.ktoe.IT.Res.HH.Thermal.SH.Gas.SC</t>
  </si>
  <si>
    <t>TES.ktoe.IT.Res.HH.Thermal.SH.Gas.SC.AC.Elec</t>
  </si>
  <si>
    <t>TES.ktoe.IT.Res.HH.Thermal.SH.Gas.WH</t>
  </si>
  <si>
    <t>TES.ktoe.IT.Res.HH.Thermal.SH.Gas.WH.Gas.NoSolar.Gas</t>
  </si>
  <si>
    <t>TES.ktoe.IT.Res.HH.Thermal.SH.Gas.WH.Gas.Solar</t>
  </si>
  <si>
    <t>TES.ktoe.IT.Res.HH.Thermal.SH.Gas.WH.Gas.Solar.Gas</t>
  </si>
  <si>
    <t>TES.ktoe.IT.Res.HH.Thermal.SH.Gas.WH.Gas.Solar.Solar</t>
  </si>
  <si>
    <t>TES.ktoe.IT.Res.HH.Thermal.SH.Gas.WH.Elc.NoSolar.Elec</t>
  </si>
  <si>
    <t>TES.ktoe.IT.Res.HH.Thermal.SH.Gas.WH.Elc.Solar</t>
  </si>
  <si>
    <t>TES.ktoe.IT.Res.HH.Thermal.SH.Gas.WH.Elc.Solar.Elec</t>
  </si>
  <si>
    <t>TES.ktoe.IT.Res.HH.Thermal.SH.Gas.WH.Elc.Solar.Solar</t>
  </si>
  <si>
    <t>TES.ktoe.IT.Res.HH.Thermal.SH.Gas.CO</t>
  </si>
  <si>
    <t>TES.ktoe.IT.Res.HH.Thermal.SH.Gas.CO.Gas.Gas</t>
  </si>
  <si>
    <t>TES.ktoe.IT.Res.HH.Thermal.SH.Gas.CO.Elc.Elec</t>
  </si>
  <si>
    <t>TES.ktoe.IT.Res.HH.Thermal.SH.Biomass</t>
  </si>
  <si>
    <t>TES.ktoe.IT.Res.HH.Thermal.SH.Biomass.SH</t>
  </si>
  <si>
    <t>TES.ktoe.IT.Res.HH.Thermal.SH.Biomass.SH.Biomass</t>
  </si>
  <si>
    <t>TES.ktoe.IT.Res.HH.Thermal.SH.Biomass.SH.Elec</t>
  </si>
  <si>
    <t>TES.ktoe.IT.Res.HH.Thermal.SH.Biomass.SC</t>
  </si>
  <si>
    <t>TES.ktoe.IT.Res.HH.Thermal.SH.Biomass.SC.AC.Elec</t>
  </si>
  <si>
    <t>TES.ktoe.IT.Res.HH.Thermal.SH.Biomass.WH</t>
  </si>
  <si>
    <t>TES.ktoe.IT.Res.HH.Thermal.SH.Biomass.WH.Biomass.NoSolar.Biomass</t>
  </si>
  <si>
    <t>TES.ktoe.IT.Res.HH.Thermal.SH.Biomass.WH.Biomass.Solar</t>
  </si>
  <si>
    <t>TES.ktoe.IT.Res.HH.Thermal.SH.Biomass.WH.Biomass.Solar.Biomass</t>
  </si>
  <si>
    <t>TES.ktoe.IT.Res.HH.Thermal.SH.Biomass.WH.Biomass.Solar.Solar</t>
  </si>
  <si>
    <t>TES.ktoe.IT.Res.HH.Thermal.SH.Biomass.WH.LPG.NoSolar.LPG</t>
  </si>
  <si>
    <t>TES.ktoe.IT.Res.HH.Thermal.SH.Biomass.WH.LPG.Solar</t>
  </si>
  <si>
    <t>TES.ktoe.IT.Res.HH.Thermal.SH.Biomass.WH.LPG.Solar.LPG</t>
  </si>
  <si>
    <t>TES.ktoe.IT.Res.HH.Thermal.SH.Biomass.WH.LPG.Solar.Solar</t>
  </si>
  <si>
    <t>TES.ktoe.IT.Res.HH.Thermal.SH.Biomass.WH.Elc.NoSolar.Elec</t>
  </si>
  <si>
    <t>TES.ktoe.IT.Res.HH.Thermal.SH.Biomass.WH.Elc.Solar</t>
  </si>
  <si>
    <t>TES.ktoe.IT.Res.HH.Thermal.SH.Biomass.WH.Elc.Solar.Elec</t>
  </si>
  <si>
    <t>TES.ktoe.IT.Res.HH.Thermal.SH.Biomass.WH.Elc.Solar.Solar</t>
  </si>
  <si>
    <t>TES.ktoe.IT.Res.HH.Thermal.SH.Biomass.CO</t>
  </si>
  <si>
    <t>TES.ktoe.IT.Res.HH.Thermal.SH.Biomass.CO.Biomass.Biomass</t>
  </si>
  <si>
    <t>TES.ktoe.IT.Res.HH.Thermal.SH.Biomass.CO.LPG.LPG</t>
  </si>
  <si>
    <t>TES.ktoe.IT.Res.HH.Thermal.SH.Biomass.CO.Elc.Elec</t>
  </si>
  <si>
    <t>TES.ktoe.IT.Res.HH.Thermal.SH.Geo</t>
  </si>
  <si>
    <t>TES.ktoe.IT.Res.HH.Thermal.SH.Geo.SH</t>
  </si>
  <si>
    <t>TES.ktoe.IT.Res.HH.Thermal.SH.Geo.SH.Geo</t>
  </si>
  <si>
    <t>TES.ktoe.IT.Res.HH.Thermal.SH.Geo.SH.Elec</t>
  </si>
  <si>
    <t>TES.ktoe.IT.Res.HH.Thermal.SH.Geo.SC</t>
  </si>
  <si>
    <t>TES.ktoe.IT.Res.HH.Thermal.SH.Geo.SC.AC.Elec</t>
  </si>
  <si>
    <t>TES.ktoe.IT.Res.HH.Thermal.SH.Geo.WH</t>
  </si>
  <si>
    <t>TES.ktoe.IT.Res.HH.Thermal.SH.Geo.WH.Geo.NoSolar.Geo</t>
  </si>
  <si>
    <t>TES.ktoe.IT.Res.HH.Thermal.SH.Geo.WH.Geo.Solar</t>
  </si>
  <si>
    <t>TES.ktoe.IT.Res.HH.Thermal.SH.Geo.WH.Geo.Solar.Geo</t>
  </si>
  <si>
    <t>TES.ktoe.IT.Res.HH.Thermal.SH.Geo.WH.Geo.Solar.Solar</t>
  </si>
  <si>
    <t>TES.ktoe.IT.Res.HH.Thermal.SH.Geo.WH.Elc.NoSolar.Elec</t>
  </si>
  <si>
    <t>TES.ktoe.IT.Res.HH.Thermal.SH.Geo.WH.Elc.Solar</t>
  </si>
  <si>
    <t>TES.ktoe.IT.Res.HH.Thermal.SH.Geo.WH.Elc.Solar.Elec</t>
  </si>
  <si>
    <t>TES.ktoe.IT.Res.HH.Thermal.SH.Geo.WH.Elc.Solar.Solar</t>
  </si>
  <si>
    <t>TES.ktoe.IT.Res.HH.Thermal.SH.Geo.CO</t>
  </si>
  <si>
    <t>TES.ktoe.IT.Res.HH.Thermal.SH.Geo.CO.LPG.LPG</t>
  </si>
  <si>
    <t>TES.ktoe.IT.Res.HH.Thermal.SH.Geo.CO.Elc.Elec</t>
  </si>
  <si>
    <t>TES.ktoe.IT.Res.HH.Thermal.SH.DistrHeat</t>
  </si>
  <si>
    <t>TES.ktoe.IT.Res.HH.Thermal.SH.DistrHeat.SH</t>
  </si>
  <si>
    <t>TES.ktoe.IT.Res.HH.Thermal.SH.DistrHeat.SH.Steam_Distr</t>
  </si>
  <si>
    <t>TES.ktoe.IT.Res.HH.Thermal.SH.DistrHeat.SH.Elec</t>
  </si>
  <si>
    <t>TES.ktoe.IT.Res.HH.Thermal.SH.DistrHeat.SC</t>
  </si>
  <si>
    <t>TES.ktoe.IT.Res.HH.Thermal.SH.DistrHeat.SC.AC.Elec</t>
  </si>
  <si>
    <t>TES.ktoe.IT.Res.HH.Thermal.SH.DistrHeat.WH</t>
  </si>
  <si>
    <t>TES.ktoe.IT.Res.HH.Thermal.SH.DistrHeat.WH.DistrHeat.NoSolar.Steam_Distr</t>
  </si>
  <si>
    <t>TES.ktoe.IT.Res.HH.Thermal.SH.DistrHeat.WH.DistrHeat.Solar</t>
  </si>
  <si>
    <t>TES.ktoe.IT.Res.HH.Thermal.SH.DistrHeat.WH.DistrHeat.Solar.Steam_Distr</t>
  </si>
  <si>
    <t>TES.ktoe.IT.Res.HH.Thermal.SH.DistrHeat.WH.DistrHeat.Solar.Solar</t>
  </si>
  <si>
    <t>TES.ktoe.IT.Res.HH.Thermal.SH.DistrHeat.WH.Elc.NoSolar.Elec</t>
  </si>
  <si>
    <t>TES.ktoe.IT.Res.HH.Thermal.SH.DistrHeat.WH.Elc.Solar</t>
  </si>
  <si>
    <t>TES.ktoe.IT.Res.HH.Thermal.SH.DistrHeat.WH.Elc.Solar.Elec</t>
  </si>
  <si>
    <t>TES.ktoe.IT.Res.HH.Thermal.SH.DistrHeat.WH.Elc.Solar.Solar</t>
  </si>
  <si>
    <t>TES.ktoe.IT.Res.HH.Thermal.SH.DistrHeat.CO</t>
  </si>
  <si>
    <t>TES.ktoe.IT.Res.HH.Thermal.SH.DistrHeat.CO.LPG.LPG</t>
  </si>
  <si>
    <t>TES.ktoe.IT.Res.HH.Thermal.SH.DistrHeat.CO.Elc.Elec</t>
  </si>
  <si>
    <t>TES.ktoe.IT.Res.HH.Thermal.SH.AdvElc</t>
  </si>
  <si>
    <t>TES.ktoe.IT.Res.HH.Thermal.SH.AdvElc.SH</t>
  </si>
  <si>
    <t>TES.ktoe.IT.Res.HH.Thermal.SH.AdvElc.SH.Elec</t>
  </si>
  <si>
    <t>TES.ktoe.IT.Res.HH.Thermal.SH.AdvElc.SC</t>
  </si>
  <si>
    <t>TES.ktoe.IT.Res.HH.Thermal.SH.AdvElc.SC.AC.Elec</t>
  </si>
  <si>
    <t>TES.ktoe.IT.Res.HH.Thermal.SH.AdvElc.WH</t>
  </si>
  <si>
    <t>TES.ktoe.IT.Res.HH.Thermal.SH.AdvElc.WH.LPG.NoSolar.LPG</t>
  </si>
  <si>
    <t>TES.ktoe.IT.Res.HH.Thermal.SH.AdvElc.WH.LPG.Solar</t>
  </si>
  <si>
    <t>TES.ktoe.IT.Res.HH.Thermal.SH.AdvElc.WH.LPG.Solar.LPG</t>
  </si>
  <si>
    <t>TES.ktoe.IT.Res.HH.Thermal.SH.AdvElc.WH.LPG.Solar.Solar</t>
  </si>
  <si>
    <t>TES.ktoe.IT.Res.HH.Thermal.SH.AdvElc.WH.Elc.NoSolar.Elec</t>
  </si>
  <si>
    <t>TES.ktoe.IT.Res.HH.Thermal.SH.AdvElc.WH.Elc.Solar</t>
  </si>
  <si>
    <t>TES.ktoe.IT.Res.HH.Thermal.SH.AdvElc.WH.Elc.Solar.Elec</t>
  </si>
  <si>
    <t>TES.ktoe.IT.Res.HH.Thermal.SH.AdvElc.WH.Elc.Solar.Solar</t>
  </si>
  <si>
    <t>TES.ktoe.IT.Res.HH.Thermal.SH.AdvElc.CO</t>
  </si>
  <si>
    <t>TES.ktoe.IT.Res.HH.Thermal.SH.AdvElc.CO.LPG.LPG</t>
  </si>
  <si>
    <t>TES.ktoe.IT.Res.HH.Thermal.SH.AdvElc.CO.Elc.Elec</t>
  </si>
  <si>
    <t>TES.ktoe.IT.Res.HH.Thermal.SH.ConvElc</t>
  </si>
  <si>
    <t>TES.ktoe.IT.Res.HH.Thermal.SH.ConvElc.SH</t>
  </si>
  <si>
    <t>TES.ktoe.IT.Res.HH.Thermal.SH.ConvElc.SH.Elec</t>
  </si>
  <si>
    <t>TES.ktoe.IT.Res.HH.Thermal.SH.ConvElc.SC</t>
  </si>
  <si>
    <t>TES.ktoe.IT.Res.HH.Thermal.SH.ConvElc.SC.AC.Elec</t>
  </si>
  <si>
    <t>TES.ktoe.IT.Res.HH.Thermal.SH.ConvElc.WH</t>
  </si>
  <si>
    <t>TES.ktoe.IT.Res.HH.Thermal.SH.ConvElc.WH.LPG.NoSolar.LPG</t>
  </si>
  <si>
    <t>TES.ktoe.IT.Res.HH.Thermal.SH.ConvElc.WH.LPG.Solar</t>
  </si>
  <si>
    <t>TES.ktoe.IT.Res.HH.Thermal.SH.ConvElc.WH.LPG.Solar.LPG</t>
  </si>
  <si>
    <t>TES.ktoe.IT.Res.HH.Thermal.SH.ConvElc.WH.LPG.Solar.Solar</t>
  </si>
  <si>
    <t>TES.ktoe.IT.Res.HH.Thermal.SH.ConvElc.WH.Elc.NoSolar.Elec</t>
  </si>
  <si>
    <t>TES.ktoe.IT.Res.HH.Thermal.SH.ConvElc.WH.Elc.Solar</t>
  </si>
  <si>
    <t>TES.ktoe.IT.Res.HH.Thermal.SH.ConvElc.WH.Elc.Solar.Elec</t>
  </si>
  <si>
    <t>TES.ktoe.IT.Res.HH.Thermal.SH.ConvElc.WH.Elc.Solar.Solar</t>
  </si>
  <si>
    <t>TES.ktoe.IT.Res.HH.Thermal.SH.ConvElc.CO</t>
  </si>
  <si>
    <t>TES.ktoe.IT.Res.HH.Thermal.SH.ConvElc.CO.LPG.LPG</t>
  </si>
  <si>
    <t>TES.ktoe.IT.Res.HH.Thermal.SH.ConvElc.CO.Elc.Elec</t>
  </si>
  <si>
    <t>IT - System efficiency indicator (detailed structure)</t>
  </si>
  <si>
    <t>Eff.ratio.IT.Res.HH.Thermal.SH.Solids</t>
  </si>
  <si>
    <t>Eff.ratio.IT.Res.HH.Thermal.SH.Solids.SH</t>
  </si>
  <si>
    <t>Eff.ratio.IT.Res.HH.Thermal.SH.Solids.SH.Solids</t>
  </si>
  <si>
    <t>Eff.ratio.IT.Res.HH.Thermal.SH.Solids.SH.Elec</t>
  </si>
  <si>
    <t>Eff.ratio.IT.Res.HH.Thermal.SH.Solids.SC</t>
  </si>
  <si>
    <t>Eff.ratio.IT.Res.HH.Thermal.SH.Solids.SC.AC.Elec</t>
  </si>
  <si>
    <t>Eff.ratio.IT.Res.HH.Thermal.SH.Solids.WH</t>
  </si>
  <si>
    <t>Eff.ratio.IT.Res.HH.Thermal.SH.Solids.WH.Solids.NoSolar.Solids</t>
  </si>
  <si>
    <t>Eff.ratio.IT.Res.HH.Thermal.SH.Solids.WH.LPG.NoSolar.LPG</t>
  </si>
  <si>
    <t>Eff.ratio.IT.Res.HH.Thermal.SH.Solids.WH.LPG.Solar</t>
  </si>
  <si>
    <t>Eff.ratio.IT.Res.HH.Thermal.SH.Solids.WH.LPG.Solar.LPG</t>
  </si>
  <si>
    <t>Eff.ratio.IT.Res.HH.Thermal.SH.Solids.WH.LPG.Solar.Solar</t>
  </si>
  <si>
    <t>Eff.ratio.IT.Res.HH.Thermal.SH.Solids.WH.Elc.NoSolar.Elec</t>
  </si>
  <si>
    <t>Eff.ratio.IT.Res.HH.Thermal.SH.Solids.WH.Elc.Solar</t>
  </si>
  <si>
    <t>Eff.ratio.IT.Res.HH.Thermal.SH.Solids.WH.Elc.Solar.Elec</t>
  </si>
  <si>
    <t>Eff.ratio.IT.Res.HH.Thermal.SH.Solids.WH.Elc.Solar.Solar</t>
  </si>
  <si>
    <t>Eff.ratio.IT.Res.HH.Thermal.SH.Solids.CO</t>
  </si>
  <si>
    <t>Eff.ratio.IT.Res.HH.Thermal.SH.Solids.CO.Solids.Solids</t>
  </si>
  <si>
    <t>Eff.ratio.IT.Res.HH.Thermal.SH.Solids.CO.LPG.LPG</t>
  </si>
  <si>
    <t>Eff.ratio.IT.Res.HH.Thermal.SH.Solids.CO.Elc.Elec</t>
  </si>
  <si>
    <t>Eff.ratio.IT.Res.HH.Thermal.SH.LPG</t>
  </si>
  <si>
    <t>Eff.ratio.IT.Res.HH.Thermal.SH.LPG.SH</t>
  </si>
  <si>
    <t>Eff.ratio.IT.Res.HH.Thermal.SH.LPG.SH.LPG</t>
  </si>
  <si>
    <t>Eff.ratio.IT.Res.HH.Thermal.SH.LPG.SH.Elec</t>
  </si>
  <si>
    <t>Eff.ratio.IT.Res.HH.Thermal.SH.LPG.SC</t>
  </si>
  <si>
    <t>Eff.ratio.IT.Res.HH.Thermal.SH.LPG.SC.AC.Elec</t>
  </si>
  <si>
    <t>Eff.ratio.IT.Res.HH.Thermal.SH.LPG.WH</t>
  </si>
  <si>
    <t>Eff.ratio.IT.Res.HH.Thermal.SH.LPG.WH.LPG.NoSolar.LPG</t>
  </si>
  <si>
    <t>Eff.ratio.IT.Res.HH.Thermal.SH.LPG.WH.LPG.Solar</t>
  </si>
  <si>
    <t>Eff.ratio.IT.Res.HH.Thermal.SH.LPG.WH.LPG.Solar.LPG</t>
  </si>
  <si>
    <t>Eff.ratio.IT.Res.HH.Thermal.SH.LPG.WH.LPG.Solar.Solar</t>
  </si>
  <si>
    <t>Eff.ratio.IT.Res.HH.Thermal.SH.LPG.WH.Elc.NoSolar.Elec</t>
  </si>
  <si>
    <t>Eff.ratio.IT.Res.HH.Thermal.SH.LPG.WH.Elc.Solar</t>
  </si>
  <si>
    <t>Eff.ratio.IT.Res.HH.Thermal.SH.LPG.WH.Elc.Solar.Elec</t>
  </si>
  <si>
    <t>Eff.ratio.IT.Res.HH.Thermal.SH.LPG.WH.Elc.Solar.Solar</t>
  </si>
  <si>
    <t>Eff.ratio.IT.Res.HH.Thermal.SH.LPG.CO</t>
  </si>
  <si>
    <t>Eff.ratio.IT.Res.HH.Thermal.SH.LPG.CO.LPG.LPG</t>
  </si>
  <si>
    <t>Eff.ratio.IT.Res.HH.Thermal.SH.LPG.CO.Elc.Elec</t>
  </si>
  <si>
    <t>Eff.ratio.IT.Res.HH.Thermal.SH.Oil</t>
  </si>
  <si>
    <t>Eff.ratio.IT.Res.HH.Thermal.SH.Oil.SH</t>
  </si>
  <si>
    <t>Eff.ratio.IT.Res.HH.Thermal.SH.Oil.SH.Oil</t>
  </si>
  <si>
    <t>Eff.ratio.IT.Res.HH.Thermal.SH.Oil.SH.Elec</t>
  </si>
  <si>
    <t>Eff.ratio.IT.Res.HH.Thermal.SH.Oil.SC</t>
  </si>
  <si>
    <t>Eff.ratio.IT.Res.HH.Thermal.SH.Oil.SC.AC.Elec</t>
  </si>
  <si>
    <t>Eff.ratio.IT.Res.HH.Thermal.SH.Oil.WH</t>
  </si>
  <si>
    <t>Eff.ratio.IT.Res.HH.Thermal.SH.Oil.WH.Oil.NoSolar.Oil</t>
  </si>
  <si>
    <t>Eff.ratio.IT.Res.HH.Thermal.SH.Oil.WH.Oil.Solar</t>
  </si>
  <si>
    <t>Eff.ratio.IT.Res.HH.Thermal.SH.Oil.WH.Oil.Solar.Oil</t>
  </si>
  <si>
    <t>Eff.ratio.IT.Res.HH.Thermal.SH.Oil.WH.Oil.Solar.Solar</t>
  </si>
  <si>
    <t>Eff.ratio.IT.Res.HH.Thermal.SH.Oil.WH.Elc.NoSolar.Elec</t>
  </si>
  <si>
    <t>Eff.ratio.IT.Res.HH.Thermal.SH.Oil.WH.Elc.Solar</t>
  </si>
  <si>
    <t>Eff.ratio.IT.Res.HH.Thermal.SH.Oil.WH.Elc.Solar.Elec</t>
  </si>
  <si>
    <t>Eff.ratio.IT.Res.HH.Thermal.SH.Oil.WH.Elc.Solar.Solar</t>
  </si>
  <si>
    <t>Eff.ratio.IT.Res.HH.Thermal.SH.Oil.CO</t>
  </si>
  <si>
    <t>Eff.ratio.IT.Res.HH.Thermal.SH.Oil.CO.LPG.LPG</t>
  </si>
  <si>
    <t>Eff.ratio.IT.Res.HH.Thermal.SH.Oil.CO.Elc.Elec</t>
  </si>
  <si>
    <t>Eff.ratio.IT.Res.HH.Thermal.SH.Gas</t>
  </si>
  <si>
    <t>Eff.ratio.IT.Res.HH.Thermal.SH.Gas.SH</t>
  </si>
  <si>
    <t>Eff.ratio.IT.Res.HH.Thermal.SH.Gas.SH.Gas</t>
  </si>
  <si>
    <t>Eff.ratio.IT.Res.HH.Thermal.SH.Gas.SH.Elec</t>
  </si>
  <si>
    <t>Eff.ratio.IT.Res.HH.Thermal.SH.Gas.SC</t>
  </si>
  <si>
    <t>Eff.ratio.IT.Res.HH.Thermal.SH.Gas.SC.AC.Elec</t>
  </si>
  <si>
    <t>Eff.ratio.IT.Res.HH.Thermal.SH.Gas.WH</t>
  </si>
  <si>
    <t>Eff.ratio.IT.Res.HH.Thermal.SH.Gas.WH.Gas.NoSolar.Gas</t>
  </si>
  <si>
    <t>Eff.ratio.IT.Res.HH.Thermal.SH.Gas.WH.Gas.Solar</t>
  </si>
  <si>
    <t>Eff.ratio.IT.Res.HH.Thermal.SH.Gas.WH.Gas.Solar.Gas</t>
  </si>
  <si>
    <t>Eff.ratio.IT.Res.HH.Thermal.SH.Gas.WH.Gas.Solar.Solar</t>
  </si>
  <si>
    <t>Eff.ratio.IT.Res.HH.Thermal.SH.Gas.WH.Elc.NoSolar.Elec</t>
  </si>
  <si>
    <t>Eff.ratio.IT.Res.HH.Thermal.SH.Gas.WH.Elc.Solar</t>
  </si>
  <si>
    <t>Eff.ratio.IT.Res.HH.Thermal.SH.Gas.WH.Elc.Solar.Elec</t>
  </si>
  <si>
    <t>Eff.ratio.IT.Res.HH.Thermal.SH.Gas.WH.Elc.Solar.Solar</t>
  </si>
  <si>
    <t>Eff.ratio.IT.Res.HH.Thermal.SH.Gas.CO</t>
  </si>
  <si>
    <t>Eff.ratio.IT.Res.HH.Thermal.SH.Gas.CO.Gas.Gas</t>
  </si>
  <si>
    <t>Eff.ratio.IT.Res.HH.Thermal.SH.Gas.CO.Elc.Elec</t>
  </si>
  <si>
    <t>Eff.ratio.IT.Res.HH.Thermal.SH.Biomass</t>
  </si>
  <si>
    <t>Eff.ratio.IT.Res.HH.Thermal.SH.Biomass.SH</t>
  </si>
  <si>
    <t>Eff.ratio.IT.Res.HH.Thermal.SH.Biomass.SH.Biomass</t>
  </si>
  <si>
    <t>Eff.ratio.IT.Res.HH.Thermal.SH.Biomass.SH.Elec</t>
  </si>
  <si>
    <t>Eff.ratio.IT.Res.HH.Thermal.SH.Biomass.SC</t>
  </si>
  <si>
    <t>Eff.ratio.IT.Res.HH.Thermal.SH.Biomass.SC.AC.Elec</t>
  </si>
  <si>
    <t>Eff.ratio.IT.Res.HH.Thermal.SH.Biomass.WH</t>
  </si>
  <si>
    <t>Eff.ratio.IT.Res.HH.Thermal.SH.Biomass.WH.Biomass.NoSolar.Biomass</t>
  </si>
  <si>
    <t>Eff.ratio.IT.Res.HH.Thermal.SH.Biomass.WH.Biomass.Solar</t>
  </si>
  <si>
    <t>Eff.ratio.IT.Res.HH.Thermal.SH.Biomass.WH.Biomass.Solar.Biomass</t>
  </si>
  <si>
    <t>Eff.ratio.IT.Res.HH.Thermal.SH.Biomass.WH.Biomass.Solar.Solar</t>
  </si>
  <si>
    <t>Eff.ratio.IT.Res.HH.Thermal.SH.Biomass.WH.LPG.NoSolar.LPG</t>
  </si>
  <si>
    <t>Eff.ratio.IT.Res.HH.Thermal.SH.Biomass.WH.LPG.Solar</t>
  </si>
  <si>
    <t>Eff.ratio.IT.Res.HH.Thermal.SH.Biomass.WH.LPG.Solar.LPG</t>
  </si>
  <si>
    <t>Eff.ratio.IT.Res.HH.Thermal.SH.Biomass.WH.LPG.Solar.Solar</t>
  </si>
  <si>
    <t>Eff.ratio.IT.Res.HH.Thermal.SH.Biomass.WH.Elc.NoSolar.Elec</t>
  </si>
  <si>
    <t>Eff.ratio.IT.Res.HH.Thermal.SH.Biomass.WH.Elc.Solar</t>
  </si>
  <si>
    <t>Eff.ratio.IT.Res.HH.Thermal.SH.Biomass.WH.Elc.Solar.Elec</t>
  </si>
  <si>
    <t>Eff.ratio.IT.Res.HH.Thermal.SH.Biomass.WH.Elc.Solar.Solar</t>
  </si>
  <si>
    <t>Eff.ratio.IT.Res.HH.Thermal.SH.Biomass.CO</t>
  </si>
  <si>
    <t>Eff.ratio.IT.Res.HH.Thermal.SH.Biomass.CO.Biomass.Biomass</t>
  </si>
  <si>
    <t>Eff.ratio.IT.Res.HH.Thermal.SH.Biomass.CO.LPG.LPG</t>
  </si>
  <si>
    <t>Eff.ratio.IT.Res.HH.Thermal.SH.Biomass.CO.Elc.Elec</t>
  </si>
  <si>
    <t>Eff.ratio.IT.Res.HH.Thermal.SH.Geo</t>
  </si>
  <si>
    <t>Eff.ratio.IT.Res.HH.Thermal.SH.Geo.SH</t>
  </si>
  <si>
    <t>Eff.ratio.IT.Res.HH.Thermal.SH.Geo.SH.Geo</t>
  </si>
  <si>
    <t>Eff.ratio.IT.Res.HH.Thermal.SH.Geo.SH.Elec</t>
  </si>
  <si>
    <t>Eff.ratio.IT.Res.HH.Thermal.SH.Geo.SC</t>
  </si>
  <si>
    <t>Eff.ratio.IT.Res.HH.Thermal.SH.Geo.SC.AC.Elec</t>
  </si>
  <si>
    <t>Eff.ratio.IT.Res.HH.Thermal.SH.Geo.WH</t>
  </si>
  <si>
    <t>Eff.ratio.IT.Res.HH.Thermal.SH.Geo.WH.Geo.NoSolar.Geo</t>
  </si>
  <si>
    <t>Eff.ratio.IT.Res.HH.Thermal.SH.Geo.WH.Geo.Solar</t>
  </si>
  <si>
    <t>Eff.ratio.IT.Res.HH.Thermal.SH.Geo.WH.Geo.Solar.Geo</t>
  </si>
  <si>
    <t>Eff.ratio.IT.Res.HH.Thermal.SH.Geo.WH.Geo.Solar.Solar</t>
  </si>
  <si>
    <t>Eff.ratio.IT.Res.HH.Thermal.SH.Geo.WH.Elc.NoSolar.Elec</t>
  </si>
  <si>
    <t>Eff.ratio.IT.Res.HH.Thermal.SH.Geo.WH.Elc.Solar</t>
  </si>
  <si>
    <t>Eff.ratio.IT.Res.HH.Thermal.SH.Geo.WH.Elc.Solar.Elec</t>
  </si>
  <si>
    <t>Eff.ratio.IT.Res.HH.Thermal.SH.Geo.WH.Elc.Solar.Solar</t>
  </si>
  <si>
    <t>Eff.ratio.IT.Res.HH.Thermal.SH.Geo.CO</t>
  </si>
  <si>
    <t>Eff.ratio.IT.Res.HH.Thermal.SH.Geo.CO.LPG.LPG</t>
  </si>
  <si>
    <t>Eff.ratio.IT.Res.HH.Thermal.SH.Geo.CO.Elc.Elec</t>
  </si>
  <si>
    <t>Eff.ratio.IT.Res.HH.Thermal.SH.DistrHeat</t>
  </si>
  <si>
    <t>Eff.ratio.IT.Res.HH.Thermal.SH.DistrHeat.SH</t>
  </si>
  <si>
    <t>Eff.ratio.IT.Res.HH.Thermal.SH.DistrHeat.SH.Steam_Distr</t>
  </si>
  <si>
    <t>Eff.ratio.IT.Res.HH.Thermal.SH.DistrHeat.SH.Elec</t>
  </si>
  <si>
    <t>Eff.ratio.IT.Res.HH.Thermal.SH.DistrHeat.SC</t>
  </si>
  <si>
    <t>Eff.ratio.IT.Res.HH.Thermal.SH.DistrHeat.SC.AC.Elec</t>
  </si>
  <si>
    <t>Eff.ratio.IT.Res.HH.Thermal.SH.DistrHeat.WH</t>
  </si>
  <si>
    <t>Eff.ratio.IT.Res.HH.Thermal.SH.DistrHeat.WH.DistrHeat.NoSolar.Steam_Distr</t>
  </si>
  <si>
    <t>Eff.ratio.IT.Res.HH.Thermal.SH.DistrHeat.WH.DistrHeat.Solar</t>
  </si>
  <si>
    <t>Eff.ratio.IT.Res.HH.Thermal.SH.DistrHeat.WH.DistrHeat.Solar.Steam_Distr</t>
  </si>
  <si>
    <t>Eff.ratio.IT.Res.HH.Thermal.SH.DistrHeat.WH.DistrHeat.Solar.Solar</t>
  </si>
  <si>
    <t>Eff.ratio.IT.Res.HH.Thermal.SH.DistrHeat.WH.Elc.NoSolar.Elec</t>
  </si>
  <si>
    <t>Eff.ratio.IT.Res.HH.Thermal.SH.DistrHeat.WH.Elc.Solar</t>
  </si>
  <si>
    <t>Eff.ratio.IT.Res.HH.Thermal.SH.DistrHeat.WH.Elc.Solar.Elec</t>
  </si>
  <si>
    <t>Eff.ratio.IT.Res.HH.Thermal.SH.DistrHeat.WH.Elc.Solar.Solar</t>
  </si>
  <si>
    <t>Eff.ratio.IT.Res.HH.Thermal.SH.DistrHeat.CO</t>
  </si>
  <si>
    <t>Eff.ratio.IT.Res.HH.Thermal.SH.DistrHeat.CO.LPG.LPG</t>
  </si>
  <si>
    <t>Eff.ratio.IT.Res.HH.Thermal.SH.DistrHeat.CO.Elc.Elec</t>
  </si>
  <si>
    <t>Eff.ratio.IT.Res.HH.Thermal.SH.AdvElc</t>
  </si>
  <si>
    <t>Eff.ratio.IT.Res.HH.Thermal.SH.AdvElc.SH</t>
  </si>
  <si>
    <t>Eff.ratio.IT.Res.HH.Thermal.SH.AdvElc.SH.Elec</t>
  </si>
  <si>
    <t>Eff.ratio.IT.Res.HH.Thermal.SH.AdvElc.SC</t>
  </si>
  <si>
    <t>Eff.ratio.IT.Res.HH.Thermal.SH.AdvElc.SC.AC.Elec</t>
  </si>
  <si>
    <t>Eff.ratio.IT.Res.HH.Thermal.SH.AdvElc.WH</t>
  </si>
  <si>
    <t>Eff.ratio.IT.Res.HH.Thermal.SH.AdvElc.WH.LPG.NoSolar.LPG</t>
  </si>
  <si>
    <t>Eff.ratio.IT.Res.HH.Thermal.SH.AdvElc.WH.LPG.Solar</t>
  </si>
  <si>
    <t>Eff.ratio.IT.Res.HH.Thermal.SH.AdvElc.WH.LPG.Solar.LPG</t>
  </si>
  <si>
    <t>Eff.ratio.IT.Res.HH.Thermal.SH.AdvElc.WH.LPG.Solar.Solar</t>
  </si>
  <si>
    <t>Eff.ratio.IT.Res.HH.Thermal.SH.AdvElc.WH.Elc.NoSolar.Elec</t>
  </si>
  <si>
    <t>Eff.ratio.IT.Res.HH.Thermal.SH.AdvElc.WH.Elc.Solar</t>
  </si>
  <si>
    <t>Eff.ratio.IT.Res.HH.Thermal.SH.AdvElc.WH.Elc.Solar.Elec</t>
  </si>
  <si>
    <t>Eff.ratio.IT.Res.HH.Thermal.SH.AdvElc.WH.Elc.Solar.Solar</t>
  </si>
  <si>
    <t>Eff.ratio.IT.Res.HH.Thermal.SH.AdvElc.CO</t>
  </si>
  <si>
    <t>Eff.ratio.IT.Res.HH.Thermal.SH.AdvElc.CO.LPG.LPG</t>
  </si>
  <si>
    <t>Eff.ratio.IT.Res.HH.Thermal.SH.AdvElc.CO.Elc.Elec</t>
  </si>
  <si>
    <t>Eff.ratio.IT.Res.HH.Thermal.SH.ConvElc</t>
  </si>
  <si>
    <t>Eff.ratio.IT.Res.HH.Thermal.SH.ConvElc.SH</t>
  </si>
  <si>
    <t>Eff.ratio.IT.Res.HH.Thermal.SH.ConvElc.SH.Elec</t>
  </si>
  <si>
    <t>Eff.ratio.IT.Res.HH.Thermal.SH.ConvElc.SC</t>
  </si>
  <si>
    <t>Eff.ratio.IT.Res.HH.Thermal.SH.ConvElc.SC.AC.Elec</t>
  </si>
  <si>
    <t>Eff.ratio.IT.Res.HH.Thermal.SH.ConvElc.WH</t>
  </si>
  <si>
    <t>Eff.ratio.IT.Res.HH.Thermal.SH.ConvElc.WH.LPG.NoSolar.LPG</t>
  </si>
  <si>
    <t>Eff.ratio.IT.Res.HH.Thermal.SH.ConvElc.WH.LPG.Solar</t>
  </si>
  <si>
    <t>Eff.ratio.IT.Res.HH.Thermal.SH.ConvElc.WH.LPG.Solar.LPG</t>
  </si>
  <si>
    <t>Eff.ratio.IT.Res.HH.Thermal.SH.ConvElc.WH.LPG.Solar.Solar</t>
  </si>
  <si>
    <t>Eff.ratio.IT.Res.HH.Thermal.SH.ConvElc.WH.Elc.NoSolar.Elec</t>
  </si>
  <si>
    <t>Eff.ratio.IT.Res.HH.Thermal.SH.ConvElc.WH.Elc.Solar</t>
  </si>
  <si>
    <t>Eff.ratio.IT.Res.HH.Thermal.SH.ConvElc.WH.Elc.Solar.Elec</t>
  </si>
  <si>
    <t>Eff.ratio.IT.Res.HH.Thermal.SH.ConvElc.WH.Elc.Solar.Solar</t>
  </si>
  <si>
    <t>Eff.ratio.IT.Res.HH.Thermal.SH.ConvElc.CO</t>
  </si>
  <si>
    <t>Eff.ratio.IT.Res.HH.Thermal.SH.ConvElc.CO.LPG.LPG</t>
  </si>
  <si>
    <t>Eff.ratio.IT.Res.HH.Thermal.SH.ConvElc.CO.Elc.Elec</t>
  </si>
  <si>
    <t>IT - CO2 emissions (detailed structure)</t>
  </si>
  <si>
    <t>EMI.ktCO2.IT.Res.HH.Thermal.SH.Solids</t>
  </si>
  <si>
    <t>EMI.ktCO2.IT.Res.HH.Thermal.SH.Solids.SH</t>
  </si>
  <si>
    <t>EMI.ktCO2.IT.Res.HH.Thermal.SH.Solids.SH.Solids</t>
  </si>
  <si>
    <t>EMI.ktCO2.IT.Res.HH.Thermal.SH.Solids.SH.Elec</t>
  </si>
  <si>
    <t>EMI.ktCO2.IT.Res.HH.Thermal.SH.Solids.SC</t>
  </si>
  <si>
    <t>EMI.ktCO2.IT.Res.HH.Thermal.SH.Solids.SC.AC.Elec</t>
  </si>
  <si>
    <t>EMI.ktCO2.IT.Res.HH.Thermal.SH.Solids.WH</t>
  </si>
  <si>
    <t>EMI.ktCO2.IT.Res.HH.Thermal.SH.Solids.WH.Solids.NoSolar.Solids</t>
  </si>
  <si>
    <t>EMI.ktCO2.IT.Res.HH.Thermal.SH.Solids.WH.LPG.NoSolar.LPG</t>
  </si>
  <si>
    <t>EMI.ktCO2.IT.Res.HH.Thermal.SH.Solids.WH.LPG.Solar</t>
  </si>
  <si>
    <t>EMI.ktCO2.IT.Res.HH.Thermal.SH.Solids.WH.LPG.Solar.LPG</t>
  </si>
  <si>
    <t>EMI.ktCO2.IT.Res.HH.Thermal.SH.Solids.WH.LPG.Solar.Solar</t>
  </si>
  <si>
    <t>EMI.ktCO2.IT.Res.HH.Thermal.SH.Solids.WH.Elc.NoSolar.Elec</t>
  </si>
  <si>
    <t>EMI.ktCO2.IT.Res.HH.Thermal.SH.Solids.WH.Elc.Solar</t>
  </si>
  <si>
    <t>EMI.ktCO2.IT.Res.HH.Thermal.SH.Solids.WH.Elc.Solar.Elec</t>
  </si>
  <si>
    <t>EMI.ktCO2.IT.Res.HH.Thermal.SH.Solids.WH.Elc.Solar.Solar</t>
  </si>
  <si>
    <t>EMI.ktCO2.IT.Res.HH.Thermal.SH.Solids.CO</t>
  </si>
  <si>
    <t>EMI.ktCO2.IT.Res.HH.Thermal.SH.Solids.CO.Solids.Solids</t>
  </si>
  <si>
    <t>EMI.ktCO2.IT.Res.HH.Thermal.SH.Solids.CO.LPG.LPG</t>
  </si>
  <si>
    <t>EMI.ktCO2.IT.Res.HH.Thermal.SH.Solids.CO.Elc.Elec</t>
  </si>
  <si>
    <t>EMI.ktCO2.IT.Res.HH.Thermal.SH.LPG</t>
  </si>
  <si>
    <t>EMI.ktCO2.IT.Res.HH.Thermal.SH.LPG.SH</t>
  </si>
  <si>
    <t>EMI.ktCO2.IT.Res.HH.Thermal.SH.LPG.SH.LPG</t>
  </si>
  <si>
    <t>EMI.ktCO2.IT.Res.HH.Thermal.SH.LPG.SH.Elec</t>
  </si>
  <si>
    <t>EMI.ktCO2.IT.Res.HH.Thermal.SH.LPG.SC</t>
  </si>
  <si>
    <t>EMI.ktCO2.IT.Res.HH.Thermal.SH.LPG.SC.AC.Elec</t>
  </si>
  <si>
    <t>EMI.ktCO2.IT.Res.HH.Thermal.SH.LPG.WH</t>
  </si>
  <si>
    <t>EMI.ktCO2.IT.Res.HH.Thermal.SH.LPG.WH.LPG.NoSolar.LPG</t>
  </si>
  <si>
    <t>EMI.ktCO2.IT.Res.HH.Thermal.SH.LPG.WH.LPG.Solar</t>
  </si>
  <si>
    <t>EMI.ktCO2.IT.Res.HH.Thermal.SH.LPG.WH.LPG.Solar.LPG</t>
  </si>
  <si>
    <t>EMI.ktCO2.IT.Res.HH.Thermal.SH.LPG.WH.LPG.Solar.Solar</t>
  </si>
  <si>
    <t>EMI.ktCO2.IT.Res.HH.Thermal.SH.LPG.WH.Elc.NoSolar.Elec</t>
  </si>
  <si>
    <t>EMI.ktCO2.IT.Res.HH.Thermal.SH.LPG.WH.Elc.Solar</t>
  </si>
  <si>
    <t>EMI.ktCO2.IT.Res.HH.Thermal.SH.LPG.WH.Elc.Solar.Elec</t>
  </si>
  <si>
    <t>EMI.ktCO2.IT.Res.HH.Thermal.SH.LPG.WH.Elc.Solar.Solar</t>
  </si>
  <si>
    <t>EMI.ktCO2.IT.Res.HH.Thermal.SH.LPG.CO</t>
  </si>
  <si>
    <t>EMI.ktCO2.IT.Res.HH.Thermal.SH.LPG.CO.LPG.LPG</t>
  </si>
  <si>
    <t>EMI.ktCO2.IT.Res.HH.Thermal.SH.LPG.CO.Elc.Elec</t>
  </si>
  <si>
    <t>EMI.ktCO2.IT.Res.HH.Thermal.SH.Oil</t>
  </si>
  <si>
    <t>EMI.ktCO2.IT.Res.HH.Thermal.SH.Oil.SH</t>
  </si>
  <si>
    <t>EMI.ktCO2.IT.Res.HH.Thermal.SH.Oil.SH.Oil</t>
  </si>
  <si>
    <t>EMI.ktCO2.IT.Res.HH.Thermal.SH.Oil.SH.Elec</t>
  </si>
  <si>
    <t>EMI.ktCO2.IT.Res.HH.Thermal.SH.Oil.SC</t>
  </si>
  <si>
    <t>EMI.ktCO2.IT.Res.HH.Thermal.SH.Oil.SC.AC.Elec</t>
  </si>
  <si>
    <t>EMI.ktCO2.IT.Res.HH.Thermal.SH.Oil.WH</t>
  </si>
  <si>
    <t>EMI.ktCO2.IT.Res.HH.Thermal.SH.Oil.WH.Oil.NoSolar.Oil</t>
  </si>
  <si>
    <t>EMI.ktCO2.IT.Res.HH.Thermal.SH.Oil.WH.Oil.Solar</t>
  </si>
  <si>
    <t>EMI.ktCO2.IT.Res.HH.Thermal.SH.Oil.WH.Oil.Solar.Oil</t>
  </si>
  <si>
    <t>EMI.ktCO2.IT.Res.HH.Thermal.SH.Oil.WH.Oil.Solar.Solar</t>
  </si>
  <si>
    <t>EMI.ktCO2.IT.Res.HH.Thermal.SH.Oil.WH.Elc.NoSolar.Elec</t>
  </si>
  <si>
    <t>EMI.ktCO2.IT.Res.HH.Thermal.SH.Oil.WH.Elc.Solar</t>
  </si>
  <si>
    <t>EMI.ktCO2.IT.Res.HH.Thermal.SH.Oil.WH.Elc.Solar.Elec</t>
  </si>
  <si>
    <t>EMI.ktCO2.IT.Res.HH.Thermal.SH.Oil.WH.Elc.Solar.Solar</t>
  </si>
  <si>
    <t>EMI.ktCO2.IT.Res.HH.Thermal.SH.Oil.CO</t>
  </si>
  <si>
    <t>EMI.ktCO2.IT.Res.HH.Thermal.SH.Oil.CO.LPG.LPG</t>
  </si>
  <si>
    <t>EMI.ktCO2.IT.Res.HH.Thermal.SH.Oil.CO.Elc.Elec</t>
  </si>
  <si>
    <t>EMI.ktCO2.IT.Res.HH.Thermal.SH.Gas</t>
  </si>
  <si>
    <t>EMI.ktCO2.IT.Res.HH.Thermal.SH.Gas.SH</t>
  </si>
  <si>
    <t>EMI.ktCO2.IT.Res.HH.Thermal.SH.Gas.SH.Gas</t>
  </si>
  <si>
    <t>EMI.ktCO2.IT.Res.HH.Thermal.SH.Gas.SH.Elec</t>
  </si>
  <si>
    <t>EMI.ktCO2.IT.Res.HH.Thermal.SH.Gas.SC</t>
  </si>
  <si>
    <t>EMI.ktCO2.IT.Res.HH.Thermal.SH.Gas.SC.AC.Elec</t>
  </si>
  <si>
    <t>EMI.ktCO2.IT.Res.HH.Thermal.SH.Gas.WH</t>
  </si>
  <si>
    <t>EMI.ktCO2.IT.Res.HH.Thermal.SH.Gas.WH.Gas.NoSolar.Gas</t>
  </si>
  <si>
    <t>EMI.ktCO2.IT.Res.HH.Thermal.SH.Gas.WH.Gas.Solar</t>
  </si>
  <si>
    <t>EMI.ktCO2.IT.Res.HH.Thermal.SH.Gas.WH.Gas.Solar.Gas</t>
  </si>
  <si>
    <t>EMI.ktCO2.IT.Res.HH.Thermal.SH.Gas.WH.Gas.Solar.Solar</t>
  </si>
  <si>
    <t>EMI.ktCO2.IT.Res.HH.Thermal.SH.Gas.WH.Elc.NoSolar.Elec</t>
  </si>
  <si>
    <t>EMI.ktCO2.IT.Res.HH.Thermal.SH.Gas.WH.Elc.Solar</t>
  </si>
  <si>
    <t>EMI.ktCO2.IT.Res.HH.Thermal.SH.Gas.WH.Elc.Solar.Elec</t>
  </si>
  <si>
    <t>EMI.ktCO2.IT.Res.HH.Thermal.SH.Gas.WH.Elc.Solar.Solar</t>
  </si>
  <si>
    <t>EMI.ktCO2.IT.Res.HH.Thermal.SH.Gas.CO</t>
  </si>
  <si>
    <t>EMI.ktCO2.IT.Res.HH.Thermal.SH.Gas.CO.Gas.Gas</t>
  </si>
  <si>
    <t>EMI.ktCO2.IT.Res.HH.Thermal.SH.Gas.CO.Elc.Elec</t>
  </si>
  <si>
    <t>EMI.ktCO2.IT.Res.HH.Thermal.SH.Biomass</t>
  </si>
  <si>
    <t>EMI.ktCO2.IT.Res.HH.Thermal.SH.Biomass.SH</t>
  </si>
  <si>
    <t>EMI.ktCO2.IT.Res.HH.Thermal.SH.Biomass.SH.Biomass</t>
  </si>
  <si>
    <t>EMI.ktCO2.IT.Res.HH.Thermal.SH.Biomass.SH.Elec</t>
  </si>
  <si>
    <t>EMI.ktCO2.IT.Res.HH.Thermal.SH.Biomass.SC</t>
  </si>
  <si>
    <t>EMI.ktCO2.IT.Res.HH.Thermal.SH.Biomass.SC.AC.Elec</t>
  </si>
  <si>
    <t>EMI.ktCO2.IT.Res.HH.Thermal.SH.Biomass.WH</t>
  </si>
  <si>
    <t>EMI.ktCO2.IT.Res.HH.Thermal.SH.Biomass.WH.Biomass.NoSolar.Biomass</t>
  </si>
  <si>
    <t>EMI.ktCO2.IT.Res.HH.Thermal.SH.Biomass.WH.Biomass.Solar</t>
  </si>
  <si>
    <t>EMI.ktCO2.IT.Res.HH.Thermal.SH.Biomass.WH.Biomass.Solar.Biomass</t>
  </si>
  <si>
    <t>EMI.ktCO2.IT.Res.HH.Thermal.SH.Biomass.WH.Biomass.Solar.Solar</t>
  </si>
  <si>
    <t>EMI.ktCO2.IT.Res.HH.Thermal.SH.Biomass.WH.LPG.NoSolar.LPG</t>
  </si>
  <si>
    <t>EMI.ktCO2.IT.Res.HH.Thermal.SH.Biomass.WH.LPG.Solar</t>
  </si>
  <si>
    <t>EMI.ktCO2.IT.Res.HH.Thermal.SH.Biomass.WH.LPG.Solar.LPG</t>
  </si>
  <si>
    <t>EMI.ktCO2.IT.Res.HH.Thermal.SH.Biomass.WH.LPG.Solar.Solar</t>
  </si>
  <si>
    <t>EMI.ktCO2.IT.Res.HH.Thermal.SH.Biomass.WH.Elc.NoSolar.Elec</t>
  </si>
  <si>
    <t>EMI.ktCO2.IT.Res.HH.Thermal.SH.Biomass.WH.Elc.Solar</t>
  </si>
  <si>
    <t>EMI.ktCO2.IT.Res.HH.Thermal.SH.Biomass.WH.Elc.Solar.Elec</t>
  </si>
  <si>
    <t>EMI.ktCO2.IT.Res.HH.Thermal.SH.Biomass.WH.Elc.Solar.Solar</t>
  </si>
  <si>
    <t>EMI.ktCO2.IT.Res.HH.Thermal.SH.Biomass.CO</t>
  </si>
  <si>
    <t>EMI.ktCO2.IT.Res.HH.Thermal.SH.Biomass.CO.Biomass.Biomass</t>
  </si>
  <si>
    <t>EMI.ktCO2.IT.Res.HH.Thermal.SH.Biomass.CO.LPG.LPG</t>
  </si>
  <si>
    <t>EMI.ktCO2.IT.Res.HH.Thermal.SH.Biomass.CO.Elc.Elec</t>
  </si>
  <si>
    <t>EMI.ktCO2.IT.Res.HH.Thermal.SH.Geo</t>
  </si>
  <si>
    <t>EMI.ktCO2.IT.Res.HH.Thermal.SH.Geo.SH</t>
  </si>
  <si>
    <t>EMI.ktCO2.IT.Res.HH.Thermal.SH.Geo.SH.Geo</t>
  </si>
  <si>
    <t>EMI.ktCO2.IT.Res.HH.Thermal.SH.Geo.SH.Elec</t>
  </si>
  <si>
    <t>EMI.ktCO2.IT.Res.HH.Thermal.SH.Geo.SC</t>
  </si>
  <si>
    <t>EMI.ktCO2.IT.Res.HH.Thermal.SH.Geo.SC.AC.Elec</t>
  </si>
  <si>
    <t>EMI.ktCO2.IT.Res.HH.Thermal.SH.Geo.WH</t>
  </si>
  <si>
    <t>EMI.ktCO2.IT.Res.HH.Thermal.SH.Geo.WH.Geo.NoSolar.Geo</t>
  </si>
  <si>
    <t>EMI.ktCO2.IT.Res.HH.Thermal.SH.Geo.WH.Geo.Solar</t>
  </si>
  <si>
    <t>EMI.ktCO2.IT.Res.HH.Thermal.SH.Geo.WH.Geo.Solar.Geo</t>
  </si>
  <si>
    <t>EMI.ktCO2.IT.Res.HH.Thermal.SH.Geo.WH.Geo.Solar.Solar</t>
  </si>
  <si>
    <t>EMI.ktCO2.IT.Res.HH.Thermal.SH.Geo.WH.Elc.NoSolar.Elec</t>
  </si>
  <si>
    <t>EMI.ktCO2.IT.Res.HH.Thermal.SH.Geo.WH.Elc.Solar</t>
  </si>
  <si>
    <t>EMI.ktCO2.IT.Res.HH.Thermal.SH.Geo.WH.Elc.Solar.Elec</t>
  </si>
  <si>
    <t>EMI.ktCO2.IT.Res.HH.Thermal.SH.Geo.WH.Elc.Solar.Solar</t>
  </si>
  <si>
    <t>EMI.ktCO2.IT.Res.HH.Thermal.SH.Geo.CO</t>
  </si>
  <si>
    <t>EMI.ktCO2.IT.Res.HH.Thermal.SH.Geo.CO.LPG.LPG</t>
  </si>
  <si>
    <t>EMI.ktCO2.IT.Res.HH.Thermal.SH.Geo.CO.Elc.Elec</t>
  </si>
  <si>
    <t>EMI.ktCO2.IT.Res.HH.Thermal.SH.DistrHeat</t>
  </si>
  <si>
    <t>EMI.ktCO2.IT.Res.HH.Thermal.SH.DistrHeat.SH</t>
  </si>
  <si>
    <t>EMI.ktCO2.IT.Res.HH.Thermal.SH.DistrHeat.SH.Steam_Distr</t>
  </si>
  <si>
    <t>EMI.ktCO2.IT.Res.HH.Thermal.SH.DistrHeat.SH.Elec</t>
  </si>
  <si>
    <t>EMI.ktCO2.IT.Res.HH.Thermal.SH.DistrHeat.SC</t>
  </si>
  <si>
    <t>EMI.ktCO2.IT.Res.HH.Thermal.SH.DistrHeat.SC.AC.Elec</t>
  </si>
  <si>
    <t>EMI.ktCO2.IT.Res.HH.Thermal.SH.DistrHeat.WH</t>
  </si>
  <si>
    <t>EMI.ktCO2.IT.Res.HH.Thermal.SH.DistrHeat.WH.DistrHeat.NoSolar.Steam_Distr</t>
  </si>
  <si>
    <t>EMI.ktCO2.IT.Res.HH.Thermal.SH.DistrHeat.WH.DistrHeat.Solar</t>
  </si>
  <si>
    <t>EMI.ktCO2.IT.Res.HH.Thermal.SH.DistrHeat.WH.DistrHeat.Solar.Steam_Distr</t>
  </si>
  <si>
    <t>EMI.ktCO2.IT.Res.HH.Thermal.SH.DistrHeat.WH.DistrHeat.Solar.Solar</t>
  </si>
  <si>
    <t>EMI.ktCO2.IT.Res.HH.Thermal.SH.DistrHeat.WH.Elc.NoSolar.Elec</t>
  </si>
  <si>
    <t>EMI.ktCO2.IT.Res.HH.Thermal.SH.DistrHeat.WH.Elc.Solar</t>
  </si>
  <si>
    <t>EMI.ktCO2.IT.Res.HH.Thermal.SH.DistrHeat.WH.Elc.Solar.Elec</t>
  </si>
  <si>
    <t>EMI.ktCO2.IT.Res.HH.Thermal.SH.DistrHeat.WH.Elc.Solar.Solar</t>
  </si>
  <si>
    <t>EMI.ktCO2.IT.Res.HH.Thermal.SH.DistrHeat.CO</t>
  </si>
  <si>
    <t>EMI.ktCO2.IT.Res.HH.Thermal.SH.DistrHeat.CO.LPG.LPG</t>
  </si>
  <si>
    <t>EMI.ktCO2.IT.Res.HH.Thermal.SH.DistrHeat.CO.Elc.Elec</t>
  </si>
  <si>
    <t>EMI.ktCO2.IT.Res.HH.Thermal.SH.AdvElc</t>
  </si>
  <si>
    <t>EMI.ktCO2.IT.Res.HH.Thermal.SH.AdvElc.SH</t>
  </si>
  <si>
    <t>EMI.ktCO2.IT.Res.HH.Thermal.SH.AdvElc.SH.Elec</t>
  </si>
  <si>
    <t>EMI.ktCO2.IT.Res.HH.Thermal.SH.AdvElc.SC</t>
  </si>
  <si>
    <t>EMI.ktCO2.IT.Res.HH.Thermal.SH.AdvElc.SC.AC.Elec</t>
  </si>
  <si>
    <t>EMI.ktCO2.IT.Res.HH.Thermal.SH.AdvElc.WH</t>
  </si>
  <si>
    <t>EMI.ktCO2.IT.Res.HH.Thermal.SH.AdvElc.WH.LPG.NoSolar.LPG</t>
  </si>
  <si>
    <t>EMI.ktCO2.IT.Res.HH.Thermal.SH.AdvElc.WH.LPG.Solar</t>
  </si>
  <si>
    <t>EMI.ktCO2.IT.Res.HH.Thermal.SH.AdvElc.WH.LPG.Solar.LPG</t>
  </si>
  <si>
    <t>EMI.ktCO2.IT.Res.HH.Thermal.SH.AdvElc.WH.LPG.Solar.Solar</t>
  </si>
  <si>
    <t>EMI.ktCO2.IT.Res.HH.Thermal.SH.AdvElc.WH.Elc.NoSolar.Elec</t>
  </si>
  <si>
    <t>EMI.ktCO2.IT.Res.HH.Thermal.SH.AdvElc.WH.Elc.Solar</t>
  </si>
  <si>
    <t>EMI.ktCO2.IT.Res.HH.Thermal.SH.AdvElc.WH.Elc.Solar.Elec</t>
  </si>
  <si>
    <t>EMI.ktCO2.IT.Res.HH.Thermal.SH.AdvElc.WH.Elc.Solar.Solar</t>
  </si>
  <si>
    <t>EMI.ktCO2.IT.Res.HH.Thermal.SH.AdvElc.CO</t>
  </si>
  <si>
    <t>EMI.ktCO2.IT.Res.HH.Thermal.SH.AdvElc.CO.LPG.LPG</t>
  </si>
  <si>
    <t>EMI.ktCO2.IT.Res.HH.Thermal.SH.AdvElc.CO.Elc.Elec</t>
  </si>
  <si>
    <t>EMI.ktCO2.IT.Res.HH.Thermal.SH.ConvElc</t>
  </si>
  <si>
    <t>EMI.ktCO2.IT.Res.HH.Thermal.SH.ConvElc.SH</t>
  </si>
  <si>
    <t>EMI.ktCO2.IT.Res.HH.Thermal.SH.ConvElc.SH.Elec</t>
  </si>
  <si>
    <t>EMI.ktCO2.IT.Res.HH.Thermal.SH.ConvElc.SC</t>
  </si>
  <si>
    <t>EMI.ktCO2.IT.Res.HH.Thermal.SH.ConvElc.SC.AC.Elec</t>
  </si>
  <si>
    <t>EMI.ktCO2.IT.Res.HH.Thermal.SH.ConvElc.WH</t>
  </si>
  <si>
    <t>EMI.ktCO2.IT.Res.HH.Thermal.SH.ConvElc.WH.LPG.NoSolar.LPG</t>
  </si>
  <si>
    <t>EMI.ktCO2.IT.Res.HH.Thermal.SH.ConvElc.WH.LPG.Solar</t>
  </si>
  <si>
    <t>EMI.ktCO2.IT.Res.HH.Thermal.SH.ConvElc.WH.LPG.Solar.LPG</t>
  </si>
  <si>
    <t>EMI.ktCO2.IT.Res.HH.Thermal.SH.ConvElc.WH.LPG.Solar.Solar</t>
  </si>
  <si>
    <t>EMI.ktCO2.IT.Res.HH.Thermal.SH.ConvElc.WH.Elc.NoSolar.Elec</t>
  </si>
  <si>
    <t>EMI.ktCO2.IT.Res.HH.Thermal.SH.ConvElc.WH.Elc.Solar</t>
  </si>
  <si>
    <t>EMI.ktCO2.IT.Res.HH.Thermal.SH.ConvElc.WH.Elc.Solar.Elec</t>
  </si>
  <si>
    <t>EMI.ktCO2.IT.Res.HH.Thermal.SH.ConvElc.WH.Elc.Solar.Solar</t>
  </si>
  <si>
    <t>EMI.ktCO2.IT.Res.HH.Thermal.SH.ConvElc.CO</t>
  </si>
  <si>
    <t>EMI.ktCO2.IT.Res.HH.Thermal.SH.ConvElc.CO.LPG.LPG</t>
  </si>
  <si>
    <t>EMI.ktCO2.IT.Res.HH.Thermal.SH.ConvElc.CO.Elc.Elec</t>
  </si>
  <si>
    <t>IT - Final energy consumption per household (detailed structure)</t>
  </si>
  <si>
    <t>FEC_per_household.kWh.IT.Res.HH.Thermal.SH.Solids</t>
  </si>
  <si>
    <t>FEC_per_household.kWh.IT.Res.HH.Thermal.SH.Solids.SH</t>
  </si>
  <si>
    <t>FEC_per_household.kWh.IT.Res.HH.Thermal.SH.Solids.SH.Solids</t>
  </si>
  <si>
    <t>FEC_per_household.kWh.IT.Res.HH.Thermal.SH.Solids.SH.Elec</t>
  </si>
  <si>
    <t>FEC_per_household.kWh.IT.Res.HH.Thermal.SH.Solids.SC</t>
  </si>
  <si>
    <t>FEC_per_household.kWh.IT.Res.HH.Thermal.SH.Solids.SC.AC.Elec</t>
  </si>
  <si>
    <t>FEC_per_household.kWh.IT.Res.HH.Thermal.SH.Solids.WH</t>
  </si>
  <si>
    <t>FEC_per_household.kWh.IT.Res.HH.Thermal.SH.Solids.WH.Solids.NoSolar.Solids</t>
  </si>
  <si>
    <t>FEC_per_household.kWh.IT.Res.HH.Thermal.SH.Solids.WH.LPG.NoSolar.LPG</t>
  </si>
  <si>
    <t>FEC_per_household.kWh.IT.Res.HH.Thermal.SH.Solids.WH.LPG.Solar</t>
  </si>
  <si>
    <t>FEC_per_household.kWh.IT.Res.HH.Thermal.SH.Solids.WH.LPG.Solar.LPG</t>
  </si>
  <si>
    <t>FEC_per_household.kWh.IT.Res.HH.Thermal.SH.Solids.WH.LPG.Solar.Solar</t>
  </si>
  <si>
    <t>FEC_per_household.kWh.IT.Res.HH.Thermal.SH.Solids.WH.Elc.NoSolar.Elec</t>
  </si>
  <si>
    <t>FEC_per_household.kWh.IT.Res.HH.Thermal.SH.Solids.WH.Elc.Solar</t>
  </si>
  <si>
    <t>FEC_per_household.kWh.IT.Res.HH.Thermal.SH.Solids.WH.Elc.Solar.Elec</t>
  </si>
  <si>
    <t>FEC_per_household.kWh.IT.Res.HH.Thermal.SH.Solids.WH.Elc.Solar.Solar</t>
  </si>
  <si>
    <t>FEC_per_household.kWh.IT.Res.HH.Thermal.SH.Solids.CO</t>
  </si>
  <si>
    <t>FEC_per_household.kWh.IT.Res.HH.Thermal.SH.Solids.CO.Solids.Solids</t>
  </si>
  <si>
    <t>FEC_per_household.kWh.IT.Res.HH.Thermal.SH.Solids.CO.LPG.LPG</t>
  </si>
  <si>
    <t>FEC_per_household.kWh.IT.Res.HH.Thermal.SH.Solids.CO.Elc.Elec</t>
  </si>
  <si>
    <t>FEC_per_household.kWh.IT.Res.HH.Thermal.SH.LPG</t>
  </si>
  <si>
    <t>FEC_per_household.kWh.IT.Res.HH.Thermal.SH.LPG.SH</t>
  </si>
  <si>
    <t>FEC_per_household.kWh.IT.Res.HH.Thermal.SH.LPG.SH.LPG</t>
  </si>
  <si>
    <t>FEC_per_household.kWh.IT.Res.HH.Thermal.SH.LPG.SH.Elec</t>
  </si>
  <si>
    <t>FEC_per_household.kWh.IT.Res.HH.Thermal.SH.LPG.SC</t>
  </si>
  <si>
    <t>FEC_per_household.kWh.IT.Res.HH.Thermal.SH.LPG.SC.AC.Elec</t>
  </si>
  <si>
    <t>FEC_per_household.kWh.IT.Res.HH.Thermal.SH.LPG.WH</t>
  </si>
  <si>
    <t>FEC_per_household.kWh.IT.Res.HH.Thermal.SH.LPG.WH.LPG.NoSolar.LPG</t>
  </si>
  <si>
    <t>FEC_per_household.kWh.IT.Res.HH.Thermal.SH.LPG.WH.LPG.Solar</t>
  </si>
  <si>
    <t>FEC_per_household.kWh.IT.Res.HH.Thermal.SH.LPG.WH.LPG.Solar.LPG</t>
  </si>
  <si>
    <t>FEC_per_household.kWh.IT.Res.HH.Thermal.SH.LPG.WH.LPG.Solar.Solar</t>
  </si>
  <si>
    <t>FEC_per_household.kWh.IT.Res.HH.Thermal.SH.LPG.WH.Elc.NoSolar.Elec</t>
  </si>
  <si>
    <t>FEC_per_household.kWh.IT.Res.HH.Thermal.SH.LPG.WH.Elc.Solar</t>
  </si>
  <si>
    <t>FEC_per_household.kWh.IT.Res.HH.Thermal.SH.LPG.WH.Elc.Solar.Elec</t>
  </si>
  <si>
    <t>FEC_per_household.kWh.IT.Res.HH.Thermal.SH.LPG.WH.Elc.Solar.Solar</t>
  </si>
  <si>
    <t>FEC_per_household.kWh.IT.Res.HH.Thermal.SH.LPG.CO</t>
  </si>
  <si>
    <t>FEC_per_household.kWh.IT.Res.HH.Thermal.SH.LPG.CO.LPG.LPG</t>
  </si>
  <si>
    <t>FEC_per_household.kWh.IT.Res.HH.Thermal.SH.LPG.CO.Elc.Elec</t>
  </si>
  <si>
    <t>FEC_per_household.kWh.IT.Res.HH.Thermal.SH.Oil</t>
  </si>
  <si>
    <t>FEC_per_household.kWh.IT.Res.HH.Thermal.SH.Oil.SH</t>
  </si>
  <si>
    <t>FEC_per_household.kWh.IT.Res.HH.Thermal.SH.Oil.SH.Oil</t>
  </si>
  <si>
    <t>FEC_per_household.kWh.IT.Res.HH.Thermal.SH.Oil.SH.Elec</t>
  </si>
  <si>
    <t>FEC_per_household.kWh.IT.Res.HH.Thermal.SH.Oil.SC</t>
  </si>
  <si>
    <t>FEC_per_household.kWh.IT.Res.HH.Thermal.SH.Oil.SC.AC.Elec</t>
  </si>
  <si>
    <t>FEC_per_household.kWh.IT.Res.HH.Thermal.SH.Oil.WH</t>
  </si>
  <si>
    <t>FEC_per_household.kWh.IT.Res.HH.Thermal.SH.Oil.WH.Oil.NoSolar.Oil</t>
  </si>
  <si>
    <t>FEC_per_household.kWh.IT.Res.HH.Thermal.SH.Oil.WH.Oil.Solar</t>
  </si>
  <si>
    <t>FEC_per_household.kWh.IT.Res.HH.Thermal.SH.Oil.WH.Oil.Solar.Oil</t>
  </si>
  <si>
    <t>FEC_per_household.kWh.IT.Res.HH.Thermal.SH.Oil.WH.Oil.Solar.Solar</t>
  </si>
  <si>
    <t>FEC_per_household.kWh.IT.Res.HH.Thermal.SH.Oil.WH.Elc.NoSolar.Elec</t>
  </si>
  <si>
    <t>FEC_per_household.kWh.IT.Res.HH.Thermal.SH.Oil.WH.Elc.Solar</t>
  </si>
  <si>
    <t>FEC_per_household.kWh.IT.Res.HH.Thermal.SH.Oil.WH.Elc.Solar.Elec</t>
  </si>
  <si>
    <t>FEC_per_household.kWh.IT.Res.HH.Thermal.SH.Oil.WH.Elc.Solar.Solar</t>
  </si>
  <si>
    <t>FEC_per_household.kWh.IT.Res.HH.Thermal.SH.Oil.CO</t>
  </si>
  <si>
    <t>FEC_per_household.kWh.IT.Res.HH.Thermal.SH.Oil.CO.LPG.LPG</t>
  </si>
  <si>
    <t>FEC_per_household.kWh.IT.Res.HH.Thermal.SH.Oil.CO.Elc.Elec</t>
  </si>
  <si>
    <t>FEC_per_household.kWh.IT.Res.HH.Thermal.SH.Gas</t>
  </si>
  <si>
    <t>FEC_per_household.kWh.IT.Res.HH.Thermal.SH.Gas.SH</t>
  </si>
  <si>
    <t>FEC_per_household.kWh.IT.Res.HH.Thermal.SH.Gas.SH.Gas</t>
  </si>
  <si>
    <t>FEC_per_household.kWh.IT.Res.HH.Thermal.SH.Gas.SH.Elec</t>
  </si>
  <si>
    <t>FEC_per_household.kWh.IT.Res.HH.Thermal.SH.Gas.SC</t>
  </si>
  <si>
    <t>FEC_per_household.kWh.IT.Res.HH.Thermal.SH.Gas.SC.AC.Elec</t>
  </si>
  <si>
    <t>FEC_per_household.kWh.IT.Res.HH.Thermal.SH.Gas.WH</t>
  </si>
  <si>
    <t>FEC_per_household.kWh.IT.Res.HH.Thermal.SH.Gas.WH.Gas.NoSolar.Gas</t>
  </si>
  <si>
    <t>FEC_per_household.kWh.IT.Res.HH.Thermal.SH.Gas.WH.Gas.Solar</t>
  </si>
  <si>
    <t>FEC_per_household.kWh.IT.Res.HH.Thermal.SH.Gas.WH.Gas.Solar.Gas</t>
  </si>
  <si>
    <t>FEC_per_household.kWh.IT.Res.HH.Thermal.SH.Gas.WH.Gas.Solar.Solar</t>
  </si>
  <si>
    <t>FEC_per_household.kWh.IT.Res.HH.Thermal.SH.Gas.WH.Elc.NoSolar.Elec</t>
  </si>
  <si>
    <t>FEC_per_household.kWh.IT.Res.HH.Thermal.SH.Gas.WH.Elc.Solar</t>
  </si>
  <si>
    <t>FEC_per_household.kWh.IT.Res.HH.Thermal.SH.Gas.WH.Elc.Solar.Elec</t>
  </si>
  <si>
    <t>FEC_per_household.kWh.IT.Res.HH.Thermal.SH.Gas.WH.Elc.Solar.Solar</t>
  </si>
  <si>
    <t>FEC_per_household.kWh.IT.Res.HH.Thermal.SH.Gas.CO</t>
  </si>
  <si>
    <t>FEC_per_household.kWh.IT.Res.HH.Thermal.SH.Gas.CO.Gas.Gas</t>
  </si>
  <si>
    <t>FEC_per_household.kWh.IT.Res.HH.Thermal.SH.Gas.CO.Elc.Elec</t>
  </si>
  <si>
    <t>FEC_per_household.kWh.IT.Res.HH.Thermal.SH.Biomass</t>
  </si>
  <si>
    <t>FEC_per_household.kWh.IT.Res.HH.Thermal.SH.Biomass.SH</t>
  </si>
  <si>
    <t>FEC_per_household.kWh.IT.Res.HH.Thermal.SH.Biomass.SH.Biomass</t>
  </si>
  <si>
    <t>FEC_per_household.kWh.IT.Res.HH.Thermal.SH.Biomass.SH.Elec</t>
  </si>
  <si>
    <t>FEC_per_household.kWh.IT.Res.HH.Thermal.SH.Biomass.SC</t>
  </si>
  <si>
    <t>FEC_per_household.kWh.IT.Res.HH.Thermal.SH.Biomass.SC.AC.Elec</t>
  </si>
  <si>
    <t>FEC_per_household.kWh.IT.Res.HH.Thermal.SH.Biomass.WH</t>
  </si>
  <si>
    <t>FEC_per_household.kWh.IT.Res.HH.Thermal.SH.Biomass.WH.Biomass.NoSolar.Biomass</t>
  </si>
  <si>
    <t>FEC_per_household.kWh.IT.Res.HH.Thermal.SH.Biomass.WH.Biomass.Solar</t>
  </si>
  <si>
    <t>FEC_per_household.kWh.IT.Res.HH.Thermal.SH.Biomass.WH.Biomass.Solar.Biomass</t>
  </si>
  <si>
    <t>FEC_per_household.kWh.IT.Res.HH.Thermal.SH.Biomass.WH.Biomass.Solar.Solar</t>
  </si>
  <si>
    <t>FEC_per_household.kWh.IT.Res.HH.Thermal.SH.Biomass.WH.LPG.NoSolar.LPG</t>
  </si>
  <si>
    <t>FEC_per_household.kWh.IT.Res.HH.Thermal.SH.Biomass.WH.LPG.Solar</t>
  </si>
  <si>
    <t>FEC_per_household.kWh.IT.Res.HH.Thermal.SH.Biomass.WH.LPG.Solar.LPG</t>
  </si>
  <si>
    <t>FEC_per_household.kWh.IT.Res.HH.Thermal.SH.Biomass.WH.LPG.Solar.Solar</t>
  </si>
  <si>
    <t>FEC_per_household.kWh.IT.Res.HH.Thermal.SH.Biomass.WH.Elc.NoSolar.Elec</t>
  </si>
  <si>
    <t>FEC_per_household.kWh.IT.Res.HH.Thermal.SH.Biomass.WH.Elc.Solar</t>
  </si>
  <si>
    <t>FEC_per_household.kWh.IT.Res.HH.Thermal.SH.Biomass.WH.Elc.Solar.Elec</t>
  </si>
  <si>
    <t>FEC_per_household.kWh.IT.Res.HH.Thermal.SH.Biomass.WH.Elc.Solar.Solar</t>
  </si>
  <si>
    <t>FEC_per_household.kWh.IT.Res.HH.Thermal.SH.Biomass.CO</t>
  </si>
  <si>
    <t>FEC_per_household.kWh.IT.Res.HH.Thermal.SH.Biomass.CO.Biomass.Biomass</t>
  </si>
  <si>
    <t>FEC_per_household.kWh.IT.Res.HH.Thermal.SH.Biomass.CO.LPG.LPG</t>
  </si>
  <si>
    <t>FEC_per_household.kWh.IT.Res.HH.Thermal.SH.Biomass.CO.Elc.Elec</t>
  </si>
  <si>
    <t>FEC_per_household.kWh.IT.Res.HH.Thermal.SH.Geo</t>
  </si>
  <si>
    <t>FEC_per_household.kWh.IT.Res.HH.Thermal.SH.Geo.SH</t>
  </si>
  <si>
    <t>FEC_per_household.kWh.IT.Res.HH.Thermal.SH.Geo.SH.Geo</t>
  </si>
  <si>
    <t>FEC_per_household.kWh.IT.Res.HH.Thermal.SH.Geo.SH.Elec</t>
  </si>
  <si>
    <t>FEC_per_household.kWh.IT.Res.HH.Thermal.SH.Geo.SC</t>
  </si>
  <si>
    <t>FEC_per_household.kWh.IT.Res.HH.Thermal.SH.Geo.SC.AC.Elec</t>
  </si>
  <si>
    <t>FEC_per_household.kWh.IT.Res.HH.Thermal.SH.Geo.WH</t>
  </si>
  <si>
    <t>FEC_per_household.kWh.IT.Res.HH.Thermal.SH.Geo.WH.Geo.NoSolar.Geo</t>
  </si>
  <si>
    <t>FEC_per_household.kWh.IT.Res.HH.Thermal.SH.Geo.WH.Geo.Solar</t>
  </si>
  <si>
    <t>FEC_per_household.kWh.IT.Res.HH.Thermal.SH.Geo.WH.Geo.Solar.Geo</t>
  </si>
  <si>
    <t>FEC_per_household.kWh.IT.Res.HH.Thermal.SH.Geo.WH.Geo.Solar.Solar</t>
  </si>
  <si>
    <t>FEC_per_household.kWh.IT.Res.HH.Thermal.SH.Geo.WH.Elc.NoSolar.Elec</t>
  </si>
  <si>
    <t>FEC_per_household.kWh.IT.Res.HH.Thermal.SH.Geo.WH.Elc.Solar</t>
  </si>
  <si>
    <t>FEC_per_household.kWh.IT.Res.HH.Thermal.SH.Geo.WH.Elc.Solar.Elec</t>
  </si>
  <si>
    <t>FEC_per_household.kWh.IT.Res.HH.Thermal.SH.Geo.WH.Elc.Solar.Solar</t>
  </si>
  <si>
    <t>FEC_per_household.kWh.IT.Res.HH.Thermal.SH.Geo.CO</t>
  </si>
  <si>
    <t>FEC_per_household.kWh.IT.Res.HH.Thermal.SH.Geo.CO.LPG.LPG</t>
  </si>
  <si>
    <t>FEC_per_household.kWh.IT.Res.HH.Thermal.SH.Geo.CO.Elc.Elec</t>
  </si>
  <si>
    <t>FEC_per_household.kWh.IT.Res.HH.Thermal.SH.DistrHeat</t>
  </si>
  <si>
    <t>FEC_per_household.kWh.IT.Res.HH.Thermal.SH.DistrHeat.SH</t>
  </si>
  <si>
    <t>FEC_per_household.kWh.IT.Res.HH.Thermal.SH.DistrHeat.SH.Steam_Distr</t>
  </si>
  <si>
    <t>FEC_per_household.kWh.IT.Res.HH.Thermal.SH.DistrHeat.SH.Elec</t>
  </si>
  <si>
    <t>FEC_per_household.kWh.IT.Res.HH.Thermal.SH.DistrHeat.SC</t>
  </si>
  <si>
    <t>FEC_per_household.kWh.IT.Res.HH.Thermal.SH.DistrHeat.SC.AC.Elec</t>
  </si>
  <si>
    <t>FEC_per_household.kWh.IT.Res.HH.Thermal.SH.DistrHeat.WH</t>
  </si>
  <si>
    <t>FEC_per_household.kWh.IT.Res.HH.Thermal.SH.DistrHeat.WH.DistrHeat.NoSolar.Steam_Distr</t>
  </si>
  <si>
    <t>FEC_per_household.kWh.IT.Res.HH.Thermal.SH.DistrHeat.WH.DistrHeat.Solar</t>
  </si>
  <si>
    <t>FEC_per_household.kWh.IT.Res.HH.Thermal.SH.DistrHeat.WH.DistrHeat.Solar.Steam_Distr</t>
  </si>
  <si>
    <t>FEC_per_household.kWh.IT.Res.HH.Thermal.SH.DistrHeat.WH.DistrHeat.Solar.Solar</t>
  </si>
  <si>
    <t>FEC_per_household.kWh.IT.Res.HH.Thermal.SH.DistrHeat.WH.Elc.NoSolar.Elec</t>
  </si>
  <si>
    <t>FEC_per_household.kWh.IT.Res.HH.Thermal.SH.DistrHeat.WH.Elc.Solar</t>
  </si>
  <si>
    <t>FEC_per_household.kWh.IT.Res.HH.Thermal.SH.DistrHeat.WH.Elc.Solar.Elec</t>
  </si>
  <si>
    <t>FEC_per_household.kWh.IT.Res.HH.Thermal.SH.DistrHeat.WH.Elc.Solar.Solar</t>
  </si>
  <si>
    <t>FEC_per_household.kWh.IT.Res.HH.Thermal.SH.DistrHeat.CO</t>
  </si>
  <si>
    <t>FEC_per_household.kWh.IT.Res.HH.Thermal.SH.DistrHeat.CO.LPG.LPG</t>
  </si>
  <si>
    <t>FEC_per_household.kWh.IT.Res.HH.Thermal.SH.DistrHeat.CO.Elc.Elec</t>
  </si>
  <si>
    <t>FEC_per_household.kWh.IT.Res.HH.Thermal.SH.AdvElc</t>
  </si>
  <si>
    <t>FEC_per_household.kWh.IT.Res.HH.Thermal.SH.AdvElc.SH</t>
  </si>
  <si>
    <t>FEC_per_household.kWh.IT.Res.HH.Thermal.SH.AdvElc.SH.Elec</t>
  </si>
  <si>
    <t>FEC_per_household.kWh.IT.Res.HH.Thermal.SH.AdvElc.SC</t>
  </si>
  <si>
    <t>FEC_per_household.kWh.IT.Res.HH.Thermal.SH.AdvElc.SC.AC.Elec</t>
  </si>
  <si>
    <t>FEC_per_household.kWh.IT.Res.HH.Thermal.SH.AdvElc.WH</t>
  </si>
  <si>
    <t>FEC_per_household.kWh.IT.Res.HH.Thermal.SH.AdvElc.WH.LPG.NoSolar.LPG</t>
  </si>
  <si>
    <t>FEC_per_household.kWh.IT.Res.HH.Thermal.SH.AdvElc.WH.LPG.Solar</t>
  </si>
  <si>
    <t>FEC_per_household.kWh.IT.Res.HH.Thermal.SH.AdvElc.WH.LPG.Solar.LPG</t>
  </si>
  <si>
    <t>FEC_per_household.kWh.IT.Res.HH.Thermal.SH.AdvElc.WH.LPG.Solar.Solar</t>
  </si>
  <si>
    <t>FEC_per_household.kWh.IT.Res.HH.Thermal.SH.AdvElc.WH.Elc.NoSolar.Elec</t>
  </si>
  <si>
    <t>FEC_per_household.kWh.IT.Res.HH.Thermal.SH.AdvElc.WH.Elc.Solar</t>
  </si>
  <si>
    <t>FEC_per_household.kWh.IT.Res.HH.Thermal.SH.AdvElc.WH.Elc.Solar.Elec</t>
  </si>
  <si>
    <t>FEC_per_household.kWh.IT.Res.HH.Thermal.SH.AdvElc.WH.Elc.Solar.Solar</t>
  </si>
  <si>
    <t>FEC_per_household.kWh.IT.Res.HH.Thermal.SH.AdvElc.CO</t>
  </si>
  <si>
    <t>FEC_per_household.kWh.IT.Res.HH.Thermal.SH.AdvElc.CO.LPG.LPG</t>
  </si>
  <si>
    <t>FEC_per_household.kWh.IT.Res.HH.Thermal.SH.AdvElc.CO.Elc.Elec</t>
  </si>
  <si>
    <t>FEC_per_household.kWh.IT.Res.HH.Thermal.SH.ConvElc</t>
  </si>
  <si>
    <t>FEC_per_household.kWh.IT.Res.HH.Thermal.SH.ConvElc.SH</t>
  </si>
  <si>
    <t>FEC_per_household.kWh.IT.Res.HH.Thermal.SH.ConvElc.SH.Elec</t>
  </si>
  <si>
    <t>FEC_per_household.kWh.IT.Res.HH.Thermal.SH.ConvElc.SC</t>
  </si>
  <si>
    <t>FEC_per_household.kWh.IT.Res.HH.Thermal.SH.ConvElc.SC.AC.Elec</t>
  </si>
  <si>
    <t>FEC_per_household.kWh.IT.Res.HH.Thermal.SH.ConvElc.WH</t>
  </si>
  <si>
    <t>FEC_per_household.kWh.IT.Res.HH.Thermal.SH.ConvElc.WH.LPG.NoSolar.LPG</t>
  </si>
  <si>
    <t>FEC_per_household.kWh.IT.Res.HH.Thermal.SH.ConvElc.WH.LPG.Solar</t>
  </si>
  <si>
    <t>FEC_per_household.kWh.IT.Res.HH.Thermal.SH.ConvElc.WH.LPG.Solar.LPG</t>
  </si>
  <si>
    <t>FEC_per_household.kWh.IT.Res.HH.Thermal.SH.ConvElc.WH.LPG.Solar.Solar</t>
  </si>
  <si>
    <t>FEC_per_household.kWh.IT.Res.HH.Thermal.SH.ConvElc.WH.Elc.NoSolar.Elec</t>
  </si>
  <si>
    <t>FEC_per_household.kWh.IT.Res.HH.Thermal.SH.ConvElc.WH.Elc.Solar</t>
  </si>
  <si>
    <t>FEC_per_household.kWh.IT.Res.HH.Thermal.SH.ConvElc.WH.Elc.Solar.Elec</t>
  </si>
  <si>
    <t>FEC_per_household.kWh.IT.Res.HH.Thermal.SH.ConvElc.WH.Elc.Solar.Solar</t>
  </si>
  <si>
    <t>FEC_per_household.kWh.IT.Res.HH.Thermal.SH.ConvElc.CO</t>
  </si>
  <si>
    <t>FEC_per_household.kWh.IT.Res.HH.Thermal.SH.ConvElc.CO.LPG.LPG</t>
  </si>
  <si>
    <t>FEC_per_household.kWh.IT.Res.HH.Thermal.SH.ConvElc.CO.Elc.Elec</t>
  </si>
  <si>
    <t>IT - Thermal energy service per household (detailed structure)</t>
  </si>
  <si>
    <t>TES_per_household.kWh.IT.Res.HH.Thermal.SH.Solids</t>
  </si>
  <si>
    <t>TES_per_household.kWh.IT.Res.HH.Thermal.SH.Solids.SH</t>
  </si>
  <si>
    <t>TES_per_household.kWh.IT.Res.HH.Thermal.SH.Solids.SH.Solids</t>
  </si>
  <si>
    <t>TES_per_household.kWh.IT.Res.HH.Thermal.SH.Solids.SH.Elec</t>
  </si>
  <si>
    <t>TES_per_household.kWh.IT.Res.HH.Thermal.SH.Solids.SC</t>
  </si>
  <si>
    <t>TES_per_household.kWh.IT.Res.HH.Thermal.SH.Solids.SC.AC.Elec</t>
  </si>
  <si>
    <t>TES_per_household.kWh.IT.Res.HH.Thermal.SH.Solids.WH</t>
  </si>
  <si>
    <t>TES_per_household.kWh.IT.Res.HH.Thermal.SH.Solids.WH.Solids.NoSolar.Solids</t>
  </si>
  <si>
    <t>TES_per_household.kWh.IT.Res.HH.Thermal.SH.Solids.WH.LPG.NoSolar.LPG</t>
  </si>
  <si>
    <t>TES_per_household.kWh.IT.Res.HH.Thermal.SH.Solids.WH.LPG.Solar</t>
  </si>
  <si>
    <t>TES_per_household.kWh.IT.Res.HH.Thermal.SH.Solids.WH.LPG.Solar.LPG</t>
  </si>
  <si>
    <t>TES_per_household.kWh.IT.Res.HH.Thermal.SH.Solids.WH.LPG.Solar.Solar</t>
  </si>
  <si>
    <t>TES_per_household.kWh.IT.Res.HH.Thermal.SH.Solids.WH.Elc.NoSolar.Elec</t>
  </si>
  <si>
    <t>TES_per_household.kWh.IT.Res.HH.Thermal.SH.Solids.WH.Elc.Solar</t>
  </si>
  <si>
    <t>TES_per_household.kWh.IT.Res.HH.Thermal.SH.Solids.WH.Elc.Solar.Elec</t>
  </si>
  <si>
    <t>TES_per_household.kWh.IT.Res.HH.Thermal.SH.Solids.WH.Elc.Solar.Solar</t>
  </si>
  <si>
    <t>TES_per_household.kWh.IT.Res.HH.Thermal.SH.Solids.CO</t>
  </si>
  <si>
    <t>TES_per_household.kWh.IT.Res.HH.Thermal.SH.Solids.CO.Solids.Solids</t>
  </si>
  <si>
    <t>TES_per_household.kWh.IT.Res.HH.Thermal.SH.Solids.CO.LPG.LPG</t>
  </si>
  <si>
    <t>TES_per_household.kWh.IT.Res.HH.Thermal.SH.Solids.CO.Elc.Elec</t>
  </si>
  <si>
    <t>TES_per_household.kWh.IT.Res.HH.Thermal.SH.LPG</t>
  </si>
  <si>
    <t>TES_per_household.kWh.IT.Res.HH.Thermal.SH.LPG.SH</t>
  </si>
  <si>
    <t>TES_per_household.kWh.IT.Res.HH.Thermal.SH.LPG.SH.LPG</t>
  </si>
  <si>
    <t>TES_per_household.kWh.IT.Res.HH.Thermal.SH.LPG.SH.Elec</t>
  </si>
  <si>
    <t>TES_per_household.kWh.IT.Res.HH.Thermal.SH.LPG.SC</t>
  </si>
  <si>
    <t>TES_per_household.kWh.IT.Res.HH.Thermal.SH.LPG.SC.AC.Elec</t>
  </si>
  <si>
    <t>TES_per_household.kWh.IT.Res.HH.Thermal.SH.LPG.WH</t>
  </si>
  <si>
    <t>TES_per_household.kWh.IT.Res.HH.Thermal.SH.LPG.WH.LPG.NoSolar.LPG</t>
  </si>
  <si>
    <t>TES_per_household.kWh.IT.Res.HH.Thermal.SH.LPG.WH.LPG.Solar</t>
  </si>
  <si>
    <t>TES_per_household.kWh.IT.Res.HH.Thermal.SH.LPG.WH.LPG.Solar.LPG</t>
  </si>
  <si>
    <t>TES_per_household.kWh.IT.Res.HH.Thermal.SH.LPG.WH.LPG.Solar.Solar</t>
  </si>
  <si>
    <t>TES_per_household.kWh.IT.Res.HH.Thermal.SH.LPG.WH.Elc.NoSolar.Elec</t>
  </si>
  <si>
    <t>TES_per_household.kWh.IT.Res.HH.Thermal.SH.LPG.WH.Elc.Solar</t>
  </si>
  <si>
    <t>TES_per_household.kWh.IT.Res.HH.Thermal.SH.LPG.WH.Elc.Solar.Elec</t>
  </si>
  <si>
    <t>TES_per_household.kWh.IT.Res.HH.Thermal.SH.LPG.WH.Elc.Solar.Solar</t>
  </si>
  <si>
    <t>TES_per_household.kWh.IT.Res.HH.Thermal.SH.LPG.CO</t>
  </si>
  <si>
    <t>TES_per_household.kWh.IT.Res.HH.Thermal.SH.LPG.CO.LPG.LPG</t>
  </si>
  <si>
    <t>TES_per_household.kWh.IT.Res.HH.Thermal.SH.LPG.CO.Elc.Elec</t>
  </si>
  <si>
    <t>TES_per_household.kWh.IT.Res.HH.Thermal.SH.Oil</t>
  </si>
  <si>
    <t>TES_per_household.kWh.IT.Res.HH.Thermal.SH.Oil.SH</t>
  </si>
  <si>
    <t>TES_per_household.kWh.IT.Res.HH.Thermal.SH.Oil.SH.Oil</t>
  </si>
  <si>
    <t>TES_per_household.kWh.IT.Res.HH.Thermal.SH.Oil.SH.Elec</t>
  </si>
  <si>
    <t>TES_per_household.kWh.IT.Res.HH.Thermal.SH.Oil.SC</t>
  </si>
  <si>
    <t>TES_per_household.kWh.IT.Res.HH.Thermal.SH.Oil.SC.AC.Elec</t>
  </si>
  <si>
    <t>TES_per_household.kWh.IT.Res.HH.Thermal.SH.Oil.WH</t>
  </si>
  <si>
    <t>TES_per_household.kWh.IT.Res.HH.Thermal.SH.Oil.WH.Oil.NoSolar.Oil</t>
  </si>
  <si>
    <t>TES_per_household.kWh.IT.Res.HH.Thermal.SH.Oil.WH.Oil.Solar</t>
  </si>
  <si>
    <t>TES_per_household.kWh.IT.Res.HH.Thermal.SH.Oil.WH.Oil.Solar.Oil</t>
  </si>
  <si>
    <t>TES_per_household.kWh.IT.Res.HH.Thermal.SH.Oil.WH.Oil.Solar.Solar</t>
  </si>
  <si>
    <t>TES_per_household.kWh.IT.Res.HH.Thermal.SH.Oil.WH.Elc.NoSolar.Elec</t>
  </si>
  <si>
    <t>TES_per_household.kWh.IT.Res.HH.Thermal.SH.Oil.WH.Elc.Solar</t>
  </si>
  <si>
    <t>TES_per_household.kWh.IT.Res.HH.Thermal.SH.Oil.WH.Elc.Solar.Elec</t>
  </si>
  <si>
    <t>TES_per_household.kWh.IT.Res.HH.Thermal.SH.Oil.WH.Elc.Solar.Solar</t>
  </si>
  <si>
    <t>TES_per_household.kWh.IT.Res.HH.Thermal.SH.Oil.CO</t>
  </si>
  <si>
    <t>TES_per_household.kWh.IT.Res.HH.Thermal.SH.Oil.CO.LPG.LPG</t>
  </si>
  <si>
    <t>TES_per_household.kWh.IT.Res.HH.Thermal.SH.Oil.CO.Elc.Elec</t>
  </si>
  <si>
    <t>TES_per_household.kWh.IT.Res.HH.Thermal.SH.Gas</t>
  </si>
  <si>
    <t>TES_per_household.kWh.IT.Res.HH.Thermal.SH.Gas.SH</t>
  </si>
  <si>
    <t>TES_per_household.kWh.IT.Res.HH.Thermal.SH.Gas.SH.Gas</t>
  </si>
  <si>
    <t>TES_per_household.kWh.IT.Res.HH.Thermal.SH.Gas.SH.Elec</t>
  </si>
  <si>
    <t>TES_per_household.kWh.IT.Res.HH.Thermal.SH.Gas.SC</t>
  </si>
  <si>
    <t>TES_per_household.kWh.IT.Res.HH.Thermal.SH.Gas.SC.AC.Elec</t>
  </si>
  <si>
    <t>TES_per_household.kWh.IT.Res.HH.Thermal.SH.Gas.WH</t>
  </si>
  <si>
    <t>TES_per_household.kWh.IT.Res.HH.Thermal.SH.Gas.WH.Gas.NoSolar.Gas</t>
  </si>
  <si>
    <t>TES_per_household.kWh.IT.Res.HH.Thermal.SH.Gas.WH.Gas.Solar</t>
  </si>
  <si>
    <t>TES_per_household.kWh.IT.Res.HH.Thermal.SH.Gas.WH.Gas.Solar.Gas</t>
  </si>
  <si>
    <t>TES_per_household.kWh.IT.Res.HH.Thermal.SH.Gas.WH.Gas.Solar.Solar</t>
  </si>
  <si>
    <t>TES_per_household.kWh.IT.Res.HH.Thermal.SH.Gas.WH.Elc.NoSolar.Elec</t>
  </si>
  <si>
    <t>TES_per_household.kWh.IT.Res.HH.Thermal.SH.Gas.WH.Elc.Solar</t>
  </si>
  <si>
    <t>TES_per_household.kWh.IT.Res.HH.Thermal.SH.Gas.WH.Elc.Solar.Elec</t>
  </si>
  <si>
    <t>TES_per_household.kWh.IT.Res.HH.Thermal.SH.Gas.WH.Elc.Solar.Solar</t>
  </si>
  <si>
    <t>TES_per_household.kWh.IT.Res.HH.Thermal.SH.Gas.CO</t>
  </si>
  <si>
    <t>TES_per_household.kWh.IT.Res.HH.Thermal.SH.Gas.CO.Gas.Gas</t>
  </si>
  <si>
    <t>TES_per_household.kWh.IT.Res.HH.Thermal.SH.Gas.CO.Elc.Elec</t>
  </si>
  <si>
    <t>TES_per_household.kWh.IT.Res.HH.Thermal.SH.Biomass</t>
  </si>
  <si>
    <t>TES_per_household.kWh.IT.Res.HH.Thermal.SH.Biomass.SH</t>
  </si>
  <si>
    <t>TES_per_household.kWh.IT.Res.HH.Thermal.SH.Biomass.SH.Biomass</t>
  </si>
  <si>
    <t>TES_per_household.kWh.IT.Res.HH.Thermal.SH.Biomass.SH.Elec</t>
  </si>
  <si>
    <t>TES_per_household.kWh.IT.Res.HH.Thermal.SH.Biomass.SC</t>
  </si>
  <si>
    <t>TES_per_household.kWh.IT.Res.HH.Thermal.SH.Biomass.SC.AC.Elec</t>
  </si>
  <si>
    <t>TES_per_household.kWh.IT.Res.HH.Thermal.SH.Biomass.WH</t>
  </si>
  <si>
    <t>TES_per_household.kWh.IT.Res.HH.Thermal.SH.Biomass.WH.Biomass.NoSolar.Biomass</t>
  </si>
  <si>
    <t>TES_per_household.kWh.IT.Res.HH.Thermal.SH.Biomass.WH.Biomass.Solar</t>
  </si>
  <si>
    <t>TES_per_household.kWh.IT.Res.HH.Thermal.SH.Biomass.WH.Biomass.Solar.Biomass</t>
  </si>
  <si>
    <t>TES_per_household.kWh.IT.Res.HH.Thermal.SH.Biomass.WH.Biomass.Solar.Solar</t>
  </si>
  <si>
    <t>TES_per_household.kWh.IT.Res.HH.Thermal.SH.Biomass.WH.LPG.NoSolar.LPG</t>
  </si>
  <si>
    <t>TES_per_household.kWh.IT.Res.HH.Thermal.SH.Biomass.WH.LPG.Solar</t>
  </si>
  <si>
    <t>TES_per_household.kWh.IT.Res.HH.Thermal.SH.Biomass.WH.LPG.Solar.LPG</t>
  </si>
  <si>
    <t>TES_per_household.kWh.IT.Res.HH.Thermal.SH.Biomass.WH.LPG.Solar.Solar</t>
  </si>
  <si>
    <t>TES_per_household.kWh.IT.Res.HH.Thermal.SH.Biomass.WH.Elc.NoSolar.Elec</t>
  </si>
  <si>
    <t>TES_per_household.kWh.IT.Res.HH.Thermal.SH.Biomass.WH.Elc.Solar</t>
  </si>
  <si>
    <t>TES_per_household.kWh.IT.Res.HH.Thermal.SH.Biomass.WH.Elc.Solar.Elec</t>
  </si>
  <si>
    <t>TES_per_household.kWh.IT.Res.HH.Thermal.SH.Biomass.WH.Elc.Solar.Solar</t>
  </si>
  <si>
    <t>TES_per_household.kWh.IT.Res.HH.Thermal.SH.Biomass.CO</t>
  </si>
  <si>
    <t>TES_per_household.kWh.IT.Res.HH.Thermal.SH.Biomass.CO.Biomass.Biomass</t>
  </si>
  <si>
    <t>TES_per_household.kWh.IT.Res.HH.Thermal.SH.Biomass.CO.LPG.LPG</t>
  </si>
  <si>
    <t>TES_per_household.kWh.IT.Res.HH.Thermal.SH.Biomass.CO.Elc.Elec</t>
  </si>
  <si>
    <t>TES_per_household.kWh.IT.Res.HH.Thermal.SH.Geo</t>
  </si>
  <si>
    <t>TES_per_household.kWh.IT.Res.HH.Thermal.SH.Geo.SH</t>
  </si>
  <si>
    <t>TES_per_household.kWh.IT.Res.HH.Thermal.SH.Geo.SH.Geo</t>
  </si>
  <si>
    <t>TES_per_household.kWh.IT.Res.HH.Thermal.SH.Geo.SH.Elec</t>
  </si>
  <si>
    <t>TES_per_household.kWh.IT.Res.HH.Thermal.SH.Geo.SC</t>
  </si>
  <si>
    <t>TES_per_household.kWh.IT.Res.HH.Thermal.SH.Geo.SC.AC.Elec</t>
  </si>
  <si>
    <t>TES_per_household.kWh.IT.Res.HH.Thermal.SH.Geo.WH</t>
  </si>
  <si>
    <t>TES_per_household.kWh.IT.Res.HH.Thermal.SH.Geo.WH.Geo.NoSolar.Geo</t>
  </si>
  <si>
    <t>TES_per_household.kWh.IT.Res.HH.Thermal.SH.Geo.WH.Geo.Solar</t>
  </si>
  <si>
    <t>TES_per_household.kWh.IT.Res.HH.Thermal.SH.Geo.WH.Geo.Solar.Geo</t>
  </si>
  <si>
    <t>TES_per_household.kWh.IT.Res.HH.Thermal.SH.Geo.WH.Geo.Solar.Solar</t>
  </si>
  <si>
    <t>TES_per_household.kWh.IT.Res.HH.Thermal.SH.Geo.WH.Elc.NoSolar.Elec</t>
  </si>
  <si>
    <t>TES_per_household.kWh.IT.Res.HH.Thermal.SH.Geo.WH.Elc.Solar</t>
  </si>
  <si>
    <t>TES_per_household.kWh.IT.Res.HH.Thermal.SH.Geo.WH.Elc.Solar.Elec</t>
  </si>
  <si>
    <t>TES_per_household.kWh.IT.Res.HH.Thermal.SH.Geo.WH.Elc.Solar.Solar</t>
  </si>
  <si>
    <t>TES_per_household.kWh.IT.Res.HH.Thermal.SH.Geo.CO</t>
  </si>
  <si>
    <t>TES_per_household.kWh.IT.Res.HH.Thermal.SH.Geo.CO.LPG.LPG</t>
  </si>
  <si>
    <t>TES_per_household.kWh.IT.Res.HH.Thermal.SH.Geo.CO.Elc.Elec</t>
  </si>
  <si>
    <t>TES_per_household.kWh.IT.Res.HH.Thermal.SH.DistrHeat</t>
  </si>
  <si>
    <t>TES_per_household.kWh.IT.Res.HH.Thermal.SH.DistrHeat.SH</t>
  </si>
  <si>
    <t>TES_per_household.kWh.IT.Res.HH.Thermal.SH.DistrHeat.SH.Steam_Distr</t>
  </si>
  <si>
    <t>TES_per_household.kWh.IT.Res.HH.Thermal.SH.DistrHeat.SH.Elec</t>
  </si>
  <si>
    <t>TES_per_household.kWh.IT.Res.HH.Thermal.SH.DistrHeat.SC</t>
  </si>
  <si>
    <t>TES_per_household.kWh.IT.Res.HH.Thermal.SH.DistrHeat.SC.AC.Elec</t>
  </si>
  <si>
    <t>TES_per_household.kWh.IT.Res.HH.Thermal.SH.DistrHeat.WH</t>
  </si>
  <si>
    <t>TES_per_household.kWh.IT.Res.HH.Thermal.SH.DistrHeat.WH.DistrHeat.NoSolar.Steam_Distr</t>
  </si>
  <si>
    <t>TES_per_household.kWh.IT.Res.HH.Thermal.SH.DistrHeat.WH.DistrHeat.Solar</t>
  </si>
  <si>
    <t>TES_per_household.kWh.IT.Res.HH.Thermal.SH.DistrHeat.WH.DistrHeat.Solar.Steam_Distr</t>
  </si>
  <si>
    <t>TES_per_household.kWh.IT.Res.HH.Thermal.SH.DistrHeat.WH.DistrHeat.Solar.Solar</t>
  </si>
  <si>
    <t>TES_per_household.kWh.IT.Res.HH.Thermal.SH.DistrHeat.WH.Elc.NoSolar.Elec</t>
  </si>
  <si>
    <t>TES_per_household.kWh.IT.Res.HH.Thermal.SH.DistrHeat.WH.Elc.Solar</t>
  </si>
  <si>
    <t>TES_per_household.kWh.IT.Res.HH.Thermal.SH.DistrHeat.WH.Elc.Solar.Elec</t>
  </si>
  <si>
    <t>TES_per_household.kWh.IT.Res.HH.Thermal.SH.DistrHeat.WH.Elc.Solar.Solar</t>
  </si>
  <si>
    <t>TES_per_household.kWh.IT.Res.HH.Thermal.SH.DistrHeat.CO</t>
  </si>
  <si>
    <t>TES_per_household.kWh.IT.Res.HH.Thermal.SH.DistrHeat.CO.LPG.LPG</t>
  </si>
  <si>
    <t>TES_per_household.kWh.IT.Res.HH.Thermal.SH.DistrHeat.CO.Elc.Elec</t>
  </si>
  <si>
    <t>TES_per_household.kWh.IT.Res.HH.Thermal.SH.AdvElc</t>
  </si>
  <si>
    <t>TES_per_household.kWh.IT.Res.HH.Thermal.SH.AdvElc.SH</t>
  </si>
  <si>
    <t>TES_per_household.kWh.IT.Res.HH.Thermal.SH.AdvElc.SH.Elec</t>
  </si>
  <si>
    <t>TES_per_household.kWh.IT.Res.HH.Thermal.SH.AdvElc.SC</t>
  </si>
  <si>
    <t>TES_per_household.kWh.IT.Res.HH.Thermal.SH.AdvElc.SC.AC.Elec</t>
  </si>
  <si>
    <t>TES_per_household.kWh.IT.Res.HH.Thermal.SH.AdvElc.WH</t>
  </si>
  <si>
    <t>TES_per_household.kWh.IT.Res.HH.Thermal.SH.AdvElc.WH.LPG.NoSolar.LPG</t>
  </si>
  <si>
    <t>TES_per_household.kWh.IT.Res.HH.Thermal.SH.AdvElc.WH.LPG.Solar</t>
  </si>
  <si>
    <t>TES_per_household.kWh.IT.Res.HH.Thermal.SH.AdvElc.WH.LPG.Solar.LPG</t>
  </si>
  <si>
    <t>TES_per_household.kWh.IT.Res.HH.Thermal.SH.AdvElc.WH.LPG.Solar.Solar</t>
  </si>
  <si>
    <t>TES_per_household.kWh.IT.Res.HH.Thermal.SH.AdvElc.WH.Elc.NoSolar.Elec</t>
  </si>
  <si>
    <t>TES_per_household.kWh.IT.Res.HH.Thermal.SH.AdvElc.WH.Elc.Solar</t>
  </si>
  <si>
    <t>TES_per_household.kWh.IT.Res.HH.Thermal.SH.AdvElc.WH.Elc.Solar.Elec</t>
  </si>
  <si>
    <t>TES_per_household.kWh.IT.Res.HH.Thermal.SH.AdvElc.WH.Elc.Solar.Solar</t>
  </si>
  <si>
    <t>TES_per_household.kWh.IT.Res.HH.Thermal.SH.AdvElc.CO</t>
  </si>
  <si>
    <t>TES_per_household.kWh.IT.Res.HH.Thermal.SH.AdvElc.CO.LPG.LPG</t>
  </si>
  <si>
    <t>TES_per_household.kWh.IT.Res.HH.Thermal.SH.AdvElc.CO.Elc.Elec</t>
  </si>
  <si>
    <t>TES_per_household.kWh.IT.Res.HH.Thermal.SH.ConvElc</t>
  </si>
  <si>
    <t>TES_per_household.kWh.IT.Res.HH.Thermal.SH.ConvElc.SH</t>
  </si>
  <si>
    <t>TES_per_household.kWh.IT.Res.HH.Thermal.SH.ConvElc.SH.Elec</t>
  </si>
  <si>
    <t>TES_per_household.kWh.IT.Res.HH.Thermal.SH.ConvElc.SC</t>
  </si>
  <si>
    <t>TES_per_household.kWh.IT.Res.HH.Thermal.SH.ConvElc.SC.AC.Elec</t>
  </si>
  <si>
    <t>TES_per_household.kWh.IT.Res.HH.Thermal.SH.ConvElc.WH</t>
  </si>
  <si>
    <t>TES_per_household.kWh.IT.Res.HH.Thermal.SH.ConvElc.WH.LPG.NoSolar.LPG</t>
  </si>
  <si>
    <t>TES_per_household.kWh.IT.Res.HH.Thermal.SH.ConvElc.WH.LPG.Solar</t>
  </si>
  <si>
    <t>TES_per_household.kWh.IT.Res.HH.Thermal.SH.ConvElc.WH.LPG.Solar.LPG</t>
  </si>
  <si>
    <t>TES_per_household.kWh.IT.Res.HH.Thermal.SH.ConvElc.WH.LPG.Solar.Solar</t>
  </si>
  <si>
    <t>TES_per_household.kWh.IT.Res.HH.Thermal.SH.ConvElc.WH.Elc.NoSolar.Elec</t>
  </si>
  <si>
    <t>TES_per_household.kWh.IT.Res.HH.Thermal.SH.ConvElc.WH.Elc.Solar</t>
  </si>
  <si>
    <t>TES_per_household.kWh.IT.Res.HH.Thermal.SH.ConvElc.WH.Elc.Solar.Elec</t>
  </si>
  <si>
    <t>TES_per_household.kWh.IT.Res.HH.Thermal.SH.ConvElc.WH.Elc.Solar.Solar</t>
  </si>
  <si>
    <t>TES_per_household.kWh.IT.Res.HH.Thermal.SH.ConvElc.CO</t>
  </si>
  <si>
    <t>TES_per_household.kWh.IT.Res.HH.Thermal.SH.ConvElc.CO.LPG.LPG</t>
  </si>
  <si>
    <t>TES_per_household.kWh.IT.Res.HH.Thermal.SH.ConvElc.CO.Elc.Elec</t>
  </si>
  <si>
    <t>IT - CO2 emissions per household (detailed structure)</t>
  </si>
  <si>
    <t>EMI_per_household.kgCO2.IT.Res.HH.Thermal.SH.Solids</t>
  </si>
  <si>
    <t>EMI_per_household.kgCO2.IT.Res.HH.Thermal.SH.Solids.SH</t>
  </si>
  <si>
    <t>EMI_per_household.kgCO2.IT.Res.HH.Thermal.SH.Solids.SH.Solids</t>
  </si>
  <si>
    <t>EMI_per_household.kgCO2.IT.Res.HH.Thermal.SH.Solids.SH.Elec</t>
  </si>
  <si>
    <t>EMI_per_household.kgCO2.IT.Res.HH.Thermal.SH.Solids.SC</t>
  </si>
  <si>
    <t>EMI_per_household.kgCO2.IT.Res.HH.Thermal.SH.Solids.SC.AC.Elec</t>
  </si>
  <si>
    <t>EMI_per_household.kgCO2.IT.Res.HH.Thermal.SH.Solids.WH</t>
  </si>
  <si>
    <t>EMI_per_household.kgCO2.IT.Res.HH.Thermal.SH.Solids.WH.Solids.NoSolar.Solids</t>
  </si>
  <si>
    <t>EMI_per_household.kgCO2.IT.Res.HH.Thermal.SH.Solids.WH.LPG.NoSolar.LPG</t>
  </si>
  <si>
    <t>EMI_per_household.kgCO2.IT.Res.HH.Thermal.SH.Solids.WH.LPG.Solar</t>
  </si>
  <si>
    <t>EMI_per_household.kgCO2.IT.Res.HH.Thermal.SH.Solids.WH.LPG.Solar.LPG</t>
  </si>
  <si>
    <t>EMI_per_household.kgCO2.IT.Res.HH.Thermal.SH.Solids.WH.LPG.Solar.Solar</t>
  </si>
  <si>
    <t>EMI_per_household.kgCO2.IT.Res.HH.Thermal.SH.Solids.WH.Elc.NoSolar.Elec</t>
  </si>
  <si>
    <t>EMI_per_household.kgCO2.IT.Res.HH.Thermal.SH.Solids.WH.Elc.Solar</t>
  </si>
  <si>
    <t>EMI_per_household.kgCO2.IT.Res.HH.Thermal.SH.Solids.WH.Elc.Solar.Elec</t>
  </si>
  <si>
    <t>EMI_per_household.kgCO2.IT.Res.HH.Thermal.SH.Solids.WH.Elc.Solar.Solar</t>
  </si>
  <si>
    <t>EMI_per_household.kgCO2.IT.Res.HH.Thermal.SH.Solids.CO</t>
  </si>
  <si>
    <t>EMI_per_household.kgCO2.IT.Res.HH.Thermal.SH.Solids.CO.Solids.Solids</t>
  </si>
  <si>
    <t>EMI_per_household.kgCO2.IT.Res.HH.Thermal.SH.Solids.CO.LPG.LPG</t>
  </si>
  <si>
    <t>EMI_per_household.kgCO2.IT.Res.HH.Thermal.SH.Solids.CO.Elc.Elec</t>
  </si>
  <si>
    <t>EMI_per_household.kgCO2.IT.Res.HH.Thermal.SH.LPG</t>
  </si>
  <si>
    <t>EMI_per_household.kgCO2.IT.Res.HH.Thermal.SH.LPG.SH</t>
  </si>
  <si>
    <t>EMI_per_household.kgCO2.IT.Res.HH.Thermal.SH.LPG.SH.LPG</t>
  </si>
  <si>
    <t>EMI_per_household.kgCO2.IT.Res.HH.Thermal.SH.LPG.SH.Elec</t>
  </si>
  <si>
    <t>EMI_per_household.kgCO2.IT.Res.HH.Thermal.SH.LPG.SC</t>
  </si>
  <si>
    <t>EMI_per_household.kgCO2.IT.Res.HH.Thermal.SH.LPG.SC.AC.Elec</t>
  </si>
  <si>
    <t>EMI_per_household.kgCO2.IT.Res.HH.Thermal.SH.LPG.WH</t>
  </si>
  <si>
    <t>EMI_per_household.kgCO2.IT.Res.HH.Thermal.SH.LPG.WH.LPG.NoSolar.LPG</t>
  </si>
  <si>
    <t>EMI_per_household.kgCO2.IT.Res.HH.Thermal.SH.LPG.WH.LPG.Solar</t>
  </si>
  <si>
    <t>EMI_per_household.kgCO2.IT.Res.HH.Thermal.SH.LPG.WH.LPG.Solar.LPG</t>
  </si>
  <si>
    <t>EMI_per_household.kgCO2.IT.Res.HH.Thermal.SH.LPG.WH.LPG.Solar.Solar</t>
  </si>
  <si>
    <t>EMI_per_household.kgCO2.IT.Res.HH.Thermal.SH.LPG.WH.Elc.NoSolar.Elec</t>
  </si>
  <si>
    <t>EMI_per_household.kgCO2.IT.Res.HH.Thermal.SH.LPG.WH.Elc.Solar</t>
  </si>
  <si>
    <t>EMI_per_household.kgCO2.IT.Res.HH.Thermal.SH.LPG.WH.Elc.Solar.Elec</t>
  </si>
  <si>
    <t>EMI_per_household.kgCO2.IT.Res.HH.Thermal.SH.LPG.WH.Elc.Solar.Solar</t>
  </si>
  <si>
    <t>EMI_per_household.kgCO2.IT.Res.HH.Thermal.SH.LPG.CO</t>
  </si>
  <si>
    <t>EMI_per_household.kgCO2.IT.Res.HH.Thermal.SH.LPG.CO.LPG.LPG</t>
  </si>
  <si>
    <t>EMI_per_household.kgCO2.IT.Res.HH.Thermal.SH.LPG.CO.Elc.Elec</t>
  </si>
  <si>
    <t>EMI_per_household.kgCO2.IT.Res.HH.Thermal.SH.Oil</t>
  </si>
  <si>
    <t>EMI_per_household.kgCO2.IT.Res.HH.Thermal.SH.Oil.SH</t>
  </si>
  <si>
    <t>EMI_per_household.kgCO2.IT.Res.HH.Thermal.SH.Oil.SH.Oil</t>
  </si>
  <si>
    <t>EMI_per_household.kgCO2.IT.Res.HH.Thermal.SH.Oil.SH.Elec</t>
  </si>
  <si>
    <t>EMI_per_household.kgCO2.IT.Res.HH.Thermal.SH.Oil.SC</t>
  </si>
  <si>
    <t>EMI_per_household.kgCO2.IT.Res.HH.Thermal.SH.Oil.SC.AC.Elec</t>
  </si>
  <si>
    <t>EMI_per_household.kgCO2.IT.Res.HH.Thermal.SH.Oil.WH</t>
  </si>
  <si>
    <t>EMI_per_household.kgCO2.IT.Res.HH.Thermal.SH.Oil.WH.Oil.NoSolar.Oil</t>
  </si>
  <si>
    <t>EMI_per_household.kgCO2.IT.Res.HH.Thermal.SH.Oil.WH.Oil.Solar</t>
  </si>
  <si>
    <t>EMI_per_household.kgCO2.IT.Res.HH.Thermal.SH.Oil.WH.Oil.Solar.Oil</t>
  </si>
  <si>
    <t>EMI_per_household.kgCO2.IT.Res.HH.Thermal.SH.Oil.WH.Oil.Solar.Solar</t>
  </si>
  <si>
    <t>EMI_per_household.kgCO2.IT.Res.HH.Thermal.SH.Oil.WH.Elc.NoSolar.Elec</t>
  </si>
  <si>
    <t>EMI_per_household.kgCO2.IT.Res.HH.Thermal.SH.Oil.WH.Elc.Solar</t>
  </si>
  <si>
    <t>EMI_per_household.kgCO2.IT.Res.HH.Thermal.SH.Oil.WH.Elc.Solar.Elec</t>
  </si>
  <si>
    <t>EMI_per_household.kgCO2.IT.Res.HH.Thermal.SH.Oil.WH.Elc.Solar.Solar</t>
  </si>
  <si>
    <t>EMI_per_household.kgCO2.IT.Res.HH.Thermal.SH.Oil.CO</t>
  </si>
  <si>
    <t>EMI_per_household.kgCO2.IT.Res.HH.Thermal.SH.Oil.CO.LPG.LPG</t>
  </si>
  <si>
    <t>EMI_per_household.kgCO2.IT.Res.HH.Thermal.SH.Oil.CO.Elc.Elec</t>
  </si>
  <si>
    <t>EMI_per_household.kgCO2.IT.Res.HH.Thermal.SH.Gas</t>
  </si>
  <si>
    <t>EMI_per_household.kgCO2.IT.Res.HH.Thermal.SH.Gas.SH</t>
  </si>
  <si>
    <t>EMI_per_household.kgCO2.IT.Res.HH.Thermal.SH.Gas.SH.Gas</t>
  </si>
  <si>
    <t>EMI_per_household.kgCO2.IT.Res.HH.Thermal.SH.Gas.SH.Elec</t>
  </si>
  <si>
    <t>EMI_per_household.kgCO2.IT.Res.HH.Thermal.SH.Gas.SC</t>
  </si>
  <si>
    <t>EMI_per_household.kgCO2.IT.Res.HH.Thermal.SH.Gas.SC.AC.Elec</t>
  </si>
  <si>
    <t>EMI_per_household.kgCO2.IT.Res.HH.Thermal.SH.Gas.WH</t>
  </si>
  <si>
    <t>EMI_per_household.kgCO2.IT.Res.HH.Thermal.SH.Gas.WH.Gas.NoSolar.Gas</t>
  </si>
  <si>
    <t>EMI_per_household.kgCO2.IT.Res.HH.Thermal.SH.Gas.WH.Gas.Solar</t>
  </si>
  <si>
    <t>EMI_per_household.kgCO2.IT.Res.HH.Thermal.SH.Gas.WH.Gas.Solar.Gas</t>
  </si>
  <si>
    <t>EMI_per_household.kgCO2.IT.Res.HH.Thermal.SH.Gas.WH.Gas.Solar.Solar</t>
  </si>
  <si>
    <t>EMI_per_household.kgCO2.IT.Res.HH.Thermal.SH.Gas.WH.Elc.NoSolar.Elec</t>
  </si>
  <si>
    <t>EMI_per_household.kgCO2.IT.Res.HH.Thermal.SH.Gas.WH.Elc.Solar</t>
  </si>
  <si>
    <t>EMI_per_household.kgCO2.IT.Res.HH.Thermal.SH.Gas.WH.Elc.Solar.Elec</t>
  </si>
  <si>
    <t>EMI_per_household.kgCO2.IT.Res.HH.Thermal.SH.Gas.WH.Elc.Solar.Solar</t>
  </si>
  <si>
    <t>EMI_per_household.kgCO2.IT.Res.HH.Thermal.SH.Gas.CO</t>
  </si>
  <si>
    <t>EMI_per_household.kgCO2.IT.Res.HH.Thermal.SH.Gas.CO.Gas.Gas</t>
  </si>
  <si>
    <t>EMI_per_household.kgCO2.IT.Res.HH.Thermal.SH.Gas.CO.Elc.Elec</t>
  </si>
  <si>
    <t>EMI_per_household.kgCO2.IT.Res.HH.Thermal.SH.Biomass</t>
  </si>
  <si>
    <t>EMI_per_household.kgCO2.IT.Res.HH.Thermal.SH.Biomass.SH</t>
  </si>
  <si>
    <t>EMI_per_household.kgCO2.IT.Res.HH.Thermal.SH.Biomass.SH.Biomass</t>
  </si>
  <si>
    <t>EMI_per_household.kgCO2.IT.Res.HH.Thermal.SH.Biomass.SH.Elec</t>
  </si>
  <si>
    <t>EMI_per_household.kgCO2.IT.Res.HH.Thermal.SH.Biomass.SC</t>
  </si>
  <si>
    <t>EMI_per_household.kgCO2.IT.Res.HH.Thermal.SH.Biomass.SC.AC.Elec</t>
  </si>
  <si>
    <t>EMI_per_household.kgCO2.IT.Res.HH.Thermal.SH.Biomass.WH</t>
  </si>
  <si>
    <t>EMI_per_household.kgCO2.IT.Res.HH.Thermal.SH.Biomass.WH.Biomass.NoSolar.Biomass</t>
  </si>
  <si>
    <t>EMI_per_household.kgCO2.IT.Res.HH.Thermal.SH.Biomass.WH.Biomass.Solar</t>
  </si>
  <si>
    <t>EMI_per_household.kgCO2.IT.Res.HH.Thermal.SH.Biomass.WH.Biomass.Solar.Biomass</t>
  </si>
  <si>
    <t>EMI_per_household.kgCO2.IT.Res.HH.Thermal.SH.Biomass.WH.Biomass.Solar.Solar</t>
  </si>
  <si>
    <t>EMI_per_household.kgCO2.IT.Res.HH.Thermal.SH.Biomass.WH.LPG.NoSolar.LPG</t>
  </si>
  <si>
    <t>EMI_per_household.kgCO2.IT.Res.HH.Thermal.SH.Biomass.WH.LPG.Solar</t>
  </si>
  <si>
    <t>EMI_per_household.kgCO2.IT.Res.HH.Thermal.SH.Biomass.WH.LPG.Solar.LPG</t>
  </si>
  <si>
    <t>EMI_per_household.kgCO2.IT.Res.HH.Thermal.SH.Biomass.WH.LPG.Solar.Solar</t>
  </si>
  <si>
    <t>EMI_per_household.kgCO2.IT.Res.HH.Thermal.SH.Biomass.WH.Elc.NoSolar.Elec</t>
  </si>
  <si>
    <t>EMI_per_household.kgCO2.IT.Res.HH.Thermal.SH.Biomass.WH.Elc.Solar</t>
  </si>
  <si>
    <t>EMI_per_household.kgCO2.IT.Res.HH.Thermal.SH.Biomass.WH.Elc.Solar.Elec</t>
  </si>
  <si>
    <t>EMI_per_household.kgCO2.IT.Res.HH.Thermal.SH.Biomass.WH.Elc.Solar.Solar</t>
  </si>
  <si>
    <t>EMI_per_household.kgCO2.IT.Res.HH.Thermal.SH.Biomass.CO</t>
  </si>
  <si>
    <t>EMI_per_household.kgCO2.IT.Res.HH.Thermal.SH.Biomass.CO.Biomass.Biomass</t>
  </si>
  <si>
    <t>EMI_per_household.kgCO2.IT.Res.HH.Thermal.SH.Biomass.CO.LPG.LPG</t>
  </si>
  <si>
    <t>EMI_per_household.kgCO2.IT.Res.HH.Thermal.SH.Biomass.CO.Elc.Elec</t>
  </si>
  <si>
    <t>EMI_per_household.kgCO2.IT.Res.HH.Thermal.SH.Geo</t>
  </si>
  <si>
    <t>EMI_per_household.kgCO2.IT.Res.HH.Thermal.SH.Geo.SH</t>
  </si>
  <si>
    <t>EMI_per_household.kgCO2.IT.Res.HH.Thermal.SH.Geo.SH.Geo</t>
  </si>
  <si>
    <t>EMI_per_household.kgCO2.IT.Res.HH.Thermal.SH.Geo.SH.Elec</t>
  </si>
  <si>
    <t>EMI_per_household.kgCO2.IT.Res.HH.Thermal.SH.Geo.SC</t>
  </si>
  <si>
    <t>EMI_per_household.kgCO2.IT.Res.HH.Thermal.SH.Geo.SC.AC.Elec</t>
  </si>
  <si>
    <t>EMI_per_household.kgCO2.IT.Res.HH.Thermal.SH.Geo.WH</t>
  </si>
  <si>
    <t>EMI_per_household.kgCO2.IT.Res.HH.Thermal.SH.Geo.WH.Geo.NoSolar.Geo</t>
  </si>
  <si>
    <t>EMI_per_household.kgCO2.IT.Res.HH.Thermal.SH.Geo.WH.Geo.Solar</t>
  </si>
  <si>
    <t>EMI_per_household.kgCO2.IT.Res.HH.Thermal.SH.Geo.WH.Geo.Solar.Geo</t>
  </si>
  <si>
    <t>EMI_per_household.kgCO2.IT.Res.HH.Thermal.SH.Geo.WH.Geo.Solar.Solar</t>
  </si>
  <si>
    <t>EMI_per_household.kgCO2.IT.Res.HH.Thermal.SH.Geo.WH.Elc.NoSolar.Elec</t>
  </si>
  <si>
    <t>EMI_per_household.kgCO2.IT.Res.HH.Thermal.SH.Geo.WH.Elc.Solar</t>
  </si>
  <si>
    <t>EMI_per_household.kgCO2.IT.Res.HH.Thermal.SH.Geo.WH.Elc.Solar.Elec</t>
  </si>
  <si>
    <t>EMI_per_household.kgCO2.IT.Res.HH.Thermal.SH.Geo.WH.Elc.Solar.Solar</t>
  </si>
  <si>
    <t>EMI_per_household.kgCO2.IT.Res.HH.Thermal.SH.Geo.CO</t>
  </si>
  <si>
    <t>EMI_per_household.kgCO2.IT.Res.HH.Thermal.SH.Geo.CO.LPG.LPG</t>
  </si>
  <si>
    <t>EMI_per_household.kgCO2.IT.Res.HH.Thermal.SH.Geo.CO.Elc.Elec</t>
  </si>
  <si>
    <t>EMI_per_household.kgCO2.IT.Res.HH.Thermal.SH.DistrHeat</t>
  </si>
  <si>
    <t>EMI_per_household.kgCO2.IT.Res.HH.Thermal.SH.DistrHeat.SH</t>
  </si>
  <si>
    <t>EMI_per_household.kgCO2.IT.Res.HH.Thermal.SH.DistrHeat.SH.Steam_Distr</t>
  </si>
  <si>
    <t>EMI_per_household.kgCO2.IT.Res.HH.Thermal.SH.DistrHeat.SH.Elec</t>
  </si>
  <si>
    <t>EMI_per_household.kgCO2.IT.Res.HH.Thermal.SH.DistrHeat.SC</t>
  </si>
  <si>
    <t>EMI_per_household.kgCO2.IT.Res.HH.Thermal.SH.DistrHeat.SC.AC.Elec</t>
  </si>
  <si>
    <t>EMI_per_household.kgCO2.IT.Res.HH.Thermal.SH.DistrHeat.WH</t>
  </si>
  <si>
    <t>EMI_per_household.kgCO2.IT.Res.HH.Thermal.SH.DistrHeat.WH.DistrHeat.NoSolar.Steam_Distr</t>
  </si>
  <si>
    <t>EMI_per_household.kgCO2.IT.Res.HH.Thermal.SH.DistrHeat.WH.DistrHeat.Solar</t>
  </si>
  <si>
    <t>EMI_per_household.kgCO2.IT.Res.HH.Thermal.SH.DistrHeat.WH.DistrHeat.Solar.Steam_Distr</t>
  </si>
  <si>
    <t>EMI_per_household.kgCO2.IT.Res.HH.Thermal.SH.DistrHeat.WH.DistrHeat.Solar.Solar</t>
  </si>
  <si>
    <t>EMI_per_household.kgCO2.IT.Res.HH.Thermal.SH.DistrHeat.WH.Elc.NoSolar.Elec</t>
  </si>
  <si>
    <t>EMI_per_household.kgCO2.IT.Res.HH.Thermal.SH.DistrHeat.WH.Elc.Solar</t>
  </si>
  <si>
    <t>EMI_per_household.kgCO2.IT.Res.HH.Thermal.SH.DistrHeat.WH.Elc.Solar.Elec</t>
  </si>
  <si>
    <t>EMI_per_household.kgCO2.IT.Res.HH.Thermal.SH.DistrHeat.WH.Elc.Solar.Solar</t>
  </si>
  <si>
    <t>EMI_per_household.kgCO2.IT.Res.HH.Thermal.SH.DistrHeat.CO</t>
  </si>
  <si>
    <t>EMI_per_household.kgCO2.IT.Res.HH.Thermal.SH.DistrHeat.CO.LPG.LPG</t>
  </si>
  <si>
    <t>EMI_per_household.kgCO2.IT.Res.HH.Thermal.SH.DistrHeat.CO.Elc.Elec</t>
  </si>
  <si>
    <t>EMI_per_household.kgCO2.IT.Res.HH.Thermal.SH.AdvElc</t>
  </si>
  <si>
    <t>EMI_per_household.kgCO2.IT.Res.HH.Thermal.SH.AdvElc.SH</t>
  </si>
  <si>
    <t>EMI_per_household.kgCO2.IT.Res.HH.Thermal.SH.AdvElc.SH.Elec</t>
  </si>
  <si>
    <t>EMI_per_household.kgCO2.IT.Res.HH.Thermal.SH.AdvElc.SC</t>
  </si>
  <si>
    <t>EMI_per_household.kgCO2.IT.Res.HH.Thermal.SH.AdvElc.SC.AC.Elec</t>
  </si>
  <si>
    <t>EMI_per_household.kgCO2.IT.Res.HH.Thermal.SH.AdvElc.WH</t>
  </si>
  <si>
    <t>EMI_per_household.kgCO2.IT.Res.HH.Thermal.SH.AdvElc.WH.LPG.NoSolar.LPG</t>
  </si>
  <si>
    <t>EMI_per_household.kgCO2.IT.Res.HH.Thermal.SH.AdvElc.WH.LPG.Solar</t>
  </si>
  <si>
    <t>EMI_per_household.kgCO2.IT.Res.HH.Thermal.SH.AdvElc.WH.LPG.Solar.LPG</t>
  </si>
  <si>
    <t>EMI_per_household.kgCO2.IT.Res.HH.Thermal.SH.AdvElc.WH.LPG.Solar.Solar</t>
  </si>
  <si>
    <t>EMI_per_household.kgCO2.IT.Res.HH.Thermal.SH.AdvElc.WH.Elc.NoSolar.Elec</t>
  </si>
  <si>
    <t>EMI_per_household.kgCO2.IT.Res.HH.Thermal.SH.AdvElc.WH.Elc.Solar</t>
  </si>
  <si>
    <t>EMI_per_household.kgCO2.IT.Res.HH.Thermal.SH.AdvElc.WH.Elc.Solar.Elec</t>
  </si>
  <si>
    <t>EMI_per_household.kgCO2.IT.Res.HH.Thermal.SH.AdvElc.WH.Elc.Solar.Solar</t>
  </si>
  <si>
    <t>EMI_per_household.kgCO2.IT.Res.HH.Thermal.SH.AdvElc.CO</t>
  </si>
  <si>
    <t>EMI_per_household.kgCO2.IT.Res.HH.Thermal.SH.AdvElc.CO.LPG.LPG</t>
  </si>
  <si>
    <t>EMI_per_household.kgCO2.IT.Res.HH.Thermal.SH.AdvElc.CO.Elc.Elec</t>
  </si>
  <si>
    <t>EMI_per_household.kgCO2.IT.Res.HH.Thermal.SH.ConvElc</t>
  </si>
  <si>
    <t>EMI_per_household.kgCO2.IT.Res.HH.Thermal.SH.ConvElc.SH</t>
  </si>
  <si>
    <t>EMI_per_household.kgCO2.IT.Res.HH.Thermal.SH.ConvElc.SH.Elec</t>
  </si>
  <si>
    <t>EMI_per_household.kgCO2.IT.Res.HH.Thermal.SH.ConvElc.SC</t>
  </si>
  <si>
    <t>EMI_per_household.kgCO2.IT.Res.HH.Thermal.SH.ConvElc.SC.AC.Elec</t>
  </si>
  <si>
    <t>EMI_per_household.kgCO2.IT.Res.HH.Thermal.SH.ConvElc.WH</t>
  </si>
  <si>
    <t>EMI_per_household.kgCO2.IT.Res.HH.Thermal.SH.ConvElc.WH.LPG.NoSolar.LPG</t>
  </si>
  <si>
    <t>EMI_per_household.kgCO2.IT.Res.HH.Thermal.SH.ConvElc.WH.LPG.Solar</t>
  </si>
  <si>
    <t>EMI_per_household.kgCO2.IT.Res.HH.Thermal.SH.ConvElc.WH.LPG.Solar.LPG</t>
  </si>
  <si>
    <t>EMI_per_household.kgCO2.IT.Res.HH.Thermal.SH.ConvElc.WH.LPG.Solar.Solar</t>
  </si>
  <si>
    <t>EMI_per_household.kgCO2.IT.Res.HH.Thermal.SH.ConvElc.WH.Elc.NoSolar.Elec</t>
  </si>
  <si>
    <t>EMI_per_household.kgCO2.IT.Res.HH.Thermal.SH.ConvElc.WH.Elc.Solar</t>
  </si>
  <si>
    <t>EMI_per_household.kgCO2.IT.Res.HH.Thermal.SH.ConvElc.WH.Elc.Solar.Elec</t>
  </si>
  <si>
    <t>EMI_per_household.kgCO2.IT.Res.HH.Thermal.SH.ConvElc.WH.Elc.Solar.Solar</t>
  </si>
  <si>
    <t>EMI_per_household.kgCO2.IT.Res.HH.Thermal.SH.ConvElc.CO</t>
  </si>
  <si>
    <t>EMI_per_household.kgCO2.IT.Res.HH.Thermal.SH.ConvElc.CO.LPG.LPG</t>
  </si>
  <si>
    <t>EMI_per_household.kgCO2.IT.Res.HH.Thermal.SH.ConvElc.CO.Elc.Elec</t>
  </si>
  <si>
    <t>IT - Final energy consumption per surface area (detailed structure)</t>
  </si>
  <si>
    <t>FEC_per_sqm.kWh.IT.Res.HH.Thermal.SH.Solids</t>
  </si>
  <si>
    <t>FEC_per_sqm.kWh.IT.Res.HH.Thermal.SH.Solids.SH</t>
  </si>
  <si>
    <t>FEC_per_sqm.kWh.IT.Res.HH.Thermal.SH.Solids.SH.Solids</t>
  </si>
  <si>
    <t>FEC_per_sqm.kWh.IT.Res.HH.Thermal.SH.Solids.SH.Elec</t>
  </si>
  <si>
    <t>FEC_per_sqm.kWh.IT.Res.HH.Thermal.SH.Solids.SC</t>
  </si>
  <si>
    <t>FEC_per_sqm.kWh.IT.Res.HH.Thermal.SH.Solids.SC.AC.Elec</t>
  </si>
  <si>
    <t>FEC_per_sqm.kWh.IT.Res.HH.Thermal.SH.Solids.WH</t>
  </si>
  <si>
    <t>FEC_per_sqm.kWh.IT.Res.HH.Thermal.SH.Solids.WH.Solids.NoSolar.Solids</t>
  </si>
  <si>
    <t>FEC_per_sqm.kWh.IT.Res.HH.Thermal.SH.Solids.WH.LPG.NoSolar.LPG</t>
  </si>
  <si>
    <t>FEC_per_sqm.kWh.IT.Res.HH.Thermal.SH.Solids.WH.LPG.Solar</t>
  </si>
  <si>
    <t>FEC_per_sqm.kWh.IT.Res.HH.Thermal.SH.Solids.WH.LPG.Solar.LPG</t>
  </si>
  <si>
    <t>FEC_per_sqm.kWh.IT.Res.HH.Thermal.SH.Solids.WH.LPG.Solar.Solar</t>
  </si>
  <si>
    <t>FEC_per_sqm.kWh.IT.Res.HH.Thermal.SH.Solids.WH.Elc.NoSolar.Elec</t>
  </si>
  <si>
    <t>FEC_per_sqm.kWh.IT.Res.HH.Thermal.SH.Solids.WH.Elc.Solar</t>
  </si>
  <si>
    <t>FEC_per_sqm.kWh.IT.Res.HH.Thermal.SH.Solids.WH.Elc.Solar.Elec</t>
  </si>
  <si>
    <t>FEC_per_sqm.kWh.IT.Res.HH.Thermal.SH.Solids.WH.Elc.Solar.Solar</t>
  </si>
  <si>
    <t>FEC_per_sqm.kWh.IT.Res.HH.Thermal.SH.Solids.CO</t>
  </si>
  <si>
    <t>FEC_per_sqm.kWh.IT.Res.HH.Thermal.SH.Solids.CO.Solids.Solids</t>
  </si>
  <si>
    <t>FEC_per_sqm.kWh.IT.Res.HH.Thermal.SH.Solids.CO.LPG.LPG</t>
  </si>
  <si>
    <t>FEC_per_sqm.kWh.IT.Res.HH.Thermal.SH.Solids.CO.Elc.Elec</t>
  </si>
  <si>
    <t>FEC_per_sqm.kWh.IT.Res.HH.Thermal.SH.LPG</t>
  </si>
  <si>
    <t>FEC_per_sqm.kWh.IT.Res.HH.Thermal.SH.LPG.SH</t>
  </si>
  <si>
    <t>FEC_per_sqm.kWh.IT.Res.HH.Thermal.SH.LPG.SH.LPG</t>
  </si>
  <si>
    <t>FEC_per_sqm.kWh.IT.Res.HH.Thermal.SH.LPG.SH.Elec</t>
  </si>
  <si>
    <t>FEC_per_sqm.kWh.IT.Res.HH.Thermal.SH.LPG.SC</t>
  </si>
  <si>
    <t>FEC_per_sqm.kWh.IT.Res.HH.Thermal.SH.LPG.SC.AC.Elec</t>
  </si>
  <si>
    <t>FEC_per_sqm.kWh.IT.Res.HH.Thermal.SH.LPG.WH</t>
  </si>
  <si>
    <t>FEC_per_sqm.kWh.IT.Res.HH.Thermal.SH.LPG.WH.LPG.NoSolar.LPG</t>
  </si>
  <si>
    <t>FEC_per_sqm.kWh.IT.Res.HH.Thermal.SH.LPG.WH.LPG.Solar</t>
  </si>
  <si>
    <t>FEC_per_sqm.kWh.IT.Res.HH.Thermal.SH.LPG.WH.LPG.Solar.LPG</t>
  </si>
  <si>
    <t>FEC_per_sqm.kWh.IT.Res.HH.Thermal.SH.LPG.WH.LPG.Solar.Solar</t>
  </si>
  <si>
    <t>FEC_per_sqm.kWh.IT.Res.HH.Thermal.SH.LPG.WH.Elc.NoSolar.Elec</t>
  </si>
  <si>
    <t>FEC_per_sqm.kWh.IT.Res.HH.Thermal.SH.LPG.WH.Elc.Solar</t>
  </si>
  <si>
    <t>FEC_per_sqm.kWh.IT.Res.HH.Thermal.SH.LPG.WH.Elc.Solar.Elec</t>
  </si>
  <si>
    <t>FEC_per_sqm.kWh.IT.Res.HH.Thermal.SH.LPG.WH.Elc.Solar.Solar</t>
  </si>
  <si>
    <t>FEC_per_sqm.kWh.IT.Res.HH.Thermal.SH.LPG.CO</t>
  </si>
  <si>
    <t>FEC_per_sqm.kWh.IT.Res.HH.Thermal.SH.LPG.CO.LPG.LPG</t>
  </si>
  <si>
    <t>FEC_per_sqm.kWh.IT.Res.HH.Thermal.SH.LPG.CO.Elc.Elec</t>
  </si>
  <si>
    <t>FEC_per_sqm.kWh.IT.Res.HH.Thermal.SH.Oil</t>
  </si>
  <si>
    <t>FEC_per_sqm.kWh.IT.Res.HH.Thermal.SH.Oil.SH</t>
  </si>
  <si>
    <t>FEC_per_sqm.kWh.IT.Res.HH.Thermal.SH.Oil.SH.Oil</t>
  </si>
  <si>
    <t>FEC_per_sqm.kWh.IT.Res.HH.Thermal.SH.Oil.SH.Elec</t>
  </si>
  <si>
    <t>FEC_per_sqm.kWh.IT.Res.HH.Thermal.SH.Oil.SC</t>
  </si>
  <si>
    <t>FEC_per_sqm.kWh.IT.Res.HH.Thermal.SH.Oil.SC.AC.Elec</t>
  </si>
  <si>
    <t>FEC_per_sqm.kWh.IT.Res.HH.Thermal.SH.Oil.WH</t>
  </si>
  <si>
    <t>FEC_per_sqm.kWh.IT.Res.HH.Thermal.SH.Oil.WH.Oil.NoSolar.Oil</t>
  </si>
  <si>
    <t>FEC_per_sqm.kWh.IT.Res.HH.Thermal.SH.Oil.WH.Oil.Solar</t>
  </si>
  <si>
    <t>FEC_per_sqm.kWh.IT.Res.HH.Thermal.SH.Oil.WH.Oil.Solar.Oil</t>
  </si>
  <si>
    <t>FEC_per_sqm.kWh.IT.Res.HH.Thermal.SH.Oil.WH.Oil.Solar.Solar</t>
  </si>
  <si>
    <t>FEC_per_sqm.kWh.IT.Res.HH.Thermal.SH.Oil.WH.Elc.NoSolar.Elec</t>
  </si>
  <si>
    <t>FEC_per_sqm.kWh.IT.Res.HH.Thermal.SH.Oil.WH.Elc.Solar</t>
  </si>
  <si>
    <t>FEC_per_sqm.kWh.IT.Res.HH.Thermal.SH.Oil.WH.Elc.Solar.Elec</t>
  </si>
  <si>
    <t>FEC_per_sqm.kWh.IT.Res.HH.Thermal.SH.Oil.WH.Elc.Solar.Solar</t>
  </si>
  <si>
    <t>FEC_per_sqm.kWh.IT.Res.HH.Thermal.SH.Oil.CO</t>
  </si>
  <si>
    <t>FEC_per_sqm.kWh.IT.Res.HH.Thermal.SH.Oil.CO.LPG.LPG</t>
  </si>
  <si>
    <t>FEC_per_sqm.kWh.IT.Res.HH.Thermal.SH.Oil.CO.Elc.Elec</t>
  </si>
  <si>
    <t>FEC_per_sqm.kWh.IT.Res.HH.Thermal.SH.Gas</t>
  </si>
  <si>
    <t>FEC_per_sqm.kWh.IT.Res.HH.Thermal.SH.Gas.SH</t>
  </si>
  <si>
    <t>FEC_per_sqm.kWh.IT.Res.HH.Thermal.SH.Gas.SH.Gas</t>
  </si>
  <si>
    <t>FEC_per_sqm.kWh.IT.Res.HH.Thermal.SH.Gas.SH.Elec</t>
  </si>
  <si>
    <t>FEC_per_sqm.kWh.IT.Res.HH.Thermal.SH.Gas.SC</t>
  </si>
  <si>
    <t>FEC_per_sqm.kWh.IT.Res.HH.Thermal.SH.Gas.SC.AC.Elec</t>
  </si>
  <si>
    <t>FEC_per_sqm.kWh.IT.Res.HH.Thermal.SH.Gas.WH</t>
  </si>
  <si>
    <t>FEC_per_sqm.kWh.IT.Res.HH.Thermal.SH.Gas.WH.Gas.NoSolar.Gas</t>
  </si>
  <si>
    <t>FEC_per_sqm.kWh.IT.Res.HH.Thermal.SH.Gas.WH.Gas.Solar</t>
  </si>
  <si>
    <t>FEC_per_sqm.kWh.IT.Res.HH.Thermal.SH.Gas.WH.Gas.Solar.Gas</t>
  </si>
  <si>
    <t>FEC_per_sqm.kWh.IT.Res.HH.Thermal.SH.Gas.WH.Gas.Solar.Solar</t>
  </si>
  <si>
    <t>FEC_per_sqm.kWh.IT.Res.HH.Thermal.SH.Gas.WH.Elc.NoSolar.Elec</t>
  </si>
  <si>
    <t>FEC_per_sqm.kWh.IT.Res.HH.Thermal.SH.Gas.WH.Elc.Solar</t>
  </si>
  <si>
    <t>FEC_per_sqm.kWh.IT.Res.HH.Thermal.SH.Gas.WH.Elc.Solar.Elec</t>
  </si>
  <si>
    <t>FEC_per_sqm.kWh.IT.Res.HH.Thermal.SH.Gas.WH.Elc.Solar.Solar</t>
  </si>
  <si>
    <t>FEC_per_sqm.kWh.IT.Res.HH.Thermal.SH.Gas.CO</t>
  </si>
  <si>
    <t>FEC_per_sqm.kWh.IT.Res.HH.Thermal.SH.Gas.CO.Gas.Gas</t>
  </si>
  <si>
    <t>FEC_per_sqm.kWh.IT.Res.HH.Thermal.SH.Gas.CO.Elc.Elec</t>
  </si>
  <si>
    <t>FEC_per_sqm.kWh.IT.Res.HH.Thermal.SH.Biomass</t>
  </si>
  <si>
    <t>FEC_per_sqm.kWh.IT.Res.HH.Thermal.SH.Biomass.SH</t>
  </si>
  <si>
    <t>FEC_per_sqm.kWh.IT.Res.HH.Thermal.SH.Biomass.SH.Biomass</t>
  </si>
  <si>
    <t>FEC_per_sqm.kWh.IT.Res.HH.Thermal.SH.Biomass.SH.Elec</t>
  </si>
  <si>
    <t>FEC_per_sqm.kWh.IT.Res.HH.Thermal.SH.Biomass.SC</t>
  </si>
  <si>
    <t>FEC_per_sqm.kWh.IT.Res.HH.Thermal.SH.Biomass.SC.AC.Elec</t>
  </si>
  <si>
    <t>FEC_per_sqm.kWh.IT.Res.HH.Thermal.SH.Biomass.WH</t>
  </si>
  <si>
    <t>FEC_per_sqm.kWh.IT.Res.HH.Thermal.SH.Biomass.WH.Biomass.NoSolar.Biomass</t>
  </si>
  <si>
    <t>FEC_per_sqm.kWh.IT.Res.HH.Thermal.SH.Biomass.WH.Biomass.Solar</t>
  </si>
  <si>
    <t>FEC_per_sqm.kWh.IT.Res.HH.Thermal.SH.Biomass.WH.Biomass.Solar.Biomass</t>
  </si>
  <si>
    <t>FEC_per_sqm.kWh.IT.Res.HH.Thermal.SH.Biomass.WH.Biomass.Solar.Solar</t>
  </si>
  <si>
    <t>FEC_per_sqm.kWh.IT.Res.HH.Thermal.SH.Biomass.WH.LPG.NoSolar.LPG</t>
  </si>
  <si>
    <t>FEC_per_sqm.kWh.IT.Res.HH.Thermal.SH.Biomass.WH.LPG.Solar</t>
  </si>
  <si>
    <t>FEC_per_sqm.kWh.IT.Res.HH.Thermal.SH.Biomass.WH.LPG.Solar.LPG</t>
  </si>
  <si>
    <t>FEC_per_sqm.kWh.IT.Res.HH.Thermal.SH.Biomass.WH.LPG.Solar.Solar</t>
  </si>
  <si>
    <t>FEC_per_sqm.kWh.IT.Res.HH.Thermal.SH.Biomass.WH.Elc.NoSolar.Elec</t>
  </si>
  <si>
    <t>FEC_per_sqm.kWh.IT.Res.HH.Thermal.SH.Biomass.WH.Elc.Solar</t>
  </si>
  <si>
    <t>FEC_per_sqm.kWh.IT.Res.HH.Thermal.SH.Biomass.WH.Elc.Solar.Elec</t>
  </si>
  <si>
    <t>FEC_per_sqm.kWh.IT.Res.HH.Thermal.SH.Biomass.WH.Elc.Solar.Solar</t>
  </si>
  <si>
    <t>FEC_per_sqm.kWh.IT.Res.HH.Thermal.SH.Biomass.CO</t>
  </si>
  <si>
    <t>FEC_per_sqm.kWh.IT.Res.HH.Thermal.SH.Biomass.CO.Biomass.Biomass</t>
  </si>
  <si>
    <t>FEC_per_sqm.kWh.IT.Res.HH.Thermal.SH.Biomass.CO.LPG.LPG</t>
  </si>
  <si>
    <t>FEC_per_sqm.kWh.IT.Res.HH.Thermal.SH.Biomass.CO.Elc.Elec</t>
  </si>
  <si>
    <t>FEC_per_sqm.kWh.IT.Res.HH.Thermal.SH.Geo</t>
  </si>
  <si>
    <t>FEC_per_sqm.kWh.IT.Res.HH.Thermal.SH.Geo.SH</t>
  </si>
  <si>
    <t>FEC_per_sqm.kWh.IT.Res.HH.Thermal.SH.Geo.SH.Geo</t>
  </si>
  <si>
    <t>FEC_per_sqm.kWh.IT.Res.HH.Thermal.SH.Geo.SH.Elec</t>
  </si>
  <si>
    <t>FEC_per_sqm.kWh.IT.Res.HH.Thermal.SH.Geo.SC</t>
  </si>
  <si>
    <t>FEC_per_sqm.kWh.IT.Res.HH.Thermal.SH.Geo.SC.AC.Elec</t>
  </si>
  <si>
    <t>FEC_per_sqm.kWh.IT.Res.HH.Thermal.SH.Geo.WH</t>
  </si>
  <si>
    <t>FEC_per_sqm.kWh.IT.Res.HH.Thermal.SH.Geo.WH.Geo.NoSolar.Geo</t>
  </si>
  <si>
    <t>FEC_per_sqm.kWh.IT.Res.HH.Thermal.SH.Geo.WH.Geo.Solar</t>
  </si>
  <si>
    <t>FEC_per_sqm.kWh.IT.Res.HH.Thermal.SH.Geo.WH.Geo.Solar.Geo</t>
  </si>
  <si>
    <t>FEC_per_sqm.kWh.IT.Res.HH.Thermal.SH.Geo.WH.Geo.Solar.Solar</t>
  </si>
  <si>
    <t>FEC_per_sqm.kWh.IT.Res.HH.Thermal.SH.Geo.WH.Elc.NoSolar.Elec</t>
  </si>
  <si>
    <t>FEC_per_sqm.kWh.IT.Res.HH.Thermal.SH.Geo.WH.Elc.Solar</t>
  </si>
  <si>
    <t>FEC_per_sqm.kWh.IT.Res.HH.Thermal.SH.Geo.WH.Elc.Solar.Elec</t>
  </si>
  <si>
    <t>FEC_per_sqm.kWh.IT.Res.HH.Thermal.SH.Geo.WH.Elc.Solar.Solar</t>
  </si>
  <si>
    <t>FEC_per_sqm.kWh.IT.Res.HH.Thermal.SH.Geo.CO</t>
  </si>
  <si>
    <t>FEC_per_sqm.kWh.IT.Res.HH.Thermal.SH.Geo.CO.LPG.LPG</t>
  </si>
  <si>
    <t>FEC_per_sqm.kWh.IT.Res.HH.Thermal.SH.Geo.CO.Elc.Elec</t>
  </si>
  <si>
    <t>FEC_per_sqm.kWh.IT.Res.HH.Thermal.SH.DistrHeat</t>
  </si>
  <si>
    <t>FEC_per_sqm.kWh.IT.Res.HH.Thermal.SH.DistrHeat.SH</t>
  </si>
  <si>
    <t>FEC_per_sqm.kWh.IT.Res.HH.Thermal.SH.DistrHeat.SH.Steam_Distr</t>
  </si>
  <si>
    <t>FEC_per_sqm.kWh.IT.Res.HH.Thermal.SH.DistrHeat.SH.Elec</t>
  </si>
  <si>
    <t>FEC_per_sqm.kWh.IT.Res.HH.Thermal.SH.DistrHeat.SC</t>
  </si>
  <si>
    <t>FEC_per_sqm.kWh.IT.Res.HH.Thermal.SH.DistrHeat.SC.AC.Elec</t>
  </si>
  <si>
    <t>FEC_per_sqm.kWh.IT.Res.HH.Thermal.SH.DistrHeat.WH</t>
  </si>
  <si>
    <t>FEC_per_sqm.kWh.IT.Res.HH.Thermal.SH.DistrHeat.WH.DistrHeat.NoSolar.Steam_Distr</t>
  </si>
  <si>
    <t>FEC_per_sqm.kWh.IT.Res.HH.Thermal.SH.DistrHeat.WH.DistrHeat.Solar</t>
  </si>
  <si>
    <t>FEC_per_sqm.kWh.IT.Res.HH.Thermal.SH.DistrHeat.WH.DistrHeat.Solar.Steam_Distr</t>
  </si>
  <si>
    <t>FEC_per_sqm.kWh.IT.Res.HH.Thermal.SH.DistrHeat.WH.DistrHeat.Solar.Solar</t>
  </si>
  <si>
    <t>FEC_per_sqm.kWh.IT.Res.HH.Thermal.SH.DistrHeat.WH.Elc.NoSolar.Elec</t>
  </si>
  <si>
    <t>FEC_per_sqm.kWh.IT.Res.HH.Thermal.SH.DistrHeat.WH.Elc.Solar</t>
  </si>
  <si>
    <t>FEC_per_sqm.kWh.IT.Res.HH.Thermal.SH.DistrHeat.WH.Elc.Solar.Elec</t>
  </si>
  <si>
    <t>FEC_per_sqm.kWh.IT.Res.HH.Thermal.SH.DistrHeat.WH.Elc.Solar.Solar</t>
  </si>
  <si>
    <t>FEC_per_sqm.kWh.IT.Res.HH.Thermal.SH.DistrHeat.CO</t>
  </si>
  <si>
    <t>FEC_per_sqm.kWh.IT.Res.HH.Thermal.SH.DistrHeat.CO.LPG.LPG</t>
  </si>
  <si>
    <t>FEC_per_sqm.kWh.IT.Res.HH.Thermal.SH.DistrHeat.CO.Elc.Elec</t>
  </si>
  <si>
    <t>FEC_per_sqm.kWh.IT.Res.HH.Thermal.SH.AdvElc</t>
  </si>
  <si>
    <t>FEC_per_sqm.kWh.IT.Res.HH.Thermal.SH.AdvElc.SH</t>
  </si>
  <si>
    <t>FEC_per_sqm.kWh.IT.Res.HH.Thermal.SH.AdvElc.SH.Elec</t>
  </si>
  <si>
    <t>FEC_per_sqm.kWh.IT.Res.HH.Thermal.SH.AdvElc.SC</t>
  </si>
  <si>
    <t>FEC_per_sqm.kWh.IT.Res.HH.Thermal.SH.AdvElc.SC.AC.Elec</t>
  </si>
  <si>
    <t>FEC_per_sqm.kWh.IT.Res.HH.Thermal.SH.AdvElc.WH</t>
  </si>
  <si>
    <t>FEC_per_sqm.kWh.IT.Res.HH.Thermal.SH.AdvElc.WH.LPG.NoSolar.LPG</t>
  </si>
  <si>
    <t>FEC_per_sqm.kWh.IT.Res.HH.Thermal.SH.AdvElc.WH.LPG.Solar</t>
  </si>
  <si>
    <t>FEC_per_sqm.kWh.IT.Res.HH.Thermal.SH.AdvElc.WH.LPG.Solar.LPG</t>
  </si>
  <si>
    <t>FEC_per_sqm.kWh.IT.Res.HH.Thermal.SH.AdvElc.WH.LPG.Solar.Solar</t>
  </si>
  <si>
    <t>FEC_per_sqm.kWh.IT.Res.HH.Thermal.SH.AdvElc.WH.Elc.NoSolar.Elec</t>
  </si>
  <si>
    <t>FEC_per_sqm.kWh.IT.Res.HH.Thermal.SH.AdvElc.WH.Elc.Solar</t>
  </si>
  <si>
    <t>FEC_per_sqm.kWh.IT.Res.HH.Thermal.SH.AdvElc.WH.Elc.Solar.Elec</t>
  </si>
  <si>
    <t>FEC_per_sqm.kWh.IT.Res.HH.Thermal.SH.AdvElc.WH.Elc.Solar.Solar</t>
  </si>
  <si>
    <t>FEC_per_sqm.kWh.IT.Res.HH.Thermal.SH.AdvElc.CO</t>
  </si>
  <si>
    <t>FEC_per_sqm.kWh.IT.Res.HH.Thermal.SH.AdvElc.CO.LPG.LPG</t>
  </si>
  <si>
    <t>FEC_per_sqm.kWh.IT.Res.HH.Thermal.SH.AdvElc.CO.Elc.Elec</t>
  </si>
  <si>
    <t>FEC_per_sqm.kWh.IT.Res.HH.Thermal.SH.ConvElc</t>
  </si>
  <si>
    <t>FEC_per_sqm.kWh.IT.Res.HH.Thermal.SH.ConvElc.SH</t>
  </si>
  <si>
    <t>FEC_per_sqm.kWh.IT.Res.HH.Thermal.SH.ConvElc.SH.Elec</t>
  </si>
  <si>
    <t>FEC_per_sqm.kWh.IT.Res.HH.Thermal.SH.ConvElc.SC</t>
  </si>
  <si>
    <t>FEC_per_sqm.kWh.IT.Res.HH.Thermal.SH.ConvElc.SC.AC.Elec</t>
  </si>
  <si>
    <t>FEC_per_sqm.kWh.IT.Res.HH.Thermal.SH.ConvElc.WH</t>
  </si>
  <si>
    <t>FEC_per_sqm.kWh.IT.Res.HH.Thermal.SH.ConvElc.WH.LPG.NoSolar.LPG</t>
  </si>
  <si>
    <t>FEC_per_sqm.kWh.IT.Res.HH.Thermal.SH.ConvElc.WH.LPG.Solar</t>
  </si>
  <si>
    <t>FEC_per_sqm.kWh.IT.Res.HH.Thermal.SH.ConvElc.WH.LPG.Solar.LPG</t>
  </si>
  <si>
    <t>FEC_per_sqm.kWh.IT.Res.HH.Thermal.SH.ConvElc.WH.LPG.Solar.Solar</t>
  </si>
  <si>
    <t>FEC_per_sqm.kWh.IT.Res.HH.Thermal.SH.ConvElc.WH.Elc.NoSolar.Elec</t>
  </si>
  <si>
    <t>FEC_per_sqm.kWh.IT.Res.HH.Thermal.SH.ConvElc.WH.Elc.Solar</t>
  </si>
  <si>
    <t>FEC_per_sqm.kWh.IT.Res.HH.Thermal.SH.ConvElc.WH.Elc.Solar.Elec</t>
  </si>
  <si>
    <t>FEC_per_sqm.kWh.IT.Res.HH.Thermal.SH.ConvElc.WH.Elc.Solar.Solar</t>
  </si>
  <si>
    <t>FEC_per_sqm.kWh.IT.Res.HH.Thermal.SH.ConvElc.CO</t>
  </si>
  <si>
    <t>FEC_per_sqm.kWh.IT.Res.HH.Thermal.SH.ConvElc.CO.LPG.LPG</t>
  </si>
  <si>
    <t>FEC_per_sqm.kWh.IT.Res.HH.Thermal.SH.ConvElc.CO.Elc.Elec</t>
  </si>
  <si>
    <t>IT - Thermal energy service per surface area (detailed structure)</t>
  </si>
  <si>
    <t>TES_per_sqm.kWh.IT.Res.HH.Thermal.SH.Solids</t>
  </si>
  <si>
    <t>TES_per_sqm.kWh.IT.Res.HH.Thermal.SH.Solids.SH</t>
  </si>
  <si>
    <t>TES_per_sqm.kWh.IT.Res.HH.Thermal.SH.Solids.SH.Solids</t>
  </si>
  <si>
    <t>TES_per_sqm.kWh.IT.Res.HH.Thermal.SH.Solids.SH.Elec</t>
  </si>
  <si>
    <t>TES_per_sqm.kWh.IT.Res.HH.Thermal.SH.Solids.SC</t>
  </si>
  <si>
    <t>TES_per_sqm.kWh.IT.Res.HH.Thermal.SH.Solids.SC.AC.Elec</t>
  </si>
  <si>
    <t>TES_per_sqm.kWh.IT.Res.HH.Thermal.SH.Solids.WH</t>
  </si>
  <si>
    <t>TES_per_sqm.kWh.IT.Res.HH.Thermal.SH.Solids.WH.Solids.NoSolar.Solids</t>
  </si>
  <si>
    <t>TES_per_sqm.kWh.IT.Res.HH.Thermal.SH.Solids.WH.LPG.NoSolar.LPG</t>
  </si>
  <si>
    <t>TES_per_sqm.kWh.IT.Res.HH.Thermal.SH.Solids.WH.LPG.Solar</t>
  </si>
  <si>
    <t>TES_per_sqm.kWh.IT.Res.HH.Thermal.SH.Solids.WH.LPG.Solar.LPG</t>
  </si>
  <si>
    <t>TES_per_sqm.kWh.IT.Res.HH.Thermal.SH.Solids.WH.LPG.Solar.Solar</t>
  </si>
  <si>
    <t>TES_per_sqm.kWh.IT.Res.HH.Thermal.SH.Solids.WH.Elc.NoSolar.Elec</t>
  </si>
  <si>
    <t>TES_per_sqm.kWh.IT.Res.HH.Thermal.SH.Solids.WH.Elc.Solar</t>
  </si>
  <si>
    <t>TES_per_sqm.kWh.IT.Res.HH.Thermal.SH.Solids.WH.Elc.Solar.Elec</t>
  </si>
  <si>
    <t>TES_per_sqm.kWh.IT.Res.HH.Thermal.SH.Solids.WH.Elc.Solar.Solar</t>
  </si>
  <si>
    <t>TES_per_sqm.kWh.IT.Res.HH.Thermal.SH.Solids.CO</t>
  </si>
  <si>
    <t>TES_per_sqm.kWh.IT.Res.HH.Thermal.SH.Solids.CO.Solids.Solids</t>
  </si>
  <si>
    <t>TES_per_sqm.kWh.IT.Res.HH.Thermal.SH.Solids.CO.LPG.LPG</t>
  </si>
  <si>
    <t>TES_per_sqm.kWh.IT.Res.HH.Thermal.SH.Solids.CO.Elc.Elec</t>
  </si>
  <si>
    <t>TES_per_sqm.kWh.IT.Res.HH.Thermal.SH.LPG</t>
  </si>
  <si>
    <t>TES_per_sqm.kWh.IT.Res.HH.Thermal.SH.LPG.SH</t>
  </si>
  <si>
    <t>TES_per_sqm.kWh.IT.Res.HH.Thermal.SH.LPG.SH.LPG</t>
  </si>
  <si>
    <t>TES_per_sqm.kWh.IT.Res.HH.Thermal.SH.LPG.SH.Elec</t>
  </si>
  <si>
    <t>TES_per_sqm.kWh.IT.Res.HH.Thermal.SH.LPG.SC</t>
  </si>
  <si>
    <t>TES_per_sqm.kWh.IT.Res.HH.Thermal.SH.LPG.SC.AC.Elec</t>
  </si>
  <si>
    <t>TES_per_sqm.kWh.IT.Res.HH.Thermal.SH.LPG.WH</t>
  </si>
  <si>
    <t>TES_per_sqm.kWh.IT.Res.HH.Thermal.SH.LPG.WH.LPG.NoSolar.LPG</t>
  </si>
  <si>
    <t>TES_per_sqm.kWh.IT.Res.HH.Thermal.SH.LPG.WH.LPG.Solar</t>
  </si>
  <si>
    <t>TES_per_sqm.kWh.IT.Res.HH.Thermal.SH.LPG.WH.LPG.Solar.LPG</t>
  </si>
  <si>
    <t>TES_per_sqm.kWh.IT.Res.HH.Thermal.SH.LPG.WH.LPG.Solar.Solar</t>
  </si>
  <si>
    <t>TES_per_sqm.kWh.IT.Res.HH.Thermal.SH.LPG.WH.Elc.NoSolar.Elec</t>
  </si>
  <si>
    <t>TES_per_sqm.kWh.IT.Res.HH.Thermal.SH.LPG.WH.Elc.Solar</t>
  </si>
  <si>
    <t>TES_per_sqm.kWh.IT.Res.HH.Thermal.SH.LPG.WH.Elc.Solar.Elec</t>
  </si>
  <si>
    <t>TES_per_sqm.kWh.IT.Res.HH.Thermal.SH.LPG.WH.Elc.Solar.Solar</t>
  </si>
  <si>
    <t>TES_per_sqm.kWh.IT.Res.HH.Thermal.SH.LPG.CO</t>
  </si>
  <si>
    <t>TES_per_sqm.kWh.IT.Res.HH.Thermal.SH.LPG.CO.LPG.LPG</t>
  </si>
  <si>
    <t>TES_per_sqm.kWh.IT.Res.HH.Thermal.SH.LPG.CO.Elc.Elec</t>
  </si>
  <si>
    <t>TES_per_sqm.kWh.IT.Res.HH.Thermal.SH.Oil</t>
  </si>
  <si>
    <t>TES_per_sqm.kWh.IT.Res.HH.Thermal.SH.Oil.SH</t>
  </si>
  <si>
    <t>TES_per_sqm.kWh.IT.Res.HH.Thermal.SH.Oil.SH.Oil</t>
  </si>
  <si>
    <t>TES_per_sqm.kWh.IT.Res.HH.Thermal.SH.Oil.SH.Elec</t>
  </si>
  <si>
    <t>TES_per_sqm.kWh.IT.Res.HH.Thermal.SH.Oil.SC</t>
  </si>
  <si>
    <t>TES_per_sqm.kWh.IT.Res.HH.Thermal.SH.Oil.SC.AC.Elec</t>
  </si>
  <si>
    <t>TES_per_sqm.kWh.IT.Res.HH.Thermal.SH.Oil.WH</t>
  </si>
  <si>
    <t>TES_per_sqm.kWh.IT.Res.HH.Thermal.SH.Oil.WH.Oil.NoSolar.Oil</t>
  </si>
  <si>
    <t>TES_per_sqm.kWh.IT.Res.HH.Thermal.SH.Oil.WH.Oil.Solar</t>
  </si>
  <si>
    <t>TES_per_sqm.kWh.IT.Res.HH.Thermal.SH.Oil.WH.Oil.Solar.Oil</t>
  </si>
  <si>
    <t>TES_per_sqm.kWh.IT.Res.HH.Thermal.SH.Oil.WH.Oil.Solar.Solar</t>
  </si>
  <si>
    <t>TES_per_sqm.kWh.IT.Res.HH.Thermal.SH.Oil.WH.Elc.NoSolar.Elec</t>
  </si>
  <si>
    <t>TES_per_sqm.kWh.IT.Res.HH.Thermal.SH.Oil.WH.Elc.Solar</t>
  </si>
  <si>
    <t>TES_per_sqm.kWh.IT.Res.HH.Thermal.SH.Oil.WH.Elc.Solar.Elec</t>
  </si>
  <si>
    <t>TES_per_sqm.kWh.IT.Res.HH.Thermal.SH.Oil.WH.Elc.Solar.Solar</t>
  </si>
  <si>
    <t>TES_per_sqm.kWh.IT.Res.HH.Thermal.SH.Oil.CO</t>
  </si>
  <si>
    <t>TES_per_sqm.kWh.IT.Res.HH.Thermal.SH.Oil.CO.LPG.LPG</t>
  </si>
  <si>
    <t>TES_per_sqm.kWh.IT.Res.HH.Thermal.SH.Oil.CO.Elc.Elec</t>
  </si>
  <si>
    <t>TES_per_sqm.kWh.IT.Res.HH.Thermal.SH.Gas</t>
  </si>
  <si>
    <t>TES_per_sqm.kWh.IT.Res.HH.Thermal.SH.Gas.SH</t>
  </si>
  <si>
    <t>TES_per_sqm.kWh.IT.Res.HH.Thermal.SH.Gas.SH.Gas</t>
  </si>
  <si>
    <t>TES_per_sqm.kWh.IT.Res.HH.Thermal.SH.Gas.SH.Elec</t>
  </si>
  <si>
    <t>TES_per_sqm.kWh.IT.Res.HH.Thermal.SH.Gas.SC</t>
  </si>
  <si>
    <t>TES_per_sqm.kWh.IT.Res.HH.Thermal.SH.Gas.SC.AC.Elec</t>
  </si>
  <si>
    <t>TES_per_sqm.kWh.IT.Res.HH.Thermal.SH.Gas.WH</t>
  </si>
  <si>
    <t>TES_per_sqm.kWh.IT.Res.HH.Thermal.SH.Gas.WH.Gas.NoSolar.Gas</t>
  </si>
  <si>
    <t>TES_per_sqm.kWh.IT.Res.HH.Thermal.SH.Gas.WH.Gas.Solar</t>
  </si>
  <si>
    <t>TES_per_sqm.kWh.IT.Res.HH.Thermal.SH.Gas.WH.Gas.Solar.Gas</t>
  </si>
  <si>
    <t>TES_per_sqm.kWh.IT.Res.HH.Thermal.SH.Gas.WH.Gas.Solar.Solar</t>
  </si>
  <si>
    <t>TES_per_sqm.kWh.IT.Res.HH.Thermal.SH.Gas.WH.Elc.NoSolar.Elec</t>
  </si>
  <si>
    <t>TES_per_sqm.kWh.IT.Res.HH.Thermal.SH.Gas.WH.Elc.Solar</t>
  </si>
  <si>
    <t>TES_per_sqm.kWh.IT.Res.HH.Thermal.SH.Gas.WH.Elc.Solar.Elec</t>
  </si>
  <si>
    <t>TES_per_sqm.kWh.IT.Res.HH.Thermal.SH.Gas.WH.Elc.Solar.Solar</t>
  </si>
  <si>
    <t>TES_per_sqm.kWh.IT.Res.HH.Thermal.SH.Gas.CO</t>
  </si>
  <si>
    <t>TES_per_sqm.kWh.IT.Res.HH.Thermal.SH.Gas.CO.Gas.Gas</t>
  </si>
  <si>
    <t>TES_per_sqm.kWh.IT.Res.HH.Thermal.SH.Gas.CO.Elc.Elec</t>
  </si>
  <si>
    <t>TES_per_sqm.kWh.IT.Res.HH.Thermal.SH.Biomass</t>
  </si>
  <si>
    <t>TES_per_sqm.kWh.IT.Res.HH.Thermal.SH.Biomass.SH</t>
  </si>
  <si>
    <t>TES_per_sqm.kWh.IT.Res.HH.Thermal.SH.Biomass.SH.Biomass</t>
  </si>
  <si>
    <t>TES_per_sqm.kWh.IT.Res.HH.Thermal.SH.Biomass.SH.Elec</t>
  </si>
  <si>
    <t>TES_per_sqm.kWh.IT.Res.HH.Thermal.SH.Biomass.SC</t>
  </si>
  <si>
    <t>TES_per_sqm.kWh.IT.Res.HH.Thermal.SH.Biomass.SC.AC.Elec</t>
  </si>
  <si>
    <t>TES_per_sqm.kWh.IT.Res.HH.Thermal.SH.Biomass.WH</t>
  </si>
  <si>
    <t>TES_per_sqm.kWh.IT.Res.HH.Thermal.SH.Biomass.WH.Biomass.NoSolar.Biomass</t>
  </si>
  <si>
    <t>TES_per_sqm.kWh.IT.Res.HH.Thermal.SH.Biomass.WH.Biomass.Solar</t>
  </si>
  <si>
    <t>TES_per_sqm.kWh.IT.Res.HH.Thermal.SH.Biomass.WH.Biomass.Solar.Biomass</t>
  </si>
  <si>
    <t>TES_per_sqm.kWh.IT.Res.HH.Thermal.SH.Biomass.WH.Biomass.Solar.Solar</t>
  </si>
  <si>
    <t>TES_per_sqm.kWh.IT.Res.HH.Thermal.SH.Biomass.WH.LPG.NoSolar.LPG</t>
  </si>
  <si>
    <t>TES_per_sqm.kWh.IT.Res.HH.Thermal.SH.Biomass.WH.LPG.Solar</t>
  </si>
  <si>
    <t>TES_per_sqm.kWh.IT.Res.HH.Thermal.SH.Biomass.WH.LPG.Solar.LPG</t>
  </si>
  <si>
    <t>TES_per_sqm.kWh.IT.Res.HH.Thermal.SH.Biomass.WH.LPG.Solar.Solar</t>
  </si>
  <si>
    <t>TES_per_sqm.kWh.IT.Res.HH.Thermal.SH.Biomass.WH.Elc.NoSolar.Elec</t>
  </si>
  <si>
    <t>TES_per_sqm.kWh.IT.Res.HH.Thermal.SH.Biomass.WH.Elc.Solar</t>
  </si>
  <si>
    <t>TES_per_sqm.kWh.IT.Res.HH.Thermal.SH.Biomass.WH.Elc.Solar.Elec</t>
  </si>
  <si>
    <t>TES_per_sqm.kWh.IT.Res.HH.Thermal.SH.Biomass.WH.Elc.Solar.Solar</t>
  </si>
  <si>
    <t>TES_per_sqm.kWh.IT.Res.HH.Thermal.SH.Biomass.CO</t>
  </si>
  <si>
    <t>TES_per_sqm.kWh.IT.Res.HH.Thermal.SH.Biomass.CO.Biomass.Biomass</t>
  </si>
  <si>
    <t>TES_per_sqm.kWh.IT.Res.HH.Thermal.SH.Biomass.CO.LPG.LPG</t>
  </si>
  <si>
    <t>TES_per_sqm.kWh.IT.Res.HH.Thermal.SH.Biomass.CO.Elc.Elec</t>
  </si>
  <si>
    <t>TES_per_sqm.kWh.IT.Res.HH.Thermal.SH.Geo</t>
  </si>
  <si>
    <t>TES_per_sqm.kWh.IT.Res.HH.Thermal.SH.Geo.SH</t>
  </si>
  <si>
    <t>TES_per_sqm.kWh.IT.Res.HH.Thermal.SH.Geo.SH.Geo</t>
  </si>
  <si>
    <t>TES_per_sqm.kWh.IT.Res.HH.Thermal.SH.Geo.SH.Elec</t>
  </si>
  <si>
    <t>TES_per_sqm.kWh.IT.Res.HH.Thermal.SH.Geo.SC</t>
  </si>
  <si>
    <t>TES_per_sqm.kWh.IT.Res.HH.Thermal.SH.Geo.SC.AC.Elec</t>
  </si>
  <si>
    <t>TES_per_sqm.kWh.IT.Res.HH.Thermal.SH.Geo.WH</t>
  </si>
  <si>
    <t>TES_per_sqm.kWh.IT.Res.HH.Thermal.SH.Geo.WH.Geo.NoSolar.Geo</t>
  </si>
  <si>
    <t>TES_per_sqm.kWh.IT.Res.HH.Thermal.SH.Geo.WH.Geo.Solar</t>
  </si>
  <si>
    <t>TES_per_sqm.kWh.IT.Res.HH.Thermal.SH.Geo.WH.Geo.Solar.Geo</t>
  </si>
  <si>
    <t>TES_per_sqm.kWh.IT.Res.HH.Thermal.SH.Geo.WH.Geo.Solar.Solar</t>
  </si>
  <si>
    <t>TES_per_sqm.kWh.IT.Res.HH.Thermal.SH.Geo.WH.Elc.NoSolar.Elec</t>
  </si>
  <si>
    <t>TES_per_sqm.kWh.IT.Res.HH.Thermal.SH.Geo.WH.Elc.Solar</t>
  </si>
  <si>
    <t>TES_per_sqm.kWh.IT.Res.HH.Thermal.SH.Geo.WH.Elc.Solar.Elec</t>
  </si>
  <si>
    <t>TES_per_sqm.kWh.IT.Res.HH.Thermal.SH.Geo.WH.Elc.Solar.Solar</t>
  </si>
  <si>
    <t>TES_per_sqm.kWh.IT.Res.HH.Thermal.SH.Geo.CO</t>
  </si>
  <si>
    <t>TES_per_sqm.kWh.IT.Res.HH.Thermal.SH.Geo.CO.LPG.LPG</t>
  </si>
  <si>
    <t>TES_per_sqm.kWh.IT.Res.HH.Thermal.SH.Geo.CO.Elc.Elec</t>
  </si>
  <si>
    <t>TES_per_sqm.kWh.IT.Res.HH.Thermal.SH.DistrHeat</t>
  </si>
  <si>
    <t>TES_per_sqm.kWh.IT.Res.HH.Thermal.SH.DistrHeat.SH</t>
  </si>
  <si>
    <t>TES_per_sqm.kWh.IT.Res.HH.Thermal.SH.DistrHeat.SH.Steam_Distr</t>
  </si>
  <si>
    <t>TES_per_sqm.kWh.IT.Res.HH.Thermal.SH.DistrHeat.SH.Elec</t>
  </si>
  <si>
    <t>TES_per_sqm.kWh.IT.Res.HH.Thermal.SH.DistrHeat.SC</t>
  </si>
  <si>
    <t>TES_per_sqm.kWh.IT.Res.HH.Thermal.SH.DistrHeat.SC.AC.Elec</t>
  </si>
  <si>
    <t>TES_per_sqm.kWh.IT.Res.HH.Thermal.SH.DistrHeat.WH</t>
  </si>
  <si>
    <t>TES_per_sqm.kWh.IT.Res.HH.Thermal.SH.DistrHeat.WH.DistrHeat.NoSolar.Steam_Distr</t>
  </si>
  <si>
    <t>TES_per_sqm.kWh.IT.Res.HH.Thermal.SH.DistrHeat.WH.DistrHeat.Solar</t>
  </si>
  <si>
    <t>TES_per_sqm.kWh.IT.Res.HH.Thermal.SH.DistrHeat.WH.DistrHeat.Solar.Steam_Distr</t>
  </si>
  <si>
    <t>TES_per_sqm.kWh.IT.Res.HH.Thermal.SH.DistrHeat.WH.DistrHeat.Solar.Solar</t>
  </si>
  <si>
    <t>TES_per_sqm.kWh.IT.Res.HH.Thermal.SH.DistrHeat.WH.Elc.NoSolar.Elec</t>
  </si>
  <si>
    <t>TES_per_sqm.kWh.IT.Res.HH.Thermal.SH.DistrHeat.WH.Elc.Solar</t>
  </si>
  <si>
    <t>TES_per_sqm.kWh.IT.Res.HH.Thermal.SH.DistrHeat.WH.Elc.Solar.Elec</t>
  </si>
  <si>
    <t>TES_per_sqm.kWh.IT.Res.HH.Thermal.SH.DistrHeat.WH.Elc.Solar.Solar</t>
  </si>
  <si>
    <t>TES_per_sqm.kWh.IT.Res.HH.Thermal.SH.DistrHeat.CO</t>
  </si>
  <si>
    <t>TES_per_sqm.kWh.IT.Res.HH.Thermal.SH.DistrHeat.CO.LPG.LPG</t>
  </si>
  <si>
    <t>TES_per_sqm.kWh.IT.Res.HH.Thermal.SH.DistrHeat.CO.Elc.Elec</t>
  </si>
  <si>
    <t>TES_per_sqm.kWh.IT.Res.HH.Thermal.SH.AdvElc</t>
  </si>
  <si>
    <t>TES_per_sqm.kWh.IT.Res.HH.Thermal.SH.AdvElc.SH</t>
  </si>
  <si>
    <t>TES_per_sqm.kWh.IT.Res.HH.Thermal.SH.AdvElc.SH.Elec</t>
  </si>
  <si>
    <t>TES_per_sqm.kWh.IT.Res.HH.Thermal.SH.AdvElc.SC</t>
  </si>
  <si>
    <t>TES_per_sqm.kWh.IT.Res.HH.Thermal.SH.AdvElc.SC.AC.Elec</t>
  </si>
  <si>
    <t>TES_per_sqm.kWh.IT.Res.HH.Thermal.SH.AdvElc.WH</t>
  </si>
  <si>
    <t>TES_per_sqm.kWh.IT.Res.HH.Thermal.SH.AdvElc.WH.LPG.NoSolar.LPG</t>
  </si>
  <si>
    <t>TES_per_sqm.kWh.IT.Res.HH.Thermal.SH.AdvElc.WH.LPG.Solar</t>
  </si>
  <si>
    <t>TES_per_sqm.kWh.IT.Res.HH.Thermal.SH.AdvElc.WH.LPG.Solar.LPG</t>
  </si>
  <si>
    <t>TES_per_sqm.kWh.IT.Res.HH.Thermal.SH.AdvElc.WH.LPG.Solar.Solar</t>
  </si>
  <si>
    <t>TES_per_sqm.kWh.IT.Res.HH.Thermal.SH.AdvElc.WH.Elc.NoSolar.Elec</t>
  </si>
  <si>
    <t>TES_per_sqm.kWh.IT.Res.HH.Thermal.SH.AdvElc.WH.Elc.Solar</t>
  </si>
  <si>
    <t>TES_per_sqm.kWh.IT.Res.HH.Thermal.SH.AdvElc.WH.Elc.Solar.Elec</t>
  </si>
  <si>
    <t>TES_per_sqm.kWh.IT.Res.HH.Thermal.SH.AdvElc.WH.Elc.Solar.Solar</t>
  </si>
  <si>
    <t>TES_per_sqm.kWh.IT.Res.HH.Thermal.SH.AdvElc.CO</t>
  </si>
  <si>
    <t>TES_per_sqm.kWh.IT.Res.HH.Thermal.SH.AdvElc.CO.LPG.LPG</t>
  </si>
  <si>
    <t>TES_per_sqm.kWh.IT.Res.HH.Thermal.SH.AdvElc.CO.Elc.Elec</t>
  </si>
  <si>
    <t>TES_per_sqm.kWh.IT.Res.HH.Thermal.SH.ConvElc</t>
  </si>
  <si>
    <t>TES_per_sqm.kWh.IT.Res.HH.Thermal.SH.ConvElc.SH</t>
  </si>
  <si>
    <t>TES_per_sqm.kWh.IT.Res.HH.Thermal.SH.ConvElc.SH.Elec</t>
  </si>
  <si>
    <t>TES_per_sqm.kWh.IT.Res.HH.Thermal.SH.ConvElc.SC</t>
  </si>
  <si>
    <t>TES_per_sqm.kWh.IT.Res.HH.Thermal.SH.ConvElc.SC.AC.Elec</t>
  </si>
  <si>
    <t>TES_per_sqm.kWh.IT.Res.HH.Thermal.SH.ConvElc.WH</t>
  </si>
  <si>
    <t>TES_per_sqm.kWh.IT.Res.HH.Thermal.SH.ConvElc.WH.LPG.NoSolar.LPG</t>
  </si>
  <si>
    <t>TES_per_sqm.kWh.IT.Res.HH.Thermal.SH.ConvElc.WH.LPG.Solar</t>
  </si>
  <si>
    <t>TES_per_sqm.kWh.IT.Res.HH.Thermal.SH.ConvElc.WH.LPG.Solar.LPG</t>
  </si>
  <si>
    <t>TES_per_sqm.kWh.IT.Res.HH.Thermal.SH.ConvElc.WH.LPG.Solar.Solar</t>
  </si>
  <si>
    <t>TES_per_sqm.kWh.IT.Res.HH.Thermal.SH.ConvElc.WH.Elc.NoSolar.Elec</t>
  </si>
  <si>
    <t>TES_per_sqm.kWh.IT.Res.HH.Thermal.SH.ConvElc.WH.Elc.Solar</t>
  </si>
  <si>
    <t>TES_per_sqm.kWh.IT.Res.HH.Thermal.SH.ConvElc.WH.Elc.Solar.Elec</t>
  </si>
  <si>
    <t>TES_per_sqm.kWh.IT.Res.HH.Thermal.SH.ConvElc.WH.Elc.Solar.Solar</t>
  </si>
  <si>
    <t>TES_per_sqm.kWh.IT.Res.HH.Thermal.SH.ConvElc.CO</t>
  </si>
  <si>
    <t>TES_per_sqm.kWh.IT.Res.HH.Thermal.SH.ConvElc.CO.LPG.LPG</t>
  </si>
  <si>
    <t>TES_per_sqm.kWh.IT.Res.HH.Thermal.SH.ConvElc.CO.Elc.Elec</t>
  </si>
  <si>
    <t>IT - CO2 emissions per surface area (detailed structure)</t>
  </si>
  <si>
    <t>EMI_per_sqm.kgCO2.IT.Res.HH.Thermal.SH.Solids</t>
  </si>
  <si>
    <t>EMI_per_sqm.kgCO2.IT.Res.HH.Thermal.SH.Solids.SH</t>
  </si>
  <si>
    <t>EMI_per_sqm.kgCO2.IT.Res.HH.Thermal.SH.Solids.SH.Solids</t>
  </si>
  <si>
    <t>EMI_per_sqm.kgCO2.IT.Res.HH.Thermal.SH.Solids.SH.Elec</t>
  </si>
  <si>
    <t>EMI_per_sqm.kgCO2.IT.Res.HH.Thermal.SH.Solids.SC</t>
  </si>
  <si>
    <t>EMI_per_sqm.kgCO2.IT.Res.HH.Thermal.SH.Solids.SC.AC.Elec</t>
  </si>
  <si>
    <t>EMI_per_sqm.kgCO2.IT.Res.HH.Thermal.SH.Solids.WH</t>
  </si>
  <si>
    <t>EMI_per_sqm.kgCO2.IT.Res.HH.Thermal.SH.Solids.WH.Solids.NoSolar.Solids</t>
  </si>
  <si>
    <t>EMI_per_sqm.kgCO2.IT.Res.HH.Thermal.SH.Solids.WH.LPG.NoSolar.LPG</t>
  </si>
  <si>
    <t>EMI_per_sqm.kgCO2.IT.Res.HH.Thermal.SH.Solids.WH.LPG.Solar</t>
  </si>
  <si>
    <t>EMI_per_sqm.kgCO2.IT.Res.HH.Thermal.SH.Solids.WH.LPG.Solar.LPG</t>
  </si>
  <si>
    <t>EMI_per_sqm.kgCO2.IT.Res.HH.Thermal.SH.Solids.WH.LPG.Solar.Solar</t>
  </si>
  <si>
    <t>EMI_per_sqm.kgCO2.IT.Res.HH.Thermal.SH.Solids.WH.Elc.NoSolar.Elec</t>
  </si>
  <si>
    <t>EMI_per_sqm.kgCO2.IT.Res.HH.Thermal.SH.Solids.WH.Elc.Solar</t>
  </si>
  <si>
    <t>EMI_per_sqm.kgCO2.IT.Res.HH.Thermal.SH.Solids.WH.Elc.Solar.Elec</t>
  </si>
  <si>
    <t>EMI_per_sqm.kgCO2.IT.Res.HH.Thermal.SH.Solids.WH.Elc.Solar.Solar</t>
  </si>
  <si>
    <t>EMI_per_sqm.kgCO2.IT.Res.HH.Thermal.SH.Solids.CO</t>
  </si>
  <si>
    <t>EMI_per_sqm.kgCO2.IT.Res.HH.Thermal.SH.Solids.CO.Solids.Solids</t>
  </si>
  <si>
    <t>EMI_per_sqm.kgCO2.IT.Res.HH.Thermal.SH.Solids.CO.LPG.LPG</t>
  </si>
  <si>
    <t>EMI_per_sqm.kgCO2.IT.Res.HH.Thermal.SH.Solids.CO.Elc.Elec</t>
  </si>
  <si>
    <t>EMI_per_sqm.kgCO2.IT.Res.HH.Thermal.SH.LPG</t>
  </si>
  <si>
    <t>EMI_per_sqm.kgCO2.IT.Res.HH.Thermal.SH.LPG.SH</t>
  </si>
  <si>
    <t>EMI_per_sqm.kgCO2.IT.Res.HH.Thermal.SH.LPG.SH.LPG</t>
  </si>
  <si>
    <t>EMI_per_sqm.kgCO2.IT.Res.HH.Thermal.SH.LPG.SH.Elec</t>
  </si>
  <si>
    <t>EMI_per_sqm.kgCO2.IT.Res.HH.Thermal.SH.LPG.SC</t>
  </si>
  <si>
    <t>EMI_per_sqm.kgCO2.IT.Res.HH.Thermal.SH.LPG.SC.AC.Elec</t>
  </si>
  <si>
    <t>EMI_per_sqm.kgCO2.IT.Res.HH.Thermal.SH.LPG.WH</t>
  </si>
  <si>
    <t>EMI_per_sqm.kgCO2.IT.Res.HH.Thermal.SH.LPG.WH.LPG.NoSolar.LPG</t>
  </si>
  <si>
    <t>EMI_per_sqm.kgCO2.IT.Res.HH.Thermal.SH.LPG.WH.LPG.Solar</t>
  </si>
  <si>
    <t>EMI_per_sqm.kgCO2.IT.Res.HH.Thermal.SH.LPG.WH.LPG.Solar.LPG</t>
  </si>
  <si>
    <t>EMI_per_sqm.kgCO2.IT.Res.HH.Thermal.SH.LPG.WH.LPG.Solar.Solar</t>
  </si>
  <si>
    <t>EMI_per_sqm.kgCO2.IT.Res.HH.Thermal.SH.LPG.WH.Elc.NoSolar.Elec</t>
  </si>
  <si>
    <t>EMI_per_sqm.kgCO2.IT.Res.HH.Thermal.SH.LPG.WH.Elc.Solar</t>
  </si>
  <si>
    <t>EMI_per_sqm.kgCO2.IT.Res.HH.Thermal.SH.LPG.WH.Elc.Solar.Elec</t>
  </si>
  <si>
    <t>EMI_per_sqm.kgCO2.IT.Res.HH.Thermal.SH.LPG.WH.Elc.Solar.Solar</t>
  </si>
  <si>
    <t>EMI_per_sqm.kgCO2.IT.Res.HH.Thermal.SH.LPG.CO</t>
  </si>
  <si>
    <t>EMI_per_sqm.kgCO2.IT.Res.HH.Thermal.SH.LPG.CO.LPG.LPG</t>
  </si>
  <si>
    <t>EMI_per_sqm.kgCO2.IT.Res.HH.Thermal.SH.LPG.CO.Elc.Elec</t>
  </si>
  <si>
    <t>EMI_per_sqm.kgCO2.IT.Res.HH.Thermal.SH.Oil</t>
  </si>
  <si>
    <t>EMI_per_sqm.kgCO2.IT.Res.HH.Thermal.SH.Oil.SH</t>
  </si>
  <si>
    <t>EMI_per_sqm.kgCO2.IT.Res.HH.Thermal.SH.Oil.SH.Oil</t>
  </si>
  <si>
    <t>EMI_per_sqm.kgCO2.IT.Res.HH.Thermal.SH.Oil.SH.Elec</t>
  </si>
  <si>
    <t>EMI_per_sqm.kgCO2.IT.Res.HH.Thermal.SH.Oil.SC</t>
  </si>
  <si>
    <t>EMI_per_sqm.kgCO2.IT.Res.HH.Thermal.SH.Oil.SC.AC.Elec</t>
  </si>
  <si>
    <t>EMI_per_sqm.kgCO2.IT.Res.HH.Thermal.SH.Oil.WH</t>
  </si>
  <si>
    <t>EMI_per_sqm.kgCO2.IT.Res.HH.Thermal.SH.Oil.WH.Oil.NoSolar.Oil</t>
  </si>
  <si>
    <t>EMI_per_sqm.kgCO2.IT.Res.HH.Thermal.SH.Oil.WH.Oil.Solar</t>
  </si>
  <si>
    <t>EMI_per_sqm.kgCO2.IT.Res.HH.Thermal.SH.Oil.WH.Oil.Solar.Oil</t>
  </si>
  <si>
    <t>EMI_per_sqm.kgCO2.IT.Res.HH.Thermal.SH.Oil.WH.Oil.Solar.Solar</t>
  </si>
  <si>
    <t>EMI_per_sqm.kgCO2.IT.Res.HH.Thermal.SH.Oil.WH.Elc.NoSolar.Elec</t>
  </si>
  <si>
    <t>EMI_per_sqm.kgCO2.IT.Res.HH.Thermal.SH.Oil.WH.Elc.Solar</t>
  </si>
  <si>
    <t>EMI_per_sqm.kgCO2.IT.Res.HH.Thermal.SH.Oil.WH.Elc.Solar.Elec</t>
  </si>
  <si>
    <t>EMI_per_sqm.kgCO2.IT.Res.HH.Thermal.SH.Oil.WH.Elc.Solar.Solar</t>
  </si>
  <si>
    <t>EMI_per_sqm.kgCO2.IT.Res.HH.Thermal.SH.Oil.CO</t>
  </si>
  <si>
    <t>EMI_per_sqm.kgCO2.IT.Res.HH.Thermal.SH.Oil.CO.LPG.LPG</t>
  </si>
  <si>
    <t>EMI_per_sqm.kgCO2.IT.Res.HH.Thermal.SH.Oil.CO.Elc.Elec</t>
  </si>
  <si>
    <t>EMI_per_sqm.kgCO2.IT.Res.HH.Thermal.SH.Gas</t>
  </si>
  <si>
    <t>EMI_per_sqm.kgCO2.IT.Res.HH.Thermal.SH.Gas.SH</t>
  </si>
  <si>
    <t>EMI_per_sqm.kgCO2.IT.Res.HH.Thermal.SH.Gas.SH.Gas</t>
  </si>
  <si>
    <t>EMI_per_sqm.kgCO2.IT.Res.HH.Thermal.SH.Gas.SH.Elec</t>
  </si>
  <si>
    <t>EMI_per_sqm.kgCO2.IT.Res.HH.Thermal.SH.Gas.SC</t>
  </si>
  <si>
    <t>EMI_per_sqm.kgCO2.IT.Res.HH.Thermal.SH.Gas.SC.AC.Elec</t>
  </si>
  <si>
    <t>EMI_per_sqm.kgCO2.IT.Res.HH.Thermal.SH.Gas.WH</t>
  </si>
  <si>
    <t>EMI_per_sqm.kgCO2.IT.Res.HH.Thermal.SH.Gas.WH.Gas.NoSolar.Gas</t>
  </si>
  <si>
    <t>EMI_per_sqm.kgCO2.IT.Res.HH.Thermal.SH.Gas.WH.Gas.Solar</t>
  </si>
  <si>
    <t>EMI_per_sqm.kgCO2.IT.Res.HH.Thermal.SH.Gas.WH.Gas.Solar.Gas</t>
  </si>
  <si>
    <t>EMI_per_sqm.kgCO2.IT.Res.HH.Thermal.SH.Gas.WH.Gas.Solar.Solar</t>
  </si>
  <si>
    <t>EMI_per_sqm.kgCO2.IT.Res.HH.Thermal.SH.Gas.WH.Elc.NoSolar.Elec</t>
  </si>
  <si>
    <t>EMI_per_sqm.kgCO2.IT.Res.HH.Thermal.SH.Gas.WH.Elc.Solar</t>
  </si>
  <si>
    <t>EMI_per_sqm.kgCO2.IT.Res.HH.Thermal.SH.Gas.WH.Elc.Solar.Elec</t>
  </si>
  <si>
    <t>EMI_per_sqm.kgCO2.IT.Res.HH.Thermal.SH.Gas.WH.Elc.Solar.Solar</t>
  </si>
  <si>
    <t>EMI_per_sqm.kgCO2.IT.Res.HH.Thermal.SH.Gas.CO</t>
  </si>
  <si>
    <t>EMI_per_sqm.kgCO2.IT.Res.HH.Thermal.SH.Gas.CO.Gas.Gas</t>
  </si>
  <si>
    <t>EMI_per_sqm.kgCO2.IT.Res.HH.Thermal.SH.Gas.CO.Elc.Elec</t>
  </si>
  <si>
    <t>EMI_per_sqm.kgCO2.IT.Res.HH.Thermal.SH.Biomass</t>
  </si>
  <si>
    <t>EMI_per_sqm.kgCO2.IT.Res.HH.Thermal.SH.Biomass.SH</t>
  </si>
  <si>
    <t>EMI_per_sqm.kgCO2.IT.Res.HH.Thermal.SH.Biomass.SH.Biomass</t>
  </si>
  <si>
    <t>EMI_per_sqm.kgCO2.IT.Res.HH.Thermal.SH.Biomass.SH.Elec</t>
  </si>
  <si>
    <t>EMI_per_sqm.kgCO2.IT.Res.HH.Thermal.SH.Biomass.SC</t>
  </si>
  <si>
    <t>EMI_per_sqm.kgCO2.IT.Res.HH.Thermal.SH.Biomass.SC.AC.Elec</t>
  </si>
  <si>
    <t>EMI_per_sqm.kgCO2.IT.Res.HH.Thermal.SH.Biomass.WH</t>
  </si>
  <si>
    <t>EMI_per_sqm.kgCO2.IT.Res.HH.Thermal.SH.Biomass.WH.Biomass.NoSolar.Biomass</t>
  </si>
  <si>
    <t>EMI_per_sqm.kgCO2.IT.Res.HH.Thermal.SH.Biomass.WH.Biomass.Solar</t>
  </si>
  <si>
    <t>EMI_per_sqm.kgCO2.IT.Res.HH.Thermal.SH.Biomass.WH.Biomass.Solar.Biomass</t>
  </si>
  <si>
    <t>EMI_per_sqm.kgCO2.IT.Res.HH.Thermal.SH.Biomass.WH.Biomass.Solar.Solar</t>
  </si>
  <si>
    <t>EMI_per_sqm.kgCO2.IT.Res.HH.Thermal.SH.Biomass.WH.LPG.NoSolar.LPG</t>
  </si>
  <si>
    <t>EMI_per_sqm.kgCO2.IT.Res.HH.Thermal.SH.Biomass.WH.LPG.Solar</t>
  </si>
  <si>
    <t>EMI_per_sqm.kgCO2.IT.Res.HH.Thermal.SH.Biomass.WH.LPG.Solar.LPG</t>
  </si>
  <si>
    <t>EMI_per_sqm.kgCO2.IT.Res.HH.Thermal.SH.Biomass.WH.LPG.Solar.Solar</t>
  </si>
  <si>
    <t>EMI_per_sqm.kgCO2.IT.Res.HH.Thermal.SH.Biomass.WH.Elc.NoSolar.Elec</t>
  </si>
  <si>
    <t>EMI_per_sqm.kgCO2.IT.Res.HH.Thermal.SH.Biomass.WH.Elc.Solar</t>
  </si>
  <si>
    <t>EMI_per_sqm.kgCO2.IT.Res.HH.Thermal.SH.Biomass.WH.Elc.Solar.Elec</t>
  </si>
  <si>
    <t>EMI_per_sqm.kgCO2.IT.Res.HH.Thermal.SH.Biomass.WH.Elc.Solar.Solar</t>
  </si>
  <si>
    <t>EMI_per_sqm.kgCO2.IT.Res.HH.Thermal.SH.Biomass.CO</t>
  </si>
  <si>
    <t>EMI_per_sqm.kgCO2.IT.Res.HH.Thermal.SH.Biomass.CO.Biomass.Biomass</t>
  </si>
  <si>
    <t>EMI_per_sqm.kgCO2.IT.Res.HH.Thermal.SH.Biomass.CO.LPG.LPG</t>
  </si>
  <si>
    <t>EMI_per_sqm.kgCO2.IT.Res.HH.Thermal.SH.Biomass.CO.Elc.Elec</t>
  </si>
  <si>
    <t>EMI_per_sqm.kgCO2.IT.Res.HH.Thermal.SH.Geo</t>
  </si>
  <si>
    <t>EMI_per_sqm.kgCO2.IT.Res.HH.Thermal.SH.Geo.SH</t>
  </si>
  <si>
    <t>EMI_per_sqm.kgCO2.IT.Res.HH.Thermal.SH.Geo.SH.Geo</t>
  </si>
  <si>
    <t>EMI_per_sqm.kgCO2.IT.Res.HH.Thermal.SH.Geo.SH.Elec</t>
  </si>
  <si>
    <t>EMI_per_sqm.kgCO2.IT.Res.HH.Thermal.SH.Geo.SC</t>
  </si>
  <si>
    <t>EMI_per_sqm.kgCO2.IT.Res.HH.Thermal.SH.Geo.SC.AC.Elec</t>
  </si>
  <si>
    <t>EMI_per_sqm.kgCO2.IT.Res.HH.Thermal.SH.Geo.WH</t>
  </si>
  <si>
    <t>EMI_per_sqm.kgCO2.IT.Res.HH.Thermal.SH.Geo.WH.Geo.NoSolar.Geo</t>
  </si>
  <si>
    <t>EMI_per_sqm.kgCO2.IT.Res.HH.Thermal.SH.Geo.WH.Geo.Solar</t>
  </si>
  <si>
    <t>EMI_per_sqm.kgCO2.IT.Res.HH.Thermal.SH.Geo.WH.Geo.Solar.Geo</t>
  </si>
  <si>
    <t>EMI_per_sqm.kgCO2.IT.Res.HH.Thermal.SH.Geo.WH.Geo.Solar.Solar</t>
  </si>
  <si>
    <t>EMI_per_sqm.kgCO2.IT.Res.HH.Thermal.SH.Geo.WH.Elc.NoSolar.Elec</t>
  </si>
  <si>
    <t>EMI_per_sqm.kgCO2.IT.Res.HH.Thermal.SH.Geo.WH.Elc.Solar</t>
  </si>
  <si>
    <t>EMI_per_sqm.kgCO2.IT.Res.HH.Thermal.SH.Geo.WH.Elc.Solar.Elec</t>
  </si>
  <si>
    <t>EMI_per_sqm.kgCO2.IT.Res.HH.Thermal.SH.Geo.WH.Elc.Solar.Solar</t>
  </si>
  <si>
    <t>EMI_per_sqm.kgCO2.IT.Res.HH.Thermal.SH.Geo.CO</t>
  </si>
  <si>
    <t>EMI_per_sqm.kgCO2.IT.Res.HH.Thermal.SH.Geo.CO.LPG.LPG</t>
  </si>
  <si>
    <t>EMI_per_sqm.kgCO2.IT.Res.HH.Thermal.SH.Geo.CO.Elc.Elec</t>
  </si>
  <si>
    <t>EMI_per_sqm.kgCO2.IT.Res.HH.Thermal.SH.DistrHeat</t>
  </si>
  <si>
    <t>EMI_per_sqm.kgCO2.IT.Res.HH.Thermal.SH.DistrHeat.SH</t>
  </si>
  <si>
    <t>EMI_per_sqm.kgCO2.IT.Res.HH.Thermal.SH.DistrHeat.SH.Steam_Distr</t>
  </si>
  <si>
    <t>EMI_per_sqm.kgCO2.IT.Res.HH.Thermal.SH.DistrHeat.SH.Elec</t>
  </si>
  <si>
    <t>EMI_per_sqm.kgCO2.IT.Res.HH.Thermal.SH.DistrHeat.SC</t>
  </si>
  <si>
    <t>EMI_per_sqm.kgCO2.IT.Res.HH.Thermal.SH.DistrHeat.SC.AC.Elec</t>
  </si>
  <si>
    <t>EMI_per_sqm.kgCO2.IT.Res.HH.Thermal.SH.DistrHeat.WH</t>
  </si>
  <si>
    <t>EMI_per_sqm.kgCO2.IT.Res.HH.Thermal.SH.DistrHeat.WH.DistrHeat.NoSolar.Steam_Distr</t>
  </si>
  <si>
    <t>EMI_per_sqm.kgCO2.IT.Res.HH.Thermal.SH.DistrHeat.WH.DistrHeat.Solar</t>
  </si>
  <si>
    <t>EMI_per_sqm.kgCO2.IT.Res.HH.Thermal.SH.DistrHeat.WH.DistrHeat.Solar.Steam_Distr</t>
  </si>
  <si>
    <t>EMI_per_sqm.kgCO2.IT.Res.HH.Thermal.SH.DistrHeat.WH.DistrHeat.Solar.Solar</t>
  </si>
  <si>
    <t>EMI_per_sqm.kgCO2.IT.Res.HH.Thermal.SH.DistrHeat.WH.Elc.NoSolar.Elec</t>
  </si>
  <si>
    <t>EMI_per_sqm.kgCO2.IT.Res.HH.Thermal.SH.DistrHeat.WH.Elc.Solar</t>
  </si>
  <si>
    <t>EMI_per_sqm.kgCO2.IT.Res.HH.Thermal.SH.DistrHeat.WH.Elc.Solar.Elec</t>
  </si>
  <si>
    <t>EMI_per_sqm.kgCO2.IT.Res.HH.Thermal.SH.DistrHeat.WH.Elc.Solar.Solar</t>
  </si>
  <si>
    <t>EMI_per_sqm.kgCO2.IT.Res.HH.Thermal.SH.DistrHeat.CO</t>
  </si>
  <si>
    <t>EMI_per_sqm.kgCO2.IT.Res.HH.Thermal.SH.DistrHeat.CO.LPG.LPG</t>
  </si>
  <si>
    <t>EMI_per_sqm.kgCO2.IT.Res.HH.Thermal.SH.DistrHeat.CO.Elc.Elec</t>
  </si>
  <si>
    <t>EMI_per_sqm.kgCO2.IT.Res.HH.Thermal.SH.AdvElc</t>
  </si>
  <si>
    <t>EMI_per_sqm.kgCO2.IT.Res.HH.Thermal.SH.AdvElc.SH</t>
  </si>
  <si>
    <t>EMI_per_sqm.kgCO2.IT.Res.HH.Thermal.SH.AdvElc.SH.Elec</t>
  </si>
  <si>
    <t>EMI_per_sqm.kgCO2.IT.Res.HH.Thermal.SH.AdvElc.SC</t>
  </si>
  <si>
    <t>EMI_per_sqm.kgCO2.IT.Res.HH.Thermal.SH.AdvElc.SC.AC.Elec</t>
  </si>
  <si>
    <t>EMI_per_sqm.kgCO2.IT.Res.HH.Thermal.SH.AdvElc.WH</t>
  </si>
  <si>
    <t>EMI_per_sqm.kgCO2.IT.Res.HH.Thermal.SH.AdvElc.WH.LPG.NoSolar.LPG</t>
  </si>
  <si>
    <t>EMI_per_sqm.kgCO2.IT.Res.HH.Thermal.SH.AdvElc.WH.LPG.Solar</t>
  </si>
  <si>
    <t>EMI_per_sqm.kgCO2.IT.Res.HH.Thermal.SH.AdvElc.WH.LPG.Solar.LPG</t>
  </si>
  <si>
    <t>EMI_per_sqm.kgCO2.IT.Res.HH.Thermal.SH.AdvElc.WH.LPG.Solar.Solar</t>
  </si>
  <si>
    <t>EMI_per_sqm.kgCO2.IT.Res.HH.Thermal.SH.AdvElc.WH.Elc.NoSolar.Elec</t>
  </si>
  <si>
    <t>EMI_per_sqm.kgCO2.IT.Res.HH.Thermal.SH.AdvElc.WH.Elc.Solar</t>
  </si>
  <si>
    <t>EMI_per_sqm.kgCO2.IT.Res.HH.Thermal.SH.AdvElc.WH.Elc.Solar.Elec</t>
  </si>
  <si>
    <t>EMI_per_sqm.kgCO2.IT.Res.HH.Thermal.SH.AdvElc.WH.Elc.Solar.Solar</t>
  </si>
  <si>
    <t>EMI_per_sqm.kgCO2.IT.Res.HH.Thermal.SH.AdvElc.CO</t>
  </si>
  <si>
    <t>EMI_per_sqm.kgCO2.IT.Res.HH.Thermal.SH.AdvElc.CO.LPG.LPG</t>
  </si>
  <si>
    <t>EMI_per_sqm.kgCO2.IT.Res.HH.Thermal.SH.AdvElc.CO.Elc.Elec</t>
  </si>
  <si>
    <t>EMI_per_sqm.kgCO2.IT.Res.HH.Thermal.SH.ConvElc</t>
  </si>
  <si>
    <t>EMI_per_sqm.kgCO2.IT.Res.HH.Thermal.SH.ConvElc.SH</t>
  </si>
  <si>
    <t>EMI_per_sqm.kgCO2.IT.Res.HH.Thermal.SH.ConvElc.SH.Elec</t>
  </si>
  <si>
    <t>EMI_per_sqm.kgCO2.IT.Res.HH.Thermal.SH.ConvElc.SC</t>
  </si>
  <si>
    <t>EMI_per_sqm.kgCO2.IT.Res.HH.Thermal.SH.ConvElc.SC.AC.Elec</t>
  </si>
  <si>
    <t>EMI_per_sqm.kgCO2.IT.Res.HH.Thermal.SH.ConvElc.WH</t>
  </si>
  <si>
    <t>EMI_per_sqm.kgCO2.IT.Res.HH.Thermal.SH.ConvElc.WH.LPG.NoSolar.LPG</t>
  </si>
  <si>
    <t>EMI_per_sqm.kgCO2.IT.Res.HH.Thermal.SH.ConvElc.WH.LPG.Solar</t>
  </si>
  <si>
    <t>EMI_per_sqm.kgCO2.IT.Res.HH.Thermal.SH.ConvElc.WH.LPG.Solar.LPG</t>
  </si>
  <si>
    <t>EMI_per_sqm.kgCO2.IT.Res.HH.Thermal.SH.ConvElc.WH.LPG.Solar.Solar</t>
  </si>
  <si>
    <t>EMI_per_sqm.kgCO2.IT.Res.HH.Thermal.SH.ConvElc.WH.Elc.NoSolar.Elec</t>
  </si>
  <si>
    <t>EMI_per_sqm.kgCO2.IT.Res.HH.Thermal.SH.ConvElc.WH.Elc.Solar</t>
  </si>
  <si>
    <t>EMI_per_sqm.kgCO2.IT.Res.HH.Thermal.SH.ConvElc.WH.Elc.Solar.Elec</t>
  </si>
  <si>
    <t>EMI_per_sqm.kgCO2.IT.Res.HH.Thermal.SH.ConvElc.WH.Elc.Solar.Solar</t>
  </si>
  <si>
    <t>EMI_per_sqm.kgCO2.IT.Res.HH.Thermal.SH.ConvElc.CO</t>
  </si>
  <si>
    <t>EMI_per_sqm.kgCO2.IT.Res.HH.Thermal.SH.ConvElc.CO.LPG.LPG</t>
  </si>
  <si>
    <t>EMI_per_sqm.kgCO2.IT.Res.HH.Thermal.SH.ConvElc.CO.Elc.Elec</t>
  </si>
  <si>
    <t>IT - Final energy consumption in new and renovated households (detailed structure)</t>
  </si>
  <si>
    <t>FEC.ktoe.IT.Res.HHnew.Thermal.SH.Solids</t>
  </si>
  <si>
    <t>FEC.ktoe.IT.Res.HHnew.Thermal.SH.Solids.SH</t>
  </si>
  <si>
    <t>FEC.ktoe.IT.Res.HHnew.Thermal.SH.Solids.SH.Solids</t>
  </si>
  <si>
    <t>FEC.ktoe.IT.Res.HHnew.Thermal.SH.Solids.SH.Elec</t>
  </si>
  <si>
    <t>FEC.ktoe.IT.Res.HHnew.Thermal.SH.Solids.SC</t>
  </si>
  <si>
    <t>FEC.ktoe.IT.Res.HHnew.Thermal.SH.Solids.SC.AC.Elec</t>
  </si>
  <si>
    <t>FEC.ktoe.IT.Res.HHnew.Thermal.SH.Solids.WH</t>
  </si>
  <si>
    <t>FEC.ktoe.IT.Res.HHnew.Thermal.SH.Solids.WH.Solids.NoSolar.Solids</t>
  </si>
  <si>
    <t>FEC.ktoe.IT.Res.HHnew.Thermal.SH.Solids.WH.LPG.NoSolar.LPG</t>
  </si>
  <si>
    <t>FEC.ktoe.IT.Res.HHnew.Thermal.SH.Solids.WH.LPG.Solar</t>
  </si>
  <si>
    <t>FEC.ktoe.IT.Res.HHnew.Thermal.SH.Solids.WH.LPG.Solar.LPG</t>
  </si>
  <si>
    <t>FEC.ktoe.IT.Res.HHnew.Thermal.SH.Solids.WH.LPG.Solar.Solar</t>
  </si>
  <si>
    <t>FEC.ktoe.IT.Res.HHnew.Thermal.SH.Solids.WH.Elc.NoSolar.Elec</t>
  </si>
  <si>
    <t>FEC.ktoe.IT.Res.HHnew.Thermal.SH.Solids.WH.Elc.Solar</t>
  </si>
  <si>
    <t>FEC.ktoe.IT.Res.HHnew.Thermal.SH.Solids.WH.Elc.Solar.Elec</t>
  </si>
  <si>
    <t>FEC.ktoe.IT.Res.HHnew.Thermal.SH.Solids.WH.Elc.Solar.Solar</t>
  </si>
  <si>
    <t>FEC.ktoe.IT.Res.HHnew.Thermal.SH.Solids.CO</t>
  </si>
  <si>
    <t>FEC.ktoe.IT.Res.HHnew.Thermal.SH.Solids.CO.Solids.Solids</t>
  </si>
  <si>
    <t>FEC.ktoe.IT.Res.HHnew.Thermal.SH.Solids.CO.LPG.LPG</t>
  </si>
  <si>
    <t>FEC.ktoe.IT.Res.HHnew.Thermal.SH.Solids.CO.Elc.Elec</t>
  </si>
  <si>
    <t>FEC.ktoe.IT.Res.HHnew.Thermal.SH.LPG</t>
  </si>
  <si>
    <t>FEC.ktoe.IT.Res.HHnew.Thermal.SH.LPG.SH</t>
  </si>
  <si>
    <t>FEC.ktoe.IT.Res.HHnew.Thermal.SH.LPG.SH.LPG</t>
  </si>
  <si>
    <t>FEC.ktoe.IT.Res.HHnew.Thermal.SH.LPG.SH.Elec</t>
  </si>
  <si>
    <t>FEC.ktoe.IT.Res.HHnew.Thermal.SH.LPG.SC</t>
  </si>
  <si>
    <t>FEC.ktoe.IT.Res.HHnew.Thermal.SH.LPG.SC.AC.Elec</t>
  </si>
  <si>
    <t>FEC.ktoe.IT.Res.HHnew.Thermal.SH.LPG.WH</t>
  </si>
  <si>
    <t>FEC.ktoe.IT.Res.HHnew.Thermal.SH.LPG.WH.LPG.NoSolar.LPG</t>
  </si>
  <si>
    <t>FEC.ktoe.IT.Res.HHnew.Thermal.SH.LPG.WH.LPG.Solar</t>
  </si>
  <si>
    <t>FEC.ktoe.IT.Res.HHnew.Thermal.SH.LPG.WH.LPG.Solar.LPG</t>
  </si>
  <si>
    <t>FEC.ktoe.IT.Res.HHnew.Thermal.SH.LPG.WH.LPG.Solar.Solar</t>
  </si>
  <si>
    <t>FEC.ktoe.IT.Res.HHnew.Thermal.SH.LPG.WH.Elc.NoSolar.Elec</t>
  </si>
  <si>
    <t>FEC.ktoe.IT.Res.HHnew.Thermal.SH.LPG.WH.Elc.Solar</t>
  </si>
  <si>
    <t>FEC.ktoe.IT.Res.HHnew.Thermal.SH.LPG.WH.Elc.Solar.Elec</t>
  </si>
  <si>
    <t>FEC.ktoe.IT.Res.HHnew.Thermal.SH.LPG.WH.Elc.Solar.Solar</t>
  </si>
  <si>
    <t>FEC.ktoe.IT.Res.HHnew.Thermal.SH.LPG.CO</t>
  </si>
  <si>
    <t>FEC.ktoe.IT.Res.HHnew.Thermal.SH.LPG.CO.LPG.LPG</t>
  </si>
  <si>
    <t>FEC.ktoe.IT.Res.HHnew.Thermal.SH.LPG.CO.Elc.Elec</t>
  </si>
  <si>
    <t>FEC.ktoe.IT.Res.HHnew.Thermal.SH.Oil</t>
  </si>
  <si>
    <t>FEC.ktoe.IT.Res.HHnew.Thermal.SH.Oil.SH</t>
  </si>
  <si>
    <t>FEC.ktoe.IT.Res.HHnew.Thermal.SH.Oil.SH.Oil</t>
  </si>
  <si>
    <t>FEC.ktoe.IT.Res.HHnew.Thermal.SH.Oil.SH.Elec</t>
  </si>
  <si>
    <t>FEC.ktoe.IT.Res.HHnew.Thermal.SH.Oil.SC</t>
  </si>
  <si>
    <t>FEC.ktoe.IT.Res.HHnew.Thermal.SH.Oil.SC.AC.Elec</t>
  </si>
  <si>
    <t>FEC.ktoe.IT.Res.HHnew.Thermal.SH.Oil.WH</t>
  </si>
  <si>
    <t>FEC.ktoe.IT.Res.HHnew.Thermal.SH.Oil.WH.Oil.NoSolar.Oil</t>
  </si>
  <si>
    <t>FEC.ktoe.IT.Res.HHnew.Thermal.SH.Oil.WH.Oil.Solar</t>
  </si>
  <si>
    <t>FEC.ktoe.IT.Res.HHnew.Thermal.SH.Oil.WH.Oil.Solar.Oil</t>
  </si>
  <si>
    <t>FEC.ktoe.IT.Res.HHnew.Thermal.SH.Oil.WH.Oil.Solar.Solar</t>
  </si>
  <si>
    <t>FEC.ktoe.IT.Res.HHnew.Thermal.SH.Oil.WH.Elc.NoSolar.Elec</t>
  </si>
  <si>
    <t>FEC.ktoe.IT.Res.HHnew.Thermal.SH.Oil.WH.Elc.Solar</t>
  </si>
  <si>
    <t>FEC.ktoe.IT.Res.HHnew.Thermal.SH.Oil.WH.Elc.Solar.Elec</t>
  </si>
  <si>
    <t>FEC.ktoe.IT.Res.HHnew.Thermal.SH.Oil.WH.Elc.Solar.Solar</t>
  </si>
  <si>
    <t>FEC.ktoe.IT.Res.HHnew.Thermal.SH.Oil.CO</t>
  </si>
  <si>
    <t>FEC.ktoe.IT.Res.HHnew.Thermal.SH.Oil.CO.LPG.LPG</t>
  </si>
  <si>
    <t>FEC.ktoe.IT.Res.HHnew.Thermal.SH.Oil.CO.Elc.Elec</t>
  </si>
  <si>
    <t>FEC.ktoe.IT.Res.HHnew.Thermal.SH.Gas</t>
  </si>
  <si>
    <t>FEC.ktoe.IT.Res.HHnew.Thermal.SH.Gas.SH</t>
  </si>
  <si>
    <t>FEC.ktoe.IT.Res.HHnew.Thermal.SH.Gas.SH.Gas</t>
  </si>
  <si>
    <t>FEC.ktoe.IT.Res.HHnew.Thermal.SH.Gas.SH.Elec</t>
  </si>
  <si>
    <t>FEC.ktoe.IT.Res.HHnew.Thermal.SH.Gas.SC</t>
  </si>
  <si>
    <t>FEC.ktoe.IT.Res.HHnew.Thermal.SH.Gas.SC.AC.Elec</t>
  </si>
  <si>
    <t>FEC.ktoe.IT.Res.HHnew.Thermal.SH.Gas.WH</t>
  </si>
  <si>
    <t>FEC.ktoe.IT.Res.HHnew.Thermal.SH.Gas.WH.Gas.NoSolar.Gas</t>
  </si>
  <si>
    <t>FEC.ktoe.IT.Res.HHnew.Thermal.SH.Gas.WH.Gas.Solar</t>
  </si>
  <si>
    <t>FEC.ktoe.IT.Res.HHnew.Thermal.SH.Gas.WH.Gas.Solar.Gas</t>
  </si>
  <si>
    <t>FEC.ktoe.IT.Res.HHnew.Thermal.SH.Gas.WH.Gas.Solar.Solar</t>
  </si>
  <si>
    <t>FEC.ktoe.IT.Res.HHnew.Thermal.SH.Gas.WH.Elc.NoSolar.Elec</t>
  </si>
  <si>
    <t>FEC.ktoe.IT.Res.HHnew.Thermal.SH.Gas.WH.Elc.Solar</t>
  </si>
  <si>
    <t>FEC.ktoe.IT.Res.HHnew.Thermal.SH.Gas.WH.Elc.Solar.Elec</t>
  </si>
  <si>
    <t>FEC.ktoe.IT.Res.HHnew.Thermal.SH.Gas.WH.Elc.Solar.Solar</t>
  </si>
  <si>
    <t>FEC.ktoe.IT.Res.HHnew.Thermal.SH.Gas.CO</t>
  </si>
  <si>
    <t>FEC.ktoe.IT.Res.HHnew.Thermal.SH.Gas.CO.Gas.Gas</t>
  </si>
  <si>
    <t>FEC.ktoe.IT.Res.HHnew.Thermal.SH.Gas.CO.Elc.Elec</t>
  </si>
  <si>
    <t>FEC.ktoe.IT.Res.HHnew.Thermal.SH.Biomass</t>
  </si>
  <si>
    <t>FEC.ktoe.IT.Res.HHnew.Thermal.SH.Biomass.SH</t>
  </si>
  <si>
    <t>FEC.ktoe.IT.Res.HHnew.Thermal.SH.Biomass.SH.Biomass</t>
  </si>
  <si>
    <t>FEC.ktoe.IT.Res.HHnew.Thermal.SH.Biomass.SH.Elec</t>
  </si>
  <si>
    <t>FEC.ktoe.IT.Res.HHnew.Thermal.SH.Biomass.SC</t>
  </si>
  <si>
    <t>FEC.ktoe.IT.Res.HHnew.Thermal.SH.Biomass.SC.AC.Elec</t>
  </si>
  <si>
    <t>FEC.ktoe.IT.Res.HHnew.Thermal.SH.Biomass.WH</t>
  </si>
  <si>
    <t>FEC.ktoe.IT.Res.HHnew.Thermal.SH.Biomass.WH.Biomass.NoSolar.Biomass</t>
  </si>
  <si>
    <t>FEC.ktoe.IT.Res.HHnew.Thermal.SH.Biomass.WH.Biomass.Solar</t>
  </si>
  <si>
    <t>FEC.ktoe.IT.Res.HHnew.Thermal.SH.Biomass.WH.Biomass.Solar.Biomass</t>
  </si>
  <si>
    <t>FEC.ktoe.IT.Res.HHnew.Thermal.SH.Biomass.WH.Biomass.Solar.Solar</t>
  </si>
  <si>
    <t>FEC.ktoe.IT.Res.HHnew.Thermal.SH.Biomass.WH.LPG.NoSolar.LPG</t>
  </si>
  <si>
    <t>FEC.ktoe.IT.Res.HHnew.Thermal.SH.Biomass.WH.LPG.Solar</t>
  </si>
  <si>
    <t>FEC.ktoe.IT.Res.HHnew.Thermal.SH.Biomass.WH.LPG.Solar.LPG</t>
  </si>
  <si>
    <t>FEC.ktoe.IT.Res.HHnew.Thermal.SH.Biomass.WH.LPG.Solar.Solar</t>
  </si>
  <si>
    <t>FEC.ktoe.IT.Res.HHnew.Thermal.SH.Biomass.WH.Elc.NoSolar.Elec</t>
  </si>
  <si>
    <t>FEC.ktoe.IT.Res.HHnew.Thermal.SH.Biomass.WH.Elc.Solar</t>
  </si>
  <si>
    <t>FEC.ktoe.IT.Res.HHnew.Thermal.SH.Biomass.WH.Elc.Solar.Elec</t>
  </si>
  <si>
    <t>FEC.ktoe.IT.Res.HHnew.Thermal.SH.Biomass.WH.Elc.Solar.Solar</t>
  </si>
  <si>
    <t>FEC.ktoe.IT.Res.HHnew.Thermal.SH.Biomass.CO</t>
  </si>
  <si>
    <t>FEC.ktoe.IT.Res.HHnew.Thermal.SH.Biomass.CO.Biomass.Biomass</t>
  </si>
  <si>
    <t>FEC.ktoe.IT.Res.HHnew.Thermal.SH.Biomass.CO.LPG.LPG</t>
  </si>
  <si>
    <t>FEC.ktoe.IT.Res.HHnew.Thermal.SH.Biomass.CO.Elc.Elec</t>
  </si>
  <si>
    <t>FEC.ktoe.IT.Res.HHnew.Thermal.SH.Geo</t>
  </si>
  <si>
    <t>FEC.ktoe.IT.Res.HHnew.Thermal.SH.Geo.SH</t>
  </si>
  <si>
    <t>FEC.ktoe.IT.Res.HHnew.Thermal.SH.Geo.SH.Geo</t>
  </si>
  <si>
    <t>FEC.ktoe.IT.Res.HHnew.Thermal.SH.Geo.SH.Elec</t>
  </si>
  <si>
    <t>FEC.ktoe.IT.Res.HHnew.Thermal.SH.Geo.SC</t>
  </si>
  <si>
    <t>FEC.ktoe.IT.Res.HHnew.Thermal.SH.Geo.SC.AC.Elec</t>
  </si>
  <si>
    <t>FEC.ktoe.IT.Res.HHnew.Thermal.SH.Geo.WH</t>
  </si>
  <si>
    <t>FEC.ktoe.IT.Res.HHnew.Thermal.SH.Geo.WH.Geo.NoSolar.Geo</t>
  </si>
  <si>
    <t>FEC.ktoe.IT.Res.HHnew.Thermal.SH.Geo.WH.Geo.Solar</t>
  </si>
  <si>
    <t>FEC.ktoe.IT.Res.HHnew.Thermal.SH.Geo.WH.Geo.Solar.Geo</t>
  </si>
  <si>
    <t>FEC.ktoe.IT.Res.HHnew.Thermal.SH.Geo.WH.Geo.Solar.Solar</t>
  </si>
  <si>
    <t>FEC.ktoe.IT.Res.HHnew.Thermal.SH.Geo.WH.Elc.NoSolar.Elec</t>
  </si>
  <si>
    <t>FEC.ktoe.IT.Res.HHnew.Thermal.SH.Geo.WH.Elc.Solar</t>
  </si>
  <si>
    <t>FEC.ktoe.IT.Res.HHnew.Thermal.SH.Geo.WH.Elc.Solar.Elec</t>
  </si>
  <si>
    <t>FEC.ktoe.IT.Res.HHnew.Thermal.SH.Geo.WH.Elc.Solar.Solar</t>
  </si>
  <si>
    <t>FEC.ktoe.IT.Res.HHnew.Thermal.SH.Geo.CO</t>
  </si>
  <si>
    <t>FEC.ktoe.IT.Res.HHnew.Thermal.SH.Geo.CO.LPG.LPG</t>
  </si>
  <si>
    <t>FEC.ktoe.IT.Res.HHnew.Thermal.SH.Geo.CO.Elc.Elec</t>
  </si>
  <si>
    <t>FEC.ktoe.IT.Res.HHnew.Thermal.SH.DistrHeat</t>
  </si>
  <si>
    <t>FEC.ktoe.IT.Res.HHnew.Thermal.SH.DistrHeat.SH</t>
  </si>
  <si>
    <t>FEC.ktoe.IT.Res.HHnew.Thermal.SH.DistrHeat.SH.Steam_Distr</t>
  </si>
  <si>
    <t>FEC.ktoe.IT.Res.HHnew.Thermal.SH.DistrHeat.SH.Elec</t>
  </si>
  <si>
    <t>FEC.ktoe.IT.Res.HHnew.Thermal.SH.DistrHeat.SC</t>
  </si>
  <si>
    <t>FEC.ktoe.IT.Res.HHnew.Thermal.SH.DistrHeat.SC.AC.Elec</t>
  </si>
  <si>
    <t>FEC.ktoe.IT.Res.HHnew.Thermal.SH.DistrHeat.WH</t>
  </si>
  <si>
    <t>FEC.ktoe.IT.Res.HHnew.Thermal.SH.DistrHeat.WH.DistrHeat.NoSolar.Steam_Distr</t>
  </si>
  <si>
    <t>FEC.ktoe.IT.Res.HHnew.Thermal.SH.DistrHeat.WH.DistrHeat.Solar</t>
  </si>
  <si>
    <t>FEC.ktoe.IT.Res.HHnew.Thermal.SH.DistrHeat.WH.DistrHeat.Solar.Steam_Distr</t>
  </si>
  <si>
    <t>FEC.ktoe.IT.Res.HHnew.Thermal.SH.DistrHeat.WH.DistrHeat.Solar.Solar</t>
  </si>
  <si>
    <t>FEC.ktoe.IT.Res.HHnew.Thermal.SH.DistrHeat.WH.Elc.NoSolar.Elec</t>
  </si>
  <si>
    <t>FEC.ktoe.IT.Res.HHnew.Thermal.SH.DistrHeat.WH.Elc.Solar</t>
  </si>
  <si>
    <t>FEC.ktoe.IT.Res.HHnew.Thermal.SH.DistrHeat.WH.Elc.Solar.Elec</t>
  </si>
  <si>
    <t>FEC.ktoe.IT.Res.HHnew.Thermal.SH.DistrHeat.WH.Elc.Solar.Solar</t>
  </si>
  <si>
    <t>FEC.ktoe.IT.Res.HHnew.Thermal.SH.DistrHeat.CO</t>
  </si>
  <si>
    <t>FEC.ktoe.IT.Res.HHnew.Thermal.SH.DistrHeat.CO.LPG.LPG</t>
  </si>
  <si>
    <t>FEC.ktoe.IT.Res.HHnew.Thermal.SH.DistrHeat.CO.Elc.Elec</t>
  </si>
  <si>
    <t>FEC.ktoe.IT.Res.HHnew.Thermal.SH.AdvElc</t>
  </si>
  <si>
    <t>FEC.ktoe.IT.Res.HHnew.Thermal.SH.AdvElc.SH</t>
  </si>
  <si>
    <t>FEC.ktoe.IT.Res.HHnew.Thermal.SH.AdvElc.SH.Elec</t>
  </si>
  <si>
    <t>FEC.ktoe.IT.Res.HHnew.Thermal.SH.AdvElc.SC</t>
  </si>
  <si>
    <t>FEC.ktoe.IT.Res.HHnew.Thermal.SH.AdvElc.SC.AC.Elec</t>
  </si>
  <si>
    <t>FEC.ktoe.IT.Res.HHnew.Thermal.SH.AdvElc.WH</t>
  </si>
  <si>
    <t>FEC.ktoe.IT.Res.HHnew.Thermal.SH.AdvElc.WH.LPG.NoSolar.LPG</t>
  </si>
  <si>
    <t>FEC.ktoe.IT.Res.HHnew.Thermal.SH.AdvElc.WH.LPG.Solar</t>
  </si>
  <si>
    <t>FEC.ktoe.IT.Res.HHnew.Thermal.SH.AdvElc.WH.LPG.Solar.LPG</t>
  </si>
  <si>
    <t>FEC.ktoe.IT.Res.HHnew.Thermal.SH.AdvElc.WH.LPG.Solar.Solar</t>
  </si>
  <si>
    <t>FEC.ktoe.IT.Res.HHnew.Thermal.SH.AdvElc.WH.Elc.NoSolar.Elec</t>
  </si>
  <si>
    <t>FEC.ktoe.IT.Res.HHnew.Thermal.SH.AdvElc.WH.Elc.Solar</t>
  </si>
  <si>
    <t>FEC.ktoe.IT.Res.HHnew.Thermal.SH.AdvElc.WH.Elc.Solar.Elec</t>
  </si>
  <si>
    <t>FEC.ktoe.IT.Res.HHnew.Thermal.SH.AdvElc.WH.Elc.Solar.Solar</t>
  </si>
  <si>
    <t>FEC.ktoe.IT.Res.HHnew.Thermal.SH.AdvElc.CO</t>
  </si>
  <si>
    <t>FEC.ktoe.IT.Res.HHnew.Thermal.SH.AdvElc.CO.LPG.LPG</t>
  </si>
  <si>
    <t>FEC.ktoe.IT.Res.HHnew.Thermal.SH.AdvElc.CO.Elc.Elec</t>
  </si>
  <si>
    <t>FEC.ktoe.IT.Res.HHnew.Thermal.SH.ConvElc</t>
  </si>
  <si>
    <t>FEC.ktoe.IT.Res.HHnew.Thermal.SH.ConvElc.SH</t>
  </si>
  <si>
    <t>FEC.ktoe.IT.Res.HHnew.Thermal.SH.ConvElc.SH.Elec</t>
  </si>
  <si>
    <t>FEC.ktoe.IT.Res.HHnew.Thermal.SH.ConvElc.SC</t>
  </si>
  <si>
    <t>FEC.ktoe.IT.Res.HHnew.Thermal.SH.ConvElc.SC.AC.Elec</t>
  </si>
  <si>
    <t>FEC.ktoe.IT.Res.HHnew.Thermal.SH.ConvElc.WH</t>
  </si>
  <si>
    <t>FEC.ktoe.IT.Res.HHnew.Thermal.SH.ConvElc.WH.LPG.NoSolar.LPG</t>
  </si>
  <si>
    <t>FEC.ktoe.IT.Res.HHnew.Thermal.SH.ConvElc.WH.LPG.Solar</t>
  </si>
  <si>
    <t>FEC.ktoe.IT.Res.HHnew.Thermal.SH.ConvElc.WH.LPG.Solar.LPG</t>
  </si>
  <si>
    <t>FEC.ktoe.IT.Res.HHnew.Thermal.SH.ConvElc.WH.LPG.Solar.Solar</t>
  </si>
  <si>
    <t>FEC.ktoe.IT.Res.HHnew.Thermal.SH.ConvElc.WH.Elc.NoSolar.Elec</t>
  </si>
  <si>
    <t>FEC.ktoe.IT.Res.HHnew.Thermal.SH.ConvElc.WH.Elc.Solar</t>
  </si>
  <si>
    <t>FEC.ktoe.IT.Res.HHnew.Thermal.SH.ConvElc.WH.Elc.Solar.Elec</t>
  </si>
  <si>
    <t>FEC.ktoe.IT.Res.HHnew.Thermal.SH.ConvElc.WH.Elc.Solar.Solar</t>
  </si>
  <si>
    <t>FEC.ktoe.IT.Res.HHnew.Thermal.SH.ConvElc.CO</t>
  </si>
  <si>
    <t>FEC.ktoe.IT.Res.HHnew.Thermal.SH.ConvElc.CO.LPG.LPG</t>
  </si>
  <si>
    <t>FEC.ktoe.IT.Res.HHnew.Thermal.SH.ConvElc.CO.Elc.Elec</t>
  </si>
  <si>
    <t>IT - Thermal energy service in new and renovated households (detailed structure)</t>
  </si>
  <si>
    <t>TES.ktoe.IT.Res.HHnew.Thermal.SH.Solids</t>
  </si>
  <si>
    <t>TES.ktoe.IT.Res.HHnew.Thermal.SH.Solids.SH</t>
  </si>
  <si>
    <t>TES.ktoe.IT.Res.HHnew.Thermal.SH.Solids.SH.Solids</t>
  </si>
  <si>
    <t>TES.ktoe.IT.Res.HHnew.Thermal.SH.Solids.SH.Elec</t>
  </si>
  <si>
    <t>TES.ktoe.IT.Res.HHnew.Thermal.SH.Solids.SC</t>
  </si>
  <si>
    <t>TES.ktoe.IT.Res.HHnew.Thermal.SH.Solids.SC.AC.Elec</t>
  </si>
  <si>
    <t>TES.ktoe.IT.Res.HHnew.Thermal.SH.Solids.WH</t>
  </si>
  <si>
    <t>TES.ktoe.IT.Res.HHnew.Thermal.SH.Solids.WH.Solids.NoSolar.Solids</t>
  </si>
  <si>
    <t>TES.ktoe.IT.Res.HHnew.Thermal.SH.Solids.WH.LPG.NoSolar.LPG</t>
  </si>
  <si>
    <t>TES.ktoe.IT.Res.HHnew.Thermal.SH.Solids.WH.LPG.Solar</t>
  </si>
  <si>
    <t>TES.ktoe.IT.Res.HHnew.Thermal.SH.Solids.WH.LPG.Solar.LPG</t>
  </si>
  <si>
    <t>TES.ktoe.IT.Res.HHnew.Thermal.SH.Solids.WH.LPG.Solar.Solar</t>
  </si>
  <si>
    <t>TES.ktoe.IT.Res.HHnew.Thermal.SH.Solids.WH.Elc.NoSolar.Elec</t>
  </si>
  <si>
    <t>TES.ktoe.IT.Res.HHnew.Thermal.SH.Solids.WH.Elc.Solar</t>
  </si>
  <si>
    <t>TES.ktoe.IT.Res.HHnew.Thermal.SH.Solids.WH.Elc.Solar.Elec</t>
  </si>
  <si>
    <t>TES.ktoe.IT.Res.HHnew.Thermal.SH.Solids.WH.Elc.Solar.Solar</t>
  </si>
  <si>
    <t>TES.ktoe.IT.Res.HHnew.Thermal.SH.Solids.CO</t>
  </si>
  <si>
    <t>TES.ktoe.IT.Res.HHnew.Thermal.SH.Solids.CO.Solids.Solids</t>
  </si>
  <si>
    <t>TES.ktoe.IT.Res.HHnew.Thermal.SH.Solids.CO.LPG.LPG</t>
  </si>
  <si>
    <t>TES.ktoe.IT.Res.HHnew.Thermal.SH.Solids.CO.Elc.Elec</t>
  </si>
  <si>
    <t>TES.ktoe.IT.Res.HHnew.Thermal.SH.LPG</t>
  </si>
  <si>
    <t>TES.ktoe.IT.Res.HHnew.Thermal.SH.LPG.SH</t>
  </si>
  <si>
    <t>TES.ktoe.IT.Res.HHnew.Thermal.SH.LPG.SH.LPG</t>
  </si>
  <si>
    <t>TES.ktoe.IT.Res.HHnew.Thermal.SH.LPG.SH.Elec</t>
  </si>
  <si>
    <t>TES.ktoe.IT.Res.HHnew.Thermal.SH.LPG.SC</t>
  </si>
  <si>
    <t>TES.ktoe.IT.Res.HHnew.Thermal.SH.LPG.SC.AC.Elec</t>
  </si>
  <si>
    <t>TES.ktoe.IT.Res.HHnew.Thermal.SH.LPG.WH</t>
  </si>
  <si>
    <t>TES.ktoe.IT.Res.HHnew.Thermal.SH.LPG.WH.LPG.NoSolar.LPG</t>
  </si>
  <si>
    <t>TES.ktoe.IT.Res.HHnew.Thermal.SH.LPG.WH.LPG.Solar</t>
  </si>
  <si>
    <t>TES.ktoe.IT.Res.HHnew.Thermal.SH.LPG.WH.LPG.Solar.LPG</t>
  </si>
  <si>
    <t>TES.ktoe.IT.Res.HHnew.Thermal.SH.LPG.WH.LPG.Solar.Solar</t>
  </si>
  <si>
    <t>TES.ktoe.IT.Res.HHnew.Thermal.SH.LPG.WH.Elc.NoSolar.Elec</t>
  </si>
  <si>
    <t>TES.ktoe.IT.Res.HHnew.Thermal.SH.LPG.WH.Elc.Solar</t>
  </si>
  <si>
    <t>TES.ktoe.IT.Res.HHnew.Thermal.SH.LPG.WH.Elc.Solar.Elec</t>
  </si>
  <si>
    <t>TES.ktoe.IT.Res.HHnew.Thermal.SH.LPG.WH.Elc.Solar.Solar</t>
  </si>
  <si>
    <t>TES.ktoe.IT.Res.HHnew.Thermal.SH.LPG.CO</t>
  </si>
  <si>
    <t>TES.ktoe.IT.Res.HHnew.Thermal.SH.LPG.CO.LPG.LPG</t>
  </si>
  <si>
    <t>TES.ktoe.IT.Res.HHnew.Thermal.SH.LPG.CO.Elc.Elec</t>
  </si>
  <si>
    <t>TES.ktoe.IT.Res.HHnew.Thermal.SH.Oil</t>
  </si>
  <si>
    <t>TES.ktoe.IT.Res.HHnew.Thermal.SH.Oil.SH</t>
  </si>
  <si>
    <t>TES.ktoe.IT.Res.HHnew.Thermal.SH.Oil.SH.Oil</t>
  </si>
  <si>
    <t>TES.ktoe.IT.Res.HHnew.Thermal.SH.Oil.SH.Elec</t>
  </si>
  <si>
    <t>TES.ktoe.IT.Res.HHnew.Thermal.SH.Oil.SC</t>
  </si>
  <si>
    <t>TES.ktoe.IT.Res.HHnew.Thermal.SH.Oil.SC.AC.Elec</t>
  </si>
  <si>
    <t>TES.ktoe.IT.Res.HHnew.Thermal.SH.Oil.WH</t>
  </si>
  <si>
    <t>TES.ktoe.IT.Res.HHnew.Thermal.SH.Oil.WH.Oil.NoSolar.Oil</t>
  </si>
  <si>
    <t>TES.ktoe.IT.Res.HHnew.Thermal.SH.Oil.WH.Oil.Solar</t>
  </si>
  <si>
    <t>TES.ktoe.IT.Res.HHnew.Thermal.SH.Oil.WH.Oil.Solar.Oil</t>
  </si>
  <si>
    <t>TES.ktoe.IT.Res.HHnew.Thermal.SH.Oil.WH.Oil.Solar.Solar</t>
  </si>
  <si>
    <t>TES.ktoe.IT.Res.HHnew.Thermal.SH.Oil.WH.Elc.NoSolar.Elec</t>
  </si>
  <si>
    <t>TES.ktoe.IT.Res.HHnew.Thermal.SH.Oil.WH.Elc.Solar</t>
  </si>
  <si>
    <t>TES.ktoe.IT.Res.HHnew.Thermal.SH.Oil.WH.Elc.Solar.Elec</t>
  </si>
  <si>
    <t>TES.ktoe.IT.Res.HHnew.Thermal.SH.Oil.WH.Elc.Solar.Solar</t>
  </si>
  <si>
    <t>TES.ktoe.IT.Res.HHnew.Thermal.SH.Oil.CO</t>
  </si>
  <si>
    <t>TES.ktoe.IT.Res.HHnew.Thermal.SH.Oil.CO.LPG.LPG</t>
  </si>
  <si>
    <t>TES.ktoe.IT.Res.HHnew.Thermal.SH.Oil.CO.Elc.Elec</t>
  </si>
  <si>
    <t>TES.ktoe.IT.Res.HHnew.Thermal.SH.Gas</t>
  </si>
  <si>
    <t>TES.ktoe.IT.Res.HHnew.Thermal.SH.Gas.SH</t>
  </si>
  <si>
    <t>TES.ktoe.IT.Res.HHnew.Thermal.SH.Gas.SH.Gas</t>
  </si>
  <si>
    <t>TES.ktoe.IT.Res.HHnew.Thermal.SH.Gas.SH.Elec</t>
  </si>
  <si>
    <t>TES.ktoe.IT.Res.HHnew.Thermal.SH.Gas.SC</t>
  </si>
  <si>
    <t>TES.ktoe.IT.Res.HHnew.Thermal.SH.Gas.SC.AC.Elec</t>
  </si>
  <si>
    <t>TES.ktoe.IT.Res.HHnew.Thermal.SH.Gas.WH</t>
  </si>
  <si>
    <t>TES.ktoe.IT.Res.HHnew.Thermal.SH.Gas.WH.Gas.NoSolar.Gas</t>
  </si>
  <si>
    <t>TES.ktoe.IT.Res.HHnew.Thermal.SH.Gas.WH.Gas.Solar</t>
  </si>
  <si>
    <t>TES.ktoe.IT.Res.HHnew.Thermal.SH.Gas.WH.Gas.Solar.Gas</t>
  </si>
  <si>
    <t>TES.ktoe.IT.Res.HHnew.Thermal.SH.Gas.WH.Gas.Solar.Solar</t>
  </si>
  <si>
    <t>TES.ktoe.IT.Res.HHnew.Thermal.SH.Gas.WH.Elc.NoSolar.Elec</t>
  </si>
  <si>
    <t>TES.ktoe.IT.Res.HHnew.Thermal.SH.Gas.WH.Elc.Solar</t>
  </si>
  <si>
    <t>TES.ktoe.IT.Res.HHnew.Thermal.SH.Gas.WH.Elc.Solar.Elec</t>
  </si>
  <si>
    <t>TES.ktoe.IT.Res.HHnew.Thermal.SH.Gas.WH.Elc.Solar.Solar</t>
  </si>
  <si>
    <t>TES.ktoe.IT.Res.HHnew.Thermal.SH.Gas.CO</t>
  </si>
  <si>
    <t>TES.ktoe.IT.Res.HHnew.Thermal.SH.Gas.CO.Gas.Gas</t>
  </si>
  <si>
    <t>TES.ktoe.IT.Res.HHnew.Thermal.SH.Gas.CO.Elc.Elec</t>
  </si>
  <si>
    <t>TES.ktoe.IT.Res.HHnew.Thermal.SH.Biomass</t>
  </si>
  <si>
    <t>TES.ktoe.IT.Res.HHnew.Thermal.SH.Biomass.SH</t>
  </si>
  <si>
    <t>TES.ktoe.IT.Res.HHnew.Thermal.SH.Biomass.SH.Biomass</t>
  </si>
  <si>
    <t>TES.ktoe.IT.Res.HHnew.Thermal.SH.Biomass.SH.Elec</t>
  </si>
  <si>
    <t>TES.ktoe.IT.Res.HHnew.Thermal.SH.Biomass.SC</t>
  </si>
  <si>
    <t>TES.ktoe.IT.Res.HHnew.Thermal.SH.Biomass.SC.AC.Elec</t>
  </si>
  <si>
    <t>TES.ktoe.IT.Res.HHnew.Thermal.SH.Biomass.WH</t>
  </si>
  <si>
    <t>TES.ktoe.IT.Res.HHnew.Thermal.SH.Biomass.WH.Biomass.NoSolar.Biomass</t>
  </si>
  <si>
    <t>TES.ktoe.IT.Res.HHnew.Thermal.SH.Biomass.WH.Biomass.Solar</t>
  </si>
  <si>
    <t>TES.ktoe.IT.Res.HHnew.Thermal.SH.Biomass.WH.Biomass.Solar.Biomass</t>
  </si>
  <si>
    <t>TES.ktoe.IT.Res.HHnew.Thermal.SH.Biomass.WH.Biomass.Solar.Solar</t>
  </si>
  <si>
    <t>TES.ktoe.IT.Res.HHnew.Thermal.SH.Biomass.WH.LPG.NoSolar.LPG</t>
  </si>
  <si>
    <t>TES.ktoe.IT.Res.HHnew.Thermal.SH.Biomass.WH.LPG.Solar</t>
  </si>
  <si>
    <t>TES.ktoe.IT.Res.HHnew.Thermal.SH.Biomass.WH.LPG.Solar.LPG</t>
  </si>
  <si>
    <t>TES.ktoe.IT.Res.HHnew.Thermal.SH.Biomass.WH.LPG.Solar.Solar</t>
  </si>
  <si>
    <t>TES.ktoe.IT.Res.HHnew.Thermal.SH.Biomass.WH.Elc.NoSolar.Elec</t>
  </si>
  <si>
    <t>TES.ktoe.IT.Res.HHnew.Thermal.SH.Biomass.WH.Elc.Solar</t>
  </si>
  <si>
    <t>TES.ktoe.IT.Res.HHnew.Thermal.SH.Biomass.WH.Elc.Solar.Elec</t>
  </si>
  <si>
    <t>TES.ktoe.IT.Res.HHnew.Thermal.SH.Biomass.WH.Elc.Solar.Solar</t>
  </si>
  <si>
    <t>TES.ktoe.IT.Res.HHnew.Thermal.SH.Biomass.CO</t>
  </si>
  <si>
    <t>TES.ktoe.IT.Res.HHnew.Thermal.SH.Biomass.CO.Biomass.Biomass</t>
  </si>
  <si>
    <t>TES.ktoe.IT.Res.HHnew.Thermal.SH.Biomass.CO.LPG.LPG</t>
  </si>
  <si>
    <t>TES.ktoe.IT.Res.HHnew.Thermal.SH.Biomass.CO.Elc.Elec</t>
  </si>
  <si>
    <t>TES.ktoe.IT.Res.HHnew.Thermal.SH.Geo</t>
  </si>
  <si>
    <t>TES.ktoe.IT.Res.HHnew.Thermal.SH.Geo.SH</t>
  </si>
  <si>
    <t>TES.ktoe.IT.Res.HHnew.Thermal.SH.Geo.SH.Geo</t>
  </si>
  <si>
    <t>TES.ktoe.IT.Res.HHnew.Thermal.SH.Geo.SH.Elec</t>
  </si>
  <si>
    <t>TES.ktoe.IT.Res.HHnew.Thermal.SH.Geo.SC</t>
  </si>
  <si>
    <t>TES.ktoe.IT.Res.HHnew.Thermal.SH.Geo.SC.AC.Elec</t>
  </si>
  <si>
    <t>TES.ktoe.IT.Res.HHnew.Thermal.SH.Geo.WH</t>
  </si>
  <si>
    <t>TES.ktoe.IT.Res.HHnew.Thermal.SH.Geo.WH.Geo.NoSolar.Geo</t>
  </si>
  <si>
    <t>TES.ktoe.IT.Res.HHnew.Thermal.SH.Geo.WH.Geo.Solar</t>
  </si>
  <si>
    <t>TES.ktoe.IT.Res.HHnew.Thermal.SH.Geo.WH.Geo.Solar.Geo</t>
  </si>
  <si>
    <t>TES.ktoe.IT.Res.HHnew.Thermal.SH.Geo.WH.Geo.Solar.Solar</t>
  </si>
  <si>
    <t>TES.ktoe.IT.Res.HHnew.Thermal.SH.Geo.WH.Elc.NoSolar.Elec</t>
  </si>
  <si>
    <t>TES.ktoe.IT.Res.HHnew.Thermal.SH.Geo.WH.Elc.Solar</t>
  </si>
  <si>
    <t>TES.ktoe.IT.Res.HHnew.Thermal.SH.Geo.WH.Elc.Solar.Elec</t>
  </si>
  <si>
    <t>TES.ktoe.IT.Res.HHnew.Thermal.SH.Geo.WH.Elc.Solar.Solar</t>
  </si>
  <si>
    <t>TES.ktoe.IT.Res.HHnew.Thermal.SH.Geo.CO</t>
  </si>
  <si>
    <t>TES.ktoe.IT.Res.HHnew.Thermal.SH.Geo.CO.LPG.LPG</t>
  </si>
  <si>
    <t>TES.ktoe.IT.Res.HHnew.Thermal.SH.Geo.CO.Elc.Elec</t>
  </si>
  <si>
    <t>TES.ktoe.IT.Res.HHnew.Thermal.SH.DistrHeat</t>
  </si>
  <si>
    <t>TES.ktoe.IT.Res.HHnew.Thermal.SH.DistrHeat.SH</t>
  </si>
  <si>
    <t>TES.ktoe.IT.Res.HHnew.Thermal.SH.DistrHeat.SH.Steam_Distr</t>
  </si>
  <si>
    <t>TES.ktoe.IT.Res.HHnew.Thermal.SH.DistrHeat.SH.Elec</t>
  </si>
  <si>
    <t>TES.ktoe.IT.Res.HHnew.Thermal.SH.DistrHeat.SC</t>
  </si>
  <si>
    <t>TES.ktoe.IT.Res.HHnew.Thermal.SH.DistrHeat.SC.AC.Elec</t>
  </si>
  <si>
    <t>TES.ktoe.IT.Res.HHnew.Thermal.SH.DistrHeat.WH</t>
  </si>
  <si>
    <t>TES.ktoe.IT.Res.HHnew.Thermal.SH.DistrHeat.WH.DistrHeat.NoSolar.Steam_Distr</t>
  </si>
  <si>
    <t>TES.ktoe.IT.Res.HHnew.Thermal.SH.DistrHeat.WH.DistrHeat.Solar</t>
  </si>
  <si>
    <t>TES.ktoe.IT.Res.HHnew.Thermal.SH.DistrHeat.WH.DistrHeat.Solar.Steam_Distr</t>
  </si>
  <si>
    <t>TES.ktoe.IT.Res.HHnew.Thermal.SH.DistrHeat.WH.DistrHeat.Solar.Solar</t>
  </si>
  <si>
    <t>TES.ktoe.IT.Res.HHnew.Thermal.SH.DistrHeat.WH.Elc.NoSolar.Elec</t>
  </si>
  <si>
    <t>TES.ktoe.IT.Res.HHnew.Thermal.SH.DistrHeat.WH.Elc.Solar</t>
  </si>
  <si>
    <t>TES.ktoe.IT.Res.HHnew.Thermal.SH.DistrHeat.WH.Elc.Solar.Elec</t>
  </si>
  <si>
    <t>TES.ktoe.IT.Res.HHnew.Thermal.SH.DistrHeat.WH.Elc.Solar.Solar</t>
  </si>
  <si>
    <t>TES.ktoe.IT.Res.HHnew.Thermal.SH.DistrHeat.CO</t>
  </si>
  <si>
    <t>TES.ktoe.IT.Res.HHnew.Thermal.SH.DistrHeat.CO.LPG.LPG</t>
  </si>
  <si>
    <t>TES.ktoe.IT.Res.HHnew.Thermal.SH.DistrHeat.CO.Elc.Elec</t>
  </si>
  <si>
    <t>TES.ktoe.IT.Res.HHnew.Thermal.SH.AdvElc</t>
  </si>
  <si>
    <t>TES.ktoe.IT.Res.HHnew.Thermal.SH.AdvElc.SH</t>
  </si>
  <si>
    <t>TES.ktoe.IT.Res.HHnew.Thermal.SH.AdvElc.SH.Elec</t>
  </si>
  <si>
    <t>TES.ktoe.IT.Res.HHnew.Thermal.SH.AdvElc.SC</t>
  </si>
  <si>
    <t>TES.ktoe.IT.Res.HHnew.Thermal.SH.AdvElc.SC.AC.Elec</t>
  </si>
  <si>
    <t>TES.ktoe.IT.Res.HHnew.Thermal.SH.AdvElc.WH</t>
  </si>
  <si>
    <t>TES.ktoe.IT.Res.HHnew.Thermal.SH.AdvElc.WH.LPG.NoSolar.LPG</t>
  </si>
  <si>
    <t>TES.ktoe.IT.Res.HHnew.Thermal.SH.AdvElc.WH.LPG.Solar</t>
  </si>
  <si>
    <t>TES.ktoe.IT.Res.HHnew.Thermal.SH.AdvElc.WH.LPG.Solar.LPG</t>
  </si>
  <si>
    <t>TES.ktoe.IT.Res.HHnew.Thermal.SH.AdvElc.WH.LPG.Solar.Solar</t>
  </si>
  <si>
    <t>TES.ktoe.IT.Res.HHnew.Thermal.SH.AdvElc.WH.Elc.NoSolar.Elec</t>
  </si>
  <si>
    <t>TES.ktoe.IT.Res.HHnew.Thermal.SH.AdvElc.WH.Elc.Solar</t>
  </si>
  <si>
    <t>TES.ktoe.IT.Res.HHnew.Thermal.SH.AdvElc.WH.Elc.Solar.Elec</t>
  </si>
  <si>
    <t>TES.ktoe.IT.Res.HHnew.Thermal.SH.AdvElc.WH.Elc.Solar.Solar</t>
  </si>
  <si>
    <t>TES.ktoe.IT.Res.HHnew.Thermal.SH.AdvElc.CO</t>
  </si>
  <si>
    <t>TES.ktoe.IT.Res.HHnew.Thermal.SH.AdvElc.CO.LPG.LPG</t>
  </si>
  <si>
    <t>TES.ktoe.IT.Res.HHnew.Thermal.SH.AdvElc.CO.Elc.Elec</t>
  </si>
  <si>
    <t>TES.ktoe.IT.Res.HHnew.Thermal.SH.ConvElc</t>
  </si>
  <si>
    <t>TES.ktoe.IT.Res.HHnew.Thermal.SH.ConvElc.SH</t>
  </si>
  <si>
    <t>TES.ktoe.IT.Res.HHnew.Thermal.SH.ConvElc.SH.Elec</t>
  </si>
  <si>
    <t>TES.ktoe.IT.Res.HHnew.Thermal.SH.ConvElc.SC</t>
  </si>
  <si>
    <t>TES.ktoe.IT.Res.HHnew.Thermal.SH.ConvElc.SC.AC.Elec</t>
  </si>
  <si>
    <t>TES.ktoe.IT.Res.HHnew.Thermal.SH.ConvElc.WH</t>
  </si>
  <si>
    <t>TES.ktoe.IT.Res.HHnew.Thermal.SH.ConvElc.WH.LPG.NoSolar.LPG</t>
  </si>
  <si>
    <t>TES.ktoe.IT.Res.HHnew.Thermal.SH.ConvElc.WH.LPG.Solar</t>
  </si>
  <si>
    <t>TES.ktoe.IT.Res.HHnew.Thermal.SH.ConvElc.WH.LPG.Solar.LPG</t>
  </si>
  <si>
    <t>TES.ktoe.IT.Res.HHnew.Thermal.SH.ConvElc.WH.LPG.Solar.Solar</t>
  </si>
  <si>
    <t>TES.ktoe.IT.Res.HHnew.Thermal.SH.ConvElc.WH.Elc.NoSolar.Elec</t>
  </si>
  <si>
    <t>TES.ktoe.IT.Res.HHnew.Thermal.SH.ConvElc.WH.Elc.Solar</t>
  </si>
  <si>
    <t>TES.ktoe.IT.Res.HHnew.Thermal.SH.ConvElc.WH.Elc.Solar.Elec</t>
  </si>
  <si>
    <t>TES.ktoe.IT.Res.HHnew.Thermal.SH.ConvElc.WH.Elc.Solar.Solar</t>
  </si>
  <si>
    <t>TES.ktoe.IT.Res.HHnew.Thermal.SH.ConvElc.CO</t>
  </si>
  <si>
    <t>TES.ktoe.IT.Res.HHnew.Thermal.SH.ConvElc.CO.LPG.LPG</t>
  </si>
  <si>
    <t>TES.ktoe.IT.Res.HHnew.Thermal.SH.ConvElc.CO.Elc.Elec</t>
  </si>
  <si>
    <t>IT - System efficiency indicator of new and renovated households (detailed structure)</t>
  </si>
  <si>
    <t>Eff.ratio.IT.Res.HHnew.Thermal.SH.Solids</t>
  </si>
  <si>
    <t>Eff.ratio.IT.Res.HHnew.Thermal.SH.Solids.SH</t>
  </si>
  <si>
    <t>Eff.ratio.IT.Res.HHnew.Thermal.SH.Solids.SH.Solids</t>
  </si>
  <si>
    <t>Eff.ratio.IT.Res.HHnew.Thermal.SH.Solids.SH.Elec</t>
  </si>
  <si>
    <t>Eff.ratio.IT.Res.HHnew.Thermal.SH.Solids.SC</t>
  </si>
  <si>
    <t>Eff.ratio.IT.Res.HHnew.Thermal.SH.Solids.SC.AC.Elec</t>
  </si>
  <si>
    <t>Eff.ratio.IT.Res.HHnew.Thermal.SH.Solids.WH</t>
  </si>
  <si>
    <t>Eff.ratio.IT.Res.HHnew.Thermal.SH.Solids.WH.Solids.NoSolar.Solids</t>
  </si>
  <si>
    <t>Eff.ratio.IT.Res.HHnew.Thermal.SH.Solids.WH.LPG.NoSolar.LPG</t>
  </si>
  <si>
    <t>Eff.ratio.IT.Res.HHnew.Thermal.SH.Solids.WH.LPG.Solar</t>
  </si>
  <si>
    <t>Eff.ratio.IT.Res.HHnew.Thermal.SH.Solids.WH.LPG.Solar.LPG</t>
  </si>
  <si>
    <t>Eff.ratio.IT.Res.HHnew.Thermal.SH.Solids.WH.LPG.Solar.Solar</t>
  </si>
  <si>
    <t>Eff.ratio.IT.Res.HHnew.Thermal.SH.Solids.WH.Elc.NoSolar.Elec</t>
  </si>
  <si>
    <t>Eff.ratio.IT.Res.HHnew.Thermal.SH.Solids.WH.Elc.Solar</t>
  </si>
  <si>
    <t>Eff.ratio.IT.Res.HHnew.Thermal.SH.Solids.WH.Elc.Solar.Elec</t>
  </si>
  <si>
    <t>Eff.ratio.IT.Res.HHnew.Thermal.SH.Solids.WH.Elc.Solar.Solar</t>
  </si>
  <si>
    <t>Eff.ratio.IT.Res.HHnew.Thermal.SH.Solids.CO</t>
  </si>
  <si>
    <t>Eff.ratio.IT.Res.HHnew.Thermal.SH.Solids.CO.Solids.Solids</t>
  </si>
  <si>
    <t>Eff.ratio.IT.Res.HHnew.Thermal.SH.Solids.CO.LPG.LPG</t>
  </si>
  <si>
    <t>Eff.ratio.IT.Res.HHnew.Thermal.SH.Solids.CO.Elc.Elec</t>
  </si>
  <si>
    <t>Eff.ratio.IT.Res.HHnew.Thermal.SH.LPG</t>
  </si>
  <si>
    <t>Eff.ratio.IT.Res.HHnew.Thermal.SH.LPG.SH</t>
  </si>
  <si>
    <t>Eff.ratio.IT.Res.HHnew.Thermal.SH.LPG.SH.LPG</t>
  </si>
  <si>
    <t>Eff.ratio.IT.Res.HHnew.Thermal.SH.LPG.SH.Elec</t>
  </si>
  <si>
    <t>Eff.ratio.IT.Res.HHnew.Thermal.SH.LPG.SC</t>
  </si>
  <si>
    <t>Eff.ratio.IT.Res.HHnew.Thermal.SH.LPG.SC.AC.Elec</t>
  </si>
  <si>
    <t>Eff.ratio.IT.Res.HHnew.Thermal.SH.LPG.WH</t>
  </si>
  <si>
    <t>Eff.ratio.IT.Res.HHnew.Thermal.SH.LPG.WH.LPG.NoSolar.LPG</t>
  </si>
  <si>
    <t>Eff.ratio.IT.Res.HHnew.Thermal.SH.LPG.WH.LPG.Solar</t>
  </si>
  <si>
    <t>Eff.ratio.IT.Res.HHnew.Thermal.SH.LPG.WH.LPG.Solar.LPG</t>
  </si>
  <si>
    <t>Eff.ratio.IT.Res.HHnew.Thermal.SH.LPG.WH.LPG.Solar.Solar</t>
  </si>
  <si>
    <t>Eff.ratio.IT.Res.HHnew.Thermal.SH.LPG.WH.Elc.NoSolar.Elec</t>
  </si>
  <si>
    <t>Eff.ratio.IT.Res.HHnew.Thermal.SH.LPG.WH.Elc.Solar</t>
  </si>
  <si>
    <t>Eff.ratio.IT.Res.HHnew.Thermal.SH.LPG.WH.Elc.Solar.Elec</t>
  </si>
  <si>
    <t>Eff.ratio.IT.Res.HHnew.Thermal.SH.LPG.WH.Elc.Solar.Solar</t>
  </si>
  <si>
    <t>Eff.ratio.IT.Res.HHnew.Thermal.SH.LPG.CO</t>
  </si>
  <si>
    <t>Eff.ratio.IT.Res.HHnew.Thermal.SH.LPG.CO.LPG.LPG</t>
  </si>
  <si>
    <t>Eff.ratio.IT.Res.HHnew.Thermal.SH.LPG.CO.Elc.Elec</t>
  </si>
  <si>
    <t>Eff.ratio.IT.Res.HHnew.Thermal.SH.Oil</t>
  </si>
  <si>
    <t>Eff.ratio.IT.Res.HHnew.Thermal.SH.Oil.SH</t>
  </si>
  <si>
    <t>Eff.ratio.IT.Res.HHnew.Thermal.SH.Oil.SH.Oil</t>
  </si>
  <si>
    <t>Eff.ratio.IT.Res.HHnew.Thermal.SH.Oil.SH.Elec</t>
  </si>
  <si>
    <t>Eff.ratio.IT.Res.HHnew.Thermal.SH.Oil.SC</t>
  </si>
  <si>
    <t>Eff.ratio.IT.Res.HHnew.Thermal.SH.Oil.SC.AC.Elec</t>
  </si>
  <si>
    <t>Eff.ratio.IT.Res.HHnew.Thermal.SH.Oil.WH</t>
  </si>
  <si>
    <t>Eff.ratio.IT.Res.HHnew.Thermal.SH.Oil.WH.Oil.NoSolar.Oil</t>
  </si>
  <si>
    <t>Eff.ratio.IT.Res.HHnew.Thermal.SH.Oil.WH.Oil.Solar</t>
  </si>
  <si>
    <t>Eff.ratio.IT.Res.HHnew.Thermal.SH.Oil.WH.Oil.Solar.Oil</t>
  </si>
  <si>
    <t>Eff.ratio.IT.Res.HHnew.Thermal.SH.Oil.WH.Oil.Solar.Solar</t>
  </si>
  <si>
    <t>Eff.ratio.IT.Res.HHnew.Thermal.SH.Oil.WH.Elc.NoSolar.Elec</t>
  </si>
  <si>
    <t>Eff.ratio.IT.Res.HHnew.Thermal.SH.Oil.WH.Elc.Solar</t>
  </si>
  <si>
    <t>Eff.ratio.IT.Res.HHnew.Thermal.SH.Oil.WH.Elc.Solar.Elec</t>
  </si>
  <si>
    <t>Eff.ratio.IT.Res.HHnew.Thermal.SH.Oil.WH.Elc.Solar.Solar</t>
  </si>
  <si>
    <t>Eff.ratio.IT.Res.HHnew.Thermal.SH.Oil.CO</t>
  </si>
  <si>
    <t>Eff.ratio.IT.Res.HHnew.Thermal.SH.Oil.CO.LPG.LPG</t>
  </si>
  <si>
    <t>Eff.ratio.IT.Res.HHnew.Thermal.SH.Oil.CO.Elc.Elec</t>
  </si>
  <si>
    <t>Eff.ratio.IT.Res.HHnew.Thermal.SH.Gas</t>
  </si>
  <si>
    <t>Eff.ratio.IT.Res.HHnew.Thermal.SH.Gas.SH</t>
  </si>
  <si>
    <t>Eff.ratio.IT.Res.HHnew.Thermal.SH.Gas.SH.Gas</t>
  </si>
  <si>
    <t>Eff.ratio.IT.Res.HHnew.Thermal.SH.Gas.SH.Elec</t>
  </si>
  <si>
    <t>Eff.ratio.IT.Res.HHnew.Thermal.SH.Gas.SC</t>
  </si>
  <si>
    <t>Eff.ratio.IT.Res.HHnew.Thermal.SH.Gas.SC.AC.Elec</t>
  </si>
  <si>
    <t>Eff.ratio.IT.Res.HHnew.Thermal.SH.Gas.WH</t>
  </si>
  <si>
    <t>Eff.ratio.IT.Res.HHnew.Thermal.SH.Gas.WH.Gas.NoSolar.Gas</t>
  </si>
  <si>
    <t>Eff.ratio.IT.Res.HHnew.Thermal.SH.Gas.WH.Gas.Solar</t>
  </si>
  <si>
    <t>Eff.ratio.IT.Res.HHnew.Thermal.SH.Gas.WH.Gas.Solar.Gas</t>
  </si>
  <si>
    <t>Eff.ratio.IT.Res.HHnew.Thermal.SH.Gas.WH.Gas.Solar.Solar</t>
  </si>
  <si>
    <t>Eff.ratio.IT.Res.HHnew.Thermal.SH.Gas.WH.Elc.NoSolar.Elec</t>
  </si>
  <si>
    <t>Eff.ratio.IT.Res.HHnew.Thermal.SH.Gas.WH.Elc.Solar</t>
  </si>
  <si>
    <t>Eff.ratio.IT.Res.HHnew.Thermal.SH.Gas.WH.Elc.Solar.Elec</t>
  </si>
  <si>
    <t>Eff.ratio.IT.Res.HHnew.Thermal.SH.Gas.WH.Elc.Solar.Solar</t>
  </si>
  <si>
    <t>Eff.ratio.IT.Res.HHnew.Thermal.SH.Gas.CO</t>
  </si>
  <si>
    <t>Eff.ratio.IT.Res.HHnew.Thermal.SH.Gas.CO.Gas.Gas</t>
  </si>
  <si>
    <t>Eff.ratio.IT.Res.HHnew.Thermal.SH.Gas.CO.Elc.Elec</t>
  </si>
  <si>
    <t>Eff.ratio.IT.Res.HHnew.Thermal.SH.Biomass</t>
  </si>
  <si>
    <t>Eff.ratio.IT.Res.HHnew.Thermal.SH.Biomass.SH</t>
  </si>
  <si>
    <t>Eff.ratio.IT.Res.HHnew.Thermal.SH.Biomass.SH.Biomass</t>
  </si>
  <si>
    <t>Eff.ratio.IT.Res.HHnew.Thermal.SH.Biomass.SH.Elec</t>
  </si>
  <si>
    <t>Eff.ratio.IT.Res.HHnew.Thermal.SH.Biomass.SC</t>
  </si>
  <si>
    <t>Eff.ratio.IT.Res.HHnew.Thermal.SH.Biomass.SC.AC.Elec</t>
  </si>
  <si>
    <t>Eff.ratio.IT.Res.HHnew.Thermal.SH.Biomass.WH</t>
  </si>
  <si>
    <t>Eff.ratio.IT.Res.HHnew.Thermal.SH.Biomass.WH.Biomass.NoSolar.Biomass</t>
  </si>
  <si>
    <t>Eff.ratio.IT.Res.HHnew.Thermal.SH.Biomass.WH.Biomass.Solar</t>
  </si>
  <si>
    <t>Eff.ratio.IT.Res.HHnew.Thermal.SH.Biomass.WH.Biomass.Solar.Biomass</t>
  </si>
  <si>
    <t>Eff.ratio.IT.Res.HHnew.Thermal.SH.Biomass.WH.Biomass.Solar.Solar</t>
  </si>
  <si>
    <t>Eff.ratio.IT.Res.HHnew.Thermal.SH.Biomass.WH.LPG.NoSolar.LPG</t>
  </si>
  <si>
    <t>Eff.ratio.IT.Res.HHnew.Thermal.SH.Biomass.WH.LPG.Solar</t>
  </si>
  <si>
    <t>Eff.ratio.IT.Res.HHnew.Thermal.SH.Biomass.WH.LPG.Solar.LPG</t>
  </si>
  <si>
    <t>Eff.ratio.IT.Res.HHnew.Thermal.SH.Biomass.WH.LPG.Solar.Solar</t>
  </si>
  <si>
    <t>Eff.ratio.IT.Res.HHnew.Thermal.SH.Biomass.WH.Elc.NoSolar.Elec</t>
  </si>
  <si>
    <t>Eff.ratio.IT.Res.HHnew.Thermal.SH.Biomass.WH.Elc.Solar</t>
  </si>
  <si>
    <t>Eff.ratio.IT.Res.HHnew.Thermal.SH.Biomass.WH.Elc.Solar.Elec</t>
  </si>
  <si>
    <t>Eff.ratio.IT.Res.HHnew.Thermal.SH.Biomass.WH.Elc.Solar.Solar</t>
  </si>
  <si>
    <t>Eff.ratio.IT.Res.HHnew.Thermal.SH.Biomass.CO</t>
  </si>
  <si>
    <t>Eff.ratio.IT.Res.HHnew.Thermal.SH.Biomass.CO.Biomass.Biomass</t>
  </si>
  <si>
    <t>Eff.ratio.IT.Res.HHnew.Thermal.SH.Biomass.CO.LPG.LPG</t>
  </si>
  <si>
    <t>Eff.ratio.IT.Res.HHnew.Thermal.SH.Biomass.CO.Elc.Elec</t>
  </si>
  <si>
    <t>Eff.ratio.IT.Res.HHnew.Thermal.SH.Geo</t>
  </si>
  <si>
    <t>Eff.ratio.IT.Res.HHnew.Thermal.SH.Geo.SH</t>
  </si>
  <si>
    <t>Eff.ratio.IT.Res.HHnew.Thermal.SH.Geo.SH.Geo</t>
  </si>
  <si>
    <t>Eff.ratio.IT.Res.HHnew.Thermal.SH.Geo.SH.Elec</t>
  </si>
  <si>
    <t>Eff.ratio.IT.Res.HHnew.Thermal.SH.Geo.SC</t>
  </si>
  <si>
    <t>Eff.ratio.IT.Res.HHnew.Thermal.SH.Geo.SC.AC.Elec</t>
  </si>
  <si>
    <t>Eff.ratio.IT.Res.HHnew.Thermal.SH.Geo.WH</t>
  </si>
  <si>
    <t>Eff.ratio.IT.Res.HHnew.Thermal.SH.Geo.WH.Geo.NoSolar.Geo</t>
  </si>
  <si>
    <t>Eff.ratio.IT.Res.HHnew.Thermal.SH.Geo.WH.Geo.Solar</t>
  </si>
  <si>
    <t>Eff.ratio.IT.Res.HHnew.Thermal.SH.Geo.WH.Geo.Solar.Geo</t>
  </si>
  <si>
    <t>Eff.ratio.IT.Res.HHnew.Thermal.SH.Geo.WH.Geo.Solar.Solar</t>
  </si>
  <si>
    <t>Eff.ratio.IT.Res.HHnew.Thermal.SH.Geo.WH.Elc.NoSolar.Elec</t>
  </si>
  <si>
    <t>Eff.ratio.IT.Res.HHnew.Thermal.SH.Geo.WH.Elc.Solar</t>
  </si>
  <si>
    <t>Eff.ratio.IT.Res.HHnew.Thermal.SH.Geo.WH.Elc.Solar.Elec</t>
  </si>
  <si>
    <t>Eff.ratio.IT.Res.HHnew.Thermal.SH.Geo.WH.Elc.Solar.Solar</t>
  </si>
  <si>
    <t>Eff.ratio.IT.Res.HHnew.Thermal.SH.Geo.CO</t>
  </si>
  <si>
    <t>Eff.ratio.IT.Res.HHnew.Thermal.SH.Geo.CO.LPG.LPG</t>
  </si>
  <si>
    <t>Eff.ratio.IT.Res.HHnew.Thermal.SH.Geo.CO.Elc.Elec</t>
  </si>
  <si>
    <t>Eff.ratio.IT.Res.HHnew.Thermal.SH.DistrHeat</t>
  </si>
  <si>
    <t>Eff.ratio.IT.Res.HHnew.Thermal.SH.DistrHeat.SH</t>
  </si>
  <si>
    <t>Eff.ratio.IT.Res.HHnew.Thermal.SH.DistrHeat.SH.Steam_Distr</t>
  </si>
  <si>
    <t>Eff.ratio.IT.Res.HHnew.Thermal.SH.DistrHeat.SH.Elec</t>
  </si>
  <si>
    <t>Eff.ratio.IT.Res.HHnew.Thermal.SH.DistrHeat.SC</t>
  </si>
  <si>
    <t>Eff.ratio.IT.Res.HHnew.Thermal.SH.DistrHeat.SC.AC.Elec</t>
  </si>
  <si>
    <t>Eff.ratio.IT.Res.HHnew.Thermal.SH.DistrHeat.WH</t>
  </si>
  <si>
    <t>Eff.ratio.IT.Res.HHnew.Thermal.SH.DistrHeat.WH.DistrHeat.NoSolar.Steam_Distr</t>
  </si>
  <si>
    <t>Eff.ratio.IT.Res.HHnew.Thermal.SH.DistrHeat.WH.DistrHeat.Solar</t>
  </si>
  <si>
    <t>Eff.ratio.IT.Res.HHnew.Thermal.SH.DistrHeat.WH.DistrHeat.Solar.Steam_Distr</t>
  </si>
  <si>
    <t>Eff.ratio.IT.Res.HHnew.Thermal.SH.DistrHeat.WH.DistrHeat.Solar.Solar</t>
  </si>
  <si>
    <t>Eff.ratio.IT.Res.HHnew.Thermal.SH.DistrHeat.WH.Elc.NoSolar.Elec</t>
  </si>
  <si>
    <t>Eff.ratio.IT.Res.HHnew.Thermal.SH.DistrHeat.WH.Elc.Solar</t>
  </si>
  <si>
    <t>Eff.ratio.IT.Res.HHnew.Thermal.SH.DistrHeat.WH.Elc.Solar.Elec</t>
  </si>
  <si>
    <t>Eff.ratio.IT.Res.HHnew.Thermal.SH.DistrHeat.WH.Elc.Solar.Solar</t>
  </si>
  <si>
    <t>Eff.ratio.IT.Res.HHnew.Thermal.SH.DistrHeat.CO</t>
  </si>
  <si>
    <t>Eff.ratio.IT.Res.HHnew.Thermal.SH.DistrHeat.CO.LPG.LPG</t>
  </si>
  <si>
    <t>Eff.ratio.IT.Res.HHnew.Thermal.SH.DistrHeat.CO.Elc.Elec</t>
  </si>
  <si>
    <t>Eff.ratio.IT.Res.HHnew.Thermal.SH.AdvElc</t>
  </si>
  <si>
    <t>Eff.ratio.IT.Res.HHnew.Thermal.SH.AdvElc.SH</t>
  </si>
  <si>
    <t>Eff.ratio.IT.Res.HHnew.Thermal.SH.AdvElc.SH.Elec</t>
  </si>
  <si>
    <t>Eff.ratio.IT.Res.HHnew.Thermal.SH.AdvElc.SC</t>
  </si>
  <si>
    <t>Eff.ratio.IT.Res.HHnew.Thermal.SH.AdvElc.SC.AC.Elec</t>
  </si>
  <si>
    <t>Eff.ratio.IT.Res.HHnew.Thermal.SH.AdvElc.WH</t>
  </si>
  <si>
    <t>Eff.ratio.IT.Res.HHnew.Thermal.SH.AdvElc.WH.LPG.NoSolar.LPG</t>
  </si>
  <si>
    <t>Eff.ratio.IT.Res.HHnew.Thermal.SH.AdvElc.WH.LPG.Solar</t>
  </si>
  <si>
    <t>Eff.ratio.IT.Res.HHnew.Thermal.SH.AdvElc.WH.LPG.Solar.LPG</t>
  </si>
  <si>
    <t>Eff.ratio.IT.Res.HHnew.Thermal.SH.AdvElc.WH.LPG.Solar.Solar</t>
  </si>
  <si>
    <t>Eff.ratio.IT.Res.HHnew.Thermal.SH.AdvElc.WH.Elc.NoSolar.Elec</t>
  </si>
  <si>
    <t>Eff.ratio.IT.Res.HHnew.Thermal.SH.AdvElc.WH.Elc.Solar</t>
  </si>
  <si>
    <t>Eff.ratio.IT.Res.HHnew.Thermal.SH.AdvElc.WH.Elc.Solar.Elec</t>
  </si>
  <si>
    <t>Eff.ratio.IT.Res.HHnew.Thermal.SH.AdvElc.WH.Elc.Solar.Solar</t>
  </si>
  <si>
    <t>Eff.ratio.IT.Res.HHnew.Thermal.SH.AdvElc.CO</t>
  </si>
  <si>
    <t>Eff.ratio.IT.Res.HHnew.Thermal.SH.AdvElc.CO.LPG.LPG</t>
  </si>
  <si>
    <t>Eff.ratio.IT.Res.HHnew.Thermal.SH.AdvElc.CO.Elc.Elec</t>
  </si>
  <si>
    <t>Eff.ratio.IT.Res.HHnew.Thermal.SH.ConvElc</t>
  </si>
  <si>
    <t>Eff.ratio.IT.Res.HHnew.Thermal.SH.ConvElc.SH</t>
  </si>
  <si>
    <t>Eff.ratio.IT.Res.HHnew.Thermal.SH.ConvElc.SH.Elec</t>
  </si>
  <si>
    <t>Eff.ratio.IT.Res.HHnew.Thermal.SH.ConvElc.SC</t>
  </si>
  <si>
    <t>Eff.ratio.IT.Res.HHnew.Thermal.SH.ConvElc.SC.AC.Elec</t>
  </si>
  <si>
    <t>Eff.ratio.IT.Res.HHnew.Thermal.SH.ConvElc.WH</t>
  </si>
  <si>
    <t>Eff.ratio.IT.Res.HHnew.Thermal.SH.ConvElc.WH.LPG.NoSolar.LPG</t>
  </si>
  <si>
    <t>Eff.ratio.IT.Res.HHnew.Thermal.SH.ConvElc.WH.LPG.Solar</t>
  </si>
  <si>
    <t>Eff.ratio.IT.Res.HHnew.Thermal.SH.ConvElc.WH.LPG.Solar.LPG</t>
  </si>
  <si>
    <t>Eff.ratio.IT.Res.HHnew.Thermal.SH.ConvElc.WH.LPG.Solar.Solar</t>
  </si>
  <si>
    <t>Eff.ratio.IT.Res.HHnew.Thermal.SH.ConvElc.WH.Elc.NoSolar.Elec</t>
  </si>
  <si>
    <t>Eff.ratio.IT.Res.HHnew.Thermal.SH.ConvElc.WH.Elc.Solar</t>
  </si>
  <si>
    <t>Eff.ratio.IT.Res.HHnew.Thermal.SH.ConvElc.WH.Elc.Solar.Elec</t>
  </si>
  <si>
    <t>Eff.ratio.IT.Res.HHnew.Thermal.SH.ConvElc.WH.Elc.Solar.Solar</t>
  </si>
  <si>
    <t>Eff.ratio.IT.Res.HHnew.Thermal.SH.ConvElc.CO</t>
  </si>
  <si>
    <t>Eff.ratio.IT.Res.HHnew.Thermal.SH.ConvElc.CO.LPG.LPG</t>
  </si>
  <si>
    <t>Eff.ratio.IT.Res.HHnew.Thermal.SH.ConvElc.CO.Elc.Elec</t>
  </si>
  <si>
    <t>IT - CO2 emissions in new and renovated households (detailed structure)</t>
  </si>
  <si>
    <t>EMI.ktCO2.IT.Res.HHnew.Thermal.SH.Solids</t>
  </si>
  <si>
    <t>EMI.ktCO2.IT.Res.HHnew.Thermal.SH.Solids.SH</t>
  </si>
  <si>
    <t>EMI.ktCO2.IT.Res.HHnew.Thermal.SH.Solids.SH.Solids</t>
  </si>
  <si>
    <t>EMI.ktCO2.IT.Res.HHnew.Thermal.SH.Solids.SH.Elec</t>
  </si>
  <si>
    <t>EMI.ktCO2.IT.Res.HHnew.Thermal.SH.Solids.SC</t>
  </si>
  <si>
    <t>EMI.ktCO2.IT.Res.HHnew.Thermal.SH.Solids.SC.AC.Elec</t>
  </si>
  <si>
    <t>EMI.ktCO2.IT.Res.HHnew.Thermal.SH.Solids.WH</t>
  </si>
  <si>
    <t>EMI.ktCO2.IT.Res.HHnew.Thermal.SH.Solids.WH.Solids.NoSolar.Solids</t>
  </si>
  <si>
    <t>EMI.ktCO2.IT.Res.HHnew.Thermal.SH.Solids.WH.LPG.NoSolar.LPG</t>
  </si>
  <si>
    <t>EMI.ktCO2.IT.Res.HHnew.Thermal.SH.Solids.WH.LPG.Solar</t>
  </si>
  <si>
    <t>EMI.ktCO2.IT.Res.HHnew.Thermal.SH.Solids.WH.LPG.Solar.LPG</t>
  </si>
  <si>
    <t>EMI.ktCO2.IT.Res.HHnew.Thermal.SH.Solids.WH.LPG.Solar.Solar</t>
  </si>
  <si>
    <t>EMI.ktCO2.IT.Res.HHnew.Thermal.SH.Solids.WH.Elc.NoSolar.Elec</t>
  </si>
  <si>
    <t>EMI.ktCO2.IT.Res.HHnew.Thermal.SH.Solids.WH.Elc.Solar</t>
  </si>
  <si>
    <t>EMI.ktCO2.IT.Res.HHnew.Thermal.SH.Solids.WH.Elc.Solar.Elec</t>
  </si>
  <si>
    <t>EMI.ktCO2.IT.Res.HHnew.Thermal.SH.Solids.WH.Elc.Solar.Solar</t>
  </si>
  <si>
    <t>EMI.ktCO2.IT.Res.HHnew.Thermal.SH.Solids.CO</t>
  </si>
  <si>
    <t>EMI.ktCO2.IT.Res.HHnew.Thermal.SH.Solids.CO.Solids.Solids</t>
  </si>
  <si>
    <t>EMI.ktCO2.IT.Res.HHnew.Thermal.SH.Solids.CO.LPG.LPG</t>
  </si>
  <si>
    <t>EMI.ktCO2.IT.Res.HHnew.Thermal.SH.Solids.CO.Elc.Elec</t>
  </si>
  <si>
    <t>EMI.ktCO2.IT.Res.HHnew.Thermal.SH.LPG</t>
  </si>
  <si>
    <t>EMI.ktCO2.IT.Res.HHnew.Thermal.SH.LPG.SH</t>
  </si>
  <si>
    <t>EMI.ktCO2.IT.Res.HHnew.Thermal.SH.LPG.SH.LPG</t>
  </si>
  <si>
    <t>EMI.ktCO2.IT.Res.HHnew.Thermal.SH.LPG.SH.Elec</t>
  </si>
  <si>
    <t>EMI.ktCO2.IT.Res.HHnew.Thermal.SH.LPG.SC</t>
  </si>
  <si>
    <t>EMI.ktCO2.IT.Res.HHnew.Thermal.SH.LPG.SC.AC.Elec</t>
  </si>
  <si>
    <t>EMI.ktCO2.IT.Res.HHnew.Thermal.SH.LPG.WH</t>
  </si>
  <si>
    <t>EMI.ktCO2.IT.Res.HHnew.Thermal.SH.LPG.WH.LPG.NoSolar.LPG</t>
  </si>
  <si>
    <t>EMI.ktCO2.IT.Res.HHnew.Thermal.SH.LPG.WH.LPG.Solar</t>
  </si>
  <si>
    <t>EMI.ktCO2.IT.Res.HHnew.Thermal.SH.LPG.WH.LPG.Solar.LPG</t>
  </si>
  <si>
    <t>EMI.ktCO2.IT.Res.HHnew.Thermal.SH.LPG.WH.LPG.Solar.Solar</t>
  </si>
  <si>
    <t>EMI.ktCO2.IT.Res.HHnew.Thermal.SH.LPG.WH.Elc.NoSolar.Elec</t>
  </si>
  <si>
    <t>EMI.ktCO2.IT.Res.HHnew.Thermal.SH.LPG.WH.Elc.Solar</t>
  </si>
  <si>
    <t>EMI.ktCO2.IT.Res.HHnew.Thermal.SH.LPG.WH.Elc.Solar.Elec</t>
  </si>
  <si>
    <t>EMI.ktCO2.IT.Res.HHnew.Thermal.SH.LPG.WH.Elc.Solar.Solar</t>
  </si>
  <si>
    <t>EMI.ktCO2.IT.Res.HHnew.Thermal.SH.LPG.CO</t>
  </si>
  <si>
    <t>EMI.ktCO2.IT.Res.HHnew.Thermal.SH.LPG.CO.LPG.LPG</t>
  </si>
  <si>
    <t>EMI.ktCO2.IT.Res.HHnew.Thermal.SH.LPG.CO.Elc.Elec</t>
  </si>
  <si>
    <t>EMI.ktCO2.IT.Res.HHnew.Thermal.SH.Oil</t>
  </si>
  <si>
    <t>EMI.ktCO2.IT.Res.HHnew.Thermal.SH.Oil.SH</t>
  </si>
  <si>
    <t>EMI.ktCO2.IT.Res.HHnew.Thermal.SH.Oil.SH.Oil</t>
  </si>
  <si>
    <t>EMI.ktCO2.IT.Res.HHnew.Thermal.SH.Oil.SH.Elec</t>
  </si>
  <si>
    <t>EMI.ktCO2.IT.Res.HHnew.Thermal.SH.Oil.SC</t>
  </si>
  <si>
    <t>EMI.ktCO2.IT.Res.HHnew.Thermal.SH.Oil.SC.AC.Elec</t>
  </si>
  <si>
    <t>EMI.ktCO2.IT.Res.HHnew.Thermal.SH.Oil.WH</t>
  </si>
  <si>
    <t>EMI.ktCO2.IT.Res.HHnew.Thermal.SH.Oil.WH.Oil.NoSolar.Oil</t>
  </si>
  <si>
    <t>EMI.ktCO2.IT.Res.HHnew.Thermal.SH.Oil.WH.Oil.Solar</t>
  </si>
  <si>
    <t>EMI.ktCO2.IT.Res.HHnew.Thermal.SH.Oil.WH.Oil.Solar.Oil</t>
  </si>
  <si>
    <t>EMI.ktCO2.IT.Res.HHnew.Thermal.SH.Oil.WH.Oil.Solar.Solar</t>
  </si>
  <si>
    <t>EMI.ktCO2.IT.Res.HHnew.Thermal.SH.Oil.WH.Elc.NoSolar.Elec</t>
  </si>
  <si>
    <t>EMI.ktCO2.IT.Res.HHnew.Thermal.SH.Oil.WH.Elc.Solar</t>
  </si>
  <si>
    <t>EMI.ktCO2.IT.Res.HHnew.Thermal.SH.Oil.WH.Elc.Solar.Elec</t>
  </si>
  <si>
    <t>EMI.ktCO2.IT.Res.HHnew.Thermal.SH.Oil.WH.Elc.Solar.Solar</t>
  </si>
  <si>
    <t>EMI.ktCO2.IT.Res.HHnew.Thermal.SH.Oil.CO</t>
  </si>
  <si>
    <t>EMI.ktCO2.IT.Res.HHnew.Thermal.SH.Oil.CO.LPG.LPG</t>
  </si>
  <si>
    <t>EMI.ktCO2.IT.Res.HHnew.Thermal.SH.Oil.CO.Elc.Elec</t>
  </si>
  <si>
    <t>EMI.ktCO2.IT.Res.HHnew.Thermal.SH.Gas</t>
  </si>
  <si>
    <t>EMI.ktCO2.IT.Res.HHnew.Thermal.SH.Gas.SH</t>
  </si>
  <si>
    <t>EMI.ktCO2.IT.Res.HHnew.Thermal.SH.Gas.SH.Gas</t>
  </si>
  <si>
    <t>EMI.ktCO2.IT.Res.HHnew.Thermal.SH.Gas.SH.Elec</t>
  </si>
  <si>
    <t>EMI.ktCO2.IT.Res.HHnew.Thermal.SH.Gas.SC</t>
  </si>
  <si>
    <t>EMI.ktCO2.IT.Res.HHnew.Thermal.SH.Gas.SC.AC.Elec</t>
  </si>
  <si>
    <t>EMI.ktCO2.IT.Res.HHnew.Thermal.SH.Gas.WH</t>
  </si>
  <si>
    <t>EMI.ktCO2.IT.Res.HHnew.Thermal.SH.Gas.WH.Gas.NoSolar.Gas</t>
  </si>
  <si>
    <t>EMI.ktCO2.IT.Res.HHnew.Thermal.SH.Gas.WH.Gas.Solar</t>
  </si>
  <si>
    <t>EMI.ktCO2.IT.Res.HHnew.Thermal.SH.Gas.WH.Gas.Solar.Gas</t>
  </si>
  <si>
    <t>EMI.ktCO2.IT.Res.HHnew.Thermal.SH.Gas.WH.Gas.Solar.Solar</t>
  </si>
  <si>
    <t>EMI.ktCO2.IT.Res.HHnew.Thermal.SH.Gas.WH.Elc.NoSolar.Elec</t>
  </si>
  <si>
    <t>EMI.ktCO2.IT.Res.HHnew.Thermal.SH.Gas.WH.Elc.Solar</t>
  </si>
  <si>
    <t>EMI.ktCO2.IT.Res.HHnew.Thermal.SH.Gas.WH.Elc.Solar.Elec</t>
  </si>
  <si>
    <t>EMI.ktCO2.IT.Res.HHnew.Thermal.SH.Gas.WH.Elc.Solar.Solar</t>
  </si>
  <si>
    <t>EMI.ktCO2.IT.Res.HHnew.Thermal.SH.Gas.CO</t>
  </si>
  <si>
    <t>EMI.ktCO2.IT.Res.HHnew.Thermal.SH.Gas.CO.Gas.Gas</t>
  </si>
  <si>
    <t>EMI.ktCO2.IT.Res.HHnew.Thermal.SH.Gas.CO.Elc.Elec</t>
  </si>
  <si>
    <t>EMI.ktCO2.IT.Res.HHnew.Thermal.SH.Biomass</t>
  </si>
  <si>
    <t>EMI.ktCO2.IT.Res.HHnew.Thermal.SH.Biomass.SH</t>
  </si>
  <si>
    <t>EMI.ktCO2.IT.Res.HHnew.Thermal.SH.Biomass.SH.Biomass</t>
  </si>
  <si>
    <t>EMI.ktCO2.IT.Res.HHnew.Thermal.SH.Biomass.SH.Elec</t>
  </si>
  <si>
    <t>EMI.ktCO2.IT.Res.HHnew.Thermal.SH.Biomass.SC</t>
  </si>
  <si>
    <t>EMI.ktCO2.IT.Res.HHnew.Thermal.SH.Biomass.SC.AC.Elec</t>
  </si>
  <si>
    <t>EMI.ktCO2.IT.Res.HHnew.Thermal.SH.Biomass.WH</t>
  </si>
  <si>
    <t>EMI.ktCO2.IT.Res.HHnew.Thermal.SH.Biomass.WH.Biomass.NoSolar.Biomass</t>
  </si>
  <si>
    <t>EMI.ktCO2.IT.Res.HHnew.Thermal.SH.Biomass.WH.Biomass.Solar</t>
  </si>
  <si>
    <t>EMI.ktCO2.IT.Res.HHnew.Thermal.SH.Biomass.WH.Biomass.Solar.Biomass</t>
  </si>
  <si>
    <t>EMI.ktCO2.IT.Res.HHnew.Thermal.SH.Biomass.WH.Biomass.Solar.Solar</t>
  </si>
  <si>
    <t>EMI.ktCO2.IT.Res.HHnew.Thermal.SH.Biomass.WH.LPG.NoSolar.LPG</t>
  </si>
  <si>
    <t>EMI.ktCO2.IT.Res.HHnew.Thermal.SH.Biomass.WH.LPG.Solar</t>
  </si>
  <si>
    <t>EMI.ktCO2.IT.Res.HHnew.Thermal.SH.Biomass.WH.LPG.Solar.LPG</t>
  </si>
  <si>
    <t>EMI.ktCO2.IT.Res.HHnew.Thermal.SH.Biomass.WH.LPG.Solar.Solar</t>
  </si>
  <si>
    <t>EMI.ktCO2.IT.Res.HHnew.Thermal.SH.Biomass.WH.Elc.NoSolar.Elec</t>
  </si>
  <si>
    <t>EMI.ktCO2.IT.Res.HHnew.Thermal.SH.Biomass.WH.Elc.Solar</t>
  </si>
  <si>
    <t>EMI.ktCO2.IT.Res.HHnew.Thermal.SH.Biomass.WH.Elc.Solar.Elec</t>
  </si>
  <si>
    <t>EMI.ktCO2.IT.Res.HHnew.Thermal.SH.Biomass.WH.Elc.Solar.Solar</t>
  </si>
  <si>
    <t>EMI.ktCO2.IT.Res.HHnew.Thermal.SH.Biomass.CO</t>
  </si>
  <si>
    <t>EMI.ktCO2.IT.Res.HHnew.Thermal.SH.Biomass.CO.Biomass.Biomass</t>
  </si>
  <si>
    <t>EMI.ktCO2.IT.Res.HHnew.Thermal.SH.Biomass.CO.LPG.LPG</t>
  </si>
  <si>
    <t>EMI.ktCO2.IT.Res.HHnew.Thermal.SH.Biomass.CO.Elc.Elec</t>
  </si>
  <si>
    <t>EMI.ktCO2.IT.Res.HHnew.Thermal.SH.Geo</t>
  </si>
  <si>
    <t>EMI.ktCO2.IT.Res.HHnew.Thermal.SH.Geo.SH</t>
  </si>
  <si>
    <t>EMI.ktCO2.IT.Res.HHnew.Thermal.SH.Geo.SH.Geo</t>
  </si>
  <si>
    <t>EMI.ktCO2.IT.Res.HHnew.Thermal.SH.Geo.SH.Elec</t>
  </si>
  <si>
    <t>EMI.ktCO2.IT.Res.HHnew.Thermal.SH.Geo.SC</t>
  </si>
  <si>
    <t>EMI.ktCO2.IT.Res.HHnew.Thermal.SH.Geo.SC.AC.Elec</t>
  </si>
  <si>
    <t>EMI.ktCO2.IT.Res.HHnew.Thermal.SH.Geo.WH</t>
  </si>
  <si>
    <t>EMI.ktCO2.IT.Res.HHnew.Thermal.SH.Geo.WH.Geo.NoSolar.Geo</t>
  </si>
  <si>
    <t>EMI.ktCO2.IT.Res.HHnew.Thermal.SH.Geo.WH.Geo.Solar</t>
  </si>
  <si>
    <t>EMI.ktCO2.IT.Res.HHnew.Thermal.SH.Geo.WH.Geo.Solar.Geo</t>
  </si>
  <si>
    <t>EMI.ktCO2.IT.Res.HHnew.Thermal.SH.Geo.WH.Geo.Solar.Solar</t>
  </si>
  <si>
    <t>EMI.ktCO2.IT.Res.HHnew.Thermal.SH.Geo.WH.Elc.NoSolar.Elec</t>
  </si>
  <si>
    <t>EMI.ktCO2.IT.Res.HHnew.Thermal.SH.Geo.WH.Elc.Solar</t>
  </si>
  <si>
    <t>EMI.ktCO2.IT.Res.HHnew.Thermal.SH.Geo.WH.Elc.Solar.Elec</t>
  </si>
  <si>
    <t>EMI.ktCO2.IT.Res.HHnew.Thermal.SH.Geo.WH.Elc.Solar.Solar</t>
  </si>
  <si>
    <t>EMI.ktCO2.IT.Res.HHnew.Thermal.SH.Geo.CO</t>
  </si>
  <si>
    <t>EMI.ktCO2.IT.Res.HHnew.Thermal.SH.Geo.CO.LPG.LPG</t>
  </si>
  <si>
    <t>EMI.ktCO2.IT.Res.HHnew.Thermal.SH.Geo.CO.Elc.Elec</t>
  </si>
  <si>
    <t>EMI.ktCO2.IT.Res.HHnew.Thermal.SH.DistrHeat</t>
  </si>
  <si>
    <t>EMI.ktCO2.IT.Res.HHnew.Thermal.SH.DistrHeat.SH</t>
  </si>
  <si>
    <t>EMI.ktCO2.IT.Res.HHnew.Thermal.SH.DistrHeat.SH.Steam_Distr</t>
  </si>
  <si>
    <t>EMI.ktCO2.IT.Res.HHnew.Thermal.SH.DistrHeat.SH.Elec</t>
  </si>
  <si>
    <t>EMI.ktCO2.IT.Res.HHnew.Thermal.SH.DistrHeat.SC</t>
  </si>
  <si>
    <t>EMI.ktCO2.IT.Res.HHnew.Thermal.SH.DistrHeat.SC.AC.Elec</t>
  </si>
  <si>
    <t>EMI.ktCO2.IT.Res.HHnew.Thermal.SH.DistrHeat.WH</t>
  </si>
  <si>
    <t>EMI.ktCO2.IT.Res.HHnew.Thermal.SH.DistrHeat.WH.DistrHeat.NoSolar.Steam_Distr</t>
  </si>
  <si>
    <t>EMI.ktCO2.IT.Res.HHnew.Thermal.SH.DistrHeat.WH.DistrHeat.Solar</t>
  </si>
  <si>
    <t>EMI.ktCO2.IT.Res.HHnew.Thermal.SH.DistrHeat.WH.DistrHeat.Solar.Steam_Distr</t>
  </si>
  <si>
    <t>EMI.ktCO2.IT.Res.HHnew.Thermal.SH.DistrHeat.WH.DistrHeat.Solar.Solar</t>
  </si>
  <si>
    <t>EMI.ktCO2.IT.Res.HHnew.Thermal.SH.DistrHeat.WH.Elc.NoSolar.Elec</t>
  </si>
  <si>
    <t>EMI.ktCO2.IT.Res.HHnew.Thermal.SH.DistrHeat.WH.Elc.Solar</t>
  </si>
  <si>
    <t>EMI.ktCO2.IT.Res.HHnew.Thermal.SH.DistrHeat.WH.Elc.Solar.Elec</t>
  </si>
  <si>
    <t>EMI.ktCO2.IT.Res.HHnew.Thermal.SH.DistrHeat.WH.Elc.Solar.Solar</t>
  </si>
  <si>
    <t>EMI.ktCO2.IT.Res.HHnew.Thermal.SH.DistrHeat.CO</t>
  </si>
  <si>
    <t>EMI.ktCO2.IT.Res.HHnew.Thermal.SH.DistrHeat.CO.LPG.LPG</t>
  </si>
  <si>
    <t>EMI.ktCO2.IT.Res.HHnew.Thermal.SH.DistrHeat.CO.Elc.Elec</t>
  </si>
  <si>
    <t>EMI.ktCO2.IT.Res.HHnew.Thermal.SH.AdvElc</t>
  </si>
  <si>
    <t>EMI.ktCO2.IT.Res.HHnew.Thermal.SH.AdvElc.SH</t>
  </si>
  <si>
    <t>EMI.ktCO2.IT.Res.HHnew.Thermal.SH.AdvElc.SH.Elec</t>
  </si>
  <si>
    <t>EMI.ktCO2.IT.Res.HHnew.Thermal.SH.AdvElc.SC</t>
  </si>
  <si>
    <t>EMI.ktCO2.IT.Res.HHnew.Thermal.SH.AdvElc.SC.AC.Elec</t>
  </si>
  <si>
    <t>EMI.ktCO2.IT.Res.HHnew.Thermal.SH.AdvElc.WH</t>
  </si>
  <si>
    <t>EMI.ktCO2.IT.Res.HHnew.Thermal.SH.AdvElc.WH.LPG.NoSolar.LPG</t>
  </si>
  <si>
    <t>EMI.ktCO2.IT.Res.HHnew.Thermal.SH.AdvElc.WH.LPG.Solar</t>
  </si>
  <si>
    <t>EMI.ktCO2.IT.Res.HHnew.Thermal.SH.AdvElc.WH.LPG.Solar.LPG</t>
  </si>
  <si>
    <t>EMI.ktCO2.IT.Res.HHnew.Thermal.SH.AdvElc.WH.LPG.Solar.Solar</t>
  </si>
  <si>
    <t>EMI.ktCO2.IT.Res.HHnew.Thermal.SH.AdvElc.WH.Elc.NoSolar.Elec</t>
  </si>
  <si>
    <t>EMI.ktCO2.IT.Res.HHnew.Thermal.SH.AdvElc.WH.Elc.Solar</t>
  </si>
  <si>
    <t>EMI.ktCO2.IT.Res.HHnew.Thermal.SH.AdvElc.WH.Elc.Solar.Elec</t>
  </si>
  <si>
    <t>EMI.ktCO2.IT.Res.HHnew.Thermal.SH.AdvElc.WH.Elc.Solar.Solar</t>
  </si>
  <si>
    <t>EMI.ktCO2.IT.Res.HHnew.Thermal.SH.AdvElc.CO</t>
  </si>
  <si>
    <t>EMI.ktCO2.IT.Res.HHnew.Thermal.SH.AdvElc.CO.LPG.LPG</t>
  </si>
  <si>
    <t>EMI.ktCO2.IT.Res.HHnew.Thermal.SH.AdvElc.CO.Elc.Elec</t>
  </si>
  <si>
    <t>EMI.ktCO2.IT.Res.HHnew.Thermal.SH.ConvElc</t>
  </si>
  <si>
    <t>EMI.ktCO2.IT.Res.HHnew.Thermal.SH.ConvElc.SH</t>
  </si>
  <si>
    <t>EMI.ktCO2.IT.Res.HHnew.Thermal.SH.ConvElc.SH.Elec</t>
  </si>
  <si>
    <t>EMI.ktCO2.IT.Res.HHnew.Thermal.SH.ConvElc.SC</t>
  </si>
  <si>
    <t>EMI.ktCO2.IT.Res.HHnew.Thermal.SH.ConvElc.SC.AC.Elec</t>
  </si>
  <si>
    <t>EMI.ktCO2.IT.Res.HHnew.Thermal.SH.ConvElc.WH</t>
  </si>
  <si>
    <t>EMI.ktCO2.IT.Res.HHnew.Thermal.SH.ConvElc.WH.LPG.NoSolar.LPG</t>
  </si>
  <si>
    <t>EMI.ktCO2.IT.Res.HHnew.Thermal.SH.ConvElc.WH.LPG.Solar</t>
  </si>
  <si>
    <t>EMI.ktCO2.IT.Res.HHnew.Thermal.SH.ConvElc.WH.LPG.Solar.LPG</t>
  </si>
  <si>
    <t>EMI.ktCO2.IT.Res.HHnew.Thermal.SH.ConvElc.WH.LPG.Solar.Solar</t>
  </si>
  <si>
    <t>EMI.ktCO2.IT.Res.HHnew.Thermal.SH.ConvElc.WH.Elc.NoSolar.Elec</t>
  </si>
  <si>
    <t>EMI.ktCO2.IT.Res.HHnew.Thermal.SH.ConvElc.WH.Elc.Solar</t>
  </si>
  <si>
    <t>EMI.ktCO2.IT.Res.HHnew.Thermal.SH.ConvElc.WH.Elc.Solar.Elec</t>
  </si>
  <si>
    <t>EMI.ktCO2.IT.Res.HHnew.Thermal.SH.ConvElc.WH.Elc.Solar.Solar</t>
  </si>
  <si>
    <t>EMI.ktCO2.IT.Res.HHnew.Thermal.SH.ConvElc.CO</t>
  </si>
  <si>
    <t>EMI.ktCO2.IT.Res.HHnew.Thermal.SH.ConvElc.CO.LPG.LPG</t>
  </si>
  <si>
    <t>EMI.ktCO2.IT.Res.HHnew.Thermal.SH.ConvElc.CO.Elc.Elec</t>
  </si>
  <si>
    <t>IT - Final energy consumption of new and renovated households (detailed structure)</t>
  </si>
  <si>
    <t>FEC_per_household.kWh.IT.Res.HHnew.Thermal.SH.Solids</t>
  </si>
  <si>
    <t>FEC_per_household.kWh.IT.Res.HHnew.Thermal.SH.Solids.SH</t>
  </si>
  <si>
    <t>FEC_per_household.kWh.IT.Res.HHnew.Thermal.SH.Solids.SH.Solids</t>
  </si>
  <si>
    <t>FEC_per_household.kWh.IT.Res.HHnew.Thermal.SH.Solids.SH.Elec</t>
  </si>
  <si>
    <t>FEC_per_household.kWh.IT.Res.HHnew.Thermal.SH.Solids.SC</t>
  </si>
  <si>
    <t>FEC_per_household.kWh.IT.Res.HHnew.Thermal.SH.Solids.SC.AC.Elec</t>
  </si>
  <si>
    <t>FEC_per_household.kWh.IT.Res.HHnew.Thermal.SH.Solids.WH</t>
  </si>
  <si>
    <t>FEC_per_household.kWh.IT.Res.HHnew.Thermal.SH.Solids.WH.Solids.NoSolar.Solids</t>
  </si>
  <si>
    <t>FEC_per_household.kWh.IT.Res.HHnew.Thermal.SH.Solids.WH.LPG.NoSolar.LPG</t>
  </si>
  <si>
    <t>FEC_per_household.kWh.IT.Res.HHnew.Thermal.SH.Solids.WH.LPG.Solar</t>
  </si>
  <si>
    <t>FEC_per_household.kWh.IT.Res.HHnew.Thermal.SH.Solids.WH.LPG.Solar.LPG</t>
  </si>
  <si>
    <t>FEC_per_household.kWh.IT.Res.HHnew.Thermal.SH.Solids.WH.LPG.Solar.Solar</t>
  </si>
  <si>
    <t>FEC_per_household.kWh.IT.Res.HHnew.Thermal.SH.Solids.WH.Elc.NoSolar.Elec</t>
  </si>
  <si>
    <t>FEC_per_household.kWh.IT.Res.HHnew.Thermal.SH.Solids.WH.Elc.Solar</t>
  </si>
  <si>
    <t>FEC_per_household.kWh.IT.Res.HHnew.Thermal.SH.Solids.WH.Elc.Solar.Elec</t>
  </si>
  <si>
    <t>FEC_per_household.kWh.IT.Res.HHnew.Thermal.SH.Solids.WH.Elc.Solar.Solar</t>
  </si>
  <si>
    <t>FEC_per_household.kWh.IT.Res.HHnew.Thermal.SH.Solids.CO</t>
  </si>
  <si>
    <t>FEC_per_household.kWh.IT.Res.HHnew.Thermal.SH.Solids.CO.Solids.Solids</t>
  </si>
  <si>
    <t>FEC_per_household.kWh.IT.Res.HHnew.Thermal.SH.Solids.CO.LPG.LPG</t>
  </si>
  <si>
    <t>FEC_per_household.kWh.IT.Res.HHnew.Thermal.SH.Solids.CO.Elc.Elec</t>
  </si>
  <si>
    <t>FEC_per_household.kWh.IT.Res.HHnew.Thermal.SH.LPG</t>
  </si>
  <si>
    <t>FEC_per_household.kWh.IT.Res.HHnew.Thermal.SH.LPG.SH</t>
  </si>
  <si>
    <t>FEC_per_household.kWh.IT.Res.HHnew.Thermal.SH.LPG.SH.LPG</t>
  </si>
  <si>
    <t>FEC_per_household.kWh.IT.Res.HHnew.Thermal.SH.LPG.SH.Elec</t>
  </si>
  <si>
    <t>FEC_per_household.kWh.IT.Res.HHnew.Thermal.SH.LPG.SC</t>
  </si>
  <si>
    <t>FEC_per_household.kWh.IT.Res.HHnew.Thermal.SH.LPG.SC.AC.Elec</t>
  </si>
  <si>
    <t>FEC_per_household.kWh.IT.Res.HHnew.Thermal.SH.LPG.WH</t>
  </si>
  <si>
    <t>FEC_per_household.kWh.IT.Res.HHnew.Thermal.SH.LPG.WH.LPG.NoSolar.LPG</t>
  </si>
  <si>
    <t>FEC_per_household.kWh.IT.Res.HHnew.Thermal.SH.LPG.WH.LPG.Solar</t>
  </si>
  <si>
    <t>FEC_per_household.kWh.IT.Res.HHnew.Thermal.SH.LPG.WH.LPG.Solar.LPG</t>
  </si>
  <si>
    <t>FEC_per_household.kWh.IT.Res.HHnew.Thermal.SH.LPG.WH.LPG.Solar.Solar</t>
  </si>
  <si>
    <t>FEC_per_household.kWh.IT.Res.HHnew.Thermal.SH.LPG.WH.Elc.NoSolar.Elec</t>
  </si>
  <si>
    <t>FEC_per_household.kWh.IT.Res.HHnew.Thermal.SH.LPG.WH.Elc.Solar</t>
  </si>
  <si>
    <t>FEC_per_household.kWh.IT.Res.HHnew.Thermal.SH.LPG.WH.Elc.Solar.Elec</t>
  </si>
  <si>
    <t>FEC_per_household.kWh.IT.Res.HHnew.Thermal.SH.LPG.WH.Elc.Solar.Solar</t>
  </si>
  <si>
    <t>FEC_per_household.kWh.IT.Res.HHnew.Thermal.SH.LPG.CO</t>
  </si>
  <si>
    <t>FEC_per_household.kWh.IT.Res.HHnew.Thermal.SH.LPG.CO.LPG.LPG</t>
  </si>
  <si>
    <t>FEC_per_household.kWh.IT.Res.HHnew.Thermal.SH.LPG.CO.Elc.Elec</t>
  </si>
  <si>
    <t>FEC_per_household.kWh.IT.Res.HHnew.Thermal.SH.Oil</t>
  </si>
  <si>
    <t>FEC_per_household.kWh.IT.Res.HHnew.Thermal.SH.Oil.SH</t>
  </si>
  <si>
    <t>FEC_per_household.kWh.IT.Res.HHnew.Thermal.SH.Oil.SH.Oil</t>
  </si>
  <si>
    <t>FEC_per_household.kWh.IT.Res.HHnew.Thermal.SH.Oil.SH.Elec</t>
  </si>
  <si>
    <t>FEC_per_household.kWh.IT.Res.HHnew.Thermal.SH.Oil.SC</t>
  </si>
  <si>
    <t>FEC_per_household.kWh.IT.Res.HHnew.Thermal.SH.Oil.SC.AC.Elec</t>
  </si>
  <si>
    <t>FEC_per_household.kWh.IT.Res.HHnew.Thermal.SH.Oil.WH</t>
  </si>
  <si>
    <t>FEC_per_household.kWh.IT.Res.HHnew.Thermal.SH.Oil.WH.Oil.NoSolar.Oil</t>
  </si>
  <si>
    <t>FEC_per_household.kWh.IT.Res.HHnew.Thermal.SH.Oil.WH.Oil.Solar</t>
  </si>
  <si>
    <t>FEC_per_household.kWh.IT.Res.HHnew.Thermal.SH.Oil.WH.Oil.Solar.Oil</t>
  </si>
  <si>
    <t>FEC_per_household.kWh.IT.Res.HHnew.Thermal.SH.Oil.WH.Oil.Solar.Solar</t>
  </si>
  <si>
    <t>FEC_per_household.kWh.IT.Res.HHnew.Thermal.SH.Oil.WH.Elc.NoSolar.Elec</t>
  </si>
  <si>
    <t>FEC_per_household.kWh.IT.Res.HHnew.Thermal.SH.Oil.WH.Elc.Solar</t>
  </si>
  <si>
    <t>FEC_per_household.kWh.IT.Res.HHnew.Thermal.SH.Oil.WH.Elc.Solar.Elec</t>
  </si>
  <si>
    <t>FEC_per_household.kWh.IT.Res.HHnew.Thermal.SH.Oil.WH.Elc.Solar.Solar</t>
  </si>
  <si>
    <t>FEC_per_household.kWh.IT.Res.HHnew.Thermal.SH.Oil.CO</t>
  </si>
  <si>
    <t>FEC_per_household.kWh.IT.Res.HHnew.Thermal.SH.Oil.CO.LPG.LPG</t>
  </si>
  <si>
    <t>FEC_per_household.kWh.IT.Res.HHnew.Thermal.SH.Oil.CO.Elc.Elec</t>
  </si>
  <si>
    <t>FEC_per_household.kWh.IT.Res.HHnew.Thermal.SH.Gas</t>
  </si>
  <si>
    <t>FEC_per_household.kWh.IT.Res.HHnew.Thermal.SH.Gas.SH</t>
  </si>
  <si>
    <t>FEC_per_household.kWh.IT.Res.HHnew.Thermal.SH.Gas.SH.Gas</t>
  </si>
  <si>
    <t>FEC_per_household.kWh.IT.Res.HHnew.Thermal.SH.Gas.SH.Elec</t>
  </si>
  <si>
    <t>FEC_per_household.kWh.IT.Res.HHnew.Thermal.SH.Gas.SC</t>
  </si>
  <si>
    <t>FEC_per_household.kWh.IT.Res.HHnew.Thermal.SH.Gas.SC.AC.Elec</t>
  </si>
  <si>
    <t>FEC_per_household.kWh.IT.Res.HHnew.Thermal.SH.Gas.WH</t>
  </si>
  <si>
    <t>FEC_per_household.kWh.IT.Res.HHnew.Thermal.SH.Gas.WH.Gas.NoSolar.Gas</t>
  </si>
  <si>
    <t>FEC_per_household.kWh.IT.Res.HHnew.Thermal.SH.Gas.WH.Gas.Solar</t>
  </si>
  <si>
    <t>FEC_per_household.kWh.IT.Res.HHnew.Thermal.SH.Gas.WH.Gas.Solar.Gas</t>
  </si>
  <si>
    <t>FEC_per_household.kWh.IT.Res.HHnew.Thermal.SH.Gas.WH.Gas.Solar.Solar</t>
  </si>
  <si>
    <t>FEC_per_household.kWh.IT.Res.HHnew.Thermal.SH.Gas.WH.Elc.NoSolar.Elec</t>
  </si>
  <si>
    <t>FEC_per_household.kWh.IT.Res.HHnew.Thermal.SH.Gas.WH.Elc.Solar</t>
  </si>
  <si>
    <t>FEC_per_household.kWh.IT.Res.HHnew.Thermal.SH.Gas.WH.Elc.Solar.Elec</t>
  </si>
  <si>
    <t>FEC_per_household.kWh.IT.Res.HHnew.Thermal.SH.Gas.WH.Elc.Solar.Solar</t>
  </si>
  <si>
    <t>FEC_per_household.kWh.IT.Res.HHnew.Thermal.SH.Gas.CO</t>
  </si>
  <si>
    <t>FEC_per_household.kWh.IT.Res.HHnew.Thermal.SH.Gas.CO.Gas.Gas</t>
  </si>
  <si>
    <t>FEC_per_household.kWh.IT.Res.HHnew.Thermal.SH.Gas.CO.Elc.Elec</t>
  </si>
  <si>
    <t>FEC_per_household.kWh.IT.Res.HHnew.Thermal.SH.Biomass</t>
  </si>
  <si>
    <t>FEC_per_household.kWh.IT.Res.HHnew.Thermal.SH.Biomass.SH</t>
  </si>
  <si>
    <t>FEC_per_household.kWh.IT.Res.HHnew.Thermal.SH.Biomass.SH.Biomass</t>
  </si>
  <si>
    <t>FEC_per_household.kWh.IT.Res.HHnew.Thermal.SH.Biomass.SH.Elec</t>
  </si>
  <si>
    <t>FEC_per_household.kWh.IT.Res.HHnew.Thermal.SH.Biomass.SC</t>
  </si>
  <si>
    <t>FEC_per_household.kWh.IT.Res.HHnew.Thermal.SH.Biomass.SC.AC.Elec</t>
  </si>
  <si>
    <t>FEC_per_household.kWh.IT.Res.HHnew.Thermal.SH.Biomass.WH</t>
  </si>
  <si>
    <t>FEC_per_household.kWh.IT.Res.HHnew.Thermal.SH.Biomass.WH.Biomass.NoSolar.Biomass</t>
  </si>
  <si>
    <t>FEC_per_household.kWh.IT.Res.HHnew.Thermal.SH.Biomass.WH.Biomass.Solar</t>
  </si>
  <si>
    <t>FEC_per_household.kWh.IT.Res.HHnew.Thermal.SH.Biomass.WH.Biomass.Solar.Biomass</t>
  </si>
  <si>
    <t>FEC_per_household.kWh.IT.Res.HHnew.Thermal.SH.Biomass.WH.Biomass.Solar.Solar</t>
  </si>
  <si>
    <t>FEC_per_household.kWh.IT.Res.HHnew.Thermal.SH.Biomass.WH.LPG.NoSolar.LPG</t>
  </si>
  <si>
    <t>FEC_per_household.kWh.IT.Res.HHnew.Thermal.SH.Biomass.WH.LPG.Solar</t>
  </si>
  <si>
    <t>FEC_per_household.kWh.IT.Res.HHnew.Thermal.SH.Biomass.WH.LPG.Solar.LPG</t>
  </si>
  <si>
    <t>FEC_per_household.kWh.IT.Res.HHnew.Thermal.SH.Biomass.WH.LPG.Solar.Solar</t>
  </si>
  <si>
    <t>FEC_per_household.kWh.IT.Res.HHnew.Thermal.SH.Biomass.WH.Elc.NoSolar.Elec</t>
  </si>
  <si>
    <t>FEC_per_household.kWh.IT.Res.HHnew.Thermal.SH.Biomass.WH.Elc.Solar</t>
  </si>
  <si>
    <t>FEC_per_household.kWh.IT.Res.HHnew.Thermal.SH.Biomass.WH.Elc.Solar.Elec</t>
  </si>
  <si>
    <t>FEC_per_household.kWh.IT.Res.HHnew.Thermal.SH.Biomass.WH.Elc.Solar.Solar</t>
  </si>
  <si>
    <t>FEC_per_household.kWh.IT.Res.HHnew.Thermal.SH.Biomass.CO</t>
  </si>
  <si>
    <t>FEC_per_household.kWh.IT.Res.HHnew.Thermal.SH.Biomass.CO.Biomass.Biomass</t>
  </si>
  <si>
    <t>FEC_per_household.kWh.IT.Res.HHnew.Thermal.SH.Biomass.CO.LPG.LPG</t>
  </si>
  <si>
    <t>FEC_per_household.kWh.IT.Res.HHnew.Thermal.SH.Biomass.CO.Elc.Elec</t>
  </si>
  <si>
    <t>FEC_per_household.kWh.IT.Res.HHnew.Thermal.SH.Geo</t>
  </si>
  <si>
    <t>FEC_per_household.kWh.IT.Res.HHnew.Thermal.SH.Geo.SH</t>
  </si>
  <si>
    <t>FEC_per_household.kWh.IT.Res.HHnew.Thermal.SH.Geo.SH.Geo</t>
  </si>
  <si>
    <t>FEC_per_household.kWh.IT.Res.HHnew.Thermal.SH.Geo.SH.Elec</t>
  </si>
  <si>
    <t>FEC_per_household.kWh.IT.Res.HHnew.Thermal.SH.Geo.SC</t>
  </si>
  <si>
    <t>FEC_per_household.kWh.IT.Res.HHnew.Thermal.SH.Geo.SC.AC.Elec</t>
  </si>
  <si>
    <t>FEC_per_household.kWh.IT.Res.HHnew.Thermal.SH.Geo.WH</t>
  </si>
  <si>
    <t>FEC_per_household.kWh.IT.Res.HHnew.Thermal.SH.Geo.WH.Geo.NoSolar.Geo</t>
  </si>
  <si>
    <t>FEC_per_household.kWh.IT.Res.HHnew.Thermal.SH.Geo.WH.Geo.Solar</t>
  </si>
  <si>
    <t>FEC_per_household.kWh.IT.Res.HHnew.Thermal.SH.Geo.WH.Geo.Solar.Geo</t>
  </si>
  <si>
    <t>FEC_per_household.kWh.IT.Res.HHnew.Thermal.SH.Geo.WH.Geo.Solar.Solar</t>
  </si>
  <si>
    <t>FEC_per_household.kWh.IT.Res.HHnew.Thermal.SH.Geo.WH.Elc.NoSolar.Elec</t>
  </si>
  <si>
    <t>FEC_per_household.kWh.IT.Res.HHnew.Thermal.SH.Geo.WH.Elc.Solar</t>
  </si>
  <si>
    <t>FEC_per_household.kWh.IT.Res.HHnew.Thermal.SH.Geo.WH.Elc.Solar.Elec</t>
  </si>
  <si>
    <t>FEC_per_household.kWh.IT.Res.HHnew.Thermal.SH.Geo.WH.Elc.Solar.Solar</t>
  </si>
  <si>
    <t>FEC_per_household.kWh.IT.Res.HHnew.Thermal.SH.Geo.CO</t>
  </si>
  <si>
    <t>FEC_per_household.kWh.IT.Res.HHnew.Thermal.SH.Geo.CO.LPG.LPG</t>
  </si>
  <si>
    <t>FEC_per_household.kWh.IT.Res.HHnew.Thermal.SH.Geo.CO.Elc.Elec</t>
  </si>
  <si>
    <t>FEC_per_household.kWh.IT.Res.HHnew.Thermal.SH.DistrHeat</t>
  </si>
  <si>
    <t>FEC_per_household.kWh.IT.Res.HHnew.Thermal.SH.DistrHeat.SH</t>
  </si>
  <si>
    <t>FEC_per_household.kWh.IT.Res.HHnew.Thermal.SH.DistrHeat.SH.Steam_Distr</t>
  </si>
  <si>
    <t>FEC_per_household.kWh.IT.Res.HHnew.Thermal.SH.DistrHeat.SH.Elec</t>
  </si>
  <si>
    <t>FEC_per_household.kWh.IT.Res.HHnew.Thermal.SH.DistrHeat.SC</t>
  </si>
  <si>
    <t>FEC_per_household.kWh.IT.Res.HHnew.Thermal.SH.DistrHeat.SC.AC.Elec</t>
  </si>
  <si>
    <t>FEC_per_household.kWh.IT.Res.HHnew.Thermal.SH.DistrHeat.WH</t>
  </si>
  <si>
    <t>FEC_per_household.kWh.IT.Res.HHnew.Thermal.SH.DistrHeat.WH.DistrHeat.NoSolar.Steam_Distr</t>
  </si>
  <si>
    <t>FEC_per_household.kWh.IT.Res.HHnew.Thermal.SH.DistrHeat.WH.DistrHeat.Solar</t>
  </si>
  <si>
    <t>FEC_per_household.kWh.IT.Res.HHnew.Thermal.SH.DistrHeat.WH.DistrHeat.Solar.Steam_Distr</t>
  </si>
  <si>
    <t>FEC_per_household.kWh.IT.Res.HHnew.Thermal.SH.DistrHeat.WH.DistrHeat.Solar.Solar</t>
  </si>
  <si>
    <t>FEC_per_household.kWh.IT.Res.HHnew.Thermal.SH.DistrHeat.WH.Elc.NoSolar.Elec</t>
  </si>
  <si>
    <t>FEC_per_household.kWh.IT.Res.HHnew.Thermal.SH.DistrHeat.WH.Elc.Solar</t>
  </si>
  <si>
    <t>FEC_per_household.kWh.IT.Res.HHnew.Thermal.SH.DistrHeat.WH.Elc.Solar.Elec</t>
  </si>
  <si>
    <t>FEC_per_household.kWh.IT.Res.HHnew.Thermal.SH.DistrHeat.WH.Elc.Solar.Solar</t>
  </si>
  <si>
    <t>FEC_per_household.kWh.IT.Res.HHnew.Thermal.SH.DistrHeat.CO</t>
  </si>
  <si>
    <t>FEC_per_household.kWh.IT.Res.HHnew.Thermal.SH.DistrHeat.CO.LPG.LPG</t>
  </si>
  <si>
    <t>FEC_per_household.kWh.IT.Res.HHnew.Thermal.SH.DistrHeat.CO.Elc.Elec</t>
  </si>
  <si>
    <t>FEC_per_household.kWh.IT.Res.HHnew.Thermal.SH.AdvElc</t>
  </si>
  <si>
    <t>FEC_per_household.kWh.IT.Res.HHnew.Thermal.SH.AdvElc.SH</t>
  </si>
  <si>
    <t>FEC_per_household.kWh.IT.Res.HHnew.Thermal.SH.AdvElc.SH.Elec</t>
  </si>
  <si>
    <t>FEC_per_household.kWh.IT.Res.HHnew.Thermal.SH.AdvElc.SC</t>
  </si>
  <si>
    <t>FEC_per_household.kWh.IT.Res.HHnew.Thermal.SH.AdvElc.SC.AC.Elec</t>
  </si>
  <si>
    <t>FEC_per_household.kWh.IT.Res.HHnew.Thermal.SH.AdvElc.WH</t>
  </si>
  <si>
    <t>FEC_per_household.kWh.IT.Res.HHnew.Thermal.SH.AdvElc.WH.LPG.NoSolar.LPG</t>
  </si>
  <si>
    <t>FEC_per_household.kWh.IT.Res.HHnew.Thermal.SH.AdvElc.WH.LPG.Solar</t>
  </si>
  <si>
    <t>FEC_per_household.kWh.IT.Res.HHnew.Thermal.SH.AdvElc.WH.LPG.Solar.LPG</t>
  </si>
  <si>
    <t>FEC_per_household.kWh.IT.Res.HHnew.Thermal.SH.AdvElc.WH.LPG.Solar.Solar</t>
  </si>
  <si>
    <t>FEC_per_household.kWh.IT.Res.HHnew.Thermal.SH.AdvElc.WH.Elc.NoSolar.Elec</t>
  </si>
  <si>
    <t>FEC_per_household.kWh.IT.Res.HHnew.Thermal.SH.AdvElc.WH.Elc.Solar</t>
  </si>
  <si>
    <t>FEC_per_household.kWh.IT.Res.HHnew.Thermal.SH.AdvElc.WH.Elc.Solar.Elec</t>
  </si>
  <si>
    <t>FEC_per_household.kWh.IT.Res.HHnew.Thermal.SH.AdvElc.WH.Elc.Solar.Solar</t>
  </si>
  <si>
    <t>FEC_per_household.kWh.IT.Res.HHnew.Thermal.SH.AdvElc.CO</t>
  </si>
  <si>
    <t>FEC_per_household.kWh.IT.Res.HHnew.Thermal.SH.AdvElc.CO.LPG.LPG</t>
  </si>
  <si>
    <t>FEC_per_household.kWh.IT.Res.HHnew.Thermal.SH.AdvElc.CO.Elc.Elec</t>
  </si>
  <si>
    <t>FEC_per_household.kWh.IT.Res.HHnew.Thermal.SH.ConvElc</t>
  </si>
  <si>
    <t>FEC_per_household.kWh.IT.Res.HHnew.Thermal.SH.ConvElc.SH</t>
  </si>
  <si>
    <t>FEC_per_household.kWh.IT.Res.HHnew.Thermal.SH.ConvElc.SH.Elec</t>
  </si>
  <si>
    <t>FEC_per_household.kWh.IT.Res.HHnew.Thermal.SH.ConvElc.SC</t>
  </si>
  <si>
    <t>FEC_per_household.kWh.IT.Res.HHnew.Thermal.SH.ConvElc.SC.AC.Elec</t>
  </si>
  <si>
    <t>FEC_per_household.kWh.IT.Res.HHnew.Thermal.SH.ConvElc.WH</t>
  </si>
  <si>
    <t>FEC_per_household.kWh.IT.Res.HHnew.Thermal.SH.ConvElc.WH.LPG.NoSolar.LPG</t>
  </si>
  <si>
    <t>FEC_per_household.kWh.IT.Res.HHnew.Thermal.SH.ConvElc.WH.LPG.Solar</t>
  </si>
  <si>
    <t>FEC_per_household.kWh.IT.Res.HHnew.Thermal.SH.ConvElc.WH.LPG.Solar.LPG</t>
  </si>
  <si>
    <t>FEC_per_household.kWh.IT.Res.HHnew.Thermal.SH.ConvElc.WH.LPG.Solar.Solar</t>
  </si>
  <si>
    <t>FEC_per_household.kWh.IT.Res.HHnew.Thermal.SH.ConvElc.WH.Elc.NoSolar.Elec</t>
  </si>
  <si>
    <t>FEC_per_household.kWh.IT.Res.HHnew.Thermal.SH.ConvElc.WH.Elc.Solar</t>
  </si>
  <si>
    <t>FEC_per_household.kWh.IT.Res.HHnew.Thermal.SH.ConvElc.WH.Elc.Solar.Elec</t>
  </si>
  <si>
    <t>FEC_per_household.kWh.IT.Res.HHnew.Thermal.SH.ConvElc.WH.Elc.Solar.Solar</t>
  </si>
  <si>
    <t>FEC_per_household.kWh.IT.Res.HHnew.Thermal.SH.ConvElc.CO</t>
  </si>
  <si>
    <t>FEC_per_household.kWh.IT.Res.HHnew.Thermal.SH.ConvElc.CO.LPG.LPG</t>
  </si>
  <si>
    <t>FEC_per_household.kWh.IT.Res.HHnew.Thermal.SH.ConvElc.CO.Elc.Elec</t>
  </si>
  <si>
    <t>IT - Thermal energy service of new and renovated households (detailed structure)</t>
  </si>
  <si>
    <t>TES_per_household.kWh.IT.Res.HHnew.Thermal.SH.Solids</t>
  </si>
  <si>
    <t>TES_per_household.kWh.IT.Res.HHnew.Thermal.SH.Solids.SH</t>
  </si>
  <si>
    <t>TES_per_household.kWh.IT.Res.HHnew.Thermal.SH.Solids.SH.Solids</t>
  </si>
  <si>
    <t>TES_per_household.kWh.IT.Res.HHnew.Thermal.SH.Solids.SH.Elec</t>
  </si>
  <si>
    <t>TES_per_household.kWh.IT.Res.HHnew.Thermal.SH.Solids.SC</t>
  </si>
  <si>
    <t>TES_per_household.kWh.IT.Res.HHnew.Thermal.SH.Solids.SC.AC.Elec</t>
  </si>
  <si>
    <t>TES_per_household.kWh.IT.Res.HHnew.Thermal.SH.Solids.WH</t>
  </si>
  <si>
    <t>TES_per_household.kWh.IT.Res.HHnew.Thermal.SH.Solids.WH.Solids.NoSolar.Solids</t>
  </si>
  <si>
    <t>TES_per_household.kWh.IT.Res.HHnew.Thermal.SH.Solids.WH.LPG.NoSolar.LPG</t>
  </si>
  <si>
    <t>TES_per_household.kWh.IT.Res.HHnew.Thermal.SH.Solids.WH.LPG.Solar</t>
  </si>
  <si>
    <t>TES_per_household.kWh.IT.Res.HHnew.Thermal.SH.Solids.WH.LPG.Solar.LPG</t>
  </si>
  <si>
    <t>TES_per_household.kWh.IT.Res.HHnew.Thermal.SH.Solids.WH.LPG.Solar.Solar</t>
  </si>
  <si>
    <t>TES_per_household.kWh.IT.Res.HHnew.Thermal.SH.Solids.WH.Elc.NoSolar.Elec</t>
  </si>
  <si>
    <t>TES_per_household.kWh.IT.Res.HHnew.Thermal.SH.Solids.WH.Elc.Solar</t>
  </si>
  <si>
    <t>TES_per_household.kWh.IT.Res.HHnew.Thermal.SH.Solids.WH.Elc.Solar.Elec</t>
  </si>
  <si>
    <t>TES_per_household.kWh.IT.Res.HHnew.Thermal.SH.Solids.WH.Elc.Solar.Solar</t>
  </si>
  <si>
    <t>TES_per_household.kWh.IT.Res.HHnew.Thermal.SH.Solids.CO</t>
  </si>
  <si>
    <t>TES_per_household.kWh.IT.Res.HHnew.Thermal.SH.Solids.CO.Solids.Solids</t>
  </si>
  <si>
    <t>TES_per_household.kWh.IT.Res.HHnew.Thermal.SH.Solids.CO.LPG.LPG</t>
  </si>
  <si>
    <t>TES_per_household.kWh.IT.Res.HHnew.Thermal.SH.Solids.CO.Elc.Elec</t>
  </si>
  <si>
    <t>TES_per_household.kWh.IT.Res.HHnew.Thermal.SH.LPG</t>
  </si>
  <si>
    <t>TES_per_household.kWh.IT.Res.HHnew.Thermal.SH.LPG.SH</t>
  </si>
  <si>
    <t>TES_per_household.kWh.IT.Res.HHnew.Thermal.SH.LPG.SH.LPG</t>
  </si>
  <si>
    <t>TES_per_household.kWh.IT.Res.HHnew.Thermal.SH.LPG.SH.Elec</t>
  </si>
  <si>
    <t>TES_per_household.kWh.IT.Res.HHnew.Thermal.SH.LPG.SC</t>
  </si>
  <si>
    <t>TES_per_household.kWh.IT.Res.HHnew.Thermal.SH.LPG.SC.AC.Elec</t>
  </si>
  <si>
    <t>TES_per_household.kWh.IT.Res.HHnew.Thermal.SH.LPG.WH</t>
  </si>
  <si>
    <t>TES_per_household.kWh.IT.Res.HHnew.Thermal.SH.LPG.WH.LPG.NoSolar.LPG</t>
  </si>
  <si>
    <t>TES_per_household.kWh.IT.Res.HHnew.Thermal.SH.LPG.WH.LPG.Solar</t>
  </si>
  <si>
    <t>TES_per_household.kWh.IT.Res.HHnew.Thermal.SH.LPG.WH.LPG.Solar.LPG</t>
  </si>
  <si>
    <t>TES_per_household.kWh.IT.Res.HHnew.Thermal.SH.LPG.WH.LPG.Solar.Solar</t>
  </si>
  <si>
    <t>TES_per_household.kWh.IT.Res.HHnew.Thermal.SH.LPG.WH.Elc.NoSolar.Elec</t>
  </si>
  <si>
    <t>TES_per_household.kWh.IT.Res.HHnew.Thermal.SH.LPG.WH.Elc.Solar</t>
  </si>
  <si>
    <t>TES_per_household.kWh.IT.Res.HHnew.Thermal.SH.LPG.WH.Elc.Solar.Elec</t>
  </si>
  <si>
    <t>TES_per_household.kWh.IT.Res.HHnew.Thermal.SH.LPG.WH.Elc.Solar.Solar</t>
  </si>
  <si>
    <t>TES_per_household.kWh.IT.Res.HHnew.Thermal.SH.LPG.CO</t>
  </si>
  <si>
    <t>TES_per_household.kWh.IT.Res.HHnew.Thermal.SH.LPG.CO.LPG.LPG</t>
  </si>
  <si>
    <t>TES_per_household.kWh.IT.Res.HHnew.Thermal.SH.LPG.CO.Elc.Elec</t>
  </si>
  <si>
    <t>TES_per_household.kWh.IT.Res.HHnew.Thermal.SH.Oil</t>
  </si>
  <si>
    <t>TES_per_household.kWh.IT.Res.HHnew.Thermal.SH.Oil.SH</t>
  </si>
  <si>
    <t>TES_per_household.kWh.IT.Res.HHnew.Thermal.SH.Oil.SH.Oil</t>
  </si>
  <si>
    <t>TES_per_household.kWh.IT.Res.HHnew.Thermal.SH.Oil.SH.Elec</t>
  </si>
  <si>
    <t>TES_per_household.kWh.IT.Res.HHnew.Thermal.SH.Oil.SC</t>
  </si>
  <si>
    <t>TES_per_household.kWh.IT.Res.HHnew.Thermal.SH.Oil.SC.AC.Elec</t>
  </si>
  <si>
    <t>TES_per_household.kWh.IT.Res.HHnew.Thermal.SH.Oil.WH</t>
  </si>
  <si>
    <t>TES_per_household.kWh.IT.Res.HHnew.Thermal.SH.Oil.WH.Oil.NoSolar.Oil</t>
  </si>
  <si>
    <t>TES_per_household.kWh.IT.Res.HHnew.Thermal.SH.Oil.WH.Oil.Solar</t>
  </si>
  <si>
    <t>TES_per_household.kWh.IT.Res.HHnew.Thermal.SH.Oil.WH.Oil.Solar.Oil</t>
  </si>
  <si>
    <t>TES_per_household.kWh.IT.Res.HHnew.Thermal.SH.Oil.WH.Oil.Solar.Solar</t>
  </si>
  <si>
    <t>TES_per_household.kWh.IT.Res.HHnew.Thermal.SH.Oil.WH.Elc.NoSolar.Elec</t>
  </si>
  <si>
    <t>TES_per_household.kWh.IT.Res.HHnew.Thermal.SH.Oil.WH.Elc.Solar</t>
  </si>
  <si>
    <t>TES_per_household.kWh.IT.Res.HHnew.Thermal.SH.Oil.WH.Elc.Solar.Elec</t>
  </si>
  <si>
    <t>TES_per_household.kWh.IT.Res.HHnew.Thermal.SH.Oil.WH.Elc.Solar.Solar</t>
  </si>
  <si>
    <t>TES_per_household.kWh.IT.Res.HHnew.Thermal.SH.Oil.CO</t>
  </si>
  <si>
    <t>TES_per_household.kWh.IT.Res.HHnew.Thermal.SH.Oil.CO.LPG.LPG</t>
  </si>
  <si>
    <t>TES_per_household.kWh.IT.Res.HHnew.Thermal.SH.Oil.CO.Elc.Elec</t>
  </si>
  <si>
    <t>TES_per_household.kWh.IT.Res.HHnew.Thermal.SH.Gas</t>
  </si>
  <si>
    <t>TES_per_household.kWh.IT.Res.HHnew.Thermal.SH.Gas.SH</t>
  </si>
  <si>
    <t>TES_per_household.kWh.IT.Res.HHnew.Thermal.SH.Gas.SH.Gas</t>
  </si>
  <si>
    <t>TES_per_household.kWh.IT.Res.HHnew.Thermal.SH.Gas.SH.Elec</t>
  </si>
  <si>
    <t>TES_per_household.kWh.IT.Res.HHnew.Thermal.SH.Gas.SC</t>
  </si>
  <si>
    <t>TES_per_household.kWh.IT.Res.HHnew.Thermal.SH.Gas.SC.AC.Elec</t>
  </si>
  <si>
    <t>TES_per_household.kWh.IT.Res.HHnew.Thermal.SH.Gas.WH</t>
  </si>
  <si>
    <t>TES_per_household.kWh.IT.Res.HHnew.Thermal.SH.Gas.WH.Gas.NoSolar.Gas</t>
  </si>
  <si>
    <t>TES_per_household.kWh.IT.Res.HHnew.Thermal.SH.Gas.WH.Gas.Solar</t>
  </si>
  <si>
    <t>TES_per_household.kWh.IT.Res.HHnew.Thermal.SH.Gas.WH.Gas.Solar.Gas</t>
  </si>
  <si>
    <t>TES_per_household.kWh.IT.Res.HHnew.Thermal.SH.Gas.WH.Gas.Solar.Solar</t>
  </si>
  <si>
    <t>TES_per_household.kWh.IT.Res.HHnew.Thermal.SH.Gas.WH.Elc.NoSolar.Elec</t>
  </si>
  <si>
    <t>TES_per_household.kWh.IT.Res.HHnew.Thermal.SH.Gas.WH.Elc.Solar</t>
  </si>
  <si>
    <t>TES_per_household.kWh.IT.Res.HHnew.Thermal.SH.Gas.WH.Elc.Solar.Elec</t>
  </si>
  <si>
    <t>TES_per_household.kWh.IT.Res.HHnew.Thermal.SH.Gas.WH.Elc.Solar.Solar</t>
  </si>
  <si>
    <t>TES_per_household.kWh.IT.Res.HHnew.Thermal.SH.Gas.CO</t>
  </si>
  <si>
    <t>TES_per_household.kWh.IT.Res.HHnew.Thermal.SH.Gas.CO.Gas.Gas</t>
  </si>
  <si>
    <t>TES_per_household.kWh.IT.Res.HHnew.Thermal.SH.Gas.CO.Elc.Elec</t>
  </si>
  <si>
    <t>TES_per_household.kWh.IT.Res.HHnew.Thermal.SH.Biomass</t>
  </si>
  <si>
    <t>TES_per_household.kWh.IT.Res.HHnew.Thermal.SH.Biomass.SH</t>
  </si>
  <si>
    <t>TES_per_household.kWh.IT.Res.HHnew.Thermal.SH.Biomass.SH.Biomass</t>
  </si>
  <si>
    <t>TES_per_household.kWh.IT.Res.HHnew.Thermal.SH.Biomass.SH.Elec</t>
  </si>
  <si>
    <t>TES_per_household.kWh.IT.Res.HHnew.Thermal.SH.Biomass.SC</t>
  </si>
  <si>
    <t>TES_per_household.kWh.IT.Res.HHnew.Thermal.SH.Biomass.SC.AC.Elec</t>
  </si>
  <si>
    <t>TES_per_household.kWh.IT.Res.HHnew.Thermal.SH.Biomass.WH</t>
  </si>
  <si>
    <t>TES_per_household.kWh.IT.Res.HHnew.Thermal.SH.Biomass.WH.Biomass.NoSolar.Biomass</t>
  </si>
  <si>
    <t>TES_per_household.kWh.IT.Res.HHnew.Thermal.SH.Biomass.WH.Biomass.Solar</t>
  </si>
  <si>
    <t>TES_per_household.kWh.IT.Res.HHnew.Thermal.SH.Biomass.WH.Biomass.Solar.Biomass</t>
  </si>
  <si>
    <t>TES_per_household.kWh.IT.Res.HHnew.Thermal.SH.Biomass.WH.Biomass.Solar.Solar</t>
  </si>
  <si>
    <t>TES_per_household.kWh.IT.Res.HHnew.Thermal.SH.Biomass.WH.LPG.NoSolar.LPG</t>
  </si>
  <si>
    <t>TES_per_household.kWh.IT.Res.HHnew.Thermal.SH.Biomass.WH.LPG.Solar</t>
  </si>
  <si>
    <t>TES_per_household.kWh.IT.Res.HHnew.Thermal.SH.Biomass.WH.LPG.Solar.LPG</t>
  </si>
  <si>
    <t>TES_per_household.kWh.IT.Res.HHnew.Thermal.SH.Biomass.WH.LPG.Solar.Solar</t>
  </si>
  <si>
    <t>TES_per_household.kWh.IT.Res.HHnew.Thermal.SH.Biomass.WH.Elc.NoSolar.Elec</t>
  </si>
  <si>
    <t>TES_per_household.kWh.IT.Res.HHnew.Thermal.SH.Biomass.WH.Elc.Solar</t>
  </si>
  <si>
    <t>TES_per_household.kWh.IT.Res.HHnew.Thermal.SH.Biomass.WH.Elc.Solar.Elec</t>
  </si>
  <si>
    <t>TES_per_household.kWh.IT.Res.HHnew.Thermal.SH.Biomass.WH.Elc.Solar.Solar</t>
  </si>
  <si>
    <t>TES_per_household.kWh.IT.Res.HHnew.Thermal.SH.Biomass.CO</t>
  </si>
  <si>
    <t>TES_per_household.kWh.IT.Res.HHnew.Thermal.SH.Biomass.CO.Biomass.Biomass</t>
  </si>
  <si>
    <t>TES_per_household.kWh.IT.Res.HHnew.Thermal.SH.Biomass.CO.LPG.LPG</t>
  </si>
  <si>
    <t>TES_per_household.kWh.IT.Res.HHnew.Thermal.SH.Biomass.CO.Elc.Elec</t>
  </si>
  <si>
    <t>TES_per_household.kWh.IT.Res.HHnew.Thermal.SH.Geo</t>
  </si>
  <si>
    <t>TES_per_household.kWh.IT.Res.HHnew.Thermal.SH.Geo.SH</t>
  </si>
  <si>
    <t>TES_per_household.kWh.IT.Res.HHnew.Thermal.SH.Geo.SH.Geo</t>
  </si>
  <si>
    <t>TES_per_household.kWh.IT.Res.HHnew.Thermal.SH.Geo.SH.Elec</t>
  </si>
  <si>
    <t>TES_per_household.kWh.IT.Res.HHnew.Thermal.SH.Geo.SC</t>
  </si>
  <si>
    <t>TES_per_household.kWh.IT.Res.HHnew.Thermal.SH.Geo.SC.AC.Elec</t>
  </si>
  <si>
    <t>TES_per_household.kWh.IT.Res.HHnew.Thermal.SH.Geo.WH</t>
  </si>
  <si>
    <t>TES_per_household.kWh.IT.Res.HHnew.Thermal.SH.Geo.WH.Geo.NoSolar.Geo</t>
  </si>
  <si>
    <t>TES_per_household.kWh.IT.Res.HHnew.Thermal.SH.Geo.WH.Geo.Solar</t>
  </si>
  <si>
    <t>TES_per_household.kWh.IT.Res.HHnew.Thermal.SH.Geo.WH.Geo.Solar.Geo</t>
  </si>
  <si>
    <t>TES_per_household.kWh.IT.Res.HHnew.Thermal.SH.Geo.WH.Geo.Solar.Solar</t>
  </si>
  <si>
    <t>TES_per_household.kWh.IT.Res.HHnew.Thermal.SH.Geo.WH.Elc.NoSolar.Elec</t>
  </si>
  <si>
    <t>TES_per_household.kWh.IT.Res.HHnew.Thermal.SH.Geo.WH.Elc.Solar</t>
  </si>
  <si>
    <t>TES_per_household.kWh.IT.Res.HHnew.Thermal.SH.Geo.WH.Elc.Solar.Elec</t>
  </si>
  <si>
    <t>TES_per_household.kWh.IT.Res.HHnew.Thermal.SH.Geo.WH.Elc.Solar.Solar</t>
  </si>
  <si>
    <t>TES_per_household.kWh.IT.Res.HHnew.Thermal.SH.Geo.CO</t>
  </si>
  <si>
    <t>TES_per_household.kWh.IT.Res.HHnew.Thermal.SH.Geo.CO.LPG.LPG</t>
  </si>
  <si>
    <t>TES_per_household.kWh.IT.Res.HHnew.Thermal.SH.Geo.CO.Elc.Elec</t>
  </si>
  <si>
    <t>TES_per_household.kWh.IT.Res.HHnew.Thermal.SH.DistrHeat</t>
  </si>
  <si>
    <t>TES_per_household.kWh.IT.Res.HHnew.Thermal.SH.DistrHeat.SH</t>
  </si>
  <si>
    <t>TES_per_household.kWh.IT.Res.HHnew.Thermal.SH.DistrHeat.SH.Steam_Distr</t>
  </si>
  <si>
    <t>TES_per_household.kWh.IT.Res.HHnew.Thermal.SH.DistrHeat.SH.Elec</t>
  </si>
  <si>
    <t>TES_per_household.kWh.IT.Res.HHnew.Thermal.SH.DistrHeat.SC</t>
  </si>
  <si>
    <t>TES_per_household.kWh.IT.Res.HHnew.Thermal.SH.DistrHeat.SC.AC.Elec</t>
  </si>
  <si>
    <t>TES_per_household.kWh.IT.Res.HHnew.Thermal.SH.DistrHeat.WH</t>
  </si>
  <si>
    <t>TES_per_household.kWh.IT.Res.HHnew.Thermal.SH.DistrHeat.WH.DistrHeat.NoSolar.Steam_Distr</t>
  </si>
  <si>
    <t>TES_per_household.kWh.IT.Res.HHnew.Thermal.SH.DistrHeat.WH.DistrHeat.Solar</t>
  </si>
  <si>
    <t>TES_per_household.kWh.IT.Res.HHnew.Thermal.SH.DistrHeat.WH.DistrHeat.Solar.Steam_Distr</t>
  </si>
  <si>
    <t>TES_per_household.kWh.IT.Res.HHnew.Thermal.SH.DistrHeat.WH.DistrHeat.Solar.Solar</t>
  </si>
  <si>
    <t>TES_per_household.kWh.IT.Res.HHnew.Thermal.SH.DistrHeat.WH.Elc.NoSolar.Elec</t>
  </si>
  <si>
    <t>TES_per_household.kWh.IT.Res.HHnew.Thermal.SH.DistrHeat.WH.Elc.Solar</t>
  </si>
  <si>
    <t>TES_per_household.kWh.IT.Res.HHnew.Thermal.SH.DistrHeat.WH.Elc.Solar.Elec</t>
  </si>
  <si>
    <t>TES_per_household.kWh.IT.Res.HHnew.Thermal.SH.DistrHeat.WH.Elc.Solar.Solar</t>
  </si>
  <si>
    <t>TES_per_household.kWh.IT.Res.HHnew.Thermal.SH.DistrHeat.CO</t>
  </si>
  <si>
    <t>TES_per_household.kWh.IT.Res.HHnew.Thermal.SH.DistrHeat.CO.LPG.LPG</t>
  </si>
  <si>
    <t>TES_per_household.kWh.IT.Res.HHnew.Thermal.SH.DistrHeat.CO.Elc.Elec</t>
  </si>
  <si>
    <t>TES_per_household.kWh.IT.Res.HHnew.Thermal.SH.AdvElc</t>
  </si>
  <si>
    <t>TES_per_household.kWh.IT.Res.HHnew.Thermal.SH.AdvElc.SH</t>
  </si>
  <si>
    <t>TES_per_household.kWh.IT.Res.HHnew.Thermal.SH.AdvElc.SH.Elec</t>
  </si>
  <si>
    <t>TES_per_household.kWh.IT.Res.HHnew.Thermal.SH.AdvElc.SC</t>
  </si>
  <si>
    <t>TES_per_household.kWh.IT.Res.HHnew.Thermal.SH.AdvElc.SC.AC.Elec</t>
  </si>
  <si>
    <t>TES_per_household.kWh.IT.Res.HHnew.Thermal.SH.AdvElc.WH</t>
  </si>
  <si>
    <t>TES_per_household.kWh.IT.Res.HHnew.Thermal.SH.AdvElc.WH.LPG.NoSolar.LPG</t>
  </si>
  <si>
    <t>TES_per_household.kWh.IT.Res.HHnew.Thermal.SH.AdvElc.WH.LPG.Solar</t>
  </si>
  <si>
    <t>TES_per_household.kWh.IT.Res.HHnew.Thermal.SH.AdvElc.WH.LPG.Solar.LPG</t>
  </si>
  <si>
    <t>TES_per_household.kWh.IT.Res.HHnew.Thermal.SH.AdvElc.WH.LPG.Solar.Solar</t>
  </si>
  <si>
    <t>TES_per_household.kWh.IT.Res.HHnew.Thermal.SH.AdvElc.WH.Elc.NoSolar.Elec</t>
  </si>
  <si>
    <t>TES_per_household.kWh.IT.Res.HHnew.Thermal.SH.AdvElc.WH.Elc.Solar</t>
  </si>
  <si>
    <t>TES_per_household.kWh.IT.Res.HHnew.Thermal.SH.AdvElc.WH.Elc.Solar.Elec</t>
  </si>
  <si>
    <t>TES_per_household.kWh.IT.Res.HHnew.Thermal.SH.AdvElc.WH.Elc.Solar.Solar</t>
  </si>
  <si>
    <t>TES_per_household.kWh.IT.Res.HHnew.Thermal.SH.AdvElc.CO</t>
  </si>
  <si>
    <t>TES_per_household.kWh.IT.Res.HHnew.Thermal.SH.AdvElc.CO.LPG.LPG</t>
  </si>
  <si>
    <t>TES_per_household.kWh.IT.Res.HHnew.Thermal.SH.AdvElc.CO.Elc.Elec</t>
  </si>
  <si>
    <t>TES_per_household.kWh.IT.Res.HHnew.Thermal.SH.ConvElc</t>
  </si>
  <si>
    <t>TES_per_household.kWh.IT.Res.HHnew.Thermal.SH.ConvElc.SH</t>
  </si>
  <si>
    <t>TES_per_household.kWh.IT.Res.HHnew.Thermal.SH.ConvElc.SH.Elec</t>
  </si>
  <si>
    <t>TES_per_household.kWh.IT.Res.HHnew.Thermal.SH.ConvElc.SC</t>
  </si>
  <si>
    <t>TES_per_household.kWh.IT.Res.HHnew.Thermal.SH.ConvElc.SC.AC.Elec</t>
  </si>
  <si>
    <t>TES_per_household.kWh.IT.Res.HHnew.Thermal.SH.ConvElc.WH</t>
  </si>
  <si>
    <t>TES_per_household.kWh.IT.Res.HHnew.Thermal.SH.ConvElc.WH.LPG.NoSolar.LPG</t>
  </si>
  <si>
    <t>TES_per_household.kWh.IT.Res.HHnew.Thermal.SH.ConvElc.WH.LPG.Solar</t>
  </si>
  <si>
    <t>TES_per_household.kWh.IT.Res.HHnew.Thermal.SH.ConvElc.WH.LPG.Solar.LPG</t>
  </si>
  <si>
    <t>TES_per_household.kWh.IT.Res.HHnew.Thermal.SH.ConvElc.WH.LPG.Solar.Solar</t>
  </si>
  <si>
    <t>TES_per_household.kWh.IT.Res.HHnew.Thermal.SH.ConvElc.WH.Elc.NoSolar.Elec</t>
  </si>
  <si>
    <t>TES_per_household.kWh.IT.Res.HHnew.Thermal.SH.ConvElc.WH.Elc.Solar</t>
  </si>
  <si>
    <t>TES_per_household.kWh.IT.Res.HHnew.Thermal.SH.ConvElc.WH.Elc.Solar.Elec</t>
  </si>
  <si>
    <t>TES_per_household.kWh.IT.Res.HHnew.Thermal.SH.ConvElc.WH.Elc.Solar.Solar</t>
  </si>
  <si>
    <t>TES_per_household.kWh.IT.Res.HHnew.Thermal.SH.ConvElc.CO</t>
  </si>
  <si>
    <t>TES_per_household.kWh.IT.Res.HHnew.Thermal.SH.ConvElc.CO.LPG.LPG</t>
  </si>
  <si>
    <t>TES_per_household.kWh.IT.Res.HHnew.Thermal.SH.ConvElc.CO.Elc.Elec</t>
  </si>
  <si>
    <t>EMI_per_household.kgCO2.IT.Res.HHnew.Thermal.SH.Solids</t>
  </si>
  <si>
    <t>EMI_per_household.kgCO2.IT.Res.HHnew.Thermal.SH.Solids.SH</t>
  </si>
  <si>
    <t>EMI_per_household.kgCO2.IT.Res.HHnew.Thermal.SH.Solids.SH.Solids</t>
  </si>
  <si>
    <t>EMI_per_household.kgCO2.IT.Res.HHnew.Thermal.SH.Solids.SH.Elec</t>
  </si>
  <si>
    <t>EMI_per_household.kgCO2.IT.Res.HHnew.Thermal.SH.Solids.SC</t>
  </si>
  <si>
    <t>EMI_per_household.kgCO2.IT.Res.HHnew.Thermal.SH.Solids.SC.AC.Elec</t>
  </si>
  <si>
    <t>EMI_per_household.kgCO2.IT.Res.HHnew.Thermal.SH.Solids.WH</t>
  </si>
  <si>
    <t>EMI_per_household.kgCO2.IT.Res.HHnew.Thermal.SH.Solids.WH.Solids.NoSolar.Solids</t>
  </si>
  <si>
    <t>EMI_per_household.kgCO2.IT.Res.HHnew.Thermal.SH.Solids.WH.LPG.NoSolar.LPG</t>
  </si>
  <si>
    <t>EMI_per_household.kgCO2.IT.Res.HHnew.Thermal.SH.Solids.WH.LPG.Solar</t>
  </si>
  <si>
    <t>EMI_per_household.kgCO2.IT.Res.HHnew.Thermal.SH.Solids.WH.LPG.Solar.LPG</t>
  </si>
  <si>
    <t>EMI_per_household.kgCO2.IT.Res.HHnew.Thermal.SH.Solids.WH.LPG.Solar.Solar</t>
  </si>
  <si>
    <t>EMI_per_household.kgCO2.IT.Res.HHnew.Thermal.SH.Solids.WH.Elc.NoSolar.Elec</t>
  </si>
  <si>
    <t>EMI_per_household.kgCO2.IT.Res.HHnew.Thermal.SH.Solids.WH.Elc.Solar</t>
  </si>
  <si>
    <t>EMI_per_household.kgCO2.IT.Res.HHnew.Thermal.SH.Solids.WH.Elc.Solar.Elec</t>
  </si>
  <si>
    <t>EMI_per_household.kgCO2.IT.Res.HHnew.Thermal.SH.Solids.WH.Elc.Solar.Solar</t>
  </si>
  <si>
    <t>EMI_per_household.kgCO2.IT.Res.HHnew.Thermal.SH.Solids.CO</t>
  </si>
  <si>
    <t>EMI_per_household.kgCO2.IT.Res.HHnew.Thermal.SH.Solids.CO.Solids.Solids</t>
  </si>
  <si>
    <t>EMI_per_household.kgCO2.IT.Res.HHnew.Thermal.SH.Solids.CO.LPG.LPG</t>
  </si>
  <si>
    <t>EMI_per_household.kgCO2.IT.Res.HHnew.Thermal.SH.Solids.CO.Elc.Elec</t>
  </si>
  <si>
    <t>EMI_per_household.kgCO2.IT.Res.HHnew.Thermal.SH.LPG</t>
  </si>
  <si>
    <t>EMI_per_household.kgCO2.IT.Res.HHnew.Thermal.SH.LPG.SH</t>
  </si>
  <si>
    <t>EMI_per_household.kgCO2.IT.Res.HHnew.Thermal.SH.LPG.SH.LPG</t>
  </si>
  <si>
    <t>EMI_per_household.kgCO2.IT.Res.HHnew.Thermal.SH.LPG.SH.Elec</t>
  </si>
  <si>
    <t>EMI_per_household.kgCO2.IT.Res.HHnew.Thermal.SH.LPG.SC</t>
  </si>
  <si>
    <t>EMI_per_household.kgCO2.IT.Res.HHnew.Thermal.SH.LPG.SC.AC.Elec</t>
  </si>
  <si>
    <t>EMI_per_household.kgCO2.IT.Res.HHnew.Thermal.SH.LPG.WH</t>
  </si>
  <si>
    <t>EMI_per_household.kgCO2.IT.Res.HHnew.Thermal.SH.LPG.WH.LPG.NoSolar.LPG</t>
  </si>
  <si>
    <t>EMI_per_household.kgCO2.IT.Res.HHnew.Thermal.SH.LPG.WH.LPG.Solar</t>
  </si>
  <si>
    <t>EMI_per_household.kgCO2.IT.Res.HHnew.Thermal.SH.LPG.WH.LPG.Solar.LPG</t>
  </si>
  <si>
    <t>EMI_per_household.kgCO2.IT.Res.HHnew.Thermal.SH.LPG.WH.LPG.Solar.Solar</t>
  </si>
  <si>
    <t>EMI_per_household.kgCO2.IT.Res.HHnew.Thermal.SH.LPG.WH.Elc.NoSolar.Elec</t>
  </si>
  <si>
    <t>EMI_per_household.kgCO2.IT.Res.HHnew.Thermal.SH.LPG.WH.Elc.Solar</t>
  </si>
  <si>
    <t>EMI_per_household.kgCO2.IT.Res.HHnew.Thermal.SH.LPG.WH.Elc.Solar.Elec</t>
  </si>
  <si>
    <t>EMI_per_household.kgCO2.IT.Res.HHnew.Thermal.SH.LPG.WH.Elc.Solar.Solar</t>
  </si>
  <si>
    <t>EMI_per_household.kgCO2.IT.Res.HHnew.Thermal.SH.LPG.CO</t>
  </si>
  <si>
    <t>EMI_per_household.kgCO2.IT.Res.HHnew.Thermal.SH.LPG.CO.LPG.LPG</t>
  </si>
  <si>
    <t>EMI_per_household.kgCO2.IT.Res.HHnew.Thermal.SH.LPG.CO.Elc.Elec</t>
  </si>
  <si>
    <t>EMI_per_household.kgCO2.IT.Res.HHnew.Thermal.SH.Oil</t>
  </si>
  <si>
    <t>EMI_per_household.kgCO2.IT.Res.HHnew.Thermal.SH.Oil.SH</t>
  </si>
  <si>
    <t>EMI_per_household.kgCO2.IT.Res.HHnew.Thermal.SH.Oil.SH.Oil</t>
  </si>
  <si>
    <t>EMI_per_household.kgCO2.IT.Res.HHnew.Thermal.SH.Oil.SH.Elec</t>
  </si>
  <si>
    <t>EMI_per_household.kgCO2.IT.Res.HHnew.Thermal.SH.Oil.SC</t>
  </si>
  <si>
    <t>EMI_per_household.kgCO2.IT.Res.HHnew.Thermal.SH.Oil.SC.AC.Elec</t>
  </si>
  <si>
    <t>EMI_per_household.kgCO2.IT.Res.HHnew.Thermal.SH.Oil.WH</t>
  </si>
  <si>
    <t>EMI_per_household.kgCO2.IT.Res.HHnew.Thermal.SH.Oil.WH.Oil.NoSolar.Oil</t>
  </si>
  <si>
    <t>EMI_per_household.kgCO2.IT.Res.HHnew.Thermal.SH.Oil.WH.Oil.Solar</t>
  </si>
  <si>
    <t>EMI_per_household.kgCO2.IT.Res.HHnew.Thermal.SH.Oil.WH.Oil.Solar.Oil</t>
  </si>
  <si>
    <t>EMI_per_household.kgCO2.IT.Res.HHnew.Thermal.SH.Oil.WH.Oil.Solar.Solar</t>
  </si>
  <si>
    <t>EMI_per_household.kgCO2.IT.Res.HHnew.Thermal.SH.Oil.WH.Elc.NoSolar.Elec</t>
  </si>
  <si>
    <t>EMI_per_household.kgCO2.IT.Res.HHnew.Thermal.SH.Oil.WH.Elc.Solar</t>
  </si>
  <si>
    <t>EMI_per_household.kgCO2.IT.Res.HHnew.Thermal.SH.Oil.WH.Elc.Solar.Elec</t>
  </si>
  <si>
    <t>EMI_per_household.kgCO2.IT.Res.HHnew.Thermal.SH.Oil.WH.Elc.Solar.Solar</t>
  </si>
  <si>
    <t>EMI_per_household.kgCO2.IT.Res.HHnew.Thermal.SH.Oil.CO</t>
  </si>
  <si>
    <t>EMI_per_household.kgCO2.IT.Res.HHnew.Thermal.SH.Oil.CO.LPG.LPG</t>
  </si>
  <si>
    <t>EMI_per_household.kgCO2.IT.Res.HHnew.Thermal.SH.Oil.CO.Elc.Elec</t>
  </si>
  <si>
    <t>EMI_per_household.kgCO2.IT.Res.HHnew.Thermal.SH.Gas</t>
  </si>
  <si>
    <t>EMI_per_household.kgCO2.IT.Res.HHnew.Thermal.SH.Gas.SH</t>
  </si>
  <si>
    <t>EMI_per_household.kgCO2.IT.Res.HHnew.Thermal.SH.Gas.SH.Gas</t>
  </si>
  <si>
    <t>EMI_per_household.kgCO2.IT.Res.HHnew.Thermal.SH.Gas.SH.Elec</t>
  </si>
  <si>
    <t>EMI_per_household.kgCO2.IT.Res.HHnew.Thermal.SH.Gas.SC</t>
  </si>
  <si>
    <t>EMI_per_household.kgCO2.IT.Res.HHnew.Thermal.SH.Gas.SC.AC.Elec</t>
  </si>
  <si>
    <t>EMI_per_household.kgCO2.IT.Res.HHnew.Thermal.SH.Gas.WH</t>
  </si>
  <si>
    <t>EMI_per_household.kgCO2.IT.Res.HHnew.Thermal.SH.Gas.WH.Gas.NoSolar.Gas</t>
  </si>
  <si>
    <t>EMI_per_household.kgCO2.IT.Res.HHnew.Thermal.SH.Gas.WH.Gas.Solar</t>
  </si>
  <si>
    <t>EMI_per_household.kgCO2.IT.Res.HHnew.Thermal.SH.Gas.WH.Gas.Solar.Gas</t>
  </si>
  <si>
    <t>EMI_per_household.kgCO2.IT.Res.HHnew.Thermal.SH.Gas.WH.Gas.Solar.Solar</t>
  </si>
  <si>
    <t>EMI_per_household.kgCO2.IT.Res.HHnew.Thermal.SH.Gas.WH.Elc.NoSolar.Elec</t>
  </si>
  <si>
    <t>EMI_per_household.kgCO2.IT.Res.HHnew.Thermal.SH.Gas.WH.Elc.Solar</t>
  </si>
  <si>
    <t>EMI_per_household.kgCO2.IT.Res.HHnew.Thermal.SH.Gas.WH.Elc.Solar.Elec</t>
  </si>
  <si>
    <t>EMI_per_household.kgCO2.IT.Res.HHnew.Thermal.SH.Gas.WH.Elc.Solar.Solar</t>
  </si>
  <si>
    <t>EMI_per_household.kgCO2.IT.Res.HHnew.Thermal.SH.Gas.CO</t>
  </si>
  <si>
    <t>EMI_per_household.kgCO2.IT.Res.HHnew.Thermal.SH.Gas.CO.Gas.Gas</t>
  </si>
  <si>
    <t>EMI_per_household.kgCO2.IT.Res.HHnew.Thermal.SH.Gas.CO.Elc.Elec</t>
  </si>
  <si>
    <t>EMI_per_household.kgCO2.IT.Res.HHnew.Thermal.SH.Biomass</t>
  </si>
  <si>
    <t>EMI_per_household.kgCO2.IT.Res.HHnew.Thermal.SH.Biomass.SH</t>
  </si>
  <si>
    <t>EMI_per_household.kgCO2.IT.Res.HHnew.Thermal.SH.Biomass.SH.Biomass</t>
  </si>
  <si>
    <t>EMI_per_household.kgCO2.IT.Res.HHnew.Thermal.SH.Biomass.SH.Elec</t>
  </si>
  <si>
    <t>EMI_per_household.kgCO2.IT.Res.HHnew.Thermal.SH.Biomass.SC</t>
  </si>
  <si>
    <t>EMI_per_household.kgCO2.IT.Res.HHnew.Thermal.SH.Biomass.SC.AC.Elec</t>
  </si>
  <si>
    <t>EMI_per_household.kgCO2.IT.Res.HHnew.Thermal.SH.Biomass.WH</t>
  </si>
  <si>
    <t>EMI_per_household.kgCO2.IT.Res.HHnew.Thermal.SH.Biomass.WH.Biomass.NoSolar.Biomass</t>
  </si>
  <si>
    <t>EMI_per_household.kgCO2.IT.Res.HHnew.Thermal.SH.Biomass.WH.Biomass.Solar</t>
  </si>
  <si>
    <t>EMI_per_household.kgCO2.IT.Res.HHnew.Thermal.SH.Biomass.WH.Biomass.Solar.Biomass</t>
  </si>
  <si>
    <t>EMI_per_household.kgCO2.IT.Res.HHnew.Thermal.SH.Biomass.WH.Biomass.Solar.Solar</t>
  </si>
  <si>
    <t>EMI_per_household.kgCO2.IT.Res.HHnew.Thermal.SH.Biomass.WH.LPG.NoSolar.LPG</t>
  </si>
  <si>
    <t>EMI_per_household.kgCO2.IT.Res.HHnew.Thermal.SH.Biomass.WH.LPG.Solar</t>
  </si>
  <si>
    <t>EMI_per_household.kgCO2.IT.Res.HHnew.Thermal.SH.Biomass.WH.LPG.Solar.LPG</t>
  </si>
  <si>
    <t>EMI_per_household.kgCO2.IT.Res.HHnew.Thermal.SH.Biomass.WH.LPG.Solar.Solar</t>
  </si>
  <si>
    <t>EMI_per_household.kgCO2.IT.Res.HHnew.Thermal.SH.Biomass.WH.Elc.NoSolar.Elec</t>
  </si>
  <si>
    <t>EMI_per_household.kgCO2.IT.Res.HHnew.Thermal.SH.Biomass.WH.Elc.Solar</t>
  </si>
  <si>
    <t>EMI_per_household.kgCO2.IT.Res.HHnew.Thermal.SH.Biomass.WH.Elc.Solar.Elec</t>
  </si>
  <si>
    <t>EMI_per_household.kgCO2.IT.Res.HHnew.Thermal.SH.Biomass.WH.Elc.Solar.Solar</t>
  </si>
  <si>
    <t>EMI_per_household.kgCO2.IT.Res.HHnew.Thermal.SH.Biomass.CO</t>
  </si>
  <si>
    <t>EMI_per_household.kgCO2.IT.Res.HHnew.Thermal.SH.Biomass.CO.Biomass.Biomass</t>
  </si>
  <si>
    <t>EMI_per_household.kgCO2.IT.Res.HHnew.Thermal.SH.Biomass.CO.LPG.LPG</t>
  </si>
  <si>
    <t>EMI_per_household.kgCO2.IT.Res.HHnew.Thermal.SH.Biomass.CO.Elc.Elec</t>
  </si>
  <si>
    <t>EMI_per_household.kgCO2.IT.Res.HHnew.Thermal.SH.Geo</t>
  </si>
  <si>
    <t>EMI_per_household.kgCO2.IT.Res.HHnew.Thermal.SH.Geo.SH</t>
  </si>
  <si>
    <t>EMI_per_household.kgCO2.IT.Res.HHnew.Thermal.SH.Geo.SH.Geo</t>
  </si>
  <si>
    <t>EMI_per_household.kgCO2.IT.Res.HHnew.Thermal.SH.Geo.SH.Elec</t>
  </si>
  <si>
    <t>EMI_per_household.kgCO2.IT.Res.HHnew.Thermal.SH.Geo.SC</t>
  </si>
  <si>
    <t>EMI_per_household.kgCO2.IT.Res.HHnew.Thermal.SH.Geo.SC.AC.Elec</t>
  </si>
  <si>
    <t>EMI_per_household.kgCO2.IT.Res.HHnew.Thermal.SH.Geo.WH</t>
  </si>
  <si>
    <t>EMI_per_household.kgCO2.IT.Res.HHnew.Thermal.SH.Geo.WH.Geo.NoSolar.Geo</t>
  </si>
  <si>
    <t>EMI_per_household.kgCO2.IT.Res.HHnew.Thermal.SH.Geo.WH.Geo.Solar</t>
  </si>
  <si>
    <t>EMI_per_household.kgCO2.IT.Res.HHnew.Thermal.SH.Geo.WH.Geo.Solar.Geo</t>
  </si>
  <si>
    <t>EMI_per_household.kgCO2.IT.Res.HHnew.Thermal.SH.Geo.WH.Geo.Solar.Solar</t>
  </si>
  <si>
    <t>EMI_per_household.kgCO2.IT.Res.HHnew.Thermal.SH.Geo.WH.Elc.NoSolar.Elec</t>
  </si>
  <si>
    <t>EMI_per_household.kgCO2.IT.Res.HHnew.Thermal.SH.Geo.WH.Elc.Solar</t>
  </si>
  <si>
    <t>EMI_per_household.kgCO2.IT.Res.HHnew.Thermal.SH.Geo.WH.Elc.Solar.Elec</t>
  </si>
  <si>
    <t>EMI_per_household.kgCO2.IT.Res.HHnew.Thermal.SH.Geo.WH.Elc.Solar.Solar</t>
  </si>
  <si>
    <t>EMI_per_household.kgCO2.IT.Res.HHnew.Thermal.SH.Geo.CO</t>
  </si>
  <si>
    <t>EMI_per_household.kgCO2.IT.Res.HHnew.Thermal.SH.Geo.CO.LPG.LPG</t>
  </si>
  <si>
    <t>EMI_per_household.kgCO2.IT.Res.HHnew.Thermal.SH.Geo.CO.Elc.Elec</t>
  </si>
  <si>
    <t>EMI_per_household.kgCO2.IT.Res.HHnew.Thermal.SH.DistrHeat</t>
  </si>
  <si>
    <t>EMI_per_household.kgCO2.IT.Res.HHnew.Thermal.SH.DistrHeat.SH</t>
  </si>
  <si>
    <t>EMI_per_household.kgCO2.IT.Res.HHnew.Thermal.SH.DistrHeat.SH.Steam_Distr</t>
  </si>
  <si>
    <t>EMI_per_household.kgCO2.IT.Res.HHnew.Thermal.SH.DistrHeat.SH.Elec</t>
  </si>
  <si>
    <t>EMI_per_household.kgCO2.IT.Res.HHnew.Thermal.SH.DistrHeat.SC</t>
  </si>
  <si>
    <t>EMI_per_household.kgCO2.IT.Res.HHnew.Thermal.SH.DistrHeat.SC.AC.Elec</t>
  </si>
  <si>
    <t>EMI_per_household.kgCO2.IT.Res.HHnew.Thermal.SH.DistrHeat.WH</t>
  </si>
  <si>
    <t>EMI_per_household.kgCO2.IT.Res.HHnew.Thermal.SH.DistrHeat.WH.DistrHeat.NoSolar.Steam_Distr</t>
  </si>
  <si>
    <t>EMI_per_household.kgCO2.IT.Res.HHnew.Thermal.SH.DistrHeat.WH.DistrHeat.Solar</t>
  </si>
  <si>
    <t>EMI_per_household.kgCO2.IT.Res.HHnew.Thermal.SH.DistrHeat.WH.DistrHeat.Solar.Steam_Distr</t>
  </si>
  <si>
    <t>EMI_per_household.kgCO2.IT.Res.HHnew.Thermal.SH.DistrHeat.WH.DistrHeat.Solar.Solar</t>
  </si>
  <si>
    <t>EMI_per_household.kgCO2.IT.Res.HHnew.Thermal.SH.DistrHeat.WH.Elc.NoSolar.Elec</t>
  </si>
  <si>
    <t>EMI_per_household.kgCO2.IT.Res.HHnew.Thermal.SH.DistrHeat.WH.Elc.Solar</t>
  </si>
  <si>
    <t>EMI_per_household.kgCO2.IT.Res.HHnew.Thermal.SH.DistrHeat.WH.Elc.Solar.Elec</t>
  </si>
  <si>
    <t>EMI_per_household.kgCO2.IT.Res.HHnew.Thermal.SH.DistrHeat.WH.Elc.Solar.Solar</t>
  </si>
  <si>
    <t>EMI_per_household.kgCO2.IT.Res.HHnew.Thermal.SH.DistrHeat.CO</t>
  </si>
  <si>
    <t>EMI_per_household.kgCO2.IT.Res.HHnew.Thermal.SH.DistrHeat.CO.LPG.LPG</t>
  </si>
  <si>
    <t>EMI_per_household.kgCO2.IT.Res.HHnew.Thermal.SH.DistrHeat.CO.Elc.Elec</t>
  </si>
  <si>
    <t>EMI_per_household.kgCO2.IT.Res.HHnew.Thermal.SH.AdvElc</t>
  </si>
  <si>
    <t>EMI_per_household.kgCO2.IT.Res.HHnew.Thermal.SH.AdvElc.SH</t>
  </si>
  <si>
    <t>EMI_per_household.kgCO2.IT.Res.HHnew.Thermal.SH.AdvElc.SH.Elec</t>
  </si>
  <si>
    <t>EMI_per_household.kgCO2.IT.Res.HHnew.Thermal.SH.AdvElc.SC</t>
  </si>
  <si>
    <t>EMI_per_household.kgCO2.IT.Res.HHnew.Thermal.SH.AdvElc.SC.AC.Elec</t>
  </si>
  <si>
    <t>EMI_per_household.kgCO2.IT.Res.HHnew.Thermal.SH.AdvElc.WH</t>
  </si>
  <si>
    <t>EMI_per_household.kgCO2.IT.Res.HHnew.Thermal.SH.AdvElc.WH.LPG.NoSolar.LPG</t>
  </si>
  <si>
    <t>EMI_per_household.kgCO2.IT.Res.HHnew.Thermal.SH.AdvElc.WH.LPG.Solar</t>
  </si>
  <si>
    <t>EMI_per_household.kgCO2.IT.Res.HHnew.Thermal.SH.AdvElc.WH.LPG.Solar.LPG</t>
  </si>
  <si>
    <t>EMI_per_household.kgCO2.IT.Res.HHnew.Thermal.SH.AdvElc.WH.LPG.Solar.Solar</t>
  </si>
  <si>
    <t>EMI_per_household.kgCO2.IT.Res.HHnew.Thermal.SH.AdvElc.WH.Elc.NoSolar.Elec</t>
  </si>
  <si>
    <t>EMI_per_household.kgCO2.IT.Res.HHnew.Thermal.SH.AdvElc.WH.Elc.Solar</t>
  </si>
  <si>
    <t>EMI_per_household.kgCO2.IT.Res.HHnew.Thermal.SH.AdvElc.WH.Elc.Solar.Elec</t>
  </si>
  <si>
    <t>EMI_per_household.kgCO2.IT.Res.HHnew.Thermal.SH.AdvElc.WH.Elc.Solar.Solar</t>
  </si>
  <si>
    <t>EMI_per_household.kgCO2.IT.Res.HHnew.Thermal.SH.AdvElc.CO</t>
  </si>
  <si>
    <t>EMI_per_household.kgCO2.IT.Res.HHnew.Thermal.SH.AdvElc.CO.LPG.LPG</t>
  </si>
  <si>
    <t>EMI_per_household.kgCO2.IT.Res.HHnew.Thermal.SH.AdvElc.CO.Elc.Elec</t>
  </si>
  <si>
    <t>EMI_per_household.kgCO2.IT.Res.HHnew.Thermal.SH.ConvElc</t>
  </si>
  <si>
    <t>EMI_per_household.kgCO2.IT.Res.HHnew.Thermal.SH.ConvElc.SH</t>
  </si>
  <si>
    <t>EMI_per_household.kgCO2.IT.Res.HHnew.Thermal.SH.ConvElc.SH.Elec</t>
  </si>
  <si>
    <t>EMI_per_household.kgCO2.IT.Res.HHnew.Thermal.SH.ConvElc.SC</t>
  </si>
  <si>
    <t>EMI_per_household.kgCO2.IT.Res.HHnew.Thermal.SH.ConvElc.SC.AC.Elec</t>
  </si>
  <si>
    <t>EMI_per_household.kgCO2.IT.Res.HHnew.Thermal.SH.ConvElc.WH</t>
  </si>
  <si>
    <t>EMI_per_household.kgCO2.IT.Res.HHnew.Thermal.SH.ConvElc.WH.LPG.NoSolar.LPG</t>
  </si>
  <si>
    <t>EMI_per_household.kgCO2.IT.Res.HHnew.Thermal.SH.ConvElc.WH.LPG.Solar</t>
  </si>
  <si>
    <t>EMI_per_household.kgCO2.IT.Res.HHnew.Thermal.SH.ConvElc.WH.LPG.Solar.LPG</t>
  </si>
  <si>
    <t>EMI_per_household.kgCO2.IT.Res.HHnew.Thermal.SH.ConvElc.WH.LPG.Solar.Solar</t>
  </si>
  <si>
    <t>EMI_per_household.kgCO2.IT.Res.HHnew.Thermal.SH.ConvElc.WH.Elc.NoSolar.Elec</t>
  </si>
  <si>
    <t>EMI_per_household.kgCO2.IT.Res.HHnew.Thermal.SH.ConvElc.WH.Elc.Solar</t>
  </si>
  <si>
    <t>EMI_per_household.kgCO2.IT.Res.HHnew.Thermal.SH.ConvElc.WH.Elc.Solar.Elec</t>
  </si>
  <si>
    <t>EMI_per_household.kgCO2.IT.Res.HHnew.Thermal.SH.ConvElc.WH.Elc.Solar.Solar</t>
  </si>
  <si>
    <t>EMI_per_household.kgCO2.IT.Res.HHnew.Thermal.SH.ConvElc.CO</t>
  </si>
  <si>
    <t>EMI_per_household.kgCO2.IT.Res.HHnew.Thermal.SH.ConvElc.CO.LPG.LPG</t>
  </si>
  <si>
    <t>EMI_per_household.kgCO2.IT.Res.HHnew.Thermal.SH.ConvElc.CO.Elc.Elec</t>
  </si>
  <si>
    <t>IT - Final energy consumption of new and renovated households per surface area (detailed structure)</t>
  </si>
  <si>
    <t>FEC_per_sqm.kWh.IT.Res.HHnew.Thermal.SH.Solids</t>
  </si>
  <si>
    <t>FEC_per_sqm.kWh.IT.Res.HHnew.Thermal.SH.Solids.SH</t>
  </si>
  <si>
    <t>FEC_per_sqm.kWh.IT.Res.HHnew.Thermal.SH.Solids.SH.Solids</t>
  </si>
  <si>
    <t>FEC_per_sqm.kWh.IT.Res.HHnew.Thermal.SH.Solids.SH.Elec</t>
  </si>
  <si>
    <t>FEC_per_sqm.kWh.IT.Res.HHnew.Thermal.SH.Solids.SC</t>
  </si>
  <si>
    <t>FEC_per_sqm.kWh.IT.Res.HHnew.Thermal.SH.Solids.SC.AC.Elec</t>
  </si>
  <si>
    <t>FEC_per_sqm.kWh.IT.Res.HHnew.Thermal.SH.Solids.WH</t>
  </si>
  <si>
    <t>FEC_per_sqm.kWh.IT.Res.HHnew.Thermal.SH.Solids.WH.Solids.NoSolar.Solids</t>
  </si>
  <si>
    <t>FEC_per_sqm.kWh.IT.Res.HHnew.Thermal.SH.Solids.WH.LPG.NoSolar.LPG</t>
  </si>
  <si>
    <t>FEC_per_sqm.kWh.IT.Res.HHnew.Thermal.SH.Solids.WH.LPG.Solar</t>
  </si>
  <si>
    <t>FEC_per_sqm.kWh.IT.Res.HHnew.Thermal.SH.Solids.WH.LPG.Solar.LPG</t>
  </si>
  <si>
    <t>FEC_per_sqm.kWh.IT.Res.HHnew.Thermal.SH.Solids.WH.LPG.Solar.Solar</t>
  </si>
  <si>
    <t>FEC_per_sqm.kWh.IT.Res.HHnew.Thermal.SH.Solids.WH.Elc.NoSolar.Elec</t>
  </si>
  <si>
    <t>FEC_per_sqm.kWh.IT.Res.HHnew.Thermal.SH.Solids.WH.Elc.Solar</t>
  </si>
  <si>
    <t>FEC_per_sqm.kWh.IT.Res.HHnew.Thermal.SH.Solids.WH.Elc.Solar.Elec</t>
  </si>
  <si>
    <t>FEC_per_sqm.kWh.IT.Res.HHnew.Thermal.SH.Solids.WH.Elc.Solar.Solar</t>
  </si>
  <si>
    <t>FEC_per_sqm.kWh.IT.Res.HHnew.Thermal.SH.Solids.CO</t>
  </si>
  <si>
    <t>FEC_per_sqm.kWh.IT.Res.HHnew.Thermal.SH.Solids.CO.Solids.Solids</t>
  </si>
  <si>
    <t>FEC_per_sqm.kWh.IT.Res.HHnew.Thermal.SH.Solids.CO.LPG.LPG</t>
  </si>
  <si>
    <t>FEC_per_sqm.kWh.IT.Res.HHnew.Thermal.SH.Solids.CO.Elc.Elec</t>
  </si>
  <si>
    <t>FEC_per_sqm.kWh.IT.Res.HHnew.Thermal.SH.LPG</t>
  </si>
  <si>
    <t>FEC_per_sqm.kWh.IT.Res.HHnew.Thermal.SH.LPG.SH</t>
  </si>
  <si>
    <t>FEC_per_sqm.kWh.IT.Res.HHnew.Thermal.SH.LPG.SH.LPG</t>
  </si>
  <si>
    <t>FEC_per_sqm.kWh.IT.Res.HHnew.Thermal.SH.LPG.SH.Elec</t>
  </si>
  <si>
    <t>FEC_per_sqm.kWh.IT.Res.HHnew.Thermal.SH.LPG.SC</t>
  </si>
  <si>
    <t>FEC_per_sqm.kWh.IT.Res.HHnew.Thermal.SH.LPG.SC.AC.Elec</t>
  </si>
  <si>
    <t>FEC_per_sqm.kWh.IT.Res.HHnew.Thermal.SH.LPG.WH</t>
  </si>
  <si>
    <t>FEC_per_sqm.kWh.IT.Res.HHnew.Thermal.SH.LPG.WH.LPG.NoSolar.LPG</t>
  </si>
  <si>
    <t>FEC_per_sqm.kWh.IT.Res.HHnew.Thermal.SH.LPG.WH.LPG.Solar</t>
  </si>
  <si>
    <t>FEC_per_sqm.kWh.IT.Res.HHnew.Thermal.SH.LPG.WH.LPG.Solar.LPG</t>
  </si>
  <si>
    <t>FEC_per_sqm.kWh.IT.Res.HHnew.Thermal.SH.LPG.WH.LPG.Solar.Solar</t>
  </si>
  <si>
    <t>FEC_per_sqm.kWh.IT.Res.HHnew.Thermal.SH.LPG.WH.Elc.NoSolar.Elec</t>
  </si>
  <si>
    <t>FEC_per_sqm.kWh.IT.Res.HHnew.Thermal.SH.LPG.WH.Elc.Solar</t>
  </si>
  <si>
    <t>FEC_per_sqm.kWh.IT.Res.HHnew.Thermal.SH.LPG.WH.Elc.Solar.Elec</t>
  </si>
  <si>
    <t>FEC_per_sqm.kWh.IT.Res.HHnew.Thermal.SH.LPG.WH.Elc.Solar.Solar</t>
  </si>
  <si>
    <t>FEC_per_sqm.kWh.IT.Res.HHnew.Thermal.SH.LPG.CO</t>
  </si>
  <si>
    <t>FEC_per_sqm.kWh.IT.Res.HHnew.Thermal.SH.LPG.CO.LPG.LPG</t>
  </si>
  <si>
    <t>FEC_per_sqm.kWh.IT.Res.HHnew.Thermal.SH.LPG.CO.Elc.Elec</t>
  </si>
  <si>
    <t>FEC_per_sqm.kWh.IT.Res.HHnew.Thermal.SH.Oil</t>
  </si>
  <si>
    <t>FEC_per_sqm.kWh.IT.Res.HHnew.Thermal.SH.Oil.SH</t>
  </si>
  <si>
    <t>FEC_per_sqm.kWh.IT.Res.HHnew.Thermal.SH.Oil.SH.Oil</t>
  </si>
  <si>
    <t>FEC_per_sqm.kWh.IT.Res.HHnew.Thermal.SH.Oil.SH.Elec</t>
  </si>
  <si>
    <t>FEC_per_sqm.kWh.IT.Res.HHnew.Thermal.SH.Oil.SC</t>
  </si>
  <si>
    <t>FEC_per_sqm.kWh.IT.Res.HHnew.Thermal.SH.Oil.SC.AC.Elec</t>
  </si>
  <si>
    <t>FEC_per_sqm.kWh.IT.Res.HHnew.Thermal.SH.Oil.WH</t>
  </si>
  <si>
    <t>FEC_per_sqm.kWh.IT.Res.HHnew.Thermal.SH.Oil.WH.Oil.NoSolar.Oil</t>
  </si>
  <si>
    <t>FEC_per_sqm.kWh.IT.Res.HHnew.Thermal.SH.Oil.WH.Oil.Solar</t>
  </si>
  <si>
    <t>FEC_per_sqm.kWh.IT.Res.HHnew.Thermal.SH.Oil.WH.Oil.Solar.Oil</t>
  </si>
  <si>
    <t>FEC_per_sqm.kWh.IT.Res.HHnew.Thermal.SH.Oil.WH.Oil.Solar.Solar</t>
  </si>
  <si>
    <t>FEC_per_sqm.kWh.IT.Res.HHnew.Thermal.SH.Oil.WH.Elc.NoSolar.Elec</t>
  </si>
  <si>
    <t>FEC_per_sqm.kWh.IT.Res.HHnew.Thermal.SH.Oil.WH.Elc.Solar</t>
  </si>
  <si>
    <t>FEC_per_sqm.kWh.IT.Res.HHnew.Thermal.SH.Oil.WH.Elc.Solar.Elec</t>
  </si>
  <si>
    <t>FEC_per_sqm.kWh.IT.Res.HHnew.Thermal.SH.Oil.WH.Elc.Solar.Solar</t>
  </si>
  <si>
    <t>FEC_per_sqm.kWh.IT.Res.HHnew.Thermal.SH.Oil.CO</t>
  </si>
  <si>
    <t>FEC_per_sqm.kWh.IT.Res.HHnew.Thermal.SH.Oil.CO.LPG.LPG</t>
  </si>
  <si>
    <t>FEC_per_sqm.kWh.IT.Res.HHnew.Thermal.SH.Oil.CO.Elc.Elec</t>
  </si>
  <si>
    <t>FEC_per_sqm.kWh.IT.Res.HHnew.Thermal.SH.Gas</t>
  </si>
  <si>
    <t>FEC_per_sqm.kWh.IT.Res.HHnew.Thermal.SH.Gas.SH</t>
  </si>
  <si>
    <t>FEC_per_sqm.kWh.IT.Res.HHnew.Thermal.SH.Gas.SH.Gas</t>
  </si>
  <si>
    <t>FEC_per_sqm.kWh.IT.Res.HHnew.Thermal.SH.Gas.SH.Elec</t>
  </si>
  <si>
    <t>FEC_per_sqm.kWh.IT.Res.HHnew.Thermal.SH.Gas.SC</t>
  </si>
  <si>
    <t>FEC_per_sqm.kWh.IT.Res.HHnew.Thermal.SH.Gas.SC.AC.Elec</t>
  </si>
  <si>
    <t>FEC_per_sqm.kWh.IT.Res.HHnew.Thermal.SH.Gas.WH</t>
  </si>
  <si>
    <t>FEC_per_sqm.kWh.IT.Res.HHnew.Thermal.SH.Gas.WH.Gas.NoSolar.Gas</t>
  </si>
  <si>
    <t>FEC_per_sqm.kWh.IT.Res.HHnew.Thermal.SH.Gas.WH.Gas.Solar</t>
  </si>
  <si>
    <t>FEC_per_sqm.kWh.IT.Res.HHnew.Thermal.SH.Gas.WH.Gas.Solar.Gas</t>
  </si>
  <si>
    <t>FEC_per_sqm.kWh.IT.Res.HHnew.Thermal.SH.Gas.WH.Gas.Solar.Solar</t>
  </si>
  <si>
    <t>FEC_per_sqm.kWh.IT.Res.HHnew.Thermal.SH.Gas.WH.Elc.NoSolar.Elec</t>
  </si>
  <si>
    <t>FEC_per_sqm.kWh.IT.Res.HHnew.Thermal.SH.Gas.WH.Elc.Solar</t>
  </si>
  <si>
    <t>FEC_per_sqm.kWh.IT.Res.HHnew.Thermal.SH.Gas.WH.Elc.Solar.Elec</t>
  </si>
  <si>
    <t>FEC_per_sqm.kWh.IT.Res.HHnew.Thermal.SH.Gas.WH.Elc.Solar.Solar</t>
  </si>
  <si>
    <t>FEC_per_sqm.kWh.IT.Res.HHnew.Thermal.SH.Gas.CO</t>
  </si>
  <si>
    <t>FEC_per_sqm.kWh.IT.Res.HHnew.Thermal.SH.Gas.CO.Gas.Gas</t>
  </si>
  <si>
    <t>FEC_per_sqm.kWh.IT.Res.HHnew.Thermal.SH.Gas.CO.Elc.Elec</t>
  </si>
  <si>
    <t>FEC_per_sqm.kWh.IT.Res.HHnew.Thermal.SH.Biomass</t>
  </si>
  <si>
    <t>FEC_per_sqm.kWh.IT.Res.HHnew.Thermal.SH.Biomass.SH</t>
  </si>
  <si>
    <t>FEC_per_sqm.kWh.IT.Res.HHnew.Thermal.SH.Biomass.SH.Biomass</t>
  </si>
  <si>
    <t>FEC_per_sqm.kWh.IT.Res.HHnew.Thermal.SH.Biomass.SH.Elec</t>
  </si>
  <si>
    <t>FEC_per_sqm.kWh.IT.Res.HHnew.Thermal.SH.Biomass.SC</t>
  </si>
  <si>
    <t>FEC_per_sqm.kWh.IT.Res.HHnew.Thermal.SH.Biomass.SC.AC.Elec</t>
  </si>
  <si>
    <t>FEC_per_sqm.kWh.IT.Res.HHnew.Thermal.SH.Biomass.WH</t>
  </si>
  <si>
    <t>FEC_per_sqm.kWh.IT.Res.HHnew.Thermal.SH.Biomass.WH.Biomass.NoSolar.Biomass</t>
  </si>
  <si>
    <t>FEC_per_sqm.kWh.IT.Res.HHnew.Thermal.SH.Biomass.WH.Biomass.Solar</t>
  </si>
  <si>
    <t>FEC_per_sqm.kWh.IT.Res.HHnew.Thermal.SH.Biomass.WH.Biomass.Solar.Biomass</t>
  </si>
  <si>
    <t>FEC_per_sqm.kWh.IT.Res.HHnew.Thermal.SH.Biomass.WH.Biomass.Solar.Solar</t>
  </si>
  <si>
    <t>FEC_per_sqm.kWh.IT.Res.HHnew.Thermal.SH.Biomass.WH.LPG.NoSolar.LPG</t>
  </si>
  <si>
    <t>FEC_per_sqm.kWh.IT.Res.HHnew.Thermal.SH.Biomass.WH.LPG.Solar</t>
  </si>
  <si>
    <t>FEC_per_sqm.kWh.IT.Res.HHnew.Thermal.SH.Biomass.WH.LPG.Solar.LPG</t>
  </si>
  <si>
    <t>FEC_per_sqm.kWh.IT.Res.HHnew.Thermal.SH.Biomass.WH.LPG.Solar.Solar</t>
  </si>
  <si>
    <t>FEC_per_sqm.kWh.IT.Res.HHnew.Thermal.SH.Biomass.WH.Elc.NoSolar.Elec</t>
  </si>
  <si>
    <t>FEC_per_sqm.kWh.IT.Res.HHnew.Thermal.SH.Biomass.WH.Elc.Solar</t>
  </si>
  <si>
    <t>FEC_per_sqm.kWh.IT.Res.HHnew.Thermal.SH.Biomass.WH.Elc.Solar.Elec</t>
  </si>
  <si>
    <t>FEC_per_sqm.kWh.IT.Res.HHnew.Thermal.SH.Biomass.WH.Elc.Solar.Solar</t>
  </si>
  <si>
    <t>FEC_per_sqm.kWh.IT.Res.HHnew.Thermal.SH.Biomass.CO</t>
  </si>
  <si>
    <t>FEC_per_sqm.kWh.IT.Res.HHnew.Thermal.SH.Biomass.CO.Biomass.Biomass</t>
  </si>
  <si>
    <t>FEC_per_sqm.kWh.IT.Res.HHnew.Thermal.SH.Biomass.CO.LPG.LPG</t>
  </si>
  <si>
    <t>FEC_per_sqm.kWh.IT.Res.HHnew.Thermal.SH.Biomass.CO.Elc.Elec</t>
  </si>
  <si>
    <t>FEC_per_sqm.kWh.IT.Res.HHnew.Thermal.SH.Geo</t>
  </si>
  <si>
    <t>FEC_per_sqm.kWh.IT.Res.HHnew.Thermal.SH.Geo.SH</t>
  </si>
  <si>
    <t>FEC_per_sqm.kWh.IT.Res.HHnew.Thermal.SH.Geo.SH.Geo</t>
  </si>
  <si>
    <t>FEC_per_sqm.kWh.IT.Res.HHnew.Thermal.SH.Geo.SH.Elec</t>
  </si>
  <si>
    <t>FEC_per_sqm.kWh.IT.Res.HHnew.Thermal.SH.Geo.SC</t>
  </si>
  <si>
    <t>FEC_per_sqm.kWh.IT.Res.HHnew.Thermal.SH.Geo.SC.AC.Elec</t>
  </si>
  <si>
    <t>FEC_per_sqm.kWh.IT.Res.HHnew.Thermal.SH.Geo.WH</t>
  </si>
  <si>
    <t>FEC_per_sqm.kWh.IT.Res.HHnew.Thermal.SH.Geo.WH.Geo.NoSolar.Geo</t>
  </si>
  <si>
    <t>FEC_per_sqm.kWh.IT.Res.HHnew.Thermal.SH.Geo.WH.Geo.Solar</t>
  </si>
  <si>
    <t>FEC_per_sqm.kWh.IT.Res.HHnew.Thermal.SH.Geo.WH.Geo.Solar.Geo</t>
  </si>
  <si>
    <t>FEC_per_sqm.kWh.IT.Res.HHnew.Thermal.SH.Geo.WH.Geo.Solar.Solar</t>
  </si>
  <si>
    <t>FEC_per_sqm.kWh.IT.Res.HHnew.Thermal.SH.Geo.WH.Elc.NoSolar.Elec</t>
  </si>
  <si>
    <t>FEC_per_sqm.kWh.IT.Res.HHnew.Thermal.SH.Geo.WH.Elc.Solar</t>
  </si>
  <si>
    <t>FEC_per_sqm.kWh.IT.Res.HHnew.Thermal.SH.Geo.WH.Elc.Solar.Elec</t>
  </si>
  <si>
    <t>FEC_per_sqm.kWh.IT.Res.HHnew.Thermal.SH.Geo.WH.Elc.Solar.Solar</t>
  </si>
  <si>
    <t>FEC_per_sqm.kWh.IT.Res.HHnew.Thermal.SH.Geo.CO</t>
  </si>
  <si>
    <t>FEC_per_sqm.kWh.IT.Res.HHnew.Thermal.SH.Geo.CO.LPG.LPG</t>
  </si>
  <si>
    <t>FEC_per_sqm.kWh.IT.Res.HHnew.Thermal.SH.Geo.CO.Elc.Elec</t>
  </si>
  <si>
    <t>FEC_per_sqm.kWh.IT.Res.HHnew.Thermal.SH.DistrHeat</t>
  </si>
  <si>
    <t>FEC_per_sqm.kWh.IT.Res.HHnew.Thermal.SH.DistrHeat.SH</t>
  </si>
  <si>
    <t>FEC_per_sqm.kWh.IT.Res.HHnew.Thermal.SH.DistrHeat.SH.Steam_Distr</t>
  </si>
  <si>
    <t>FEC_per_sqm.kWh.IT.Res.HHnew.Thermal.SH.DistrHeat.SH.Elec</t>
  </si>
  <si>
    <t>FEC_per_sqm.kWh.IT.Res.HHnew.Thermal.SH.DistrHeat.SC</t>
  </si>
  <si>
    <t>FEC_per_sqm.kWh.IT.Res.HHnew.Thermal.SH.DistrHeat.SC.AC.Elec</t>
  </si>
  <si>
    <t>FEC_per_sqm.kWh.IT.Res.HHnew.Thermal.SH.DistrHeat.WH</t>
  </si>
  <si>
    <t>FEC_per_sqm.kWh.IT.Res.HHnew.Thermal.SH.DistrHeat.WH.DistrHeat.NoSolar.Steam_Distr</t>
  </si>
  <si>
    <t>FEC_per_sqm.kWh.IT.Res.HHnew.Thermal.SH.DistrHeat.WH.DistrHeat.Solar</t>
  </si>
  <si>
    <t>FEC_per_sqm.kWh.IT.Res.HHnew.Thermal.SH.DistrHeat.WH.DistrHeat.Solar.Steam_Distr</t>
  </si>
  <si>
    <t>FEC_per_sqm.kWh.IT.Res.HHnew.Thermal.SH.DistrHeat.WH.DistrHeat.Solar.Solar</t>
  </si>
  <si>
    <t>FEC_per_sqm.kWh.IT.Res.HHnew.Thermal.SH.DistrHeat.WH.Elc.NoSolar.Elec</t>
  </si>
  <si>
    <t>FEC_per_sqm.kWh.IT.Res.HHnew.Thermal.SH.DistrHeat.WH.Elc.Solar</t>
  </si>
  <si>
    <t>FEC_per_sqm.kWh.IT.Res.HHnew.Thermal.SH.DistrHeat.WH.Elc.Solar.Elec</t>
  </si>
  <si>
    <t>FEC_per_sqm.kWh.IT.Res.HHnew.Thermal.SH.DistrHeat.WH.Elc.Solar.Solar</t>
  </si>
  <si>
    <t>FEC_per_sqm.kWh.IT.Res.HHnew.Thermal.SH.DistrHeat.CO</t>
  </si>
  <si>
    <t>FEC_per_sqm.kWh.IT.Res.HHnew.Thermal.SH.DistrHeat.CO.LPG.LPG</t>
  </si>
  <si>
    <t>FEC_per_sqm.kWh.IT.Res.HHnew.Thermal.SH.DistrHeat.CO.Elc.Elec</t>
  </si>
  <si>
    <t>FEC_per_sqm.kWh.IT.Res.HHnew.Thermal.SH.AdvElc</t>
  </si>
  <si>
    <t>FEC_per_sqm.kWh.IT.Res.HHnew.Thermal.SH.AdvElc.SH</t>
  </si>
  <si>
    <t>FEC_per_sqm.kWh.IT.Res.HHnew.Thermal.SH.AdvElc.SH.Elec</t>
  </si>
  <si>
    <t>FEC_per_sqm.kWh.IT.Res.HHnew.Thermal.SH.AdvElc.SC</t>
  </si>
  <si>
    <t>FEC_per_sqm.kWh.IT.Res.HHnew.Thermal.SH.AdvElc.SC.AC.Elec</t>
  </si>
  <si>
    <t>FEC_per_sqm.kWh.IT.Res.HHnew.Thermal.SH.AdvElc.WH</t>
  </si>
  <si>
    <t>FEC_per_sqm.kWh.IT.Res.HHnew.Thermal.SH.AdvElc.WH.LPG.NoSolar.LPG</t>
  </si>
  <si>
    <t>FEC_per_sqm.kWh.IT.Res.HHnew.Thermal.SH.AdvElc.WH.LPG.Solar</t>
  </si>
  <si>
    <t>FEC_per_sqm.kWh.IT.Res.HHnew.Thermal.SH.AdvElc.WH.LPG.Solar.LPG</t>
  </si>
  <si>
    <t>FEC_per_sqm.kWh.IT.Res.HHnew.Thermal.SH.AdvElc.WH.LPG.Solar.Solar</t>
  </si>
  <si>
    <t>FEC_per_sqm.kWh.IT.Res.HHnew.Thermal.SH.AdvElc.WH.Elc.NoSolar.Elec</t>
  </si>
  <si>
    <t>FEC_per_sqm.kWh.IT.Res.HHnew.Thermal.SH.AdvElc.WH.Elc.Solar</t>
  </si>
  <si>
    <t>FEC_per_sqm.kWh.IT.Res.HHnew.Thermal.SH.AdvElc.WH.Elc.Solar.Elec</t>
  </si>
  <si>
    <t>FEC_per_sqm.kWh.IT.Res.HHnew.Thermal.SH.AdvElc.WH.Elc.Solar.Solar</t>
  </si>
  <si>
    <t>FEC_per_sqm.kWh.IT.Res.HHnew.Thermal.SH.AdvElc.CO</t>
  </si>
  <si>
    <t>FEC_per_sqm.kWh.IT.Res.HHnew.Thermal.SH.AdvElc.CO.LPG.LPG</t>
  </si>
  <si>
    <t>FEC_per_sqm.kWh.IT.Res.HHnew.Thermal.SH.AdvElc.CO.Elc.Elec</t>
  </si>
  <si>
    <t>FEC_per_sqm.kWh.IT.Res.HHnew.Thermal.SH.ConvElc</t>
  </si>
  <si>
    <t>FEC_per_sqm.kWh.IT.Res.HHnew.Thermal.SH.ConvElc.SH</t>
  </si>
  <si>
    <t>FEC_per_sqm.kWh.IT.Res.HHnew.Thermal.SH.ConvElc.SH.Elec</t>
  </si>
  <si>
    <t>FEC_per_sqm.kWh.IT.Res.HHnew.Thermal.SH.ConvElc.SC</t>
  </si>
  <si>
    <t>FEC_per_sqm.kWh.IT.Res.HHnew.Thermal.SH.ConvElc.SC.AC.Elec</t>
  </si>
  <si>
    <t>FEC_per_sqm.kWh.IT.Res.HHnew.Thermal.SH.ConvElc.WH</t>
  </si>
  <si>
    <t>FEC_per_sqm.kWh.IT.Res.HHnew.Thermal.SH.ConvElc.WH.LPG.NoSolar.LPG</t>
  </si>
  <si>
    <t>FEC_per_sqm.kWh.IT.Res.HHnew.Thermal.SH.ConvElc.WH.LPG.Solar</t>
  </si>
  <si>
    <t>FEC_per_sqm.kWh.IT.Res.HHnew.Thermal.SH.ConvElc.WH.LPG.Solar.LPG</t>
  </si>
  <si>
    <t>FEC_per_sqm.kWh.IT.Res.HHnew.Thermal.SH.ConvElc.WH.LPG.Solar.Solar</t>
  </si>
  <si>
    <t>FEC_per_sqm.kWh.IT.Res.HHnew.Thermal.SH.ConvElc.WH.Elc.NoSolar.Elec</t>
  </si>
  <si>
    <t>FEC_per_sqm.kWh.IT.Res.HHnew.Thermal.SH.ConvElc.WH.Elc.Solar</t>
  </si>
  <si>
    <t>FEC_per_sqm.kWh.IT.Res.HHnew.Thermal.SH.ConvElc.WH.Elc.Solar.Elec</t>
  </si>
  <si>
    <t>FEC_per_sqm.kWh.IT.Res.HHnew.Thermal.SH.ConvElc.WH.Elc.Solar.Solar</t>
  </si>
  <si>
    <t>FEC_per_sqm.kWh.IT.Res.HHnew.Thermal.SH.ConvElc.CO</t>
  </si>
  <si>
    <t>FEC_per_sqm.kWh.IT.Res.HHnew.Thermal.SH.ConvElc.CO.LPG.LPG</t>
  </si>
  <si>
    <t>FEC_per_sqm.kWh.IT.Res.HHnew.Thermal.SH.ConvElc.CO.Elc.Elec</t>
  </si>
  <si>
    <t>IT - Thermal energy service of new and renovated households per surface area (detailed structure)</t>
  </si>
  <si>
    <t>TES_per_sqm.kWh.IT.Res.HHnew.Thermal.SH.Solids</t>
  </si>
  <si>
    <t>TES_per_sqm.kWh.IT.Res.HHnew.Thermal.SH.Solids.SH</t>
  </si>
  <si>
    <t>TES_per_sqm.kWh.IT.Res.HHnew.Thermal.SH.Solids.SH.Solids</t>
  </si>
  <si>
    <t>TES_per_sqm.kWh.IT.Res.HHnew.Thermal.SH.Solids.SH.Elec</t>
  </si>
  <si>
    <t>TES_per_sqm.kWh.IT.Res.HHnew.Thermal.SH.Solids.SC</t>
  </si>
  <si>
    <t>TES_per_sqm.kWh.IT.Res.HHnew.Thermal.SH.Solids.SC.AC.Elec</t>
  </si>
  <si>
    <t>TES_per_sqm.kWh.IT.Res.HHnew.Thermal.SH.Solids.WH</t>
  </si>
  <si>
    <t>TES_per_sqm.kWh.IT.Res.HHnew.Thermal.SH.Solids.WH.Solids.NoSolar.Solids</t>
  </si>
  <si>
    <t>TES_per_sqm.kWh.IT.Res.HHnew.Thermal.SH.Solids.WH.LPG.NoSolar.LPG</t>
  </si>
  <si>
    <t>TES_per_sqm.kWh.IT.Res.HHnew.Thermal.SH.Solids.WH.LPG.Solar</t>
  </si>
  <si>
    <t>TES_per_sqm.kWh.IT.Res.HHnew.Thermal.SH.Solids.WH.LPG.Solar.LPG</t>
  </si>
  <si>
    <t>TES_per_sqm.kWh.IT.Res.HHnew.Thermal.SH.Solids.WH.LPG.Solar.Solar</t>
  </si>
  <si>
    <t>TES_per_sqm.kWh.IT.Res.HHnew.Thermal.SH.Solids.WH.Elc.NoSolar.Elec</t>
  </si>
  <si>
    <t>TES_per_sqm.kWh.IT.Res.HHnew.Thermal.SH.Solids.WH.Elc.Solar</t>
  </si>
  <si>
    <t>TES_per_sqm.kWh.IT.Res.HHnew.Thermal.SH.Solids.WH.Elc.Solar.Elec</t>
  </si>
  <si>
    <t>TES_per_sqm.kWh.IT.Res.HHnew.Thermal.SH.Solids.WH.Elc.Solar.Solar</t>
  </si>
  <si>
    <t>TES_per_sqm.kWh.IT.Res.HHnew.Thermal.SH.Solids.CO</t>
  </si>
  <si>
    <t>TES_per_sqm.kWh.IT.Res.HHnew.Thermal.SH.Solids.CO.Solids.Solids</t>
  </si>
  <si>
    <t>TES_per_sqm.kWh.IT.Res.HHnew.Thermal.SH.Solids.CO.LPG.LPG</t>
  </si>
  <si>
    <t>TES_per_sqm.kWh.IT.Res.HHnew.Thermal.SH.Solids.CO.Elc.Elec</t>
  </si>
  <si>
    <t>TES_per_sqm.kWh.IT.Res.HHnew.Thermal.SH.LPG</t>
  </si>
  <si>
    <t>TES_per_sqm.kWh.IT.Res.HHnew.Thermal.SH.LPG.SH</t>
  </si>
  <si>
    <t>TES_per_sqm.kWh.IT.Res.HHnew.Thermal.SH.LPG.SH.LPG</t>
  </si>
  <si>
    <t>TES_per_sqm.kWh.IT.Res.HHnew.Thermal.SH.LPG.SH.Elec</t>
  </si>
  <si>
    <t>TES_per_sqm.kWh.IT.Res.HHnew.Thermal.SH.LPG.SC</t>
  </si>
  <si>
    <t>TES_per_sqm.kWh.IT.Res.HHnew.Thermal.SH.LPG.SC.AC.Elec</t>
  </si>
  <si>
    <t>TES_per_sqm.kWh.IT.Res.HHnew.Thermal.SH.LPG.WH</t>
  </si>
  <si>
    <t>TES_per_sqm.kWh.IT.Res.HHnew.Thermal.SH.LPG.WH.LPG.NoSolar.LPG</t>
  </si>
  <si>
    <t>TES_per_sqm.kWh.IT.Res.HHnew.Thermal.SH.LPG.WH.LPG.Solar</t>
  </si>
  <si>
    <t>TES_per_sqm.kWh.IT.Res.HHnew.Thermal.SH.LPG.WH.LPG.Solar.LPG</t>
  </si>
  <si>
    <t>TES_per_sqm.kWh.IT.Res.HHnew.Thermal.SH.LPG.WH.LPG.Solar.Solar</t>
  </si>
  <si>
    <t>TES_per_sqm.kWh.IT.Res.HHnew.Thermal.SH.LPG.WH.Elc.NoSolar.Elec</t>
  </si>
  <si>
    <t>TES_per_sqm.kWh.IT.Res.HHnew.Thermal.SH.LPG.WH.Elc.Solar</t>
  </si>
  <si>
    <t>TES_per_sqm.kWh.IT.Res.HHnew.Thermal.SH.LPG.WH.Elc.Solar.Elec</t>
  </si>
  <si>
    <t>TES_per_sqm.kWh.IT.Res.HHnew.Thermal.SH.LPG.WH.Elc.Solar.Solar</t>
  </si>
  <si>
    <t>TES_per_sqm.kWh.IT.Res.HHnew.Thermal.SH.LPG.CO</t>
  </si>
  <si>
    <t>TES_per_sqm.kWh.IT.Res.HHnew.Thermal.SH.LPG.CO.LPG.LPG</t>
  </si>
  <si>
    <t>TES_per_sqm.kWh.IT.Res.HHnew.Thermal.SH.LPG.CO.Elc.Elec</t>
  </si>
  <si>
    <t>TES_per_sqm.kWh.IT.Res.HHnew.Thermal.SH.Oil</t>
  </si>
  <si>
    <t>TES_per_sqm.kWh.IT.Res.HHnew.Thermal.SH.Oil.SH</t>
  </si>
  <si>
    <t>TES_per_sqm.kWh.IT.Res.HHnew.Thermal.SH.Oil.SH.Oil</t>
  </si>
  <si>
    <t>TES_per_sqm.kWh.IT.Res.HHnew.Thermal.SH.Oil.SH.Elec</t>
  </si>
  <si>
    <t>TES_per_sqm.kWh.IT.Res.HHnew.Thermal.SH.Oil.SC</t>
  </si>
  <si>
    <t>TES_per_sqm.kWh.IT.Res.HHnew.Thermal.SH.Oil.SC.AC.Elec</t>
  </si>
  <si>
    <t>TES_per_sqm.kWh.IT.Res.HHnew.Thermal.SH.Oil.WH</t>
  </si>
  <si>
    <t>TES_per_sqm.kWh.IT.Res.HHnew.Thermal.SH.Oil.WH.Oil.NoSolar.Oil</t>
  </si>
  <si>
    <t>TES_per_sqm.kWh.IT.Res.HHnew.Thermal.SH.Oil.WH.Oil.Solar</t>
  </si>
  <si>
    <t>TES_per_sqm.kWh.IT.Res.HHnew.Thermal.SH.Oil.WH.Oil.Solar.Oil</t>
  </si>
  <si>
    <t>TES_per_sqm.kWh.IT.Res.HHnew.Thermal.SH.Oil.WH.Oil.Solar.Solar</t>
  </si>
  <si>
    <t>TES_per_sqm.kWh.IT.Res.HHnew.Thermal.SH.Oil.WH.Elc.NoSolar.Elec</t>
  </si>
  <si>
    <t>TES_per_sqm.kWh.IT.Res.HHnew.Thermal.SH.Oil.WH.Elc.Solar</t>
  </si>
  <si>
    <t>TES_per_sqm.kWh.IT.Res.HHnew.Thermal.SH.Oil.WH.Elc.Solar.Elec</t>
  </si>
  <si>
    <t>TES_per_sqm.kWh.IT.Res.HHnew.Thermal.SH.Oil.WH.Elc.Solar.Solar</t>
  </si>
  <si>
    <t>TES_per_sqm.kWh.IT.Res.HHnew.Thermal.SH.Oil.CO</t>
  </si>
  <si>
    <t>TES_per_sqm.kWh.IT.Res.HHnew.Thermal.SH.Oil.CO.LPG.LPG</t>
  </si>
  <si>
    <t>TES_per_sqm.kWh.IT.Res.HHnew.Thermal.SH.Oil.CO.Elc.Elec</t>
  </si>
  <si>
    <t>TES_per_sqm.kWh.IT.Res.HHnew.Thermal.SH.Gas</t>
  </si>
  <si>
    <t>TES_per_sqm.kWh.IT.Res.HHnew.Thermal.SH.Gas.SH</t>
  </si>
  <si>
    <t>TES_per_sqm.kWh.IT.Res.HHnew.Thermal.SH.Gas.SH.Gas</t>
  </si>
  <si>
    <t>TES_per_sqm.kWh.IT.Res.HHnew.Thermal.SH.Gas.SH.Elec</t>
  </si>
  <si>
    <t>TES_per_sqm.kWh.IT.Res.HHnew.Thermal.SH.Gas.SC</t>
  </si>
  <si>
    <t>TES_per_sqm.kWh.IT.Res.HHnew.Thermal.SH.Gas.SC.AC.Elec</t>
  </si>
  <si>
    <t>TES_per_sqm.kWh.IT.Res.HHnew.Thermal.SH.Gas.WH</t>
  </si>
  <si>
    <t>TES_per_sqm.kWh.IT.Res.HHnew.Thermal.SH.Gas.WH.Gas.NoSolar.Gas</t>
  </si>
  <si>
    <t>TES_per_sqm.kWh.IT.Res.HHnew.Thermal.SH.Gas.WH.Gas.Solar</t>
  </si>
  <si>
    <t>TES_per_sqm.kWh.IT.Res.HHnew.Thermal.SH.Gas.WH.Gas.Solar.Gas</t>
  </si>
  <si>
    <t>TES_per_sqm.kWh.IT.Res.HHnew.Thermal.SH.Gas.WH.Gas.Solar.Solar</t>
  </si>
  <si>
    <t>TES_per_sqm.kWh.IT.Res.HHnew.Thermal.SH.Gas.WH.Elc.NoSolar.Elec</t>
  </si>
  <si>
    <t>TES_per_sqm.kWh.IT.Res.HHnew.Thermal.SH.Gas.WH.Elc.Solar</t>
  </si>
  <si>
    <t>TES_per_sqm.kWh.IT.Res.HHnew.Thermal.SH.Gas.WH.Elc.Solar.Elec</t>
  </si>
  <si>
    <t>TES_per_sqm.kWh.IT.Res.HHnew.Thermal.SH.Gas.WH.Elc.Solar.Solar</t>
  </si>
  <si>
    <t>TES_per_sqm.kWh.IT.Res.HHnew.Thermal.SH.Gas.CO</t>
  </si>
  <si>
    <t>TES_per_sqm.kWh.IT.Res.HHnew.Thermal.SH.Gas.CO.Gas.Gas</t>
  </si>
  <si>
    <t>TES_per_sqm.kWh.IT.Res.HHnew.Thermal.SH.Gas.CO.Elc.Elec</t>
  </si>
  <si>
    <t>TES_per_sqm.kWh.IT.Res.HHnew.Thermal.SH.Biomass</t>
  </si>
  <si>
    <t>TES_per_sqm.kWh.IT.Res.HHnew.Thermal.SH.Biomass.SH</t>
  </si>
  <si>
    <t>TES_per_sqm.kWh.IT.Res.HHnew.Thermal.SH.Biomass.SH.Biomass</t>
  </si>
  <si>
    <t>TES_per_sqm.kWh.IT.Res.HHnew.Thermal.SH.Biomass.SH.Elec</t>
  </si>
  <si>
    <t>TES_per_sqm.kWh.IT.Res.HHnew.Thermal.SH.Biomass.SC</t>
  </si>
  <si>
    <t>TES_per_sqm.kWh.IT.Res.HHnew.Thermal.SH.Biomass.SC.AC.Elec</t>
  </si>
  <si>
    <t>TES_per_sqm.kWh.IT.Res.HHnew.Thermal.SH.Biomass.WH</t>
  </si>
  <si>
    <t>TES_per_sqm.kWh.IT.Res.HHnew.Thermal.SH.Biomass.WH.Biomass.NoSolar.Biomass</t>
  </si>
  <si>
    <t>TES_per_sqm.kWh.IT.Res.HHnew.Thermal.SH.Biomass.WH.Biomass.Solar</t>
  </si>
  <si>
    <t>TES_per_sqm.kWh.IT.Res.HHnew.Thermal.SH.Biomass.WH.Biomass.Solar.Biomass</t>
  </si>
  <si>
    <t>TES_per_sqm.kWh.IT.Res.HHnew.Thermal.SH.Biomass.WH.Biomass.Solar.Solar</t>
  </si>
  <si>
    <t>TES_per_sqm.kWh.IT.Res.HHnew.Thermal.SH.Biomass.WH.LPG.NoSolar.LPG</t>
  </si>
  <si>
    <t>TES_per_sqm.kWh.IT.Res.HHnew.Thermal.SH.Biomass.WH.LPG.Solar</t>
  </si>
  <si>
    <t>TES_per_sqm.kWh.IT.Res.HHnew.Thermal.SH.Biomass.WH.LPG.Solar.LPG</t>
  </si>
  <si>
    <t>TES_per_sqm.kWh.IT.Res.HHnew.Thermal.SH.Biomass.WH.LPG.Solar.Solar</t>
  </si>
  <si>
    <t>TES_per_sqm.kWh.IT.Res.HHnew.Thermal.SH.Biomass.WH.Elc.NoSolar.Elec</t>
  </si>
  <si>
    <t>TES_per_sqm.kWh.IT.Res.HHnew.Thermal.SH.Biomass.WH.Elc.Solar</t>
  </si>
  <si>
    <t>TES_per_sqm.kWh.IT.Res.HHnew.Thermal.SH.Biomass.WH.Elc.Solar.Elec</t>
  </si>
  <si>
    <t>TES_per_sqm.kWh.IT.Res.HHnew.Thermal.SH.Biomass.WH.Elc.Solar.Solar</t>
  </si>
  <si>
    <t>TES_per_sqm.kWh.IT.Res.HHnew.Thermal.SH.Biomass.CO</t>
  </si>
  <si>
    <t>TES_per_sqm.kWh.IT.Res.HHnew.Thermal.SH.Biomass.CO.Biomass.Biomass</t>
  </si>
  <si>
    <t>TES_per_sqm.kWh.IT.Res.HHnew.Thermal.SH.Biomass.CO.LPG.LPG</t>
  </si>
  <si>
    <t>TES_per_sqm.kWh.IT.Res.HHnew.Thermal.SH.Biomass.CO.Elc.Elec</t>
  </si>
  <si>
    <t>TES_per_sqm.kWh.IT.Res.HHnew.Thermal.SH.Geo</t>
  </si>
  <si>
    <t>TES_per_sqm.kWh.IT.Res.HHnew.Thermal.SH.Geo.SH</t>
  </si>
  <si>
    <t>TES_per_sqm.kWh.IT.Res.HHnew.Thermal.SH.Geo.SH.Geo</t>
  </si>
  <si>
    <t>TES_per_sqm.kWh.IT.Res.HHnew.Thermal.SH.Geo.SH.Elec</t>
  </si>
  <si>
    <t>TES_per_sqm.kWh.IT.Res.HHnew.Thermal.SH.Geo.SC</t>
  </si>
  <si>
    <t>TES_per_sqm.kWh.IT.Res.HHnew.Thermal.SH.Geo.SC.AC.Elec</t>
  </si>
  <si>
    <t>TES_per_sqm.kWh.IT.Res.HHnew.Thermal.SH.Geo.WH</t>
  </si>
  <si>
    <t>TES_per_sqm.kWh.IT.Res.HHnew.Thermal.SH.Geo.WH.Geo.NoSolar.Geo</t>
  </si>
  <si>
    <t>TES_per_sqm.kWh.IT.Res.HHnew.Thermal.SH.Geo.WH.Geo.Solar</t>
  </si>
  <si>
    <t>TES_per_sqm.kWh.IT.Res.HHnew.Thermal.SH.Geo.WH.Geo.Solar.Geo</t>
  </si>
  <si>
    <t>TES_per_sqm.kWh.IT.Res.HHnew.Thermal.SH.Geo.WH.Geo.Solar.Solar</t>
  </si>
  <si>
    <t>TES_per_sqm.kWh.IT.Res.HHnew.Thermal.SH.Geo.WH.Elc.NoSolar.Elec</t>
  </si>
  <si>
    <t>TES_per_sqm.kWh.IT.Res.HHnew.Thermal.SH.Geo.WH.Elc.Solar</t>
  </si>
  <si>
    <t>TES_per_sqm.kWh.IT.Res.HHnew.Thermal.SH.Geo.WH.Elc.Solar.Elec</t>
  </si>
  <si>
    <t>TES_per_sqm.kWh.IT.Res.HHnew.Thermal.SH.Geo.WH.Elc.Solar.Solar</t>
  </si>
  <si>
    <t>TES_per_sqm.kWh.IT.Res.HHnew.Thermal.SH.Geo.CO</t>
  </si>
  <si>
    <t>TES_per_sqm.kWh.IT.Res.HHnew.Thermal.SH.Geo.CO.LPG.LPG</t>
  </si>
  <si>
    <t>TES_per_sqm.kWh.IT.Res.HHnew.Thermal.SH.Geo.CO.Elc.Elec</t>
  </si>
  <si>
    <t>TES_per_sqm.kWh.IT.Res.HHnew.Thermal.SH.DistrHeat</t>
  </si>
  <si>
    <t>TES_per_sqm.kWh.IT.Res.HHnew.Thermal.SH.DistrHeat.SH</t>
  </si>
  <si>
    <t>TES_per_sqm.kWh.IT.Res.HHnew.Thermal.SH.DistrHeat.SH.Steam_Distr</t>
  </si>
  <si>
    <t>TES_per_sqm.kWh.IT.Res.HHnew.Thermal.SH.DistrHeat.SH.Elec</t>
  </si>
  <si>
    <t>TES_per_sqm.kWh.IT.Res.HHnew.Thermal.SH.DistrHeat.SC</t>
  </si>
  <si>
    <t>TES_per_sqm.kWh.IT.Res.HHnew.Thermal.SH.DistrHeat.SC.AC.Elec</t>
  </si>
  <si>
    <t>TES_per_sqm.kWh.IT.Res.HHnew.Thermal.SH.DistrHeat.WH</t>
  </si>
  <si>
    <t>TES_per_sqm.kWh.IT.Res.HHnew.Thermal.SH.DistrHeat.WH.DistrHeat.NoSolar.Steam_Distr</t>
  </si>
  <si>
    <t>TES_per_sqm.kWh.IT.Res.HHnew.Thermal.SH.DistrHeat.WH.DistrHeat.Solar</t>
  </si>
  <si>
    <t>TES_per_sqm.kWh.IT.Res.HHnew.Thermal.SH.DistrHeat.WH.DistrHeat.Solar.Steam_Distr</t>
  </si>
  <si>
    <t>TES_per_sqm.kWh.IT.Res.HHnew.Thermal.SH.DistrHeat.WH.DistrHeat.Solar.Solar</t>
  </si>
  <si>
    <t>TES_per_sqm.kWh.IT.Res.HHnew.Thermal.SH.DistrHeat.WH.Elc.NoSolar.Elec</t>
  </si>
  <si>
    <t>TES_per_sqm.kWh.IT.Res.HHnew.Thermal.SH.DistrHeat.WH.Elc.Solar</t>
  </si>
  <si>
    <t>TES_per_sqm.kWh.IT.Res.HHnew.Thermal.SH.DistrHeat.WH.Elc.Solar.Elec</t>
  </si>
  <si>
    <t>TES_per_sqm.kWh.IT.Res.HHnew.Thermal.SH.DistrHeat.WH.Elc.Solar.Solar</t>
  </si>
  <si>
    <t>TES_per_sqm.kWh.IT.Res.HHnew.Thermal.SH.DistrHeat.CO</t>
  </si>
  <si>
    <t>TES_per_sqm.kWh.IT.Res.HHnew.Thermal.SH.DistrHeat.CO.LPG.LPG</t>
  </si>
  <si>
    <t>TES_per_sqm.kWh.IT.Res.HHnew.Thermal.SH.DistrHeat.CO.Elc.Elec</t>
  </si>
  <si>
    <t>TES_per_sqm.kWh.IT.Res.HHnew.Thermal.SH.AdvElc</t>
  </si>
  <si>
    <t>TES_per_sqm.kWh.IT.Res.HHnew.Thermal.SH.AdvElc.SH</t>
  </si>
  <si>
    <t>TES_per_sqm.kWh.IT.Res.HHnew.Thermal.SH.AdvElc.SH.Elec</t>
  </si>
  <si>
    <t>TES_per_sqm.kWh.IT.Res.HHnew.Thermal.SH.AdvElc.SC</t>
  </si>
  <si>
    <t>TES_per_sqm.kWh.IT.Res.HHnew.Thermal.SH.AdvElc.SC.AC.Elec</t>
  </si>
  <si>
    <t>TES_per_sqm.kWh.IT.Res.HHnew.Thermal.SH.AdvElc.WH</t>
  </si>
  <si>
    <t>TES_per_sqm.kWh.IT.Res.HHnew.Thermal.SH.AdvElc.WH.LPG.NoSolar.LPG</t>
  </si>
  <si>
    <t>TES_per_sqm.kWh.IT.Res.HHnew.Thermal.SH.AdvElc.WH.LPG.Solar</t>
  </si>
  <si>
    <t>TES_per_sqm.kWh.IT.Res.HHnew.Thermal.SH.AdvElc.WH.LPG.Solar.LPG</t>
  </si>
  <si>
    <t>TES_per_sqm.kWh.IT.Res.HHnew.Thermal.SH.AdvElc.WH.LPG.Solar.Solar</t>
  </si>
  <si>
    <t>TES_per_sqm.kWh.IT.Res.HHnew.Thermal.SH.AdvElc.WH.Elc.NoSolar.Elec</t>
  </si>
  <si>
    <t>TES_per_sqm.kWh.IT.Res.HHnew.Thermal.SH.AdvElc.WH.Elc.Solar</t>
  </si>
  <si>
    <t>TES_per_sqm.kWh.IT.Res.HHnew.Thermal.SH.AdvElc.WH.Elc.Solar.Elec</t>
  </si>
  <si>
    <t>TES_per_sqm.kWh.IT.Res.HHnew.Thermal.SH.AdvElc.WH.Elc.Solar.Solar</t>
  </si>
  <si>
    <t>TES_per_sqm.kWh.IT.Res.HHnew.Thermal.SH.AdvElc.CO</t>
  </si>
  <si>
    <t>TES_per_sqm.kWh.IT.Res.HHnew.Thermal.SH.AdvElc.CO.LPG.LPG</t>
  </si>
  <si>
    <t>TES_per_sqm.kWh.IT.Res.HHnew.Thermal.SH.AdvElc.CO.Elc.Elec</t>
  </si>
  <si>
    <t>TES_per_sqm.kWh.IT.Res.HHnew.Thermal.SH.ConvElc</t>
  </si>
  <si>
    <t>TES_per_sqm.kWh.IT.Res.HHnew.Thermal.SH.ConvElc.SH</t>
  </si>
  <si>
    <t>TES_per_sqm.kWh.IT.Res.HHnew.Thermal.SH.ConvElc.SH.Elec</t>
  </si>
  <si>
    <t>TES_per_sqm.kWh.IT.Res.HHnew.Thermal.SH.ConvElc.SC</t>
  </si>
  <si>
    <t>TES_per_sqm.kWh.IT.Res.HHnew.Thermal.SH.ConvElc.SC.AC.Elec</t>
  </si>
  <si>
    <t>TES_per_sqm.kWh.IT.Res.HHnew.Thermal.SH.ConvElc.WH</t>
  </si>
  <si>
    <t>TES_per_sqm.kWh.IT.Res.HHnew.Thermal.SH.ConvElc.WH.LPG.NoSolar.LPG</t>
  </si>
  <si>
    <t>TES_per_sqm.kWh.IT.Res.HHnew.Thermal.SH.ConvElc.WH.LPG.Solar</t>
  </si>
  <si>
    <t>TES_per_sqm.kWh.IT.Res.HHnew.Thermal.SH.ConvElc.WH.LPG.Solar.LPG</t>
  </si>
  <si>
    <t>TES_per_sqm.kWh.IT.Res.HHnew.Thermal.SH.ConvElc.WH.LPG.Solar.Solar</t>
  </si>
  <si>
    <t>TES_per_sqm.kWh.IT.Res.HHnew.Thermal.SH.ConvElc.WH.Elc.NoSolar.Elec</t>
  </si>
  <si>
    <t>TES_per_sqm.kWh.IT.Res.HHnew.Thermal.SH.ConvElc.WH.Elc.Solar</t>
  </si>
  <si>
    <t>TES_per_sqm.kWh.IT.Res.HHnew.Thermal.SH.ConvElc.WH.Elc.Solar.Elec</t>
  </si>
  <si>
    <t>TES_per_sqm.kWh.IT.Res.HHnew.Thermal.SH.ConvElc.WH.Elc.Solar.Solar</t>
  </si>
  <si>
    <t>TES_per_sqm.kWh.IT.Res.HHnew.Thermal.SH.ConvElc.CO</t>
  </si>
  <si>
    <t>TES_per_sqm.kWh.IT.Res.HHnew.Thermal.SH.ConvElc.CO.LPG.LPG</t>
  </si>
  <si>
    <t>TES_per_sqm.kWh.IT.Res.HHnew.Thermal.SH.ConvElc.CO.Elc.Elec</t>
  </si>
  <si>
    <t>IT - CO2 emissions in new and renovated households per surface area (detailed structure)</t>
  </si>
  <si>
    <t>EMI_per_sqm.kgCO2.IT.Res.HHnew.Thermal.SH.Solids</t>
  </si>
  <si>
    <t>EMI_per_sqm.kgCO2.IT.Res.HHnew.Thermal.SH.Solids.SH</t>
  </si>
  <si>
    <t>EMI_per_sqm.kgCO2.IT.Res.HHnew.Thermal.SH.Solids.SH.Solids</t>
  </si>
  <si>
    <t>EMI_per_sqm.kgCO2.IT.Res.HHnew.Thermal.SH.Solids.SH.Elec</t>
  </si>
  <si>
    <t>EMI_per_sqm.kgCO2.IT.Res.HHnew.Thermal.SH.Solids.SC</t>
  </si>
  <si>
    <t>EMI_per_sqm.kgCO2.IT.Res.HHnew.Thermal.SH.Solids.SC.AC.Elec</t>
  </si>
  <si>
    <t>EMI_per_sqm.kgCO2.IT.Res.HHnew.Thermal.SH.Solids.WH</t>
  </si>
  <si>
    <t>EMI_per_sqm.kgCO2.IT.Res.HHnew.Thermal.SH.Solids.WH.Solids.NoSolar.Solids</t>
  </si>
  <si>
    <t>EMI_per_sqm.kgCO2.IT.Res.HHnew.Thermal.SH.Solids.WH.LPG.NoSolar.LPG</t>
  </si>
  <si>
    <t>EMI_per_sqm.kgCO2.IT.Res.HHnew.Thermal.SH.Solids.WH.LPG.Solar</t>
  </si>
  <si>
    <t>EMI_per_sqm.kgCO2.IT.Res.HHnew.Thermal.SH.Solids.WH.LPG.Solar.LPG</t>
  </si>
  <si>
    <t>EMI_per_sqm.kgCO2.IT.Res.HHnew.Thermal.SH.Solids.WH.LPG.Solar.Solar</t>
  </si>
  <si>
    <t>EMI_per_sqm.kgCO2.IT.Res.HHnew.Thermal.SH.Solids.WH.Elc.NoSolar.Elec</t>
  </si>
  <si>
    <t>EMI_per_sqm.kgCO2.IT.Res.HHnew.Thermal.SH.Solids.WH.Elc.Solar</t>
  </si>
  <si>
    <t>EMI_per_sqm.kgCO2.IT.Res.HHnew.Thermal.SH.Solids.WH.Elc.Solar.Elec</t>
  </si>
  <si>
    <t>EMI_per_sqm.kgCO2.IT.Res.HHnew.Thermal.SH.Solids.WH.Elc.Solar.Solar</t>
  </si>
  <si>
    <t>EMI_per_sqm.kgCO2.IT.Res.HHnew.Thermal.SH.Solids.CO</t>
  </si>
  <si>
    <t>EMI_per_sqm.kgCO2.IT.Res.HHnew.Thermal.SH.Solids.CO.Solids.Solids</t>
  </si>
  <si>
    <t>EMI_per_sqm.kgCO2.IT.Res.HHnew.Thermal.SH.Solids.CO.LPG.LPG</t>
  </si>
  <si>
    <t>EMI_per_sqm.kgCO2.IT.Res.HHnew.Thermal.SH.Solids.CO.Elc.Elec</t>
  </si>
  <si>
    <t>EMI_per_sqm.kgCO2.IT.Res.HHnew.Thermal.SH.LPG</t>
  </si>
  <si>
    <t>EMI_per_sqm.kgCO2.IT.Res.HHnew.Thermal.SH.LPG.SH</t>
  </si>
  <si>
    <t>EMI_per_sqm.kgCO2.IT.Res.HHnew.Thermal.SH.LPG.SH.LPG</t>
  </si>
  <si>
    <t>EMI_per_sqm.kgCO2.IT.Res.HHnew.Thermal.SH.LPG.SH.Elec</t>
  </si>
  <si>
    <t>EMI_per_sqm.kgCO2.IT.Res.HHnew.Thermal.SH.LPG.SC</t>
  </si>
  <si>
    <t>EMI_per_sqm.kgCO2.IT.Res.HHnew.Thermal.SH.LPG.SC.AC.Elec</t>
  </si>
  <si>
    <t>EMI_per_sqm.kgCO2.IT.Res.HHnew.Thermal.SH.LPG.WH</t>
  </si>
  <si>
    <t>EMI_per_sqm.kgCO2.IT.Res.HHnew.Thermal.SH.LPG.WH.LPG.NoSolar.LPG</t>
  </si>
  <si>
    <t>EMI_per_sqm.kgCO2.IT.Res.HHnew.Thermal.SH.LPG.WH.LPG.Solar</t>
  </si>
  <si>
    <t>EMI_per_sqm.kgCO2.IT.Res.HHnew.Thermal.SH.LPG.WH.LPG.Solar.LPG</t>
  </si>
  <si>
    <t>EMI_per_sqm.kgCO2.IT.Res.HHnew.Thermal.SH.LPG.WH.LPG.Solar.Solar</t>
  </si>
  <si>
    <t>EMI_per_sqm.kgCO2.IT.Res.HHnew.Thermal.SH.LPG.WH.Elc.NoSolar.Elec</t>
  </si>
  <si>
    <t>EMI_per_sqm.kgCO2.IT.Res.HHnew.Thermal.SH.LPG.WH.Elc.Solar</t>
  </si>
  <si>
    <t>EMI_per_sqm.kgCO2.IT.Res.HHnew.Thermal.SH.LPG.WH.Elc.Solar.Elec</t>
  </si>
  <si>
    <t>EMI_per_sqm.kgCO2.IT.Res.HHnew.Thermal.SH.LPG.WH.Elc.Solar.Solar</t>
  </si>
  <si>
    <t>EMI_per_sqm.kgCO2.IT.Res.HHnew.Thermal.SH.LPG.CO</t>
  </si>
  <si>
    <t>EMI_per_sqm.kgCO2.IT.Res.HHnew.Thermal.SH.LPG.CO.LPG.LPG</t>
  </si>
  <si>
    <t>EMI_per_sqm.kgCO2.IT.Res.HHnew.Thermal.SH.LPG.CO.Elc.Elec</t>
  </si>
  <si>
    <t>EMI_per_sqm.kgCO2.IT.Res.HHnew.Thermal.SH.Oil</t>
  </si>
  <si>
    <t>EMI_per_sqm.kgCO2.IT.Res.HHnew.Thermal.SH.Oil.SH</t>
  </si>
  <si>
    <t>EMI_per_sqm.kgCO2.IT.Res.HHnew.Thermal.SH.Oil.SH.Oil</t>
  </si>
  <si>
    <t>EMI_per_sqm.kgCO2.IT.Res.HHnew.Thermal.SH.Oil.SH.Elec</t>
  </si>
  <si>
    <t>EMI_per_sqm.kgCO2.IT.Res.HHnew.Thermal.SH.Oil.SC</t>
  </si>
  <si>
    <t>EMI_per_sqm.kgCO2.IT.Res.HHnew.Thermal.SH.Oil.SC.AC.Elec</t>
  </si>
  <si>
    <t>EMI_per_sqm.kgCO2.IT.Res.HHnew.Thermal.SH.Oil.WH</t>
  </si>
  <si>
    <t>EMI_per_sqm.kgCO2.IT.Res.HHnew.Thermal.SH.Oil.WH.Oil.NoSolar.Oil</t>
  </si>
  <si>
    <t>EMI_per_sqm.kgCO2.IT.Res.HHnew.Thermal.SH.Oil.WH.Oil.Solar</t>
  </si>
  <si>
    <t>EMI_per_sqm.kgCO2.IT.Res.HHnew.Thermal.SH.Oil.WH.Oil.Solar.Oil</t>
  </si>
  <si>
    <t>EMI_per_sqm.kgCO2.IT.Res.HHnew.Thermal.SH.Oil.WH.Oil.Solar.Solar</t>
  </si>
  <si>
    <t>EMI_per_sqm.kgCO2.IT.Res.HHnew.Thermal.SH.Oil.WH.Elc.NoSolar.Elec</t>
  </si>
  <si>
    <t>EMI_per_sqm.kgCO2.IT.Res.HHnew.Thermal.SH.Oil.WH.Elc.Solar</t>
  </si>
  <si>
    <t>EMI_per_sqm.kgCO2.IT.Res.HHnew.Thermal.SH.Oil.WH.Elc.Solar.Elec</t>
  </si>
  <si>
    <t>EMI_per_sqm.kgCO2.IT.Res.HHnew.Thermal.SH.Oil.WH.Elc.Solar.Solar</t>
  </si>
  <si>
    <t>EMI_per_sqm.kgCO2.IT.Res.HHnew.Thermal.SH.Oil.CO</t>
  </si>
  <si>
    <t>EMI_per_sqm.kgCO2.IT.Res.HHnew.Thermal.SH.Oil.CO.LPG.LPG</t>
  </si>
  <si>
    <t>EMI_per_sqm.kgCO2.IT.Res.HHnew.Thermal.SH.Oil.CO.Elc.Elec</t>
  </si>
  <si>
    <t>EMI_per_sqm.kgCO2.IT.Res.HHnew.Thermal.SH.Gas</t>
  </si>
  <si>
    <t>EMI_per_sqm.kgCO2.IT.Res.HHnew.Thermal.SH.Gas.SH</t>
  </si>
  <si>
    <t>EMI_per_sqm.kgCO2.IT.Res.HHnew.Thermal.SH.Gas.SH.Gas</t>
  </si>
  <si>
    <t>EMI_per_sqm.kgCO2.IT.Res.HHnew.Thermal.SH.Gas.SH.Elec</t>
  </si>
  <si>
    <t>EMI_per_sqm.kgCO2.IT.Res.HHnew.Thermal.SH.Gas.SC</t>
  </si>
  <si>
    <t>EMI_per_sqm.kgCO2.IT.Res.HHnew.Thermal.SH.Gas.SC.AC.Elec</t>
  </si>
  <si>
    <t>EMI_per_sqm.kgCO2.IT.Res.HHnew.Thermal.SH.Gas.WH</t>
  </si>
  <si>
    <t>EMI_per_sqm.kgCO2.IT.Res.HHnew.Thermal.SH.Gas.WH.Gas.NoSolar.Gas</t>
  </si>
  <si>
    <t>EMI_per_sqm.kgCO2.IT.Res.HHnew.Thermal.SH.Gas.WH.Gas.Solar</t>
  </si>
  <si>
    <t>EMI_per_sqm.kgCO2.IT.Res.HHnew.Thermal.SH.Gas.WH.Gas.Solar.Gas</t>
  </si>
  <si>
    <t>EMI_per_sqm.kgCO2.IT.Res.HHnew.Thermal.SH.Gas.WH.Gas.Solar.Solar</t>
  </si>
  <si>
    <t>EMI_per_sqm.kgCO2.IT.Res.HHnew.Thermal.SH.Gas.WH.Elc.NoSolar.Elec</t>
  </si>
  <si>
    <t>EMI_per_sqm.kgCO2.IT.Res.HHnew.Thermal.SH.Gas.WH.Elc.Solar</t>
  </si>
  <si>
    <t>EMI_per_sqm.kgCO2.IT.Res.HHnew.Thermal.SH.Gas.WH.Elc.Solar.Elec</t>
  </si>
  <si>
    <t>EMI_per_sqm.kgCO2.IT.Res.HHnew.Thermal.SH.Gas.WH.Elc.Solar.Solar</t>
  </si>
  <si>
    <t>EMI_per_sqm.kgCO2.IT.Res.HHnew.Thermal.SH.Gas.CO</t>
  </si>
  <si>
    <t>EMI_per_sqm.kgCO2.IT.Res.HHnew.Thermal.SH.Gas.CO.Gas.Gas</t>
  </si>
  <si>
    <t>EMI_per_sqm.kgCO2.IT.Res.HHnew.Thermal.SH.Gas.CO.Elc.Elec</t>
  </si>
  <si>
    <t>EMI_per_sqm.kgCO2.IT.Res.HHnew.Thermal.SH.Biomass</t>
  </si>
  <si>
    <t>EMI_per_sqm.kgCO2.IT.Res.HHnew.Thermal.SH.Biomass.SH</t>
  </si>
  <si>
    <t>EMI_per_sqm.kgCO2.IT.Res.HHnew.Thermal.SH.Biomass.SH.Biomass</t>
  </si>
  <si>
    <t>EMI_per_sqm.kgCO2.IT.Res.HHnew.Thermal.SH.Biomass.SH.Elec</t>
  </si>
  <si>
    <t>EMI_per_sqm.kgCO2.IT.Res.HHnew.Thermal.SH.Biomass.SC</t>
  </si>
  <si>
    <t>EMI_per_sqm.kgCO2.IT.Res.HHnew.Thermal.SH.Biomass.SC.AC.Elec</t>
  </si>
  <si>
    <t>EMI_per_sqm.kgCO2.IT.Res.HHnew.Thermal.SH.Biomass.WH</t>
  </si>
  <si>
    <t>EMI_per_sqm.kgCO2.IT.Res.HHnew.Thermal.SH.Biomass.WH.Biomass.NoSolar.Biomass</t>
  </si>
  <si>
    <t>EMI_per_sqm.kgCO2.IT.Res.HHnew.Thermal.SH.Biomass.WH.Biomass.Solar</t>
  </si>
  <si>
    <t>EMI_per_sqm.kgCO2.IT.Res.HHnew.Thermal.SH.Biomass.WH.Biomass.Solar.Biomass</t>
  </si>
  <si>
    <t>EMI_per_sqm.kgCO2.IT.Res.HHnew.Thermal.SH.Biomass.WH.Biomass.Solar.Solar</t>
  </si>
  <si>
    <t>EMI_per_sqm.kgCO2.IT.Res.HHnew.Thermal.SH.Biomass.WH.LPG.NoSolar.LPG</t>
  </si>
  <si>
    <t>EMI_per_sqm.kgCO2.IT.Res.HHnew.Thermal.SH.Biomass.WH.LPG.Solar</t>
  </si>
  <si>
    <t>EMI_per_sqm.kgCO2.IT.Res.HHnew.Thermal.SH.Biomass.WH.LPG.Solar.LPG</t>
  </si>
  <si>
    <t>EMI_per_sqm.kgCO2.IT.Res.HHnew.Thermal.SH.Biomass.WH.LPG.Solar.Solar</t>
  </si>
  <si>
    <t>EMI_per_sqm.kgCO2.IT.Res.HHnew.Thermal.SH.Biomass.WH.Elc.NoSolar.Elec</t>
  </si>
  <si>
    <t>EMI_per_sqm.kgCO2.IT.Res.HHnew.Thermal.SH.Biomass.WH.Elc.Solar</t>
  </si>
  <si>
    <t>EMI_per_sqm.kgCO2.IT.Res.HHnew.Thermal.SH.Biomass.WH.Elc.Solar.Elec</t>
  </si>
  <si>
    <t>EMI_per_sqm.kgCO2.IT.Res.HHnew.Thermal.SH.Biomass.WH.Elc.Solar.Solar</t>
  </si>
  <si>
    <t>EMI_per_sqm.kgCO2.IT.Res.HHnew.Thermal.SH.Biomass.CO</t>
  </si>
  <si>
    <t>EMI_per_sqm.kgCO2.IT.Res.HHnew.Thermal.SH.Biomass.CO.Biomass.Biomass</t>
  </si>
  <si>
    <t>EMI_per_sqm.kgCO2.IT.Res.HHnew.Thermal.SH.Biomass.CO.LPG.LPG</t>
  </si>
  <si>
    <t>EMI_per_sqm.kgCO2.IT.Res.HHnew.Thermal.SH.Biomass.CO.Elc.Elec</t>
  </si>
  <si>
    <t>EMI_per_sqm.kgCO2.IT.Res.HHnew.Thermal.SH.Geo</t>
  </si>
  <si>
    <t>EMI_per_sqm.kgCO2.IT.Res.HHnew.Thermal.SH.Geo.SH</t>
  </si>
  <si>
    <t>EMI_per_sqm.kgCO2.IT.Res.HHnew.Thermal.SH.Geo.SH.Geo</t>
  </si>
  <si>
    <t>EMI_per_sqm.kgCO2.IT.Res.HHnew.Thermal.SH.Geo.SH.Elec</t>
  </si>
  <si>
    <t>EMI_per_sqm.kgCO2.IT.Res.HHnew.Thermal.SH.Geo.SC</t>
  </si>
  <si>
    <t>EMI_per_sqm.kgCO2.IT.Res.HHnew.Thermal.SH.Geo.SC.AC.Elec</t>
  </si>
  <si>
    <t>EMI_per_sqm.kgCO2.IT.Res.HHnew.Thermal.SH.Geo.WH</t>
  </si>
  <si>
    <t>EMI_per_sqm.kgCO2.IT.Res.HHnew.Thermal.SH.Geo.WH.Geo.NoSolar.Geo</t>
  </si>
  <si>
    <t>EMI_per_sqm.kgCO2.IT.Res.HHnew.Thermal.SH.Geo.WH.Geo.Solar</t>
  </si>
  <si>
    <t>EMI_per_sqm.kgCO2.IT.Res.HHnew.Thermal.SH.Geo.WH.Geo.Solar.Geo</t>
  </si>
  <si>
    <t>EMI_per_sqm.kgCO2.IT.Res.HHnew.Thermal.SH.Geo.WH.Geo.Solar.Solar</t>
  </si>
  <si>
    <t>EMI_per_sqm.kgCO2.IT.Res.HHnew.Thermal.SH.Geo.WH.Elc.NoSolar.Elec</t>
  </si>
  <si>
    <t>EMI_per_sqm.kgCO2.IT.Res.HHnew.Thermal.SH.Geo.WH.Elc.Solar</t>
  </si>
  <si>
    <t>EMI_per_sqm.kgCO2.IT.Res.HHnew.Thermal.SH.Geo.WH.Elc.Solar.Elec</t>
  </si>
  <si>
    <t>EMI_per_sqm.kgCO2.IT.Res.HHnew.Thermal.SH.Geo.WH.Elc.Solar.Solar</t>
  </si>
  <si>
    <t>EMI_per_sqm.kgCO2.IT.Res.HHnew.Thermal.SH.Geo.CO</t>
  </si>
  <si>
    <t>EMI_per_sqm.kgCO2.IT.Res.HHnew.Thermal.SH.Geo.CO.LPG.LPG</t>
  </si>
  <si>
    <t>EMI_per_sqm.kgCO2.IT.Res.HHnew.Thermal.SH.Geo.CO.Elc.Elec</t>
  </si>
  <si>
    <t>EMI_per_sqm.kgCO2.IT.Res.HHnew.Thermal.SH.DistrHeat</t>
  </si>
  <si>
    <t>EMI_per_sqm.kgCO2.IT.Res.HHnew.Thermal.SH.DistrHeat.SH</t>
  </si>
  <si>
    <t>EMI_per_sqm.kgCO2.IT.Res.HHnew.Thermal.SH.DistrHeat.SH.Steam_Distr</t>
  </si>
  <si>
    <t>EMI_per_sqm.kgCO2.IT.Res.HHnew.Thermal.SH.DistrHeat.SH.Elec</t>
  </si>
  <si>
    <t>EMI_per_sqm.kgCO2.IT.Res.HHnew.Thermal.SH.DistrHeat.SC</t>
  </si>
  <si>
    <t>EMI_per_sqm.kgCO2.IT.Res.HHnew.Thermal.SH.DistrHeat.SC.AC.Elec</t>
  </si>
  <si>
    <t>EMI_per_sqm.kgCO2.IT.Res.HHnew.Thermal.SH.DistrHeat.WH</t>
  </si>
  <si>
    <t>EMI_per_sqm.kgCO2.IT.Res.HHnew.Thermal.SH.DistrHeat.WH.DistrHeat.NoSolar.Steam_Distr</t>
  </si>
  <si>
    <t>EMI_per_sqm.kgCO2.IT.Res.HHnew.Thermal.SH.DistrHeat.WH.DistrHeat.Solar</t>
  </si>
  <si>
    <t>EMI_per_sqm.kgCO2.IT.Res.HHnew.Thermal.SH.DistrHeat.WH.DistrHeat.Solar.Steam_Distr</t>
  </si>
  <si>
    <t>EMI_per_sqm.kgCO2.IT.Res.HHnew.Thermal.SH.DistrHeat.WH.DistrHeat.Solar.Solar</t>
  </si>
  <si>
    <t>EMI_per_sqm.kgCO2.IT.Res.HHnew.Thermal.SH.DistrHeat.WH.Elc.NoSolar.Elec</t>
  </si>
  <si>
    <t>EMI_per_sqm.kgCO2.IT.Res.HHnew.Thermal.SH.DistrHeat.WH.Elc.Solar</t>
  </si>
  <si>
    <t>EMI_per_sqm.kgCO2.IT.Res.HHnew.Thermal.SH.DistrHeat.WH.Elc.Solar.Elec</t>
  </si>
  <si>
    <t>EMI_per_sqm.kgCO2.IT.Res.HHnew.Thermal.SH.DistrHeat.WH.Elc.Solar.Solar</t>
  </si>
  <si>
    <t>EMI_per_sqm.kgCO2.IT.Res.HHnew.Thermal.SH.DistrHeat.CO</t>
  </si>
  <si>
    <t>EMI_per_sqm.kgCO2.IT.Res.HHnew.Thermal.SH.DistrHeat.CO.LPG.LPG</t>
  </si>
  <si>
    <t>EMI_per_sqm.kgCO2.IT.Res.HHnew.Thermal.SH.DistrHeat.CO.Elc.Elec</t>
  </si>
  <si>
    <t>EMI_per_sqm.kgCO2.IT.Res.HHnew.Thermal.SH.AdvElc</t>
  </si>
  <si>
    <t>EMI_per_sqm.kgCO2.IT.Res.HHnew.Thermal.SH.AdvElc.SH</t>
  </si>
  <si>
    <t>EMI_per_sqm.kgCO2.IT.Res.HHnew.Thermal.SH.AdvElc.SH.Elec</t>
  </si>
  <si>
    <t>EMI_per_sqm.kgCO2.IT.Res.HHnew.Thermal.SH.AdvElc.SC</t>
  </si>
  <si>
    <t>EMI_per_sqm.kgCO2.IT.Res.HHnew.Thermal.SH.AdvElc.SC.AC.Elec</t>
  </si>
  <si>
    <t>EMI_per_sqm.kgCO2.IT.Res.HHnew.Thermal.SH.AdvElc.WH</t>
  </si>
  <si>
    <t>EMI_per_sqm.kgCO2.IT.Res.HHnew.Thermal.SH.AdvElc.WH.LPG.NoSolar.LPG</t>
  </si>
  <si>
    <t>EMI_per_sqm.kgCO2.IT.Res.HHnew.Thermal.SH.AdvElc.WH.LPG.Solar</t>
  </si>
  <si>
    <t>EMI_per_sqm.kgCO2.IT.Res.HHnew.Thermal.SH.AdvElc.WH.LPG.Solar.LPG</t>
  </si>
  <si>
    <t>EMI_per_sqm.kgCO2.IT.Res.HHnew.Thermal.SH.AdvElc.WH.LPG.Solar.Solar</t>
  </si>
  <si>
    <t>EMI_per_sqm.kgCO2.IT.Res.HHnew.Thermal.SH.AdvElc.WH.Elc.NoSolar.Elec</t>
  </si>
  <si>
    <t>EMI_per_sqm.kgCO2.IT.Res.HHnew.Thermal.SH.AdvElc.WH.Elc.Solar</t>
  </si>
  <si>
    <t>EMI_per_sqm.kgCO2.IT.Res.HHnew.Thermal.SH.AdvElc.WH.Elc.Solar.Elec</t>
  </si>
  <si>
    <t>EMI_per_sqm.kgCO2.IT.Res.HHnew.Thermal.SH.AdvElc.WH.Elc.Solar.Solar</t>
  </si>
  <si>
    <t>EMI_per_sqm.kgCO2.IT.Res.HHnew.Thermal.SH.AdvElc.CO</t>
  </si>
  <si>
    <t>EMI_per_sqm.kgCO2.IT.Res.HHnew.Thermal.SH.AdvElc.CO.LPG.LPG</t>
  </si>
  <si>
    <t>EMI_per_sqm.kgCO2.IT.Res.HHnew.Thermal.SH.AdvElc.CO.Elc.Elec</t>
  </si>
  <si>
    <t>EMI_per_sqm.kgCO2.IT.Res.HHnew.Thermal.SH.ConvElc</t>
  </si>
  <si>
    <t>EMI_per_sqm.kgCO2.IT.Res.HHnew.Thermal.SH.ConvElc.SH</t>
  </si>
  <si>
    <t>EMI_per_sqm.kgCO2.IT.Res.HHnew.Thermal.SH.ConvElc.SH.Elec</t>
  </si>
  <si>
    <t>EMI_per_sqm.kgCO2.IT.Res.HHnew.Thermal.SH.ConvElc.SC</t>
  </si>
  <si>
    <t>EMI_per_sqm.kgCO2.IT.Res.HHnew.Thermal.SH.ConvElc.SC.AC.Elec</t>
  </si>
  <si>
    <t>EMI_per_sqm.kgCO2.IT.Res.HHnew.Thermal.SH.ConvElc.WH</t>
  </si>
  <si>
    <t>EMI_per_sqm.kgCO2.IT.Res.HHnew.Thermal.SH.ConvElc.WH.LPG.NoSolar.LPG</t>
  </si>
  <si>
    <t>EMI_per_sqm.kgCO2.IT.Res.HHnew.Thermal.SH.ConvElc.WH.LPG.Solar</t>
  </si>
  <si>
    <t>EMI_per_sqm.kgCO2.IT.Res.HHnew.Thermal.SH.ConvElc.WH.LPG.Solar.LPG</t>
  </si>
  <si>
    <t>EMI_per_sqm.kgCO2.IT.Res.HHnew.Thermal.SH.ConvElc.WH.LPG.Solar.Solar</t>
  </si>
  <si>
    <t>EMI_per_sqm.kgCO2.IT.Res.HHnew.Thermal.SH.ConvElc.WH.Elc.NoSolar.Elec</t>
  </si>
  <si>
    <t>EMI_per_sqm.kgCO2.IT.Res.HHnew.Thermal.SH.ConvElc.WH.Elc.Solar</t>
  </si>
  <si>
    <t>EMI_per_sqm.kgCO2.IT.Res.HHnew.Thermal.SH.ConvElc.WH.Elc.Solar.Elec</t>
  </si>
  <si>
    <t>EMI_per_sqm.kgCO2.IT.Res.HHnew.Thermal.SH.ConvElc.WH.Elc.Solar.Solar</t>
  </si>
  <si>
    <t>EMI_per_sqm.kgCO2.IT.Res.HHnew.Thermal.SH.ConvElc.CO</t>
  </si>
  <si>
    <t>EMI_per_sqm.kgCO2.IT.Res.HHnew.Thermal.SH.ConvElc.CO.LPG.LPG</t>
  </si>
  <si>
    <t>EMI_per_sqm.kgCO2.IT.Res.HHnew.Thermal.SH.ConvElc.CO.Elc.Elec</t>
  </si>
  <si>
    <t>IT - Household type: Solids</t>
  </si>
  <si>
    <t>IT - Household type: LPG</t>
  </si>
  <si>
    <t>IT - Household type: Diesel oil</t>
  </si>
  <si>
    <t>IT - Household type: Gas</t>
  </si>
  <si>
    <t>IT - Household type: Biomass</t>
  </si>
  <si>
    <t>IT - Household type: Geothermal</t>
  </si>
  <si>
    <t>IT - Household type: Distributed heat</t>
  </si>
  <si>
    <t>IT - Household type: Advanced electric heating</t>
  </si>
  <si>
    <t>IT - Household type: Conventional electric heating</t>
  </si>
  <si>
    <t>IT - Residential / specific electric uses</t>
  </si>
  <si>
    <t>IT - Refrigerators and freezers</t>
  </si>
  <si>
    <t>IT - Washing machines</t>
  </si>
  <si>
    <t>IT - Clothes dryers</t>
  </si>
  <si>
    <t>IT - Dishwashers</t>
  </si>
  <si>
    <t>IT - TV and multimedia</t>
  </si>
  <si>
    <t>IT - ICT equipment</t>
  </si>
  <si>
    <t>IT - Lighting</t>
  </si>
  <si>
    <t>IT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</si>
</sst>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45967.476666666669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1189219.3541369101</v>
      </c>
      <c r="C3" s="182">
        <v>1197530.9794153757</v>
      </c>
      <c r="D3" s="182">
        <v>1197560.0223553451</v>
      </c>
      <c r="E3" s="182">
        <v>1206064.6001416082</v>
      </c>
      <c r="F3" s="182">
        <v>1217561.820198027</v>
      </c>
      <c r="G3" s="182">
        <v>1233410.9474690096</v>
      </c>
      <c r="H3" s="182">
        <v>1249719.3023417648</v>
      </c>
      <c r="I3" s="182">
        <v>1263875.2006008928</v>
      </c>
      <c r="J3" s="182">
        <v>1250416.625078914</v>
      </c>
      <c r="K3" s="182">
        <v>1232038.8938824658</v>
      </c>
      <c r="L3" s="182">
        <v>1244559.6676257602</v>
      </c>
      <c r="M3" s="182">
        <v>1246933.2451517046</v>
      </c>
      <c r="N3" s="182">
        <v>1201765.3852077073</v>
      </c>
      <c r="O3" s="182">
        <v>1174555.2582131957</v>
      </c>
      <c r="P3" s="182">
        <v>1177939.0376653681</v>
      </c>
      <c r="Q3" s="182">
        <v>1199583.2705019999</v>
      </c>
      <c r="R3" s="182">
        <v>1208908.9670198266</v>
      </c>
      <c r="S3" s="182">
        <v>1223666.3383424622</v>
      </c>
      <c r="T3" s="182">
        <v>1229906.5676996252</v>
      </c>
      <c r="U3" s="182">
        <v>1229648.378972685</v>
      </c>
      <c r="V3" s="182">
        <v>1099486.4139476758</v>
      </c>
      <c r="W3" s="182">
        <v>1163577.4835912581</v>
      </c>
      <c r="X3" s="182">
        <v>1224887.4125240797</v>
      </c>
      <c r="Y3" s="182">
        <v>1231746.3999999999</v>
      </c>
      <c r="DA3" s="210" t="s">
        <v>222</v>
      </c>
    </row>
    <row r="4" spans="1:105" ht="12" customHeight="1" x14ac:dyDescent="0.25">
      <c r="A4" s="183" t="s">
        <v>90</v>
      </c>
      <c r="B4" s="36">
        <v>56923524</v>
      </c>
      <c r="C4" s="36">
        <v>56960692</v>
      </c>
      <c r="D4" s="36">
        <v>56993270</v>
      </c>
      <c r="E4" s="36">
        <v>57186378</v>
      </c>
      <c r="F4" s="36">
        <v>57611990</v>
      </c>
      <c r="G4" s="36">
        <v>58044368</v>
      </c>
      <c r="H4" s="36">
        <v>58288996</v>
      </c>
      <c r="I4" s="36">
        <v>58510725</v>
      </c>
      <c r="J4" s="36">
        <v>59001769</v>
      </c>
      <c r="K4" s="36">
        <v>59420592</v>
      </c>
      <c r="L4" s="36">
        <v>59690316</v>
      </c>
      <c r="M4" s="36">
        <v>59948497</v>
      </c>
      <c r="N4" s="36">
        <v>60105185</v>
      </c>
      <c r="O4" s="36">
        <v>60277309</v>
      </c>
      <c r="P4" s="36">
        <v>60345917</v>
      </c>
      <c r="Q4" s="36">
        <v>60295497</v>
      </c>
      <c r="R4" s="36">
        <v>60163712</v>
      </c>
      <c r="S4" s="36">
        <v>60066734</v>
      </c>
      <c r="T4" s="36">
        <v>59937769</v>
      </c>
      <c r="U4" s="36">
        <v>59816673</v>
      </c>
      <c r="V4" s="36">
        <v>59641488</v>
      </c>
      <c r="W4" s="36">
        <v>59236213</v>
      </c>
      <c r="X4" s="36">
        <v>59030133</v>
      </c>
      <c r="Y4" s="36">
        <v>58997201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22309710</v>
      </c>
      <c r="C6" s="35">
        <v>22408839</v>
      </c>
      <c r="D6" s="35">
        <v>22506909</v>
      </c>
      <c r="E6" s="35">
        <v>22669364</v>
      </c>
      <c r="F6" s="35">
        <v>22925583</v>
      </c>
      <c r="G6" s="35">
        <v>23282939</v>
      </c>
      <c r="H6" s="35">
        <v>23541598</v>
      </c>
      <c r="I6" s="35">
        <v>23872185</v>
      </c>
      <c r="J6" s="35">
        <v>24190967</v>
      </c>
      <c r="K6" s="35">
        <v>24493237</v>
      </c>
      <c r="L6" s="35">
        <v>24706257</v>
      </c>
      <c r="M6" s="35">
        <v>25041143</v>
      </c>
      <c r="N6" s="35">
        <v>25339454</v>
      </c>
      <c r="O6" s="35">
        <v>25508806</v>
      </c>
      <c r="P6" s="35">
        <v>25741938</v>
      </c>
      <c r="Q6" s="35">
        <v>25700324</v>
      </c>
      <c r="R6" s="35">
        <v>25732982</v>
      </c>
      <c r="S6" s="35">
        <v>25746564</v>
      </c>
      <c r="T6" s="35">
        <v>25801881</v>
      </c>
      <c r="U6" s="35">
        <v>25950834</v>
      </c>
      <c r="V6" s="35">
        <v>25841199</v>
      </c>
      <c r="W6" s="35">
        <v>25822238</v>
      </c>
      <c r="X6" s="35">
        <v>26282339</v>
      </c>
      <c r="Y6" s="35">
        <v>26408774</v>
      </c>
      <c r="DA6" s="59" t="s">
        <v>224</v>
      </c>
    </row>
    <row r="7" spans="1:105" ht="12" customHeight="1" x14ac:dyDescent="0.25">
      <c r="A7" s="185" t="s">
        <v>186</v>
      </c>
      <c r="B7" s="114">
        <v>2050575.2547541771</v>
      </c>
      <c r="C7" s="114">
        <v>2060535.2547503693</v>
      </c>
      <c r="D7" s="114">
        <v>2070532.7342699601</v>
      </c>
      <c r="E7" s="114">
        <v>2087096.600204523</v>
      </c>
      <c r="F7" s="114">
        <v>2112859.8326267852</v>
      </c>
      <c r="G7" s="114">
        <v>2148781.6371040549</v>
      </c>
      <c r="H7" s="114">
        <v>2175469.1785392417</v>
      </c>
      <c r="I7" s="114">
        <v>2209319.9695822513</v>
      </c>
      <c r="J7" s="114">
        <v>2242606.0455719642</v>
      </c>
      <c r="K7" s="114">
        <v>2275303.5050649112</v>
      </c>
      <c r="L7" s="114">
        <v>2299553.9146690788</v>
      </c>
      <c r="M7" s="114">
        <v>2337162.729845806</v>
      </c>
      <c r="N7" s="114">
        <v>2371772.8943999996</v>
      </c>
      <c r="O7" s="114">
        <v>2394222.0874855914</v>
      </c>
      <c r="P7" s="114">
        <v>2424003.2810172881</v>
      </c>
      <c r="Q7" s="114">
        <v>2426787.0297802547</v>
      </c>
      <c r="R7" s="114">
        <v>2437462.033257788</v>
      </c>
      <c r="S7" s="114">
        <v>2446840.2660238654</v>
      </c>
      <c r="T7" s="114">
        <v>2461362.0544752558</v>
      </c>
      <c r="U7" s="114">
        <v>2486778.2837452563</v>
      </c>
      <c r="V7" s="114">
        <v>2486627.4765429199</v>
      </c>
      <c r="W7" s="114">
        <v>2495727.5144654806</v>
      </c>
      <c r="X7" s="114">
        <v>2559377.6702460265</v>
      </c>
      <c r="Y7" s="114">
        <v>2586405.6831970806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584123</v>
      </c>
      <c r="D8" s="138">
        <v>585219</v>
      </c>
      <c r="E8" s="138">
        <v>651736</v>
      </c>
      <c r="F8" s="138">
        <v>749031</v>
      </c>
      <c r="G8" s="138">
        <v>855738</v>
      </c>
      <c r="H8" s="138">
        <v>764810</v>
      </c>
      <c r="I8" s="138">
        <v>842361</v>
      </c>
      <c r="J8" s="138">
        <v>837743</v>
      </c>
      <c r="K8" s="138">
        <v>828161</v>
      </c>
      <c r="L8" s="138">
        <v>745482</v>
      </c>
      <c r="M8" s="138">
        <v>871979</v>
      </c>
      <c r="N8" s="138">
        <v>842684</v>
      </c>
      <c r="O8" s="138">
        <v>720210</v>
      </c>
      <c r="P8" s="138">
        <v>787671</v>
      </c>
      <c r="Q8" s="138">
        <v>559607</v>
      </c>
      <c r="R8" s="138">
        <v>591361</v>
      </c>
      <c r="S8" s="138">
        <v>572995</v>
      </c>
      <c r="T8" s="138">
        <v>615025</v>
      </c>
      <c r="U8" s="138">
        <v>709863</v>
      </c>
      <c r="V8" s="138">
        <v>564149</v>
      </c>
      <c r="W8" s="138">
        <v>561765</v>
      </c>
      <c r="X8" s="138">
        <v>1021454</v>
      </c>
      <c r="Y8" s="138">
        <v>697790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54537.750899464852</v>
      </c>
      <c r="D9" s="39">
        <v>54773.305147904255</v>
      </c>
      <c r="E9" s="39">
        <v>61535.652265329991</v>
      </c>
      <c r="F9" s="39">
        <v>71059.56717721498</v>
      </c>
      <c r="G9" s="39">
        <v>81730.100354486422</v>
      </c>
      <c r="H9" s="39">
        <v>73209.917376832076</v>
      </c>
      <c r="I9" s="39">
        <v>80889.999550272376</v>
      </c>
      <c r="J9" s="39">
        <v>80985.870598539492</v>
      </c>
      <c r="K9" s="39">
        <v>81034.21829877347</v>
      </c>
      <c r="L9" s="39">
        <v>73191.135471823975</v>
      </c>
      <c r="M9" s="39">
        <v>86975.194896664936</v>
      </c>
      <c r="N9" s="39">
        <v>84645.678380070094</v>
      </c>
      <c r="O9" s="39">
        <v>73080.769367101879</v>
      </c>
      <c r="P9" s="39">
        <v>80751.105341223971</v>
      </c>
      <c r="Q9" s="39">
        <v>58044.391112802638</v>
      </c>
      <c r="R9" s="39">
        <v>62027.645289413638</v>
      </c>
      <c r="S9" s="39">
        <v>60796.133536092209</v>
      </c>
      <c r="T9" s="39">
        <v>65966.803858939747</v>
      </c>
      <c r="U9" s="39">
        <v>76971.725336249947</v>
      </c>
      <c r="V9" s="39">
        <v>61779.392582837383</v>
      </c>
      <c r="W9" s="39">
        <v>62476.902318931992</v>
      </c>
      <c r="X9" s="39">
        <v>115246.36976011022</v>
      </c>
      <c r="Y9" s="39">
        <v>79543.551014080236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1848.2</v>
      </c>
      <c r="C11" s="41">
        <v>1877.19</v>
      </c>
      <c r="D11" s="41">
        <v>1804.77</v>
      </c>
      <c r="E11" s="41">
        <v>2007.84</v>
      </c>
      <c r="F11" s="41">
        <v>2006.05</v>
      </c>
      <c r="G11" s="41">
        <v>2162.84</v>
      </c>
      <c r="H11" s="41">
        <v>1949</v>
      </c>
      <c r="I11" s="41">
        <v>1836.76</v>
      </c>
      <c r="J11" s="41">
        <v>1896.16</v>
      </c>
      <c r="K11" s="41">
        <v>1947.26</v>
      </c>
      <c r="L11" s="41">
        <v>2074.34</v>
      </c>
      <c r="M11" s="41">
        <v>1856.24</v>
      </c>
      <c r="N11" s="41">
        <v>1952.79</v>
      </c>
      <c r="O11" s="41">
        <v>1932.55</v>
      </c>
      <c r="P11" s="41">
        <v>1631.87</v>
      </c>
      <c r="Q11" s="41">
        <v>1808.06</v>
      </c>
      <c r="R11" s="41">
        <v>1766.12</v>
      </c>
      <c r="S11" s="41">
        <v>1879.86</v>
      </c>
      <c r="T11" s="41">
        <v>1746.84</v>
      </c>
      <c r="U11" s="41">
        <v>1813.91</v>
      </c>
      <c r="V11" s="41">
        <v>1748.95</v>
      </c>
      <c r="W11" s="41">
        <v>1916.57</v>
      </c>
      <c r="X11" s="41">
        <v>1734.67</v>
      </c>
      <c r="Y11" s="41">
        <v>1688.65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1883.2190476190476</v>
      </c>
      <c r="C12" s="187">
        <f t="shared" ref="C12:W12" si="0">AVERAGE($B11:$V11)</f>
        <v>1883.2190476190476</v>
      </c>
      <c r="D12" s="187">
        <f t="shared" si="0"/>
        <v>1883.2190476190476</v>
      </c>
      <c r="E12" s="187">
        <f t="shared" si="0"/>
        <v>1883.2190476190476</v>
      </c>
      <c r="F12" s="187">
        <f t="shared" si="0"/>
        <v>1883.2190476190476</v>
      </c>
      <c r="G12" s="187">
        <f t="shared" si="0"/>
        <v>1883.2190476190476</v>
      </c>
      <c r="H12" s="187">
        <f t="shared" si="0"/>
        <v>1883.2190476190476</v>
      </c>
      <c r="I12" s="187">
        <f t="shared" si="0"/>
        <v>1883.2190476190476</v>
      </c>
      <c r="J12" s="187">
        <f t="shared" si="0"/>
        <v>1883.2190476190476</v>
      </c>
      <c r="K12" s="187">
        <f t="shared" si="0"/>
        <v>1883.2190476190476</v>
      </c>
      <c r="L12" s="187">
        <f t="shared" si="0"/>
        <v>1883.2190476190476</v>
      </c>
      <c r="M12" s="187">
        <f t="shared" si="0"/>
        <v>1883.2190476190476</v>
      </c>
      <c r="N12" s="187">
        <f t="shared" si="0"/>
        <v>1883.2190476190476</v>
      </c>
      <c r="O12" s="187">
        <f t="shared" si="0"/>
        <v>1883.2190476190476</v>
      </c>
      <c r="P12" s="187">
        <f t="shared" si="0"/>
        <v>1883.2190476190476</v>
      </c>
      <c r="Q12" s="187">
        <f t="shared" si="0"/>
        <v>1883.2190476190476</v>
      </c>
      <c r="R12" s="187">
        <f t="shared" si="0"/>
        <v>1883.2190476190476</v>
      </c>
      <c r="S12" s="187">
        <f t="shared" si="0"/>
        <v>1883.2190476190476</v>
      </c>
      <c r="T12" s="187">
        <f t="shared" si="0"/>
        <v>1883.2190476190476</v>
      </c>
      <c r="U12" s="187">
        <f t="shared" si="0"/>
        <v>1883.2190476190476</v>
      </c>
      <c r="V12" s="187">
        <f t="shared" si="0"/>
        <v>1883.2190476190476</v>
      </c>
      <c r="W12" s="187">
        <f t="shared" si="0"/>
        <v>1883.2190476190476</v>
      </c>
      <c r="X12" s="187">
        <f t="shared" ref="X12:Y12" si="1">AVERAGE($B11:$V11)</f>
        <v>1883.2190476190476</v>
      </c>
      <c r="Y12" s="187">
        <f t="shared" si="1"/>
        <v>1883.2190476190476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0.9814046870100841</v>
      </c>
      <c r="C13" s="189">
        <f t="shared" si="2"/>
        <v>0.99679854150441494</v>
      </c>
      <c r="D13" s="189">
        <f t="shared" si="2"/>
        <v>0.95834311058066735</v>
      </c>
      <c r="E13" s="189">
        <f t="shared" si="2"/>
        <v>1.0661744328353679</v>
      </c>
      <c r="F13" s="189">
        <f t="shared" si="2"/>
        <v>1.0652239326785948</v>
      </c>
      <c r="G13" s="189">
        <f t="shared" si="2"/>
        <v>1.1484803123324805</v>
      </c>
      <c r="H13" s="189">
        <f t="shared" si="2"/>
        <v>1.0349300589669159</v>
      </c>
      <c r="I13" s="189">
        <f t="shared" si="2"/>
        <v>0.97532998209752297</v>
      </c>
      <c r="J13" s="189">
        <f t="shared" si="2"/>
        <v>1.0068717191435133</v>
      </c>
      <c r="K13" s="189">
        <f t="shared" si="2"/>
        <v>1.0340061090938515</v>
      </c>
      <c r="L13" s="189">
        <f t="shared" si="2"/>
        <v>1.1014863101680001</v>
      </c>
      <c r="M13" s="189">
        <f t="shared" si="2"/>
        <v>0.98567397263045042</v>
      </c>
      <c r="N13" s="189">
        <f t="shared" si="2"/>
        <v>1.0369425704720387</v>
      </c>
      <c r="O13" s="189">
        <f t="shared" si="2"/>
        <v>1.0261950156267383</v>
      </c>
      <c r="P13" s="189">
        <f t="shared" si="2"/>
        <v>0.86653222951582387</v>
      </c>
      <c r="Q13" s="189">
        <f t="shared" si="2"/>
        <v>0.9600901192487028</v>
      </c>
      <c r="R13" s="189">
        <f t="shared" ref="R13:V13" si="3">R11/R12</f>
        <v>0.93781974127380674</v>
      </c>
      <c r="S13" s="189">
        <f t="shared" si="3"/>
        <v>0.99821632665446192</v>
      </c>
      <c r="T13" s="189">
        <f t="shared" si="3"/>
        <v>0.92758195187571424</v>
      </c>
      <c r="U13" s="189">
        <f t="shared" si="3"/>
        <v>0.96319650244262611</v>
      </c>
      <c r="V13" s="189">
        <f t="shared" si="3"/>
        <v>0.92870237384822341</v>
      </c>
      <c r="W13" s="189">
        <f t="shared" ref="W13:Y13" si="4">W11/W12</f>
        <v>1.0177095449534233</v>
      </c>
      <c r="X13" s="189">
        <f t="shared" si="4"/>
        <v>0.92111961282100563</v>
      </c>
      <c r="Y13" s="189">
        <f t="shared" si="4"/>
        <v>0.89668273169547585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2.5515133993225372</v>
      </c>
      <c r="C17" s="14">
        <f t="shared" si="5"/>
        <v>2.5418850124274623</v>
      </c>
      <c r="D17" s="14">
        <f t="shared" si="5"/>
        <v>2.5322566506133737</v>
      </c>
      <c r="E17" s="14">
        <f t="shared" si="5"/>
        <v>2.5226282484149092</v>
      </c>
      <c r="F17" s="14">
        <f t="shared" si="5"/>
        <v>2.5129999965540679</v>
      </c>
      <c r="G17" s="14">
        <f t="shared" si="5"/>
        <v>2.4930000460852471</v>
      </c>
      <c r="H17" s="14">
        <f t="shared" si="5"/>
        <v>2.4759999724742561</v>
      </c>
      <c r="I17" s="14">
        <f t="shared" si="5"/>
        <v>2.4509999817779562</v>
      </c>
      <c r="J17" s="14">
        <f t="shared" si="5"/>
        <v>2.4390000201314814</v>
      </c>
      <c r="K17" s="14">
        <f t="shared" si="5"/>
        <v>2.425999960723852</v>
      </c>
      <c r="L17" s="14">
        <f t="shared" si="5"/>
        <v>2.4159999630862741</v>
      </c>
      <c r="M17" s="14">
        <f t="shared" si="5"/>
        <v>2.394000026276756</v>
      </c>
      <c r="N17" s="14">
        <f t="shared" si="5"/>
        <v>2.3720000044199847</v>
      </c>
      <c r="O17" s="14">
        <f t="shared" si="5"/>
        <v>2.3630000165433067</v>
      </c>
      <c r="P17" s="14">
        <f t="shared" si="5"/>
        <v>2.3442647169766317</v>
      </c>
      <c r="Q17" s="14">
        <f t="shared" si="5"/>
        <v>2.3460987106621691</v>
      </c>
      <c r="R17" s="14">
        <f t="shared" ref="R17:V17" si="6">R4/R6</f>
        <v>2.3380000032642934</v>
      </c>
      <c r="S17" s="14">
        <f t="shared" si="6"/>
        <v>2.333000007301945</v>
      </c>
      <c r="T17" s="14">
        <f t="shared" si="6"/>
        <v>2.3229999781798853</v>
      </c>
      <c r="U17" s="14">
        <f t="shared" si="6"/>
        <v>2.3050000242766764</v>
      </c>
      <c r="V17" s="14">
        <f t="shared" si="6"/>
        <v>2.3080000273981094</v>
      </c>
      <c r="W17" s="14">
        <f t="shared" ref="W17:Y17" si="7">W4/W6</f>
        <v>2.2939999623580265</v>
      </c>
      <c r="X17" s="14">
        <f t="shared" si="7"/>
        <v>2.2459999850089445</v>
      </c>
      <c r="Y17" s="14">
        <f t="shared" si="7"/>
        <v>2.2339999956075203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36.023336411044703</v>
      </c>
      <c r="C18" s="94">
        <f t="shared" si="8"/>
        <v>36.174687883889639</v>
      </c>
      <c r="D18" s="94">
        <f t="shared" si="8"/>
        <v>36.329425110543056</v>
      </c>
      <c r="E18" s="94">
        <f t="shared" si="8"/>
        <v>36.496394302232652</v>
      </c>
      <c r="F18" s="94">
        <f t="shared" si="8"/>
        <v>36.673960275053595</v>
      </c>
      <c r="G18" s="94">
        <f t="shared" si="8"/>
        <v>37.019640511962415</v>
      </c>
      <c r="H18" s="94">
        <f t="shared" si="8"/>
        <v>37.322124720405917</v>
      </c>
      <c r="I18" s="94">
        <f t="shared" si="8"/>
        <v>37.759230800545559</v>
      </c>
      <c r="J18" s="94">
        <f t="shared" si="8"/>
        <v>38.009132329099558</v>
      </c>
      <c r="K18" s="94">
        <f t="shared" si="8"/>
        <v>38.291498426419437</v>
      </c>
      <c r="L18" s="94">
        <f t="shared" si="8"/>
        <v>38.524740171740405</v>
      </c>
      <c r="M18" s="94">
        <f t="shared" si="8"/>
        <v>38.986177248877581</v>
      </c>
      <c r="N18" s="94">
        <f t="shared" si="8"/>
        <v>39.460370921410515</v>
      </c>
      <c r="O18" s="94">
        <f t="shared" si="8"/>
        <v>39.720122334684703</v>
      </c>
      <c r="P18" s="94">
        <f t="shared" si="8"/>
        <v>40.168472061122017</v>
      </c>
      <c r="Q18" s="94">
        <f t="shared" si="8"/>
        <v>40.248229976116704</v>
      </c>
      <c r="R18" s="94">
        <f t="shared" ref="R18:V18" si="9">R7*1000/R4</f>
        <v>40.513823901985774</v>
      </c>
      <c r="S18" s="94">
        <f t="shared" si="9"/>
        <v>40.735363870855124</v>
      </c>
      <c r="T18" s="94">
        <f t="shared" si="9"/>
        <v>41.065293145549944</v>
      </c>
      <c r="U18" s="94">
        <f t="shared" si="9"/>
        <v>41.573329960114236</v>
      </c>
      <c r="V18" s="94">
        <f t="shared" si="9"/>
        <v>41.692914780109447</v>
      </c>
      <c r="W18" s="94">
        <f t="shared" ref="W18:Y18" si="10">W7*1000/W4</f>
        <v>42.131787095597772</v>
      </c>
      <c r="X18" s="94">
        <f t="shared" si="10"/>
        <v>43.357138806480862</v>
      </c>
      <c r="Y18" s="94">
        <f t="shared" si="10"/>
        <v>43.839464234872437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91.914025541084001</v>
      </c>
      <c r="C19" s="15">
        <f t="shared" si="11"/>
        <v>91.951896961300378</v>
      </c>
      <c r="D19" s="15">
        <f t="shared" si="11"/>
        <v>91.995428349133149</v>
      </c>
      <c r="E19" s="15">
        <f t="shared" si="11"/>
        <v>92.066835232101042</v>
      </c>
      <c r="F19" s="15">
        <f t="shared" si="11"/>
        <v>92.161662044833719</v>
      </c>
      <c r="G19" s="15">
        <f t="shared" si="11"/>
        <v>92.289965502381591</v>
      </c>
      <c r="H19" s="15">
        <f t="shared" si="11"/>
        <v>92.409579780405807</v>
      </c>
      <c r="I19" s="15">
        <f t="shared" si="11"/>
        <v>92.547874004086808</v>
      </c>
      <c r="J19" s="15">
        <f t="shared" si="11"/>
        <v>92.704274515853967</v>
      </c>
      <c r="K19" s="15">
        <f t="shared" si="11"/>
        <v>92.895173678550989</v>
      </c>
      <c r="L19" s="15">
        <f t="shared" si="11"/>
        <v>93.075770832833115</v>
      </c>
      <c r="M19" s="15">
        <f t="shared" si="11"/>
        <v>93.332909358243199</v>
      </c>
      <c r="N19" s="15">
        <f t="shared" si="11"/>
        <v>93.59999999999998</v>
      </c>
      <c r="O19" s="15">
        <f t="shared" si="11"/>
        <v>93.858649733962125</v>
      </c>
      <c r="P19" s="15">
        <f t="shared" si="11"/>
        <v>94.165531787749941</v>
      </c>
      <c r="Q19" s="15">
        <f t="shared" si="11"/>
        <v>94.426320453401871</v>
      </c>
      <c r="R19" s="15">
        <f t="shared" ref="R19:V19" si="12">R7*1000/R6</f>
        <v>94.721320415091739</v>
      </c>
      <c r="S19" s="15">
        <f t="shared" si="12"/>
        <v>95.035604208152407</v>
      </c>
      <c r="T19" s="15">
        <f t="shared" si="12"/>
        <v>95.394675081063113</v>
      </c>
      <c r="U19" s="15">
        <f t="shared" si="12"/>
        <v>95.826526567325601</v>
      </c>
      <c r="V19" s="15">
        <f t="shared" si="12"/>
        <v>96.22724845479965</v>
      </c>
      <c r="W19" s="15">
        <f t="shared" ref="W19:Y19" si="13">W7*1000/W6</f>
        <v>96.650318011377664</v>
      </c>
      <c r="X19" s="15">
        <f t="shared" si="13"/>
        <v>97.380133109386747</v>
      </c>
      <c r="Y19" s="15">
        <f t="shared" si="13"/>
        <v>97.937362908141083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36.731360663429619</v>
      </c>
      <c r="D20" s="4">
        <f t="shared" si="14"/>
        <v>36.960923162915108</v>
      </c>
      <c r="E20" s="4">
        <f t="shared" si="14"/>
        <v>37.428450049985635</v>
      </c>
      <c r="F20" s="4">
        <f t="shared" si="14"/>
        <v>37.751157981802827</v>
      </c>
      <c r="G20" s="4">
        <f t="shared" si="14"/>
        <v>38.310597721989332</v>
      </c>
      <c r="H20" s="4">
        <f t="shared" si="14"/>
        <v>38.660344833714426</v>
      </c>
      <c r="I20" s="4">
        <f t="shared" si="14"/>
        <v>39.178993375792146</v>
      </c>
      <c r="J20" s="4">
        <f t="shared" si="14"/>
        <v>39.635710136308113</v>
      </c>
      <c r="K20" s="4">
        <f t="shared" si="14"/>
        <v>40.333218843007124</v>
      </c>
      <c r="L20" s="4">
        <f t="shared" si="14"/>
        <v>40.637258330996694</v>
      </c>
      <c r="M20" s="4">
        <f t="shared" si="14"/>
        <v>41.664409771827486</v>
      </c>
      <c r="N20" s="4">
        <f t="shared" si="14"/>
        <v>42.347263996709636</v>
      </c>
      <c r="O20" s="4">
        <f t="shared" si="14"/>
        <v>42.941799411261172</v>
      </c>
      <c r="P20" s="4">
        <f t="shared" si="14"/>
        <v>43.731761253161629</v>
      </c>
      <c r="Q20" s="4">
        <f t="shared" si="14"/>
        <v>44.211051141159068</v>
      </c>
      <c r="R20" s="4">
        <f t="shared" ref="R20:V20" si="15">IF(SUM(R21)=0,"",R21/R17)</f>
        <v>44.862978930507552</v>
      </c>
      <c r="S20" s="4">
        <f t="shared" si="15"/>
        <v>45.47894565170516</v>
      </c>
      <c r="T20" s="4">
        <f t="shared" si="15"/>
        <v>46.172508222935633</v>
      </c>
      <c r="U20" s="4">
        <f t="shared" si="15"/>
        <v>47.041996689679195</v>
      </c>
      <c r="V20" s="4">
        <f t="shared" si="15"/>
        <v>47.447572895325806</v>
      </c>
      <c r="W20" s="4">
        <f t="shared" ref="W20:Y20" si="16">IF(SUM(W21)=0,"",W21/W17)</f>
        <v>48.48098160797246</v>
      </c>
      <c r="X20" s="4">
        <f t="shared" si="16"/>
        <v>50.234107610850522</v>
      </c>
      <c r="Y20" s="4">
        <f t="shared" si="16"/>
        <v>51.026651036177981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93.366895156439398</v>
      </c>
      <c r="D21" s="3">
        <f t="shared" si="17"/>
        <v>93.594543492101678</v>
      </c>
      <c r="E21" s="3">
        <f t="shared" si="17"/>
        <v>94.41806539048018</v>
      </c>
      <c r="F21" s="3">
        <f t="shared" si="17"/>
        <v>94.868659878182584</v>
      </c>
      <c r="G21" s="3">
        <f t="shared" si="17"/>
        <v>95.508321886472757</v>
      </c>
      <c r="H21" s="3">
        <f t="shared" si="17"/>
        <v>95.723012744122173</v>
      </c>
      <c r="I21" s="3">
        <f t="shared" si="17"/>
        <v>96.027712050145212</v>
      </c>
      <c r="J21" s="3">
        <f t="shared" si="17"/>
        <v>96.671497820381049</v>
      </c>
      <c r="K21" s="3">
        <f t="shared" si="17"/>
        <v>97.84838732900181</v>
      </c>
      <c r="L21" s="3">
        <f t="shared" si="17"/>
        <v>98.179614627615393</v>
      </c>
      <c r="M21" s="3">
        <f t="shared" si="17"/>
        <v>99.744598088560537</v>
      </c>
      <c r="N21" s="3">
        <f t="shared" si="17"/>
        <v>100.44771038736951</v>
      </c>
      <c r="O21" s="3">
        <f t="shared" si="17"/>
        <v>101.4714727192095</v>
      </c>
      <c r="P21" s="3">
        <f t="shared" si="17"/>
        <v>102.51882491703257</v>
      </c>
      <c r="Q21" s="3">
        <f t="shared" si="17"/>
        <v>103.7234900792925</v>
      </c>
      <c r="R21" s="3">
        <f t="shared" ref="R21:V21" si="18">IF(SUM(R9)=0,"",R9*1000/R8)</f>
        <v>104.88964488597259</v>
      </c>
      <c r="S21" s="3">
        <f t="shared" si="18"/>
        <v>106.1023805375129</v>
      </c>
      <c r="T21" s="3">
        <f t="shared" si="18"/>
        <v>107.25873559439006</v>
      </c>
      <c r="U21" s="3">
        <f t="shared" si="18"/>
        <v>108.43180351173388</v>
      </c>
      <c r="V21" s="3">
        <f t="shared" si="18"/>
        <v>109.50899954238575</v>
      </c>
      <c r="W21" s="3">
        <f t="shared" ref="W21:Y21" si="19">IF(SUM(W9)=0,"",W9*1000/W8)</f>
        <v>111.21536998376899</v>
      </c>
      <c r="X21" s="3">
        <f t="shared" si="19"/>
        <v>112.82580494090797</v>
      </c>
      <c r="Y21" s="3">
        <f t="shared" si="19"/>
        <v>113.99353819068808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20891.527273274758</v>
      </c>
      <c r="C22" s="13">
        <f t="shared" si="20"/>
        <v>21023.813745369804</v>
      </c>
      <c r="D22" s="13">
        <f t="shared" si="20"/>
        <v>21012.305880244192</v>
      </c>
      <c r="E22" s="13">
        <f t="shared" si="20"/>
        <v>21090.067990345677</v>
      </c>
      <c r="F22" s="13">
        <f t="shared" si="20"/>
        <v>21133.826833581461</v>
      </c>
      <c r="G22" s="13">
        <f t="shared" si="20"/>
        <v>21249.450893651036</v>
      </c>
      <c r="H22" s="13">
        <f t="shared" si="20"/>
        <v>21440.055380980742</v>
      </c>
      <c r="I22" s="13">
        <f t="shared" si="20"/>
        <v>21600.744147348931</v>
      </c>
      <c r="J22" s="13">
        <f t="shared" si="20"/>
        <v>21192.866693181928</v>
      </c>
      <c r="K22" s="13">
        <f t="shared" si="20"/>
        <v>20734.20766125093</v>
      </c>
      <c r="L22" s="13">
        <f t="shared" si="20"/>
        <v>20850.277750678357</v>
      </c>
      <c r="M22" s="13">
        <f t="shared" si="20"/>
        <v>20800.075190403932</v>
      </c>
      <c r="N22" s="13">
        <f t="shared" si="20"/>
        <v>19994.371287730122</v>
      </c>
      <c r="O22" s="13">
        <f t="shared" si="20"/>
        <v>19485.860893577643</v>
      </c>
      <c r="P22" s="13">
        <f t="shared" si="20"/>
        <v>19519.78023078791</v>
      </c>
      <c r="Q22" s="13">
        <f t="shared" si="20"/>
        <v>19895.072272179794</v>
      </c>
      <c r="R22" s="13">
        <f t="shared" ref="R22:V22" si="21">R3*1000000/R4</f>
        <v>20093.656571918746</v>
      </c>
      <c r="S22" s="13">
        <f t="shared" si="21"/>
        <v>20371.780798710683</v>
      </c>
      <c r="T22" s="13">
        <f t="shared" si="21"/>
        <v>20519.725512299687</v>
      </c>
      <c r="U22" s="13">
        <f t="shared" si="21"/>
        <v>20556.950383594303</v>
      </c>
      <c r="V22" s="13">
        <f t="shared" si="21"/>
        <v>18434.92593524286</v>
      </c>
      <c r="W22" s="13">
        <f t="shared" ref="W22:Y22" si="22">W3*1000000/W4</f>
        <v>19643.009312416005</v>
      </c>
      <c r="X22" s="13">
        <f t="shared" si="22"/>
        <v>20750.205874075866</v>
      </c>
      <c r="Y22" s="13">
        <f t="shared" si="22"/>
        <v>20878.048095874921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53305.011770072771</v>
      </c>
      <c r="C23" s="46">
        <f t="shared" si="23"/>
        <v>53440.117063421974</v>
      </c>
      <c r="D23" s="46">
        <f t="shared" si="23"/>
        <v>53208.551309970862</v>
      </c>
      <c r="E23" s="46">
        <f t="shared" si="23"/>
        <v>53202.401273437055</v>
      </c>
      <c r="F23" s="46">
        <f t="shared" si="23"/>
        <v>53109.306759964486</v>
      </c>
      <c r="G23" s="46">
        <f t="shared" si="23"/>
        <v>52974.882057158226</v>
      </c>
      <c r="H23" s="46">
        <f t="shared" si="23"/>
        <v>53085.576533154839</v>
      </c>
      <c r="I23" s="46">
        <f t="shared" si="23"/>
        <v>52943.423511542525</v>
      </c>
      <c r="J23" s="46">
        <f t="shared" si="23"/>
        <v>51689.402291314524</v>
      </c>
      <c r="K23" s="46">
        <f t="shared" si="23"/>
        <v>50301.186971834955</v>
      </c>
      <c r="L23" s="46">
        <f t="shared" si="23"/>
        <v>50374.270275977469</v>
      </c>
      <c r="M23" s="46">
        <f t="shared" si="23"/>
        <v>49795.380552385512</v>
      </c>
      <c r="N23" s="46">
        <f t="shared" si="23"/>
        <v>47426.648782870667</v>
      </c>
      <c r="O23" s="46">
        <f t="shared" si="23"/>
        <v>46045.089613884549</v>
      </c>
      <c r="P23" s="46">
        <f t="shared" si="23"/>
        <v>45759.532078174074</v>
      </c>
      <c r="Q23" s="46">
        <f t="shared" si="23"/>
        <v>46675.803406291685</v>
      </c>
      <c r="R23" s="46">
        <f t="shared" ref="R23:V23" si="24">R3*1000000/R6</f>
        <v>46978.969130737612</v>
      </c>
      <c r="S23" s="46">
        <f t="shared" si="24"/>
        <v>47527.364752145651</v>
      </c>
      <c r="T23" s="46">
        <f t="shared" si="24"/>
        <v>47667.321917329406</v>
      </c>
      <c r="U23" s="46">
        <f t="shared" si="24"/>
        <v>47383.771133239301</v>
      </c>
      <c r="V23" s="46">
        <f t="shared" si="24"/>
        <v>42547.809563622643</v>
      </c>
      <c r="W23" s="46">
        <f t="shared" ref="W23:Y23" si="25">W3*1000000/W6</f>
        <v>45061.062623280683</v>
      </c>
      <c r="X23" s="46">
        <f t="shared" si="25"/>
        <v>46604.962082106911</v>
      </c>
      <c r="Y23" s="46">
        <f t="shared" si="25"/>
        <v>46641.559354478173</v>
      </c>
      <c r="DA23" s="11"/>
    </row>
    <row r="24" spans="1:105" ht="12" customHeight="1" x14ac:dyDescent="0.25">
      <c r="A24" s="180" t="s">
        <v>188</v>
      </c>
      <c r="B24" s="15">
        <v>1.3235507004152227</v>
      </c>
      <c r="C24" s="15">
        <v>1.3103181103591255</v>
      </c>
      <c r="D24" s="15">
        <v>1.2957980239137197</v>
      </c>
      <c r="E24" s="15">
        <v>1.287174516705069</v>
      </c>
      <c r="F24" s="15">
        <v>1.2694822534878198</v>
      </c>
      <c r="G24" s="15">
        <v>1.2463593573350813</v>
      </c>
      <c r="H24" s="15">
        <v>1.2301303988122989</v>
      </c>
      <c r="I24" s="15">
        <v>1.2098151783554798</v>
      </c>
      <c r="J24" s="15">
        <v>1.1885609159301633</v>
      </c>
      <c r="K24" s="15">
        <v>1.1775912494878022</v>
      </c>
      <c r="L24" s="15">
        <v>1.1761749405273512</v>
      </c>
      <c r="M24" s="15">
        <v>1.1616253574035118</v>
      </c>
      <c r="N24" s="15">
        <v>1.1246233902524332</v>
      </c>
      <c r="O24" s="15">
        <v>1.1034345976093909</v>
      </c>
      <c r="P24" s="15">
        <v>1.0920183804490333</v>
      </c>
      <c r="Q24" s="15">
        <v>1.0960429353044658</v>
      </c>
      <c r="R24" s="15">
        <v>1.0850497654029454</v>
      </c>
      <c r="S24" s="15">
        <v>1.0782138221420805</v>
      </c>
      <c r="T24" s="15">
        <v>1.0661453200992936</v>
      </c>
      <c r="U24" s="15">
        <v>1.0492388545172175</v>
      </c>
      <c r="V24" s="15">
        <v>1.0169576679523742</v>
      </c>
      <c r="W24" s="15">
        <v>1.0290029433197205</v>
      </c>
      <c r="X24" s="15">
        <v>1.0209045082504431</v>
      </c>
      <c r="Y24" s="15">
        <v>1.0269011977659992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27593.704783027293</v>
      </c>
      <c r="C28" s="22">
        <f t="shared" ref="C28:W28" si="26">SUM(C29:C30,C33:C34,C41:C42)</f>
        <v>28909.614275770637</v>
      </c>
      <c r="D28" s="22">
        <f t="shared" si="26"/>
        <v>28745.109168017603</v>
      </c>
      <c r="E28" s="22">
        <f t="shared" si="26"/>
        <v>31595.5183779668</v>
      </c>
      <c r="F28" s="22">
        <f t="shared" si="26"/>
        <v>31433.76489713983</v>
      </c>
      <c r="G28" s="22">
        <f t="shared" si="26"/>
        <v>33935.96215597674</v>
      </c>
      <c r="H28" s="22">
        <f t="shared" si="26"/>
        <v>32438.488495675138</v>
      </c>
      <c r="I28" s="22">
        <f t="shared" si="26"/>
        <v>32357.73355117458</v>
      </c>
      <c r="J28" s="22">
        <f t="shared" si="26"/>
        <v>33635.323617354785</v>
      </c>
      <c r="K28" s="22">
        <f t="shared" si="26"/>
        <v>34072.724478351862</v>
      </c>
      <c r="L28" s="22">
        <f t="shared" si="26"/>
        <v>35445.24694532749</v>
      </c>
      <c r="M28" s="22">
        <f t="shared" si="26"/>
        <v>32438.265573419274</v>
      </c>
      <c r="N28" s="22">
        <f t="shared" si="26"/>
        <v>34420.758278608242</v>
      </c>
      <c r="O28" s="22">
        <f t="shared" si="26"/>
        <v>34313.120740628619</v>
      </c>
      <c r="P28" s="22">
        <f t="shared" si="26"/>
        <v>29610.913799456779</v>
      </c>
      <c r="Q28" s="22">
        <f t="shared" si="26"/>
        <v>32577.247421908636</v>
      </c>
      <c r="R28" s="22">
        <f t="shared" si="26"/>
        <v>32274.079753326354</v>
      </c>
      <c r="S28" s="22">
        <f t="shared" si="26"/>
        <v>32898.638521066212</v>
      </c>
      <c r="T28" s="22">
        <f t="shared" si="26"/>
        <v>31905.559329320717</v>
      </c>
      <c r="U28" s="22">
        <f t="shared" si="26"/>
        <v>31138.334823731726</v>
      </c>
      <c r="V28" s="22">
        <f t="shared" si="26"/>
        <v>30655.991573516767</v>
      </c>
      <c r="W28" s="22">
        <f t="shared" si="26"/>
        <v>33389.651676698188</v>
      </c>
      <c r="X28" s="22">
        <f t="shared" ref="X28:Y28" si="27">SUM(X29:X30,X33:X34,X41:X42)</f>
        <v>30043.219776440234</v>
      </c>
      <c r="Y28" s="22">
        <f t="shared" si="27"/>
        <v>27587.184780739459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64.912553740326743</v>
      </c>
      <c r="C29" s="31">
        <v>74.712983662940658</v>
      </c>
      <c r="D29" s="31">
        <v>16.815993121238179</v>
      </c>
      <c r="E29" s="31">
        <v>16.816079105760963</v>
      </c>
      <c r="F29" s="31">
        <v>7.6202063628546863</v>
      </c>
      <c r="G29" s="31">
        <v>6.9852106620808252</v>
      </c>
      <c r="H29" s="31">
        <v>6.9852106620808252</v>
      </c>
      <c r="I29" s="31">
        <v>5.4985382631126392</v>
      </c>
      <c r="J29" s="31">
        <v>4.2668959587274289</v>
      </c>
      <c r="K29" s="31">
        <v>3.6646603611349948</v>
      </c>
      <c r="L29" s="31">
        <v>3.626139294926912</v>
      </c>
      <c r="M29" s="31">
        <v>3.6199484092863279</v>
      </c>
      <c r="N29" s="31">
        <v>2.419776440240756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6006.5300945829749</v>
      </c>
      <c r="C30" s="98">
        <f t="shared" ref="C30:W30" si="28">SUM(C31:C32)</f>
        <v>6451.3232158211513</v>
      </c>
      <c r="D30" s="98">
        <f t="shared" si="28"/>
        <v>5837.4462596732574</v>
      </c>
      <c r="E30" s="98">
        <f t="shared" si="28"/>
        <v>5204.4711092003436</v>
      </c>
      <c r="F30" s="98">
        <f t="shared" si="28"/>
        <v>5338.1149613069638</v>
      </c>
      <c r="G30" s="98">
        <f t="shared" si="28"/>
        <v>5323.6791057609626</v>
      </c>
      <c r="H30" s="98">
        <f t="shared" si="28"/>
        <v>4714.2447979363715</v>
      </c>
      <c r="I30" s="98">
        <f t="shared" si="28"/>
        <v>3922.7858985382627</v>
      </c>
      <c r="J30" s="98">
        <f t="shared" si="28"/>
        <v>3940.2168529664668</v>
      </c>
      <c r="K30" s="98">
        <f t="shared" si="28"/>
        <v>3789.2280309544285</v>
      </c>
      <c r="L30" s="98">
        <f t="shared" si="28"/>
        <v>3325.3893379191736</v>
      </c>
      <c r="M30" s="98">
        <f t="shared" si="28"/>
        <v>3079.2872742906275</v>
      </c>
      <c r="N30" s="98">
        <f t="shared" si="28"/>
        <v>2808.9853826311255</v>
      </c>
      <c r="O30" s="98">
        <f t="shared" si="28"/>
        <v>2708.9662080825456</v>
      </c>
      <c r="P30" s="98">
        <f t="shared" si="28"/>
        <v>2242.9731728288912</v>
      </c>
      <c r="Q30" s="98">
        <f t="shared" si="28"/>
        <v>2374.6058469475488</v>
      </c>
      <c r="R30" s="98">
        <f t="shared" si="28"/>
        <v>2289.5481513327604</v>
      </c>
      <c r="S30" s="98">
        <f t="shared" si="28"/>
        <v>2087.4673258813414</v>
      </c>
      <c r="T30" s="98">
        <f t="shared" si="28"/>
        <v>2199.7290627687012</v>
      </c>
      <c r="U30" s="98">
        <f t="shared" si="28"/>
        <v>1975.6692175408425</v>
      </c>
      <c r="V30" s="98">
        <f t="shared" si="28"/>
        <v>1871.2632846087704</v>
      </c>
      <c r="W30" s="98">
        <f t="shared" si="28"/>
        <v>1878.0846947549435</v>
      </c>
      <c r="X30" s="98">
        <f t="shared" ref="X30:Y30" si="29">SUM(X31:X32)</f>
        <v>1676.6110060189158</v>
      </c>
      <c r="Y30" s="98">
        <f t="shared" si="29"/>
        <v>1595.630180567498</v>
      </c>
      <c r="DA30" s="63"/>
    </row>
    <row r="31" spans="1:105" ht="12" customHeight="1" x14ac:dyDescent="0.25">
      <c r="A31" s="97" t="s">
        <v>74</v>
      </c>
      <c r="B31" s="98">
        <v>1528.279363714531</v>
      </c>
      <c r="C31" s="98">
        <v>1505.206878761823</v>
      </c>
      <c r="D31" s="98">
        <v>1474.443508168529</v>
      </c>
      <c r="E31" s="98">
        <v>1537.068873602751</v>
      </c>
      <c r="F31" s="98">
        <v>1500.8120378331901</v>
      </c>
      <c r="G31" s="98">
        <v>1551.3518486672399</v>
      </c>
      <c r="H31" s="98">
        <v>1427.199742046432</v>
      </c>
      <c r="I31" s="98">
        <v>1357.982201203783</v>
      </c>
      <c r="J31" s="98">
        <v>1457.9631126397251</v>
      </c>
      <c r="K31" s="98">
        <v>1382.15339638865</v>
      </c>
      <c r="L31" s="98">
        <v>1371.1665520206359</v>
      </c>
      <c r="M31" s="98">
        <v>1244.817024935511</v>
      </c>
      <c r="N31" s="98">
        <v>1206.362854686156</v>
      </c>
      <c r="O31" s="98">
        <v>1192.0798796216679</v>
      </c>
      <c r="P31" s="98">
        <v>1080.0134135855551</v>
      </c>
      <c r="Q31" s="98">
        <v>1085.5067927773</v>
      </c>
      <c r="R31" s="98">
        <v>1118.4675838349101</v>
      </c>
      <c r="S31" s="98">
        <v>1147.797162510748</v>
      </c>
      <c r="T31" s="98">
        <v>1116.090025795357</v>
      </c>
      <c r="U31" s="98">
        <v>1118.32252794497</v>
      </c>
      <c r="V31" s="98">
        <v>1100.6204643164231</v>
      </c>
      <c r="W31" s="98">
        <v>1154.767239896818</v>
      </c>
      <c r="X31" s="98">
        <v>1071.128288907996</v>
      </c>
      <c r="Y31" s="98">
        <v>1067.6036973344801</v>
      </c>
      <c r="DA31" s="63" t="s">
        <v>233</v>
      </c>
    </row>
    <row r="32" spans="1:105" ht="12" customHeight="1" x14ac:dyDescent="0.25">
      <c r="A32" s="97" t="s">
        <v>196</v>
      </c>
      <c r="B32" s="98">
        <v>4478.2507308684435</v>
      </c>
      <c r="C32" s="98">
        <v>4946.1163370593285</v>
      </c>
      <c r="D32" s="98">
        <v>4363.0027515047286</v>
      </c>
      <c r="E32" s="98">
        <v>3667.4022355975926</v>
      </c>
      <c r="F32" s="98">
        <v>3837.3029234737737</v>
      </c>
      <c r="G32" s="98">
        <v>3772.3272570937224</v>
      </c>
      <c r="H32" s="98">
        <v>3287.0450558899392</v>
      </c>
      <c r="I32" s="98">
        <v>2564.8036973344797</v>
      </c>
      <c r="J32" s="98">
        <v>2482.2537403267415</v>
      </c>
      <c r="K32" s="98">
        <v>2407.0746345657785</v>
      </c>
      <c r="L32" s="98">
        <v>1954.2227858985377</v>
      </c>
      <c r="M32" s="98">
        <v>1834.4702493551165</v>
      </c>
      <c r="N32" s="98">
        <v>1602.6225279449695</v>
      </c>
      <c r="O32" s="98">
        <v>1516.8863284608776</v>
      </c>
      <c r="P32" s="98">
        <v>1162.9597592433361</v>
      </c>
      <c r="Q32" s="98">
        <v>1289.0990541702488</v>
      </c>
      <c r="R32" s="98">
        <v>1171.0805674978503</v>
      </c>
      <c r="S32" s="98">
        <v>939.6701633705934</v>
      </c>
      <c r="T32" s="98">
        <v>1083.6390369733442</v>
      </c>
      <c r="U32" s="98">
        <v>857.34668959587248</v>
      </c>
      <c r="V32" s="98">
        <v>770.64282029234732</v>
      </c>
      <c r="W32" s="98">
        <v>723.31745485812553</v>
      </c>
      <c r="X32" s="98">
        <v>605.48271711091979</v>
      </c>
      <c r="Y32" s="98">
        <v>528.02648323301787</v>
      </c>
      <c r="DA32" s="63" t="s">
        <v>234</v>
      </c>
    </row>
    <row r="33" spans="1:105" ht="12" customHeight="1" x14ac:dyDescent="0.25">
      <c r="A33" s="73" t="s">
        <v>189</v>
      </c>
      <c r="B33" s="98">
        <v>14974.785038693033</v>
      </c>
      <c r="C33" s="98">
        <v>15746.388650042991</v>
      </c>
      <c r="D33" s="98">
        <v>15300.88134135855</v>
      </c>
      <c r="E33" s="98">
        <v>17272.807394668958</v>
      </c>
      <c r="F33" s="98">
        <v>17936.887360275148</v>
      </c>
      <c r="G33" s="98">
        <v>18745.786758383489</v>
      </c>
      <c r="H33" s="98">
        <v>17016.917454858121</v>
      </c>
      <c r="I33" s="98">
        <v>15942.067927773</v>
      </c>
      <c r="J33" s="98">
        <v>16014.746345657781</v>
      </c>
      <c r="K33" s="98">
        <v>16820.700773860699</v>
      </c>
      <c r="L33" s="98">
        <v>18697.592433361999</v>
      </c>
      <c r="M33" s="98">
        <v>17989.638865004301</v>
      </c>
      <c r="N33" s="98">
        <v>18116.552020636289</v>
      </c>
      <c r="O33" s="98">
        <v>18073.086844368008</v>
      </c>
      <c r="P33" s="98">
        <v>15150.838349097159</v>
      </c>
      <c r="Q33" s="98">
        <v>16985.55460017197</v>
      </c>
      <c r="R33" s="98">
        <v>17097.463456577811</v>
      </c>
      <c r="S33" s="98">
        <v>17258.554884841778</v>
      </c>
      <c r="T33" s="98">
        <v>16492.861911629014</v>
      </c>
      <c r="U33" s="98">
        <v>16115.636404081593</v>
      </c>
      <c r="V33" s="98">
        <v>15909.798859622979</v>
      </c>
      <c r="W33" s="98">
        <v>17366.674002841701</v>
      </c>
      <c r="X33" s="98">
        <v>14924.040575470784</v>
      </c>
      <c r="Y33" s="98">
        <v>12824.227887558996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1292.7909395191286</v>
      </c>
      <c r="C34" s="98">
        <f>SUM(C35:C40)</f>
        <v>1344.5840952031388</v>
      </c>
      <c r="D34" s="98">
        <f>SUM(D35:D40)</f>
        <v>2176.6379728327402</v>
      </c>
      <c r="E34" s="98">
        <f t="shared" ref="E34:G34" si="30">SUM(E35:E40)</f>
        <v>3511.0540615437567</v>
      </c>
      <c r="F34" s="98">
        <f t="shared" si="30"/>
        <v>2269.2707440873855</v>
      </c>
      <c r="G34" s="98">
        <f t="shared" si="30"/>
        <v>3943.1310295794947</v>
      </c>
      <c r="H34" s="98">
        <f t="shared" ref="H34" si="31">SUM(H35:H40)</f>
        <v>4741.159776844529</v>
      </c>
      <c r="I34" s="98">
        <f t="shared" ref="I34" si="32">SUM(I35:I40)</f>
        <v>6574.153929506484</v>
      </c>
      <c r="J34" s="98">
        <f t="shared" ref="J34" si="33">SUM(J35:J40)</f>
        <v>7752.4429638724141</v>
      </c>
      <c r="K34" s="98">
        <f t="shared" ref="K34" si="34">SUM(K35:K40)</f>
        <v>7481.0475222039749</v>
      </c>
      <c r="L34" s="98">
        <f t="shared" ref="L34" si="35">SUM(L35:L40)</f>
        <v>7315.8159049147607</v>
      </c>
      <c r="M34" s="98">
        <f t="shared" ref="M34" si="36">SUM(M35:M40)</f>
        <v>4767.1238709257241</v>
      </c>
      <c r="N34" s="98">
        <f t="shared" ref="N34" si="37">SUM(N35:N40)</f>
        <v>6826.2490782643017</v>
      </c>
      <c r="O34" s="98">
        <f t="shared" ref="O34" si="38">SUM(O35:O40)</f>
        <v>6841.0467079545142</v>
      </c>
      <c r="P34" s="98">
        <f t="shared" ref="P34" si="39">SUM(P35:P40)</f>
        <v>5873.7851666106953</v>
      </c>
      <c r="Q34" s="98">
        <f t="shared" ref="Q34" si="40">SUM(Q35:Q40)</f>
        <v>6617.6267856231661</v>
      </c>
      <c r="R34" s="98">
        <f t="shared" ref="R34" si="41">SUM(R35:R40)</f>
        <v>6411.2537000159591</v>
      </c>
      <c r="S34" s="98">
        <f t="shared" ref="S34" si="42">SUM(S35:S40)</f>
        <v>7016.4875055279545</v>
      </c>
      <c r="T34" s="98">
        <f t="shared" ref="T34" si="43">SUM(T35:T40)</f>
        <v>6520.5046403916158</v>
      </c>
      <c r="U34" s="98">
        <f t="shared" ref="U34" si="44">SUM(U35:U40)</f>
        <v>6519.5932605787684</v>
      </c>
      <c r="V34" s="98">
        <f t="shared" ref="V34" si="45">SUM(V35:V40)</f>
        <v>6312.1309770064254</v>
      </c>
      <c r="W34" s="98">
        <f t="shared" ref="W34:Y34" si="46">SUM(W35:W40)</f>
        <v>7665.7745784136678</v>
      </c>
      <c r="X34" s="98">
        <f t="shared" si="46"/>
        <v>7198.0694847183759</v>
      </c>
      <c r="Y34" s="98">
        <f t="shared" si="46"/>
        <v>7103.0226713403936</v>
      </c>
      <c r="DA34" s="63"/>
    </row>
    <row r="35" spans="1:105" ht="12" customHeight="1" x14ac:dyDescent="0.25">
      <c r="A35" s="97" t="s">
        <v>199</v>
      </c>
      <c r="B35" s="98">
        <v>1280.2187446259677</v>
      </c>
      <c r="C35" s="98">
        <v>1330.352536543422</v>
      </c>
      <c r="D35" s="98">
        <v>2160.1079965606191</v>
      </c>
      <c r="E35" s="98">
        <v>3491.1435941530522</v>
      </c>
      <c r="F35" s="98">
        <v>2243.9715391229579</v>
      </c>
      <c r="G35" s="98">
        <v>3905.1398968185722</v>
      </c>
      <c r="H35" s="98">
        <v>4658.9280309544274</v>
      </c>
      <c r="I35" s="98">
        <v>6474.1186586414442</v>
      </c>
      <c r="J35" s="98">
        <v>7674.4577815993116</v>
      </c>
      <c r="K35" s="98">
        <v>7380.4815133276006</v>
      </c>
      <c r="L35" s="98">
        <v>7162.8785898538254</v>
      </c>
      <c r="M35" s="98">
        <v>4601.7101461736884</v>
      </c>
      <c r="N35" s="98">
        <v>6637.3650902837489</v>
      </c>
      <c r="O35" s="98">
        <v>6632.6980223559758</v>
      </c>
      <c r="P35" s="98">
        <v>5675.5278589853824</v>
      </c>
      <c r="Q35" s="98">
        <v>6393.4651762682715</v>
      </c>
      <c r="R35" s="98">
        <v>6173.3304385210658</v>
      </c>
      <c r="S35" s="98">
        <v>6757.340928632846</v>
      </c>
      <c r="T35" s="98">
        <v>6251.6962166809972</v>
      </c>
      <c r="U35" s="98">
        <v>6242.8244196044698</v>
      </c>
      <c r="V35" s="98">
        <v>6012.9585554600162</v>
      </c>
      <c r="W35" s="98">
        <v>6793.5033533963888</v>
      </c>
      <c r="X35" s="98">
        <v>6167.1039552880475</v>
      </c>
      <c r="Y35" s="98">
        <v>5996.4818572656914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2.0562071616608977</v>
      </c>
      <c r="T36" s="98">
        <v>6.5287160579961441</v>
      </c>
      <c r="U36" s="98">
        <v>11.008909761916323</v>
      </c>
      <c r="V36" s="98">
        <v>22.797786980631205</v>
      </c>
      <c r="W36" s="98">
        <v>40.195816590797563</v>
      </c>
      <c r="X36" s="98">
        <v>51.858048776846978</v>
      </c>
      <c r="Y36" s="98">
        <v>60.331699715288885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38.000343938091142</v>
      </c>
      <c r="I37" s="98">
        <v>38.884092863284607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8.4790197764402411</v>
      </c>
      <c r="C38" s="98">
        <v>9.4343938091143578</v>
      </c>
      <c r="D38" s="98">
        <v>10.9152192605331</v>
      </c>
      <c r="E38" s="98">
        <v>12.51556319862425</v>
      </c>
      <c r="F38" s="98">
        <v>14.402407566638001</v>
      </c>
      <c r="G38" s="98">
        <v>21.281169389509891</v>
      </c>
      <c r="H38" s="98">
        <v>27.109028374892521</v>
      </c>
      <c r="I38" s="98">
        <v>40.675494411006007</v>
      </c>
      <c r="J38" s="98">
        <v>52.092261392949261</v>
      </c>
      <c r="K38" s="98">
        <v>66.160275150472913</v>
      </c>
      <c r="L38" s="98">
        <v>99.264316423043837</v>
      </c>
      <c r="M38" s="98">
        <v>103.87411865864139</v>
      </c>
      <c r="N38" s="98">
        <v>114.9326741186586</v>
      </c>
      <c r="O38" s="98">
        <v>124.43869303525361</v>
      </c>
      <c r="P38" s="98">
        <v>132.86999140154771</v>
      </c>
      <c r="Q38" s="98">
        <v>140.5368873602751</v>
      </c>
      <c r="R38" s="98">
        <v>148.0605331040413</v>
      </c>
      <c r="S38" s="98">
        <v>154.49105760963019</v>
      </c>
      <c r="T38" s="98">
        <v>161.63181427343079</v>
      </c>
      <c r="U38" s="98">
        <v>168.68039552880481</v>
      </c>
      <c r="V38" s="98">
        <v>180.1834909716251</v>
      </c>
      <c r="W38" s="98">
        <v>188.95692175408419</v>
      </c>
      <c r="X38" s="98">
        <v>204.99148753224421</v>
      </c>
      <c r="Y38" s="98">
        <v>219.34049871023211</v>
      </c>
      <c r="DA38" s="63" t="s">
        <v>239</v>
      </c>
    </row>
    <row r="39" spans="1:105" ht="12" customHeight="1" x14ac:dyDescent="0.25">
      <c r="A39" s="97" t="s">
        <v>197</v>
      </c>
      <c r="B39" s="98">
        <v>2.3167669819432501</v>
      </c>
      <c r="C39" s="98">
        <v>2.36457437661221</v>
      </c>
      <c r="D39" s="98">
        <v>2.36457437661221</v>
      </c>
      <c r="E39" s="98">
        <v>2.36457437661221</v>
      </c>
      <c r="F39" s="98">
        <v>2.3167669819432501</v>
      </c>
      <c r="G39" s="98">
        <v>2.3167669819432501</v>
      </c>
      <c r="H39" s="98">
        <v>2.3167669819432501</v>
      </c>
      <c r="I39" s="98">
        <v>2.3167669819432501</v>
      </c>
      <c r="J39" s="98">
        <v>2.3167669819432501</v>
      </c>
      <c r="K39" s="98">
        <v>2.3167669819432501</v>
      </c>
      <c r="L39" s="98">
        <v>1.337575236457438</v>
      </c>
      <c r="M39" s="98">
        <v>1.337575236457438</v>
      </c>
      <c r="N39" s="98">
        <v>1.5286328460877039</v>
      </c>
      <c r="O39" s="98">
        <v>1.4092003439380909</v>
      </c>
      <c r="P39" s="98">
        <v>0.45382631126397238</v>
      </c>
      <c r="Q39" s="98">
        <v>0.85984522785898532</v>
      </c>
      <c r="R39" s="98">
        <v>0.88374892519346515</v>
      </c>
      <c r="S39" s="98">
        <v>0.88039552880481509</v>
      </c>
      <c r="T39" s="98">
        <v>0.98400687876182291</v>
      </c>
      <c r="U39" s="98">
        <v>0.952450558899398</v>
      </c>
      <c r="V39" s="98">
        <v>0.87764402407566633</v>
      </c>
      <c r="W39" s="98">
        <v>0.83817712811693879</v>
      </c>
      <c r="X39" s="98">
        <v>0.79707652622527936</v>
      </c>
      <c r="Y39" s="98">
        <v>0.76930352536543412</v>
      </c>
      <c r="DA39" s="63" t="s">
        <v>240</v>
      </c>
    </row>
    <row r="40" spans="1:105" ht="12" customHeight="1" x14ac:dyDescent="0.25">
      <c r="A40" s="97" t="s">
        <v>191</v>
      </c>
      <c r="B40" s="98">
        <v>1.7764081347774132</v>
      </c>
      <c r="C40" s="98">
        <v>2.4325904739900164</v>
      </c>
      <c r="D40" s="98">
        <v>3.2501826349759462</v>
      </c>
      <c r="E40" s="98">
        <v>5.0303298154681979</v>
      </c>
      <c r="F40" s="98">
        <v>8.5800304158467267</v>
      </c>
      <c r="G40" s="98">
        <v>14.393196389469345</v>
      </c>
      <c r="H40" s="98">
        <v>14.805606595175338</v>
      </c>
      <c r="I40" s="98">
        <v>18.158916608806184</v>
      </c>
      <c r="J40" s="98">
        <v>23.576153898209558</v>
      </c>
      <c r="K40" s="98">
        <v>32.088966743957464</v>
      </c>
      <c r="L40" s="98">
        <v>52.335423401434049</v>
      </c>
      <c r="M40" s="98">
        <v>60.202030856937021</v>
      </c>
      <c r="N40" s="98">
        <v>72.422681015806418</v>
      </c>
      <c r="O40" s="98">
        <v>82.500792219346422</v>
      </c>
      <c r="P40" s="98">
        <v>64.933489912501557</v>
      </c>
      <c r="Q40" s="98">
        <v>82.764876766761034</v>
      </c>
      <c r="R40" s="98">
        <v>88.978979465658426</v>
      </c>
      <c r="S40" s="98">
        <v>101.71891659501284</v>
      </c>
      <c r="T40" s="98">
        <v>99.663886500429925</v>
      </c>
      <c r="U40" s="98">
        <v>96.127085124677365</v>
      </c>
      <c r="V40" s="98">
        <v>95.313499570077511</v>
      </c>
      <c r="W40" s="98">
        <v>642.28030954428186</v>
      </c>
      <c r="X40" s="98">
        <v>773.31891659501275</v>
      </c>
      <c r="Y40" s="98">
        <v>826.09931212381662</v>
      </c>
      <c r="DA40" s="63" t="s">
        <v>241</v>
      </c>
    </row>
    <row r="41" spans="1:105" ht="12" customHeight="1" x14ac:dyDescent="0.25">
      <c r="A41" s="73" t="s">
        <v>198</v>
      </c>
      <c r="B41" s="98">
        <v>0</v>
      </c>
      <c r="C41" s="98">
        <v>0</v>
      </c>
      <c r="D41" s="98">
        <v>0</v>
      </c>
      <c r="E41" s="98">
        <v>0</v>
      </c>
      <c r="F41" s="98">
        <v>155.99028374892521</v>
      </c>
      <c r="G41" s="98">
        <v>158.85640584694761</v>
      </c>
      <c r="H41" s="98">
        <v>143.61805674978501</v>
      </c>
      <c r="I41" s="98">
        <v>133.34763542562339</v>
      </c>
      <c r="J41" s="98">
        <v>43.25503009458297</v>
      </c>
      <c r="K41" s="98">
        <v>51.686242476354252</v>
      </c>
      <c r="L41" s="98">
        <v>122.5995700773861</v>
      </c>
      <c r="M41" s="98">
        <v>567.64118658641439</v>
      </c>
      <c r="N41" s="98">
        <v>694.3250214961306</v>
      </c>
      <c r="O41" s="98">
        <v>930.51969045571786</v>
      </c>
      <c r="P41" s="98">
        <v>818.38159931212374</v>
      </c>
      <c r="Q41" s="98">
        <v>908.40257953568346</v>
      </c>
      <c r="R41" s="98">
        <v>946.66569217540837</v>
      </c>
      <c r="S41" s="98">
        <v>904.9423903697334</v>
      </c>
      <c r="T41" s="98">
        <v>1091.621496130696</v>
      </c>
      <c r="U41" s="98">
        <v>887.88280309544268</v>
      </c>
      <c r="V41" s="98">
        <v>869.62149613069641</v>
      </c>
      <c r="W41" s="98">
        <v>707.86431642304376</v>
      </c>
      <c r="X41" s="98">
        <v>686.4564918314702</v>
      </c>
      <c r="Y41" s="98">
        <v>611.76887360275146</v>
      </c>
      <c r="DA41" s="63" t="s">
        <v>242</v>
      </c>
    </row>
    <row r="42" spans="1:105" ht="12" customHeight="1" x14ac:dyDescent="0.25">
      <c r="A42" s="32" t="s">
        <v>53</v>
      </c>
      <c r="B42" s="33">
        <v>5254.6861564918308</v>
      </c>
      <c r="C42" s="33">
        <v>5292.6053310404122</v>
      </c>
      <c r="D42" s="33">
        <v>5413.3276010318141</v>
      </c>
      <c r="E42" s="33">
        <v>5590.3697334479793</v>
      </c>
      <c r="F42" s="33">
        <v>5725.8813413585549</v>
      </c>
      <c r="G42" s="33">
        <v>5757.5236457437659</v>
      </c>
      <c r="H42" s="33">
        <v>5815.563198624247</v>
      </c>
      <c r="I42" s="33">
        <v>5779.8796216680994</v>
      </c>
      <c r="J42" s="33">
        <v>5880.3955288048146</v>
      </c>
      <c r="K42" s="33">
        <v>5926.3972484952701</v>
      </c>
      <c r="L42" s="33">
        <v>5980.2235597592426</v>
      </c>
      <c r="M42" s="33">
        <v>6030.9544282029228</v>
      </c>
      <c r="N42" s="33">
        <v>5972.2269991401536</v>
      </c>
      <c r="O42" s="33">
        <v>5759.5012897678416</v>
      </c>
      <c r="P42" s="33">
        <v>5524.9355116079096</v>
      </c>
      <c r="Q42" s="33">
        <v>5691.0576096302666</v>
      </c>
      <c r="R42" s="33">
        <v>5529.1487532244191</v>
      </c>
      <c r="S42" s="33">
        <v>5631.1864144453994</v>
      </c>
      <c r="T42" s="33">
        <v>5600.8422184006877</v>
      </c>
      <c r="U42" s="33">
        <v>5639.5531384350807</v>
      </c>
      <c r="V42" s="33">
        <v>5693.1769561478932</v>
      </c>
      <c r="W42" s="33">
        <v>5771.2540842648314</v>
      </c>
      <c r="X42" s="33">
        <v>5558.0422184006866</v>
      </c>
      <c r="Y42" s="33">
        <v>5452.5351676698192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27591.928374892515</v>
      </c>
      <c r="C44" s="205">
        <f t="shared" si="47"/>
        <v>28907.181685296644</v>
      </c>
      <c r="D44" s="205">
        <f t="shared" si="47"/>
        <v>28741.85898538262</v>
      </c>
      <c r="E44" s="205">
        <f t="shared" si="47"/>
        <v>31590.488048151336</v>
      </c>
      <c r="F44" s="205">
        <f t="shared" si="47"/>
        <v>31425.184866723994</v>
      </c>
      <c r="G44" s="205">
        <f t="shared" si="47"/>
        <v>33921.568959587268</v>
      </c>
      <c r="H44" s="205">
        <f t="shared" si="47"/>
        <v>32423.682889079959</v>
      </c>
      <c r="I44" s="205">
        <f t="shared" si="47"/>
        <v>32339.574634565775</v>
      </c>
      <c r="J44" s="205">
        <f t="shared" si="47"/>
        <v>33611.747463456573</v>
      </c>
      <c r="K44" s="205">
        <f t="shared" si="47"/>
        <v>34040.635511607899</v>
      </c>
      <c r="L44" s="205">
        <f t="shared" si="47"/>
        <v>35392.911521926042</v>
      </c>
      <c r="M44" s="205">
        <f t="shared" si="47"/>
        <v>32378.063542562344</v>
      </c>
      <c r="N44" s="205">
        <f t="shared" si="47"/>
        <v>34348.335597592435</v>
      </c>
      <c r="O44" s="205">
        <f t="shared" si="47"/>
        <v>34230.619948409279</v>
      </c>
      <c r="P44" s="205">
        <f t="shared" si="47"/>
        <v>29545.980309544269</v>
      </c>
      <c r="Q44" s="205">
        <f t="shared" si="47"/>
        <v>32494.482545141887</v>
      </c>
      <c r="R44" s="205">
        <f t="shared" ref="R44:V44" si="48">SUM(R45,R50)</f>
        <v>32185.100773860715</v>
      </c>
      <c r="S44" s="205">
        <f t="shared" si="48"/>
        <v>32796.919604471215</v>
      </c>
      <c r="T44" s="205">
        <f t="shared" si="48"/>
        <v>31805.895442820278</v>
      </c>
      <c r="U44" s="205">
        <f t="shared" si="48"/>
        <v>31042.207738607056</v>
      </c>
      <c r="V44" s="205">
        <f t="shared" si="48"/>
        <v>30560.678073946689</v>
      </c>
      <c r="W44" s="205">
        <f t="shared" ref="W44:Y44" si="49">SUM(W45,W50)</f>
        <v>32747.371367153915</v>
      </c>
      <c r="X44" s="205">
        <f t="shared" si="49"/>
        <v>29269.900859845206</v>
      </c>
      <c r="Y44" s="205">
        <f t="shared" si="49"/>
        <v>26761.085468615642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24214.285033799835</v>
      </c>
      <c r="C45" s="192">
        <f t="shared" si="50"/>
        <v>25491.016616533183</v>
      </c>
      <c r="D45" s="192">
        <f t="shared" si="50"/>
        <v>25293.719169634183</v>
      </c>
      <c r="E45" s="192">
        <f t="shared" si="50"/>
        <v>28102.59548218111</v>
      </c>
      <c r="F45" s="192">
        <f t="shared" si="50"/>
        <v>27880.590730889351</v>
      </c>
      <c r="G45" s="192">
        <f t="shared" si="50"/>
        <v>30309.610656759876</v>
      </c>
      <c r="H45" s="192">
        <f t="shared" si="50"/>
        <v>28741.738619312891</v>
      </c>
      <c r="I45" s="192">
        <f t="shared" si="50"/>
        <v>28565.892095871422</v>
      </c>
      <c r="J45" s="192">
        <f t="shared" si="50"/>
        <v>29758.308287067935</v>
      </c>
      <c r="K45" s="192">
        <f t="shared" si="50"/>
        <v>30100.589345880664</v>
      </c>
      <c r="L45" s="192">
        <f t="shared" si="50"/>
        <v>31405.067344956835</v>
      </c>
      <c r="M45" s="192">
        <f t="shared" si="50"/>
        <v>28367.141178752274</v>
      </c>
      <c r="N45" s="192">
        <f t="shared" si="50"/>
        <v>30350.673828853978</v>
      </c>
      <c r="O45" s="192">
        <f t="shared" si="50"/>
        <v>30240.467984169423</v>
      </c>
      <c r="P45" s="192">
        <f t="shared" si="50"/>
        <v>25533.623498832127</v>
      </c>
      <c r="Q45" s="192">
        <f t="shared" si="50"/>
        <v>28525.671018438916</v>
      </c>
      <c r="R45" s="192">
        <f t="shared" ref="R45:V45" si="51">SUM(R46:R49)</f>
        <v>28276.254256233886</v>
      </c>
      <c r="S45" s="192">
        <f t="shared" si="51"/>
        <v>28853.497253272209</v>
      </c>
      <c r="T45" s="192">
        <f t="shared" si="51"/>
        <v>27803.717454858113</v>
      </c>
      <c r="U45" s="192">
        <f t="shared" si="51"/>
        <v>27030.814622145797</v>
      </c>
      <c r="V45" s="192">
        <f t="shared" si="51"/>
        <v>26391.654858125537</v>
      </c>
      <c r="W45" s="192">
        <f t="shared" ref="W45:Y45" si="52">SUM(W46:W49)</f>
        <v>28524.947643002619</v>
      </c>
      <c r="X45" s="192">
        <f t="shared" si="52"/>
        <v>25138.738748533942</v>
      </c>
      <c r="Y45" s="192">
        <f t="shared" si="52"/>
        <v>22710.972023284918</v>
      </c>
      <c r="DA45" s="213" t="s">
        <v>245</v>
      </c>
    </row>
    <row r="46" spans="1:105" ht="12" customHeight="1" x14ac:dyDescent="0.25">
      <c r="A46" s="97" t="s">
        <v>215</v>
      </c>
      <c r="B46" s="74">
        <v>18158.110552842893</v>
      </c>
      <c r="C46" s="74">
        <v>19364.268401401314</v>
      </c>
      <c r="D46" s="74">
        <v>19120.835763519299</v>
      </c>
      <c r="E46" s="74">
        <v>21901.225284047425</v>
      </c>
      <c r="F46" s="74">
        <v>21715.692638761349</v>
      </c>
      <c r="G46" s="74">
        <v>24175.047412757576</v>
      </c>
      <c r="H46" s="74">
        <v>22624.003549754008</v>
      </c>
      <c r="I46" s="74">
        <v>22970.708482264465</v>
      </c>
      <c r="J46" s="74">
        <v>24549.402015855816</v>
      </c>
      <c r="K46" s="74">
        <v>24757.786968423061</v>
      </c>
      <c r="L46" s="74">
        <v>25752.642639180671</v>
      </c>
      <c r="M46" s="74">
        <v>22439.110933892865</v>
      </c>
      <c r="N46" s="74">
        <v>24744.981896613652</v>
      </c>
      <c r="O46" s="74">
        <v>24785.973357815797</v>
      </c>
      <c r="P46" s="74">
        <v>20335.068119750144</v>
      </c>
      <c r="Q46" s="74">
        <v>23252.620177684148</v>
      </c>
      <c r="R46" s="74">
        <v>23030.217317698109</v>
      </c>
      <c r="S46" s="74">
        <v>23378.292632249395</v>
      </c>
      <c r="T46" s="74">
        <v>22393.795037812688</v>
      </c>
      <c r="U46" s="74">
        <v>21669.941514606086</v>
      </c>
      <c r="V46" s="74">
        <v>21101.351023381536</v>
      </c>
      <c r="W46" s="74">
        <v>23826.752601010063</v>
      </c>
      <c r="X46" s="74">
        <v>21346.469712219838</v>
      </c>
      <c r="Y46" s="74">
        <v>19104.350963648518</v>
      </c>
      <c r="DA46" s="90" t="s">
        <v>246</v>
      </c>
    </row>
    <row r="47" spans="1:105" ht="12" customHeight="1" x14ac:dyDescent="0.25">
      <c r="A47" s="97" t="s">
        <v>56</v>
      </c>
      <c r="B47" s="74">
        <v>67.348167090859974</v>
      </c>
      <c r="C47" s="74">
        <v>83.899502415022056</v>
      </c>
      <c r="D47" s="74">
        <v>72.073477692112917</v>
      </c>
      <c r="E47" s="74">
        <v>233.66473643116595</v>
      </c>
      <c r="F47" s="74">
        <v>98.162401708407216</v>
      </c>
      <c r="G47" s="74">
        <v>103.56060417175868</v>
      </c>
      <c r="H47" s="74">
        <v>140.64803816750577</v>
      </c>
      <c r="I47" s="74">
        <v>137.89750276032618</v>
      </c>
      <c r="J47" s="74">
        <v>182.7397551708074</v>
      </c>
      <c r="K47" s="74">
        <v>199.26097711276788</v>
      </c>
      <c r="L47" s="74">
        <v>159.86502619971671</v>
      </c>
      <c r="M47" s="74">
        <v>181.57301784686771</v>
      </c>
      <c r="N47" s="74">
        <v>296.28665295757548</v>
      </c>
      <c r="O47" s="74">
        <v>179.64447572095909</v>
      </c>
      <c r="P47" s="74">
        <v>132.15015734382811</v>
      </c>
      <c r="Q47" s="74">
        <v>271.00833572179249</v>
      </c>
      <c r="R47" s="74">
        <v>188.15993121238193</v>
      </c>
      <c r="S47" s="74">
        <v>277.90138052928245</v>
      </c>
      <c r="T47" s="74">
        <v>214.01478456100105</v>
      </c>
      <c r="U47" s="74">
        <v>263.64882487818795</v>
      </c>
      <c r="V47" s="74">
        <v>206.10504442533619</v>
      </c>
      <c r="W47" s="74">
        <v>201.88247826502413</v>
      </c>
      <c r="X47" s="74">
        <v>310.33256902646394</v>
      </c>
      <c r="Y47" s="74">
        <v>271.06845323397306</v>
      </c>
      <c r="DA47" s="90" t="s">
        <v>247</v>
      </c>
    </row>
    <row r="48" spans="1:105" ht="12" customHeight="1" x14ac:dyDescent="0.25">
      <c r="A48" s="97" t="s">
        <v>55</v>
      </c>
      <c r="B48" s="74">
        <v>4134.713003468406</v>
      </c>
      <c r="C48" s="74">
        <v>4164.2709654257205</v>
      </c>
      <c r="D48" s="74">
        <v>4200.2306201356823</v>
      </c>
      <c r="E48" s="74">
        <v>4119.0681230247055</v>
      </c>
      <c r="F48" s="74">
        <v>4119.331088553522</v>
      </c>
      <c r="G48" s="74">
        <v>4130.413910445408</v>
      </c>
      <c r="H48" s="74">
        <v>4083.105084444438</v>
      </c>
      <c r="I48" s="74">
        <v>3782.6590324669937</v>
      </c>
      <c r="J48" s="74">
        <v>3505.17738020562</v>
      </c>
      <c r="K48" s="74">
        <v>3581.2967219386114</v>
      </c>
      <c r="L48" s="74">
        <v>3922.0390489080573</v>
      </c>
      <c r="M48" s="74">
        <v>4111.0263063301518</v>
      </c>
      <c r="N48" s="74">
        <v>3959.5086825172602</v>
      </c>
      <c r="O48" s="74">
        <v>3795.9736051347022</v>
      </c>
      <c r="P48" s="74">
        <v>3712.4472724065531</v>
      </c>
      <c r="Q48" s="74">
        <v>3594.5751502873918</v>
      </c>
      <c r="R48" s="74">
        <v>3617.2020244828495</v>
      </c>
      <c r="S48" s="74">
        <v>3562.8145715289038</v>
      </c>
      <c r="T48" s="74">
        <v>3574.0296324342271</v>
      </c>
      <c r="U48" s="74">
        <v>3452.0816495012355</v>
      </c>
      <c r="V48" s="74">
        <v>3367.2123103667814</v>
      </c>
      <c r="W48" s="74">
        <v>2879.7730399273673</v>
      </c>
      <c r="X48" s="74">
        <v>2166.399151169559</v>
      </c>
      <c r="Y48" s="74">
        <v>2084.0888983319091</v>
      </c>
      <c r="DA48" s="90" t="s">
        <v>248</v>
      </c>
    </row>
    <row r="49" spans="1:105" ht="12" customHeight="1" x14ac:dyDescent="0.25">
      <c r="A49" s="107" t="s">
        <v>54</v>
      </c>
      <c r="B49" s="193">
        <v>1854.1133103976783</v>
      </c>
      <c r="C49" s="193">
        <v>1878.5777472911277</v>
      </c>
      <c r="D49" s="193">
        <v>1900.579308287088</v>
      </c>
      <c r="E49" s="193">
        <v>1848.6373386778143</v>
      </c>
      <c r="F49" s="193">
        <v>1947.4046018660727</v>
      </c>
      <c r="G49" s="193">
        <v>1900.5887293851333</v>
      </c>
      <c r="H49" s="193">
        <v>1893.9819469469358</v>
      </c>
      <c r="I49" s="193">
        <v>1674.6270783796379</v>
      </c>
      <c r="J49" s="193">
        <v>1520.9891358356913</v>
      </c>
      <c r="K49" s="193">
        <v>1562.2446784062245</v>
      </c>
      <c r="L49" s="193">
        <v>1570.520630668389</v>
      </c>
      <c r="M49" s="193">
        <v>1635.4309206823893</v>
      </c>
      <c r="N49" s="193">
        <v>1349.8965967654865</v>
      </c>
      <c r="O49" s="193">
        <v>1478.876545497965</v>
      </c>
      <c r="P49" s="193">
        <v>1353.9579493316028</v>
      </c>
      <c r="Q49" s="193">
        <v>1407.4673547455825</v>
      </c>
      <c r="R49" s="193">
        <v>1440.6749828405432</v>
      </c>
      <c r="S49" s="193">
        <v>1634.4886689646296</v>
      </c>
      <c r="T49" s="193">
        <v>1621.878000050197</v>
      </c>
      <c r="U49" s="193">
        <v>1645.1426331602859</v>
      </c>
      <c r="V49" s="193">
        <v>1716.9864799518848</v>
      </c>
      <c r="W49" s="193">
        <v>1616.5395238001647</v>
      </c>
      <c r="X49" s="193">
        <v>1315.537316118081</v>
      </c>
      <c r="Y49" s="193">
        <v>1251.4637080705184</v>
      </c>
      <c r="DA49" s="214" t="s">
        <v>249</v>
      </c>
    </row>
    <row r="50" spans="1:105" ht="12" customHeight="1" x14ac:dyDescent="0.25">
      <c r="A50" s="209" t="s">
        <v>58</v>
      </c>
      <c r="B50" s="77">
        <v>3377.6433410926807</v>
      </c>
      <c r="C50" s="77">
        <v>3416.1650687634592</v>
      </c>
      <c r="D50" s="77">
        <v>3448.1398157484373</v>
      </c>
      <c r="E50" s="77">
        <v>3487.8925659702268</v>
      </c>
      <c r="F50" s="77">
        <v>3544.5941358346413</v>
      </c>
      <c r="G50" s="77">
        <v>3611.9583028273937</v>
      </c>
      <c r="H50" s="77">
        <v>3681.9442697670684</v>
      </c>
      <c r="I50" s="77">
        <v>3773.6825386943538</v>
      </c>
      <c r="J50" s="77">
        <v>3853.4391763886351</v>
      </c>
      <c r="K50" s="77">
        <v>3940.0461657272367</v>
      </c>
      <c r="L50" s="77">
        <v>3987.8441769692054</v>
      </c>
      <c r="M50" s="77">
        <v>4010.9223638100711</v>
      </c>
      <c r="N50" s="77">
        <v>3997.6617687384569</v>
      </c>
      <c r="O50" s="77">
        <v>3990.1519642398553</v>
      </c>
      <c r="P50" s="77">
        <v>4012.3568107121409</v>
      </c>
      <c r="Q50" s="77">
        <v>3968.8115267029721</v>
      </c>
      <c r="R50" s="77">
        <v>3908.8465176268273</v>
      </c>
      <c r="S50" s="77">
        <v>3943.4223511990058</v>
      </c>
      <c r="T50" s="77">
        <v>4002.1779879621658</v>
      </c>
      <c r="U50" s="77">
        <v>4011.3931164612595</v>
      </c>
      <c r="V50" s="77">
        <v>4169.0232158211511</v>
      </c>
      <c r="W50" s="77">
        <v>4222.4237241512965</v>
      </c>
      <c r="X50" s="77">
        <v>4131.1621113112651</v>
      </c>
      <c r="Y50" s="77">
        <v>4050.1134453307241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0.87758581802618074</v>
      </c>
      <c r="C53" s="195">
        <f t="shared" si="56"/>
        <v>0.88182296337449384</v>
      </c>
      <c r="D53" s="195">
        <f t="shared" si="56"/>
        <v>0.88003073087575601</v>
      </c>
      <c r="E53" s="195">
        <f t="shared" si="56"/>
        <v>0.88959041846223275</v>
      </c>
      <c r="F53" s="195">
        <f t="shared" si="56"/>
        <v>0.88720530520767116</v>
      </c>
      <c r="G53" s="195">
        <f t="shared" si="56"/>
        <v>0.89352030541009098</v>
      </c>
      <c r="H53" s="195">
        <f t="shared" si="56"/>
        <v>0.88644274981460802</v>
      </c>
      <c r="I53" s="195">
        <f t="shared" si="56"/>
        <v>0.88331069343562429</v>
      </c>
      <c r="J53" s="195">
        <f t="shared" si="56"/>
        <v>0.88535439341324995</v>
      </c>
      <c r="K53" s="195">
        <f t="shared" si="56"/>
        <v>0.88425462373099128</v>
      </c>
      <c r="L53" s="195">
        <f t="shared" si="56"/>
        <v>0.88732647285887389</v>
      </c>
      <c r="M53" s="195">
        <f t="shared" si="56"/>
        <v>0.87612222829393294</v>
      </c>
      <c r="N53" s="195">
        <f t="shared" si="56"/>
        <v>0.88361410533619378</v>
      </c>
      <c r="O53" s="195">
        <f t="shared" si="56"/>
        <v>0.88343325448812737</v>
      </c>
      <c r="P53" s="195">
        <f t="shared" si="56"/>
        <v>0.8641995706801433</v>
      </c>
      <c r="Q53" s="195">
        <f t="shared" si="56"/>
        <v>0.8778619871484511</v>
      </c>
      <c r="R53" s="195">
        <f t="shared" ref="R53:V53" si="57">IF(R45=0,0,R45/R$44)</f>
        <v>0.87855105549952428</v>
      </c>
      <c r="S53" s="195">
        <f t="shared" si="57"/>
        <v>0.87976241675265754</v>
      </c>
      <c r="T53" s="195">
        <f t="shared" si="57"/>
        <v>0.8741686743214897</v>
      </c>
      <c r="U53" s="195">
        <f t="shared" si="57"/>
        <v>0.87077616546350511</v>
      </c>
      <c r="V53" s="195">
        <f t="shared" si="57"/>
        <v>0.8635821101307537</v>
      </c>
      <c r="W53" s="195">
        <f t="shared" ref="W53:Y53" si="58">IF(W45=0,0,W45/W$44)</f>
        <v>0.87106068219000787</v>
      </c>
      <c r="X53" s="195">
        <f t="shared" si="58"/>
        <v>0.85885971629720403</v>
      </c>
      <c r="Y53" s="195">
        <f t="shared" si="58"/>
        <v>0.84865660811552135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0.65809501627171529</v>
      </c>
      <c r="C54" s="196">
        <f t="shared" si="59"/>
        <v>0.66987742396384353</v>
      </c>
      <c r="D54" s="196">
        <f t="shared" si="59"/>
        <v>0.66526092738968867</v>
      </c>
      <c r="E54" s="196">
        <f t="shared" si="59"/>
        <v>0.69328543613080007</v>
      </c>
      <c r="F54" s="196">
        <f t="shared" si="59"/>
        <v>0.69102831791949182</v>
      </c>
      <c r="G54" s="196">
        <f t="shared" si="59"/>
        <v>0.71267480114374171</v>
      </c>
      <c r="H54" s="196">
        <f t="shared" si="59"/>
        <v>0.69776168324708099</v>
      </c>
      <c r="I54" s="196">
        <f t="shared" si="59"/>
        <v>0.71029717433922246</v>
      </c>
      <c r="J54" s="196">
        <f t="shared" si="59"/>
        <v>0.73038160371002614</v>
      </c>
      <c r="K54" s="196">
        <f t="shared" si="59"/>
        <v>0.72730096240361386</v>
      </c>
      <c r="L54" s="196">
        <f t="shared" si="59"/>
        <v>0.72762147932437859</v>
      </c>
      <c r="M54" s="196">
        <f t="shared" si="59"/>
        <v>0.69303437200299822</v>
      </c>
      <c r="N54" s="196">
        <f t="shared" si="59"/>
        <v>0.72041283707348236</v>
      </c>
      <c r="O54" s="196">
        <f t="shared" si="59"/>
        <v>0.72408777273598923</v>
      </c>
      <c r="P54" s="196">
        <f t="shared" si="59"/>
        <v>0.68825159655241785</v>
      </c>
      <c r="Q54" s="196">
        <f t="shared" si="59"/>
        <v>0.71558671984947642</v>
      </c>
      <c r="R54" s="196">
        <f t="shared" ref="R54:V54" si="60">IF(R46=0,0,R46/R$44)</f>
        <v>0.71555523406663402</v>
      </c>
      <c r="S54" s="196">
        <f t="shared" si="60"/>
        <v>0.71281976826452398</v>
      </c>
      <c r="T54" s="196">
        <f t="shared" si="60"/>
        <v>0.70407686141305492</v>
      </c>
      <c r="U54" s="196">
        <f t="shared" si="60"/>
        <v>0.6980799077526717</v>
      </c>
      <c r="V54" s="196">
        <f t="shared" si="60"/>
        <v>0.69047391462726304</v>
      </c>
      <c r="W54" s="196">
        <f t="shared" ref="W54:Y54" si="61">IF(W46=0,0,W46/W$44)</f>
        <v>0.72759282978384754</v>
      </c>
      <c r="X54" s="196">
        <f t="shared" si="61"/>
        <v>0.72929764314660306</v>
      </c>
      <c r="Y54" s="196">
        <f t="shared" si="61"/>
        <v>0.71388550311433951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2.440864812919127E-3</v>
      </c>
      <c r="C55" s="197">
        <f t="shared" si="62"/>
        <v>2.9023757254653683E-3</v>
      </c>
      <c r="D55" s="197">
        <f t="shared" si="62"/>
        <v>2.5076136421366361E-3</v>
      </c>
      <c r="E55" s="197">
        <f t="shared" si="62"/>
        <v>7.3966801676189969E-3</v>
      </c>
      <c r="F55" s="197">
        <f t="shared" si="62"/>
        <v>3.1236857356518213E-3</v>
      </c>
      <c r="G55" s="197">
        <f t="shared" si="62"/>
        <v>3.0529426364428024E-3</v>
      </c>
      <c r="H55" s="197">
        <f t="shared" si="62"/>
        <v>4.3378180895938543E-3</v>
      </c>
      <c r="I55" s="197">
        <f t="shared" si="62"/>
        <v>4.2640481304579694E-3</v>
      </c>
      <c r="J55" s="197">
        <f t="shared" si="62"/>
        <v>5.4367823443123879E-3</v>
      </c>
      <c r="K55" s="197">
        <f t="shared" si="62"/>
        <v>5.8536209479643714E-3</v>
      </c>
      <c r="L55" s="197">
        <f t="shared" si="62"/>
        <v>4.5168656469722675E-3</v>
      </c>
      <c r="M55" s="197">
        <f t="shared" si="62"/>
        <v>5.6079023258504097E-3</v>
      </c>
      <c r="N55" s="197">
        <f t="shared" si="62"/>
        <v>8.6259391555014095E-3</v>
      </c>
      <c r="O55" s="197">
        <f t="shared" si="62"/>
        <v>5.2480637508672198E-3</v>
      </c>
      <c r="P55" s="197">
        <f t="shared" si="62"/>
        <v>4.4726949642330703E-3</v>
      </c>
      <c r="Q55" s="197">
        <f t="shared" si="62"/>
        <v>8.3401339087429104E-3</v>
      </c>
      <c r="R55" s="197">
        <f t="shared" ref="R55:V55" si="63">IF(R47=0,0,R47/R$44)</f>
        <v>5.8461812046025014E-3</v>
      </c>
      <c r="S55" s="197">
        <f t="shared" si="63"/>
        <v>8.4733988399141019E-3</v>
      </c>
      <c r="T55" s="197">
        <f t="shared" si="63"/>
        <v>6.728777215084249E-3</v>
      </c>
      <c r="U55" s="197">
        <f t="shared" si="63"/>
        <v>8.4932369211062619E-3</v>
      </c>
      <c r="V55" s="197">
        <f t="shared" si="63"/>
        <v>6.7441253733516796E-3</v>
      </c>
      <c r="W55" s="197">
        <f t="shared" ref="W55:Y55" si="64">IF(W47=0,0,W47/W$44)</f>
        <v>6.1648452940413767E-3</v>
      </c>
      <c r="X55" s="197">
        <f t="shared" si="64"/>
        <v>1.0602446879217244E-2</v>
      </c>
      <c r="Y55" s="197">
        <f t="shared" si="64"/>
        <v>1.0129202477674964E-2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0.14985226647771452</v>
      </c>
      <c r="C56" s="197">
        <f t="shared" si="65"/>
        <v>0.14405662270230363</v>
      </c>
      <c r="D56" s="197">
        <f t="shared" si="65"/>
        <v>0.14613635889981275</v>
      </c>
      <c r="E56" s="197">
        <f t="shared" si="65"/>
        <v>0.13038950575079045</v>
      </c>
      <c r="F56" s="197">
        <f t="shared" si="65"/>
        <v>0.13108375037486147</v>
      </c>
      <c r="G56" s="197">
        <f t="shared" si="65"/>
        <v>0.12176364587870948</v>
      </c>
      <c r="H56" s="197">
        <f t="shared" si="65"/>
        <v>0.12592971311780241</v>
      </c>
      <c r="I56" s="197">
        <f t="shared" si="65"/>
        <v>0.11696687650380976</v>
      </c>
      <c r="J56" s="197">
        <f t="shared" si="65"/>
        <v>0.10428429476975351</v>
      </c>
      <c r="K56" s="197">
        <f t="shared" si="65"/>
        <v>0.1052065176843536</v>
      </c>
      <c r="L56" s="197">
        <f t="shared" si="65"/>
        <v>0.11081425291836586</v>
      </c>
      <c r="M56" s="197">
        <f t="shared" si="65"/>
        <v>0.12696949281497433</v>
      </c>
      <c r="N56" s="197">
        <f t="shared" si="65"/>
        <v>0.1152751250862587</v>
      </c>
      <c r="O56" s="197">
        <f t="shared" si="65"/>
        <v>0.11089409455206503</v>
      </c>
      <c r="P56" s="197">
        <f t="shared" si="65"/>
        <v>0.12564982557736687</v>
      </c>
      <c r="Q56" s="197">
        <f t="shared" si="65"/>
        <v>0.11062109222061767</v>
      </c>
      <c r="R56" s="197">
        <f t="shared" ref="R56:V56" si="66">IF(R48=0,0,R48/R$44)</f>
        <v>0.11238746927959217</v>
      </c>
      <c r="S56" s="197">
        <f t="shared" si="66"/>
        <v>0.10863259764929827</v>
      </c>
      <c r="T56" s="197">
        <f t="shared" si="66"/>
        <v>0.11237003651915774</v>
      </c>
      <c r="U56" s="197">
        <f t="shared" si="66"/>
        <v>0.11120606106916477</v>
      </c>
      <c r="V56" s="197">
        <f t="shared" si="66"/>
        <v>0.11018120416763157</v>
      </c>
      <c r="W56" s="197">
        <f t="shared" ref="W56:Y56" si="67">IF(W48=0,0,W48/W$44)</f>
        <v>8.7939059524509533E-2</v>
      </c>
      <c r="X56" s="197">
        <f t="shared" si="67"/>
        <v>7.4014570857040343E-2</v>
      </c>
      <c r="Y56" s="197">
        <f t="shared" si="67"/>
        <v>7.7877592102011242E-2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6.7197670463831835E-2</v>
      </c>
      <c r="C57" s="198">
        <f t="shared" si="68"/>
        <v>6.4986540982881355E-2</v>
      </c>
      <c r="D57" s="198">
        <f t="shared" si="68"/>
        <v>6.6125830944117933E-2</v>
      </c>
      <c r="E57" s="198">
        <f t="shared" si="68"/>
        <v>5.8518796413023315E-2</v>
      </c>
      <c r="F57" s="198">
        <f t="shared" si="68"/>
        <v>6.1969551177666157E-2</v>
      </c>
      <c r="G57" s="198">
        <f t="shared" si="68"/>
        <v>5.6028915751196971E-2</v>
      </c>
      <c r="H57" s="198">
        <f t="shared" si="68"/>
        <v>5.8413535360130664E-2</v>
      </c>
      <c r="I57" s="198">
        <f t="shared" si="68"/>
        <v>5.1782594462134089E-2</v>
      </c>
      <c r="J57" s="198">
        <f t="shared" si="68"/>
        <v>4.5251712589157819E-2</v>
      </c>
      <c r="K57" s="198">
        <f t="shared" si="68"/>
        <v>4.5893522695059467E-2</v>
      </c>
      <c r="L57" s="198">
        <f t="shared" si="68"/>
        <v>4.4373874969157186E-2</v>
      </c>
      <c r="M57" s="198">
        <f t="shared" si="68"/>
        <v>5.0510461150110035E-2</v>
      </c>
      <c r="N57" s="198">
        <f t="shared" si="68"/>
        <v>3.9300204020951288E-2</v>
      </c>
      <c r="O57" s="198">
        <f t="shared" si="68"/>
        <v>4.3203323449205876E-2</v>
      </c>
      <c r="P57" s="198">
        <f t="shared" si="68"/>
        <v>4.5825453586125636E-2</v>
      </c>
      <c r="Q57" s="198">
        <f t="shared" si="68"/>
        <v>4.3314041169614098E-2</v>
      </c>
      <c r="R57" s="198">
        <f t="shared" ref="R57:V57" si="69">IF(R49=0,0,R49/R$44)</f>
        <v>4.4762170948695439E-2</v>
      </c>
      <c r="S57" s="198">
        <f t="shared" si="69"/>
        <v>4.983665199892124E-2</v>
      </c>
      <c r="T57" s="198">
        <f t="shared" si="69"/>
        <v>5.0992999174192803E-2</v>
      </c>
      <c r="U57" s="198">
        <f t="shared" si="69"/>
        <v>5.2996959720562314E-2</v>
      </c>
      <c r="V57" s="198">
        <f t="shared" si="69"/>
        <v>5.6182865962507371E-2</v>
      </c>
      <c r="W57" s="198">
        <f t="shared" ref="W57:Y57" si="70">IF(W49=0,0,W49/W$44)</f>
        <v>4.9363947587609341E-2</v>
      </c>
      <c r="X57" s="198">
        <f t="shared" si="70"/>
        <v>4.4945055414343425E-2</v>
      </c>
      <c r="Y57" s="198">
        <f t="shared" si="70"/>
        <v>4.6764310421495654E-2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0.1224141819738193</v>
      </c>
      <c r="C58" s="195">
        <f t="shared" si="71"/>
        <v>0.11817703662550605</v>
      </c>
      <c r="D58" s="195">
        <f t="shared" si="71"/>
        <v>0.11996926912424397</v>
      </c>
      <c r="E58" s="195">
        <f t="shared" si="71"/>
        <v>0.11040958153776725</v>
      </c>
      <c r="F58" s="195">
        <f t="shared" si="71"/>
        <v>0.11279469479232876</v>
      </c>
      <c r="G58" s="195">
        <f t="shared" si="71"/>
        <v>0.10647969458990912</v>
      </c>
      <c r="H58" s="195">
        <f t="shared" si="71"/>
        <v>0.11355725018539206</v>
      </c>
      <c r="I58" s="195">
        <f t="shared" si="71"/>
        <v>0.11668930656437569</v>
      </c>
      <c r="J58" s="195">
        <f t="shared" si="71"/>
        <v>0.11464560658675002</v>
      </c>
      <c r="K58" s="195">
        <f t="shared" si="71"/>
        <v>0.11574537626900873</v>
      </c>
      <c r="L58" s="195">
        <f t="shared" si="71"/>
        <v>0.11267352714112601</v>
      </c>
      <c r="M58" s="195">
        <f t="shared" si="71"/>
        <v>0.12387777170606706</v>
      </c>
      <c r="N58" s="195">
        <f t="shared" si="71"/>
        <v>0.11638589466380617</v>
      </c>
      <c r="O58" s="195">
        <f t="shared" si="71"/>
        <v>0.11656674551187264</v>
      </c>
      <c r="P58" s="195">
        <f t="shared" si="71"/>
        <v>0.13580042931985659</v>
      </c>
      <c r="Q58" s="195">
        <f t="shared" si="71"/>
        <v>0.12213801285154892</v>
      </c>
      <c r="R58" s="195">
        <f t="shared" ref="R58:V58" si="72">IF(R50=0,0,R50/R$44)</f>
        <v>0.12144894450047569</v>
      </c>
      <c r="S58" s="195">
        <f t="shared" si="72"/>
        <v>0.12023758324734246</v>
      </c>
      <c r="T58" s="195">
        <f t="shared" si="72"/>
        <v>0.12583132567851033</v>
      </c>
      <c r="U58" s="195">
        <f t="shared" si="72"/>
        <v>0.12922383453649489</v>
      </c>
      <c r="V58" s="195">
        <f t="shared" si="72"/>
        <v>0.13641788986924636</v>
      </c>
      <c r="W58" s="195">
        <f t="shared" ref="W58:Y58" si="73">IF(W50=0,0,W50/W$44)</f>
        <v>0.12893931780999218</v>
      </c>
      <c r="X58" s="195">
        <f t="shared" si="73"/>
        <v>0.14114028370279602</v>
      </c>
      <c r="Y58" s="195">
        <f t="shared" si="73"/>
        <v>0.15134339188447865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53427.651144319723</v>
      </c>
      <c r="C62" s="22">
        <v>56678.472402557112</v>
      </c>
      <c r="D62" s="22">
        <v>53483.443704714227</v>
      </c>
      <c r="E62" s="22">
        <v>56122.353574588655</v>
      </c>
      <c r="F62" s="22">
        <v>58057.582642837784</v>
      </c>
      <c r="G62" s="22">
        <v>59887.186002708026</v>
      </c>
      <c r="H62" s="22">
        <v>53981.857952166014</v>
      </c>
      <c r="I62" s="22">
        <v>49021.603075302308</v>
      </c>
      <c r="J62" s="22">
        <v>49195.733837293745</v>
      </c>
      <c r="K62" s="22">
        <v>50652.772260811835</v>
      </c>
      <c r="L62" s="22">
        <v>53620.733534548061</v>
      </c>
      <c r="M62" s="22">
        <v>51251.839547599833</v>
      </c>
      <c r="N62" s="22">
        <v>50722.600203623122</v>
      </c>
      <c r="O62" s="22">
        <v>50305.175883719989</v>
      </c>
      <c r="P62" s="22">
        <v>42047.208048599998</v>
      </c>
      <c r="Q62" s="22">
        <v>46762.713561960009</v>
      </c>
      <c r="R62" s="22">
        <v>46746.405277199992</v>
      </c>
      <c r="S62" s="22">
        <v>46484.328955430974</v>
      </c>
      <c r="T62" s="22">
        <v>45048.626864312289</v>
      </c>
      <c r="U62" s="22">
        <v>43466.445903197549</v>
      </c>
      <c r="V62" s="22">
        <v>42667.217469968389</v>
      </c>
      <c r="W62" s="22">
        <v>46085.385349929777</v>
      </c>
      <c r="X62" s="22">
        <v>39761.624702814792</v>
      </c>
      <c r="Y62" s="22">
        <v>34579.976424993562</v>
      </c>
      <c r="DA62" s="57" t="s">
        <v>251</v>
      </c>
    </row>
    <row r="63" spans="1:105" ht="12" customHeight="1" x14ac:dyDescent="0.25">
      <c r="A63" s="30" t="s">
        <v>51</v>
      </c>
      <c r="B63" s="31">
        <v>286.99916743972602</v>
      </c>
      <c r="C63" s="31">
        <v>330.66940831711804</v>
      </c>
      <c r="D63" s="31">
        <v>74.266768794232419</v>
      </c>
      <c r="E63" s="31">
        <v>74.290171348649551</v>
      </c>
      <c r="F63" s="31">
        <v>30.384654037785392</v>
      </c>
      <c r="G63" s="31">
        <v>27.598786188027475</v>
      </c>
      <c r="H63" s="31">
        <v>27.433816086016954</v>
      </c>
      <c r="I63" s="31">
        <v>21.672690342301816</v>
      </c>
      <c r="J63" s="31">
        <v>16.7060486537397</v>
      </c>
      <c r="K63" s="31">
        <v>14.408849851842966</v>
      </c>
      <c r="L63" s="31">
        <v>14.234673748047234</v>
      </c>
      <c r="M63" s="31">
        <v>14.159987119821006</v>
      </c>
      <c r="N63" s="31">
        <v>9.4959596631157321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17970.039686880002</v>
      </c>
      <c r="C64" s="98">
        <v>19362.767214239997</v>
      </c>
      <c r="D64" s="98">
        <v>17470.546405919999</v>
      </c>
      <c r="E64" s="98">
        <v>15477.783213239998</v>
      </c>
      <c r="F64" s="98">
        <v>15897.130228799999</v>
      </c>
      <c r="G64" s="98">
        <v>15829.580756520003</v>
      </c>
      <c r="H64" s="98">
        <v>13985.17690608</v>
      </c>
      <c r="I64" s="98">
        <v>11555.28413496</v>
      </c>
      <c r="J64" s="98">
        <v>11563.674848640003</v>
      </c>
      <c r="K64" s="98">
        <v>11129.988900960001</v>
      </c>
      <c r="L64" s="98">
        <v>9689.6909807999982</v>
      </c>
      <c r="M64" s="98">
        <v>8983.7093404799998</v>
      </c>
      <c r="N64" s="98">
        <v>8161.0410639599968</v>
      </c>
      <c r="O64" s="98">
        <v>7855.2034837200008</v>
      </c>
      <c r="P64" s="98">
        <v>6460.9977186000006</v>
      </c>
      <c r="Q64" s="98">
        <v>6867.131241959999</v>
      </c>
      <c r="R64" s="98">
        <v>6587.9720172000025</v>
      </c>
      <c r="S64" s="98">
        <v>5947.5249864000007</v>
      </c>
      <c r="T64" s="98">
        <v>6310.2785691599993</v>
      </c>
      <c r="U64" s="98">
        <v>5614.122918600001</v>
      </c>
      <c r="V64" s="98">
        <v>5298.3646394400002</v>
      </c>
      <c r="W64" s="98">
        <v>5294.6317587599988</v>
      </c>
      <c r="X64" s="98">
        <v>4708.1158041599992</v>
      </c>
      <c r="Y64" s="98">
        <v>4458.4966486800013</v>
      </c>
      <c r="DA64" s="63"/>
    </row>
    <row r="65" spans="1:105" ht="12" customHeight="1" x14ac:dyDescent="0.25">
      <c r="A65" s="97" t="s">
        <v>74</v>
      </c>
      <c r="B65" s="98">
        <v>4037.5166252399995</v>
      </c>
      <c r="C65" s="98">
        <v>3976.5621009600009</v>
      </c>
      <c r="D65" s="98">
        <v>3895.2892504799988</v>
      </c>
      <c r="E65" s="98">
        <v>4060.7373747599991</v>
      </c>
      <c r="F65" s="98">
        <v>3964.9514990400007</v>
      </c>
      <c r="G65" s="98">
        <v>4098.4711495200008</v>
      </c>
      <c r="H65" s="98">
        <v>3770.4773242800015</v>
      </c>
      <c r="I65" s="98">
        <v>3587.6135242799996</v>
      </c>
      <c r="J65" s="98">
        <v>3851.7501747600013</v>
      </c>
      <c r="K65" s="98">
        <v>3651.4706990400005</v>
      </c>
      <c r="L65" s="98">
        <v>3622.4448757199993</v>
      </c>
      <c r="M65" s="98">
        <v>3288.6457495199988</v>
      </c>
      <c r="N65" s="98">
        <v>3187.054799999999</v>
      </c>
      <c r="O65" s="98">
        <v>3149.3210252399999</v>
      </c>
      <c r="P65" s="98">
        <v>2853.2559009600018</v>
      </c>
      <c r="Q65" s="98">
        <v>2867.7686990400002</v>
      </c>
      <c r="R65" s="98">
        <v>2954.8468504800016</v>
      </c>
      <c r="S65" s="98">
        <v>3032.3318079600003</v>
      </c>
      <c r="T65" s="98">
        <v>2948.5656493200008</v>
      </c>
      <c r="U65" s="98">
        <v>2954.463631560001</v>
      </c>
      <c r="V65" s="98">
        <v>2907.6970665600006</v>
      </c>
      <c r="W65" s="98">
        <v>3050.745851879999</v>
      </c>
      <c r="X65" s="98">
        <v>2829.7825495199991</v>
      </c>
      <c r="Y65" s="98">
        <v>2820.4710339600015</v>
      </c>
      <c r="DA65" s="63" t="s">
        <v>253</v>
      </c>
    </row>
    <row r="66" spans="1:105" ht="12" customHeight="1" x14ac:dyDescent="0.25">
      <c r="A66" s="97" t="s">
        <v>196</v>
      </c>
      <c r="B66" s="98">
        <v>13932.523061640002</v>
      </c>
      <c r="C66" s="98">
        <v>15386.205113279997</v>
      </c>
      <c r="D66" s="98">
        <v>13575.25715544</v>
      </c>
      <c r="E66" s="98">
        <v>11417.045838479999</v>
      </c>
      <c r="F66" s="98">
        <v>11932.178729759999</v>
      </c>
      <c r="G66" s="98">
        <v>11731.109607000002</v>
      </c>
      <c r="H66" s="98">
        <v>10214.699581799998</v>
      </c>
      <c r="I66" s="98">
        <v>7967.6706106800011</v>
      </c>
      <c r="J66" s="98">
        <v>7711.9246738800011</v>
      </c>
      <c r="K66" s="98">
        <v>7478.5182019200001</v>
      </c>
      <c r="L66" s="98">
        <v>6067.2461050799993</v>
      </c>
      <c r="M66" s="98">
        <v>5695.0635909600005</v>
      </c>
      <c r="N66" s="98">
        <v>4973.9862639599978</v>
      </c>
      <c r="O66" s="98">
        <v>4705.8824584800004</v>
      </c>
      <c r="P66" s="98">
        <v>3607.7418176399988</v>
      </c>
      <c r="Q66" s="98">
        <v>3999.3625429199988</v>
      </c>
      <c r="R66" s="98">
        <v>3633.1251667200008</v>
      </c>
      <c r="S66" s="98">
        <v>2915.1931784400003</v>
      </c>
      <c r="T66" s="98">
        <v>3361.7129198399984</v>
      </c>
      <c r="U66" s="98">
        <v>2659.65928704</v>
      </c>
      <c r="V66" s="98">
        <v>2390.6675728799996</v>
      </c>
      <c r="W66" s="98">
        <v>2243.8859068799998</v>
      </c>
      <c r="X66" s="98">
        <v>1878.3332546400002</v>
      </c>
      <c r="Y66" s="98">
        <v>1638.0256147199998</v>
      </c>
      <c r="DA66" s="63" t="s">
        <v>254</v>
      </c>
    </row>
    <row r="67" spans="1:105" ht="12" customHeight="1" x14ac:dyDescent="0.25">
      <c r="A67" s="73" t="s">
        <v>189</v>
      </c>
      <c r="B67" s="98">
        <v>35170.612289999997</v>
      </c>
      <c r="C67" s="98">
        <v>36985.035779999998</v>
      </c>
      <c r="D67" s="98">
        <v>35938.630529999995</v>
      </c>
      <c r="E67" s="98">
        <v>40570.280190000005</v>
      </c>
      <c r="F67" s="98">
        <v>42130.067759999998</v>
      </c>
      <c r="G67" s="98">
        <v>44030.006459999997</v>
      </c>
      <c r="H67" s="98">
        <v>39969.247229999994</v>
      </c>
      <c r="I67" s="98">
        <v>37444.646250000005</v>
      </c>
      <c r="J67" s="98">
        <v>37615.352940000004</v>
      </c>
      <c r="K67" s="98">
        <v>39508.374509999994</v>
      </c>
      <c r="L67" s="98">
        <v>43916.807880000015</v>
      </c>
      <c r="M67" s="98">
        <v>42253.97022000001</v>
      </c>
      <c r="N67" s="98">
        <v>42552.063180000012</v>
      </c>
      <c r="O67" s="98">
        <v>42449.972399999991</v>
      </c>
      <c r="P67" s="98">
        <v>35586.210329999994</v>
      </c>
      <c r="Q67" s="98">
        <v>39895.582320000009</v>
      </c>
      <c r="R67" s="98">
        <v>40158.433259999991</v>
      </c>
      <c r="S67" s="98">
        <v>40536.803969030974</v>
      </c>
      <c r="T67" s="98">
        <v>38738.348295152289</v>
      </c>
      <c r="U67" s="98">
        <v>37852.322984597551</v>
      </c>
      <c r="V67" s="98">
        <v>37368.852830528391</v>
      </c>
      <c r="W67" s="98">
        <v>40790.753591169778</v>
      </c>
      <c r="X67" s="98">
        <v>35053.508898654793</v>
      </c>
      <c r="Y67" s="98">
        <v>30121.479776313558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53427.651144319731</v>
      </c>
      <c r="C78" s="203">
        <f t="shared" si="74"/>
        <v>56678.472402557119</v>
      </c>
      <c r="D78" s="203">
        <f t="shared" si="74"/>
        <v>53483.44370471422</v>
      </c>
      <c r="E78" s="203">
        <f t="shared" si="74"/>
        <v>56122.353574588655</v>
      </c>
      <c r="F78" s="203">
        <f t="shared" si="74"/>
        <v>58057.582642837806</v>
      </c>
      <c r="G78" s="203">
        <f t="shared" si="74"/>
        <v>59887.186002708033</v>
      </c>
      <c r="H78" s="203">
        <f t="shared" si="74"/>
        <v>53981.857952165992</v>
      </c>
      <c r="I78" s="203">
        <f t="shared" si="74"/>
        <v>49021.603075302315</v>
      </c>
      <c r="J78" s="203">
        <f t="shared" si="74"/>
        <v>49195.73383729373</v>
      </c>
      <c r="K78" s="203">
        <f t="shared" si="74"/>
        <v>50652.772260811827</v>
      </c>
      <c r="L78" s="203">
        <f t="shared" si="74"/>
        <v>53620.733534548031</v>
      </c>
      <c r="M78" s="203">
        <f t="shared" si="74"/>
        <v>51251.839547599833</v>
      </c>
      <c r="N78" s="203">
        <f t="shared" si="74"/>
        <v>50722.600203623129</v>
      </c>
      <c r="O78" s="203">
        <f t="shared" si="74"/>
        <v>50305.175883719981</v>
      </c>
      <c r="P78" s="203">
        <f t="shared" si="74"/>
        <v>42047.208048599969</v>
      </c>
      <c r="Q78" s="203">
        <f t="shared" si="74"/>
        <v>46762.713561960023</v>
      </c>
      <c r="R78" s="203">
        <f t="shared" ref="R78:V78" si="75">R79+R84</f>
        <v>46746.405277200021</v>
      </c>
      <c r="S78" s="203">
        <f t="shared" si="75"/>
        <v>46484.32895543101</v>
      </c>
      <c r="T78" s="203">
        <f t="shared" si="75"/>
        <v>45048.626864312246</v>
      </c>
      <c r="U78" s="203">
        <f t="shared" si="75"/>
        <v>43466.445903197557</v>
      </c>
      <c r="V78" s="203">
        <f t="shared" si="75"/>
        <v>42667.217469968367</v>
      </c>
      <c r="W78" s="203">
        <f t="shared" ref="W78:Y78" si="76">W79+W84</f>
        <v>46085.385349929791</v>
      </c>
      <c r="X78" s="203">
        <f t="shared" si="76"/>
        <v>39761.624702814755</v>
      </c>
      <c r="Y78" s="203">
        <f t="shared" si="76"/>
        <v>34579.976424993562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53427.651144319731</v>
      </c>
      <c r="C79" s="192">
        <f t="shared" si="77"/>
        <v>56678.472402557119</v>
      </c>
      <c r="D79" s="192">
        <f t="shared" si="77"/>
        <v>53483.44370471422</v>
      </c>
      <c r="E79" s="192">
        <f t="shared" si="77"/>
        <v>56122.353574588655</v>
      </c>
      <c r="F79" s="192">
        <f t="shared" si="77"/>
        <v>58057.582642837806</v>
      </c>
      <c r="G79" s="192">
        <f t="shared" si="77"/>
        <v>59887.186002708033</v>
      </c>
      <c r="H79" s="192">
        <f t="shared" si="77"/>
        <v>53981.857952165992</v>
      </c>
      <c r="I79" s="192">
        <f t="shared" si="77"/>
        <v>49021.603075302315</v>
      </c>
      <c r="J79" s="192">
        <f t="shared" si="77"/>
        <v>49195.73383729373</v>
      </c>
      <c r="K79" s="192">
        <f t="shared" si="77"/>
        <v>50652.772260811827</v>
      </c>
      <c r="L79" s="192">
        <f t="shared" si="77"/>
        <v>53620.733534548031</v>
      </c>
      <c r="M79" s="192">
        <f t="shared" si="77"/>
        <v>51251.839547599833</v>
      </c>
      <c r="N79" s="192">
        <f t="shared" si="77"/>
        <v>50722.600203623129</v>
      </c>
      <c r="O79" s="192">
        <f t="shared" si="77"/>
        <v>50305.175883719981</v>
      </c>
      <c r="P79" s="192">
        <f t="shared" si="77"/>
        <v>42047.208048599969</v>
      </c>
      <c r="Q79" s="192">
        <f t="shared" si="77"/>
        <v>46762.713561960023</v>
      </c>
      <c r="R79" s="192">
        <f t="shared" ref="R79:V79" si="78">SUM(R80:R83)</f>
        <v>46746.405277200021</v>
      </c>
      <c r="S79" s="192">
        <f t="shared" si="78"/>
        <v>46484.32895543101</v>
      </c>
      <c r="T79" s="192">
        <f t="shared" si="78"/>
        <v>45048.626864312246</v>
      </c>
      <c r="U79" s="192">
        <f t="shared" si="78"/>
        <v>43466.445903197557</v>
      </c>
      <c r="V79" s="192">
        <f t="shared" si="78"/>
        <v>42667.217469968367</v>
      </c>
      <c r="W79" s="192">
        <f t="shared" ref="W79:Y79" si="79">SUM(W80:W83)</f>
        <v>46085.385349929791</v>
      </c>
      <c r="X79" s="192">
        <f t="shared" si="79"/>
        <v>39761.624702814755</v>
      </c>
      <c r="Y79" s="192">
        <f t="shared" si="79"/>
        <v>34579.976424993562</v>
      </c>
      <c r="DA79" s="213" t="s">
        <v>265</v>
      </c>
    </row>
    <row r="80" spans="1:105" ht="12" customHeight="1" x14ac:dyDescent="0.25">
      <c r="A80" s="97" t="s">
        <v>57</v>
      </c>
      <c r="B80" s="74">
        <v>41889.444572297798</v>
      </c>
      <c r="C80" s="74">
        <v>45069.462135927359</v>
      </c>
      <c r="D80" s="74">
        <v>42069.033035151282</v>
      </c>
      <c r="E80" s="74">
        <v>44959.565873275722</v>
      </c>
      <c r="F80" s="74">
        <v>47159.870910055004</v>
      </c>
      <c r="G80" s="74">
        <v>48914.344087378813</v>
      </c>
      <c r="H80" s="74">
        <v>43431.797116301183</v>
      </c>
      <c r="I80" s="74">
        <v>39648.266780452024</v>
      </c>
      <c r="J80" s="74">
        <v>40728.870807299187</v>
      </c>
      <c r="K80" s="74">
        <v>41849.417861089256</v>
      </c>
      <c r="L80" s="74">
        <v>44066.209671144949</v>
      </c>
      <c r="M80" s="74">
        <v>41330.803157812436</v>
      </c>
      <c r="N80" s="74">
        <v>41573.859036159214</v>
      </c>
      <c r="O80" s="74">
        <v>41299.468011502177</v>
      </c>
      <c r="P80" s="74">
        <v>33467.836047683995</v>
      </c>
      <c r="Q80" s="74">
        <v>38254.65500676744</v>
      </c>
      <c r="R80" s="74">
        <v>38068.884652672146</v>
      </c>
      <c r="S80" s="74">
        <v>37664.295563010615</v>
      </c>
      <c r="T80" s="74">
        <v>36203.789738260923</v>
      </c>
      <c r="U80" s="74">
        <v>34788.815796001545</v>
      </c>
      <c r="V80" s="74">
        <v>33942.366236940456</v>
      </c>
      <c r="W80" s="74">
        <v>38381.603662787064</v>
      </c>
      <c r="X80" s="74">
        <v>33727.112567771808</v>
      </c>
      <c r="Y80" s="74">
        <v>29039.914563210019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7962.8941403571043</v>
      </c>
      <c r="C82" s="74">
        <v>8056.2570698024983</v>
      </c>
      <c r="D82" s="74">
        <v>7859.087791507548</v>
      </c>
      <c r="E82" s="74">
        <v>7666.9633837469455</v>
      </c>
      <c r="F82" s="74">
        <v>7411.0116718865074</v>
      </c>
      <c r="G82" s="74">
        <v>7414.6307599801667</v>
      </c>
      <c r="H82" s="74">
        <v>7171.275466749511</v>
      </c>
      <c r="I82" s="74">
        <v>6505.4352828885822</v>
      </c>
      <c r="J82" s="74">
        <v>5864.5611039163732</v>
      </c>
      <c r="K82" s="74">
        <v>6096.4903789304053</v>
      </c>
      <c r="L82" s="74">
        <v>6731.7345679468444</v>
      </c>
      <c r="M82" s="74">
        <v>6886.3588301167929</v>
      </c>
      <c r="N82" s="74">
        <v>6687.2587764546042</v>
      </c>
      <c r="O82" s="74">
        <v>6356.6580800376423</v>
      </c>
      <c r="P82" s="74">
        <v>6097.1844746319794</v>
      </c>
      <c r="Q82" s="74">
        <v>5963.7446569289514</v>
      </c>
      <c r="R82" s="74">
        <v>6040.7739875839379</v>
      </c>
      <c r="S82" s="74">
        <v>5880.3009164173191</v>
      </c>
      <c r="T82" s="74">
        <v>5925.507290622345</v>
      </c>
      <c r="U82" s="74">
        <v>5707.7755120520196</v>
      </c>
      <c r="V82" s="74">
        <v>5610.4659140531567</v>
      </c>
      <c r="W82" s="74">
        <v>4795.3146272773429</v>
      </c>
      <c r="X82" s="74">
        <v>3630.8394710103703</v>
      </c>
      <c r="Y82" s="74">
        <v>3360.270923851413</v>
      </c>
      <c r="DA82" s="90" t="s">
        <v>268</v>
      </c>
    </row>
    <row r="83" spans="1:105" ht="12" customHeight="1" x14ac:dyDescent="0.25">
      <c r="A83" s="107" t="s">
        <v>54</v>
      </c>
      <c r="B83" s="193">
        <v>3575.3124316648268</v>
      </c>
      <c r="C83" s="193">
        <v>3552.7531968272597</v>
      </c>
      <c r="D83" s="193">
        <v>3555.3228780553877</v>
      </c>
      <c r="E83" s="193">
        <v>3495.8243175659854</v>
      </c>
      <c r="F83" s="193">
        <v>3486.7000608962881</v>
      </c>
      <c r="G83" s="193">
        <v>3558.2111553490508</v>
      </c>
      <c r="H83" s="193">
        <v>3378.7853691153023</v>
      </c>
      <c r="I83" s="193">
        <v>2867.9010119617055</v>
      </c>
      <c r="J83" s="193">
        <v>2602.3019260781739</v>
      </c>
      <c r="K83" s="193">
        <v>2706.8640207921603</v>
      </c>
      <c r="L83" s="193">
        <v>2822.7892954562417</v>
      </c>
      <c r="M83" s="193">
        <v>3034.6775596706075</v>
      </c>
      <c r="N83" s="193">
        <v>2461.48239100931</v>
      </c>
      <c r="O83" s="193">
        <v>2649.0497921801652</v>
      </c>
      <c r="P83" s="193">
        <v>2482.1875262839958</v>
      </c>
      <c r="Q83" s="193">
        <v>2544.3138982636301</v>
      </c>
      <c r="R83" s="193">
        <v>2636.7466369439385</v>
      </c>
      <c r="S83" s="193">
        <v>2939.732476003072</v>
      </c>
      <c r="T83" s="193">
        <v>2919.3298354289809</v>
      </c>
      <c r="U83" s="193">
        <v>2969.8545951439846</v>
      </c>
      <c r="V83" s="193">
        <v>3114.385318974756</v>
      </c>
      <c r="W83" s="193">
        <v>2908.4670598653852</v>
      </c>
      <c r="X83" s="193">
        <v>2403.6726640325801</v>
      </c>
      <c r="Y83" s="193">
        <v>2179.7909379321295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0.78404054221184605</v>
      </c>
      <c r="C88" s="196">
        <f t="shared" si="86"/>
        <v>0.79517778488846491</v>
      </c>
      <c r="D88" s="196">
        <f t="shared" si="86"/>
        <v>0.78658048399832503</v>
      </c>
      <c r="E88" s="196">
        <f t="shared" si="86"/>
        <v>0.80109908101987948</v>
      </c>
      <c r="F88" s="196">
        <f t="shared" si="86"/>
        <v>0.81229477293562136</v>
      </c>
      <c r="G88" s="196">
        <f t="shared" si="86"/>
        <v>0.81677479528203178</v>
      </c>
      <c r="H88" s="196">
        <f t="shared" si="86"/>
        <v>0.80456284322015459</v>
      </c>
      <c r="I88" s="196">
        <f t="shared" si="86"/>
        <v>0.80879172228513485</v>
      </c>
      <c r="J88" s="196">
        <f t="shared" si="86"/>
        <v>0.82789436462118426</v>
      </c>
      <c r="K88" s="196">
        <f t="shared" si="86"/>
        <v>0.82620192327492015</v>
      </c>
      <c r="L88" s="196">
        <f t="shared" si="86"/>
        <v>0.82181288405450348</v>
      </c>
      <c r="M88" s="196">
        <f t="shared" si="86"/>
        <v>0.80642575022944696</v>
      </c>
      <c r="N88" s="196">
        <f t="shared" si="86"/>
        <v>0.81963185777667569</v>
      </c>
      <c r="O88" s="196">
        <f t="shared" si="86"/>
        <v>0.8209785034240924</v>
      </c>
      <c r="P88" s="196">
        <f t="shared" si="86"/>
        <v>0.79595858086464222</v>
      </c>
      <c r="Q88" s="196">
        <f t="shared" si="86"/>
        <v>0.81805892115478906</v>
      </c>
      <c r="R88" s="196">
        <f t="shared" ref="R88:V88" si="87">IF(R80=0,0,R80/R$78)</f>
        <v>0.81437031204706922</v>
      </c>
      <c r="S88" s="196">
        <f t="shared" si="87"/>
        <v>0.81025791722459828</v>
      </c>
      <c r="T88" s="196">
        <f t="shared" si="87"/>
        <v>0.80366022803109571</v>
      </c>
      <c r="U88" s="196">
        <f t="shared" si="87"/>
        <v>0.80036025658684806</v>
      </c>
      <c r="V88" s="196">
        <f t="shared" si="87"/>
        <v>0.79551393902897549</v>
      </c>
      <c r="W88" s="196">
        <f t="shared" ref="W88:Y88" si="88">IF(W80=0,0,W80/W$78)</f>
        <v>0.83283677398708211</v>
      </c>
      <c r="X88" s="196">
        <f t="shared" si="88"/>
        <v>0.84823275758609129</v>
      </c>
      <c r="Y88" s="196">
        <f t="shared" si="88"/>
        <v>0.8397898889896489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0.14904069278373461</v>
      </c>
      <c r="C90" s="197">
        <f t="shared" si="92"/>
        <v>0.1421396295331176</v>
      </c>
      <c r="D90" s="197">
        <f t="shared" si="92"/>
        <v>0.14694431111986941</v>
      </c>
      <c r="E90" s="197">
        <f t="shared" si="92"/>
        <v>0.13661157979693905</v>
      </c>
      <c r="F90" s="197">
        <f t="shared" si="92"/>
        <v>0.12764933251661584</v>
      </c>
      <c r="G90" s="197">
        <f t="shared" si="92"/>
        <v>0.12380997096181619</v>
      </c>
      <c r="H90" s="197">
        <f t="shared" si="92"/>
        <v>0.13284602899559458</v>
      </c>
      <c r="I90" s="197">
        <f t="shared" si="92"/>
        <v>0.1327054782948561</v>
      </c>
      <c r="J90" s="197">
        <f t="shared" si="92"/>
        <v>0.11920873308470978</v>
      </c>
      <c r="K90" s="197">
        <f t="shared" si="92"/>
        <v>0.12035847411350936</v>
      </c>
      <c r="L90" s="197">
        <f t="shared" si="92"/>
        <v>0.12554350013898194</v>
      </c>
      <c r="M90" s="197">
        <f t="shared" si="92"/>
        <v>0.13436315439411944</v>
      </c>
      <c r="N90" s="197">
        <f t="shared" si="92"/>
        <v>0.13183982582929438</v>
      </c>
      <c r="O90" s="197">
        <f t="shared" si="92"/>
        <v>0.12636190945303535</v>
      </c>
      <c r="P90" s="197">
        <f t="shared" si="92"/>
        <v>0.14500806968169186</v>
      </c>
      <c r="Q90" s="197">
        <f t="shared" si="92"/>
        <v>0.12753204856315839</v>
      </c>
      <c r="R90" s="197">
        <f t="shared" ref="R90:V90" si="93">IF(R82=0,0,R82/R$78)</f>
        <v>0.12922435322594206</v>
      </c>
      <c r="S90" s="197">
        <f t="shared" si="93"/>
        <v>0.12650071644694125</v>
      </c>
      <c r="T90" s="197">
        <f t="shared" si="93"/>
        <v>0.13153580259993591</v>
      </c>
      <c r="U90" s="197">
        <f t="shared" si="93"/>
        <v>0.13131452074005742</v>
      </c>
      <c r="V90" s="197">
        <f t="shared" si="93"/>
        <v>0.13149359735028712</v>
      </c>
      <c r="W90" s="197">
        <f t="shared" ref="W90:Y90" si="94">IF(W82=0,0,W82/W$78)</f>
        <v>0.10405282696165301</v>
      </c>
      <c r="X90" s="197">
        <f t="shared" si="94"/>
        <v>9.1315168787691428E-2</v>
      </c>
      <c r="Y90" s="197">
        <f t="shared" si="94"/>
        <v>9.7173892849235471E-2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6.6918765004419317E-2</v>
      </c>
      <c r="C91" s="198">
        <f t="shared" si="95"/>
        <v>6.268258557841748E-2</v>
      </c>
      <c r="D91" s="198">
        <f t="shared" si="95"/>
        <v>6.6475204881805486E-2</v>
      </c>
      <c r="E91" s="198">
        <f t="shared" si="95"/>
        <v>6.2289339183181393E-2</v>
      </c>
      <c r="F91" s="198">
        <f t="shared" si="95"/>
        <v>6.0055894547762743E-2</v>
      </c>
      <c r="G91" s="198">
        <f t="shared" si="95"/>
        <v>5.9415233756151986E-2</v>
      </c>
      <c r="H91" s="198">
        <f t="shared" si="95"/>
        <v>6.2591127784250897E-2</v>
      </c>
      <c r="I91" s="198">
        <f t="shared" si="95"/>
        <v>5.8502799420008959E-2</v>
      </c>
      <c r="J91" s="198">
        <f t="shared" si="95"/>
        <v>5.2896902294106062E-2</v>
      </c>
      <c r="K91" s="198">
        <f t="shared" si="95"/>
        <v>5.3439602611570394E-2</v>
      </c>
      <c r="L91" s="198">
        <f t="shared" si="95"/>
        <v>5.2643615806514631E-2</v>
      </c>
      <c r="M91" s="198">
        <f t="shared" si="95"/>
        <v>5.9211095376433646E-2</v>
      </c>
      <c r="N91" s="198">
        <f t="shared" si="95"/>
        <v>4.8528316394029929E-2</v>
      </c>
      <c r="O91" s="198">
        <f t="shared" si="95"/>
        <v>5.2659587122872269E-2</v>
      </c>
      <c r="P91" s="198">
        <f t="shared" si="95"/>
        <v>5.9033349453665909E-2</v>
      </c>
      <c r="Q91" s="198">
        <f t="shared" si="95"/>
        <v>5.4409030282052503E-2</v>
      </c>
      <c r="R91" s="198">
        <f t="shared" ref="R91:V91" si="96">IF(R83=0,0,R83/R$78)</f>
        <v>5.6405334726988707E-2</v>
      </c>
      <c r="S91" s="198">
        <f t="shared" si="96"/>
        <v>6.3241366328460405E-2</v>
      </c>
      <c r="T91" s="198">
        <f t="shared" si="96"/>
        <v>6.480396936896847E-2</v>
      </c>
      <c r="U91" s="198">
        <f t="shared" si="96"/>
        <v>6.8325222673094391E-2</v>
      </c>
      <c r="V91" s="198">
        <f t="shared" si="96"/>
        <v>7.2992463620737372E-2</v>
      </c>
      <c r="W91" s="198">
        <f t="shared" ref="W91:Y91" si="97">IF(W83=0,0,W83/W$78)</f>
        <v>6.3110399051264879E-2</v>
      </c>
      <c r="X91" s="198">
        <f t="shared" si="97"/>
        <v>6.0452073626217351E-2</v>
      </c>
      <c r="Y91" s="198">
        <f t="shared" si="97"/>
        <v>6.3036218161115626E-2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14383.608168819763</v>
      </c>
      <c r="C96" s="203">
        <f t="shared" si="101"/>
        <v>15002.585497624394</v>
      </c>
      <c r="D96" s="203">
        <f t="shared" si="101"/>
        <v>14851.787066806903</v>
      </c>
      <c r="E96" s="203">
        <f t="shared" si="101"/>
        <v>16206.779157986084</v>
      </c>
      <c r="F96" s="203">
        <f t="shared" si="101"/>
        <v>15941.793061489432</v>
      </c>
      <c r="G96" s="203">
        <f t="shared" si="101"/>
        <v>16944.074242517232</v>
      </c>
      <c r="H96" s="203">
        <f t="shared" si="101"/>
        <v>16017.919938994793</v>
      </c>
      <c r="I96" s="203">
        <f t="shared" si="101"/>
        <v>15755.124761306934</v>
      </c>
      <c r="J96" s="203">
        <f t="shared" si="101"/>
        <v>16159.115218502839</v>
      </c>
      <c r="K96" s="203">
        <f t="shared" si="101"/>
        <v>16163.34300770453</v>
      </c>
      <c r="L96" s="203">
        <f t="shared" si="101"/>
        <v>16660.539109586687</v>
      </c>
      <c r="M96" s="203">
        <f t="shared" si="101"/>
        <v>15037.527600078001</v>
      </c>
      <c r="N96" s="203">
        <f t="shared" si="101"/>
        <v>15764.788894030629</v>
      </c>
      <c r="O96" s="203">
        <f t="shared" si="101"/>
        <v>15606.458020810536</v>
      </c>
      <c r="P96" s="203">
        <f t="shared" si="101"/>
        <v>13348.635638855158</v>
      </c>
      <c r="Q96" s="203">
        <f t="shared" si="101"/>
        <v>14704.516254347618</v>
      </c>
      <c r="R96" s="203">
        <f t="shared" si="101"/>
        <v>14546.029760561762</v>
      </c>
      <c r="S96" s="203">
        <f t="shared" si="101"/>
        <v>14814.721490603572</v>
      </c>
      <c r="T96" s="203">
        <f t="shared" si="101"/>
        <v>14336.263468543237</v>
      </c>
      <c r="U96" s="203">
        <f t="shared" si="101"/>
        <v>13911.725380386621</v>
      </c>
      <c r="V96" s="203">
        <f t="shared" si="101"/>
        <v>13754.032310962042</v>
      </c>
      <c r="W96" s="203">
        <f t="shared" si="101"/>
        <v>14748.989959739356</v>
      </c>
      <c r="X96" s="203">
        <f t="shared" ref="X96:Y96" si="102">X44*11630*1000/X$6</f>
        <v>12952.00351079863</v>
      </c>
      <c r="Y96" s="203">
        <f t="shared" si="102"/>
        <v>11785.152313394023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12622.850541001748</v>
      </c>
      <c r="C97" s="192">
        <f t="shared" si="103"/>
        <v>13229.624401794352</v>
      </c>
      <c r="D97" s="192">
        <f t="shared" si="103"/>
        <v>13070.029027213179</v>
      </c>
      <c r="E97" s="192">
        <f t="shared" si="103"/>
        <v>14417.395453077832</v>
      </c>
      <c r="F97" s="192">
        <f t="shared" si="103"/>
        <v>14143.643378676266</v>
      </c>
      <c r="G97" s="192">
        <f t="shared" si="103"/>
        <v>15139.874392065252</v>
      </c>
      <c r="H97" s="192">
        <f t="shared" si="103"/>
        <v>14198.968997032782</v>
      </c>
      <c r="I97" s="192">
        <f t="shared" si="103"/>
        <v>13916.670178074804</v>
      </c>
      <c r="J97" s="192">
        <f t="shared" si="103"/>
        <v>14306.543652372393</v>
      </c>
      <c r="K97" s="192">
        <f t="shared" si="103"/>
        <v>14292.510789512717</v>
      </c>
      <c r="L97" s="192">
        <f t="shared" si="103"/>
        <v>14783.337404036882</v>
      </c>
      <c r="M97" s="192">
        <f t="shared" si="103"/>
        <v>13174.712189011856</v>
      </c>
      <c r="N97" s="192">
        <f t="shared" si="103"/>
        <v>13929.98983441284</v>
      </c>
      <c r="O97" s="192">
        <f t="shared" si="103"/>
        <v>13787.26400035699</v>
      </c>
      <c r="P97" s="192">
        <f t="shared" si="103"/>
        <v>11535.885188264288</v>
      </c>
      <c r="Q97" s="192">
        <f t="shared" si="103"/>
        <v>12908.535859098298</v>
      </c>
      <c r="R97" s="192">
        <f t="shared" si="103"/>
        <v>12779.429799469028</v>
      </c>
      <c r="S97" s="192">
        <f t="shared" si="103"/>
        <v>13033.435182090932</v>
      </c>
      <c r="T97" s="192">
        <f t="shared" si="103"/>
        <v>12532.312431020044</v>
      </c>
      <c r="U97" s="192">
        <f t="shared" si="103"/>
        <v>12113.998881714386</v>
      </c>
      <c r="V97" s="192">
        <f t="shared" si="103"/>
        <v>11877.736245907165</v>
      </c>
      <c r="W97" s="192">
        <f t="shared" si="103"/>
        <v>12847.265255944139</v>
      </c>
      <c r="X97" s="192">
        <f t="shared" ref="X97:Y97" si="104">X45*11630*1000/X$6</f>
        <v>11123.954060764903</v>
      </c>
      <c r="Y97" s="192">
        <f t="shared" si="104"/>
        <v>10001.547388409761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9465.7808519054179</v>
      </c>
      <c r="C98" s="74">
        <f t="shared" si="105"/>
        <v>10049.89332594595</v>
      </c>
      <c r="D98" s="74">
        <f t="shared" si="105"/>
        <v>9880.3136374581445</v>
      </c>
      <c r="E98" s="74">
        <f t="shared" si="105"/>
        <v>11235.923956819943</v>
      </c>
      <c r="F98" s="74">
        <f t="shared" si="105"/>
        <v>11016.230443901666</v>
      </c>
      <c r="G98" s="74">
        <f t="shared" si="105"/>
        <v>12075.614741350764</v>
      </c>
      <c r="H98" s="74">
        <f t="shared" si="105"/>
        <v>11176.690778749986</v>
      </c>
      <c r="I98" s="74">
        <f t="shared" si="105"/>
        <v>11190.820599318233</v>
      </c>
      <c r="J98" s="74">
        <f t="shared" si="105"/>
        <v>11802.320487825193</v>
      </c>
      <c r="K98" s="74">
        <f t="shared" si="105"/>
        <v>11755.614925163227</v>
      </c>
      <c r="L98" s="74">
        <f t="shared" si="105"/>
        <v>12122.56611325913</v>
      </c>
      <c r="M98" s="74">
        <f t="shared" si="105"/>
        <v>10421.523496797812</v>
      </c>
      <c r="N98" s="74">
        <f t="shared" si="105"/>
        <v>11357.156293013131</v>
      </c>
      <c r="O98" s="74">
        <f t="shared" si="105"/>
        <v>11300.445428586414</v>
      </c>
      <c r="P98" s="74">
        <f t="shared" si="105"/>
        <v>9187.2197902385669</v>
      </c>
      <c r="Q98" s="74">
        <f t="shared" si="105"/>
        <v>10522.35655342192</v>
      </c>
      <c r="R98" s="74">
        <f t="shared" si="105"/>
        <v>10408.487730058996</v>
      </c>
      <c r="S98" s="74">
        <f t="shared" si="105"/>
        <v>10560.226339835501</v>
      </c>
      <c r="T98" s="74">
        <f t="shared" si="105"/>
        <v>10093.831387322558</v>
      </c>
      <c r="U98" s="74">
        <f t="shared" si="105"/>
        <v>9711.4959702207943</v>
      </c>
      <c r="V98" s="74">
        <f t="shared" si="105"/>
        <v>9496.8005316598228</v>
      </c>
      <c r="W98" s="74">
        <f t="shared" si="105"/>
        <v>10731.259341260313</v>
      </c>
      <c r="X98" s="74">
        <f t="shared" ref="X98:Y98" si="106">X46*11630*1000/X$6</f>
        <v>9445.8656344519695</v>
      </c>
      <c r="Y98" s="74">
        <f t="shared" si="106"/>
        <v>8413.2493885264139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35.108443062088284</v>
      </c>
      <c r="C99" s="74">
        <f t="shared" si="107"/>
        <v>43.543139967523821</v>
      </c>
      <c r="D99" s="74">
        <f t="shared" si="107"/>
        <v>37.24254385883345</v>
      </c>
      <c r="E99" s="74">
        <f t="shared" si="107"/>
        <v>119.87636197885656</v>
      </c>
      <c r="F99" s="74">
        <f t="shared" si="107"/>
        <v>49.797151586887715</v>
      </c>
      <c r="G99" s="74">
        <f t="shared" si="107"/>
        <v>51.729286690033142</v>
      </c>
      <c r="H99" s="74">
        <f t="shared" si="107"/>
        <v>69.482822869037705</v>
      </c>
      <c r="I99" s="74">
        <f t="shared" si="107"/>
        <v>67.180610283582894</v>
      </c>
      <c r="J99" s="74">
        <f t="shared" si="107"/>
        <v>87.85359231966585</v>
      </c>
      <c r="K99" s="74">
        <f t="shared" si="107"/>
        <v>94.614083219032679</v>
      </c>
      <c r="L99" s="74">
        <f t="shared" si="107"/>
        <v>75.253416764130051</v>
      </c>
      <c r="M99" s="74">
        <f t="shared" si="107"/>
        <v>84.328986003517159</v>
      </c>
      <c r="N99" s="74">
        <f t="shared" si="107"/>
        <v>135.98610979923257</v>
      </c>
      <c r="O99" s="74">
        <f t="shared" si="107"/>
        <v>81.903686618446756</v>
      </c>
      <c r="P99" s="74">
        <f t="shared" si="107"/>
        <v>59.70437540128956</v>
      </c>
      <c r="Q99" s="74">
        <f t="shared" si="107"/>
        <v>122.63763462454587</v>
      </c>
      <c r="R99" s="74">
        <f t="shared" si="107"/>
        <v>85.038725787784799</v>
      </c>
      <c r="S99" s="74">
        <f t="shared" si="107"/>
        <v>125.53104389213081</v>
      </c>
      <c r="T99" s="74">
        <f t="shared" si="107"/>
        <v>96.465522976578427</v>
      </c>
      <c r="U99" s="74">
        <f t="shared" si="107"/>
        <v>118.15557963699069</v>
      </c>
      <c r="V99" s="74">
        <f t="shared" si="107"/>
        <v>92.758918294257938</v>
      </c>
      <c r="W99" s="74">
        <f t="shared" si="107"/>
        <v>90.925241345162675</v>
      </c>
      <c r="X99" s="74">
        <f t="shared" ref="X99:Y99" si="108">X47*11630*1000/X$6</f>
        <v>137.32292920267773</v>
      </c>
      <c r="Y99" s="74">
        <f t="shared" si="108"/>
        <v>119.37419401260759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2155.4162842250107</v>
      </c>
      <c r="C100" s="74">
        <f t="shared" si="109"/>
        <v>2161.2217985903299</v>
      </c>
      <c r="D100" s="74">
        <f t="shared" si="109"/>
        <v>2170.3860850984906</v>
      </c>
      <c r="E100" s="74">
        <f t="shared" si="109"/>
        <v>2113.1939242220169</v>
      </c>
      <c r="F100" s="74">
        <f t="shared" si="109"/>
        <v>2089.710022199979</v>
      </c>
      <c r="G100" s="74">
        <f t="shared" si="109"/>
        <v>2063.1722558084311</v>
      </c>
      <c r="H100" s="74">
        <f t="shared" si="109"/>
        <v>2017.1320626615416</v>
      </c>
      <c r="I100" s="74">
        <f t="shared" si="109"/>
        <v>1842.8277322579031</v>
      </c>
      <c r="J100" s="74">
        <f t="shared" si="109"/>
        <v>1685.1419346647597</v>
      </c>
      <c r="K100" s="74">
        <f t="shared" si="109"/>
        <v>1700.4890319783397</v>
      </c>
      <c r="L100" s="74">
        <f t="shared" si="109"/>
        <v>1846.2251946460653</v>
      </c>
      <c r="M100" s="74">
        <f t="shared" si="109"/>
        <v>1909.307252573082</v>
      </c>
      <c r="N100" s="74">
        <f t="shared" si="109"/>
        <v>1817.2880117178427</v>
      </c>
      <c r="O100" s="74">
        <f t="shared" si="109"/>
        <v>1730.6640313825972</v>
      </c>
      <c r="P100" s="74">
        <f t="shared" si="109"/>
        <v>1677.2537397179735</v>
      </c>
      <c r="Q100" s="74">
        <f t="shared" si="109"/>
        <v>1626.629648631759</v>
      </c>
      <c r="R100" s="74">
        <f t="shared" si="109"/>
        <v>1634.7914728551686</v>
      </c>
      <c r="S100" s="74">
        <f t="shared" si="109"/>
        <v>1609.3616789751497</v>
      </c>
      <c r="T100" s="74">
        <f t="shared" si="109"/>
        <v>1610.9664495084703</v>
      </c>
      <c r="U100" s="74">
        <f t="shared" si="109"/>
        <v>1547.0681822287243</v>
      </c>
      <c r="V100" s="74">
        <f t="shared" si="109"/>
        <v>1515.4358421823104</v>
      </c>
      <c r="W100" s="74">
        <f t="shared" si="109"/>
        <v>1297.0123059959126</v>
      </c>
      <c r="X100" s="74">
        <f t="shared" ref="X100:Y100" si="110">X48*11630*1000/X$6</f>
        <v>958.6369815906404</v>
      </c>
      <c r="Y100" s="74">
        <f t="shared" si="110"/>
        <v>917.79928472257382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966.54496180923013</v>
      </c>
      <c r="C101" s="193">
        <f t="shared" si="111"/>
        <v>974.96613729054934</v>
      </c>
      <c r="D101" s="193">
        <f t="shared" si="111"/>
        <v>982.08676079771033</v>
      </c>
      <c r="E101" s="193">
        <f t="shared" si="111"/>
        <v>948.40121005701701</v>
      </c>
      <c r="F101" s="193">
        <f t="shared" si="111"/>
        <v>987.90576098773249</v>
      </c>
      <c r="G101" s="193">
        <f t="shared" si="111"/>
        <v>949.35810821602479</v>
      </c>
      <c r="H101" s="193">
        <f t="shared" si="111"/>
        <v>935.66333275221427</v>
      </c>
      <c r="I101" s="193">
        <f t="shared" si="111"/>
        <v>815.84123621508411</v>
      </c>
      <c r="J101" s="193">
        <f t="shared" si="111"/>
        <v>731.22763756277664</v>
      </c>
      <c r="K101" s="193">
        <f t="shared" si="111"/>
        <v>741.79274915211863</v>
      </c>
      <c r="L101" s="193">
        <f t="shared" si="111"/>
        <v>739.29267936755321</v>
      </c>
      <c r="M101" s="193">
        <f t="shared" si="111"/>
        <v>759.55245363744734</v>
      </c>
      <c r="N101" s="193">
        <f t="shared" si="111"/>
        <v>619.55941988263078</v>
      </c>
      <c r="O101" s="193">
        <f t="shared" si="111"/>
        <v>674.25085376953098</v>
      </c>
      <c r="P101" s="193">
        <f t="shared" si="111"/>
        <v>611.70728290645957</v>
      </c>
      <c r="Q101" s="193">
        <f t="shared" si="111"/>
        <v>636.91202242007239</v>
      </c>
      <c r="R101" s="193">
        <f t="shared" si="111"/>
        <v>651.11187076707688</v>
      </c>
      <c r="S101" s="193">
        <f t="shared" si="111"/>
        <v>738.3161193881499</v>
      </c>
      <c r="T101" s="193">
        <f t="shared" si="111"/>
        <v>731.04907121243559</v>
      </c>
      <c r="U101" s="193">
        <f t="shared" si="111"/>
        <v>737.27914962787418</v>
      </c>
      <c r="V101" s="193">
        <f t="shared" si="111"/>
        <v>772.74095377077606</v>
      </c>
      <c r="W101" s="193">
        <f t="shared" si="111"/>
        <v>728.06836734274987</v>
      </c>
      <c r="X101" s="193">
        <f t="shared" ref="X101:Y101" si="112">X49*11630*1000/X$6</f>
        <v>582.12851551961501</v>
      </c>
      <c r="Y101" s="193">
        <f t="shared" si="112"/>
        <v>551.12452114816574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1760.7576278180163</v>
      </c>
      <c r="C102" s="77">
        <f t="shared" si="113"/>
        <v>1772.9610958300443</v>
      </c>
      <c r="D102" s="77">
        <f t="shared" si="113"/>
        <v>1781.7580395937232</v>
      </c>
      <c r="E102" s="77">
        <f t="shared" si="113"/>
        <v>1789.3837049082513</v>
      </c>
      <c r="F102" s="77">
        <f t="shared" si="113"/>
        <v>1798.1496828131644</v>
      </c>
      <c r="G102" s="77">
        <f t="shared" si="113"/>
        <v>1804.1998504519804</v>
      </c>
      <c r="H102" s="77">
        <f t="shared" si="113"/>
        <v>1818.9509419620115</v>
      </c>
      <c r="I102" s="77">
        <f t="shared" si="113"/>
        <v>1838.4545832321312</v>
      </c>
      <c r="J102" s="77">
        <f t="shared" si="113"/>
        <v>1852.5715661304414</v>
      </c>
      <c r="K102" s="77">
        <f t="shared" si="113"/>
        <v>1870.832218191812</v>
      </c>
      <c r="L102" s="77">
        <f t="shared" si="113"/>
        <v>1877.201705549807</v>
      </c>
      <c r="M102" s="77">
        <f t="shared" si="113"/>
        <v>1862.8154110661453</v>
      </c>
      <c r="N102" s="77">
        <f t="shared" si="113"/>
        <v>1834.7990596177901</v>
      </c>
      <c r="O102" s="77">
        <f t="shared" si="113"/>
        <v>1819.1940204535454</v>
      </c>
      <c r="P102" s="77">
        <f t="shared" si="113"/>
        <v>1812.7504505908685</v>
      </c>
      <c r="Q102" s="77">
        <f t="shared" si="113"/>
        <v>1795.9803952493191</v>
      </c>
      <c r="R102" s="77">
        <f t="shared" si="113"/>
        <v>1766.5999610927331</v>
      </c>
      <c r="S102" s="77">
        <f t="shared" si="113"/>
        <v>1781.2863085126405</v>
      </c>
      <c r="T102" s="77">
        <f t="shared" si="113"/>
        <v>1803.9510375231939</v>
      </c>
      <c r="U102" s="77">
        <f t="shared" si="113"/>
        <v>1797.7264986722373</v>
      </c>
      <c r="V102" s="77">
        <f t="shared" si="113"/>
        <v>1876.2960650548755</v>
      </c>
      <c r="W102" s="77">
        <f t="shared" si="113"/>
        <v>1901.7247037952163</v>
      </c>
      <c r="X102" s="77">
        <f t="shared" ref="X102:Y102" si="114">X50*11630*1000/X$6</f>
        <v>1828.0494500337284</v>
      </c>
      <c r="Y102" s="77">
        <f t="shared" si="114"/>
        <v>1783.6049249842617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6448.6291104958491</v>
      </c>
      <c r="C104" s="153">
        <f t="shared" si="115"/>
        <v>6804.0500625515597</v>
      </c>
      <c r="D104" s="153">
        <f t="shared" si="115"/>
        <v>6799.1440300398845</v>
      </c>
      <c r="E104" s="153">
        <f t="shared" si="115"/>
        <v>7706.4179140777715</v>
      </c>
      <c r="F104" s="153">
        <f t="shared" si="115"/>
        <v>7551.1549963446087</v>
      </c>
      <c r="G104" s="153">
        <f t="shared" si="115"/>
        <v>8170.6872295918056</v>
      </c>
      <c r="H104" s="153">
        <f t="shared" si="115"/>
        <v>7830.2188822650278</v>
      </c>
      <c r="I104" s="153">
        <f t="shared" si="115"/>
        <v>7817.4830520805763</v>
      </c>
      <c r="J104" s="153">
        <f t="shared" si="115"/>
        <v>8175.976486425744</v>
      </c>
      <c r="K104" s="153">
        <f t="shared" si="115"/>
        <v>8296.4977509432974</v>
      </c>
      <c r="L104" s="153">
        <f t="shared" si="115"/>
        <v>8691.7375470752668</v>
      </c>
      <c r="M104" s="153">
        <f t="shared" si="115"/>
        <v>7964.6597593387496</v>
      </c>
      <c r="N104" s="153">
        <f t="shared" si="115"/>
        <v>8744.5382693681768</v>
      </c>
      <c r="O104" s="153">
        <f t="shared" si="115"/>
        <v>8741.0698154973779</v>
      </c>
      <c r="P104" s="153">
        <f t="shared" si="115"/>
        <v>7375.0007422626459</v>
      </c>
      <c r="Q104" s="153">
        <f t="shared" si="115"/>
        <v>8497.1754226161356</v>
      </c>
      <c r="R104" s="153">
        <f t="shared" ref="R104:V104" si="116">SUM(R105:R108)</f>
        <v>8444.4524188628675</v>
      </c>
      <c r="S104" s="153">
        <f t="shared" si="116"/>
        <v>8912.8098584716954</v>
      </c>
      <c r="T104" s="153">
        <f t="shared" si="116"/>
        <v>8677.6746986830567</v>
      </c>
      <c r="U104" s="153">
        <f t="shared" si="116"/>
        <v>8635.9210622380124</v>
      </c>
      <c r="V104" s="153">
        <f t="shared" si="116"/>
        <v>8544.6512641332047</v>
      </c>
      <c r="W104" s="153">
        <f t="shared" ref="W104:Y104" si="117">SUM(W105:W108)</f>
        <v>9631.9075406391821</v>
      </c>
      <c r="X104" s="153">
        <f t="shared" si="117"/>
        <v>8788.7594487534952</v>
      </c>
      <c r="Y104" s="153">
        <f t="shared" si="117"/>
        <v>8089.3433068429422</v>
      </c>
      <c r="DA104" s="217" t="s">
        <v>278</v>
      </c>
    </row>
    <row r="105" spans="1:105" ht="12" customHeight="1" x14ac:dyDescent="0.25">
      <c r="A105" s="97" t="s">
        <v>57</v>
      </c>
      <c r="B105" s="74">
        <v>4576.5710603316484</v>
      </c>
      <c r="C105" s="74">
        <v>4893.6024098264061</v>
      </c>
      <c r="D105" s="74">
        <v>4870.655818491965</v>
      </c>
      <c r="E105" s="74">
        <v>5635.3262640184603</v>
      </c>
      <c r="F105" s="74">
        <v>5590.7585222057687</v>
      </c>
      <c r="G105" s="74">
        <v>6232.8678982451729</v>
      </c>
      <c r="H105" s="74">
        <v>5855.8069699357675</v>
      </c>
      <c r="I105" s="74">
        <v>6003.7198210894476</v>
      </c>
      <c r="J105" s="74">
        <v>6435.0224760352667</v>
      </c>
      <c r="K105" s="74">
        <v>6499.9022152588232</v>
      </c>
      <c r="L105" s="74">
        <v>6837.7723984854738</v>
      </c>
      <c r="M105" s="74">
        <v>6000.2039446263634</v>
      </c>
      <c r="N105" s="74">
        <v>6733.8122914201122</v>
      </c>
      <c r="O105" s="74">
        <v>6882.4742664383466</v>
      </c>
      <c r="P105" s="74">
        <v>5648.089431830419</v>
      </c>
      <c r="Q105" s="74">
        <v>6544.9287068928161</v>
      </c>
      <c r="R105" s="74">
        <v>6582.7868012068147</v>
      </c>
      <c r="S105" s="74">
        <v>6825.1997511753598</v>
      </c>
      <c r="T105" s="74">
        <v>6670.3505365409455</v>
      </c>
      <c r="U105" s="74">
        <v>6554.5021812543464</v>
      </c>
      <c r="V105" s="74">
        <v>6536.4276784698195</v>
      </c>
      <c r="W105" s="74">
        <v>7797.3866399043009</v>
      </c>
      <c r="X105" s="74">
        <v>7099.8459714855053</v>
      </c>
      <c r="Y105" s="74">
        <v>6503.97234857076</v>
      </c>
      <c r="DA105" s="90" t="s">
        <v>279</v>
      </c>
    </row>
    <row r="106" spans="1:105" ht="12" customHeight="1" x14ac:dyDescent="0.25">
      <c r="A106" s="97" t="s">
        <v>56</v>
      </c>
      <c r="B106" s="74">
        <v>63.058800593472419</v>
      </c>
      <c r="C106" s="74">
        <v>82.39091590513101</v>
      </c>
      <c r="D106" s="74">
        <v>76.126746985315563</v>
      </c>
      <c r="E106" s="74">
        <v>262.79948443219058</v>
      </c>
      <c r="F106" s="74">
        <v>114.65919656970627</v>
      </c>
      <c r="G106" s="74">
        <v>125.51695269885978</v>
      </c>
      <c r="H106" s="74">
        <v>177.29215616409422</v>
      </c>
      <c r="I106" s="74">
        <v>177.79739641502923</v>
      </c>
      <c r="J106" s="74">
        <v>239.49324521852074</v>
      </c>
      <c r="K106" s="74">
        <v>266.89269914528052</v>
      </c>
      <c r="L106" s="74">
        <v>219.8295276776787</v>
      </c>
      <c r="M106" s="74">
        <v>255.6629964843865</v>
      </c>
      <c r="N106" s="74">
        <v>427.34725275705534</v>
      </c>
      <c r="O106" s="74">
        <v>269.86853719407986</v>
      </c>
      <c r="P106" s="74">
        <v>202.9370133222138</v>
      </c>
      <c r="Q106" s="74">
        <v>430.76320914697436</v>
      </c>
      <c r="R106" s="74">
        <v>309.45882723677528</v>
      </c>
      <c r="S106" s="74">
        <v>471.41339723799831</v>
      </c>
      <c r="T106" s="74">
        <v>371.63283588898645</v>
      </c>
      <c r="U106" s="74">
        <v>463.56158108220603</v>
      </c>
      <c r="V106" s="74">
        <v>368.44142400612247</v>
      </c>
      <c r="W106" s="74">
        <v>364.19878898815875</v>
      </c>
      <c r="X106" s="74">
        <v>553.08767635221523</v>
      </c>
      <c r="Y106" s="74">
        <v>483.13111186740036</v>
      </c>
      <c r="DA106" s="90" t="s">
        <v>280</v>
      </c>
    </row>
    <row r="107" spans="1:105" ht="12" customHeight="1" x14ac:dyDescent="0.25">
      <c r="A107" s="97" t="s">
        <v>55</v>
      </c>
      <c r="B107" s="74">
        <v>1186.0926650894319</v>
      </c>
      <c r="C107" s="74">
        <v>1196.5714353500159</v>
      </c>
      <c r="D107" s="74">
        <v>1214.1474614219283</v>
      </c>
      <c r="E107" s="74">
        <v>1191.9821427968616</v>
      </c>
      <c r="F107" s="74">
        <v>1196.1947165616475</v>
      </c>
      <c r="G107" s="74">
        <v>1192.26741747249</v>
      </c>
      <c r="H107" s="74">
        <v>1179.9176805403604</v>
      </c>
      <c r="I107" s="74">
        <v>1094.6363910206078</v>
      </c>
      <c r="J107" s="74">
        <v>1016.1156675295856</v>
      </c>
      <c r="K107" s="74">
        <v>1038.4548698996475</v>
      </c>
      <c r="L107" s="74">
        <v>1147.8109618776998</v>
      </c>
      <c r="M107" s="74">
        <v>1210.6711200622333</v>
      </c>
      <c r="N107" s="74">
        <v>1175.6750226020629</v>
      </c>
      <c r="O107" s="74">
        <v>1143.2388055693705</v>
      </c>
      <c r="P107" s="74">
        <v>1121.6133570558402</v>
      </c>
      <c r="Q107" s="74">
        <v>1100.7498287230783</v>
      </c>
      <c r="R107" s="74">
        <v>1122.1448180375919</v>
      </c>
      <c r="S107" s="74">
        <v>1125.1441794205034</v>
      </c>
      <c r="T107" s="74">
        <v>1147.0327987399255</v>
      </c>
      <c r="U107" s="74">
        <v>1122.7650360658561</v>
      </c>
      <c r="V107" s="74">
        <v>1118.4125106905176</v>
      </c>
      <c r="W107" s="74">
        <v>976.03069619843666</v>
      </c>
      <c r="X107" s="74">
        <v>740.80500778213923</v>
      </c>
      <c r="Y107" s="74">
        <v>721.70478467153532</v>
      </c>
      <c r="DA107" s="90" t="s">
        <v>281</v>
      </c>
    </row>
    <row r="108" spans="1:105" ht="12" customHeight="1" x14ac:dyDescent="0.25">
      <c r="A108" s="109" t="s">
        <v>54</v>
      </c>
      <c r="B108" s="77">
        <v>622.90658448129636</v>
      </c>
      <c r="C108" s="77">
        <v>631.48530147000622</v>
      </c>
      <c r="D108" s="77">
        <v>638.2140031406766</v>
      </c>
      <c r="E108" s="77">
        <v>616.31002283025907</v>
      </c>
      <c r="F108" s="77">
        <v>649.54256100748637</v>
      </c>
      <c r="G108" s="77">
        <v>620.03496117528221</v>
      </c>
      <c r="H108" s="77">
        <v>617.20207562480607</v>
      </c>
      <c r="I108" s="77">
        <v>541.32944355549171</v>
      </c>
      <c r="J108" s="77">
        <v>485.34509764237134</v>
      </c>
      <c r="K108" s="77">
        <v>491.24796663954623</v>
      </c>
      <c r="L108" s="77">
        <v>486.32465903441289</v>
      </c>
      <c r="M108" s="77">
        <v>498.12169816576591</v>
      </c>
      <c r="N108" s="77">
        <v>407.70370258894616</v>
      </c>
      <c r="O108" s="77">
        <v>445.48820629558071</v>
      </c>
      <c r="P108" s="77">
        <v>402.36094005417289</v>
      </c>
      <c r="Q108" s="77">
        <v>420.73367785326627</v>
      </c>
      <c r="R108" s="77">
        <v>430.06197238168556</v>
      </c>
      <c r="S108" s="77">
        <v>491.05253063783306</v>
      </c>
      <c r="T108" s="77">
        <v>488.65852751319864</v>
      </c>
      <c r="U108" s="77">
        <v>495.09226383560241</v>
      </c>
      <c r="V108" s="77">
        <v>521.36965096674487</v>
      </c>
      <c r="W108" s="77">
        <v>494.29141554828658</v>
      </c>
      <c r="X108" s="77">
        <v>395.02079313363453</v>
      </c>
      <c r="Y108" s="77">
        <v>380.53506173324701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2394.8160305230203</v>
      </c>
      <c r="C110" s="203">
        <f t="shared" si="118"/>
        <v>2529.2908928729917</v>
      </c>
      <c r="D110" s="203">
        <f t="shared" si="118"/>
        <v>2376.3122561482883</v>
      </c>
      <c r="E110" s="203">
        <f t="shared" si="118"/>
        <v>2475.6915798162072</v>
      </c>
      <c r="F110" s="203">
        <f t="shared" si="118"/>
        <v>2532.4364768755413</v>
      </c>
      <c r="G110" s="203">
        <f t="shared" si="118"/>
        <v>2572.1489027956491</v>
      </c>
      <c r="H110" s="203">
        <f t="shared" si="118"/>
        <v>2293.0413624498215</v>
      </c>
      <c r="I110" s="203">
        <f t="shared" si="118"/>
        <v>2053.5029816207571</v>
      </c>
      <c r="J110" s="203">
        <f t="shared" si="118"/>
        <v>2033.6406493090471</v>
      </c>
      <c r="K110" s="203">
        <f t="shared" si="118"/>
        <v>2068.0309532305523</v>
      </c>
      <c r="L110" s="203">
        <f t="shared" si="118"/>
        <v>2170.3301125114999</v>
      </c>
      <c r="M110" s="203">
        <f t="shared" si="118"/>
        <v>2046.7052780937288</v>
      </c>
      <c r="N110" s="203">
        <f t="shared" si="118"/>
        <v>2001.7242756542082</v>
      </c>
      <c r="O110" s="203">
        <f t="shared" si="118"/>
        <v>1972.070973597117</v>
      </c>
      <c r="P110" s="203">
        <f t="shared" si="118"/>
        <v>1633.4126843363529</v>
      </c>
      <c r="Q110" s="203">
        <f t="shared" si="118"/>
        <v>1819.5379000653852</v>
      </c>
      <c r="R110" s="203">
        <f t="shared" ref="R110:V110" si="119">R78*1000000/R$6</f>
        <v>1816.5949549570282</v>
      </c>
      <c r="S110" s="203">
        <f t="shared" si="119"/>
        <v>1805.4575731127077</v>
      </c>
      <c r="T110" s="203">
        <f t="shared" si="119"/>
        <v>1745.9435172308658</v>
      </c>
      <c r="U110" s="203">
        <f t="shared" si="119"/>
        <v>1674.9537183736584</v>
      </c>
      <c r="V110" s="203">
        <f t="shared" si="119"/>
        <v>1651.1314923881191</v>
      </c>
      <c r="W110" s="203">
        <f t="shared" ref="W110:Y110" si="120">W78*1000000/W$6</f>
        <v>1784.7169308070738</v>
      </c>
      <c r="X110" s="203">
        <f t="shared" si="120"/>
        <v>1512.8647683455706</v>
      </c>
      <c r="Y110" s="203">
        <f t="shared" si="120"/>
        <v>1309.4124106251036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2394.8160305230203</v>
      </c>
      <c r="C111" s="192">
        <f t="shared" si="121"/>
        <v>2529.2908928729917</v>
      </c>
      <c r="D111" s="192">
        <f t="shared" si="121"/>
        <v>2376.3122561482883</v>
      </c>
      <c r="E111" s="192">
        <f t="shared" si="121"/>
        <v>2475.6915798162072</v>
      </c>
      <c r="F111" s="192">
        <f t="shared" si="121"/>
        <v>2532.4364768755413</v>
      </c>
      <c r="G111" s="192">
        <f t="shared" si="121"/>
        <v>2572.1489027956491</v>
      </c>
      <c r="H111" s="192">
        <f t="shared" si="121"/>
        <v>2293.0413624498215</v>
      </c>
      <c r="I111" s="192">
        <f t="shared" si="121"/>
        <v>2053.5029816207571</v>
      </c>
      <c r="J111" s="192">
        <f t="shared" si="121"/>
        <v>2033.6406493090471</v>
      </c>
      <c r="K111" s="192">
        <f t="shared" si="121"/>
        <v>2068.0309532305523</v>
      </c>
      <c r="L111" s="192">
        <f t="shared" si="121"/>
        <v>2170.3301125114999</v>
      </c>
      <c r="M111" s="192">
        <f t="shared" si="121"/>
        <v>2046.7052780937288</v>
      </c>
      <c r="N111" s="192">
        <f t="shared" si="121"/>
        <v>2001.7242756542082</v>
      </c>
      <c r="O111" s="192">
        <f t="shared" si="121"/>
        <v>1972.070973597117</v>
      </c>
      <c r="P111" s="192">
        <f t="shared" si="121"/>
        <v>1633.4126843363529</v>
      </c>
      <c r="Q111" s="192">
        <f t="shared" si="121"/>
        <v>1819.5379000653852</v>
      </c>
      <c r="R111" s="192">
        <f t="shared" ref="R111:V111" si="122">R79*1000000/R$6</f>
        <v>1816.5949549570282</v>
      </c>
      <c r="S111" s="192">
        <f t="shared" si="122"/>
        <v>1805.4575731127077</v>
      </c>
      <c r="T111" s="192">
        <f t="shared" si="122"/>
        <v>1745.9435172308658</v>
      </c>
      <c r="U111" s="192">
        <f t="shared" si="122"/>
        <v>1674.9537183736584</v>
      </c>
      <c r="V111" s="192">
        <f t="shared" si="122"/>
        <v>1651.1314923881191</v>
      </c>
      <c r="W111" s="192">
        <f t="shared" ref="W111:Y111" si="123">W79*1000000/W$6</f>
        <v>1784.7169308070738</v>
      </c>
      <c r="X111" s="192">
        <f t="shared" si="123"/>
        <v>1512.8647683455706</v>
      </c>
      <c r="Y111" s="192">
        <f t="shared" si="123"/>
        <v>1309.4124106251036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1877.6328590688897</v>
      </c>
      <c r="C112" s="74">
        <f t="shared" si="124"/>
        <v>2011.2359295333131</v>
      </c>
      <c r="D112" s="74">
        <f t="shared" si="124"/>
        <v>1869.1608445722727</v>
      </c>
      <c r="E112" s="74">
        <f t="shared" si="124"/>
        <v>1983.2742494794172</v>
      </c>
      <c r="F112" s="74">
        <f t="shared" si="124"/>
        <v>2057.0849129575026</v>
      </c>
      <c r="G112" s="74">
        <f t="shared" si="124"/>
        <v>2100.8663935158193</v>
      </c>
      <c r="H112" s="74">
        <f t="shared" si="124"/>
        <v>1844.8958781940455</v>
      </c>
      <c r="I112" s="74">
        <f t="shared" si="124"/>
        <v>1660.8562132227119</v>
      </c>
      <c r="J112" s="74">
        <f t="shared" si="124"/>
        <v>1683.639633227526</v>
      </c>
      <c r="K112" s="74">
        <f t="shared" si="124"/>
        <v>1708.6111509511486</v>
      </c>
      <c r="L112" s="74">
        <f t="shared" si="124"/>
        <v>1783.6052491134108</v>
      </c>
      <c r="M112" s="74">
        <f t="shared" si="124"/>
        <v>1650.5158393853044</v>
      </c>
      <c r="N112" s="74">
        <f t="shared" si="124"/>
        <v>1640.6769868111294</v>
      </c>
      <c r="O112" s="74">
        <f t="shared" si="124"/>
        <v>1619.027876549854</v>
      </c>
      <c r="P112" s="74">
        <f t="shared" si="124"/>
        <v>1300.1288421906693</v>
      </c>
      <c r="Q112" s="74">
        <f t="shared" si="124"/>
        <v>1488.4892115277396</v>
      </c>
      <c r="R112" s="74">
        <f t="shared" ref="R112:V112" si="125">R80*1000000/R$6</f>
        <v>1479.381000331487</v>
      </c>
      <c r="S112" s="74">
        <f t="shared" si="125"/>
        <v>1462.8862928276803</v>
      </c>
      <c r="T112" s="74">
        <f t="shared" si="125"/>
        <v>1403.1453651871709</v>
      </c>
      <c r="U112" s="74">
        <f t="shared" si="125"/>
        <v>1340.5663878086364</v>
      </c>
      <c r="V112" s="74">
        <f t="shared" si="125"/>
        <v>1313.4981173644635</v>
      </c>
      <c r="W112" s="74">
        <f t="shared" ref="W112:Y112" si="126">W80*1000000/W$6</f>
        <v>1486.3778911334898</v>
      </c>
      <c r="X112" s="74">
        <f t="shared" si="126"/>
        <v>1283.2614543086065</v>
      </c>
      <c r="Y112" s="74">
        <f t="shared" si="126"/>
        <v>1099.6313029605244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356.92504027874429</v>
      </c>
      <c r="C114" s="74">
        <f t="shared" si="130"/>
        <v>359.51247049445521</v>
      </c>
      <c r="D114" s="74">
        <f t="shared" si="130"/>
        <v>349.18556748541295</v>
      </c>
      <c r="E114" s="74">
        <f t="shared" si="130"/>
        <v>338.20813780867189</v>
      </c>
      <c r="F114" s="74">
        <f t="shared" si="130"/>
        <v>323.26382591389307</v>
      </c>
      <c r="G114" s="74">
        <f t="shared" si="130"/>
        <v>318.4576809645967</v>
      </c>
      <c r="H114" s="74">
        <f t="shared" si="130"/>
        <v>304.62143932410669</v>
      </c>
      <c r="I114" s="74">
        <f t="shared" si="130"/>
        <v>272.51109535589569</v>
      </c>
      <c r="J114" s="74">
        <f t="shared" si="130"/>
        <v>242.42772535369807</v>
      </c>
      <c r="K114" s="74">
        <f t="shared" si="130"/>
        <v>248.9050499503355</v>
      </c>
      <c r="L114" s="74">
        <f t="shared" si="130"/>
        <v>272.47083878172418</v>
      </c>
      <c r="M114" s="74">
        <f t="shared" si="130"/>
        <v>275.00177727976683</v>
      </c>
      <c r="N114" s="74">
        <f t="shared" si="130"/>
        <v>263.90697986052123</v>
      </c>
      <c r="O114" s="74">
        <f t="shared" si="130"/>
        <v>249.19465380063821</v>
      </c>
      <c r="P114" s="74">
        <f t="shared" si="130"/>
        <v>236.85802034920522</v>
      </c>
      <c r="Q114" s="74">
        <f t="shared" si="130"/>
        <v>232.04939583364595</v>
      </c>
      <c r="R114" s="74">
        <f t="shared" ref="R114:V114" si="131">R82*1000000/R$6</f>
        <v>234.74830812783134</v>
      </c>
      <c r="S114" s="74">
        <f t="shared" si="131"/>
        <v>228.39167651331337</v>
      </c>
      <c r="T114" s="74">
        <f t="shared" si="131"/>
        <v>229.65408183311692</v>
      </c>
      <c r="U114" s="74">
        <f t="shared" si="131"/>
        <v>219.94574479001406</v>
      </c>
      <c r="V114" s="74">
        <f t="shared" si="131"/>
        <v>217.11321963246198</v>
      </c>
      <c r="W114" s="74">
        <f t="shared" ref="W114:Y114" si="132">W82*1000000/W$6</f>
        <v>185.70484197680088</v>
      </c>
      <c r="X114" s="74">
        <f t="shared" si="132"/>
        <v>138.14750167442747</v>
      </c>
      <c r="Y114" s="74">
        <f t="shared" si="132"/>
        <v>127.24070128554295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160.25813117538627</v>
      </c>
      <c r="C115" s="193">
        <f t="shared" si="133"/>
        <v>158.54249284522325</v>
      </c>
      <c r="D115" s="193">
        <f t="shared" si="133"/>
        <v>157.9658440906029</v>
      </c>
      <c r="E115" s="193">
        <f t="shared" si="133"/>
        <v>154.20919252811791</v>
      </c>
      <c r="F115" s="193">
        <f t="shared" si="133"/>
        <v>152.08773800414531</v>
      </c>
      <c r="G115" s="193">
        <f t="shared" si="133"/>
        <v>152.82482831523336</v>
      </c>
      <c r="H115" s="193">
        <f t="shared" si="133"/>
        <v>143.52404493166955</v>
      </c>
      <c r="I115" s="193">
        <f t="shared" si="133"/>
        <v>120.13567304214951</v>
      </c>
      <c r="J115" s="193">
        <f t="shared" si="133"/>
        <v>107.57329072782308</v>
      </c>
      <c r="K115" s="193">
        <f t="shared" si="133"/>
        <v>110.51475232906783</v>
      </c>
      <c r="L115" s="193">
        <f t="shared" si="133"/>
        <v>114.25402461636506</v>
      </c>
      <c r="M115" s="193">
        <f t="shared" si="133"/>
        <v>121.18766142865793</v>
      </c>
      <c r="N115" s="193">
        <f t="shared" si="133"/>
        <v>97.140308982557798</v>
      </c>
      <c r="O115" s="193">
        <f t="shared" si="133"/>
        <v>103.84844324662492</v>
      </c>
      <c r="P115" s="193">
        <f t="shared" si="133"/>
        <v>96.425821796478402</v>
      </c>
      <c r="Q115" s="193">
        <f t="shared" si="133"/>
        <v>98.999292703999757</v>
      </c>
      <c r="R115" s="193">
        <f t="shared" ref="R115:V115" si="134">R83*1000000/R$6</f>
        <v>102.46564649771015</v>
      </c>
      <c r="S115" s="193">
        <f t="shared" si="134"/>
        <v>114.17960377171384</v>
      </c>
      <c r="T115" s="193">
        <f t="shared" si="134"/>
        <v>113.14407021057809</v>
      </c>
      <c r="U115" s="193">
        <f t="shared" si="134"/>
        <v>114.44158577500765</v>
      </c>
      <c r="V115" s="193">
        <f t="shared" si="134"/>
        <v>120.52015539119358</v>
      </c>
      <c r="W115" s="193">
        <f t="shared" ref="W115:Y115" si="135">W83*1000000/W$6</f>
        <v>112.6341976967831</v>
      </c>
      <c r="X115" s="193">
        <f t="shared" si="135"/>
        <v>91.455812362536676</v>
      </c>
      <c r="Y115" s="193">
        <f t="shared" si="135"/>
        <v>82.540406379036355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0.51086948146532418</v>
      </c>
      <c r="C118" s="206">
        <f t="shared" si="139"/>
        <v>0.51430409933850563</v>
      </c>
      <c r="D118" s="206">
        <f t="shared" si="139"/>
        <v>0.52020879340691206</v>
      </c>
      <c r="E118" s="206">
        <f t="shared" si="139"/>
        <v>0.53452219848992222</v>
      </c>
      <c r="F118" s="206">
        <f t="shared" si="139"/>
        <v>0.53389036998268391</v>
      </c>
      <c r="G118" s="206">
        <f t="shared" si="139"/>
        <v>0.53967998795776206</v>
      </c>
      <c r="H118" s="206">
        <f t="shared" si="139"/>
        <v>0.55146390444977667</v>
      </c>
      <c r="I118" s="206">
        <f t="shared" si="139"/>
        <v>0.56173516739634521</v>
      </c>
      <c r="J118" s="206">
        <f t="shared" si="139"/>
        <v>0.57148509696609751</v>
      </c>
      <c r="K118" s="206">
        <f t="shared" si="139"/>
        <v>0.58047867677881637</v>
      </c>
      <c r="L118" s="206">
        <f t="shared" si="139"/>
        <v>0.58794149856187528</v>
      </c>
      <c r="M118" s="206">
        <f t="shared" si="139"/>
        <v>0.60454146132934417</v>
      </c>
      <c r="N118" s="206">
        <f t="shared" si="139"/>
        <v>0.6277490775883805</v>
      </c>
      <c r="O118" s="206">
        <f t="shared" si="139"/>
        <v>0.6339959701410699</v>
      </c>
      <c r="P118" s="206">
        <f t="shared" si="139"/>
        <v>0.63930947837149055</v>
      </c>
      <c r="Q118" s="206">
        <f t="shared" si="139"/>
        <v>0.65826020203732771</v>
      </c>
      <c r="R118" s="206">
        <f t="shared" ref="R118:V118" si="140">IF(R104=0,"",R104/R97)</f>
        <v>0.66078475733038777</v>
      </c>
      <c r="S118" s="206">
        <f t="shared" si="140"/>
        <v>0.68384195984790463</v>
      </c>
      <c r="T118" s="206">
        <f t="shared" si="140"/>
        <v>0.69242406351153774</v>
      </c>
      <c r="U118" s="206">
        <f t="shared" si="140"/>
        <v>0.71288772159898428</v>
      </c>
      <c r="V118" s="206">
        <f t="shared" si="140"/>
        <v>0.7193838192086075</v>
      </c>
      <c r="W118" s="206">
        <f t="shared" ref="W118:Y118" si="141">IF(W104=0,"",W104/W97)</f>
        <v>0.74972434590176429</v>
      </c>
      <c r="X118" s="206">
        <f t="shared" si="141"/>
        <v>0.79007512982745676</v>
      </c>
      <c r="Y118" s="206">
        <f t="shared" si="141"/>
        <v>0.80880917648975337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0.48348584569337516</v>
      </c>
      <c r="C119" s="199">
        <f t="shared" si="142"/>
        <v>0.48693078136387025</v>
      </c>
      <c r="D119" s="199">
        <f t="shared" si="142"/>
        <v>0.49296570910728826</v>
      </c>
      <c r="E119" s="199">
        <f t="shared" si="142"/>
        <v>0.50154542569665128</v>
      </c>
      <c r="F119" s="199">
        <f t="shared" si="142"/>
        <v>0.50750195819484556</v>
      </c>
      <c r="G119" s="199">
        <f t="shared" si="142"/>
        <v>0.51615325859161776</v>
      </c>
      <c r="H119" s="199">
        <f t="shared" si="142"/>
        <v>0.52393030154053233</v>
      </c>
      <c r="I119" s="199">
        <f t="shared" si="142"/>
        <v>0.53648611089835596</v>
      </c>
      <c r="J119" s="199">
        <f t="shared" si="142"/>
        <v>0.54523366677539231</v>
      </c>
      <c r="K119" s="199">
        <f t="shared" si="142"/>
        <v>0.55291894610681724</v>
      </c>
      <c r="L119" s="199">
        <f t="shared" si="142"/>
        <v>0.56405321568068156</v>
      </c>
      <c r="M119" s="199">
        <f t="shared" si="142"/>
        <v>0.57575113144158119</v>
      </c>
      <c r="N119" s="199">
        <f t="shared" si="142"/>
        <v>0.59291358837447028</v>
      </c>
      <c r="O119" s="199">
        <f t="shared" si="142"/>
        <v>0.60904451155774342</v>
      </c>
      <c r="P119" s="199">
        <f t="shared" si="142"/>
        <v>0.61477678348693932</v>
      </c>
      <c r="Q119" s="199">
        <f t="shared" si="142"/>
        <v>0.62200217923278556</v>
      </c>
      <c r="R119" s="199">
        <f t="shared" ref="R119:V119" si="143">IF(R105=0,"",R105/R98)</f>
        <v>0.6324441140662711</v>
      </c>
      <c r="S119" s="199">
        <f t="shared" si="143"/>
        <v>0.64631188116008487</v>
      </c>
      <c r="T119" s="199">
        <f t="shared" si="143"/>
        <v>0.66083435323861606</v>
      </c>
      <c r="U119" s="199">
        <f t="shared" si="143"/>
        <v>0.6749219895012043</v>
      </c>
      <c r="V119" s="199">
        <f t="shared" si="143"/>
        <v>0.68827682088079001</v>
      </c>
      <c r="W119" s="199">
        <f t="shared" ref="W119:Y119" si="144">IF(W105=0,"",W105/W98)</f>
        <v>0.72660499499106801</v>
      </c>
      <c r="X119" s="199">
        <f t="shared" si="144"/>
        <v>0.75163529169737386</v>
      </c>
      <c r="Y119" s="199">
        <f t="shared" si="144"/>
        <v>0.77306306377183653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1.7961149824261566</v>
      </c>
      <c r="C120" s="200">
        <f t="shared" si="145"/>
        <v>1.8921675369893256</v>
      </c>
      <c r="D120" s="200">
        <f t="shared" si="145"/>
        <v>2.0440802130453632</v>
      </c>
      <c r="E120" s="200">
        <f t="shared" si="145"/>
        <v>2.1922544202546153</v>
      </c>
      <c r="F120" s="200">
        <f t="shared" si="145"/>
        <v>2.3025252030659851</v>
      </c>
      <c r="G120" s="200">
        <f t="shared" si="145"/>
        <v>2.4264195532207786</v>
      </c>
      <c r="H120" s="200">
        <f t="shared" si="145"/>
        <v>2.5515969104804106</v>
      </c>
      <c r="I120" s="200">
        <f t="shared" si="145"/>
        <v>2.6465582206608511</v>
      </c>
      <c r="J120" s="200">
        <f t="shared" si="145"/>
        <v>2.726049543279867</v>
      </c>
      <c r="K120" s="200">
        <f t="shared" si="145"/>
        <v>2.8208559451706665</v>
      </c>
      <c r="L120" s="200">
        <f t="shared" si="145"/>
        <v>2.921189988843957</v>
      </c>
      <c r="M120" s="200">
        <f t="shared" si="145"/>
        <v>3.0317333173402963</v>
      </c>
      <c r="N120" s="200">
        <f t="shared" si="145"/>
        <v>3.1425801751957101</v>
      </c>
      <c r="O120" s="200">
        <f t="shared" si="145"/>
        <v>3.2949498164994533</v>
      </c>
      <c r="P120" s="200">
        <f t="shared" si="145"/>
        <v>3.3990308408423706</v>
      </c>
      <c r="Q120" s="200">
        <f t="shared" si="145"/>
        <v>3.5124879117715575</v>
      </c>
      <c r="R120" s="200">
        <f t="shared" ref="R120:V120" si="146">IF(R106=0,"",R106/R99)</f>
        <v>3.6390341502650645</v>
      </c>
      <c r="S120" s="200">
        <f t="shared" si="146"/>
        <v>3.7553531192099796</v>
      </c>
      <c r="T120" s="200">
        <f t="shared" si="146"/>
        <v>3.8524938695373883</v>
      </c>
      <c r="U120" s="200">
        <f t="shared" si="146"/>
        <v>3.9233151960017967</v>
      </c>
      <c r="V120" s="200">
        <f t="shared" si="146"/>
        <v>3.9720323477395501</v>
      </c>
      <c r="W120" s="200">
        <f t="shared" ref="W120:Y120" si="147">IF(W106=0,"",W106/W99)</f>
        <v>4.0054750870071185</v>
      </c>
      <c r="X120" s="200">
        <f t="shared" si="147"/>
        <v>4.027642576251063</v>
      </c>
      <c r="Y120" s="200">
        <f t="shared" si="147"/>
        <v>4.047198943319148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0.55028472864855271</v>
      </c>
      <c r="C121" s="200">
        <f t="shared" si="148"/>
        <v>0.55365508349512627</v>
      </c>
      <c r="D121" s="200">
        <f t="shared" si="148"/>
        <v>0.55941542832312763</v>
      </c>
      <c r="E121" s="200">
        <f t="shared" si="148"/>
        <v>0.56406661458469598</v>
      </c>
      <c r="F121" s="200">
        <f t="shared" si="148"/>
        <v>0.57242139045796048</v>
      </c>
      <c r="G121" s="200">
        <f t="shared" si="148"/>
        <v>0.57788069518476215</v>
      </c>
      <c r="H121" s="200">
        <f t="shared" si="148"/>
        <v>0.58494815603867634</v>
      </c>
      <c r="I121" s="200">
        <f t="shared" si="148"/>
        <v>0.59399821907358497</v>
      </c>
      <c r="J121" s="200">
        <f t="shared" si="148"/>
        <v>0.60298521247809944</v>
      </c>
      <c r="K121" s="200">
        <f t="shared" si="148"/>
        <v>0.61068013399152288</v>
      </c>
      <c r="L121" s="200">
        <f t="shared" si="148"/>
        <v>0.62170691051464255</v>
      </c>
      <c r="M121" s="200">
        <f t="shared" si="148"/>
        <v>0.63408920614043118</v>
      </c>
      <c r="N121" s="200">
        <f t="shared" si="148"/>
        <v>0.64693929361847435</v>
      </c>
      <c r="O121" s="200">
        <f t="shared" si="148"/>
        <v>0.66057812772364433</v>
      </c>
      <c r="P121" s="200">
        <f t="shared" si="148"/>
        <v>0.66872014084430476</v>
      </c>
      <c r="Q121" s="200">
        <f t="shared" si="148"/>
        <v>0.67670586826508117</v>
      </c>
      <c r="R121" s="200">
        <f t="shared" ref="R121:V121" si="149">IF(R107=0,"",R107/R100)</f>
        <v>0.68641465084091879</v>
      </c>
      <c r="S121" s="200">
        <f t="shared" si="149"/>
        <v>0.6991245001788543</v>
      </c>
      <c r="T121" s="200">
        <f t="shared" si="149"/>
        <v>0.71201532414899282</v>
      </c>
      <c r="U121" s="200">
        <f t="shared" si="149"/>
        <v>0.72573726805523708</v>
      </c>
      <c r="V121" s="200">
        <f t="shared" si="149"/>
        <v>0.73801376446260014</v>
      </c>
      <c r="W121" s="200">
        <f t="shared" ref="W121:Y121" si="150">IF(W107=0,"",W107/W100)</f>
        <v>0.75252230968540446</v>
      </c>
      <c r="X121" s="200">
        <f t="shared" si="150"/>
        <v>0.77276906900977416</v>
      </c>
      <c r="Y121" s="200">
        <f t="shared" si="150"/>
        <v>0.78634271859308258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0.64446726132150833</v>
      </c>
      <c r="C122" s="201">
        <f t="shared" si="151"/>
        <v>0.6476997275258366</v>
      </c>
      <c r="D122" s="201">
        <f t="shared" si="151"/>
        <v>0.64985501140681357</v>
      </c>
      <c r="E122" s="201">
        <f t="shared" si="151"/>
        <v>0.64984103383124858</v>
      </c>
      <c r="F122" s="201">
        <f t="shared" si="151"/>
        <v>0.65749445610890833</v>
      </c>
      <c r="G122" s="201">
        <f t="shared" si="151"/>
        <v>0.65310967042817347</v>
      </c>
      <c r="H122" s="201">
        <f t="shared" si="151"/>
        <v>0.65964119146288669</v>
      </c>
      <c r="I122" s="201">
        <f t="shared" si="151"/>
        <v>0.66352302326230839</v>
      </c>
      <c r="J122" s="201">
        <f t="shared" si="151"/>
        <v>0.66374008955686381</v>
      </c>
      <c r="K122" s="201">
        <f t="shared" si="151"/>
        <v>0.66224422819048956</v>
      </c>
      <c r="L122" s="201">
        <f t="shared" si="151"/>
        <v>0.65782425906131214</v>
      </c>
      <c r="M122" s="201">
        <f t="shared" si="151"/>
        <v>0.65580947804235701</v>
      </c>
      <c r="N122" s="201">
        <f t="shared" si="151"/>
        <v>0.65805423903680049</v>
      </c>
      <c r="O122" s="201">
        <f t="shared" si="151"/>
        <v>0.66071582083284275</v>
      </c>
      <c r="P122" s="201">
        <f t="shared" si="151"/>
        <v>0.65776712374977675</v>
      </c>
      <c r="Q122" s="201">
        <f t="shared" si="151"/>
        <v>0.6605836646866956</v>
      </c>
      <c r="R122" s="201">
        <f t="shared" ref="R122:V122" si="152">IF(R108=0,"",R108/R101)</f>
        <v>0.66050396512511478</v>
      </c>
      <c r="S122" s="201">
        <f t="shared" si="152"/>
        <v>0.66509794076387396</v>
      </c>
      <c r="T122" s="201">
        <f t="shared" si="152"/>
        <v>0.66843464653168172</v>
      </c>
      <c r="U122" s="201">
        <f t="shared" si="152"/>
        <v>0.67151263410268636</v>
      </c>
      <c r="V122" s="201">
        <f t="shared" si="152"/>
        <v>0.67470172044408383</v>
      </c>
      <c r="W122" s="201">
        <f t="shared" ref="W122:Y122" si="153">IF(W108=0,"",W108/W101)</f>
        <v>0.67890796760243122</v>
      </c>
      <c r="X122" s="201">
        <f t="shared" si="153"/>
        <v>0.67858004307010134</v>
      </c>
      <c r="Y122" s="201">
        <f t="shared" si="153"/>
        <v>0.69047020615318067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156.489807558157</v>
      </c>
      <c r="C126" s="203">
        <f t="shared" si="154"/>
        <v>163.15688956301253</v>
      </c>
      <c r="D126" s="203">
        <f t="shared" si="154"/>
        <v>161.44049039526917</v>
      </c>
      <c r="E126" s="203">
        <f t="shared" si="154"/>
        <v>176.03276051716884</v>
      </c>
      <c r="F126" s="203">
        <f t="shared" si="154"/>
        <v>172.97640589135921</v>
      </c>
      <c r="G126" s="203">
        <f t="shared" si="154"/>
        <v>183.59606215347412</v>
      </c>
      <c r="H126" s="203">
        <f t="shared" si="154"/>
        <v>173.33614087477082</v>
      </c>
      <c r="I126" s="203">
        <f t="shared" si="154"/>
        <v>170.23756548541792</v>
      </c>
      <c r="J126" s="203">
        <f t="shared" si="154"/>
        <v>174.30819994971606</v>
      </c>
      <c r="K126" s="203">
        <f t="shared" si="154"/>
        <v>173.99550878321423</v>
      </c>
      <c r="L126" s="203">
        <f t="shared" si="154"/>
        <v>178.99974354775441</v>
      </c>
      <c r="M126" s="203">
        <f t="shared" si="154"/>
        <v>161.11709903265628</v>
      </c>
      <c r="N126" s="203">
        <f t="shared" si="154"/>
        <v>168.42723177383155</v>
      </c>
      <c r="O126" s="203">
        <f t="shared" si="154"/>
        <v>166.2761830161237</v>
      </c>
      <c r="P126" s="203">
        <f t="shared" si="154"/>
        <v>141.75713114373013</v>
      </c>
      <c r="Q126" s="203">
        <f t="shared" si="154"/>
        <v>155.72476173742362</v>
      </c>
      <c r="R126" s="203">
        <f t="shared" ref="R126:V126" si="155">IF(R96=0,0,R96/R$19)</f>
        <v>153.5665856094229</v>
      </c>
      <c r="S126" s="203">
        <f t="shared" si="155"/>
        <v>155.88601360554853</v>
      </c>
      <c r="T126" s="203">
        <f t="shared" si="155"/>
        <v>150.28368676093055</v>
      </c>
      <c r="U126" s="203">
        <f t="shared" si="155"/>
        <v>145.17614149994833</v>
      </c>
      <c r="V126" s="203">
        <f t="shared" si="155"/>
        <v>142.93282341355376</v>
      </c>
      <c r="W126" s="203">
        <f t="shared" ref="W126:Y126" si="156">IF(W96=0,0,W96/W$19)</f>
        <v>152.60156679467011</v>
      </c>
      <c r="X126" s="203">
        <f t="shared" si="156"/>
        <v>133.00457801027744</v>
      </c>
      <c r="Y126" s="203">
        <f t="shared" si="156"/>
        <v>120.33356794023271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137.33323577868481</v>
      </c>
      <c r="C127" s="192">
        <f t="shared" si="157"/>
        <v>143.87549184942077</v>
      </c>
      <c r="D127" s="192">
        <f t="shared" si="157"/>
        <v>142.07259275548918</v>
      </c>
      <c r="E127" s="192">
        <f t="shared" si="157"/>
        <v>156.59705709153022</v>
      </c>
      <c r="F127" s="192">
        <f t="shared" si="157"/>
        <v>153.46558498256937</v>
      </c>
      <c r="G127" s="192">
        <f t="shared" si="157"/>
        <v>164.04680952746222</v>
      </c>
      <c r="H127" s="192">
        <f t="shared" si="157"/>
        <v>153.6525653592841</v>
      </c>
      <c r="I127" s="192">
        <f t="shared" si="157"/>
        <v>150.372662017717</v>
      </c>
      <c r="J127" s="192">
        <f t="shared" si="157"/>
        <v>154.3245306334363</v>
      </c>
      <c r="K127" s="192">
        <f t="shared" si="157"/>
        <v>153.85633314998347</v>
      </c>
      <c r="L127" s="192">
        <f t="shared" si="157"/>
        <v>158.83121108487191</v>
      </c>
      <c r="M127" s="192">
        <f t="shared" si="157"/>
        <v>141.15827182074509</v>
      </c>
      <c r="N127" s="192">
        <f t="shared" si="157"/>
        <v>148.82467771808592</v>
      </c>
      <c r="O127" s="192">
        <f t="shared" si="157"/>
        <v>146.89390950579764</v>
      </c>
      <c r="P127" s="192">
        <f t="shared" si="157"/>
        <v>122.50645187526037</v>
      </c>
      <c r="Q127" s="192">
        <f t="shared" si="157"/>
        <v>136.70484878703377</v>
      </c>
      <c r="R127" s="192">
        <f t="shared" ref="R127:V127" si="158">IF(R97=0,0,R97/R$19)</f>
        <v>134.91608587661653</v>
      </c>
      <c r="S127" s="192">
        <f t="shared" si="158"/>
        <v>137.14265606755504</v>
      </c>
      <c r="T127" s="192">
        <f t="shared" si="158"/>
        <v>131.3732912279487</v>
      </c>
      <c r="U127" s="192">
        <f t="shared" si="158"/>
        <v>126.41592381211227</v>
      </c>
      <c r="V127" s="192">
        <f t="shared" si="158"/>
        <v>123.43422925042313</v>
      </c>
      <c r="W127" s="192">
        <f t="shared" ref="W127:Y127" si="159">IF(W97=0,0,W97/W$19)</f>
        <v>132.92522487542939</v>
      </c>
      <c r="X127" s="192">
        <f t="shared" si="159"/>
        <v>114.23227413613623</v>
      </c>
      <c r="Y127" s="192">
        <f t="shared" si="159"/>
        <v>102.12187761059654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102.98516245134292</v>
      </c>
      <c r="C128" s="74">
        <f t="shared" si="160"/>
        <v>109.29511688242418</v>
      </c>
      <c r="D128" s="74">
        <f t="shared" si="160"/>
        <v>107.4000503586029</v>
      </c>
      <c r="E128" s="74">
        <f t="shared" si="160"/>
        <v>122.04094914845408</v>
      </c>
      <c r="F128" s="74">
        <f t="shared" si="160"/>
        <v>119.53159480286521</v>
      </c>
      <c r="G128" s="74">
        <f t="shared" si="160"/>
        <v>130.8442870860012</v>
      </c>
      <c r="H128" s="74">
        <f t="shared" si="160"/>
        <v>120.94731742433322</v>
      </c>
      <c r="I128" s="74">
        <f t="shared" si="160"/>
        <v>120.9192617306807</v>
      </c>
      <c r="J128" s="74">
        <f t="shared" si="160"/>
        <v>127.31150261908149</v>
      </c>
      <c r="K128" s="74">
        <f t="shared" si="160"/>
        <v>126.54710099193815</v>
      </c>
      <c r="L128" s="74">
        <f t="shared" si="160"/>
        <v>130.24405819890146</v>
      </c>
      <c r="M128" s="74">
        <f t="shared" si="160"/>
        <v>111.65968754704183</v>
      </c>
      <c r="N128" s="74">
        <f t="shared" si="160"/>
        <v>121.33713988261896</v>
      </c>
      <c r="O128" s="74">
        <f t="shared" si="160"/>
        <v>120.39855101918671</v>
      </c>
      <c r="P128" s="74">
        <f t="shared" si="160"/>
        <v>97.564571832362745</v>
      </c>
      <c r="Q128" s="74">
        <f t="shared" si="160"/>
        <v>111.43457145102421</v>
      </c>
      <c r="R128" s="74">
        <f t="shared" ref="R128:V128" si="161">IF(R98=0,0,R98/R$19)</f>
        <v>109.88537411056438</v>
      </c>
      <c r="S128" s="74">
        <f t="shared" si="161"/>
        <v>111.11863209398753</v>
      </c>
      <c r="T128" s="74">
        <f t="shared" si="161"/>
        <v>105.81126649621865</v>
      </c>
      <c r="U128" s="74">
        <f t="shared" si="161"/>
        <v>101.34454746617276</v>
      </c>
      <c r="V128" s="74">
        <f t="shared" si="161"/>
        <v>98.691386111083787</v>
      </c>
      <c r="W128" s="74">
        <f t="shared" ref="W128:Y128" si="162">IF(W98=0,0,W98/W$19)</f>
        <v>111.03180581358284</v>
      </c>
      <c r="X128" s="74">
        <f t="shared" si="162"/>
        <v>96.999925270603839</v>
      </c>
      <c r="Y128" s="74">
        <f t="shared" si="162"/>
        <v>85.904389690556584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0.38197046484919117</v>
      </c>
      <c r="C129" s="74">
        <f t="shared" si="163"/>
        <v>0.47354259571012158</v>
      </c>
      <c r="D129" s="74">
        <f t="shared" si="163"/>
        <v>0.40483037610840555</v>
      </c>
      <c r="E129" s="74">
        <f t="shared" si="163"/>
        <v>1.302058028568567</v>
      </c>
      <c r="F129" s="74">
        <f t="shared" si="163"/>
        <v>0.54032393168715842</v>
      </c>
      <c r="G129" s="74">
        <f t="shared" si="163"/>
        <v>0.56050824603134386</v>
      </c>
      <c r="H129" s="74">
        <f t="shared" si="163"/>
        <v>0.75190064746696961</v>
      </c>
      <c r="I129" s="74">
        <f t="shared" si="163"/>
        <v>0.72590117284181244</v>
      </c>
      <c r="J129" s="74">
        <f t="shared" si="163"/>
        <v>0.9476757439554897</v>
      </c>
      <c r="K129" s="74">
        <f t="shared" si="163"/>
        <v>1.0185037550651415</v>
      </c>
      <c r="L129" s="74">
        <f t="shared" si="163"/>
        <v>0.80851779244769784</v>
      </c>
      <c r="M129" s="74">
        <f t="shared" si="163"/>
        <v>0.90352895439950398</v>
      </c>
      <c r="N129" s="74">
        <f t="shared" si="163"/>
        <v>1.4528430534106047</v>
      </c>
      <c r="O129" s="74">
        <f t="shared" si="163"/>
        <v>0.87262800871948254</v>
      </c>
      <c r="P129" s="74">
        <f t="shared" si="163"/>
        <v>0.63403640661068872</v>
      </c>
      <c r="Q129" s="74">
        <f t="shared" si="163"/>
        <v>1.2987653657971974</v>
      </c>
      <c r="R129" s="74">
        <f t="shared" ref="R129:V129" si="164">IF(R99=0,0,R99/R$19)</f>
        <v>0.89777808644478907</v>
      </c>
      <c r="S129" s="74">
        <f t="shared" si="164"/>
        <v>1.3208843668440888</v>
      </c>
      <c r="T129" s="74">
        <f t="shared" si="164"/>
        <v>1.011225447275808</v>
      </c>
      <c r="U129" s="74">
        <f t="shared" si="164"/>
        <v>1.2330153650511082</v>
      </c>
      <c r="V129" s="74">
        <f t="shared" si="164"/>
        <v>0.96395688106814281</v>
      </c>
      <c r="W129" s="74">
        <f t="shared" ref="W129:Y129" si="165">IF(W99=0,0,W99/W$19)</f>
        <v>0.94076505091746276</v>
      </c>
      <c r="X129" s="74">
        <f t="shared" si="165"/>
        <v>1.4101739730466725</v>
      </c>
      <c r="Y129" s="74">
        <f t="shared" si="165"/>
        <v>1.218883074527674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23.450352343251211</v>
      </c>
      <c r="C130" s="74">
        <f t="shared" si="166"/>
        <v>23.503830481060323</v>
      </c>
      <c r="D130" s="74">
        <f t="shared" si="166"/>
        <v>23.592325445364825</v>
      </c>
      <c r="E130" s="74">
        <f t="shared" si="166"/>
        <v>22.9528246397809</v>
      </c>
      <c r="F130" s="74">
        <f t="shared" si="166"/>
        <v>22.674396010603644</v>
      </c>
      <c r="G130" s="74">
        <f t="shared" si="166"/>
        <v>22.35532589678116</v>
      </c>
      <c r="H130" s="74">
        <f t="shared" si="166"/>
        <v>21.828170493306875</v>
      </c>
      <c r="I130" s="74">
        <f t="shared" si="166"/>
        <v>19.912156298442103</v>
      </c>
      <c r="J130" s="74">
        <f t="shared" si="166"/>
        <v>18.17760770434132</v>
      </c>
      <c r="K130" s="74">
        <f t="shared" si="166"/>
        <v>18.305461571799331</v>
      </c>
      <c r="L130" s="74">
        <f t="shared" si="166"/>
        <v>19.835722853823487</v>
      </c>
      <c r="M130" s="74">
        <f t="shared" si="166"/>
        <v>20.456956347996361</v>
      </c>
      <c r="N130" s="74">
        <f t="shared" si="166"/>
        <v>19.415470210660715</v>
      </c>
      <c r="O130" s="74">
        <f t="shared" si="166"/>
        <v>18.439046761146489</v>
      </c>
      <c r="P130" s="74">
        <f t="shared" si="166"/>
        <v>17.811758802557609</v>
      </c>
      <c r="Q130" s="74">
        <f t="shared" si="166"/>
        <v>17.22644322918925</v>
      </c>
      <c r="R130" s="74">
        <f t="shared" ref="R130:V130" si="167">IF(R100=0,0,R100/R$19)</f>
        <v>17.258959922550879</v>
      </c>
      <c r="S130" s="74">
        <f t="shared" si="167"/>
        <v>16.934302595164585</v>
      </c>
      <c r="T130" s="74">
        <f t="shared" si="167"/>
        <v>16.887383369559426</v>
      </c>
      <c r="U130" s="74">
        <f t="shared" si="167"/>
        <v>16.144466857428963</v>
      </c>
      <c r="V130" s="74">
        <f t="shared" si="167"/>
        <v>15.748510598784797</v>
      </c>
      <c r="W130" s="74">
        <f t="shared" ref="W130:Y130" si="168">IF(W100=0,0,W100/W$19)</f>
        <v>13.419638265889912</v>
      </c>
      <c r="X130" s="74">
        <f t="shared" si="168"/>
        <v>9.8442767634524273</v>
      </c>
      <c r="Y130" s="74">
        <f t="shared" si="168"/>
        <v>9.3712885202291005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10.515750519241495</v>
      </c>
      <c r="C131" s="193">
        <f t="shared" si="169"/>
        <v>10.603001890226164</v>
      </c>
      <c r="D131" s="193">
        <f t="shared" si="169"/>
        <v>10.675386575413063</v>
      </c>
      <c r="E131" s="193">
        <f t="shared" si="169"/>
        <v>10.30122527472669</v>
      </c>
      <c r="F131" s="193">
        <f t="shared" si="169"/>
        <v>10.719270237413337</v>
      </c>
      <c r="G131" s="193">
        <f t="shared" si="169"/>
        <v>10.286688298648526</v>
      </c>
      <c r="H131" s="193">
        <f t="shared" si="169"/>
        <v>10.125176794177014</v>
      </c>
      <c r="I131" s="193">
        <f t="shared" si="169"/>
        <v>8.8153428157523912</v>
      </c>
      <c r="J131" s="193">
        <f t="shared" si="169"/>
        <v>7.8877445660580037</v>
      </c>
      <c r="K131" s="193">
        <f t="shared" si="169"/>
        <v>7.9852668311808612</v>
      </c>
      <c r="L131" s="193">
        <f t="shared" si="169"/>
        <v>7.9429122396992566</v>
      </c>
      <c r="M131" s="193">
        <f t="shared" si="169"/>
        <v>8.1380989713074161</v>
      </c>
      <c r="N131" s="193">
        <f t="shared" si="169"/>
        <v>6.6192245713956295</v>
      </c>
      <c r="O131" s="193">
        <f t="shared" si="169"/>
        <v>7.1836837167449445</v>
      </c>
      <c r="P131" s="193">
        <f t="shared" si="169"/>
        <v>6.4960848337293307</v>
      </c>
      <c r="Q131" s="193">
        <f t="shared" si="169"/>
        <v>6.7450687410231129</v>
      </c>
      <c r="R131" s="193">
        <f t="shared" ref="R131:V131" si="170">IF(R101=0,0,R101/R$19)</f>
        <v>6.8739737570564596</v>
      </c>
      <c r="S131" s="193">
        <f t="shared" si="170"/>
        <v>7.7688370115588237</v>
      </c>
      <c r="T131" s="193">
        <f t="shared" si="170"/>
        <v>7.6634159148947809</v>
      </c>
      <c r="U131" s="193">
        <f t="shared" si="170"/>
        <v>7.6938941234594171</v>
      </c>
      <c r="V131" s="193">
        <f t="shared" si="170"/>
        <v>8.0303756594864275</v>
      </c>
      <c r="W131" s="193">
        <f t="shared" ref="W131:Y131" si="171">IF(W101=0,0,W101/W$19)</f>
        <v>7.5330157450391599</v>
      </c>
      <c r="X131" s="193">
        <f t="shared" si="171"/>
        <v>5.9778981290332824</v>
      </c>
      <c r="Y131" s="193">
        <f t="shared" si="171"/>
        <v>5.6273163252831804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19.156571779472195</v>
      </c>
      <c r="C132" s="77">
        <f t="shared" si="172"/>
        <v>19.281397713591783</v>
      </c>
      <c r="D132" s="77">
        <f t="shared" si="172"/>
        <v>19.367897639779969</v>
      </c>
      <c r="E132" s="77">
        <f t="shared" si="172"/>
        <v>19.435703425638607</v>
      </c>
      <c r="F132" s="77">
        <f t="shared" si="172"/>
        <v>19.510820908789835</v>
      </c>
      <c r="G132" s="77">
        <f t="shared" si="172"/>
        <v>19.549252626011892</v>
      </c>
      <c r="H132" s="77">
        <f t="shared" si="172"/>
        <v>19.683575515486709</v>
      </c>
      <c r="I132" s="77">
        <f t="shared" si="172"/>
        <v>19.864903467700913</v>
      </c>
      <c r="J132" s="77">
        <f t="shared" si="172"/>
        <v>19.983669316279702</v>
      </c>
      <c r="K132" s="77">
        <f t="shared" si="172"/>
        <v>20.139175633230742</v>
      </c>
      <c r="L132" s="77">
        <f t="shared" si="172"/>
        <v>20.168532462882503</v>
      </c>
      <c r="M132" s="77">
        <f t="shared" si="172"/>
        <v>19.958827211911196</v>
      </c>
      <c r="N132" s="77">
        <f t="shared" si="172"/>
        <v>19.602554055745625</v>
      </c>
      <c r="O132" s="77">
        <f t="shared" si="172"/>
        <v>19.382273510326051</v>
      </c>
      <c r="P132" s="77">
        <f t="shared" si="172"/>
        <v>19.250679268469764</v>
      </c>
      <c r="Q132" s="77">
        <f t="shared" si="172"/>
        <v>19.019912950389838</v>
      </c>
      <c r="R132" s="77">
        <f t="shared" ref="R132:V132" si="173">IF(R102=0,0,R102/R$19)</f>
        <v>18.650499732806349</v>
      </c>
      <c r="S132" s="77">
        <f t="shared" si="173"/>
        <v>18.743357537993504</v>
      </c>
      <c r="T132" s="77">
        <f t="shared" si="173"/>
        <v>18.91039553298188</v>
      </c>
      <c r="U132" s="77">
        <f t="shared" si="173"/>
        <v>18.760217687836096</v>
      </c>
      <c r="V132" s="77">
        <f t="shared" si="173"/>
        <v>19.498594163130612</v>
      </c>
      <c r="W132" s="77">
        <f t="shared" ref="W132:Y132" si="174">IF(W102=0,0,W102/W$19)</f>
        <v>19.676341919240716</v>
      </c>
      <c r="X132" s="77">
        <f t="shared" si="174"/>
        <v>18.772303874141219</v>
      </c>
      <c r="Y132" s="77">
        <f t="shared" si="174"/>
        <v>18.211690329636177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70.159358950211811</v>
      </c>
      <c r="C134" s="153">
        <f t="shared" si="175"/>
        <v>73.995755252500857</v>
      </c>
      <c r="D134" s="153">
        <f t="shared" si="175"/>
        <v>73.907412053524624</v>
      </c>
      <c r="E134" s="153">
        <f t="shared" si="175"/>
        <v>83.704603233616595</v>
      </c>
      <c r="F134" s="153">
        <f t="shared" si="175"/>
        <v>81.933797945952975</v>
      </c>
      <c r="G134" s="153">
        <f t="shared" si="175"/>
        <v>88.532780190290097</v>
      </c>
      <c r="H134" s="153">
        <f t="shared" si="175"/>
        <v>84.733843621755312</v>
      </c>
      <c r="I134" s="153">
        <f t="shared" si="175"/>
        <v>84.469612470356324</v>
      </c>
      <c r="J134" s="153">
        <f t="shared" si="175"/>
        <v>88.194169353296829</v>
      </c>
      <c r="K134" s="153">
        <f t="shared" si="175"/>
        <v>89.310320680943136</v>
      </c>
      <c r="L134" s="153">
        <f t="shared" si="175"/>
        <v>93.383460263637133</v>
      </c>
      <c r="M134" s="153">
        <f t="shared" si="175"/>
        <v>85.336027925238014</v>
      </c>
      <c r="N134" s="153">
        <f t="shared" si="175"/>
        <v>93.42455415991644</v>
      </c>
      <c r="O134" s="153">
        <f t="shared" si="175"/>
        <v>93.1301466649427</v>
      </c>
      <c r="P134" s="153">
        <f t="shared" si="175"/>
        <v>78.319535845514807</v>
      </c>
      <c r="Q134" s="153">
        <f t="shared" si="175"/>
        <v>89.987361382035189</v>
      </c>
      <c r="R134" s="153">
        <f t="shared" ref="R134:V134" si="176">IF(R104=0,0,R104/R$19)</f>
        <v>89.15049306594581</v>
      </c>
      <c r="S134" s="153">
        <f t="shared" si="176"/>
        <v>93.783902703983969</v>
      </c>
      <c r="T134" s="153">
        <f t="shared" si="176"/>
        <v>90.966028148940879</v>
      </c>
      <c r="U134" s="153">
        <f t="shared" si="176"/>
        <v>90.120359900247507</v>
      </c>
      <c r="V134" s="153">
        <f t="shared" si="176"/>
        <v>88.796587259240212</v>
      </c>
      <c r="W134" s="153">
        <f t="shared" ref="W134:Y134" si="177">IF(W104=0,0,W104/W$19)</f>
        <v>99.657277273576227</v>
      </c>
      <c r="X134" s="153">
        <f t="shared" si="177"/>
        <v>90.252078818593461</v>
      </c>
      <c r="Y134" s="153">
        <f t="shared" si="177"/>
        <v>82.597111731813968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49.791868361657158</v>
      </c>
      <c r="C135" s="74">
        <f t="shared" si="178"/>
        <v>53.219156662814335</v>
      </c>
      <c r="D135" s="74">
        <f t="shared" si="178"/>
        <v>52.944541983187143</v>
      </c>
      <c r="E135" s="74">
        <f t="shared" si="178"/>
        <v>61.209079793084761</v>
      </c>
      <c r="F135" s="74">
        <f t="shared" si="178"/>
        <v>60.662518428606923</v>
      </c>
      <c r="G135" s="74">
        <f t="shared" si="178"/>
        <v>67.53570514753666</v>
      </c>
      <c r="H135" s="74">
        <f t="shared" si="178"/>
        <v>63.367964488649385</v>
      </c>
      <c r="I135" s="74">
        <f t="shared" si="178"/>
        <v>64.871504458593293</v>
      </c>
      <c r="J135" s="74">
        <f t="shared" si="178"/>
        <v>69.414517395686772</v>
      </c>
      <c r="K135" s="74">
        <f t="shared" si="178"/>
        <v>69.970289713335418</v>
      </c>
      <c r="L135" s="74">
        <f t="shared" si="178"/>
        <v>73.464579850392198</v>
      </c>
      <c r="M135" s="74">
        <f t="shared" si="178"/>
        <v>64.288191441622757</v>
      </c>
      <c r="N135" s="74">
        <f t="shared" si="178"/>
        <v>71.942439010898653</v>
      </c>
      <c r="O135" s="74">
        <f t="shared" si="178"/>
        <v>73.328076697740613</v>
      </c>
      <c r="P135" s="74">
        <f t="shared" si="178"/>
        <v>59.980433653380409</v>
      </c>
      <c r="Q135" s="74">
        <f t="shared" si="178"/>
        <v>69.312546284408612</v>
      </c>
      <c r="R135" s="74">
        <f t="shared" ref="R135:V135" si="179">IF(R105=0,0,R105/R$19)</f>
        <v>69.496358078196664</v>
      </c>
      <c r="S135" s="74">
        <f t="shared" si="179"/>
        <v>71.817292140600458</v>
      </c>
      <c r="T135" s="74">
        <f t="shared" si="179"/>
        <v>69.923719860387507</v>
      </c>
      <c r="U135" s="74">
        <f t="shared" si="179"/>
        <v>68.399663600968552</v>
      </c>
      <c r="V135" s="74">
        <f t="shared" si="179"/>
        <v>67.926993480855302</v>
      </c>
      <c r="W135" s="74">
        <f t="shared" ref="W135:Y135" si="180">IF(W105=0,0,W105/W$19)</f>
        <v>80.676264707027585</v>
      </c>
      <c r="X135" s="74">
        <f t="shared" si="180"/>
        <v>72.908567125393787</v>
      </c>
      <c r="Y135" s="74">
        <f t="shared" si="180"/>
        <v>66.409510685631446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0.6860628747599159</v>
      </c>
      <c r="C136" s="74">
        <f t="shared" si="181"/>
        <v>0.89602192698435268</v>
      </c>
      <c r="D136" s="74">
        <f t="shared" si="181"/>
        <v>0.82750576144290422</v>
      </c>
      <c r="E136" s="74">
        <f t="shared" si="181"/>
        <v>2.8544424685574508</v>
      </c>
      <c r="F136" s="74">
        <f t="shared" si="181"/>
        <v>1.2441094705293858</v>
      </c>
      <c r="G136" s="74">
        <f t="shared" si="181"/>
        <v>1.3600281679119357</v>
      </c>
      <c r="H136" s="74">
        <f t="shared" si="181"/>
        <v>1.9185473690649399</v>
      </c>
      <c r="I136" s="74">
        <f t="shared" si="181"/>
        <v>1.921139716371852</v>
      </c>
      <c r="J136" s="74">
        <f t="shared" si="181"/>
        <v>2.5834110289872712</v>
      </c>
      <c r="K136" s="74">
        <f t="shared" si="181"/>
        <v>2.8730523726541528</v>
      </c>
      <c r="L136" s="74">
        <f t="shared" si="181"/>
        <v>2.3618340811004308</v>
      </c>
      <c r="M136" s="74">
        <f t="shared" si="181"/>
        <v>2.7392588342346178</v>
      </c>
      <c r="N136" s="74">
        <f t="shared" si="181"/>
        <v>4.565675777318968</v>
      </c>
      <c r="O136" s="74">
        <f t="shared" si="181"/>
        <v>2.875265497202542</v>
      </c>
      <c r="P136" s="74">
        <f t="shared" si="181"/>
        <v>2.1551093002866044</v>
      </c>
      <c r="Q136" s="74">
        <f t="shared" si="181"/>
        <v>4.5618976475902207</v>
      </c>
      <c r="R136" s="74">
        <f t="shared" ref="R136:V136" si="182">IF(R106=0,0,R106/R$19)</f>
        <v>3.2670451159322087</v>
      </c>
      <c r="S136" s="74">
        <f t="shared" si="182"/>
        <v>4.9603872271436478</v>
      </c>
      <c r="T136" s="74">
        <f t="shared" si="182"/>
        <v>3.8957398363502538</v>
      </c>
      <c r="U136" s="74">
        <f t="shared" si="182"/>
        <v>4.8375079186087158</v>
      </c>
      <c r="V136" s="74">
        <f t="shared" si="182"/>
        <v>3.8288679134287897</v>
      </c>
      <c r="W136" s="74">
        <f t="shared" ref="W136:Y136" si="183">IF(W106=0,0,W106/W$19)</f>
        <v>3.7682109741768808</v>
      </c>
      <c r="X136" s="74">
        <f t="shared" si="183"/>
        <v>5.6796767337638965</v>
      </c>
      <c r="Y136" s="74">
        <f t="shared" si="183"/>
        <v>4.9330622912579969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12.904370775918945</v>
      </c>
      <c r="C137" s="74">
        <f t="shared" si="184"/>
        <v>13.013015227446745</v>
      </c>
      <c r="D137" s="74">
        <f t="shared" si="184"/>
        <v>13.197910844157386</v>
      </c>
      <c r="E137" s="74">
        <f t="shared" si="184"/>
        <v>12.946922089717404</v>
      </c>
      <c r="F137" s="74">
        <f t="shared" si="184"/>
        <v>12.979309292184171</v>
      </c>
      <c r="G137" s="74">
        <f t="shared" si="184"/>
        <v>12.918711270313812</v>
      </c>
      <c r="H137" s="74">
        <f t="shared" si="184"/>
        <v>12.768348079757699</v>
      </c>
      <c r="I137" s="74">
        <f t="shared" si="184"/>
        <v>11.827785379189477</v>
      </c>
      <c r="J137" s="74">
        <f t="shared" si="184"/>
        <v>10.960828643945787</v>
      </c>
      <c r="K137" s="74">
        <f t="shared" si="184"/>
        <v>11.178781725443088</v>
      </c>
      <c r="L137" s="74">
        <f t="shared" si="184"/>
        <v>12.332005973275288</v>
      </c>
      <c r="M137" s="74">
        <f t="shared" si="184"/>
        <v>12.971535210750465</v>
      </c>
      <c r="N137" s="74">
        <f t="shared" si="184"/>
        <v>12.560630583355376</v>
      </c>
      <c r="O137" s="74">
        <f t="shared" si="184"/>
        <v>12.180430986486876</v>
      </c>
      <c r="P137" s="74">
        <f t="shared" si="184"/>
        <v>11.911081855131112</v>
      </c>
      <c r="Q137" s="74">
        <f t="shared" si="184"/>
        <v>11.657235222527639</v>
      </c>
      <c r="R137" s="74">
        <f t="shared" ref="R137:V137" si="185">IF(R107=0,0,R107/R$19)</f>
        <v>11.846802949115171</v>
      </c>
      <c r="S137" s="74">
        <f t="shared" si="185"/>
        <v>11.839185837721917</v>
      </c>
      <c r="T137" s="74">
        <f t="shared" si="185"/>
        <v>12.024075743905165</v>
      </c>
      <c r="U137" s="74">
        <f t="shared" si="185"/>
        <v>11.716641271318815</v>
      </c>
      <c r="V137" s="74">
        <f t="shared" si="185"/>
        <v>11.622617591688325</v>
      </c>
      <c r="W137" s="74">
        <f t="shared" ref="W137:Y137" si="186">IF(W107=0,0,W107/W$19)</f>
        <v>10.098577182990111</v>
      </c>
      <c r="X137" s="74">
        <f t="shared" si="186"/>
        <v>7.6073525895676859</v>
      </c>
      <c r="Y137" s="74">
        <f t="shared" si="186"/>
        <v>7.3690444917170961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6.7770569378757948</v>
      </c>
      <c r="C138" s="77">
        <f t="shared" si="187"/>
        <v>6.8675614352554168</v>
      </c>
      <c r="D138" s="77">
        <f t="shared" si="187"/>
        <v>6.9374534647372004</v>
      </c>
      <c r="E138" s="77">
        <f t="shared" si="187"/>
        <v>6.6941588822569802</v>
      </c>
      <c r="F138" s="77">
        <f t="shared" si="187"/>
        <v>7.0478607546324907</v>
      </c>
      <c r="G138" s="77">
        <f t="shared" si="187"/>
        <v>6.7183356045276872</v>
      </c>
      <c r="H138" s="77">
        <f t="shared" si="187"/>
        <v>6.6789836842832973</v>
      </c>
      <c r="I138" s="77">
        <f t="shared" si="187"/>
        <v>5.8491829162016975</v>
      </c>
      <c r="J138" s="77">
        <f t="shared" si="187"/>
        <v>5.2354122846770057</v>
      </c>
      <c r="K138" s="77">
        <f t="shared" si="187"/>
        <v>5.288196869510486</v>
      </c>
      <c r="L138" s="77">
        <f t="shared" si="187"/>
        <v>5.2250403588691903</v>
      </c>
      <c r="M138" s="77">
        <f t="shared" si="187"/>
        <v>5.3370424386301591</v>
      </c>
      <c r="N138" s="77">
        <f t="shared" si="187"/>
        <v>4.3558087883434427</v>
      </c>
      <c r="O138" s="77">
        <f t="shared" si="187"/>
        <v>4.746373483512663</v>
      </c>
      <c r="P138" s="77">
        <f t="shared" si="187"/>
        <v>4.272911036716688</v>
      </c>
      <c r="Q138" s="77">
        <f t="shared" si="187"/>
        <v>4.4556822275087242</v>
      </c>
      <c r="R138" s="77">
        <f t="shared" ref="R138:V138" si="188">IF(R108=0,0,R108/R$19)</f>
        <v>4.5402869227017737</v>
      </c>
      <c r="S138" s="77">
        <f t="shared" si="188"/>
        <v>5.1670374985179421</v>
      </c>
      <c r="T138" s="77">
        <f t="shared" si="188"/>
        <v>5.1224927082979574</v>
      </c>
      <c r="U138" s="77">
        <f t="shared" si="188"/>
        <v>5.1665471093514128</v>
      </c>
      <c r="V138" s="77">
        <f t="shared" si="188"/>
        <v>5.4181082732677872</v>
      </c>
      <c r="W138" s="77">
        <f t="shared" ref="W138:Y138" si="189">IF(W108=0,0,W108/W$19)</f>
        <v>5.1142244093816496</v>
      </c>
      <c r="X138" s="77">
        <f t="shared" si="189"/>
        <v>4.0564823698680827</v>
      </c>
      <c r="Y138" s="77">
        <f t="shared" si="189"/>
        <v>3.8854942632074372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26.054957515189869</v>
      </c>
      <c r="C140" s="203">
        <f t="shared" si="190"/>
        <v>27.50667442932134</v>
      </c>
      <c r="D140" s="203">
        <f t="shared" si="190"/>
        <v>25.830764623758391</v>
      </c>
      <c r="E140" s="203">
        <f t="shared" si="190"/>
        <v>26.890156195496175</v>
      </c>
      <c r="F140" s="203">
        <f t="shared" si="190"/>
        <v>27.478198859343394</v>
      </c>
      <c r="G140" s="203">
        <f t="shared" si="190"/>
        <v>27.870298670003006</v>
      </c>
      <c r="H140" s="203">
        <f t="shared" si="190"/>
        <v>24.813892324787194</v>
      </c>
      <c r="I140" s="203">
        <f t="shared" si="190"/>
        <v>22.188548399610742</v>
      </c>
      <c r="J140" s="203">
        <f t="shared" si="190"/>
        <v>21.936859545362829</v>
      </c>
      <c r="K140" s="203">
        <f t="shared" si="190"/>
        <v>22.261984894787378</v>
      </c>
      <c r="L140" s="203">
        <f t="shared" si="190"/>
        <v>23.317884913459142</v>
      </c>
      <c r="M140" s="203">
        <f t="shared" si="190"/>
        <v>21.929084737279361</v>
      </c>
      <c r="N140" s="203">
        <f t="shared" si="190"/>
        <v>21.385943115963766</v>
      </c>
      <c r="O140" s="203">
        <f t="shared" si="190"/>
        <v>21.011073344724842</v>
      </c>
      <c r="P140" s="203">
        <f t="shared" si="190"/>
        <v>17.34618446182709</v>
      </c>
      <c r="Q140" s="203">
        <f t="shared" si="190"/>
        <v>19.269393229860132</v>
      </c>
      <c r="R140" s="203">
        <f t="shared" ref="R140:V140" si="191">IF(R110=0,0,R110/R$19)</f>
        <v>19.17831114469551</v>
      </c>
      <c r="S140" s="203">
        <f t="shared" si="191"/>
        <v>18.99769658072875</v>
      </c>
      <c r="T140" s="203">
        <f t="shared" si="191"/>
        <v>18.30231630588629</v>
      </c>
      <c r="U140" s="203">
        <f t="shared" si="191"/>
        <v>17.479019415327269</v>
      </c>
      <c r="V140" s="203">
        <f t="shared" si="191"/>
        <v>17.158668868763268</v>
      </c>
      <c r="W140" s="203">
        <f t="shared" ref="W140:Y140" si="192">IF(W110=0,0,W110/W$19)</f>
        <v>18.465711934822369</v>
      </c>
      <c r="X140" s="203">
        <f t="shared" si="192"/>
        <v>15.535661330901808</v>
      </c>
      <c r="Y140" s="203">
        <f t="shared" si="192"/>
        <v>13.369896551668925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26.054957515189869</v>
      </c>
      <c r="C141" s="192">
        <f t="shared" si="193"/>
        <v>27.50667442932134</v>
      </c>
      <c r="D141" s="192">
        <f t="shared" si="193"/>
        <v>25.830764623758391</v>
      </c>
      <c r="E141" s="192">
        <f t="shared" si="193"/>
        <v>26.890156195496175</v>
      </c>
      <c r="F141" s="192">
        <f t="shared" si="193"/>
        <v>27.478198859343394</v>
      </c>
      <c r="G141" s="192">
        <f t="shared" si="193"/>
        <v>27.870298670003006</v>
      </c>
      <c r="H141" s="192">
        <f t="shared" si="193"/>
        <v>24.813892324787194</v>
      </c>
      <c r="I141" s="192">
        <f t="shared" si="193"/>
        <v>22.188548399610742</v>
      </c>
      <c r="J141" s="192">
        <f t="shared" si="193"/>
        <v>21.936859545362829</v>
      </c>
      <c r="K141" s="192">
        <f t="shared" si="193"/>
        <v>22.261984894787378</v>
      </c>
      <c r="L141" s="192">
        <f t="shared" si="193"/>
        <v>23.317884913459142</v>
      </c>
      <c r="M141" s="192">
        <f t="shared" si="193"/>
        <v>21.929084737279361</v>
      </c>
      <c r="N141" s="192">
        <f t="shared" si="193"/>
        <v>21.385943115963766</v>
      </c>
      <c r="O141" s="192">
        <f t="shared" si="193"/>
        <v>21.011073344724842</v>
      </c>
      <c r="P141" s="192">
        <f t="shared" si="193"/>
        <v>17.34618446182709</v>
      </c>
      <c r="Q141" s="192">
        <f t="shared" si="193"/>
        <v>19.269393229860132</v>
      </c>
      <c r="R141" s="192">
        <f t="shared" ref="R141:V141" si="194">IF(R111=0,0,R111/R$19)</f>
        <v>19.17831114469551</v>
      </c>
      <c r="S141" s="192">
        <f t="shared" si="194"/>
        <v>18.99769658072875</v>
      </c>
      <c r="T141" s="192">
        <f t="shared" si="194"/>
        <v>18.30231630588629</v>
      </c>
      <c r="U141" s="192">
        <f t="shared" si="194"/>
        <v>17.479019415327269</v>
      </c>
      <c r="V141" s="192">
        <f t="shared" si="194"/>
        <v>17.158668868763268</v>
      </c>
      <c r="W141" s="192">
        <f t="shared" ref="W141:Y141" si="195">IF(W111=0,0,W111/W$19)</f>
        <v>18.465711934822369</v>
      </c>
      <c r="X141" s="192">
        <f t="shared" si="195"/>
        <v>15.535661330901808</v>
      </c>
      <c r="Y141" s="192">
        <f t="shared" si="195"/>
        <v>13.369896551668925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20.428143017516078</v>
      </c>
      <c r="C142" s="74">
        <f t="shared" si="196"/>
        <v>21.87269644235592</v>
      </c>
      <c r="D142" s="74">
        <f t="shared" si="196"/>
        <v>20.31797533980269</v>
      </c>
      <c r="E142" s="74">
        <f t="shared" si="196"/>
        <v>21.541679416693004</v>
      </c>
      <c r="F142" s="74">
        <f t="shared" si="196"/>
        <v>22.320397303130193</v>
      </c>
      <c r="G142" s="74">
        <f t="shared" si="196"/>
        <v>22.763757490640792</v>
      </c>
      <c r="H142" s="74">
        <f t="shared" si="196"/>
        <v>19.964335760189556</v>
      </c>
      <c r="I142" s="74">
        <f t="shared" si="196"/>
        <v>17.945914275128246</v>
      </c>
      <c r="J142" s="74">
        <f t="shared" si="196"/>
        <v>18.161402395092317</v>
      </c>
      <c r="K142" s="74">
        <f t="shared" si="196"/>
        <v>18.392894735990552</v>
      </c>
      <c r="L142" s="74">
        <f t="shared" si="196"/>
        <v>19.162938250780854</v>
      </c>
      <c r="M142" s="74">
        <f t="shared" si="196"/>
        <v>17.684178611105626</v>
      </c>
      <c r="N142" s="74">
        <f t="shared" si="196"/>
        <v>17.528600286443695</v>
      </c>
      <c r="O142" s="74">
        <f t="shared" si="196"/>
        <v>17.249639549886041</v>
      </c>
      <c r="P142" s="74">
        <f t="shared" si="196"/>
        <v>13.806844367652198</v>
      </c>
      <c r="Q142" s="74">
        <f t="shared" si="196"/>
        <v>15.763499036926778</v>
      </c>
      <c r="R142" s="74">
        <f t="shared" ref="R142:V142" si="197">IF(R112=0,0,R112/R$19)</f>
        <v>15.618247231441471</v>
      </c>
      <c r="S142" s="74">
        <f t="shared" si="197"/>
        <v>15.393034063566148</v>
      </c>
      <c r="T142" s="74">
        <f t="shared" si="197"/>
        <v>14.708843695885816</v>
      </c>
      <c r="U142" s="74">
        <f t="shared" si="197"/>
        <v>13.98951246413783</v>
      </c>
      <c r="V142" s="74">
        <f t="shared" si="197"/>
        <v>13.649960260283724</v>
      </c>
      <c r="W142" s="74">
        <f t="shared" ref="W142:Y142" si="198">IF(W112=0,0,W112/W$19)</f>
        <v>15.378923957172221</v>
      </c>
      <c r="X142" s="74">
        <f t="shared" si="198"/>
        <v>13.177856851634447</v>
      </c>
      <c r="Y142" s="74">
        <f t="shared" si="198"/>
        <v>11.227903940929137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3.883248918514671</v>
      </c>
      <c r="C144" s="74">
        <f t="shared" si="202"/>
        <v>3.9097885130718137</v>
      </c>
      <c r="D144" s="74">
        <f t="shared" si="202"/>
        <v>3.7956839133376699</v>
      </c>
      <c r="E144" s="74">
        <f t="shared" si="202"/>
        <v>3.6735067188531807</v>
      </c>
      <c r="F144" s="74">
        <f t="shared" si="202"/>
        <v>3.507573743154019</v>
      </c>
      <c r="G144" s="74">
        <f t="shared" si="202"/>
        <v>3.4506208690302169</v>
      </c>
      <c r="H144" s="74">
        <f t="shared" si="202"/>
        <v>3.2964270592722413</v>
      </c>
      <c r="I144" s="74">
        <f t="shared" si="202"/>
        <v>2.944541928038908</v>
      </c>
      <c r="J144" s="74">
        <f t="shared" si="202"/>
        <v>2.6150652342599252</v>
      </c>
      <c r="K144" s="74">
        <f t="shared" si="202"/>
        <v>2.6794185326746032</v>
      </c>
      <c r="L144" s="74">
        <f t="shared" si="202"/>
        <v>2.9274088878736229</v>
      </c>
      <c r="M144" s="74">
        <f t="shared" si="202"/>
        <v>2.9464609982767946</v>
      </c>
      <c r="N144" s="74">
        <f t="shared" si="202"/>
        <v>2.8195190156038601</v>
      </c>
      <c r="O144" s="74">
        <f t="shared" si="202"/>
        <v>2.6549993474972053</v>
      </c>
      <c r="P144" s="74">
        <f t="shared" si="202"/>
        <v>2.5153367251521033</v>
      </c>
      <c r="Q144" s="74">
        <f t="shared" si="202"/>
        <v>2.4574651931731175</v>
      </c>
      <c r="R144" s="74">
        <f t="shared" ref="R144:V144" si="203">IF(R114=0,0,R114/R$19)</f>
        <v>2.4783048536391541</v>
      </c>
      <c r="S144" s="74">
        <f t="shared" si="203"/>
        <v>2.4032222283037932</v>
      </c>
      <c r="T144" s="74">
        <f t="shared" si="203"/>
        <v>2.4074098647326467</v>
      </c>
      <c r="U144" s="74">
        <f t="shared" si="203"/>
        <v>2.2952490575298587</v>
      </c>
      <c r="V144" s="74">
        <f t="shared" si="203"/>
        <v>2.2562550952960638</v>
      </c>
      <c r="W144" s="74">
        <f t="shared" ref="W144:Y144" si="204">IF(W114=0,0,W114/W$19)</f>
        <v>1.9214095286778023</v>
      </c>
      <c r="X144" s="74">
        <f t="shared" si="204"/>
        <v>1.4186415366597096</v>
      </c>
      <c r="Y144" s="74">
        <f t="shared" si="204"/>
        <v>1.2992048949172392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1.74356557915912</v>
      </c>
      <c r="C145" s="193">
        <f t="shared" si="205"/>
        <v>1.7241894738936026</v>
      </c>
      <c r="D145" s="193">
        <f t="shared" si="205"/>
        <v>1.7171053706180321</v>
      </c>
      <c r="E145" s="193">
        <f t="shared" si="205"/>
        <v>1.6749700599499875</v>
      </c>
      <c r="F145" s="193">
        <f t="shared" si="205"/>
        <v>1.6502278130591814</v>
      </c>
      <c r="G145" s="193">
        <f t="shared" si="205"/>
        <v>1.6559203103320006</v>
      </c>
      <c r="H145" s="193">
        <f t="shared" si="205"/>
        <v>1.5531295053253977</v>
      </c>
      <c r="I145" s="193">
        <f t="shared" si="205"/>
        <v>1.2980921964435883</v>
      </c>
      <c r="J145" s="193">
        <f t="shared" si="205"/>
        <v>1.1603919160105856</v>
      </c>
      <c r="K145" s="193">
        <f t="shared" si="205"/>
        <v>1.1896716261222202</v>
      </c>
      <c r="L145" s="193">
        <f t="shared" si="205"/>
        <v>1.2275377748046667</v>
      </c>
      <c r="M145" s="193">
        <f t="shared" si="205"/>
        <v>1.2984451278969436</v>
      </c>
      <c r="N145" s="193">
        <f t="shared" si="205"/>
        <v>1.0378238139162159</v>
      </c>
      <c r="O145" s="193">
        <f t="shared" si="205"/>
        <v>1.106434447341597</v>
      </c>
      <c r="P145" s="193">
        <f t="shared" si="205"/>
        <v>1.0240033690227883</v>
      </c>
      <c r="Q145" s="193">
        <f t="shared" si="205"/>
        <v>1.0484289997602372</v>
      </c>
      <c r="R145" s="193">
        <f t="shared" ref="R145:V145" si="206">IF(R115=0,0,R115/R$19)</f>
        <v>1.0817590596148883</v>
      </c>
      <c r="S145" s="193">
        <f t="shared" si="206"/>
        <v>1.2014402888588065</v>
      </c>
      <c r="T145" s="193">
        <f t="shared" si="206"/>
        <v>1.1860627452678272</v>
      </c>
      <c r="U145" s="193">
        <f t="shared" si="206"/>
        <v>1.1942578936595758</v>
      </c>
      <c r="V145" s="193">
        <f t="shared" si="206"/>
        <v>1.2524535131834817</v>
      </c>
      <c r="W145" s="193">
        <f t="shared" ref="W145:Y145" si="207">IF(W115=0,0,W115/W$19)</f>
        <v>1.165378448972344</v>
      </c>
      <c r="X145" s="193">
        <f t="shared" si="207"/>
        <v>0.93916294260765387</v>
      </c>
      <c r="Y145" s="193">
        <f t="shared" si="207"/>
        <v>0.84278771582254997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5637.2849825671356</v>
      </c>
      <c r="C150" s="203">
        <f t="shared" si="211"/>
        <v>5902.149556048229</v>
      </c>
      <c r="D150" s="203">
        <f t="shared" si="211"/>
        <v>5865.0402056242765</v>
      </c>
      <c r="E150" s="203">
        <f t="shared" si="211"/>
        <v>6424.5610379450864</v>
      </c>
      <c r="F150" s="203">
        <f t="shared" si="211"/>
        <v>6343.7298381812552</v>
      </c>
      <c r="G150" s="203">
        <f t="shared" si="211"/>
        <v>6796.6602203335206</v>
      </c>
      <c r="H150" s="203">
        <f t="shared" si="211"/>
        <v>6469.2730682820466</v>
      </c>
      <c r="I150" s="203">
        <f t="shared" si="211"/>
        <v>6428.0395260868836</v>
      </c>
      <c r="J150" s="203">
        <f t="shared" si="211"/>
        <v>6625.3034379359024</v>
      </c>
      <c r="K150" s="203">
        <f t="shared" si="211"/>
        <v>6662.5487507764965</v>
      </c>
      <c r="L150" s="203">
        <f t="shared" si="211"/>
        <v>6895.9186109854045</v>
      </c>
      <c r="M150" s="203">
        <f t="shared" si="211"/>
        <v>6281.3397807121</v>
      </c>
      <c r="N150" s="203">
        <f t="shared" si="211"/>
        <v>6646.2010390617716</v>
      </c>
      <c r="O150" s="203">
        <f t="shared" si="211"/>
        <v>6604.5103307448562</v>
      </c>
      <c r="P150" s="203">
        <f t="shared" si="211"/>
        <v>5694.1673618117338</v>
      </c>
      <c r="Q150" s="203">
        <f t="shared" si="211"/>
        <v>6267.6460233838061</v>
      </c>
      <c r="R150" s="203">
        <f t="shared" ref="R150:V150" si="212">IF(R96=0,0,R96/R$17)</f>
        <v>6221.5696066093815</v>
      </c>
      <c r="S150" s="203">
        <f t="shared" si="212"/>
        <v>6350.0734865990935</v>
      </c>
      <c r="T150" s="203">
        <f t="shared" si="212"/>
        <v>6171.4436518316161</v>
      </c>
      <c r="U150" s="203">
        <f t="shared" si="212"/>
        <v>6035.4556329135867</v>
      </c>
      <c r="V150" s="203">
        <f t="shared" si="212"/>
        <v>5959.2860258617293</v>
      </c>
      <c r="W150" s="203">
        <f t="shared" ref="W150:Y150" si="213">IF(W96=0,0,W96/W$17)</f>
        <v>6429.376722647683</v>
      </c>
      <c r="X150" s="203">
        <f t="shared" si="213"/>
        <v>5766.6979506890111</v>
      </c>
      <c r="Y150" s="203">
        <f t="shared" si="213"/>
        <v>5275.3591479704255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4947.2013528728839</v>
      </c>
      <c r="C151" s="192">
        <f t="shared" si="214"/>
        <v>5204.6510117939042</v>
      </c>
      <c r="D151" s="192">
        <f t="shared" si="214"/>
        <v>5161.415618771226</v>
      </c>
      <c r="E151" s="192">
        <f t="shared" si="214"/>
        <v>5715.2279421817257</v>
      </c>
      <c r="F151" s="192">
        <f t="shared" si="214"/>
        <v>5628.1907672386114</v>
      </c>
      <c r="G151" s="192">
        <f t="shared" si="214"/>
        <v>6072.9539158410234</v>
      </c>
      <c r="H151" s="192">
        <f t="shared" si="214"/>
        <v>5734.6402079495228</v>
      </c>
      <c r="I151" s="192">
        <f t="shared" si="214"/>
        <v>5677.9560512194075</v>
      </c>
      <c r="J151" s="192">
        <f t="shared" si="214"/>
        <v>5865.7415064724582</v>
      </c>
      <c r="K151" s="192">
        <f t="shared" si="214"/>
        <v>5891.3895387072562</v>
      </c>
      <c r="L151" s="192">
        <f t="shared" si="214"/>
        <v>6118.9311382075448</v>
      </c>
      <c r="M151" s="192">
        <f t="shared" si="214"/>
        <v>5503.2214053488096</v>
      </c>
      <c r="N151" s="192">
        <f t="shared" si="214"/>
        <v>5872.6769850150495</v>
      </c>
      <c r="O151" s="192">
        <f t="shared" si="214"/>
        <v>5834.644055790387</v>
      </c>
      <c r="P151" s="192">
        <f t="shared" si="214"/>
        <v>4920.8969894585844</v>
      </c>
      <c r="Q151" s="192">
        <f t="shared" si="214"/>
        <v>5502.1281928307944</v>
      </c>
      <c r="R151" s="192">
        <f t="shared" ref="R151:V151" si="215">IF(R97=0,0,R97/R$17)</f>
        <v>5465.9665447504321</v>
      </c>
      <c r="S151" s="192">
        <f t="shared" si="215"/>
        <v>5586.5559971273933</v>
      </c>
      <c r="T151" s="192">
        <f t="shared" si="215"/>
        <v>5394.8827157714177</v>
      </c>
      <c r="U151" s="192">
        <f t="shared" si="215"/>
        <v>5255.5309128536064</v>
      </c>
      <c r="V151" s="192">
        <f t="shared" si="215"/>
        <v>5146.3328010863843</v>
      </c>
      <c r="W151" s="192">
        <f t="shared" ref="W151:Y151" si="216">IF(W97=0,0,W97/W$17)</f>
        <v>5600.3772740860477</v>
      </c>
      <c r="X151" s="192">
        <f t="shared" si="216"/>
        <v>4952.7845659004324</v>
      </c>
      <c r="Y151" s="192">
        <f t="shared" si="216"/>
        <v>4476.9684011077679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3709.8691523308153</v>
      </c>
      <c r="C152" s="74">
        <f t="shared" si="217"/>
        <v>3953.7167404549318</v>
      </c>
      <c r="D152" s="74">
        <f t="shared" si="217"/>
        <v>3901.7820863714164</v>
      </c>
      <c r="E152" s="74">
        <f t="shared" si="217"/>
        <v>4454.054601140705</v>
      </c>
      <c r="F152" s="74">
        <f t="shared" si="217"/>
        <v>4383.6969594140819</v>
      </c>
      <c r="G152" s="74">
        <f t="shared" si="217"/>
        <v>4843.8084709677714</v>
      </c>
      <c r="H152" s="74">
        <f t="shared" si="217"/>
        <v>4514.0108655094882</v>
      </c>
      <c r="I152" s="74">
        <f t="shared" si="217"/>
        <v>4565.8183119203486</v>
      </c>
      <c r="J152" s="74">
        <f t="shared" si="217"/>
        <v>4838.9997500651734</v>
      </c>
      <c r="K152" s="74">
        <f t="shared" si="217"/>
        <v>4845.6781185007412</v>
      </c>
      <c r="L152" s="74">
        <f t="shared" si="217"/>
        <v>5017.6185010257141</v>
      </c>
      <c r="M152" s="74">
        <f t="shared" si="217"/>
        <v>4353.1843702632614</v>
      </c>
      <c r="N152" s="74">
        <f t="shared" si="217"/>
        <v>4788.0085463112173</v>
      </c>
      <c r="O152" s="74">
        <f t="shared" si="217"/>
        <v>4782.2451754008744</v>
      </c>
      <c r="P152" s="74">
        <f t="shared" si="217"/>
        <v>3919.0197778035949</v>
      </c>
      <c r="Q152" s="74">
        <f t="shared" si="217"/>
        <v>4485.0442590508319</v>
      </c>
      <c r="R152" s="74">
        <f t="shared" ref="R152:V152" si="218">IF(R98=0,0,R98/R$17)</f>
        <v>4451.8766961192323</v>
      </c>
      <c r="S152" s="74">
        <f t="shared" si="218"/>
        <v>4526.4579111802632</v>
      </c>
      <c r="T152" s="74">
        <f t="shared" si="218"/>
        <v>4345.1706767691267</v>
      </c>
      <c r="U152" s="74">
        <f t="shared" si="218"/>
        <v>4213.2303114696597</v>
      </c>
      <c r="V152" s="74">
        <f t="shared" si="218"/>
        <v>4114.7315506602936</v>
      </c>
      <c r="W152" s="74">
        <f t="shared" ref="W152:Y152" si="219">IF(W98=0,0,W98/W$17)</f>
        <v>4677.9684033776266</v>
      </c>
      <c r="X152" s="74">
        <f t="shared" si="219"/>
        <v>4205.6392241758422</v>
      </c>
      <c r="Y152" s="74">
        <f t="shared" si="219"/>
        <v>3766.0024194577004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13.759850554345538</v>
      </c>
      <c r="C153" s="74">
        <f t="shared" si="220"/>
        <v>17.130255599540583</v>
      </c>
      <c r="D153" s="74">
        <f t="shared" si="220"/>
        <v>14.707254831303299</v>
      </c>
      <c r="E153" s="74">
        <f t="shared" si="220"/>
        <v>47.520423215026135</v>
      </c>
      <c r="F153" s="74">
        <f t="shared" si="220"/>
        <v>19.815818406355621</v>
      </c>
      <c r="G153" s="74">
        <f t="shared" si="220"/>
        <v>20.749813772070937</v>
      </c>
      <c r="H153" s="74">
        <f t="shared" si="220"/>
        <v>28.062529742116201</v>
      </c>
      <c r="I153" s="74">
        <f t="shared" si="220"/>
        <v>27.409469923720707</v>
      </c>
      <c r="J153" s="74">
        <f t="shared" si="220"/>
        <v>36.02033275708208</v>
      </c>
      <c r="K153" s="74">
        <f t="shared" si="220"/>
        <v>39.000034934379151</v>
      </c>
      <c r="L153" s="74">
        <f t="shared" si="220"/>
        <v>31.147937878276693</v>
      </c>
      <c r="M153" s="74">
        <f t="shared" si="220"/>
        <v>35.225139965712096</v>
      </c>
      <c r="N153" s="74">
        <f t="shared" si="220"/>
        <v>57.329725778177085</v>
      </c>
      <c r="O153" s="74">
        <f t="shared" si="220"/>
        <v>34.660891259010157</v>
      </c>
      <c r="P153" s="74">
        <f t="shared" si="220"/>
        <v>25.468273684675651</v>
      </c>
      <c r="Q153" s="74">
        <f t="shared" si="220"/>
        <v>52.273007127620943</v>
      </c>
      <c r="R153" s="74">
        <f t="shared" ref="R153:V153" si="221">IF(R99=0,0,R99/R$17)</f>
        <v>36.372423297285948</v>
      </c>
      <c r="S153" s="74">
        <f t="shared" si="221"/>
        <v>53.806705314718052</v>
      </c>
      <c r="T153" s="74">
        <f t="shared" si="221"/>
        <v>41.526269428620914</v>
      </c>
      <c r="U153" s="74">
        <f t="shared" si="221"/>
        <v>51.26055461716043</v>
      </c>
      <c r="V153" s="74">
        <f t="shared" si="221"/>
        <v>40.190172094074178</v>
      </c>
      <c r="W153" s="74">
        <f t="shared" ref="W153:Y153" si="222">IF(W99=0,0,W99/W$17)</f>
        <v>39.636112832233735</v>
      </c>
      <c r="X153" s="74">
        <f t="shared" si="222"/>
        <v>61.141108690671182</v>
      </c>
      <c r="Y153" s="74">
        <f t="shared" si="222"/>
        <v>53.435180952247329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844.7599314184688</v>
      </c>
      <c r="C154" s="74">
        <f t="shared" si="223"/>
        <v>850.24373172820879</v>
      </c>
      <c r="D154" s="74">
        <f t="shared" si="223"/>
        <v>857.09562045094071</v>
      </c>
      <c r="E154" s="74">
        <f t="shared" si="223"/>
        <v>837.69533840344491</v>
      </c>
      <c r="F154" s="74">
        <f t="shared" si="223"/>
        <v>831.55989855371183</v>
      </c>
      <c r="G154" s="74">
        <f t="shared" si="223"/>
        <v>827.58612822660245</v>
      </c>
      <c r="H154" s="74">
        <f t="shared" si="223"/>
        <v>814.67370156948357</v>
      </c>
      <c r="I154" s="74">
        <f t="shared" si="223"/>
        <v>751.86770540941222</v>
      </c>
      <c r="J154" s="74">
        <f t="shared" si="223"/>
        <v>690.91509666076888</v>
      </c>
      <c r="K154" s="74">
        <f t="shared" si="223"/>
        <v>700.94355297143545</v>
      </c>
      <c r="L154" s="74">
        <f t="shared" si="223"/>
        <v>764.16606906220284</v>
      </c>
      <c r="M154" s="74">
        <f t="shared" si="223"/>
        <v>797.53852615553751</v>
      </c>
      <c r="N154" s="74">
        <f t="shared" si="223"/>
        <v>766.14165612626823</v>
      </c>
      <c r="O154" s="74">
        <f t="shared" si="223"/>
        <v>732.40119308771034</v>
      </c>
      <c r="P154" s="74">
        <f t="shared" si="223"/>
        <v>715.47113581997951</v>
      </c>
      <c r="Q154" s="74">
        <f t="shared" si="223"/>
        <v>693.33384875892739</v>
      </c>
      <c r="R154" s="74">
        <f t="shared" ref="R154:V154" si="224">IF(R100=0,0,R100/R$17)</f>
        <v>699.22646303365627</v>
      </c>
      <c r="S154" s="74">
        <f t="shared" si="224"/>
        <v>689.8249781131957</v>
      </c>
      <c r="T154" s="74">
        <f t="shared" si="224"/>
        <v>693.48534853224282</v>
      </c>
      <c r="U154" s="74">
        <f t="shared" si="224"/>
        <v>671.17924769402293</v>
      </c>
      <c r="V154" s="74">
        <f t="shared" si="224"/>
        <v>656.60131030878506</v>
      </c>
      <c r="W154" s="74">
        <f t="shared" ref="W154:Y154" si="225">IF(W100=0,0,W100/W$17)</f>
        <v>565.39334231841053</v>
      </c>
      <c r="X154" s="74">
        <f t="shared" si="225"/>
        <v>426.8196740824211</v>
      </c>
      <c r="Y154" s="74">
        <f t="shared" si="225"/>
        <v>410.83226791725434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378.81241856925442</v>
      </c>
      <c r="C155" s="193">
        <f t="shared" si="226"/>
        <v>383.5602840112233</v>
      </c>
      <c r="D155" s="193">
        <f t="shared" si="226"/>
        <v>387.83065711756558</v>
      </c>
      <c r="E155" s="193">
        <f t="shared" si="226"/>
        <v>375.95757942255022</v>
      </c>
      <c r="F155" s="193">
        <f t="shared" si="226"/>
        <v>393.11809086446112</v>
      </c>
      <c r="G155" s="193">
        <f t="shared" si="226"/>
        <v>380.80950287457875</v>
      </c>
      <c r="H155" s="193">
        <f t="shared" si="226"/>
        <v>377.89311112843427</v>
      </c>
      <c r="I155" s="193">
        <f t="shared" si="226"/>
        <v>332.86056396592568</v>
      </c>
      <c r="J155" s="193">
        <f t="shared" si="226"/>
        <v>299.80632698943464</v>
      </c>
      <c r="K155" s="193">
        <f t="shared" si="226"/>
        <v>305.76783230070129</v>
      </c>
      <c r="L155" s="193">
        <f t="shared" si="226"/>
        <v>305.9986302413505</v>
      </c>
      <c r="M155" s="193">
        <f t="shared" si="226"/>
        <v>317.27336896429927</v>
      </c>
      <c r="N155" s="193">
        <f t="shared" si="226"/>
        <v>261.19705679938608</v>
      </c>
      <c r="O155" s="193">
        <f t="shared" si="226"/>
        <v>285.33679604279172</v>
      </c>
      <c r="P155" s="193">
        <f t="shared" si="226"/>
        <v>260.93780215033507</v>
      </c>
      <c r="Q155" s="193">
        <f t="shared" si="226"/>
        <v>271.47707789341422</v>
      </c>
      <c r="R155" s="193">
        <f t="shared" ref="R155:V155" si="227">IF(R101=0,0,R101/R$17)</f>
        <v>278.49096230025691</v>
      </c>
      <c r="S155" s="193">
        <f t="shared" si="227"/>
        <v>316.46640251921542</v>
      </c>
      <c r="T155" s="193">
        <f t="shared" si="227"/>
        <v>314.70042104142698</v>
      </c>
      <c r="U155" s="193">
        <f t="shared" si="227"/>
        <v>319.86079907276229</v>
      </c>
      <c r="V155" s="193">
        <f t="shared" si="227"/>
        <v>334.80976802323283</v>
      </c>
      <c r="W155" s="193">
        <f t="shared" ref="W155:Y155" si="228">IF(W101=0,0,W101/W$17)</f>
        <v>317.3794155577757</v>
      </c>
      <c r="X155" s="193">
        <f t="shared" si="228"/>
        <v>259.18455895149827</v>
      </c>
      <c r="Y155" s="193">
        <f t="shared" si="228"/>
        <v>246.69853278056581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690.08362969425218</v>
      </c>
      <c r="C156" s="77">
        <f t="shared" si="229"/>
        <v>697.49854425432602</v>
      </c>
      <c r="D156" s="77">
        <f t="shared" si="229"/>
        <v>703.62458685305</v>
      </c>
      <c r="E156" s="77">
        <f t="shared" si="229"/>
        <v>709.33309576336057</v>
      </c>
      <c r="F156" s="77">
        <f t="shared" si="229"/>
        <v>715.53907094264366</v>
      </c>
      <c r="G156" s="77">
        <f t="shared" si="229"/>
        <v>723.70630449249757</v>
      </c>
      <c r="H156" s="77">
        <f t="shared" si="229"/>
        <v>734.63286033252325</v>
      </c>
      <c r="I156" s="77">
        <f t="shared" si="229"/>
        <v>750.08347486747664</v>
      </c>
      <c r="J156" s="77">
        <f t="shared" si="229"/>
        <v>759.56193146344174</v>
      </c>
      <c r="K156" s="77">
        <f t="shared" si="229"/>
        <v>771.15921206923963</v>
      </c>
      <c r="L156" s="77">
        <f t="shared" si="229"/>
        <v>776.98747277785992</v>
      </c>
      <c r="M156" s="77">
        <f t="shared" si="229"/>
        <v>778.11837536329097</v>
      </c>
      <c r="N156" s="77">
        <f t="shared" si="229"/>
        <v>773.52405404672243</v>
      </c>
      <c r="O156" s="77">
        <f t="shared" si="229"/>
        <v>769.86627495446953</v>
      </c>
      <c r="P156" s="77">
        <f t="shared" si="229"/>
        <v>773.27037235314856</v>
      </c>
      <c r="Q156" s="77">
        <f t="shared" si="229"/>
        <v>765.51783055301064</v>
      </c>
      <c r="R156" s="77">
        <f t="shared" ref="R156:V156" si="230">IF(R102=0,0,R102/R$17)</f>
        <v>755.6030618589491</v>
      </c>
      <c r="S156" s="77">
        <f t="shared" si="230"/>
        <v>763.51748947170074</v>
      </c>
      <c r="T156" s="77">
        <f t="shared" si="230"/>
        <v>776.56093606019908</v>
      </c>
      <c r="U156" s="77">
        <f t="shared" si="230"/>
        <v>779.9247200599815</v>
      </c>
      <c r="V156" s="77">
        <f t="shared" si="230"/>
        <v>812.9532247753441</v>
      </c>
      <c r="W156" s="77">
        <f t="shared" ref="W156:Y156" si="231">IF(W102=0,0,W102/W$17)</f>
        <v>828.9994485616354</v>
      </c>
      <c r="X156" s="77">
        <f t="shared" si="231"/>
        <v>813.91338478857926</v>
      </c>
      <c r="Y156" s="77">
        <f t="shared" si="231"/>
        <v>798.39074686265758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2527.3741898467206</v>
      </c>
      <c r="C158" s="153">
        <f t="shared" si="232"/>
        <v>2676.7733509919053</v>
      </c>
      <c r="D158" s="153">
        <f t="shared" si="232"/>
        <v>2685.01379131257</v>
      </c>
      <c r="E158" s="153">
        <f t="shared" si="232"/>
        <v>3054.91620452601</v>
      </c>
      <c r="F158" s="153">
        <f t="shared" si="232"/>
        <v>3004.8368510541472</v>
      </c>
      <c r="G158" s="153">
        <f t="shared" si="232"/>
        <v>3277.4516961691274</v>
      </c>
      <c r="H158" s="153">
        <f t="shared" si="232"/>
        <v>3162.4470796905234</v>
      </c>
      <c r="I158" s="153">
        <f t="shared" si="232"/>
        <v>3189.5075929008253</v>
      </c>
      <c r="J158" s="153">
        <f t="shared" si="232"/>
        <v>3352.1838536044761</v>
      </c>
      <c r="K158" s="153">
        <f t="shared" si="232"/>
        <v>3419.8260038173494</v>
      </c>
      <c r="L158" s="153">
        <f t="shared" si="232"/>
        <v>3597.5735429946649</v>
      </c>
      <c r="M158" s="153">
        <f t="shared" si="232"/>
        <v>3326.9255104084959</v>
      </c>
      <c r="N158" s="153">
        <f t="shared" si="232"/>
        <v>3686.5675603177083</v>
      </c>
      <c r="O158" s="153">
        <f t="shared" si="232"/>
        <v>3699.1408185786527</v>
      </c>
      <c r="P158" s="153">
        <f t="shared" si="232"/>
        <v>3145.976087450606</v>
      </c>
      <c r="Q158" s="153">
        <f t="shared" si="232"/>
        <v>3621.832015848076</v>
      </c>
      <c r="R158" s="153">
        <f t="shared" ref="R158:V158" si="233">IF(R104=0,0,R104/R$17)</f>
        <v>3611.8273768489321</v>
      </c>
      <c r="S158" s="153">
        <f t="shared" si="233"/>
        <v>3820.3214018756616</v>
      </c>
      <c r="T158" s="153">
        <f t="shared" si="233"/>
        <v>3735.5466122226053</v>
      </c>
      <c r="U158" s="153">
        <f t="shared" si="233"/>
        <v>3746.6034582572374</v>
      </c>
      <c r="V158" s="153">
        <f t="shared" si="233"/>
        <v>3702.1885453640548</v>
      </c>
      <c r="W158" s="153">
        <f t="shared" ref="W158:Y158" si="234">IF(W104=0,0,W104/W$17)</f>
        <v>4198.7391886172672</v>
      </c>
      <c r="X158" s="153">
        <f t="shared" si="234"/>
        <v>3913.0719089112081</v>
      </c>
      <c r="Y158" s="153">
        <f t="shared" si="234"/>
        <v>3621.0131256706218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1793.6692245264292</v>
      </c>
      <c r="C159" s="74">
        <f t="shared" si="235"/>
        <v>1925.186381721134</v>
      </c>
      <c r="D159" s="74">
        <f t="shared" si="235"/>
        <v>1923.4447729902001</v>
      </c>
      <c r="E159" s="74">
        <f t="shared" si="235"/>
        <v>2233.9107110052428</v>
      </c>
      <c r="F159" s="74">
        <f t="shared" si="235"/>
        <v>2224.7347910354374</v>
      </c>
      <c r="G159" s="74">
        <f t="shared" si="235"/>
        <v>2500.1475262836971</v>
      </c>
      <c r="H159" s="74">
        <f t="shared" si="235"/>
        <v>2365.0270739236257</v>
      </c>
      <c r="I159" s="74">
        <f t="shared" si="235"/>
        <v>2449.4981092306443</v>
      </c>
      <c r="J159" s="74">
        <f t="shared" si="235"/>
        <v>2638.3855772532415</v>
      </c>
      <c r="K159" s="74">
        <f t="shared" si="235"/>
        <v>2679.2672384542948</v>
      </c>
      <c r="L159" s="74">
        <f t="shared" si="235"/>
        <v>2830.203850562435</v>
      </c>
      <c r="M159" s="74">
        <f t="shared" si="235"/>
        <v>2506.3508265528799</v>
      </c>
      <c r="N159" s="74">
        <f t="shared" si="235"/>
        <v>2838.8753283610145</v>
      </c>
      <c r="O159" s="74">
        <f t="shared" si="235"/>
        <v>2912.6001770014</v>
      </c>
      <c r="P159" s="74">
        <f t="shared" si="235"/>
        <v>2409.3223734197936</v>
      </c>
      <c r="Q159" s="74">
        <f t="shared" si="235"/>
        <v>2789.7073030851111</v>
      </c>
      <c r="R159" s="74">
        <f t="shared" ref="R159:V159" si="236">IF(R105=0,0,R105/R$17)</f>
        <v>2815.5632130094054</v>
      </c>
      <c r="S159" s="74">
        <f t="shared" si="236"/>
        <v>2925.5035275668642</v>
      </c>
      <c r="T159" s="74">
        <f t="shared" si="236"/>
        <v>2871.4380538941255</v>
      </c>
      <c r="U159" s="74">
        <f t="shared" si="236"/>
        <v>2843.6017840438813</v>
      </c>
      <c r="V159" s="74">
        <f t="shared" si="236"/>
        <v>2832.0743504663506</v>
      </c>
      <c r="W159" s="74">
        <f t="shared" ref="W159:Y159" si="237">IF(W105=0,0,W105/W$17)</f>
        <v>3399.0352083045746</v>
      </c>
      <c r="X159" s="74">
        <f t="shared" si="237"/>
        <v>3161.1068650373259</v>
      </c>
      <c r="Y159" s="74">
        <f t="shared" si="237"/>
        <v>2911.3573685581191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24.714273736604881</v>
      </c>
      <c r="C160" s="74">
        <f t="shared" si="238"/>
        <v>32.413313545780305</v>
      </c>
      <c r="D160" s="74">
        <f t="shared" si="238"/>
        <v>30.062808588882895</v>
      </c>
      <c r="E160" s="74">
        <f t="shared" si="238"/>
        <v>104.17685784551107</v>
      </c>
      <c r="F160" s="74">
        <f t="shared" si="238"/>
        <v>45.626421300012659</v>
      </c>
      <c r="G160" s="74">
        <f t="shared" si="238"/>
        <v>50.347753862242719</v>
      </c>
      <c r="H160" s="74">
        <f t="shared" si="238"/>
        <v>71.60426419024833</v>
      </c>
      <c r="I160" s="74">
        <f t="shared" si="238"/>
        <v>72.54075795057939</v>
      </c>
      <c r="J160" s="74">
        <f t="shared" si="238"/>
        <v>98.193211661232439</v>
      </c>
      <c r="K160" s="74">
        <f t="shared" si="238"/>
        <v>110.01348040650711</v>
      </c>
      <c r="L160" s="74">
        <f t="shared" si="238"/>
        <v>90.989044303155353</v>
      </c>
      <c r="M160" s="74">
        <f t="shared" si="238"/>
        <v>106.79323044202458</v>
      </c>
      <c r="N160" s="74">
        <f t="shared" si="238"/>
        <v>180.16325967990576</v>
      </c>
      <c r="O160" s="74">
        <f t="shared" si="238"/>
        <v>114.20589729358302</v>
      </c>
      <c r="P160" s="74">
        <f t="shared" si="238"/>
        <v>86.567447717226699</v>
      </c>
      <c r="Q160" s="74">
        <f t="shared" si="238"/>
        <v>183.60830564771703</v>
      </c>
      <c r="R160" s="74">
        <f t="shared" ref="R160:V160" si="239">IF(R106=0,0,R106/R$17)</f>
        <v>132.3604905067202</v>
      </c>
      <c r="S160" s="74">
        <f t="shared" si="239"/>
        <v>202.06317863803861</v>
      </c>
      <c r="T160" s="74">
        <f t="shared" si="239"/>
        <v>159.97969839851993</v>
      </c>
      <c r="U160" s="74">
        <f t="shared" si="239"/>
        <v>201.11131288498558</v>
      </c>
      <c r="V160" s="74">
        <f t="shared" si="239"/>
        <v>159.63666361888201</v>
      </c>
      <c r="W160" s="74">
        <f t="shared" ref="W160:Y160" si="240">IF(W106=0,0,W106/W$17)</f>
        <v>158.76146249531539</v>
      </c>
      <c r="X160" s="74">
        <f t="shared" si="240"/>
        <v>246.25453252174114</v>
      </c>
      <c r="Y160" s="74">
        <f t="shared" si="240"/>
        <v>216.26280788600286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464.85848963378214</v>
      </c>
      <c r="C161" s="74">
        <f t="shared" si="241"/>
        <v>470.74176428118909</v>
      </c>
      <c r="D161" s="74">
        <f t="shared" si="241"/>
        <v>479.47251362843986</v>
      </c>
      <c r="E161" s="74">
        <f t="shared" si="241"/>
        <v>472.5159735866124</v>
      </c>
      <c r="F161" s="74">
        <f t="shared" si="241"/>
        <v>476.00267337919632</v>
      </c>
      <c r="G161" s="74">
        <f t="shared" si="241"/>
        <v>478.24604710485471</v>
      </c>
      <c r="H161" s="74">
        <f t="shared" si="241"/>
        <v>476.54187950627227</v>
      </c>
      <c r="I161" s="74">
        <f t="shared" si="241"/>
        <v>446.6080779921337</v>
      </c>
      <c r="J161" s="74">
        <f t="shared" si="241"/>
        <v>416.61158636432032</v>
      </c>
      <c r="K161" s="74">
        <f t="shared" si="241"/>
        <v>428.05230284909032</v>
      </c>
      <c r="L161" s="74">
        <f t="shared" si="241"/>
        <v>475.08732591678108</v>
      </c>
      <c r="M161" s="74">
        <f t="shared" si="241"/>
        <v>505.71057091637425</v>
      </c>
      <c r="N161" s="74">
        <f t="shared" si="241"/>
        <v>495.64714182601608</v>
      </c>
      <c r="O161" s="74">
        <f t="shared" si="241"/>
        <v>483.808208872443</v>
      </c>
      <c r="P161" s="74">
        <f t="shared" si="241"/>
        <v>478.44995871557143</v>
      </c>
      <c r="Q161" s="74">
        <f t="shared" si="241"/>
        <v>469.18308412198041</v>
      </c>
      <c r="R161" s="74">
        <f t="shared" ref="R161:V161" si="242">IF(R107=0,0,R107/R$17)</f>
        <v>479.95928848197775</v>
      </c>
      <c r="S161" s="74">
        <f t="shared" si="242"/>
        <v>482.27354303427711</v>
      </c>
      <c r="T161" s="74">
        <f t="shared" si="242"/>
        <v>493.77219522776215</v>
      </c>
      <c r="U161" s="74">
        <f t="shared" si="242"/>
        <v>487.0997935968295</v>
      </c>
      <c r="V161" s="74">
        <f t="shared" si="242"/>
        <v>484.58080477206227</v>
      </c>
      <c r="W161" s="74">
        <f t="shared" ref="W161:Y161" si="243">IF(W107=0,0,W107/W$17)</f>
        <v>425.47110384220082</v>
      </c>
      <c r="X161" s="74">
        <f t="shared" si="243"/>
        <v>329.83304217572783</v>
      </c>
      <c r="Y161" s="74">
        <f t="shared" si="243"/>
        <v>323.05496243981543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244.13220194990427</v>
      </c>
      <c r="C162" s="77">
        <f t="shared" si="244"/>
        <v>248.43189144380185</v>
      </c>
      <c r="D162" s="77">
        <f t="shared" si="244"/>
        <v>252.03369610504754</v>
      </c>
      <c r="E162" s="77">
        <f t="shared" si="244"/>
        <v>244.31266208864378</v>
      </c>
      <c r="F162" s="77">
        <f t="shared" si="244"/>
        <v>258.47296533950123</v>
      </c>
      <c r="G162" s="77">
        <f t="shared" si="244"/>
        <v>248.7103689183327</v>
      </c>
      <c r="H162" s="77">
        <f t="shared" si="244"/>
        <v>249.27386207037745</v>
      </c>
      <c r="I162" s="77">
        <f t="shared" si="244"/>
        <v>220.86064772746801</v>
      </c>
      <c r="J162" s="77">
        <f t="shared" si="244"/>
        <v>198.99347832568176</v>
      </c>
      <c r="K162" s="77">
        <f t="shared" si="244"/>
        <v>202.49298210745695</v>
      </c>
      <c r="L162" s="77">
        <f t="shared" si="244"/>
        <v>201.29332221229279</v>
      </c>
      <c r="M162" s="77">
        <f t="shared" si="244"/>
        <v>208.07088249721724</v>
      </c>
      <c r="N162" s="77">
        <f t="shared" si="244"/>
        <v>171.88183045077196</v>
      </c>
      <c r="O162" s="77">
        <f t="shared" si="244"/>
        <v>188.52653541122658</v>
      </c>
      <c r="P162" s="77">
        <f t="shared" si="244"/>
        <v>171.63630759801421</v>
      </c>
      <c r="Q162" s="77">
        <f t="shared" si="244"/>
        <v>179.3333229932671</v>
      </c>
      <c r="R162" s="77">
        <f t="shared" ref="R162:V162" si="245">IF(R108=0,0,R108/R$17)</f>
        <v>183.94438485082856</v>
      </c>
      <c r="S162" s="77">
        <f t="shared" si="245"/>
        <v>210.48115263648145</v>
      </c>
      <c r="T162" s="77">
        <f t="shared" si="245"/>
        <v>210.35666470219766</v>
      </c>
      <c r="U162" s="77">
        <f t="shared" si="245"/>
        <v>214.7905677315407</v>
      </c>
      <c r="V162" s="77">
        <f t="shared" si="245"/>
        <v>225.89672650675982</v>
      </c>
      <c r="W162" s="77">
        <f t="shared" ref="W162:Y162" si="246">IF(W108=0,0,W108/W$17)</f>
        <v>215.47141397517692</v>
      </c>
      <c r="X162" s="77">
        <f t="shared" si="246"/>
        <v>175.87746917641292</v>
      </c>
      <c r="Y162" s="77">
        <f t="shared" si="246"/>
        <v>170.3379867866845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938.5864997451622</v>
      </c>
      <c r="C164" s="203">
        <f t="shared" si="247"/>
        <v>995.04536220446755</v>
      </c>
      <c r="D164" s="203">
        <f t="shared" si="247"/>
        <v>938.41682894689529</v>
      </c>
      <c r="E164" s="203">
        <f t="shared" si="247"/>
        <v>981.39374335945274</v>
      </c>
      <c r="F164" s="203">
        <f t="shared" si="247"/>
        <v>1007.7343733975828</v>
      </c>
      <c r="G164" s="203">
        <f t="shared" si="247"/>
        <v>1031.7484377245357</v>
      </c>
      <c r="H164" s="203">
        <f t="shared" si="247"/>
        <v>926.10718414443079</v>
      </c>
      <c r="I164" s="203">
        <f t="shared" si="247"/>
        <v>837.82252014997789</v>
      </c>
      <c r="J164" s="203">
        <f t="shared" si="247"/>
        <v>833.80099734456655</v>
      </c>
      <c r="K164" s="203">
        <f t="shared" si="247"/>
        <v>852.44475956772419</v>
      </c>
      <c r="L164" s="203">
        <f t="shared" si="247"/>
        <v>898.31545764555904</v>
      </c>
      <c r="M164" s="203">
        <f t="shared" si="247"/>
        <v>854.93118447322922</v>
      </c>
      <c r="N164" s="203">
        <f t="shared" si="247"/>
        <v>843.89724786011607</v>
      </c>
      <c r="O164" s="203">
        <f t="shared" si="247"/>
        <v>834.56240363550364</v>
      </c>
      <c r="P164" s="203">
        <f t="shared" si="247"/>
        <v>696.76972592197023</v>
      </c>
      <c r="Q164" s="203">
        <f t="shared" si="247"/>
        <v>775.5589702156368</v>
      </c>
      <c r="R164" s="203">
        <f t="shared" ref="R164:V164" si="248">IF(R110=0,0,R110/R$17)</f>
        <v>776.98672045368505</v>
      </c>
      <c r="S164" s="203">
        <f t="shared" si="248"/>
        <v>773.8780829240859</v>
      </c>
      <c r="T164" s="203">
        <f t="shared" si="248"/>
        <v>751.58998434379919</v>
      </c>
      <c r="U164" s="203">
        <f t="shared" si="248"/>
        <v>726.66104153264359</v>
      </c>
      <c r="V164" s="203">
        <f t="shared" si="248"/>
        <v>715.39491888546399</v>
      </c>
      <c r="W164" s="203">
        <f t="shared" ref="W164:Y164" si="249">IF(W110=0,0,W110/W$17)</f>
        <v>777.99344380657476</v>
      </c>
      <c r="X164" s="203">
        <f t="shared" si="249"/>
        <v>673.58182477438697</v>
      </c>
      <c r="Y164" s="203">
        <f t="shared" si="249"/>
        <v>586.12910170083433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938.5864997451622</v>
      </c>
      <c r="C165" s="192">
        <f t="shared" si="250"/>
        <v>995.04536220446755</v>
      </c>
      <c r="D165" s="192">
        <f t="shared" si="250"/>
        <v>938.41682894689529</v>
      </c>
      <c r="E165" s="192">
        <f t="shared" si="250"/>
        <v>981.39374335945274</v>
      </c>
      <c r="F165" s="192">
        <f t="shared" si="250"/>
        <v>1007.7343733975828</v>
      </c>
      <c r="G165" s="192">
        <f t="shared" si="250"/>
        <v>1031.7484377245357</v>
      </c>
      <c r="H165" s="192">
        <f t="shared" si="250"/>
        <v>926.10718414443079</v>
      </c>
      <c r="I165" s="192">
        <f t="shared" si="250"/>
        <v>837.82252014997789</v>
      </c>
      <c r="J165" s="192">
        <f t="shared" si="250"/>
        <v>833.80099734456655</v>
      </c>
      <c r="K165" s="192">
        <f t="shared" si="250"/>
        <v>852.44475956772419</v>
      </c>
      <c r="L165" s="192">
        <f t="shared" si="250"/>
        <v>898.31545764555904</v>
      </c>
      <c r="M165" s="192">
        <f t="shared" si="250"/>
        <v>854.93118447322922</v>
      </c>
      <c r="N165" s="192">
        <f t="shared" si="250"/>
        <v>843.89724786011607</v>
      </c>
      <c r="O165" s="192">
        <f t="shared" si="250"/>
        <v>834.56240363550364</v>
      </c>
      <c r="P165" s="192">
        <f t="shared" si="250"/>
        <v>696.76972592197023</v>
      </c>
      <c r="Q165" s="192">
        <f t="shared" si="250"/>
        <v>775.5589702156368</v>
      </c>
      <c r="R165" s="192">
        <f t="shared" ref="R165:V165" si="251">IF(R111=0,0,R111/R$17)</f>
        <v>776.98672045368505</v>
      </c>
      <c r="S165" s="192">
        <f t="shared" si="251"/>
        <v>773.8780829240859</v>
      </c>
      <c r="T165" s="192">
        <f t="shared" si="251"/>
        <v>751.58998434379919</v>
      </c>
      <c r="U165" s="192">
        <f t="shared" si="251"/>
        <v>726.66104153264359</v>
      </c>
      <c r="V165" s="192">
        <f t="shared" si="251"/>
        <v>715.39491888546399</v>
      </c>
      <c r="W165" s="192">
        <f t="shared" ref="W165:Y165" si="252">IF(W111=0,0,W111/W$17)</f>
        <v>777.99344380657476</v>
      </c>
      <c r="X165" s="192">
        <f t="shared" si="252"/>
        <v>673.58182477438697</v>
      </c>
      <c r="Y165" s="192">
        <f t="shared" si="252"/>
        <v>586.12910170083433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735.88986817291561</v>
      </c>
      <c r="C166" s="74">
        <f t="shared" si="253"/>
        <v>791.23796698128865</v>
      </c>
      <c r="D166" s="74">
        <f t="shared" si="253"/>
        <v>738.14036350522247</v>
      </c>
      <c r="E166" s="74">
        <f t="shared" si="253"/>
        <v>786.19362592391701</v>
      </c>
      <c r="F166" s="74">
        <f t="shared" si="253"/>
        <v>818.57736401841009</v>
      </c>
      <c r="G166" s="74">
        <f t="shared" si="253"/>
        <v>842.70611900501387</v>
      </c>
      <c r="H166" s="74">
        <f t="shared" si="253"/>
        <v>745.11142920185455</v>
      </c>
      <c r="I166" s="74">
        <f t="shared" si="253"/>
        <v>677.62391904137269</v>
      </c>
      <c r="J166" s="74">
        <f t="shared" si="253"/>
        <v>690.29914691708962</v>
      </c>
      <c r="K166" s="74">
        <f t="shared" si="253"/>
        <v>704.29149984048047</v>
      </c>
      <c r="L166" s="74">
        <f t="shared" si="253"/>
        <v>738.24721703843795</v>
      </c>
      <c r="M166" s="74">
        <f t="shared" si="253"/>
        <v>689.43852183337367</v>
      </c>
      <c r="N166" s="74">
        <f t="shared" si="253"/>
        <v>691.68506903621073</v>
      </c>
      <c r="O166" s="74">
        <f t="shared" si="253"/>
        <v>685.15779315068914</v>
      </c>
      <c r="P166" s="74">
        <f t="shared" si="253"/>
        <v>554.59984223429717</v>
      </c>
      <c r="Q166" s="74">
        <f t="shared" si="253"/>
        <v>634.45293446652317</v>
      </c>
      <c r="R166" s="74">
        <f t="shared" ref="R166:V166" si="254">IF(R112=0,0,R112/R$17)</f>
        <v>632.75491799229655</v>
      </c>
      <c r="S166" s="74">
        <f t="shared" si="254"/>
        <v>627.04084365583481</v>
      </c>
      <c r="T166" s="74">
        <f t="shared" si="254"/>
        <v>604.02297820362526</v>
      </c>
      <c r="U166" s="74">
        <f t="shared" si="254"/>
        <v>581.59061765273282</v>
      </c>
      <c r="V166" s="74">
        <f t="shared" si="254"/>
        <v>569.10662988388981</v>
      </c>
      <c r="W166" s="74">
        <f t="shared" ref="W166:Y166" si="255">IF(W112=0,0,W112/W$17)</f>
        <v>647.94154992296797</v>
      </c>
      <c r="X166" s="74">
        <f t="shared" si="255"/>
        <v>571.35416868824962</v>
      </c>
      <c r="Y166" s="74">
        <f t="shared" si="255"/>
        <v>492.22529325094632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139.88758215947951</v>
      </c>
      <c r="C168" s="74">
        <f t="shared" si="259"/>
        <v>141.4353791523898</v>
      </c>
      <c r="D168" s="74">
        <f t="shared" si="259"/>
        <v>137.89501447289388</v>
      </c>
      <c r="E168" s="74">
        <f t="shared" si="259"/>
        <v>134.06974968316661</v>
      </c>
      <c r="F168" s="74">
        <f t="shared" si="259"/>
        <v>128.63662011825156</v>
      </c>
      <c r="G168" s="74">
        <f t="shared" si="259"/>
        <v>127.74074411457399</v>
      </c>
      <c r="H168" s="74">
        <f t="shared" si="259"/>
        <v>123.0296618378795</v>
      </c>
      <c r="I168" s="74">
        <f t="shared" si="259"/>
        <v>111.18363826270453</v>
      </c>
      <c r="J168" s="74">
        <f t="shared" si="259"/>
        <v>99.39636053821323</v>
      </c>
      <c r="K168" s="74">
        <f t="shared" si="259"/>
        <v>102.59895052762863</v>
      </c>
      <c r="L168" s="74">
        <f t="shared" si="259"/>
        <v>112.77766678177485</v>
      </c>
      <c r="M168" s="74">
        <f t="shared" si="259"/>
        <v>114.87125073572389</v>
      </c>
      <c r="N168" s="74">
        <f t="shared" si="259"/>
        <v>111.25926617569856</v>
      </c>
      <c r="O168" s="74">
        <f t="shared" si="259"/>
        <v>105.45689888109708</v>
      </c>
      <c r="P168" s="74">
        <f t="shared" si="259"/>
        <v>101.03723296858641</v>
      </c>
      <c r="Q168" s="74">
        <f t="shared" si="259"/>
        <v>98.908624253133709</v>
      </c>
      <c r="R168" s="74">
        <f t="shared" ref="R168:V168" si="260">IF(R114=0,0,R114/R$17)</f>
        <v>100.40560641577331</v>
      </c>
      <c r="S168" s="74">
        <f t="shared" si="260"/>
        <v>97.896131932482291</v>
      </c>
      <c r="T168" s="74">
        <f t="shared" si="260"/>
        <v>98.860991816734867</v>
      </c>
      <c r="U168" s="74">
        <f t="shared" si="260"/>
        <v>95.421146409330049</v>
      </c>
      <c r="V168" s="74">
        <f t="shared" si="260"/>
        <v>94.06985141036651</v>
      </c>
      <c r="W168" s="74">
        <f t="shared" ref="W168:Y168" si="261">IF(W114=0,0,W114/W$17)</f>
        <v>80.952417185706025</v>
      </c>
      <c r="X168" s="74">
        <f t="shared" si="261"/>
        <v>61.508238021594337</v>
      </c>
      <c r="Y168" s="74">
        <f t="shared" si="261"/>
        <v>56.956446524495519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62.809049412766974</v>
      </c>
      <c r="C169" s="193">
        <f t="shared" si="262"/>
        <v>62.372016070788952</v>
      </c>
      <c r="D169" s="193">
        <f t="shared" si="262"/>
        <v>62.381450968779077</v>
      </c>
      <c r="E169" s="193">
        <f t="shared" si="262"/>
        <v>61.130367752369018</v>
      </c>
      <c r="F169" s="193">
        <f t="shared" si="262"/>
        <v>60.520389260920993</v>
      </c>
      <c r="G169" s="193">
        <f t="shared" si="262"/>
        <v>61.301574604947916</v>
      </c>
      <c r="H169" s="193">
        <f t="shared" si="262"/>
        <v>57.966093104696846</v>
      </c>
      <c r="I169" s="193">
        <f t="shared" si="262"/>
        <v>49.014962845900577</v>
      </c>
      <c r="J169" s="193">
        <f t="shared" si="262"/>
        <v>44.105489889263723</v>
      </c>
      <c r="K169" s="193">
        <f t="shared" si="262"/>
        <v>45.554309199614849</v>
      </c>
      <c r="L169" s="193">
        <f t="shared" si="262"/>
        <v>47.290573825346165</v>
      </c>
      <c r="M169" s="193">
        <f t="shared" si="262"/>
        <v>50.621411904131762</v>
      </c>
      <c r="N169" s="193">
        <f t="shared" si="262"/>
        <v>40.952912648206812</v>
      </c>
      <c r="O169" s="193">
        <f t="shared" si="262"/>
        <v>43.947711603717501</v>
      </c>
      <c r="P169" s="193">
        <f t="shared" si="262"/>
        <v>41.132650719086691</v>
      </c>
      <c r="Q169" s="193">
        <f t="shared" si="262"/>
        <v>42.197411495980035</v>
      </c>
      <c r="R169" s="193">
        <f t="shared" ref="R169:V169" si="263">IF(R115=0,0,R115/R$17)</f>
        <v>43.826196045615312</v>
      </c>
      <c r="S169" s="193">
        <f t="shared" si="263"/>
        <v>48.941107335768784</v>
      </c>
      <c r="T169" s="193">
        <f t="shared" si="263"/>
        <v>48.706014323439049</v>
      </c>
      <c r="U169" s="193">
        <f t="shared" si="263"/>
        <v>49.649277470580572</v>
      </c>
      <c r="V169" s="193">
        <f t="shared" si="263"/>
        <v>52.218437591207589</v>
      </c>
      <c r="W169" s="193">
        <f t="shared" ref="W169:Y169" si="264">IF(W115=0,0,W115/W$17)</f>
        <v>49.099476697900741</v>
      </c>
      <c r="X169" s="193">
        <f t="shared" si="264"/>
        <v>40.719418064543071</v>
      </c>
      <c r="Y169" s="193">
        <f t="shared" si="264"/>
        <v>36.947361925392521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22309710</v>
      </c>
      <c r="C3" s="67">
        <f t="shared" si="0"/>
        <v>22408839</v>
      </c>
      <c r="D3" s="67">
        <f t="shared" si="0"/>
        <v>22506909</v>
      </c>
      <c r="E3" s="67">
        <f t="shared" si="0"/>
        <v>22669364</v>
      </c>
      <c r="F3" s="67">
        <f t="shared" si="0"/>
        <v>22925583</v>
      </c>
      <c r="G3" s="67">
        <f t="shared" si="0"/>
        <v>23282939</v>
      </c>
      <c r="H3" s="67">
        <f t="shared" si="0"/>
        <v>23541598</v>
      </c>
      <c r="I3" s="67">
        <f t="shared" si="0"/>
        <v>23872185</v>
      </c>
      <c r="J3" s="67">
        <f t="shared" si="0"/>
        <v>24190967</v>
      </c>
      <c r="K3" s="67">
        <f t="shared" si="0"/>
        <v>24493237</v>
      </c>
      <c r="L3" s="67">
        <f t="shared" si="0"/>
        <v>24706257</v>
      </c>
      <c r="M3" s="67">
        <f t="shared" si="0"/>
        <v>25041143</v>
      </c>
      <c r="N3" s="67">
        <f t="shared" si="0"/>
        <v>25339454</v>
      </c>
      <c r="O3" s="67">
        <f t="shared" si="0"/>
        <v>25508806</v>
      </c>
      <c r="P3" s="67">
        <f t="shared" si="0"/>
        <v>25741938</v>
      </c>
      <c r="Q3" s="67">
        <f t="shared" si="0"/>
        <v>25700324</v>
      </c>
      <c r="R3" s="67">
        <f t="shared" si="0"/>
        <v>25732982</v>
      </c>
      <c r="S3" s="67">
        <f t="shared" si="0"/>
        <v>25746564</v>
      </c>
      <c r="T3" s="67">
        <f t="shared" si="0"/>
        <v>25801881</v>
      </c>
      <c r="U3" s="67">
        <f t="shared" si="0"/>
        <v>25950834</v>
      </c>
      <c r="V3" s="67">
        <f t="shared" si="0"/>
        <v>25841199</v>
      </c>
      <c r="W3" s="67">
        <f t="shared" si="0"/>
        <v>25822238</v>
      </c>
      <c r="X3" s="67">
        <f t="shared" si="0"/>
        <v>26282339</v>
      </c>
      <c r="Y3" s="67">
        <f t="shared" si="0"/>
        <v>26408774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22309710</v>
      </c>
      <c r="C4" s="71">
        <f t="shared" si="1"/>
        <v>22408839</v>
      </c>
      <c r="D4" s="71">
        <f t="shared" si="1"/>
        <v>22506909</v>
      </c>
      <c r="E4" s="71">
        <f t="shared" si="1"/>
        <v>22669364</v>
      </c>
      <c r="F4" s="71">
        <f t="shared" si="1"/>
        <v>22925583</v>
      </c>
      <c r="G4" s="71">
        <f t="shared" si="1"/>
        <v>23282939</v>
      </c>
      <c r="H4" s="71">
        <f t="shared" si="1"/>
        <v>23541598</v>
      </c>
      <c r="I4" s="71">
        <f t="shared" si="1"/>
        <v>23872185</v>
      </c>
      <c r="J4" s="71">
        <f t="shared" si="1"/>
        <v>24190967</v>
      </c>
      <c r="K4" s="71">
        <f t="shared" si="1"/>
        <v>24493237</v>
      </c>
      <c r="L4" s="71">
        <f t="shared" si="1"/>
        <v>24706257</v>
      </c>
      <c r="M4" s="71">
        <f t="shared" si="1"/>
        <v>25041143</v>
      </c>
      <c r="N4" s="71">
        <f t="shared" si="1"/>
        <v>25339454</v>
      </c>
      <c r="O4" s="71">
        <f t="shared" si="1"/>
        <v>25508806</v>
      </c>
      <c r="P4" s="71">
        <f t="shared" si="1"/>
        <v>25741938</v>
      </c>
      <c r="Q4" s="71">
        <f t="shared" si="1"/>
        <v>25700324</v>
      </c>
      <c r="R4" s="71">
        <f t="shared" ref="R4:V4" si="2">SUM(R5:R13)</f>
        <v>25732982</v>
      </c>
      <c r="S4" s="71">
        <f t="shared" si="2"/>
        <v>25746564</v>
      </c>
      <c r="T4" s="71">
        <f t="shared" si="2"/>
        <v>25801881</v>
      </c>
      <c r="U4" s="71">
        <f t="shared" si="2"/>
        <v>25950834</v>
      </c>
      <c r="V4" s="71">
        <f t="shared" si="2"/>
        <v>25841199</v>
      </c>
      <c r="W4" s="71">
        <f t="shared" ref="W4:Y4" si="3">SUM(W5:W13)</f>
        <v>25822238</v>
      </c>
      <c r="X4" s="71">
        <f t="shared" si="3"/>
        <v>26282339</v>
      </c>
      <c r="Y4" s="71">
        <f t="shared" si="3"/>
        <v>26408774</v>
      </c>
      <c r="DA4" s="88" t="s">
        <v>335</v>
      </c>
    </row>
    <row r="5" spans="1:105" ht="12" customHeight="1" x14ac:dyDescent="0.25">
      <c r="A5" s="28" t="s">
        <v>51</v>
      </c>
      <c r="B5" s="82">
        <v>102443</v>
      </c>
      <c r="C5" s="82">
        <v>84810</v>
      </c>
      <c r="D5" s="82">
        <v>46374</v>
      </c>
      <c r="E5" s="82">
        <v>26717</v>
      </c>
      <c r="F5" s="82">
        <v>12883</v>
      </c>
      <c r="G5" s="82">
        <v>9495</v>
      </c>
      <c r="H5" s="82">
        <v>7648</v>
      </c>
      <c r="I5" s="82">
        <v>6372</v>
      </c>
      <c r="J5" s="82">
        <v>5157</v>
      </c>
      <c r="K5" s="82">
        <v>4332</v>
      </c>
      <c r="L5" s="82">
        <v>3851</v>
      </c>
      <c r="M5" s="82">
        <v>3344</v>
      </c>
      <c r="N5" s="82">
        <v>2231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1163824</v>
      </c>
      <c r="C6" s="82">
        <v>1119434</v>
      </c>
      <c r="D6" s="82">
        <v>1061086</v>
      </c>
      <c r="E6" s="82">
        <v>999454</v>
      </c>
      <c r="F6" s="82">
        <v>946986</v>
      </c>
      <c r="G6" s="82">
        <v>916386</v>
      </c>
      <c r="H6" s="82">
        <v>897553</v>
      </c>
      <c r="I6" s="82">
        <v>886895</v>
      </c>
      <c r="J6" s="82">
        <v>885587</v>
      </c>
      <c r="K6" s="82">
        <v>859754</v>
      </c>
      <c r="L6" s="82">
        <v>824737</v>
      </c>
      <c r="M6" s="82">
        <v>789780</v>
      </c>
      <c r="N6" s="82">
        <v>770071</v>
      </c>
      <c r="O6" s="82">
        <v>768612</v>
      </c>
      <c r="P6" s="82">
        <v>767097</v>
      </c>
      <c r="Q6" s="82">
        <v>761462</v>
      </c>
      <c r="R6" s="82">
        <v>759737</v>
      </c>
      <c r="S6" s="82">
        <v>757833</v>
      </c>
      <c r="T6" s="82">
        <v>764063</v>
      </c>
      <c r="U6" s="82">
        <v>772185</v>
      </c>
      <c r="V6" s="82">
        <v>767331</v>
      </c>
      <c r="W6" s="82">
        <v>757716</v>
      </c>
      <c r="X6" s="82">
        <v>754335</v>
      </c>
      <c r="Y6" s="82">
        <v>786511</v>
      </c>
      <c r="DA6" s="89" t="s">
        <v>337</v>
      </c>
    </row>
    <row r="7" spans="1:105" ht="12" customHeight="1" x14ac:dyDescent="0.25">
      <c r="A7" s="28" t="s">
        <v>200</v>
      </c>
      <c r="B7" s="82">
        <v>4704083</v>
      </c>
      <c r="C7" s="82">
        <v>4566651</v>
      </c>
      <c r="D7" s="82">
        <v>4063674</v>
      </c>
      <c r="E7" s="82">
        <v>3503337</v>
      </c>
      <c r="F7" s="82">
        <v>3184977</v>
      </c>
      <c r="G7" s="82">
        <v>2854814</v>
      </c>
      <c r="H7" s="82">
        <v>2571663</v>
      </c>
      <c r="I7" s="82">
        <v>2195158</v>
      </c>
      <c r="J7" s="82">
        <v>1917821</v>
      </c>
      <c r="K7" s="82">
        <v>1738978</v>
      </c>
      <c r="L7" s="82">
        <v>1569095</v>
      </c>
      <c r="M7" s="82">
        <v>1500864</v>
      </c>
      <c r="N7" s="82">
        <v>1378956</v>
      </c>
      <c r="O7" s="82">
        <v>1315990</v>
      </c>
      <c r="P7" s="82">
        <v>1227634</v>
      </c>
      <c r="Q7" s="82">
        <v>1147018</v>
      </c>
      <c r="R7" s="82">
        <v>1051946</v>
      </c>
      <c r="S7" s="82">
        <v>940582</v>
      </c>
      <c r="T7" s="82">
        <v>892936</v>
      </c>
      <c r="U7" s="82">
        <v>792446</v>
      </c>
      <c r="V7" s="82">
        <v>705418</v>
      </c>
      <c r="W7" s="82">
        <v>604593</v>
      </c>
      <c r="X7" s="82">
        <v>534332</v>
      </c>
      <c r="Y7" s="82">
        <v>514011</v>
      </c>
      <c r="DA7" s="89" t="s">
        <v>338</v>
      </c>
    </row>
    <row r="8" spans="1:105" ht="12" customHeight="1" x14ac:dyDescent="0.25">
      <c r="A8" s="28" t="s">
        <v>189</v>
      </c>
      <c r="B8" s="82">
        <v>14349136</v>
      </c>
      <c r="C8" s="82">
        <v>14393776</v>
      </c>
      <c r="D8" s="82">
        <v>14402553</v>
      </c>
      <c r="E8" s="82">
        <v>14683982</v>
      </c>
      <c r="F8" s="82">
        <v>14873245</v>
      </c>
      <c r="G8" s="82">
        <v>14681046</v>
      </c>
      <c r="H8" s="82">
        <v>14112615</v>
      </c>
      <c r="I8" s="82">
        <v>13611060</v>
      </c>
      <c r="J8" s="82">
        <v>13944097</v>
      </c>
      <c r="K8" s="82">
        <v>14325502</v>
      </c>
      <c r="L8" s="82">
        <v>14521026</v>
      </c>
      <c r="M8" s="82">
        <v>14738790</v>
      </c>
      <c r="N8" s="82">
        <v>15047410</v>
      </c>
      <c r="O8" s="82">
        <v>15188153</v>
      </c>
      <c r="P8" s="82">
        <v>15235149</v>
      </c>
      <c r="Q8" s="82">
        <v>15209620</v>
      </c>
      <c r="R8" s="82">
        <v>15293061</v>
      </c>
      <c r="S8" s="82">
        <v>15298946</v>
      </c>
      <c r="T8" s="82">
        <v>15389558</v>
      </c>
      <c r="U8" s="82">
        <v>15515823</v>
      </c>
      <c r="V8" s="82">
        <v>15400735</v>
      </c>
      <c r="W8" s="82">
        <v>15097282</v>
      </c>
      <c r="X8" s="82">
        <v>15163207</v>
      </c>
      <c r="Y8" s="82">
        <v>14779371</v>
      </c>
      <c r="DA8" s="89" t="s">
        <v>339</v>
      </c>
    </row>
    <row r="9" spans="1:105" ht="12" customHeight="1" x14ac:dyDescent="0.25">
      <c r="A9" s="28" t="s">
        <v>202</v>
      </c>
      <c r="B9" s="82">
        <v>1391604</v>
      </c>
      <c r="C9" s="82">
        <v>1667047</v>
      </c>
      <c r="D9" s="82">
        <v>2364776</v>
      </c>
      <c r="E9" s="82">
        <v>2888115</v>
      </c>
      <c r="F9" s="82">
        <v>3185768</v>
      </c>
      <c r="G9" s="82">
        <v>4098421</v>
      </c>
      <c r="H9" s="82">
        <v>5248730</v>
      </c>
      <c r="I9" s="82">
        <v>6502843</v>
      </c>
      <c r="J9" s="82">
        <v>6759852</v>
      </c>
      <c r="K9" s="82">
        <v>6799444</v>
      </c>
      <c r="L9" s="82">
        <v>6870410</v>
      </c>
      <c r="M9" s="82">
        <v>6759882</v>
      </c>
      <c r="N9" s="82">
        <v>6689434</v>
      </c>
      <c r="O9" s="82">
        <v>6647502</v>
      </c>
      <c r="P9" s="82">
        <v>6884923</v>
      </c>
      <c r="Q9" s="82">
        <v>6924221</v>
      </c>
      <c r="R9" s="82">
        <v>6948313</v>
      </c>
      <c r="S9" s="82">
        <v>7094052</v>
      </c>
      <c r="T9" s="82">
        <v>7127292</v>
      </c>
      <c r="U9" s="82">
        <v>7195771</v>
      </c>
      <c r="V9" s="82">
        <v>7151386</v>
      </c>
      <c r="W9" s="82">
        <v>7152735</v>
      </c>
      <c r="X9" s="82">
        <v>7213657</v>
      </c>
      <c r="Y9" s="82">
        <v>7473163</v>
      </c>
      <c r="DA9" s="89" t="s">
        <v>340</v>
      </c>
    </row>
    <row r="10" spans="1:105" ht="12" customHeight="1" x14ac:dyDescent="0.25">
      <c r="A10" s="28" t="s">
        <v>197</v>
      </c>
      <c r="B10" s="82">
        <v>3666</v>
      </c>
      <c r="C10" s="82">
        <v>3610</v>
      </c>
      <c r="D10" s="82">
        <v>3457</v>
      </c>
      <c r="E10" s="82">
        <v>3234</v>
      </c>
      <c r="F10" s="82">
        <v>3094</v>
      </c>
      <c r="G10" s="82">
        <v>2965</v>
      </c>
      <c r="H10" s="82">
        <v>2955</v>
      </c>
      <c r="I10" s="82">
        <v>2912</v>
      </c>
      <c r="J10" s="82">
        <v>2730</v>
      </c>
      <c r="K10" s="82">
        <v>2463</v>
      </c>
      <c r="L10" s="82">
        <v>1999</v>
      </c>
      <c r="M10" s="82">
        <v>1835</v>
      </c>
      <c r="N10" s="82">
        <v>1652</v>
      </c>
      <c r="O10" s="82">
        <v>1465</v>
      </c>
      <c r="P10" s="82">
        <v>1114</v>
      </c>
      <c r="Q10" s="82">
        <v>1065</v>
      </c>
      <c r="R10" s="82">
        <v>1067</v>
      </c>
      <c r="S10" s="82">
        <v>1084</v>
      </c>
      <c r="T10" s="82">
        <v>1084</v>
      </c>
      <c r="U10" s="82">
        <v>1070</v>
      </c>
      <c r="V10" s="82">
        <v>1064</v>
      </c>
      <c r="W10" s="82">
        <v>1029</v>
      </c>
      <c r="X10" s="82">
        <v>995</v>
      </c>
      <c r="Y10" s="82">
        <v>1034</v>
      </c>
      <c r="DA10" s="89" t="s">
        <v>341</v>
      </c>
    </row>
    <row r="11" spans="1:105" ht="12" customHeight="1" x14ac:dyDescent="0.25">
      <c r="A11" s="28" t="s">
        <v>198</v>
      </c>
      <c r="B11" s="82">
        <v>0</v>
      </c>
      <c r="C11" s="82">
        <v>0</v>
      </c>
      <c r="D11" s="82">
        <v>0</v>
      </c>
      <c r="E11" s="82">
        <v>0</v>
      </c>
      <c r="F11" s="82">
        <v>144124</v>
      </c>
      <c r="G11" s="82">
        <v>146939</v>
      </c>
      <c r="H11" s="82">
        <v>156041</v>
      </c>
      <c r="I11" s="82">
        <v>142661</v>
      </c>
      <c r="J11" s="82">
        <v>150574</v>
      </c>
      <c r="K11" s="82">
        <v>204566</v>
      </c>
      <c r="L11" s="82">
        <v>304101</v>
      </c>
      <c r="M11" s="82">
        <v>602273</v>
      </c>
      <c r="N11" s="82">
        <v>819776</v>
      </c>
      <c r="O11" s="82">
        <v>1007777</v>
      </c>
      <c r="P11" s="82">
        <v>1087406</v>
      </c>
      <c r="Q11" s="82">
        <v>1112885</v>
      </c>
      <c r="R11" s="82">
        <v>1137535</v>
      </c>
      <c r="S11" s="82">
        <v>1137094</v>
      </c>
      <c r="T11" s="82">
        <v>1129924</v>
      </c>
      <c r="U11" s="82">
        <v>1099162</v>
      </c>
      <c r="V11" s="82">
        <v>1019244</v>
      </c>
      <c r="W11" s="82">
        <v>924829</v>
      </c>
      <c r="X11" s="82">
        <v>801418</v>
      </c>
      <c r="Y11" s="82">
        <v>810510</v>
      </c>
      <c r="DA11" s="89" t="s">
        <v>342</v>
      </c>
    </row>
    <row r="12" spans="1:105" ht="12" customHeight="1" x14ac:dyDescent="0.25">
      <c r="A12" s="28" t="s">
        <v>95</v>
      </c>
      <c r="B12" s="82">
        <v>15295</v>
      </c>
      <c r="C12" s="82">
        <v>17636</v>
      </c>
      <c r="D12" s="82">
        <v>23037</v>
      </c>
      <c r="E12" s="82">
        <v>31109</v>
      </c>
      <c r="F12" s="82">
        <v>42719</v>
      </c>
      <c r="G12" s="82">
        <v>55123</v>
      </c>
      <c r="H12" s="82">
        <v>64664</v>
      </c>
      <c r="I12" s="82">
        <v>75693</v>
      </c>
      <c r="J12" s="82">
        <v>92686</v>
      </c>
      <c r="K12" s="82">
        <v>120468</v>
      </c>
      <c r="L12" s="82">
        <v>157192</v>
      </c>
      <c r="M12" s="82">
        <v>191528</v>
      </c>
      <c r="N12" s="82">
        <v>212337</v>
      </c>
      <c r="O12" s="82">
        <v>226184</v>
      </c>
      <c r="P12" s="82">
        <v>231187</v>
      </c>
      <c r="Q12" s="82">
        <v>242421</v>
      </c>
      <c r="R12" s="82">
        <v>253376</v>
      </c>
      <c r="S12" s="82">
        <v>263650</v>
      </c>
      <c r="T12" s="82">
        <v>263635</v>
      </c>
      <c r="U12" s="82">
        <v>367911</v>
      </c>
      <c r="V12" s="82">
        <v>624406</v>
      </c>
      <c r="W12" s="82">
        <v>1177032</v>
      </c>
      <c r="X12" s="82">
        <v>1740163</v>
      </c>
      <c r="Y12" s="82">
        <v>1963580</v>
      </c>
      <c r="DA12" s="89" t="s">
        <v>343</v>
      </c>
    </row>
    <row r="13" spans="1:105" ht="12" customHeight="1" x14ac:dyDescent="0.25">
      <c r="A13" s="73" t="s">
        <v>94</v>
      </c>
      <c r="B13" s="83">
        <v>579659</v>
      </c>
      <c r="C13" s="83">
        <v>555875</v>
      </c>
      <c r="D13" s="83">
        <v>541952</v>
      </c>
      <c r="E13" s="83">
        <v>533416</v>
      </c>
      <c r="F13" s="83">
        <v>531787</v>
      </c>
      <c r="G13" s="83">
        <v>517750</v>
      </c>
      <c r="H13" s="83">
        <v>479729</v>
      </c>
      <c r="I13" s="83">
        <v>448591</v>
      </c>
      <c r="J13" s="83">
        <v>432463</v>
      </c>
      <c r="K13" s="83">
        <v>437730</v>
      </c>
      <c r="L13" s="83">
        <v>453846</v>
      </c>
      <c r="M13" s="83">
        <v>452847</v>
      </c>
      <c r="N13" s="83">
        <v>417587</v>
      </c>
      <c r="O13" s="83">
        <v>353123</v>
      </c>
      <c r="P13" s="83">
        <v>307428</v>
      </c>
      <c r="Q13" s="83">
        <v>301632</v>
      </c>
      <c r="R13" s="83">
        <v>287947</v>
      </c>
      <c r="S13" s="83">
        <v>253323</v>
      </c>
      <c r="T13" s="83">
        <v>233389</v>
      </c>
      <c r="U13" s="83">
        <v>206466</v>
      </c>
      <c r="V13" s="83">
        <v>171615</v>
      </c>
      <c r="W13" s="83">
        <v>107022</v>
      </c>
      <c r="X13" s="83">
        <v>74232</v>
      </c>
      <c r="Y13" s="83">
        <v>80594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21714756</v>
      </c>
      <c r="C14" s="85">
        <f t="shared" si="4"/>
        <v>21835328</v>
      </c>
      <c r="D14" s="85">
        <f t="shared" si="4"/>
        <v>21941920</v>
      </c>
      <c r="E14" s="85">
        <f t="shared" si="4"/>
        <v>22104839</v>
      </c>
      <c r="F14" s="85">
        <f t="shared" si="4"/>
        <v>22351077</v>
      </c>
      <c r="G14" s="85">
        <f t="shared" si="4"/>
        <v>22710066</v>
      </c>
      <c r="H14" s="85">
        <f t="shared" si="4"/>
        <v>22997205</v>
      </c>
      <c r="I14" s="85">
        <f t="shared" si="4"/>
        <v>23347901</v>
      </c>
      <c r="J14" s="85">
        <f t="shared" si="4"/>
        <v>23665818</v>
      </c>
      <c r="K14" s="85">
        <f t="shared" si="4"/>
        <v>23935039</v>
      </c>
      <c r="L14" s="85">
        <f t="shared" si="4"/>
        <v>24095219</v>
      </c>
      <c r="M14" s="85">
        <f t="shared" si="4"/>
        <v>24396768</v>
      </c>
      <c r="N14" s="85">
        <f t="shared" si="4"/>
        <v>24709530</v>
      </c>
      <c r="O14" s="85">
        <f t="shared" si="4"/>
        <v>24929499</v>
      </c>
      <c r="P14" s="85">
        <f t="shared" si="4"/>
        <v>25203323</v>
      </c>
      <c r="Q14" s="85">
        <f t="shared" si="4"/>
        <v>25156271</v>
      </c>
      <c r="R14" s="85">
        <f t="shared" ref="R14:V14" si="5">SUM(R5:R11)</f>
        <v>25191659</v>
      </c>
      <c r="S14" s="85">
        <f t="shared" si="5"/>
        <v>25229591</v>
      </c>
      <c r="T14" s="85">
        <f t="shared" si="5"/>
        <v>25304857</v>
      </c>
      <c r="U14" s="85">
        <f t="shared" si="5"/>
        <v>25376457</v>
      </c>
      <c r="V14" s="85">
        <f t="shared" si="5"/>
        <v>25045178</v>
      </c>
      <c r="W14" s="85">
        <f t="shared" ref="W14:Y14" si="6">SUM(W5:W11)</f>
        <v>24538184</v>
      </c>
      <c r="X14" s="85">
        <f t="shared" si="6"/>
        <v>24467944</v>
      </c>
      <c r="Y14" s="85">
        <f t="shared" si="6"/>
        <v>24364600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2186352</v>
      </c>
      <c r="C15" s="71">
        <f t="shared" si="7"/>
        <v>2397746</v>
      </c>
      <c r="D15" s="71">
        <f t="shared" si="7"/>
        <v>3038433</v>
      </c>
      <c r="E15" s="71">
        <f t="shared" si="7"/>
        <v>3876461</v>
      </c>
      <c r="F15" s="71">
        <f t="shared" si="7"/>
        <v>4355860</v>
      </c>
      <c r="G15" s="71">
        <f t="shared" si="7"/>
        <v>4866135</v>
      </c>
      <c r="H15" s="71">
        <f t="shared" si="7"/>
        <v>5367483</v>
      </c>
      <c r="I15" s="71">
        <f t="shared" si="7"/>
        <v>6063541</v>
      </c>
      <c r="J15" s="71">
        <f t="shared" si="7"/>
        <v>6894426</v>
      </c>
      <c r="K15" s="71">
        <f t="shared" si="7"/>
        <v>7543918</v>
      </c>
      <c r="L15" s="71">
        <f t="shared" si="7"/>
        <v>7881291</v>
      </c>
      <c r="M15" s="71">
        <f t="shared" si="7"/>
        <v>8263578</v>
      </c>
      <c r="N15" s="71">
        <f t="shared" si="7"/>
        <v>8818132</v>
      </c>
      <c r="O15" s="71">
        <f t="shared" si="7"/>
        <v>9336225</v>
      </c>
      <c r="P15" s="71">
        <f t="shared" si="7"/>
        <v>9473033</v>
      </c>
      <c r="Q15" s="71">
        <f t="shared" si="7"/>
        <v>9560523</v>
      </c>
      <c r="R15" s="71">
        <f t="shared" si="7"/>
        <v>9932929</v>
      </c>
      <c r="S15" s="71">
        <f t="shared" si="7"/>
        <v>10272881</v>
      </c>
      <c r="T15" s="71">
        <f t="shared" si="7"/>
        <v>11043205</v>
      </c>
      <c r="U15" s="71">
        <f t="shared" si="7"/>
        <v>11768703</v>
      </c>
      <c r="V15" s="71">
        <f t="shared" si="7"/>
        <v>12377924</v>
      </c>
      <c r="W15" s="71">
        <f t="shared" si="7"/>
        <v>12549607</v>
      </c>
      <c r="X15" s="71">
        <f t="shared" si="7"/>
        <v>13325151</v>
      </c>
      <c r="Y15" s="71">
        <f t="shared" si="7"/>
        <v>13494884</v>
      </c>
      <c r="DA15" s="88" t="s">
        <v>345</v>
      </c>
    </row>
    <row r="16" spans="1:105" ht="12" customHeight="1" x14ac:dyDescent="0.25">
      <c r="A16" s="28" t="s">
        <v>91</v>
      </c>
      <c r="B16" s="82">
        <v>2186352</v>
      </c>
      <c r="C16" s="82">
        <v>2397746</v>
      </c>
      <c r="D16" s="82">
        <v>3038433</v>
      </c>
      <c r="E16" s="82">
        <v>3876461</v>
      </c>
      <c r="F16" s="82">
        <v>4355860</v>
      </c>
      <c r="G16" s="82">
        <v>4866135</v>
      </c>
      <c r="H16" s="82">
        <v>5367483</v>
      </c>
      <c r="I16" s="82">
        <v>6063541</v>
      </c>
      <c r="J16" s="82">
        <v>6894426</v>
      </c>
      <c r="K16" s="82">
        <v>7543918</v>
      </c>
      <c r="L16" s="82">
        <v>7881291</v>
      </c>
      <c r="M16" s="82">
        <v>8263578</v>
      </c>
      <c r="N16" s="82">
        <v>8818132</v>
      </c>
      <c r="O16" s="82">
        <v>9336225</v>
      </c>
      <c r="P16" s="82">
        <v>9473033</v>
      </c>
      <c r="Q16" s="82">
        <v>9560523</v>
      </c>
      <c r="R16" s="82">
        <v>9932929</v>
      </c>
      <c r="S16" s="82">
        <v>10272881</v>
      </c>
      <c r="T16" s="82">
        <v>11043205</v>
      </c>
      <c r="U16" s="82">
        <v>11768703</v>
      </c>
      <c r="V16" s="82">
        <v>12377924</v>
      </c>
      <c r="W16" s="82">
        <v>12549607</v>
      </c>
      <c r="X16" s="82">
        <v>13325151</v>
      </c>
      <c r="Y16" s="82">
        <v>13494884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22309710</v>
      </c>
      <c r="C17" s="71">
        <f t="shared" si="8"/>
        <v>22408839</v>
      </c>
      <c r="D17" s="71">
        <f t="shared" si="8"/>
        <v>22506909</v>
      </c>
      <c r="E17" s="71">
        <f t="shared" si="8"/>
        <v>22669364</v>
      </c>
      <c r="F17" s="71">
        <f t="shared" si="8"/>
        <v>22925583</v>
      </c>
      <c r="G17" s="71">
        <f t="shared" si="8"/>
        <v>23282939</v>
      </c>
      <c r="H17" s="71">
        <f t="shared" si="8"/>
        <v>23541598</v>
      </c>
      <c r="I17" s="71">
        <f t="shared" si="8"/>
        <v>23872185</v>
      </c>
      <c r="J17" s="71">
        <f t="shared" si="8"/>
        <v>24190967</v>
      </c>
      <c r="K17" s="71">
        <f t="shared" si="8"/>
        <v>24493237</v>
      </c>
      <c r="L17" s="71">
        <f t="shared" si="8"/>
        <v>24706257</v>
      </c>
      <c r="M17" s="71">
        <f t="shared" si="8"/>
        <v>25041143</v>
      </c>
      <c r="N17" s="71">
        <f t="shared" si="8"/>
        <v>25339454</v>
      </c>
      <c r="O17" s="71">
        <f t="shared" si="8"/>
        <v>25508806</v>
      </c>
      <c r="P17" s="71">
        <f t="shared" si="8"/>
        <v>25741938</v>
      </c>
      <c r="Q17" s="71">
        <f t="shared" si="8"/>
        <v>25700324</v>
      </c>
      <c r="R17" s="71">
        <f t="shared" ref="R17:V17" si="9">SUM(R18:R25)</f>
        <v>25732982</v>
      </c>
      <c r="S17" s="71">
        <f t="shared" si="9"/>
        <v>25746564</v>
      </c>
      <c r="T17" s="71">
        <f t="shared" si="9"/>
        <v>25801881</v>
      </c>
      <c r="U17" s="71">
        <f t="shared" si="9"/>
        <v>25950834</v>
      </c>
      <c r="V17" s="71">
        <f t="shared" si="9"/>
        <v>25841199</v>
      </c>
      <c r="W17" s="71">
        <f t="shared" ref="W17:Y17" si="10">SUM(W18:W25)</f>
        <v>25822238</v>
      </c>
      <c r="X17" s="71">
        <f t="shared" si="10"/>
        <v>26282339</v>
      </c>
      <c r="Y17" s="71">
        <f t="shared" si="10"/>
        <v>26408774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1499993</v>
      </c>
      <c r="C19" s="82">
        <v>1509557</v>
      </c>
      <c r="D19" s="82">
        <v>1554392</v>
      </c>
      <c r="E19" s="82">
        <v>1609397</v>
      </c>
      <c r="F19" s="82">
        <v>1622624</v>
      </c>
      <c r="G19" s="82">
        <v>1620422</v>
      </c>
      <c r="H19" s="82">
        <v>1595097</v>
      </c>
      <c r="I19" s="82">
        <v>1535773</v>
      </c>
      <c r="J19" s="82">
        <v>1513970</v>
      </c>
      <c r="K19" s="82">
        <v>1504594</v>
      </c>
      <c r="L19" s="82">
        <v>1495766</v>
      </c>
      <c r="M19" s="82">
        <v>1489169</v>
      </c>
      <c r="N19" s="82">
        <v>1419487</v>
      </c>
      <c r="O19" s="82">
        <v>1340116</v>
      </c>
      <c r="P19" s="82">
        <v>1262233</v>
      </c>
      <c r="Q19" s="82">
        <v>1262211</v>
      </c>
      <c r="R19" s="82">
        <v>1302732</v>
      </c>
      <c r="S19" s="82">
        <v>1372020</v>
      </c>
      <c r="T19" s="82">
        <v>1427390</v>
      </c>
      <c r="U19" s="82">
        <v>1494318</v>
      </c>
      <c r="V19" s="82">
        <v>1630145</v>
      </c>
      <c r="W19" s="82">
        <v>1865238</v>
      </c>
      <c r="X19" s="82">
        <v>2218676</v>
      </c>
      <c r="Y19" s="82">
        <v>2410534</v>
      </c>
      <c r="DA19" s="89" t="s">
        <v>349</v>
      </c>
    </row>
    <row r="20" spans="1:105" ht="12" customHeight="1" x14ac:dyDescent="0.25">
      <c r="A20" s="28" t="s">
        <v>200</v>
      </c>
      <c r="B20" s="82">
        <v>2519619</v>
      </c>
      <c r="C20" s="82">
        <v>2414808</v>
      </c>
      <c r="D20" s="82">
        <v>2216573</v>
      </c>
      <c r="E20" s="82">
        <v>2047726</v>
      </c>
      <c r="F20" s="82">
        <v>1981364</v>
      </c>
      <c r="G20" s="82">
        <v>1859568</v>
      </c>
      <c r="H20" s="82">
        <v>1744729</v>
      </c>
      <c r="I20" s="82">
        <v>1587521</v>
      </c>
      <c r="J20" s="82">
        <v>1458388</v>
      </c>
      <c r="K20" s="82">
        <v>1313971</v>
      </c>
      <c r="L20" s="82">
        <v>1119104</v>
      </c>
      <c r="M20" s="82">
        <v>1009838</v>
      </c>
      <c r="N20" s="82">
        <v>905058</v>
      </c>
      <c r="O20" s="82">
        <v>869127</v>
      </c>
      <c r="P20" s="82">
        <v>830971</v>
      </c>
      <c r="Q20" s="82">
        <v>793482</v>
      </c>
      <c r="R20" s="82">
        <v>746710</v>
      </c>
      <c r="S20" s="82">
        <v>693237</v>
      </c>
      <c r="T20" s="82">
        <v>679953</v>
      </c>
      <c r="U20" s="82">
        <v>623642</v>
      </c>
      <c r="V20" s="82">
        <v>585651</v>
      </c>
      <c r="W20" s="82">
        <v>548131</v>
      </c>
      <c r="X20" s="82">
        <v>521012</v>
      </c>
      <c r="Y20" s="82">
        <v>501125</v>
      </c>
      <c r="DA20" s="89" t="s">
        <v>350</v>
      </c>
    </row>
    <row r="21" spans="1:105" ht="12" customHeight="1" x14ac:dyDescent="0.25">
      <c r="A21" s="28" t="s">
        <v>189</v>
      </c>
      <c r="B21" s="82">
        <v>12494173</v>
      </c>
      <c r="C21" s="82">
        <v>12585828</v>
      </c>
      <c r="D21" s="82">
        <v>12513766</v>
      </c>
      <c r="E21" s="82">
        <v>12533885</v>
      </c>
      <c r="F21" s="82">
        <v>12294844</v>
      </c>
      <c r="G21" s="82">
        <v>12505896</v>
      </c>
      <c r="H21" s="82">
        <v>12541485</v>
      </c>
      <c r="I21" s="82">
        <v>12770976</v>
      </c>
      <c r="J21" s="82">
        <v>12988274</v>
      </c>
      <c r="K21" s="82">
        <v>13433568</v>
      </c>
      <c r="L21" s="82">
        <v>13894128</v>
      </c>
      <c r="M21" s="82">
        <v>14156169</v>
      </c>
      <c r="N21" s="82">
        <v>14541609</v>
      </c>
      <c r="O21" s="82">
        <v>14669375</v>
      </c>
      <c r="P21" s="82">
        <v>14892277</v>
      </c>
      <c r="Q21" s="82">
        <v>14885664</v>
      </c>
      <c r="R21" s="82">
        <v>14971111</v>
      </c>
      <c r="S21" s="82">
        <v>14980131</v>
      </c>
      <c r="T21" s="82">
        <v>15020023</v>
      </c>
      <c r="U21" s="82">
        <v>15195338</v>
      </c>
      <c r="V21" s="82">
        <v>15064147</v>
      </c>
      <c r="W21" s="82">
        <v>14789171</v>
      </c>
      <c r="X21" s="82">
        <v>14790548</v>
      </c>
      <c r="Y21" s="82">
        <v>14414943</v>
      </c>
      <c r="DA21" s="89" t="s">
        <v>351</v>
      </c>
    </row>
    <row r="22" spans="1:105" ht="12" customHeight="1" x14ac:dyDescent="0.25">
      <c r="A22" s="28" t="s">
        <v>202</v>
      </c>
      <c r="B22" s="82">
        <v>239812</v>
      </c>
      <c r="C22" s="82">
        <v>293915</v>
      </c>
      <c r="D22" s="82">
        <v>421235</v>
      </c>
      <c r="E22" s="82">
        <v>531667</v>
      </c>
      <c r="F22" s="82">
        <v>655455</v>
      </c>
      <c r="G22" s="82">
        <v>800197</v>
      </c>
      <c r="H22" s="82">
        <v>973133</v>
      </c>
      <c r="I22" s="82">
        <v>1107782</v>
      </c>
      <c r="J22" s="82">
        <v>1227154</v>
      </c>
      <c r="K22" s="82">
        <v>1291285</v>
      </c>
      <c r="L22" s="82">
        <v>1355489</v>
      </c>
      <c r="M22" s="82">
        <v>1434169</v>
      </c>
      <c r="N22" s="82">
        <v>1516287</v>
      </c>
      <c r="O22" s="82">
        <v>1594934</v>
      </c>
      <c r="P22" s="82">
        <v>1662304</v>
      </c>
      <c r="Q22" s="82">
        <v>1694458</v>
      </c>
      <c r="R22" s="82">
        <v>1699578</v>
      </c>
      <c r="S22" s="82">
        <v>1737083</v>
      </c>
      <c r="T22" s="82">
        <v>1724825</v>
      </c>
      <c r="U22" s="82">
        <v>1791172</v>
      </c>
      <c r="V22" s="82">
        <v>1947340</v>
      </c>
      <c r="W22" s="82">
        <v>2280776</v>
      </c>
      <c r="X22" s="82">
        <v>2718095</v>
      </c>
      <c r="Y22" s="82">
        <v>2888000</v>
      </c>
      <c r="DA22" s="89" t="s">
        <v>352</v>
      </c>
    </row>
    <row r="23" spans="1:105" ht="12" customHeight="1" x14ac:dyDescent="0.25">
      <c r="A23" s="28" t="s">
        <v>197</v>
      </c>
      <c r="B23" s="82">
        <v>1977</v>
      </c>
      <c r="C23" s="82">
        <v>1981</v>
      </c>
      <c r="D23" s="82">
        <v>2013</v>
      </c>
      <c r="E23" s="82">
        <v>2006</v>
      </c>
      <c r="F23" s="82">
        <v>1984</v>
      </c>
      <c r="G23" s="82">
        <v>1966</v>
      </c>
      <c r="H23" s="82">
        <v>1993</v>
      </c>
      <c r="I23" s="82">
        <v>2042</v>
      </c>
      <c r="J23" s="82">
        <v>2007</v>
      </c>
      <c r="K23" s="82">
        <v>1817</v>
      </c>
      <c r="L23" s="82">
        <v>1419</v>
      </c>
      <c r="M23" s="82">
        <v>1256</v>
      </c>
      <c r="N23" s="82">
        <v>1123</v>
      </c>
      <c r="O23" s="82">
        <v>1022</v>
      </c>
      <c r="P23" s="82">
        <v>824</v>
      </c>
      <c r="Q23" s="82">
        <v>833</v>
      </c>
      <c r="R23" s="82">
        <v>842</v>
      </c>
      <c r="S23" s="82">
        <v>848</v>
      </c>
      <c r="T23" s="82">
        <v>883</v>
      </c>
      <c r="U23" s="82">
        <v>898</v>
      </c>
      <c r="V23" s="82">
        <v>904</v>
      </c>
      <c r="W23" s="82">
        <v>934</v>
      </c>
      <c r="X23" s="82">
        <v>989</v>
      </c>
      <c r="Y23" s="82">
        <v>1028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114147</v>
      </c>
      <c r="G24" s="82">
        <v>112685</v>
      </c>
      <c r="H24" s="82">
        <v>125377</v>
      </c>
      <c r="I24" s="82">
        <v>123983</v>
      </c>
      <c r="J24" s="82">
        <v>126311</v>
      </c>
      <c r="K24" s="82">
        <v>138848</v>
      </c>
      <c r="L24" s="82">
        <v>181412</v>
      </c>
      <c r="M24" s="82">
        <v>514076</v>
      </c>
      <c r="N24" s="82">
        <v>712809</v>
      </c>
      <c r="O24" s="82">
        <v>898997</v>
      </c>
      <c r="P24" s="82">
        <v>990300</v>
      </c>
      <c r="Q24" s="82">
        <v>1033391</v>
      </c>
      <c r="R24" s="82">
        <v>1059767</v>
      </c>
      <c r="S24" s="82">
        <v>1059507</v>
      </c>
      <c r="T24" s="82">
        <v>1024447</v>
      </c>
      <c r="U24" s="82">
        <v>984097</v>
      </c>
      <c r="V24" s="82">
        <v>889345</v>
      </c>
      <c r="W24" s="82">
        <v>834312</v>
      </c>
      <c r="X24" s="82">
        <v>736919</v>
      </c>
      <c r="Y24" s="82">
        <v>711307</v>
      </c>
      <c r="DA24" s="89" t="s">
        <v>354</v>
      </c>
    </row>
    <row r="25" spans="1:105" ht="12" customHeight="1" x14ac:dyDescent="0.25">
      <c r="A25" s="73" t="s">
        <v>53</v>
      </c>
      <c r="B25" s="83">
        <v>5554136</v>
      </c>
      <c r="C25" s="83">
        <v>5602750</v>
      </c>
      <c r="D25" s="83">
        <v>5798930</v>
      </c>
      <c r="E25" s="83">
        <v>5944683</v>
      </c>
      <c r="F25" s="83">
        <v>6255165</v>
      </c>
      <c r="G25" s="83">
        <v>6382205</v>
      </c>
      <c r="H25" s="83">
        <v>6559784</v>
      </c>
      <c r="I25" s="83">
        <v>6744108</v>
      </c>
      <c r="J25" s="83">
        <v>6874863</v>
      </c>
      <c r="K25" s="83">
        <v>6809154</v>
      </c>
      <c r="L25" s="83">
        <v>6658939</v>
      </c>
      <c r="M25" s="83">
        <v>6436466</v>
      </c>
      <c r="N25" s="83">
        <v>6243081</v>
      </c>
      <c r="O25" s="83">
        <v>6135235</v>
      </c>
      <c r="P25" s="83">
        <v>6103029</v>
      </c>
      <c r="Q25" s="83">
        <v>6030285</v>
      </c>
      <c r="R25" s="83">
        <v>5952242</v>
      </c>
      <c r="S25" s="83">
        <v>5903738</v>
      </c>
      <c r="T25" s="83">
        <v>5924360</v>
      </c>
      <c r="U25" s="83">
        <v>5861369</v>
      </c>
      <c r="V25" s="83">
        <v>5723667</v>
      </c>
      <c r="W25" s="83">
        <v>5503676</v>
      </c>
      <c r="X25" s="83">
        <v>5296100</v>
      </c>
      <c r="Y25" s="83">
        <v>5481837</v>
      </c>
      <c r="DA25" s="90" t="s">
        <v>355</v>
      </c>
    </row>
    <row r="26" spans="1:105" ht="12" customHeight="1" x14ac:dyDescent="0.25">
      <c r="A26" s="84" t="s">
        <v>52</v>
      </c>
      <c r="B26" s="85">
        <v>101156</v>
      </c>
      <c r="C26" s="85">
        <v>111535</v>
      </c>
      <c r="D26" s="85">
        <v>127099</v>
      </c>
      <c r="E26" s="85">
        <v>148411</v>
      </c>
      <c r="F26" s="85">
        <v>169810</v>
      </c>
      <c r="G26" s="85">
        <v>251359</v>
      </c>
      <c r="H26" s="85">
        <v>322977</v>
      </c>
      <c r="I26" s="85">
        <v>507845</v>
      </c>
      <c r="J26" s="85">
        <v>696773</v>
      </c>
      <c r="K26" s="85">
        <v>853593</v>
      </c>
      <c r="L26" s="85">
        <v>1185867</v>
      </c>
      <c r="M26" s="85">
        <v>1196854</v>
      </c>
      <c r="N26" s="85">
        <v>1318034</v>
      </c>
      <c r="O26" s="85">
        <v>1463252</v>
      </c>
      <c r="P26" s="85">
        <v>1694985</v>
      </c>
      <c r="Q26" s="85">
        <v>1706574</v>
      </c>
      <c r="R26" s="85">
        <v>1766121</v>
      </c>
      <c r="S26" s="85">
        <v>1847242</v>
      </c>
      <c r="T26" s="85">
        <v>1901607</v>
      </c>
      <c r="U26" s="85">
        <v>2023613</v>
      </c>
      <c r="V26" s="85">
        <v>2189829</v>
      </c>
      <c r="W26" s="85">
        <v>2797572</v>
      </c>
      <c r="X26" s="85">
        <v>3443404</v>
      </c>
      <c r="Y26" s="85">
        <v>4127085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22309710</v>
      </c>
      <c r="C27" s="71">
        <f t="shared" si="11"/>
        <v>22408839</v>
      </c>
      <c r="D27" s="71">
        <f t="shared" si="11"/>
        <v>22506909</v>
      </c>
      <c r="E27" s="71">
        <f t="shared" si="11"/>
        <v>22669364</v>
      </c>
      <c r="F27" s="71">
        <f t="shared" si="11"/>
        <v>22925583</v>
      </c>
      <c r="G27" s="71">
        <f t="shared" si="11"/>
        <v>23282939</v>
      </c>
      <c r="H27" s="71">
        <f t="shared" si="11"/>
        <v>23541598</v>
      </c>
      <c r="I27" s="71">
        <f t="shared" si="11"/>
        <v>23872185</v>
      </c>
      <c r="J27" s="71">
        <f t="shared" si="11"/>
        <v>24190967</v>
      </c>
      <c r="K27" s="71">
        <f t="shared" si="11"/>
        <v>24493237</v>
      </c>
      <c r="L27" s="71">
        <f t="shared" si="11"/>
        <v>24706257</v>
      </c>
      <c r="M27" s="71">
        <f t="shared" si="11"/>
        <v>25041143</v>
      </c>
      <c r="N27" s="71">
        <f t="shared" si="11"/>
        <v>25339454</v>
      </c>
      <c r="O27" s="71">
        <f t="shared" si="11"/>
        <v>25508806</v>
      </c>
      <c r="P27" s="71">
        <f t="shared" si="11"/>
        <v>25741938</v>
      </c>
      <c r="Q27" s="71">
        <f t="shared" si="11"/>
        <v>25700324</v>
      </c>
      <c r="R27" s="71">
        <f t="shared" ref="R27:V27" si="12">SUM(R28:R32)</f>
        <v>25732982</v>
      </c>
      <c r="S27" s="71">
        <f t="shared" si="12"/>
        <v>25746564</v>
      </c>
      <c r="T27" s="71">
        <f t="shared" si="12"/>
        <v>25801881</v>
      </c>
      <c r="U27" s="71">
        <f t="shared" si="12"/>
        <v>25950834</v>
      </c>
      <c r="V27" s="71">
        <f t="shared" si="12"/>
        <v>25841199</v>
      </c>
      <c r="W27" s="71">
        <f t="shared" ref="W27:Y27" si="13">SUM(W28:W32)</f>
        <v>25822238</v>
      </c>
      <c r="X27" s="71">
        <f t="shared" si="13"/>
        <v>26282339</v>
      </c>
      <c r="Y27" s="71">
        <f t="shared" si="13"/>
        <v>26408774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3090128</v>
      </c>
      <c r="C29" s="82">
        <v>3001609</v>
      </c>
      <c r="D29" s="82">
        <v>2977548</v>
      </c>
      <c r="E29" s="82">
        <v>2970825</v>
      </c>
      <c r="F29" s="82">
        <v>2982794</v>
      </c>
      <c r="G29" s="82">
        <v>2980133</v>
      </c>
      <c r="H29" s="82">
        <v>3030427</v>
      </c>
      <c r="I29" s="82">
        <v>3156616</v>
      </c>
      <c r="J29" s="82">
        <v>3316019</v>
      </c>
      <c r="K29" s="82">
        <v>3331096</v>
      </c>
      <c r="L29" s="82">
        <v>3343118</v>
      </c>
      <c r="M29" s="82">
        <v>3342209</v>
      </c>
      <c r="N29" s="82">
        <v>3445622</v>
      </c>
      <c r="O29" s="82">
        <v>3461046</v>
      </c>
      <c r="P29" s="82">
        <v>3586266</v>
      </c>
      <c r="Q29" s="82">
        <v>3490926</v>
      </c>
      <c r="R29" s="82">
        <v>3429852</v>
      </c>
      <c r="S29" s="82">
        <v>3282949</v>
      </c>
      <c r="T29" s="82">
        <v>3222339</v>
      </c>
      <c r="U29" s="82">
        <v>3151920</v>
      </c>
      <c r="V29" s="82">
        <v>3186884</v>
      </c>
      <c r="W29" s="82">
        <v>3375919</v>
      </c>
      <c r="X29" s="82">
        <v>3773814</v>
      </c>
      <c r="Y29" s="82">
        <v>4047909</v>
      </c>
      <c r="DA29" s="89" t="s">
        <v>359</v>
      </c>
    </row>
    <row r="30" spans="1:105" ht="12" customHeight="1" x14ac:dyDescent="0.25">
      <c r="A30" s="28" t="s">
        <v>189</v>
      </c>
      <c r="B30" s="82">
        <v>13911786</v>
      </c>
      <c r="C30" s="82">
        <v>13875307</v>
      </c>
      <c r="D30" s="82">
        <v>13766819</v>
      </c>
      <c r="E30" s="82">
        <v>13767427</v>
      </c>
      <c r="F30" s="82">
        <v>13616303</v>
      </c>
      <c r="G30" s="82">
        <v>13794070</v>
      </c>
      <c r="H30" s="82">
        <v>13442413</v>
      </c>
      <c r="I30" s="82">
        <v>13152088</v>
      </c>
      <c r="J30" s="82">
        <v>13070020</v>
      </c>
      <c r="K30" s="82">
        <v>13506365</v>
      </c>
      <c r="L30" s="82">
        <v>14072668</v>
      </c>
      <c r="M30" s="82">
        <v>14651909</v>
      </c>
      <c r="N30" s="82">
        <v>14787058</v>
      </c>
      <c r="O30" s="82">
        <v>14782156</v>
      </c>
      <c r="P30" s="82">
        <v>14879173</v>
      </c>
      <c r="Q30" s="82">
        <v>14863068</v>
      </c>
      <c r="R30" s="82">
        <v>14945141</v>
      </c>
      <c r="S30" s="82">
        <v>14947845</v>
      </c>
      <c r="T30" s="82">
        <v>14985047</v>
      </c>
      <c r="U30" s="82">
        <v>15139431</v>
      </c>
      <c r="V30" s="82">
        <v>14988208</v>
      </c>
      <c r="W30" s="82">
        <v>14604402</v>
      </c>
      <c r="X30" s="82">
        <v>14473700</v>
      </c>
      <c r="Y30" s="82">
        <v>13841052</v>
      </c>
      <c r="DA30" s="89" t="s">
        <v>360</v>
      </c>
    </row>
    <row r="31" spans="1:105" ht="12" customHeight="1" x14ac:dyDescent="0.25">
      <c r="A31" s="28" t="s">
        <v>202</v>
      </c>
      <c r="B31" s="82">
        <v>116549</v>
      </c>
      <c r="C31" s="82">
        <v>137028</v>
      </c>
      <c r="D31" s="82">
        <v>169253</v>
      </c>
      <c r="E31" s="82">
        <v>199711</v>
      </c>
      <c r="F31" s="82">
        <v>244363</v>
      </c>
      <c r="G31" s="82">
        <v>320584</v>
      </c>
      <c r="H31" s="82">
        <v>423412</v>
      </c>
      <c r="I31" s="82">
        <v>551577</v>
      </c>
      <c r="J31" s="82">
        <v>644554</v>
      </c>
      <c r="K31" s="82">
        <v>681345</v>
      </c>
      <c r="L31" s="82">
        <v>688276</v>
      </c>
      <c r="M31" s="82">
        <v>679210</v>
      </c>
      <c r="N31" s="82">
        <v>709573</v>
      </c>
      <c r="O31" s="82">
        <v>746880</v>
      </c>
      <c r="P31" s="82">
        <v>807520</v>
      </c>
      <c r="Q31" s="82">
        <v>812454</v>
      </c>
      <c r="R31" s="82">
        <v>789700</v>
      </c>
      <c r="S31" s="82">
        <v>752681</v>
      </c>
      <c r="T31" s="82">
        <v>712459</v>
      </c>
      <c r="U31" s="82">
        <v>692572</v>
      </c>
      <c r="V31" s="82">
        <v>704156</v>
      </c>
      <c r="W31" s="82">
        <v>722291</v>
      </c>
      <c r="X31" s="82">
        <v>831038</v>
      </c>
      <c r="Y31" s="82">
        <v>867134</v>
      </c>
      <c r="DA31" s="89" t="s">
        <v>361</v>
      </c>
    </row>
    <row r="32" spans="1:105" ht="12" customHeight="1" x14ac:dyDescent="0.25">
      <c r="A32" s="32" t="s">
        <v>53</v>
      </c>
      <c r="B32" s="86">
        <v>5191247</v>
      </c>
      <c r="C32" s="86">
        <v>5394895</v>
      </c>
      <c r="D32" s="86">
        <v>5593289</v>
      </c>
      <c r="E32" s="86">
        <v>5731401</v>
      </c>
      <c r="F32" s="86">
        <v>6082123</v>
      </c>
      <c r="G32" s="86">
        <v>6188152</v>
      </c>
      <c r="H32" s="86">
        <v>6645346</v>
      </c>
      <c r="I32" s="86">
        <v>7011904</v>
      </c>
      <c r="J32" s="86">
        <v>7160374</v>
      </c>
      <c r="K32" s="86">
        <v>6974431</v>
      </c>
      <c r="L32" s="86">
        <v>6602195</v>
      </c>
      <c r="M32" s="86">
        <v>6367815</v>
      </c>
      <c r="N32" s="86">
        <v>6397201</v>
      </c>
      <c r="O32" s="86">
        <v>6518724</v>
      </c>
      <c r="P32" s="86">
        <v>6468979</v>
      </c>
      <c r="Q32" s="86">
        <v>6533876</v>
      </c>
      <c r="R32" s="86">
        <v>6568289</v>
      </c>
      <c r="S32" s="86">
        <v>6763089</v>
      </c>
      <c r="T32" s="86">
        <v>6882036</v>
      </c>
      <c r="U32" s="86">
        <v>6966911</v>
      </c>
      <c r="V32" s="86">
        <v>6961951</v>
      </c>
      <c r="W32" s="86">
        <v>7119626</v>
      </c>
      <c r="X32" s="86">
        <v>7203787</v>
      </c>
      <c r="Y32" s="86">
        <v>7652679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24214.285033799832</v>
      </c>
      <c r="C3" s="65">
        <f t="shared" si="0"/>
        <v>25491.016616533183</v>
      </c>
      <c r="D3" s="65">
        <f t="shared" si="0"/>
        <v>25293.719169634183</v>
      </c>
      <c r="E3" s="65">
        <f t="shared" si="0"/>
        <v>28102.59548218111</v>
      </c>
      <c r="F3" s="65">
        <f t="shared" si="0"/>
        <v>27880.590730889351</v>
      </c>
      <c r="G3" s="65">
        <f t="shared" si="0"/>
        <v>30309.610656759876</v>
      </c>
      <c r="H3" s="65">
        <f t="shared" si="0"/>
        <v>28741.738619312891</v>
      </c>
      <c r="I3" s="65">
        <f t="shared" si="0"/>
        <v>28565.892095871422</v>
      </c>
      <c r="J3" s="65">
        <f t="shared" si="0"/>
        <v>29758.308287067935</v>
      </c>
      <c r="K3" s="65">
        <f t="shared" si="0"/>
        <v>30100.589345880664</v>
      </c>
      <c r="L3" s="65">
        <f t="shared" si="0"/>
        <v>31405.067344956838</v>
      </c>
      <c r="M3" s="65">
        <f t="shared" si="0"/>
        <v>28367.141178752274</v>
      </c>
      <c r="N3" s="65">
        <f t="shared" si="0"/>
        <v>30350.673828853978</v>
      </c>
      <c r="O3" s="65">
        <f t="shared" si="0"/>
        <v>30240.467984169423</v>
      </c>
      <c r="P3" s="65">
        <f t="shared" si="0"/>
        <v>25533.623498832127</v>
      </c>
      <c r="Q3" s="65">
        <f t="shared" si="0"/>
        <v>28525.671018438909</v>
      </c>
      <c r="R3" s="65">
        <f t="shared" ref="R3:V3" si="1">SUM(R4,R15,R17,R27)</f>
        <v>28276.254256233889</v>
      </c>
      <c r="S3" s="65">
        <f t="shared" si="1"/>
        <v>28853.497253272209</v>
      </c>
      <c r="T3" s="65">
        <f t="shared" si="1"/>
        <v>27803.717454858113</v>
      </c>
      <c r="U3" s="65">
        <f t="shared" si="1"/>
        <v>27030.81462214579</v>
      </c>
      <c r="V3" s="65">
        <f t="shared" si="1"/>
        <v>26391.654858125537</v>
      </c>
      <c r="W3" s="65">
        <f t="shared" ref="W3:Y3" si="2">SUM(W4,W15,W17,W27)</f>
        <v>28524.947643002619</v>
      </c>
      <c r="X3" s="65">
        <f t="shared" si="2"/>
        <v>25138.738748533942</v>
      </c>
      <c r="Y3" s="65">
        <f t="shared" si="2"/>
        <v>22710.972023284918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18158.110552842889</v>
      </c>
      <c r="C4" s="69">
        <f t="shared" si="3"/>
        <v>19364.268401401314</v>
      </c>
      <c r="D4" s="69">
        <f t="shared" si="3"/>
        <v>19120.835763519299</v>
      </c>
      <c r="E4" s="69">
        <f t="shared" si="3"/>
        <v>21901.225284047425</v>
      </c>
      <c r="F4" s="69">
        <f t="shared" si="3"/>
        <v>21715.692638761349</v>
      </c>
      <c r="G4" s="69">
        <f t="shared" si="3"/>
        <v>24175.047412757576</v>
      </c>
      <c r="H4" s="69">
        <f t="shared" si="3"/>
        <v>22624.003549754012</v>
      </c>
      <c r="I4" s="69">
        <f t="shared" si="3"/>
        <v>22970.708482264465</v>
      </c>
      <c r="J4" s="69">
        <f t="shared" si="3"/>
        <v>24549.402015855816</v>
      </c>
      <c r="K4" s="69">
        <f t="shared" si="3"/>
        <v>24757.786968423061</v>
      </c>
      <c r="L4" s="69">
        <f t="shared" si="3"/>
        <v>25752.642639180674</v>
      </c>
      <c r="M4" s="69">
        <f t="shared" si="3"/>
        <v>22439.110933892862</v>
      </c>
      <c r="N4" s="69">
        <f t="shared" si="3"/>
        <v>24744.981896613652</v>
      </c>
      <c r="O4" s="69">
        <f t="shared" si="3"/>
        <v>24785.973357815797</v>
      </c>
      <c r="P4" s="69">
        <f t="shared" si="3"/>
        <v>20335.068119750144</v>
      </c>
      <c r="Q4" s="69">
        <f t="shared" si="3"/>
        <v>23252.620177684144</v>
      </c>
      <c r="R4" s="69">
        <f t="shared" ref="R4:V4" si="4">SUM(R5:R14)</f>
        <v>23030.217317698112</v>
      </c>
      <c r="S4" s="69">
        <f t="shared" si="4"/>
        <v>23378.292632249395</v>
      </c>
      <c r="T4" s="69">
        <f t="shared" si="4"/>
        <v>22393.795037812688</v>
      </c>
      <c r="U4" s="69">
        <f t="shared" si="4"/>
        <v>21669.941514606082</v>
      </c>
      <c r="V4" s="69">
        <f t="shared" si="4"/>
        <v>21101.351023381536</v>
      </c>
      <c r="W4" s="69">
        <f t="shared" ref="W4:Y4" si="5">SUM(W5:W14)</f>
        <v>23826.752601010063</v>
      </c>
      <c r="X4" s="69">
        <f t="shared" si="5"/>
        <v>21346.469712219838</v>
      </c>
      <c r="Y4" s="69">
        <f t="shared" si="5"/>
        <v>19104.350963648518</v>
      </c>
      <c r="DA4" s="88" t="s">
        <v>246</v>
      </c>
    </row>
    <row r="5" spans="1:105" ht="12" customHeight="1" x14ac:dyDescent="0.25">
      <c r="A5" s="28" t="s">
        <v>51</v>
      </c>
      <c r="B5" s="72">
        <v>64.912553740326743</v>
      </c>
      <c r="C5" s="72">
        <v>74.712983662940658</v>
      </c>
      <c r="D5" s="72">
        <v>16.815993121238179</v>
      </c>
      <c r="E5" s="72">
        <v>16.816079105760963</v>
      </c>
      <c r="F5" s="72">
        <v>7.6202063628546863</v>
      </c>
      <c r="G5" s="72">
        <v>6.9852106620808252</v>
      </c>
      <c r="H5" s="72">
        <v>6.9852106620808252</v>
      </c>
      <c r="I5" s="72">
        <v>5.4985382631126392</v>
      </c>
      <c r="J5" s="72">
        <v>4.2668959587274289</v>
      </c>
      <c r="K5" s="72">
        <v>3.6646603611349948</v>
      </c>
      <c r="L5" s="72">
        <v>3.626139294926912</v>
      </c>
      <c r="M5" s="72">
        <v>3.6199484092863279</v>
      </c>
      <c r="N5" s="72">
        <v>2.419776440240756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984.00836096756711</v>
      </c>
      <c r="C6" s="72">
        <v>970.81419497787169</v>
      </c>
      <c r="D6" s="72">
        <v>936.56686809712005</v>
      </c>
      <c r="E6" s="72">
        <v>1002.9357213231478</v>
      </c>
      <c r="F6" s="72">
        <v>909.34639483697561</v>
      </c>
      <c r="G6" s="72">
        <v>1009.4295652198821</v>
      </c>
      <c r="H6" s="72">
        <v>906.63194530225348</v>
      </c>
      <c r="I6" s="72">
        <v>887.94849590182127</v>
      </c>
      <c r="J6" s="72">
        <v>997.98565067934544</v>
      </c>
      <c r="K6" s="72">
        <v>932.5832644381311</v>
      </c>
      <c r="L6" s="72">
        <v>910.43031835921727</v>
      </c>
      <c r="M6" s="72">
        <v>750.449983642044</v>
      </c>
      <c r="N6" s="72">
        <v>769.73270909129974</v>
      </c>
      <c r="O6" s="72">
        <v>778.77601648041093</v>
      </c>
      <c r="P6" s="72">
        <v>684.24451500723023</v>
      </c>
      <c r="Q6" s="72">
        <v>703.76216680997379</v>
      </c>
      <c r="R6" s="72">
        <v>725.13066781312693</v>
      </c>
      <c r="S6" s="72">
        <v>736.58893665806784</v>
      </c>
      <c r="T6" s="72">
        <v>697.56891181809488</v>
      </c>
      <c r="U6" s="72">
        <v>708.73597019203157</v>
      </c>
      <c r="V6" s="72">
        <v>688.36848189548004</v>
      </c>
      <c r="W6" s="72">
        <v>746.47603897964939</v>
      </c>
      <c r="X6" s="72">
        <v>667.64935511607791</v>
      </c>
      <c r="Y6" s="72">
        <v>658.69722938760003</v>
      </c>
      <c r="DA6" s="89" t="s">
        <v>365</v>
      </c>
    </row>
    <row r="7" spans="1:105" ht="12" customHeight="1" x14ac:dyDescent="0.25">
      <c r="A7" s="28" t="s">
        <v>200</v>
      </c>
      <c r="B7" s="72">
        <v>3965.3205769272445</v>
      </c>
      <c r="C7" s="72">
        <v>4452.1690245591208</v>
      </c>
      <c r="D7" s="72">
        <v>3909.3523206010645</v>
      </c>
      <c r="E7" s="72">
        <v>3285.633202503273</v>
      </c>
      <c r="F7" s="72">
        <v>3420.8863774861643</v>
      </c>
      <c r="G7" s="72">
        <v>3398.1880052508855</v>
      </c>
      <c r="H7" s="72">
        <v>2974.5332860682693</v>
      </c>
      <c r="I7" s="72">
        <v>2327.9125151020635</v>
      </c>
      <c r="J7" s="72">
        <v>2230.9988144217896</v>
      </c>
      <c r="K7" s="72">
        <v>2167.930295735764</v>
      </c>
      <c r="L7" s="72">
        <v>1770.6549167308779</v>
      </c>
      <c r="M7" s="72">
        <v>1635.7421203186864</v>
      </c>
      <c r="N7" s="72">
        <v>1446.796311394449</v>
      </c>
      <c r="O7" s="72">
        <v>1370.2924300719465</v>
      </c>
      <c r="P7" s="72">
        <v>1024.9941738399632</v>
      </c>
      <c r="Q7" s="72">
        <v>1157.2250453807203</v>
      </c>
      <c r="R7" s="72">
        <v>1051.4031288812459</v>
      </c>
      <c r="S7" s="72">
        <v>841.19708130314325</v>
      </c>
      <c r="T7" s="72">
        <v>962.38655297601906</v>
      </c>
      <c r="U7" s="72">
        <v>764.60612400878904</v>
      </c>
      <c r="V7" s="72">
        <v>684.61864908760833</v>
      </c>
      <c r="W7" s="72">
        <v>651.29817071525667</v>
      </c>
      <c r="X7" s="72">
        <v>555.28721966162209</v>
      </c>
      <c r="Y7" s="72">
        <v>482.08174480373771</v>
      </c>
      <c r="DA7" s="89" t="s">
        <v>366</v>
      </c>
    </row>
    <row r="8" spans="1:105" ht="12" customHeight="1" x14ac:dyDescent="0.25">
      <c r="A8" s="28" t="s">
        <v>189</v>
      </c>
      <c r="B8" s="72">
        <v>11353.77358024507</v>
      </c>
      <c r="C8" s="72">
        <v>12059.110444483624</v>
      </c>
      <c r="D8" s="72">
        <v>11647.135065466009</v>
      </c>
      <c r="E8" s="72">
        <v>13627.028749829826</v>
      </c>
      <c r="F8" s="72">
        <v>14513.736297363392</v>
      </c>
      <c r="G8" s="72">
        <v>15178.994834833758</v>
      </c>
      <c r="H8" s="72">
        <v>13569.192739923314</v>
      </c>
      <c r="I8" s="72">
        <v>12839.347012831389</v>
      </c>
      <c r="J8" s="72">
        <v>13259.692028554015</v>
      </c>
      <c r="K8" s="72">
        <v>13894.667033915881</v>
      </c>
      <c r="L8" s="72">
        <v>15390.620765421512</v>
      </c>
      <c r="M8" s="72">
        <v>14584.47277608615</v>
      </c>
      <c r="N8" s="72">
        <v>14918.490601271533</v>
      </c>
      <c r="O8" s="72">
        <v>14897.402971080695</v>
      </c>
      <c r="P8" s="72">
        <v>12125.540477235336</v>
      </c>
      <c r="Q8" s="72">
        <v>13966.812245807329</v>
      </c>
      <c r="R8" s="72">
        <v>14003.497299231502</v>
      </c>
      <c r="S8" s="72">
        <v>14097.686581117137</v>
      </c>
      <c r="T8" s="72">
        <v>13363.349006352868</v>
      </c>
      <c r="U8" s="72">
        <v>13013.198420631375</v>
      </c>
      <c r="V8" s="72">
        <v>12790.80153326943</v>
      </c>
      <c r="W8" s="72">
        <v>14675.031851382142</v>
      </c>
      <c r="X8" s="72">
        <v>12919.703777566523</v>
      </c>
      <c r="Y8" s="72">
        <v>11037.839650532116</v>
      </c>
      <c r="DA8" s="89" t="s">
        <v>367</v>
      </c>
    </row>
    <row r="9" spans="1:105" ht="12" customHeight="1" x14ac:dyDescent="0.25">
      <c r="A9" s="28" t="s">
        <v>202</v>
      </c>
      <c r="B9" s="72">
        <v>1217.9397965227947</v>
      </c>
      <c r="C9" s="72">
        <v>1266.0090850343499</v>
      </c>
      <c r="D9" s="72">
        <v>2054.455437285314</v>
      </c>
      <c r="E9" s="72">
        <v>3371.272196768321</v>
      </c>
      <c r="F9" s="72">
        <v>2110.4559248949022</v>
      </c>
      <c r="G9" s="72">
        <v>3741.7891942643923</v>
      </c>
      <c r="H9" s="72">
        <v>4450.6287339494766</v>
      </c>
      <c r="I9" s="72">
        <v>6257.0735513209356</v>
      </c>
      <c r="J9" s="72">
        <v>7446.5432490293069</v>
      </c>
      <c r="K9" s="72">
        <v>7149.3169831702662</v>
      </c>
      <c r="L9" s="72">
        <v>6907.5362184035357</v>
      </c>
      <c r="M9" s="72">
        <v>4328.4159537956166</v>
      </c>
      <c r="N9" s="72">
        <v>6368.8705166818827</v>
      </c>
      <c r="O9" s="72">
        <v>6360.5023542467743</v>
      </c>
      <c r="P9" s="72">
        <v>5384.7405020576853</v>
      </c>
      <c r="Q9" s="72">
        <v>6111.8985860322955</v>
      </c>
      <c r="R9" s="72">
        <v>5901.620349670392</v>
      </c>
      <c r="S9" s="72">
        <v>6459.5457151046194</v>
      </c>
      <c r="T9" s="72">
        <v>5976.5614598261254</v>
      </c>
      <c r="U9" s="72">
        <v>5968.1787474921211</v>
      </c>
      <c r="V9" s="72">
        <v>5748.9511751218215</v>
      </c>
      <c r="W9" s="72">
        <v>6505.3121811407291</v>
      </c>
      <c r="X9" s="72">
        <v>5895.5237747205501</v>
      </c>
      <c r="Y9" s="72">
        <v>5732.8463122193552</v>
      </c>
      <c r="DA9" s="89" t="s">
        <v>368</v>
      </c>
    </row>
    <row r="10" spans="1:105" ht="12" customHeight="1" x14ac:dyDescent="0.25">
      <c r="A10" s="28" t="s">
        <v>197</v>
      </c>
      <c r="B10" s="72">
        <v>2.0322015880015689</v>
      </c>
      <c r="C10" s="72">
        <v>2.083122821418145</v>
      </c>
      <c r="D10" s="72">
        <v>2.0716462908063331</v>
      </c>
      <c r="E10" s="72">
        <v>2.1003847038434413</v>
      </c>
      <c r="F10" s="72">
        <v>2.0470253835785206</v>
      </c>
      <c r="G10" s="72">
        <v>2.0700484603239744</v>
      </c>
      <c r="H10" s="72">
        <v>2.0546701984966749</v>
      </c>
      <c r="I10" s="72">
        <v>2.0534342506703043</v>
      </c>
      <c r="J10" s="72">
        <v>2.0650145202602848</v>
      </c>
      <c r="K10" s="72">
        <v>2.0696273906741518</v>
      </c>
      <c r="L10" s="72">
        <v>1.2026097209994875</v>
      </c>
      <c r="M10" s="72">
        <v>1.1821085836089726</v>
      </c>
      <c r="N10" s="72">
        <v>1.3690165587104728</v>
      </c>
      <c r="O10" s="72">
        <v>1.2629417703414056</v>
      </c>
      <c r="P10" s="72">
        <v>0.39610977015631943</v>
      </c>
      <c r="Q10" s="72">
        <v>0.76542222206465793</v>
      </c>
      <c r="R10" s="72">
        <v>0.78641420317931887</v>
      </c>
      <c r="S10" s="72">
        <v>0.78336888577639407</v>
      </c>
      <c r="T10" s="72">
        <v>0.87444462175273874</v>
      </c>
      <c r="U10" s="72">
        <v>0.84421601044207772</v>
      </c>
      <c r="V10" s="72">
        <v>0.77728305615791216</v>
      </c>
      <c r="W10" s="72">
        <v>0.745793493273609</v>
      </c>
      <c r="X10" s="72">
        <v>0.72218263482610223</v>
      </c>
      <c r="Y10" s="72">
        <v>0.69273025993062443</v>
      </c>
      <c r="DA10" s="89" t="s">
        <v>369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134.62972041468248</v>
      </c>
      <c r="G11" s="72">
        <v>138.92055359603606</v>
      </c>
      <c r="H11" s="72">
        <v>124.49647998996652</v>
      </c>
      <c r="I11" s="72">
        <v>115.51165781914865</v>
      </c>
      <c r="J11" s="72">
        <v>37.785424046912453</v>
      </c>
      <c r="K11" s="72">
        <v>45.188988540824184</v>
      </c>
      <c r="L11" s="72">
        <v>108.00506743230193</v>
      </c>
      <c r="M11" s="72">
        <v>490.04152615497225</v>
      </c>
      <c r="N11" s="72">
        <v>608.85230308829728</v>
      </c>
      <c r="O11" s="72">
        <v>816.64703334935211</v>
      </c>
      <c r="P11" s="72">
        <v>699.95721514408478</v>
      </c>
      <c r="Q11" s="72">
        <v>790.9240278972012</v>
      </c>
      <c r="R11" s="72">
        <v>824.23877901977676</v>
      </c>
      <c r="S11" s="72">
        <v>789.62646890226426</v>
      </c>
      <c r="T11" s="72">
        <v>951.23248781885866</v>
      </c>
      <c r="U11" s="72">
        <v>774.917173019968</v>
      </c>
      <c r="V11" s="72">
        <v>770.89086653291224</v>
      </c>
      <c r="W11" s="72">
        <v>637.42305573696592</v>
      </c>
      <c r="X11" s="72">
        <v>629.64742524123437</v>
      </c>
      <c r="Y11" s="72">
        <v>563.28494793159405</v>
      </c>
      <c r="DA11" s="89" t="s">
        <v>370</v>
      </c>
    </row>
    <row r="12" spans="1:105" ht="12" customHeight="1" x14ac:dyDescent="0.25">
      <c r="A12" s="28" t="s">
        <v>95</v>
      </c>
      <c r="B12" s="72">
        <v>3.8302371057342928</v>
      </c>
      <c r="C12" s="72">
        <v>4.8846959101989063</v>
      </c>
      <c r="D12" s="72">
        <v>5.7604775089111246</v>
      </c>
      <c r="E12" s="72">
        <v>7.8128016164383869</v>
      </c>
      <c r="F12" s="72">
        <v>11.739665965913913</v>
      </c>
      <c r="G12" s="72">
        <v>17.823571127116573</v>
      </c>
      <c r="H12" s="72">
        <v>17.097129544973843</v>
      </c>
      <c r="I12" s="72">
        <v>19.531366748186652</v>
      </c>
      <c r="J12" s="72">
        <v>23.276813533268783</v>
      </c>
      <c r="K12" s="72">
        <v>28.660927331311022</v>
      </c>
      <c r="L12" s="72">
        <v>42.541958284083798</v>
      </c>
      <c r="M12" s="72">
        <v>45.45143442335435</v>
      </c>
      <c r="N12" s="72">
        <v>51.942562061249703</v>
      </c>
      <c r="O12" s="72">
        <v>56.63848791993</v>
      </c>
      <c r="P12" s="72">
        <v>43.378192151038412</v>
      </c>
      <c r="Q12" s="72">
        <v>52.831424437631206</v>
      </c>
      <c r="R12" s="72">
        <v>54.136458727824845</v>
      </c>
      <c r="S12" s="72">
        <v>58.822667897860271</v>
      </c>
      <c r="T12" s="72">
        <v>55.389445705834852</v>
      </c>
      <c r="U12" s="72">
        <v>47.55493885021604</v>
      </c>
      <c r="V12" s="72">
        <v>42.462295559772194</v>
      </c>
      <c r="W12" s="72">
        <v>266.06060624308446</v>
      </c>
      <c r="X12" s="72">
        <v>309.45101925242307</v>
      </c>
      <c r="Y12" s="72">
        <v>325.12435607508309</v>
      </c>
      <c r="DA12" s="89" t="s">
        <v>371</v>
      </c>
    </row>
    <row r="13" spans="1:105" ht="12" customHeight="1" x14ac:dyDescent="0.25">
      <c r="A13" s="73" t="s">
        <v>94</v>
      </c>
      <c r="B13" s="74">
        <v>360.40448292297583</v>
      </c>
      <c r="C13" s="74">
        <v>318.28784332180953</v>
      </c>
      <c r="D13" s="74">
        <v>341.37093618855215</v>
      </c>
      <c r="E13" s="74">
        <v>376.257729456682</v>
      </c>
      <c r="F13" s="74">
        <v>374.09692205976808</v>
      </c>
      <c r="G13" s="74">
        <v>433.75306154656528</v>
      </c>
      <c r="H13" s="74">
        <v>351.32478621685209</v>
      </c>
      <c r="I13" s="74">
        <v>305.75126636950483</v>
      </c>
      <c r="J13" s="74">
        <v>333.0763128568758</v>
      </c>
      <c r="K13" s="74">
        <v>315.90296997992397</v>
      </c>
      <c r="L13" s="74">
        <v>377.55664139335033</v>
      </c>
      <c r="M13" s="74">
        <v>378.4397435163537</v>
      </c>
      <c r="N13" s="74">
        <v>352.76447503951908</v>
      </c>
      <c r="O13" s="74">
        <v>260.49350813501485</v>
      </c>
      <c r="P13" s="74">
        <v>165.3954985075404</v>
      </c>
      <c r="Q13" s="74">
        <v>253.57795685587726</v>
      </c>
      <c r="R13" s="74">
        <v>253.06745872000707</v>
      </c>
      <c r="S13" s="74">
        <v>173.03077769714179</v>
      </c>
      <c r="T13" s="74">
        <v>172.64950045988664</v>
      </c>
      <c r="U13" s="74">
        <v>178.75503555193905</v>
      </c>
      <c r="V13" s="74">
        <v>163.11330605070637</v>
      </c>
      <c r="W13" s="74">
        <v>32.902770118355427</v>
      </c>
      <c r="X13" s="74">
        <v>76.655430519693738</v>
      </c>
      <c r="Y13" s="74">
        <v>55.108032055617585</v>
      </c>
      <c r="DA13" s="90" t="s">
        <v>372</v>
      </c>
    </row>
    <row r="14" spans="1:105" ht="12" customHeight="1" x14ac:dyDescent="0.25">
      <c r="A14" s="75" t="s">
        <v>97</v>
      </c>
      <c r="B14" s="76">
        <v>205.88876282317776</v>
      </c>
      <c r="C14" s="76">
        <v>216.19700662998039</v>
      </c>
      <c r="D14" s="76">
        <v>207.30701896028606</v>
      </c>
      <c r="E14" s="76">
        <v>211.36841874012879</v>
      </c>
      <c r="F14" s="76">
        <v>231.13410399311786</v>
      </c>
      <c r="G14" s="76">
        <v>247.09336779653506</v>
      </c>
      <c r="H14" s="76">
        <v>221.05856789832319</v>
      </c>
      <c r="I14" s="76">
        <v>210.08064365763525</v>
      </c>
      <c r="J14" s="76">
        <v>213.71181225531521</v>
      </c>
      <c r="K14" s="76">
        <v>217.80221755914894</v>
      </c>
      <c r="L14" s="76">
        <v>240.46800413986256</v>
      </c>
      <c r="M14" s="76">
        <v>221.29533896279003</v>
      </c>
      <c r="N14" s="76">
        <v>223.74362498646803</v>
      </c>
      <c r="O14" s="76">
        <v>243.95761476133089</v>
      </c>
      <c r="P14" s="76">
        <v>206.42143603710824</v>
      </c>
      <c r="Q14" s="76">
        <v>214.82330224105417</v>
      </c>
      <c r="R14" s="76">
        <v>216.33676143105717</v>
      </c>
      <c r="S14" s="76">
        <v>221.01103468338343</v>
      </c>
      <c r="T14" s="76">
        <v>213.78322823324544</v>
      </c>
      <c r="U14" s="76">
        <v>213.15088884920146</v>
      </c>
      <c r="V14" s="76">
        <v>211.36743280764443</v>
      </c>
      <c r="W14" s="76">
        <v>311.50213320060226</v>
      </c>
      <c r="X14" s="76">
        <v>291.82952750688753</v>
      </c>
      <c r="Y14" s="76">
        <v>248.67596038348057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67.348167090859974</v>
      </c>
      <c r="C15" s="69">
        <f t="shared" si="6"/>
        <v>83.899502415022056</v>
      </c>
      <c r="D15" s="69">
        <f t="shared" si="6"/>
        <v>72.073477692112917</v>
      </c>
      <c r="E15" s="69">
        <f t="shared" si="6"/>
        <v>233.66473643116595</v>
      </c>
      <c r="F15" s="69">
        <f t="shared" si="6"/>
        <v>98.162401708407216</v>
      </c>
      <c r="G15" s="69">
        <f t="shared" si="6"/>
        <v>103.56060417175868</v>
      </c>
      <c r="H15" s="69">
        <f t="shared" si="6"/>
        <v>140.64803816750577</v>
      </c>
      <c r="I15" s="69">
        <f t="shared" si="6"/>
        <v>137.89750276032618</v>
      </c>
      <c r="J15" s="69">
        <f t="shared" si="6"/>
        <v>182.7397551708074</v>
      </c>
      <c r="K15" s="69">
        <f t="shared" si="6"/>
        <v>199.26097711276788</v>
      </c>
      <c r="L15" s="69">
        <f t="shared" si="6"/>
        <v>159.86502619971671</v>
      </c>
      <c r="M15" s="69">
        <f t="shared" si="6"/>
        <v>181.57301784686771</v>
      </c>
      <c r="N15" s="69">
        <f t="shared" si="6"/>
        <v>296.28665295757548</v>
      </c>
      <c r="O15" s="69">
        <f t="shared" si="6"/>
        <v>179.64447572095909</v>
      </c>
      <c r="P15" s="69">
        <f t="shared" si="6"/>
        <v>132.15015734382811</v>
      </c>
      <c r="Q15" s="69">
        <f t="shared" si="6"/>
        <v>271.00833572179249</v>
      </c>
      <c r="R15" s="69">
        <f t="shared" si="6"/>
        <v>188.15993121238193</v>
      </c>
      <c r="S15" s="69">
        <f t="shared" si="6"/>
        <v>277.90138052928245</v>
      </c>
      <c r="T15" s="69">
        <f t="shared" si="6"/>
        <v>214.01478456100105</v>
      </c>
      <c r="U15" s="69">
        <f t="shared" si="6"/>
        <v>263.64882487818795</v>
      </c>
      <c r="V15" s="69">
        <f t="shared" si="6"/>
        <v>206.10504442533619</v>
      </c>
      <c r="W15" s="69">
        <f t="shared" si="6"/>
        <v>201.88247826502413</v>
      </c>
      <c r="X15" s="69">
        <f t="shared" si="6"/>
        <v>310.33256902646394</v>
      </c>
      <c r="Y15" s="69">
        <f t="shared" si="6"/>
        <v>271.06845323397306</v>
      </c>
      <c r="DA15" s="88" t="s">
        <v>247</v>
      </c>
    </row>
    <row r="16" spans="1:105" ht="12" customHeight="1" x14ac:dyDescent="0.25">
      <c r="A16" s="28" t="s">
        <v>91</v>
      </c>
      <c r="B16" s="72">
        <v>67.348167090859974</v>
      </c>
      <c r="C16" s="72">
        <v>83.899502415022056</v>
      </c>
      <c r="D16" s="72">
        <v>72.073477692112917</v>
      </c>
      <c r="E16" s="72">
        <v>233.66473643116595</v>
      </c>
      <c r="F16" s="72">
        <v>98.162401708407216</v>
      </c>
      <c r="G16" s="72">
        <v>103.56060417175868</v>
      </c>
      <c r="H16" s="72">
        <v>140.64803816750577</v>
      </c>
      <c r="I16" s="72">
        <v>137.89750276032618</v>
      </c>
      <c r="J16" s="72">
        <v>182.7397551708074</v>
      </c>
      <c r="K16" s="72">
        <v>199.26097711276788</v>
      </c>
      <c r="L16" s="72">
        <v>159.86502619971671</v>
      </c>
      <c r="M16" s="72">
        <v>181.57301784686771</v>
      </c>
      <c r="N16" s="72">
        <v>296.28665295757548</v>
      </c>
      <c r="O16" s="72">
        <v>179.64447572095909</v>
      </c>
      <c r="P16" s="72">
        <v>132.15015734382811</v>
      </c>
      <c r="Q16" s="72">
        <v>271.00833572179249</v>
      </c>
      <c r="R16" s="72">
        <v>188.15993121238193</v>
      </c>
      <c r="S16" s="72">
        <v>277.90138052928245</v>
      </c>
      <c r="T16" s="72">
        <v>214.01478456100105</v>
      </c>
      <c r="U16" s="72">
        <v>263.64882487818795</v>
      </c>
      <c r="V16" s="72">
        <v>206.10504442533619</v>
      </c>
      <c r="W16" s="72">
        <v>201.88247826502413</v>
      </c>
      <c r="X16" s="72">
        <v>310.33256902646394</v>
      </c>
      <c r="Y16" s="72">
        <v>271.06845323397306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4134.713003468406</v>
      </c>
      <c r="C17" s="69">
        <f t="shared" si="7"/>
        <v>4164.2709654257205</v>
      </c>
      <c r="D17" s="69">
        <f t="shared" si="7"/>
        <v>4200.2306201356823</v>
      </c>
      <c r="E17" s="69">
        <f t="shared" si="7"/>
        <v>4119.0681230247055</v>
      </c>
      <c r="F17" s="69">
        <f t="shared" si="7"/>
        <v>4119.331088553522</v>
      </c>
      <c r="G17" s="69">
        <f t="shared" si="7"/>
        <v>4130.413910445408</v>
      </c>
      <c r="H17" s="69">
        <f t="shared" si="7"/>
        <v>4083.105084444438</v>
      </c>
      <c r="I17" s="69">
        <f t="shared" si="7"/>
        <v>3782.6590324669937</v>
      </c>
      <c r="J17" s="69">
        <f t="shared" si="7"/>
        <v>3505.17738020562</v>
      </c>
      <c r="K17" s="69">
        <f t="shared" si="7"/>
        <v>3581.2967219386114</v>
      </c>
      <c r="L17" s="69">
        <f t="shared" si="7"/>
        <v>3922.0390489080573</v>
      </c>
      <c r="M17" s="69">
        <f t="shared" si="7"/>
        <v>4111.0263063301518</v>
      </c>
      <c r="N17" s="69">
        <f t="shared" si="7"/>
        <v>3959.5086825172602</v>
      </c>
      <c r="O17" s="69">
        <f t="shared" si="7"/>
        <v>3795.9736051347022</v>
      </c>
      <c r="P17" s="69">
        <f t="shared" si="7"/>
        <v>3712.4472724065531</v>
      </c>
      <c r="Q17" s="69">
        <f t="shared" si="7"/>
        <v>3594.5751502873918</v>
      </c>
      <c r="R17" s="69">
        <f t="shared" ref="R17:V17" si="8">SUM(R18:R26)</f>
        <v>3617.2020244828495</v>
      </c>
      <c r="S17" s="69">
        <f t="shared" si="8"/>
        <v>3562.8145715289038</v>
      </c>
      <c r="T17" s="69">
        <f t="shared" si="8"/>
        <v>3574.0296324342271</v>
      </c>
      <c r="U17" s="69">
        <f t="shared" si="8"/>
        <v>3452.0816495012355</v>
      </c>
      <c r="V17" s="69">
        <f t="shared" si="8"/>
        <v>3367.2123103667814</v>
      </c>
      <c r="W17" s="69">
        <f t="shared" ref="W17:Y17" si="9">SUM(W18:W26)</f>
        <v>2879.7730399273673</v>
      </c>
      <c r="X17" s="69">
        <f t="shared" si="9"/>
        <v>2166.399151169559</v>
      </c>
      <c r="Y17" s="69">
        <f t="shared" si="9"/>
        <v>2084.0888983319091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269.89649908585267</v>
      </c>
      <c r="C19" s="72">
        <v>274.4097841835586</v>
      </c>
      <c r="D19" s="72">
        <v>277.05047271545476</v>
      </c>
      <c r="E19" s="72">
        <v>280.8058083447458</v>
      </c>
      <c r="F19" s="72">
        <v>318.37601895217188</v>
      </c>
      <c r="G19" s="72">
        <v>287.25858814516255</v>
      </c>
      <c r="H19" s="72">
        <v>273.44204655243936</v>
      </c>
      <c r="I19" s="72">
        <v>238.22455061655398</v>
      </c>
      <c r="J19" s="72">
        <v>223.38517056221781</v>
      </c>
      <c r="K19" s="72">
        <v>224.30631535331207</v>
      </c>
      <c r="L19" s="72">
        <v>240.78556779346144</v>
      </c>
      <c r="M19" s="72">
        <v>268.1350989334951</v>
      </c>
      <c r="N19" s="72">
        <v>236.85634743636459</v>
      </c>
      <c r="O19" s="72">
        <v>212.70097752788357</v>
      </c>
      <c r="P19" s="72">
        <v>182.16812639776103</v>
      </c>
      <c r="Q19" s="72">
        <v>181.6257284799847</v>
      </c>
      <c r="R19" s="72">
        <v>187.14115792490682</v>
      </c>
      <c r="S19" s="72">
        <v>195.64392853730772</v>
      </c>
      <c r="T19" s="72">
        <v>199.1234833285564</v>
      </c>
      <c r="U19" s="72">
        <v>194.8726473679182</v>
      </c>
      <c r="V19" s="72">
        <v>196.14053692557562</v>
      </c>
      <c r="W19" s="72">
        <v>194.25628164708127</v>
      </c>
      <c r="X19" s="72">
        <v>191.9666093436515</v>
      </c>
      <c r="Y19" s="72">
        <v>194.54853348619469</v>
      </c>
      <c r="DA19" s="89" t="s">
        <v>376</v>
      </c>
    </row>
    <row r="20" spans="1:105" ht="12" customHeight="1" x14ac:dyDescent="0.25">
      <c r="A20" s="28" t="s">
        <v>200</v>
      </c>
      <c r="B20" s="72">
        <v>512.93015394119902</v>
      </c>
      <c r="C20" s="72">
        <v>493.9473125002076</v>
      </c>
      <c r="D20" s="72">
        <v>453.6504309036635</v>
      </c>
      <c r="E20" s="72">
        <v>381.76903309431918</v>
      </c>
      <c r="F20" s="72">
        <v>416.41654598760925</v>
      </c>
      <c r="G20" s="72">
        <v>374.1392518428371</v>
      </c>
      <c r="H20" s="72">
        <v>350.51211375976141</v>
      </c>
      <c r="I20" s="72">
        <v>275.77527509570058</v>
      </c>
      <c r="J20" s="72">
        <v>251.25492590495176</v>
      </c>
      <c r="K20" s="72">
        <v>239.14433883001536</v>
      </c>
      <c r="L20" s="72">
        <v>183.56786916765975</v>
      </c>
      <c r="M20" s="72">
        <v>198.7281290364302</v>
      </c>
      <c r="N20" s="72">
        <v>155.82621655052074</v>
      </c>
      <c r="O20" s="72">
        <v>146.59389838893131</v>
      </c>
      <c r="P20" s="72">
        <v>137.96558540337321</v>
      </c>
      <c r="Q20" s="72">
        <v>131.874008789529</v>
      </c>
      <c r="R20" s="72">
        <v>119.67743861660456</v>
      </c>
      <c r="S20" s="72">
        <v>98.473082067450079</v>
      </c>
      <c r="T20" s="72">
        <v>121.25248399732493</v>
      </c>
      <c r="U20" s="72">
        <v>92.740565587083211</v>
      </c>
      <c r="V20" s="72">
        <v>86.024171204738693</v>
      </c>
      <c r="W20" s="72">
        <v>72.019284142868742</v>
      </c>
      <c r="X20" s="72">
        <v>50.195497449297939</v>
      </c>
      <c r="Y20" s="72">
        <v>45.944738429280342</v>
      </c>
      <c r="DA20" s="89" t="s">
        <v>377</v>
      </c>
    </row>
    <row r="21" spans="1:105" ht="12" customHeight="1" x14ac:dyDescent="0.25">
      <c r="A21" s="28" t="s">
        <v>189</v>
      </c>
      <c r="B21" s="72">
        <v>2407.3594957495429</v>
      </c>
      <c r="C21" s="72">
        <v>2467.1154370307363</v>
      </c>
      <c r="D21" s="72">
        <v>2433.4379532405233</v>
      </c>
      <c r="E21" s="72">
        <v>2442.367344378607</v>
      </c>
      <c r="F21" s="72">
        <v>2245.8525788758843</v>
      </c>
      <c r="G21" s="72">
        <v>2338.3225081243863</v>
      </c>
      <c r="H21" s="72">
        <v>2287.1673662231765</v>
      </c>
      <c r="I21" s="72">
        <v>2142.4449576610355</v>
      </c>
      <c r="J21" s="72">
        <v>1913.237203097771</v>
      </c>
      <c r="K21" s="72">
        <v>2026.9572768040393</v>
      </c>
      <c r="L21" s="72">
        <v>2352.5638780990075</v>
      </c>
      <c r="M21" s="72">
        <v>2367.6118516886982</v>
      </c>
      <c r="N21" s="72">
        <v>2374.7856580895254</v>
      </c>
      <c r="O21" s="72">
        <v>2273.4837805919219</v>
      </c>
      <c r="P21" s="72">
        <v>2208.7591587299921</v>
      </c>
      <c r="Q21" s="72">
        <v>2160.5892170775464</v>
      </c>
      <c r="R21" s="72">
        <v>2203.2948715686389</v>
      </c>
      <c r="S21" s="72">
        <v>2153.6742149979541</v>
      </c>
      <c r="T21" s="72">
        <v>2139.5153101146857</v>
      </c>
      <c r="U21" s="72">
        <v>2089.8370597418093</v>
      </c>
      <c r="V21" s="72">
        <v>2057.3702805633129</v>
      </c>
      <c r="W21" s="72">
        <v>1731.9901094520787</v>
      </c>
      <c r="X21" s="72">
        <v>1268.0055021993423</v>
      </c>
      <c r="Y21" s="72">
        <v>1156.5465656056472</v>
      </c>
      <c r="DA21" s="89" t="s">
        <v>378</v>
      </c>
    </row>
    <row r="22" spans="1:105" ht="12" customHeight="1" x14ac:dyDescent="0.25">
      <c r="A22" s="28" t="s">
        <v>202</v>
      </c>
      <c r="B22" s="72">
        <v>52.265066726218102</v>
      </c>
      <c r="C22" s="72">
        <v>52.501595725085913</v>
      </c>
      <c r="D22" s="72">
        <v>89.025110680428483</v>
      </c>
      <c r="E22" s="72">
        <v>102.94383224051606</v>
      </c>
      <c r="F22" s="72">
        <v>112.33986782511623</v>
      </c>
      <c r="G22" s="72">
        <v>136.6692930184268</v>
      </c>
      <c r="H22" s="72">
        <v>173.98480736821756</v>
      </c>
      <c r="I22" s="72">
        <v>170.12703271911241</v>
      </c>
      <c r="J22" s="72">
        <v>181.1902205357614</v>
      </c>
      <c r="K22" s="72">
        <v>181.15120899733139</v>
      </c>
      <c r="L22" s="72">
        <v>201.10386982909708</v>
      </c>
      <c r="M22" s="72">
        <v>229.94821066015587</v>
      </c>
      <c r="N22" s="72">
        <v>227.39967434931981</v>
      </c>
      <c r="O22" s="72">
        <v>225.7354743736588</v>
      </c>
      <c r="P22" s="72">
        <v>240.44730327448588</v>
      </c>
      <c r="Q22" s="72">
        <v>231.05920989777388</v>
      </c>
      <c r="R22" s="72">
        <v>222.97076526225283</v>
      </c>
      <c r="S22" s="72">
        <v>244.37675551734026</v>
      </c>
      <c r="T22" s="72">
        <v>225.78112162033059</v>
      </c>
      <c r="U22" s="72">
        <v>225.37976497563776</v>
      </c>
      <c r="V22" s="72">
        <v>216.64978026177505</v>
      </c>
      <c r="W22" s="72">
        <v>236.49548581255374</v>
      </c>
      <c r="X22" s="72">
        <v>222.864168338588</v>
      </c>
      <c r="Y22" s="72">
        <v>216.34463074424383</v>
      </c>
      <c r="DA22" s="89" t="s">
        <v>379</v>
      </c>
    </row>
    <row r="23" spans="1:105" ht="12" customHeight="1" x14ac:dyDescent="0.25">
      <c r="A23" s="28" t="s">
        <v>197</v>
      </c>
      <c r="B23" s="72">
        <v>0.28456539394168118</v>
      </c>
      <c r="C23" s="72">
        <v>0.28145155519406501</v>
      </c>
      <c r="D23" s="72">
        <v>0.29292808580587754</v>
      </c>
      <c r="E23" s="72">
        <v>0.26418967276876876</v>
      </c>
      <c r="F23" s="72">
        <v>0.26974159836472911</v>
      </c>
      <c r="G23" s="72">
        <v>0.24671852161927596</v>
      </c>
      <c r="H23" s="72">
        <v>0.26209678344657572</v>
      </c>
      <c r="I23" s="72">
        <v>0.26333273127294582</v>
      </c>
      <c r="J23" s="72">
        <v>0.25175246168296506</v>
      </c>
      <c r="K23" s="72">
        <v>0.24713959126909851</v>
      </c>
      <c r="L23" s="72">
        <v>0.13496551545795052</v>
      </c>
      <c r="M23" s="72">
        <v>0.15546665284846503</v>
      </c>
      <c r="N23" s="72">
        <v>0.15961628737723077</v>
      </c>
      <c r="O23" s="72">
        <v>0.14625857359668526</v>
      </c>
      <c r="P23" s="72">
        <v>5.7716541107653195E-2</v>
      </c>
      <c r="Q23" s="72">
        <v>9.4423005794327206E-2</v>
      </c>
      <c r="R23" s="72">
        <v>9.7334722014146016E-2</v>
      </c>
      <c r="S23" s="72">
        <v>9.702664302842065E-2</v>
      </c>
      <c r="T23" s="72">
        <v>0.1095622570090842</v>
      </c>
      <c r="U23" s="72">
        <v>0.10823454845732036</v>
      </c>
      <c r="V23" s="72">
        <v>0.10036096791775385</v>
      </c>
      <c r="W23" s="72">
        <v>9.238363484333012E-2</v>
      </c>
      <c r="X23" s="72">
        <v>7.489389139917714E-2</v>
      </c>
      <c r="Y23" s="72">
        <v>7.6573265434809565E-2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21.360563334242713</v>
      </c>
      <c r="G24" s="72">
        <v>19.935852250911577</v>
      </c>
      <c r="H24" s="72">
        <v>19.12157675981847</v>
      </c>
      <c r="I24" s="72">
        <v>17.835977606474749</v>
      </c>
      <c r="J24" s="72">
        <v>5.4696060476705188</v>
      </c>
      <c r="K24" s="72">
        <v>6.4972539355300691</v>
      </c>
      <c r="L24" s="72">
        <v>14.594502645084194</v>
      </c>
      <c r="M24" s="72">
        <v>77.599660431442175</v>
      </c>
      <c r="N24" s="72">
        <v>85.472718407832986</v>
      </c>
      <c r="O24" s="72">
        <v>113.87265710636518</v>
      </c>
      <c r="P24" s="72">
        <v>118.42438416803856</v>
      </c>
      <c r="Q24" s="72">
        <v>117.47855163848284</v>
      </c>
      <c r="R24" s="72">
        <v>122.42691315563199</v>
      </c>
      <c r="S24" s="72">
        <v>115.31592146746915</v>
      </c>
      <c r="T24" s="72">
        <v>140.38900831183719</v>
      </c>
      <c r="U24" s="72">
        <v>112.96563007547533</v>
      </c>
      <c r="V24" s="72">
        <v>98.730629597783519</v>
      </c>
      <c r="W24" s="72">
        <v>70.441260686078195</v>
      </c>
      <c r="X24" s="72">
        <v>56.809066590235979</v>
      </c>
      <c r="Y24" s="72">
        <v>48.48392567115696</v>
      </c>
      <c r="DA24" s="89" t="s">
        <v>381</v>
      </c>
    </row>
    <row r="25" spans="1:105" ht="12" customHeight="1" x14ac:dyDescent="0.25">
      <c r="A25" s="73" t="s">
        <v>53</v>
      </c>
      <c r="B25" s="74">
        <v>883.49820279521145</v>
      </c>
      <c r="C25" s="74">
        <v>866.5809906218235</v>
      </c>
      <c r="D25" s="74">
        <v>935.85850524927366</v>
      </c>
      <c r="E25" s="74">
        <v>898.40235209512389</v>
      </c>
      <c r="F25" s="74">
        <v>990.31336441349458</v>
      </c>
      <c r="G25" s="74">
        <v>952.56052915255441</v>
      </c>
      <c r="H25" s="74">
        <v>951.50604862268619</v>
      </c>
      <c r="I25" s="74">
        <v>897.3124116258374</v>
      </c>
      <c r="J25" s="74">
        <v>878.29624020261565</v>
      </c>
      <c r="K25" s="74">
        <v>836.83291327664153</v>
      </c>
      <c r="L25" s="74">
        <v>830.02407943524543</v>
      </c>
      <c r="M25" s="74">
        <v>864.97377026844026</v>
      </c>
      <c r="N25" s="74">
        <v>764.07577727766102</v>
      </c>
      <c r="O25" s="74">
        <v>699.00186553709159</v>
      </c>
      <c r="P25" s="74">
        <v>691.7550064902465</v>
      </c>
      <c r="Q25" s="74">
        <v>631.3171240380052</v>
      </c>
      <c r="R25" s="74">
        <v>613.53301012875875</v>
      </c>
      <c r="S25" s="74">
        <v>600.74258468872324</v>
      </c>
      <c r="T25" s="74">
        <v>586.22684853105227</v>
      </c>
      <c r="U25" s="74">
        <v>567.49735167604933</v>
      </c>
      <c r="V25" s="74">
        <v>532.0130598740526</v>
      </c>
      <c r="W25" s="74">
        <v>385.52131279777916</v>
      </c>
      <c r="X25" s="74">
        <v>171.49192582480015</v>
      </c>
      <c r="Y25" s="74">
        <v>202.80343241971951</v>
      </c>
      <c r="DA25" s="90" t="s">
        <v>382</v>
      </c>
    </row>
    <row r="26" spans="1:105" ht="12" customHeight="1" x14ac:dyDescent="0.25">
      <c r="A26" s="32" t="s">
        <v>52</v>
      </c>
      <c r="B26" s="77">
        <v>8.4790197764402411</v>
      </c>
      <c r="C26" s="77">
        <v>9.4343938091143578</v>
      </c>
      <c r="D26" s="77">
        <v>10.9152192605331</v>
      </c>
      <c r="E26" s="77">
        <v>12.51556319862425</v>
      </c>
      <c r="F26" s="77">
        <v>14.402407566638001</v>
      </c>
      <c r="G26" s="77">
        <v>21.281169389509891</v>
      </c>
      <c r="H26" s="77">
        <v>27.109028374892521</v>
      </c>
      <c r="I26" s="77">
        <v>40.675494411006007</v>
      </c>
      <c r="J26" s="77">
        <v>52.092261392949261</v>
      </c>
      <c r="K26" s="77">
        <v>66.160275150472913</v>
      </c>
      <c r="L26" s="77">
        <v>99.264316423043837</v>
      </c>
      <c r="M26" s="77">
        <v>103.87411865864139</v>
      </c>
      <c r="N26" s="77">
        <v>114.9326741186586</v>
      </c>
      <c r="O26" s="77">
        <v>124.43869303525361</v>
      </c>
      <c r="P26" s="77">
        <v>132.86999140154771</v>
      </c>
      <c r="Q26" s="77">
        <v>140.5368873602751</v>
      </c>
      <c r="R26" s="77">
        <v>148.0605331040413</v>
      </c>
      <c r="S26" s="77">
        <v>154.49105760963019</v>
      </c>
      <c r="T26" s="77">
        <v>161.63181427343079</v>
      </c>
      <c r="U26" s="77">
        <v>168.68039552880481</v>
      </c>
      <c r="V26" s="77">
        <v>180.1834909716251</v>
      </c>
      <c r="W26" s="77">
        <v>188.95692175408419</v>
      </c>
      <c r="X26" s="77">
        <v>204.99148753224421</v>
      </c>
      <c r="Y26" s="77">
        <v>219.34049871023211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1854.1133103976783</v>
      </c>
      <c r="C27" s="69">
        <f t="shared" si="10"/>
        <v>1878.5777472911277</v>
      </c>
      <c r="D27" s="69">
        <f t="shared" si="10"/>
        <v>1900.579308287088</v>
      </c>
      <c r="E27" s="69">
        <f t="shared" si="10"/>
        <v>1848.6373386778143</v>
      </c>
      <c r="F27" s="69">
        <f t="shared" si="10"/>
        <v>1947.4046018660727</v>
      </c>
      <c r="G27" s="69">
        <f t="shared" si="10"/>
        <v>1900.5887293851333</v>
      </c>
      <c r="H27" s="69">
        <f t="shared" si="10"/>
        <v>1893.9819469469358</v>
      </c>
      <c r="I27" s="69">
        <f t="shared" si="10"/>
        <v>1674.6270783796379</v>
      </c>
      <c r="J27" s="69">
        <f t="shared" si="10"/>
        <v>1520.9891358356913</v>
      </c>
      <c r="K27" s="69">
        <f t="shared" si="10"/>
        <v>1562.2446784062245</v>
      </c>
      <c r="L27" s="69">
        <f t="shared" si="10"/>
        <v>1570.520630668389</v>
      </c>
      <c r="M27" s="69">
        <f t="shared" si="10"/>
        <v>1635.4309206823893</v>
      </c>
      <c r="N27" s="69">
        <f t="shared" si="10"/>
        <v>1349.8965967654865</v>
      </c>
      <c r="O27" s="69">
        <f t="shared" si="10"/>
        <v>1478.876545497965</v>
      </c>
      <c r="P27" s="69">
        <f t="shared" si="10"/>
        <v>1353.9579493316028</v>
      </c>
      <c r="Q27" s="69">
        <f t="shared" si="10"/>
        <v>1407.4673547455825</v>
      </c>
      <c r="R27" s="69">
        <f t="shared" ref="R27:V27" si="11">SUM(R28:R32)</f>
        <v>1440.6749828405432</v>
      </c>
      <c r="S27" s="69">
        <f t="shared" si="11"/>
        <v>1634.4886689646296</v>
      </c>
      <c r="T27" s="69">
        <f t="shared" si="11"/>
        <v>1621.878000050197</v>
      </c>
      <c r="U27" s="69">
        <f t="shared" si="11"/>
        <v>1645.1426331602859</v>
      </c>
      <c r="V27" s="69">
        <f t="shared" si="11"/>
        <v>1716.9864799518848</v>
      </c>
      <c r="W27" s="69">
        <f t="shared" ref="W27:Y27" si="12">SUM(W28:W32)</f>
        <v>1616.5395238001647</v>
      </c>
      <c r="X27" s="69">
        <f t="shared" si="12"/>
        <v>1315.537316118081</v>
      </c>
      <c r="Y27" s="69">
        <f t="shared" si="12"/>
        <v>1251.4637080705184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274.37450366111119</v>
      </c>
      <c r="C29" s="72">
        <v>259.98289960039267</v>
      </c>
      <c r="D29" s="72">
        <v>260.82616735595406</v>
      </c>
      <c r="E29" s="72">
        <v>253.32734393485751</v>
      </c>
      <c r="F29" s="72">
        <v>273.08962404404269</v>
      </c>
      <c r="G29" s="72">
        <v>254.66369530219498</v>
      </c>
      <c r="H29" s="72">
        <v>247.12575019173903</v>
      </c>
      <c r="I29" s="72">
        <v>231.80915468540763</v>
      </c>
      <c r="J29" s="72">
        <v>236.59229139816139</v>
      </c>
      <c r="K29" s="72">
        <v>225.26381659720684</v>
      </c>
      <c r="L29" s="72">
        <v>219.95066586795733</v>
      </c>
      <c r="M29" s="72">
        <v>226.23194235997212</v>
      </c>
      <c r="N29" s="72">
        <v>199.77379815849108</v>
      </c>
      <c r="O29" s="72">
        <v>200.60288561337401</v>
      </c>
      <c r="P29" s="72">
        <v>213.60077218056387</v>
      </c>
      <c r="Q29" s="72">
        <v>200.11889748734117</v>
      </c>
      <c r="R29" s="72">
        <v>206.19575809687589</v>
      </c>
      <c r="S29" s="72">
        <v>215.56429731537216</v>
      </c>
      <c r="T29" s="72">
        <v>219.39763064870544</v>
      </c>
      <c r="U29" s="72">
        <v>214.71391038501957</v>
      </c>
      <c r="V29" s="72">
        <v>216.11144549536638</v>
      </c>
      <c r="W29" s="72">
        <v>214.03491927008693</v>
      </c>
      <c r="X29" s="72">
        <v>211.51232444826599</v>
      </c>
      <c r="Y29" s="72">
        <v>214.35793446068595</v>
      </c>
      <c r="DA29" s="89" t="s">
        <v>385</v>
      </c>
    </row>
    <row r="30" spans="1:105" ht="12" customHeight="1" x14ac:dyDescent="0.25">
      <c r="A30" s="28" t="s">
        <v>189</v>
      </c>
      <c r="B30" s="72">
        <v>1213.6519626984214</v>
      </c>
      <c r="C30" s="72">
        <v>1220.1627685286301</v>
      </c>
      <c r="D30" s="72">
        <v>1220.3083226520164</v>
      </c>
      <c r="E30" s="72">
        <v>1203.4113004605288</v>
      </c>
      <c r="F30" s="72">
        <v>1177.2984840358781</v>
      </c>
      <c r="G30" s="72">
        <v>1228.4694154253425</v>
      </c>
      <c r="H30" s="72">
        <v>1160.5573487116253</v>
      </c>
      <c r="I30" s="72">
        <v>960.27595728057804</v>
      </c>
      <c r="J30" s="72">
        <v>841.81711400599181</v>
      </c>
      <c r="K30" s="72">
        <v>899.0764631407767</v>
      </c>
      <c r="L30" s="72">
        <v>954.40778984146698</v>
      </c>
      <c r="M30" s="72">
        <v>1037.5542372294565</v>
      </c>
      <c r="N30" s="72">
        <v>823.27576127522889</v>
      </c>
      <c r="O30" s="72">
        <v>902.20009269539025</v>
      </c>
      <c r="P30" s="72">
        <v>816.53871313181889</v>
      </c>
      <c r="Q30" s="72">
        <v>858.15313728710078</v>
      </c>
      <c r="R30" s="72">
        <v>890.67128577768415</v>
      </c>
      <c r="S30" s="72">
        <v>1009.2502958883634</v>
      </c>
      <c r="T30" s="72">
        <v>996.52631121944376</v>
      </c>
      <c r="U30" s="72">
        <v>1023.6098334703236</v>
      </c>
      <c r="V30" s="72">
        <v>1084.4248327708574</v>
      </c>
      <c r="W30" s="72">
        <v>999.84785859828105</v>
      </c>
      <c r="X30" s="72">
        <v>788.18934448175162</v>
      </c>
      <c r="Y30" s="72">
        <v>690.17337113651922</v>
      </c>
      <c r="DA30" s="89" t="s">
        <v>386</v>
      </c>
    </row>
    <row r="31" spans="1:105" ht="12" customHeight="1" x14ac:dyDescent="0.25">
      <c r="A31" s="28" t="s">
        <v>202</v>
      </c>
      <c r="B31" s="72">
        <v>10.013881376954874</v>
      </c>
      <c r="C31" s="72">
        <v>11.841855783986242</v>
      </c>
      <c r="D31" s="72">
        <v>16.627448594876515</v>
      </c>
      <c r="E31" s="72">
        <v>16.927565144214622</v>
      </c>
      <c r="F31" s="72">
        <v>21.175746402939648</v>
      </c>
      <c r="G31" s="72">
        <v>26.681409535753136</v>
      </c>
      <c r="H31" s="72">
        <v>34.314489636733484</v>
      </c>
      <c r="I31" s="72">
        <v>46.918074601396746</v>
      </c>
      <c r="J31" s="72">
        <v>46.7243120342414</v>
      </c>
      <c r="K31" s="72">
        <v>50.013321160000899</v>
      </c>
      <c r="L31" s="72">
        <v>54.238501621186558</v>
      </c>
      <c r="M31" s="72">
        <v>43.345981717915244</v>
      </c>
      <c r="N31" s="72">
        <v>41.094899252543343</v>
      </c>
      <c r="O31" s="72">
        <v>46.460193735540763</v>
      </c>
      <c r="P31" s="72">
        <v>50.340053653212792</v>
      </c>
      <c r="Q31" s="72">
        <v>50.507380338205792</v>
      </c>
      <c r="R31" s="72">
        <v>48.739323588420746</v>
      </c>
      <c r="S31" s="72">
        <v>53.418458010891371</v>
      </c>
      <c r="T31" s="72">
        <v>49.353635234546672</v>
      </c>
      <c r="U31" s="72">
        <v>49.265907136715391</v>
      </c>
      <c r="V31" s="72">
        <v>47.357600076430693</v>
      </c>
      <c r="W31" s="72">
        <v>51.695686443106908</v>
      </c>
      <c r="X31" s="72">
        <v>48.716012228909918</v>
      </c>
      <c r="Y31" s="72">
        <v>47.29091430209229</v>
      </c>
      <c r="DA31" s="89" t="s">
        <v>387</v>
      </c>
    </row>
    <row r="32" spans="1:105" ht="12" customHeight="1" x14ac:dyDescent="0.25">
      <c r="A32" s="32" t="s">
        <v>53</v>
      </c>
      <c r="B32" s="77">
        <v>356.07296266119084</v>
      </c>
      <c r="C32" s="77">
        <v>386.59022337811871</v>
      </c>
      <c r="D32" s="77">
        <v>402.81736968424099</v>
      </c>
      <c r="E32" s="77">
        <v>374.97112913821337</v>
      </c>
      <c r="F32" s="77">
        <v>475.8407473832122</v>
      </c>
      <c r="G32" s="77">
        <v>390.77420912184255</v>
      </c>
      <c r="H32" s="77">
        <v>451.98435840683806</v>
      </c>
      <c r="I32" s="77">
        <v>435.62389181225552</v>
      </c>
      <c r="J32" s="77">
        <v>395.85541839729677</v>
      </c>
      <c r="K32" s="77">
        <v>387.89107750823996</v>
      </c>
      <c r="L32" s="77">
        <v>341.92367333777827</v>
      </c>
      <c r="M32" s="77">
        <v>328.29875937504534</v>
      </c>
      <c r="N32" s="77">
        <v>285.75213807922319</v>
      </c>
      <c r="O32" s="77">
        <v>329.61337345365996</v>
      </c>
      <c r="P32" s="77">
        <v>273.47841036600715</v>
      </c>
      <c r="Q32" s="77">
        <v>298.68793963293484</v>
      </c>
      <c r="R32" s="77">
        <v>295.0686153775622</v>
      </c>
      <c r="S32" s="77">
        <v>356.25561775000284</v>
      </c>
      <c r="T32" s="77">
        <v>356.60042294750133</v>
      </c>
      <c r="U32" s="77">
        <v>357.5529821682274</v>
      </c>
      <c r="V32" s="77">
        <v>369.09260160923037</v>
      </c>
      <c r="W32" s="77">
        <v>350.96105948868978</v>
      </c>
      <c r="X32" s="77">
        <v>267.11963495915353</v>
      </c>
      <c r="Y32" s="77">
        <v>299.641488171221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12370.339239270881</v>
      </c>
      <c r="C3" s="65">
        <f t="shared" si="0"/>
        <v>13110.134342188978</v>
      </c>
      <c r="D3" s="65">
        <f t="shared" si="0"/>
        <v>13158.015130008682</v>
      </c>
      <c r="E3" s="65">
        <f t="shared" si="0"/>
        <v>15021.461120408403</v>
      </c>
      <c r="F3" s="65">
        <f t="shared" si="0"/>
        <v>14885.178900650302</v>
      </c>
      <c r="G3" s="65">
        <f t="shared" si="0"/>
        <v>16357.490314244626</v>
      </c>
      <c r="H3" s="65">
        <f t="shared" si="0"/>
        <v>15850.031399681224</v>
      </c>
      <c r="I3" s="65">
        <f t="shared" si="0"/>
        <v>16046.46617830027</v>
      </c>
      <c r="J3" s="65">
        <f t="shared" si="0"/>
        <v>17006.429696982039</v>
      </c>
      <c r="K3" s="65">
        <f t="shared" si="0"/>
        <v>17472.750273759346</v>
      </c>
      <c r="L3" s="65">
        <f t="shared" si="0"/>
        <v>18464.342357230533</v>
      </c>
      <c r="M3" s="65">
        <f t="shared" si="0"/>
        <v>17149.11298193871</v>
      </c>
      <c r="N3" s="65">
        <f t="shared" si="0"/>
        <v>19052.607500248887</v>
      </c>
      <c r="O3" s="65">
        <f t="shared" si="0"/>
        <v>19172.334837143459</v>
      </c>
      <c r="P3" s="65">
        <f t="shared" si="0"/>
        <v>16323.887519972395</v>
      </c>
      <c r="Q3" s="65">
        <f t="shared" si="0"/>
        <v>18777.313967847946</v>
      </c>
      <c r="R3" s="65">
        <f t="shared" ref="R3:V3" si="1">SUM(R4,R15,R17,R27)</f>
        <v>18684.517806917855</v>
      </c>
      <c r="S3" s="65">
        <f t="shared" si="1"/>
        <v>19731.232110143799</v>
      </c>
      <c r="T3" s="65">
        <f t="shared" si="1"/>
        <v>19251.963020819519</v>
      </c>
      <c r="U3" s="65">
        <f t="shared" si="1"/>
        <v>19269.935848946025</v>
      </c>
      <c r="V3" s="65">
        <f t="shared" si="1"/>
        <v>18985.729467073754</v>
      </c>
      <c r="W3" s="65">
        <f t="shared" ref="W3:Y3" si="2">SUM(W4,W15,W17,W27)</f>
        <v>21385.847713532214</v>
      </c>
      <c r="X3" s="65">
        <f t="shared" si="2"/>
        <v>19861.49228044647</v>
      </c>
      <c r="Y3" s="65">
        <f t="shared" si="2"/>
        <v>18368.842579434906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8779.189436835044</v>
      </c>
      <c r="C4" s="69">
        <f t="shared" si="3"/>
        <v>9429.0583432340445</v>
      </c>
      <c r="D4" s="69">
        <f t="shared" si="3"/>
        <v>9425.9163608872896</v>
      </c>
      <c r="E4" s="69">
        <f t="shared" si="3"/>
        <v>10984.459358365828</v>
      </c>
      <c r="F4" s="69">
        <f t="shared" si="3"/>
        <v>11020.756537728777</v>
      </c>
      <c r="G4" s="69">
        <f t="shared" si="3"/>
        <v>12478.029498701684</v>
      </c>
      <c r="H4" s="69">
        <f t="shared" si="3"/>
        <v>11853.401001876691</v>
      </c>
      <c r="I4" s="69">
        <f t="shared" si="3"/>
        <v>12323.466058229937</v>
      </c>
      <c r="J4" s="69">
        <f t="shared" si="3"/>
        <v>13385.160478248272</v>
      </c>
      <c r="K4" s="69">
        <f t="shared" si="3"/>
        <v>13689.049478517574</v>
      </c>
      <c r="L4" s="69">
        <f t="shared" si="3"/>
        <v>14525.86089290529</v>
      </c>
      <c r="M4" s="69">
        <f t="shared" si="3"/>
        <v>12919.343508731972</v>
      </c>
      <c r="N4" s="69">
        <f t="shared" si="3"/>
        <v>14671.636010582506</v>
      </c>
      <c r="O4" s="69">
        <f t="shared" si="3"/>
        <v>15095.761037194161</v>
      </c>
      <c r="P4" s="69">
        <f t="shared" si="3"/>
        <v>12501.527770647794</v>
      </c>
      <c r="Q4" s="69">
        <f t="shared" si="3"/>
        <v>14463.180423391779</v>
      </c>
      <c r="R4" s="69">
        <f t="shared" ref="R4:V4" si="4">SUM(R5:R14)</f>
        <v>14565.325388245275</v>
      </c>
      <c r="S4" s="69">
        <f t="shared" si="4"/>
        <v>15109.668289460056</v>
      </c>
      <c r="T4" s="69">
        <f t="shared" si="4"/>
        <v>14798.589060371074</v>
      </c>
      <c r="U4" s="69">
        <f t="shared" si="4"/>
        <v>14625.520039412677</v>
      </c>
      <c r="V4" s="69">
        <f t="shared" si="4"/>
        <v>14523.570798662653</v>
      </c>
      <c r="W4" s="69">
        <f t="shared" ref="W4:Y4" si="5">SUM(W5:W14)</f>
        <v>17312.63745431033</v>
      </c>
      <c r="X4" s="69">
        <f t="shared" si="5"/>
        <v>16044.759988853517</v>
      </c>
      <c r="Y4" s="69">
        <f t="shared" si="5"/>
        <v>14768.868087330562</v>
      </c>
      <c r="DA4" s="88" t="s">
        <v>391</v>
      </c>
    </row>
    <row r="5" spans="1:105" ht="12" customHeight="1" x14ac:dyDescent="0.25">
      <c r="A5" s="28" t="s">
        <v>51</v>
      </c>
      <c r="B5" s="72">
        <v>38.913440005493172</v>
      </c>
      <c r="C5" s="72">
        <v>44.788550748282397</v>
      </c>
      <c r="D5" s="72">
        <v>10.080764070287429</v>
      </c>
      <c r="E5" s="72">
        <v>10.080815615841809</v>
      </c>
      <c r="F5" s="72">
        <v>4.5681216659052142</v>
      </c>
      <c r="G5" s="72">
        <v>4.1874577468017087</v>
      </c>
      <c r="H5" s="72">
        <v>4.1874577468017087</v>
      </c>
      <c r="I5" s="72">
        <v>3.2962351115546373</v>
      </c>
      <c r="J5" s="72">
        <v>2.557896590601541</v>
      </c>
      <c r="K5" s="72">
        <v>2.1968715277171862</v>
      </c>
      <c r="L5" s="72">
        <v>2.1737791193545091</v>
      </c>
      <c r="M5" s="72">
        <v>2.1700678394390791</v>
      </c>
      <c r="N5" s="72">
        <v>1.4505949913894194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457.75299390716503</v>
      </c>
      <c r="C6" s="72">
        <v>453.54527568143749</v>
      </c>
      <c r="D6" s="72">
        <v>439.14334771886763</v>
      </c>
      <c r="E6" s="72">
        <v>472.15097156938032</v>
      </c>
      <c r="F6" s="72">
        <v>430.62110299481304</v>
      </c>
      <c r="G6" s="72">
        <v>482.67108871675612</v>
      </c>
      <c r="H6" s="72">
        <v>438.97874663429462</v>
      </c>
      <c r="I6" s="72">
        <v>436.42667190381252</v>
      </c>
      <c r="J6" s="72">
        <v>499.24782607542159</v>
      </c>
      <c r="K6" s="72">
        <v>474.42900697474374</v>
      </c>
      <c r="L6" s="72">
        <v>471.78772597912513</v>
      </c>
      <c r="M6" s="72">
        <v>397.80254907503843</v>
      </c>
      <c r="N6" s="72">
        <v>420.88556836779571</v>
      </c>
      <c r="O6" s="72">
        <v>440.90898791325895</v>
      </c>
      <c r="P6" s="72">
        <v>389.96753605009002</v>
      </c>
      <c r="Q6" s="72">
        <v>404.75904008413846</v>
      </c>
      <c r="R6" s="72">
        <v>422.6792014939046</v>
      </c>
      <c r="S6" s="72">
        <v>436.83686117289244</v>
      </c>
      <c r="T6" s="72">
        <v>421.63500367843574</v>
      </c>
      <c r="U6" s="72">
        <v>437.14123325663809</v>
      </c>
      <c r="V6" s="72">
        <v>433.14805014270871</v>
      </c>
      <c r="W6" s="72">
        <v>479.80249934077415</v>
      </c>
      <c r="X6" s="72">
        <v>438.56794454231056</v>
      </c>
      <c r="Y6" s="72">
        <v>443.28070530187074</v>
      </c>
      <c r="DA6" s="89" t="s">
        <v>393</v>
      </c>
    </row>
    <row r="7" spans="1:105" ht="12" customHeight="1" x14ac:dyDescent="0.25">
      <c r="A7" s="28" t="s">
        <v>200</v>
      </c>
      <c r="B7" s="72">
        <v>1753.3460144898379</v>
      </c>
      <c r="C7" s="72">
        <v>1978.8925241125771</v>
      </c>
      <c r="D7" s="72">
        <v>1738.4142019475912</v>
      </c>
      <c r="E7" s="72">
        <v>1461.5780149167672</v>
      </c>
      <c r="F7" s="72">
        <v>1521.9185412220086</v>
      </c>
      <c r="G7" s="72">
        <v>1512.2145783253295</v>
      </c>
      <c r="H7" s="72">
        <v>1324.2546697067369</v>
      </c>
      <c r="I7" s="72">
        <v>1037.2153510586413</v>
      </c>
      <c r="J7" s="72">
        <v>995.10030883578418</v>
      </c>
      <c r="K7" s="72">
        <v>985.92451146483313</v>
      </c>
      <c r="L7" s="72">
        <v>827.86444744146638</v>
      </c>
      <c r="M7" s="72">
        <v>802.22383479702364</v>
      </c>
      <c r="N7" s="72">
        <v>753.63789663128682</v>
      </c>
      <c r="O7" s="72">
        <v>768.97948271901157</v>
      </c>
      <c r="P7" s="72">
        <v>576.98017521596</v>
      </c>
      <c r="Q7" s="72">
        <v>653.52167605036959</v>
      </c>
      <c r="R7" s="72">
        <v>596.37053883936096</v>
      </c>
      <c r="S7" s="72">
        <v>479.99813700469701</v>
      </c>
      <c r="T7" s="72">
        <v>549.15090395847756</v>
      </c>
      <c r="U7" s="72">
        <v>436.29476075907394</v>
      </c>
      <c r="V7" s="72">
        <v>390.65289245449503</v>
      </c>
      <c r="W7" s="72">
        <v>371.65755158206707</v>
      </c>
      <c r="X7" s="72">
        <v>317.05426039531324</v>
      </c>
      <c r="Y7" s="72">
        <v>275.74085017007872</v>
      </c>
      <c r="DA7" s="89" t="s">
        <v>394</v>
      </c>
    </row>
    <row r="8" spans="1:105" ht="12" customHeight="1" x14ac:dyDescent="0.25">
      <c r="A8" s="28" t="s">
        <v>189</v>
      </c>
      <c r="B8" s="72">
        <v>5536.0649991137698</v>
      </c>
      <c r="C8" s="72">
        <v>5924.6525307961265</v>
      </c>
      <c r="D8" s="72">
        <v>5768.2874851956631</v>
      </c>
      <c r="E8" s="72">
        <v>6819.1950916918568</v>
      </c>
      <c r="F8" s="72">
        <v>7338.4625131899802</v>
      </c>
      <c r="G8" s="72">
        <v>7742.7445852157944</v>
      </c>
      <c r="H8" s="72">
        <v>6973.5771682821496</v>
      </c>
      <c r="I8" s="72">
        <v>6658.7890500053218</v>
      </c>
      <c r="J8" s="72">
        <v>6986.9649559592708</v>
      </c>
      <c r="K8" s="72">
        <v>7448.6431033880972</v>
      </c>
      <c r="L8" s="72">
        <v>8395.8372898614543</v>
      </c>
      <c r="M8" s="72">
        <v>8119.8721859422303</v>
      </c>
      <c r="N8" s="72">
        <v>8520.885706703808</v>
      </c>
      <c r="O8" s="72">
        <v>8734.2832903981798</v>
      </c>
      <c r="P8" s="72">
        <v>7177.3090319902376</v>
      </c>
      <c r="Q8" s="72">
        <v>8376.3872102515925</v>
      </c>
      <c r="R8" s="72">
        <v>8559.8041241454048</v>
      </c>
      <c r="S8" s="72">
        <v>8822.3228019684339</v>
      </c>
      <c r="T8" s="72">
        <v>8573.5212210086611</v>
      </c>
      <c r="U8" s="72">
        <v>8564.3091688230506</v>
      </c>
      <c r="V8" s="72">
        <v>8605.585747709898</v>
      </c>
      <c r="W8" s="72">
        <v>10067.655558308998</v>
      </c>
      <c r="X8" s="72">
        <v>9065.7325411383154</v>
      </c>
      <c r="Y8" s="72">
        <v>7917.0447304929012</v>
      </c>
      <c r="DA8" s="89" t="s">
        <v>395</v>
      </c>
    </row>
    <row r="9" spans="1:105" ht="12" customHeight="1" x14ac:dyDescent="0.25">
      <c r="A9" s="28" t="s">
        <v>202</v>
      </c>
      <c r="B9" s="72">
        <v>538.16186211926572</v>
      </c>
      <c r="C9" s="72">
        <v>587.98406380884057</v>
      </c>
      <c r="D9" s="72">
        <v>1021.6434242152939</v>
      </c>
      <c r="E9" s="72">
        <v>1740.4637223883249</v>
      </c>
      <c r="F9" s="72">
        <v>1114.5899804049541</v>
      </c>
      <c r="G9" s="72">
        <v>2052.2966090845207</v>
      </c>
      <c r="H9" s="72">
        <v>2521.5906079294068</v>
      </c>
      <c r="I9" s="72">
        <v>3639.3610865727437</v>
      </c>
      <c r="J9" s="72">
        <v>4378.7096472823823</v>
      </c>
      <c r="K9" s="72">
        <v>4241.1260520543292</v>
      </c>
      <c r="L9" s="72">
        <v>4140.3434048587187</v>
      </c>
      <c r="M9" s="72">
        <v>2617.849693564046</v>
      </c>
      <c r="N9" s="72">
        <v>3896.0938189363292</v>
      </c>
      <c r="O9" s="72">
        <v>3939.2363543135093</v>
      </c>
      <c r="P9" s="72">
        <v>3373.3541388517797</v>
      </c>
      <c r="Q9" s="72">
        <v>3871.7436751606665</v>
      </c>
      <c r="R9" s="72">
        <v>3793.1779478688463</v>
      </c>
      <c r="S9" s="72">
        <v>4239.635422086023</v>
      </c>
      <c r="T9" s="72">
        <v>4007.0863404453303</v>
      </c>
      <c r="U9" s="72">
        <v>4085.4670514000018</v>
      </c>
      <c r="V9" s="72">
        <v>4013.2107410300773</v>
      </c>
      <c r="W9" s="72">
        <v>4643.589916754986</v>
      </c>
      <c r="X9" s="72">
        <v>4292.0835010648225</v>
      </c>
      <c r="Y9" s="72">
        <v>4242.8090177722543</v>
      </c>
      <c r="DA9" s="89" t="s">
        <v>396</v>
      </c>
    </row>
    <row r="10" spans="1:105" ht="12" customHeight="1" x14ac:dyDescent="0.25">
      <c r="A10" s="28" t="s">
        <v>197</v>
      </c>
      <c r="B10" s="72">
        <v>1.4532889853823385</v>
      </c>
      <c r="C10" s="72">
        <v>1.4959518999900736</v>
      </c>
      <c r="D10" s="72">
        <v>1.4921462197472448</v>
      </c>
      <c r="E10" s="72">
        <v>1.5159061367633004</v>
      </c>
      <c r="F10" s="72">
        <v>1.4839551911272384</v>
      </c>
      <c r="G10" s="72">
        <v>1.508790657779469</v>
      </c>
      <c r="H10" s="72">
        <v>1.5113816701636447</v>
      </c>
      <c r="I10" s="72">
        <v>1.5244586524640225</v>
      </c>
      <c r="J10" s="72">
        <v>1.5437425639996571</v>
      </c>
      <c r="K10" s="72">
        <v>1.5569108613573803</v>
      </c>
      <c r="L10" s="72">
        <v>0.91067568131145438</v>
      </c>
      <c r="M10" s="72">
        <v>0.90435355129504591</v>
      </c>
      <c r="N10" s="72">
        <v>1.0660775393003661</v>
      </c>
      <c r="O10" s="72">
        <v>1.0017227070264079</v>
      </c>
      <c r="P10" s="72">
        <v>0.31461236237060652</v>
      </c>
      <c r="Q10" s="72">
        <v>0.60816087559933152</v>
      </c>
      <c r="R10" s="72">
        <v>0.62764417872575851</v>
      </c>
      <c r="S10" s="72">
        <v>0.6305837955642255</v>
      </c>
      <c r="T10" s="72">
        <v>0.70943618906865902</v>
      </c>
      <c r="U10" s="72">
        <v>0.69023556194026203</v>
      </c>
      <c r="V10" s="72">
        <v>0.64160365838054256</v>
      </c>
      <c r="W10" s="72">
        <v>0.62079980959826808</v>
      </c>
      <c r="X10" s="72">
        <v>0.60615769339513781</v>
      </c>
      <c r="Y10" s="72">
        <v>0.58573178103277335</v>
      </c>
      <c r="DA10" s="89" t="s">
        <v>397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102.39767183174931</v>
      </c>
      <c r="G11" s="72">
        <v>105.66768087864828</v>
      </c>
      <c r="H11" s="72">
        <v>94.73174944179739</v>
      </c>
      <c r="I11" s="72">
        <v>87.895179479480745</v>
      </c>
      <c r="J11" s="72">
        <v>28.770356870848275</v>
      </c>
      <c r="K11" s="72">
        <v>34.546678960379452</v>
      </c>
      <c r="L11" s="72">
        <v>82.979283993689194</v>
      </c>
      <c r="M11" s="72">
        <v>379.39682523248985</v>
      </c>
      <c r="N11" s="72">
        <v>473.3558410673844</v>
      </c>
      <c r="O11" s="72">
        <v>637.4784266414074</v>
      </c>
      <c r="P11" s="72">
        <v>547.67726567320733</v>
      </c>
      <c r="Q11" s="72">
        <v>619.86417999965124</v>
      </c>
      <c r="R11" s="72">
        <v>647.358674803653</v>
      </c>
      <c r="S11" s="72">
        <v>621.36421204123928</v>
      </c>
      <c r="T11" s="72">
        <v>750.33111914248332</v>
      </c>
      <c r="U11" s="72">
        <v>612.68166584474761</v>
      </c>
      <c r="V11" s="72">
        <v>610.42039092693415</v>
      </c>
      <c r="W11" s="72">
        <v>505.0779420616177</v>
      </c>
      <c r="X11" s="72">
        <v>499.27706904950224</v>
      </c>
      <c r="Y11" s="72">
        <v>447.93439756984031</v>
      </c>
      <c r="DA11" s="89" t="s">
        <v>398</v>
      </c>
    </row>
    <row r="12" spans="1:105" ht="12" customHeight="1" x14ac:dyDescent="0.25">
      <c r="A12" s="28" t="s">
        <v>95</v>
      </c>
      <c r="B12" s="72">
        <v>5.606645240511706</v>
      </c>
      <c r="C12" s="72">
        <v>7.3172863841889226</v>
      </c>
      <c r="D12" s="72">
        <v>9.0106601438870708</v>
      </c>
      <c r="E12" s="72">
        <v>12.843131431906585</v>
      </c>
      <c r="F12" s="72">
        <v>20.31969638176064</v>
      </c>
      <c r="G12" s="72">
        <v>32.216767516585918</v>
      </c>
      <c r="H12" s="72">
        <v>31.90273614014918</v>
      </c>
      <c r="I12" s="72">
        <v>37.690283356992836</v>
      </c>
      <c r="J12" s="72">
        <v>46.852967431478341</v>
      </c>
      <c r="K12" s="72">
        <v>60.749894075268486</v>
      </c>
      <c r="L12" s="72">
        <v>94.877381685517847</v>
      </c>
      <c r="M12" s="72">
        <v>105.65346528029137</v>
      </c>
      <c r="N12" s="72">
        <v>124.36524307705612</v>
      </c>
      <c r="O12" s="72">
        <v>139.13928013927642</v>
      </c>
      <c r="P12" s="72">
        <v>108.31168206353998</v>
      </c>
      <c r="Q12" s="72">
        <v>135.59630120439223</v>
      </c>
      <c r="R12" s="72">
        <v>143.11543819348327</v>
      </c>
      <c r="S12" s="72">
        <v>160.54158449287311</v>
      </c>
      <c r="T12" s="72">
        <v>155.05333220626477</v>
      </c>
      <c r="U12" s="72">
        <v>143.68202397489341</v>
      </c>
      <c r="V12" s="72">
        <v>137.77579512984971</v>
      </c>
      <c r="W12" s="72">
        <v>908.34091578736627</v>
      </c>
      <c r="X12" s="72">
        <v>1082.7699358474358</v>
      </c>
      <c r="Y12" s="72">
        <v>1151.2236681988998</v>
      </c>
      <c r="DA12" s="89" t="s">
        <v>399</v>
      </c>
    </row>
    <row r="13" spans="1:105" ht="12" customHeight="1" x14ac:dyDescent="0.25">
      <c r="A13" s="73" t="s">
        <v>94</v>
      </c>
      <c r="B13" s="74">
        <v>242.00143015044245</v>
      </c>
      <c r="C13" s="74">
        <v>214.18515317262265</v>
      </c>
      <c r="D13" s="74">
        <v>230.53731241566734</v>
      </c>
      <c r="E13" s="74">
        <v>255.26328587485884</v>
      </c>
      <c r="F13" s="74">
        <v>255.26085085336385</v>
      </c>
      <c r="G13" s="74">
        <v>297.42857276293466</v>
      </c>
      <c r="H13" s="74">
        <v>241.60791642686837</v>
      </c>
      <c r="I13" s="74">
        <v>211.18709843129082</v>
      </c>
      <c r="J13" s="74">
        <v>231.70096438317336</v>
      </c>
      <c r="K13" s="74">
        <v>222.07423165169837</v>
      </c>
      <c r="L13" s="74">
        <v>268.61890014479047</v>
      </c>
      <c r="M13" s="74">
        <v>272.17519448732781</v>
      </c>
      <c r="N13" s="74">
        <v>256.15163828168545</v>
      </c>
      <c r="O13" s="74">
        <v>190.77587760115887</v>
      </c>
      <c r="P13" s="74">
        <v>121.19189240350099</v>
      </c>
      <c r="Q13" s="74">
        <v>185.87687752431515</v>
      </c>
      <c r="R13" s="74">
        <v>185.85505729083982</v>
      </c>
      <c r="S13" s="74">
        <v>127.32765221494948</v>
      </c>
      <c r="T13" s="74">
        <v>127.31847550910553</v>
      </c>
      <c r="U13" s="74">
        <v>132.10301094313058</v>
      </c>
      <c r="V13" s="74">
        <v>120.76814480266344</v>
      </c>
      <c r="W13" s="74">
        <v>24.390137464322006</v>
      </c>
      <c r="X13" s="74">
        <v>56.83905161553448</v>
      </c>
      <c r="Y13" s="74">
        <v>41.573025660201544</v>
      </c>
      <c r="DA13" s="90" t="s">
        <v>400</v>
      </c>
    </row>
    <row r="14" spans="1:105" ht="12" customHeight="1" x14ac:dyDescent="0.25">
      <c r="A14" s="75" t="s">
        <v>97</v>
      </c>
      <c r="B14" s="76">
        <v>205.88876282317776</v>
      </c>
      <c r="C14" s="76">
        <v>216.19700662998039</v>
      </c>
      <c r="D14" s="76">
        <v>207.30701896028606</v>
      </c>
      <c r="E14" s="76">
        <v>211.36841874012879</v>
      </c>
      <c r="F14" s="76">
        <v>231.13410399311786</v>
      </c>
      <c r="G14" s="76">
        <v>247.09336779653506</v>
      </c>
      <c r="H14" s="76">
        <v>221.05856789832319</v>
      </c>
      <c r="I14" s="76">
        <v>210.08064365763525</v>
      </c>
      <c r="J14" s="76">
        <v>213.71181225531521</v>
      </c>
      <c r="K14" s="76">
        <v>217.80221755914894</v>
      </c>
      <c r="L14" s="76">
        <v>240.46800413986256</v>
      </c>
      <c r="M14" s="76">
        <v>221.29533896279003</v>
      </c>
      <c r="N14" s="76">
        <v>223.74362498646803</v>
      </c>
      <c r="O14" s="76">
        <v>243.95761476133089</v>
      </c>
      <c r="P14" s="76">
        <v>206.42143603710824</v>
      </c>
      <c r="Q14" s="76">
        <v>214.82330224105417</v>
      </c>
      <c r="R14" s="76">
        <v>216.33676143105717</v>
      </c>
      <c r="S14" s="76">
        <v>221.01103468338343</v>
      </c>
      <c r="T14" s="76">
        <v>213.78322823324544</v>
      </c>
      <c r="U14" s="76">
        <v>213.15088884920146</v>
      </c>
      <c r="V14" s="76">
        <v>211.36743280764443</v>
      </c>
      <c r="W14" s="76">
        <v>311.50213320060226</v>
      </c>
      <c r="X14" s="76">
        <v>291.82952750688753</v>
      </c>
      <c r="Y14" s="76">
        <v>248.67596038348057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120.96505195083385</v>
      </c>
      <c r="C15" s="69">
        <f t="shared" si="6"/>
        <v>158.75191483926227</v>
      </c>
      <c r="D15" s="69">
        <f t="shared" si="6"/>
        <v>147.32396963581442</v>
      </c>
      <c r="E15" s="69">
        <f t="shared" si="6"/>
        <v>512.25255129885306</v>
      </c>
      <c r="F15" s="69">
        <f t="shared" si="6"/>
        <v>226.02140392709512</v>
      </c>
      <c r="G15" s="69">
        <f t="shared" si="6"/>
        <v>251.2814749057126</v>
      </c>
      <c r="H15" s="69">
        <f t="shared" si="6"/>
        <v>358.87709965333863</v>
      </c>
      <c r="I15" s="69">
        <f t="shared" si="6"/>
        <v>364.95376953894367</v>
      </c>
      <c r="J15" s="69">
        <f t="shared" si="6"/>
        <v>498.15762612245425</v>
      </c>
      <c r="K15" s="69">
        <f t="shared" si="6"/>
        <v>562.08651192906734</v>
      </c>
      <c r="L15" s="69">
        <f t="shared" si="6"/>
        <v>466.99611410088932</v>
      </c>
      <c r="M15" s="69">
        <f t="shared" si="6"/>
        <v>550.48096773637315</v>
      </c>
      <c r="N15" s="69">
        <f t="shared" si="6"/>
        <v>931.10456175956801</v>
      </c>
      <c r="O15" s="69">
        <f t="shared" si="6"/>
        <v>591.91953231191474</v>
      </c>
      <c r="P15" s="69">
        <f t="shared" si="6"/>
        <v>449.18246043384369</v>
      </c>
      <c r="Q15" s="69">
        <f t="shared" si="6"/>
        <v>951.91350321212417</v>
      </c>
      <c r="R15" s="69">
        <f t="shared" si="6"/>
        <v>684.72041539338329</v>
      </c>
      <c r="S15" s="69">
        <f t="shared" si="6"/>
        <v>1043.6178162034005</v>
      </c>
      <c r="T15" s="69">
        <f t="shared" si="6"/>
        <v>824.49064551162155</v>
      </c>
      <c r="U15" s="69">
        <f t="shared" si="6"/>
        <v>1034.3774410526114</v>
      </c>
      <c r="V15" s="69">
        <f t="shared" si="6"/>
        <v>818.65590348973251</v>
      </c>
      <c r="W15" s="69">
        <f t="shared" si="6"/>
        <v>808.63523719381044</v>
      </c>
      <c r="X15" s="69">
        <f t="shared" si="6"/>
        <v>1249.9086678083581</v>
      </c>
      <c r="Y15" s="69">
        <f t="shared" si="6"/>
        <v>1097.0679574956916</v>
      </c>
      <c r="DA15" s="88" t="s">
        <v>402</v>
      </c>
    </row>
    <row r="16" spans="1:105" ht="12" customHeight="1" x14ac:dyDescent="0.25">
      <c r="A16" s="28" t="s">
        <v>91</v>
      </c>
      <c r="B16" s="72">
        <v>120.96505195083385</v>
      </c>
      <c r="C16" s="72">
        <v>158.75191483926227</v>
      </c>
      <c r="D16" s="72">
        <v>147.32396963581442</v>
      </c>
      <c r="E16" s="72">
        <v>512.25255129885306</v>
      </c>
      <c r="F16" s="72">
        <v>226.02140392709512</v>
      </c>
      <c r="G16" s="72">
        <v>251.2814749057126</v>
      </c>
      <c r="H16" s="72">
        <v>358.87709965333863</v>
      </c>
      <c r="I16" s="72">
        <v>364.95376953894367</v>
      </c>
      <c r="J16" s="72">
        <v>498.15762612245425</v>
      </c>
      <c r="K16" s="72">
        <v>562.08651192906734</v>
      </c>
      <c r="L16" s="72">
        <v>466.99611410088932</v>
      </c>
      <c r="M16" s="72">
        <v>550.48096773637315</v>
      </c>
      <c r="N16" s="72">
        <v>931.10456175956801</v>
      </c>
      <c r="O16" s="72">
        <v>591.91953231191474</v>
      </c>
      <c r="P16" s="72">
        <v>449.18246043384369</v>
      </c>
      <c r="Q16" s="72">
        <v>951.91350321212417</v>
      </c>
      <c r="R16" s="72">
        <v>684.72041539338329</v>
      </c>
      <c r="S16" s="72">
        <v>1043.6178162034005</v>
      </c>
      <c r="T16" s="72">
        <v>824.49064551162155</v>
      </c>
      <c r="U16" s="72">
        <v>1034.3774410526114</v>
      </c>
      <c r="V16" s="72">
        <v>818.65590348973251</v>
      </c>
      <c r="W16" s="72">
        <v>808.63523719381044</v>
      </c>
      <c r="X16" s="72">
        <v>1249.9086678083581</v>
      </c>
      <c r="Y16" s="72">
        <v>1097.0679574956916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2275.2694231532546</v>
      </c>
      <c r="C17" s="69">
        <f t="shared" si="7"/>
        <v>2305.5697890591068</v>
      </c>
      <c r="D17" s="69">
        <f t="shared" si="7"/>
        <v>2349.6738114191194</v>
      </c>
      <c r="E17" s="69">
        <f t="shared" si="7"/>
        <v>2323.4288113982834</v>
      </c>
      <c r="F17" s="69">
        <f t="shared" si="7"/>
        <v>2357.9932294665109</v>
      </c>
      <c r="G17" s="69">
        <f t="shared" si="7"/>
        <v>2386.8864619690039</v>
      </c>
      <c r="H17" s="69">
        <f t="shared" si="7"/>
        <v>2388.404790057918</v>
      </c>
      <c r="I17" s="69">
        <f t="shared" si="7"/>
        <v>2246.8927286480048</v>
      </c>
      <c r="J17" s="69">
        <f t="shared" si="7"/>
        <v>2113.570127376714</v>
      </c>
      <c r="K17" s="69">
        <f t="shared" si="7"/>
        <v>2187.0267620168738</v>
      </c>
      <c r="L17" s="69">
        <f t="shared" si="7"/>
        <v>2438.358780014416</v>
      </c>
      <c r="M17" s="69">
        <f t="shared" si="7"/>
        <v>2606.7574070033147</v>
      </c>
      <c r="N17" s="69">
        <f t="shared" si="7"/>
        <v>2561.5617501439324</v>
      </c>
      <c r="O17" s="69">
        <f t="shared" si="7"/>
        <v>2507.5371369682543</v>
      </c>
      <c r="P17" s="69">
        <f t="shared" si="7"/>
        <v>2482.5882628807649</v>
      </c>
      <c r="Q17" s="69">
        <f t="shared" si="7"/>
        <v>2432.4700981193137</v>
      </c>
      <c r="R17" s="69">
        <f t="shared" ref="R17:V17" si="8">SUM(R18:R26)</f>
        <v>2482.9004646564599</v>
      </c>
      <c r="S17" s="69">
        <f t="shared" si="8"/>
        <v>2490.850956550084</v>
      </c>
      <c r="T17" s="69">
        <f t="shared" si="8"/>
        <v>2544.7638672557614</v>
      </c>
      <c r="U17" s="69">
        <f t="shared" si="8"/>
        <v>2505.3043054126433</v>
      </c>
      <c r="V17" s="69">
        <f t="shared" si="8"/>
        <v>2485.0490329185982</v>
      </c>
      <c r="W17" s="69">
        <f t="shared" ref="W17:Y17" si="9">SUM(W18:W26)</f>
        <v>2167.0934593759007</v>
      </c>
      <c r="X17" s="69">
        <f t="shared" si="9"/>
        <v>1674.1262551528653</v>
      </c>
      <c r="Y17" s="69">
        <f t="shared" si="9"/>
        <v>1638.8081301039761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152.24863852827437</v>
      </c>
      <c r="C19" s="72">
        <v>155.72983847157306</v>
      </c>
      <c r="D19" s="72">
        <v>158.39159802947637</v>
      </c>
      <c r="E19" s="72">
        <v>161.75198356722143</v>
      </c>
      <c r="F19" s="72">
        <v>184.7143500675997</v>
      </c>
      <c r="G19" s="72">
        <v>167.92265761514972</v>
      </c>
      <c r="H19" s="72">
        <v>161.19737714018711</v>
      </c>
      <c r="I19" s="72">
        <v>141.07717430558185</v>
      </c>
      <c r="J19" s="72">
        <v>132.66032282156166</v>
      </c>
      <c r="K19" s="72">
        <v>133.88677578162304</v>
      </c>
      <c r="L19" s="72">
        <v>144.60024614474597</v>
      </c>
      <c r="M19" s="72">
        <v>162.29005279076628</v>
      </c>
      <c r="N19" s="72">
        <v>144.62747967737766</v>
      </c>
      <c r="O19" s="72">
        <v>131.4457537587364</v>
      </c>
      <c r="P19" s="72">
        <v>114.21665839915309</v>
      </c>
      <c r="Q19" s="72">
        <v>116.49378733407781</v>
      </c>
      <c r="R19" s="72">
        <v>123.85789361069232</v>
      </c>
      <c r="S19" s="72">
        <v>134.20886499847734</v>
      </c>
      <c r="T19" s="72">
        <v>140.96855420952062</v>
      </c>
      <c r="U19" s="72">
        <v>141.57609940834357</v>
      </c>
      <c r="V19" s="72">
        <v>145.41499435825332</v>
      </c>
      <c r="W19" s="72">
        <v>146.46654661474602</v>
      </c>
      <c r="X19" s="72">
        <v>146.64866310068257</v>
      </c>
      <c r="Y19" s="72">
        <v>149.93159883465893</v>
      </c>
      <c r="DA19" s="89" t="s">
        <v>406</v>
      </c>
    </row>
    <row r="20" spans="1:105" ht="12" customHeight="1" x14ac:dyDescent="0.25">
      <c r="A20" s="28" t="s">
        <v>200</v>
      </c>
      <c r="B20" s="72">
        <v>260.75480805917681</v>
      </c>
      <c r="C20" s="72">
        <v>251.46970668382451</v>
      </c>
      <c r="D20" s="72">
        <v>230.98997908016563</v>
      </c>
      <c r="E20" s="72">
        <v>194.54060058721996</v>
      </c>
      <c r="F20" s="72">
        <v>212.91735172277367</v>
      </c>
      <c r="G20" s="72">
        <v>191.81181511557156</v>
      </c>
      <c r="H20" s="72">
        <v>180.32881087167715</v>
      </c>
      <c r="I20" s="72">
        <v>142.32183764892207</v>
      </c>
      <c r="J20" s="72">
        <v>130.46013070124144</v>
      </c>
      <c r="K20" s="72">
        <v>125.37647675830941</v>
      </c>
      <c r="L20" s="72">
        <v>97.392732304358205</v>
      </c>
      <c r="M20" s="72">
        <v>107.43958836845772</v>
      </c>
      <c r="N20" s="72">
        <v>86.637826228090205</v>
      </c>
      <c r="O20" s="72">
        <v>84.537571314975821</v>
      </c>
      <c r="P20" s="72">
        <v>80.244122467971138</v>
      </c>
      <c r="Q20" s="72">
        <v>77.586532852105847</v>
      </c>
      <c r="R20" s="72">
        <v>71.610891870948066</v>
      </c>
      <c r="S20" s="72">
        <v>60.316298302574957</v>
      </c>
      <c r="T20" s="72">
        <v>74.524529491395086</v>
      </c>
      <c r="U20" s="72">
        <v>57.842933714038452</v>
      </c>
      <c r="V20" s="72">
        <v>54.298847130411417</v>
      </c>
      <c r="W20" s="72">
        <v>46.193840827183315</v>
      </c>
      <c r="X20" s="72">
        <v>32.59495392025454</v>
      </c>
      <c r="Y20" s="72">
        <v>30.151694312342542</v>
      </c>
      <c r="DA20" s="89" t="s">
        <v>407</v>
      </c>
    </row>
    <row r="21" spans="1:105" ht="12" customHeight="1" x14ac:dyDescent="0.25">
      <c r="A21" s="28" t="s">
        <v>189</v>
      </c>
      <c r="B21" s="72">
        <v>1267.2996204419737</v>
      </c>
      <c r="C21" s="72">
        <v>1309.0670509845825</v>
      </c>
      <c r="D21" s="72">
        <v>1300.9017704414996</v>
      </c>
      <c r="E21" s="72">
        <v>1317.4435532292223</v>
      </c>
      <c r="F21" s="72">
        <v>1221.0461045336244</v>
      </c>
      <c r="G21" s="72">
        <v>1286.9482619706623</v>
      </c>
      <c r="H21" s="72">
        <v>1273.6416433267518</v>
      </c>
      <c r="I21" s="72">
        <v>1211.7679690279926</v>
      </c>
      <c r="J21" s="72">
        <v>1099.9151385505841</v>
      </c>
      <c r="K21" s="72">
        <v>1187.0720694982633</v>
      </c>
      <c r="L21" s="72">
        <v>1404.5265567410302</v>
      </c>
      <c r="M21" s="72">
        <v>1441.7540869190498</v>
      </c>
      <c r="N21" s="72">
        <v>1480.0456502648067</v>
      </c>
      <c r="O21" s="72">
        <v>1445.8600891163114</v>
      </c>
      <c r="P21" s="72">
        <v>1417.9026016812591</v>
      </c>
      <c r="Q21" s="72">
        <v>1402.0601111173432</v>
      </c>
      <c r="R21" s="72">
        <v>1451.894385158181</v>
      </c>
      <c r="S21" s="72">
        <v>1446.0181379443452</v>
      </c>
      <c r="T21" s="72">
        <v>1464.5034761330226</v>
      </c>
      <c r="U21" s="72">
        <v>1460.4384906248329</v>
      </c>
      <c r="V21" s="72">
        <v>1462.6025587717347</v>
      </c>
      <c r="W21" s="72">
        <v>1251.1089859952897</v>
      </c>
      <c r="X21" s="72">
        <v>932.36277050722265</v>
      </c>
      <c r="Y21" s="72">
        <v>865.89688598877206</v>
      </c>
      <c r="DA21" s="89" t="s">
        <v>408</v>
      </c>
    </row>
    <row r="22" spans="1:105" ht="12" customHeight="1" x14ac:dyDescent="0.25">
      <c r="A22" s="28" t="s">
        <v>202</v>
      </c>
      <c r="B22" s="72">
        <v>24.043697567713625</v>
      </c>
      <c r="C22" s="72">
        <v>25.496807951340166</v>
      </c>
      <c r="D22" s="72">
        <v>46.361168035875835</v>
      </c>
      <c r="E22" s="72">
        <v>55.876052961037004</v>
      </c>
      <c r="F22" s="72">
        <v>63.101058362565581</v>
      </c>
      <c r="G22" s="72">
        <v>79.124376897915113</v>
      </c>
      <c r="H22" s="72">
        <v>103.55567594505244</v>
      </c>
      <c r="I22" s="72">
        <v>103.35526460433955</v>
      </c>
      <c r="J22" s="72">
        <v>112.72602178686346</v>
      </c>
      <c r="K22" s="72">
        <v>114.64878462453399</v>
      </c>
      <c r="L22" s="72">
        <v>129.60116036497212</v>
      </c>
      <c r="M22" s="72">
        <v>151.20850709023807</v>
      </c>
      <c r="N22" s="72">
        <v>152.77892326201334</v>
      </c>
      <c r="O22" s="72">
        <v>154.52021209455341</v>
      </c>
      <c r="P22" s="72">
        <v>166.12713112524324</v>
      </c>
      <c r="Q22" s="72">
        <v>161.08356287368343</v>
      </c>
      <c r="R22" s="72">
        <v>157.07532650034355</v>
      </c>
      <c r="S22" s="72">
        <v>175.35569096967748</v>
      </c>
      <c r="T22" s="72">
        <v>165.39288360576245</v>
      </c>
      <c r="U22" s="72">
        <v>168.79341769233088</v>
      </c>
      <c r="V22" s="72">
        <v>166.03497124766048</v>
      </c>
      <c r="W22" s="72">
        <v>186.61844987947819</v>
      </c>
      <c r="X22" s="72">
        <v>180.14830724848272</v>
      </c>
      <c r="Y22" s="72">
        <v>177.47511585451451</v>
      </c>
      <c r="DA22" s="89" t="s">
        <v>409</v>
      </c>
    </row>
    <row r="23" spans="1:105" ht="12" customHeight="1" x14ac:dyDescent="0.25">
      <c r="A23" s="28" t="s">
        <v>197</v>
      </c>
      <c r="B23" s="72">
        <v>0.20257742097228251</v>
      </c>
      <c r="C23" s="72">
        <v>0.20140023063010978</v>
      </c>
      <c r="D23" s="72">
        <v>0.21097756060328582</v>
      </c>
      <c r="E23" s="72">
        <v>0.1913593285528474</v>
      </c>
      <c r="F23" s="72">
        <v>0.19650032686637095</v>
      </c>
      <c r="G23" s="72">
        <v>0.18087459367830808</v>
      </c>
      <c r="H23" s="72">
        <v>0.19375014668800514</v>
      </c>
      <c r="I23" s="72">
        <v>0.19659207851295329</v>
      </c>
      <c r="J23" s="72">
        <v>0.19003620603431751</v>
      </c>
      <c r="K23" s="72">
        <v>0.18805394530111375</v>
      </c>
      <c r="L23" s="72">
        <v>0.10389197632022046</v>
      </c>
      <c r="M23" s="72">
        <v>0.12071506020424944</v>
      </c>
      <c r="N23" s="72">
        <v>0.12605971391334977</v>
      </c>
      <c r="O23" s="72">
        <v>0.11721538167865074</v>
      </c>
      <c r="P23" s="72">
        <v>4.6461083991330074E-2</v>
      </c>
      <c r="Q23" s="72">
        <v>7.611623803587185E-2</v>
      </c>
      <c r="R23" s="72">
        <v>7.8665358762096224E-2</v>
      </c>
      <c r="S23" s="72">
        <v>7.8730177951457134E-2</v>
      </c>
      <c r="T23" s="72">
        <v>8.9270491991090148E-2</v>
      </c>
      <c r="U23" s="72">
        <v>8.854846334262427E-2</v>
      </c>
      <c r="V23" s="72">
        <v>8.2545877519726765E-2</v>
      </c>
      <c r="W23" s="72">
        <v>7.6451434981575306E-2</v>
      </c>
      <c r="X23" s="72">
        <v>6.2376987486860665E-2</v>
      </c>
      <c r="Y23" s="72">
        <v>6.4088276050712503E-2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17.30887697364923</v>
      </c>
      <c r="G24" s="72">
        <v>16.155042036480477</v>
      </c>
      <c r="H24" s="72">
        <v>15.505117046583853</v>
      </c>
      <c r="I24" s="72">
        <v>14.472949954225435</v>
      </c>
      <c r="J24" s="72">
        <v>4.4392462912255821</v>
      </c>
      <c r="K24" s="72">
        <v>5.2804385762628003</v>
      </c>
      <c r="L24" s="72">
        <v>11.90971834843371</v>
      </c>
      <c r="M24" s="72">
        <v>64.094660523705201</v>
      </c>
      <c r="N24" s="72">
        <v>70.883568055953646</v>
      </c>
      <c r="O24" s="72">
        <v>94.836815239539604</v>
      </c>
      <c r="P24" s="72">
        <v>98.908475942432574</v>
      </c>
      <c r="Q24" s="72">
        <v>98.335649948252964</v>
      </c>
      <c r="R24" s="72">
        <v>102.70467206114002</v>
      </c>
      <c r="S24" s="72">
        <v>96.916351840405142</v>
      </c>
      <c r="T24" s="72">
        <v>118.16251807759255</v>
      </c>
      <c r="U24" s="72">
        <v>95.287867373422316</v>
      </c>
      <c r="V24" s="72">
        <v>83.708515322061061</v>
      </c>
      <c r="W24" s="72">
        <v>59.94511406374891</v>
      </c>
      <c r="X24" s="72">
        <v>48.649548286777552</v>
      </c>
      <c r="Y24" s="72">
        <v>41.625986580957971</v>
      </c>
      <c r="DA24" s="89" t="s">
        <v>411</v>
      </c>
    </row>
    <row r="25" spans="1:105" ht="12" customHeight="1" x14ac:dyDescent="0.25">
      <c r="A25" s="73" t="s">
        <v>53</v>
      </c>
      <c r="B25" s="74">
        <v>562.24106135870352</v>
      </c>
      <c r="C25" s="74">
        <v>554.17059092804232</v>
      </c>
      <c r="D25" s="74">
        <v>601.90309901096566</v>
      </c>
      <c r="E25" s="74">
        <v>581.1096985264054</v>
      </c>
      <c r="F25" s="74">
        <v>644.3065799127944</v>
      </c>
      <c r="G25" s="74">
        <v>623.46226435003643</v>
      </c>
      <c r="H25" s="74">
        <v>626.87338720608545</v>
      </c>
      <c r="I25" s="74">
        <v>593.02544661742388</v>
      </c>
      <c r="J25" s="74">
        <v>581.08696962625413</v>
      </c>
      <c r="K25" s="74">
        <v>554.41388768210697</v>
      </c>
      <c r="L25" s="74">
        <v>550.96015771151133</v>
      </c>
      <c r="M25" s="74">
        <v>575.97567759225228</v>
      </c>
      <c r="N25" s="74">
        <v>511.52956882311878</v>
      </c>
      <c r="O25" s="74">
        <v>471.78078702720512</v>
      </c>
      <c r="P25" s="74">
        <v>472.27282077916595</v>
      </c>
      <c r="Q25" s="74">
        <v>436.29745039554001</v>
      </c>
      <c r="R25" s="74">
        <v>427.61809699235113</v>
      </c>
      <c r="S25" s="74">
        <v>423.46582470702288</v>
      </c>
      <c r="T25" s="74">
        <v>419.49082097304648</v>
      </c>
      <c r="U25" s="74">
        <v>412.59655260752766</v>
      </c>
      <c r="V25" s="74">
        <v>392.72310923933208</v>
      </c>
      <c r="W25" s="74">
        <v>287.72714880638927</v>
      </c>
      <c r="X25" s="74">
        <v>128.66814756971425</v>
      </c>
      <c r="Y25" s="74">
        <v>154.3222615464457</v>
      </c>
      <c r="DA25" s="90" t="s">
        <v>412</v>
      </c>
    </row>
    <row r="26" spans="1:105" ht="12" customHeight="1" x14ac:dyDescent="0.25">
      <c r="A26" s="32" t="s">
        <v>52</v>
      </c>
      <c r="B26" s="77">
        <v>8.4790197764402393</v>
      </c>
      <c r="C26" s="77">
        <v>9.4343938091143578</v>
      </c>
      <c r="D26" s="77">
        <v>10.915219260533101</v>
      </c>
      <c r="E26" s="77">
        <v>12.515563198624253</v>
      </c>
      <c r="F26" s="77">
        <v>14.402407566638013</v>
      </c>
      <c r="G26" s="77">
        <v>21.281169389509873</v>
      </c>
      <c r="H26" s="77">
        <v>27.109028374892468</v>
      </c>
      <c r="I26" s="77">
        <v>40.675494411006085</v>
      </c>
      <c r="J26" s="77">
        <v>52.092261392949297</v>
      </c>
      <c r="K26" s="77">
        <v>66.160275150472856</v>
      </c>
      <c r="L26" s="77">
        <v>99.26431642304388</v>
      </c>
      <c r="M26" s="77">
        <v>103.87411865864135</v>
      </c>
      <c r="N26" s="77">
        <v>114.93267411865865</v>
      </c>
      <c r="O26" s="77">
        <v>124.43869303525395</v>
      </c>
      <c r="P26" s="77">
        <v>132.86999140154839</v>
      </c>
      <c r="Q26" s="77">
        <v>140.53688736027456</v>
      </c>
      <c r="R26" s="77">
        <v>148.06053310404181</v>
      </c>
      <c r="S26" s="77">
        <v>154.49105760962956</v>
      </c>
      <c r="T26" s="77">
        <v>161.63181427343056</v>
      </c>
      <c r="U26" s="77">
        <v>168.68039552880475</v>
      </c>
      <c r="V26" s="77">
        <v>180.18349097162533</v>
      </c>
      <c r="W26" s="77">
        <v>188.95692175408354</v>
      </c>
      <c r="X26" s="77">
        <v>204.99148753224412</v>
      </c>
      <c r="Y26" s="77">
        <v>219.34049871023348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1194.915327331747</v>
      </c>
      <c r="C27" s="69">
        <f t="shared" si="10"/>
        <v>1216.7542950565635</v>
      </c>
      <c r="D27" s="69">
        <f t="shared" si="10"/>
        <v>1235.1009880664594</v>
      </c>
      <c r="E27" s="69">
        <f t="shared" si="10"/>
        <v>1201.3203993454388</v>
      </c>
      <c r="F27" s="69">
        <f t="shared" si="10"/>
        <v>1280.4077295279187</v>
      </c>
      <c r="G27" s="69">
        <f t="shared" si="10"/>
        <v>1241.2928786682257</v>
      </c>
      <c r="H27" s="69">
        <f t="shared" si="10"/>
        <v>1249.3485080932746</v>
      </c>
      <c r="I27" s="69">
        <f t="shared" si="10"/>
        <v>1111.1536218833839</v>
      </c>
      <c r="J27" s="69">
        <f t="shared" si="10"/>
        <v>1009.5414652345987</v>
      </c>
      <c r="K27" s="69">
        <f t="shared" si="10"/>
        <v>1034.5875212958297</v>
      </c>
      <c r="L27" s="69">
        <f t="shared" si="10"/>
        <v>1033.1265702099379</v>
      </c>
      <c r="M27" s="69">
        <f t="shared" si="10"/>
        <v>1072.5310984670491</v>
      </c>
      <c r="N27" s="69">
        <f t="shared" si="10"/>
        <v>888.305177762879</v>
      </c>
      <c r="O27" s="69">
        <f t="shared" si="10"/>
        <v>977.11713066912694</v>
      </c>
      <c r="P27" s="69">
        <f t="shared" si="10"/>
        <v>890.58902600999409</v>
      </c>
      <c r="Q27" s="69">
        <f t="shared" si="10"/>
        <v>929.74994312472631</v>
      </c>
      <c r="R27" s="69">
        <f t="shared" ref="R27:V27" si="11">SUM(R28:R32)</f>
        <v>951.57153862273526</v>
      </c>
      <c r="S27" s="69">
        <f t="shared" si="11"/>
        <v>1087.0950479302605</v>
      </c>
      <c r="T27" s="69">
        <f t="shared" si="11"/>
        <v>1084.1194476810642</v>
      </c>
      <c r="U27" s="69">
        <f t="shared" si="11"/>
        <v>1104.7340630680933</v>
      </c>
      <c r="V27" s="69">
        <f t="shared" si="11"/>
        <v>1158.4537320027684</v>
      </c>
      <c r="W27" s="69">
        <f t="shared" ref="W27:Y27" si="12">SUM(W28:W32)</f>
        <v>1097.4815626521715</v>
      </c>
      <c r="X27" s="69">
        <f t="shared" si="12"/>
        <v>892.69736863173307</v>
      </c>
      <c r="Y27" s="69">
        <f t="shared" si="12"/>
        <v>864.09840450467459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169.12038987734388</v>
      </c>
      <c r="C29" s="72">
        <v>160.46391063013445</v>
      </c>
      <c r="D29" s="72">
        <v>161.24729142301999</v>
      </c>
      <c r="E29" s="72">
        <v>156.87686342704885</v>
      </c>
      <c r="F29" s="72">
        <v>169.41101063677937</v>
      </c>
      <c r="G29" s="72">
        <v>158.2557302537279</v>
      </c>
      <c r="H29" s="72">
        <v>153.84811603627315</v>
      </c>
      <c r="I29" s="72">
        <v>144.42432104297205</v>
      </c>
      <c r="J29" s="72">
        <v>147.42063224442444</v>
      </c>
      <c r="K29" s="72">
        <v>140.38095159019903</v>
      </c>
      <c r="L29" s="72">
        <v>137.09052379297324</v>
      </c>
      <c r="M29" s="72">
        <v>141.02630066199154</v>
      </c>
      <c r="N29" s="72">
        <v>124.55131754516481</v>
      </c>
      <c r="O29" s="72">
        <v>125.08310178847471</v>
      </c>
      <c r="P29" s="72">
        <v>133.20116918995552</v>
      </c>
      <c r="Q29" s="72">
        <v>124.80915806351287</v>
      </c>
      <c r="R29" s="72">
        <v>128.63433426549167</v>
      </c>
      <c r="S29" s="72">
        <v>134.53717914589646</v>
      </c>
      <c r="T29" s="72">
        <v>137.03882678226623</v>
      </c>
      <c r="U29" s="72">
        <v>134.25669164146552</v>
      </c>
      <c r="V29" s="72">
        <v>135.32024942492018</v>
      </c>
      <c r="W29" s="72">
        <v>134.21420215317116</v>
      </c>
      <c r="X29" s="72">
        <v>132.81053617796823</v>
      </c>
      <c r="Y29" s="72">
        <v>134.70234373281409</v>
      </c>
      <c r="DA29" s="89" t="s">
        <v>416</v>
      </c>
    </row>
    <row r="30" spans="1:105" ht="12" customHeight="1" x14ac:dyDescent="0.25">
      <c r="A30" s="28" t="s">
        <v>189</v>
      </c>
      <c r="B30" s="72">
        <v>748.5658332607178</v>
      </c>
      <c r="C30" s="72">
        <v>753.77701482077021</v>
      </c>
      <c r="D30" s="72">
        <v>755.07807103156858</v>
      </c>
      <c r="E30" s="72">
        <v>745.91036791873285</v>
      </c>
      <c r="F30" s="72">
        <v>730.98980266548188</v>
      </c>
      <c r="G30" s="72">
        <v>764.2165417165952</v>
      </c>
      <c r="H30" s="72">
        <v>723.33089248828139</v>
      </c>
      <c r="I30" s="72">
        <v>599.0242495629094</v>
      </c>
      <c r="J30" s="72">
        <v>525.23978439773941</v>
      </c>
      <c r="K30" s="72">
        <v>561.15678168435454</v>
      </c>
      <c r="L30" s="72">
        <v>595.89543876282312</v>
      </c>
      <c r="M30" s="72">
        <v>648.01996340721166</v>
      </c>
      <c r="N30" s="72">
        <v>514.33021030848181</v>
      </c>
      <c r="O30" s="72">
        <v>563.76700278466444</v>
      </c>
      <c r="P30" s="72">
        <v>510.30785108517705</v>
      </c>
      <c r="Q30" s="72">
        <v>536.44417992675869</v>
      </c>
      <c r="R30" s="72">
        <v>557.12141879884473</v>
      </c>
      <c r="S30" s="72">
        <v>632.07110937783023</v>
      </c>
      <c r="T30" s="72">
        <v>625.22101278734203</v>
      </c>
      <c r="U30" s="72">
        <v>643.64686878334192</v>
      </c>
      <c r="V30" s="72">
        <v>683.31682185569105</v>
      </c>
      <c r="W30" s="72">
        <v>631.16762629220625</v>
      </c>
      <c r="X30" s="72">
        <v>498.44064984491325</v>
      </c>
      <c r="Y30" s="72">
        <v>437.17188227151712</v>
      </c>
      <c r="DA30" s="89" t="s">
        <v>417</v>
      </c>
    </row>
    <row r="31" spans="1:105" ht="12" customHeight="1" x14ac:dyDescent="0.25">
      <c r="A31" s="28" t="s">
        <v>202</v>
      </c>
      <c r="B31" s="72">
        <v>5.9079591553670889</v>
      </c>
      <c r="C31" s="72">
        <v>7.0065002839902863</v>
      </c>
      <c r="D31" s="72">
        <v>9.8629632646677194</v>
      </c>
      <c r="E31" s="72">
        <v>10.058429798280686</v>
      </c>
      <c r="F31" s="72">
        <v>12.600861692572328</v>
      </c>
      <c r="G31" s="72">
        <v>15.895386289527902</v>
      </c>
      <c r="H31" s="72">
        <v>20.45885100294073</v>
      </c>
      <c r="I31" s="72">
        <v>27.981979742040913</v>
      </c>
      <c r="J31" s="72">
        <v>27.869514122540885</v>
      </c>
      <c r="K31" s="72">
        <v>29.834182277087756</v>
      </c>
      <c r="L31" s="72">
        <v>32.357677468732682</v>
      </c>
      <c r="M31" s="72">
        <v>25.861984589679174</v>
      </c>
      <c r="N31" s="72">
        <v>24.522357588697162</v>
      </c>
      <c r="O31" s="72">
        <v>27.727875130150629</v>
      </c>
      <c r="P31" s="72">
        <v>30.047349642302208</v>
      </c>
      <c r="Q31" s="72">
        <v>30.151900827362354</v>
      </c>
      <c r="R31" s="72">
        <v>29.103259088004048</v>
      </c>
      <c r="S31" s="72">
        <v>31.908505890267779</v>
      </c>
      <c r="T31" s="72">
        <v>29.498512806224529</v>
      </c>
      <c r="U31" s="72">
        <v>29.476867913042515</v>
      </c>
      <c r="V31" s="72">
        <v>28.379917166651207</v>
      </c>
      <c r="W31" s="72">
        <v>31.02885064624008</v>
      </c>
      <c r="X31" s="72">
        <v>29.286956013170641</v>
      </c>
      <c r="Y31" s="72">
        <v>28.452778790306443</v>
      </c>
      <c r="DA31" s="89" t="s">
        <v>418</v>
      </c>
    </row>
    <row r="32" spans="1:105" ht="12" customHeight="1" x14ac:dyDescent="0.25">
      <c r="A32" s="32" t="s">
        <v>53</v>
      </c>
      <c r="B32" s="77">
        <v>271.32114503831838</v>
      </c>
      <c r="C32" s="77">
        <v>295.50686932166866</v>
      </c>
      <c r="D32" s="77">
        <v>308.91266234720302</v>
      </c>
      <c r="E32" s="77">
        <v>288.47473820137634</v>
      </c>
      <c r="F32" s="77">
        <v>367.40605453308513</v>
      </c>
      <c r="G32" s="77">
        <v>302.92522040837468</v>
      </c>
      <c r="H32" s="77">
        <v>351.71064856577942</v>
      </c>
      <c r="I32" s="77">
        <v>339.7230715354616</v>
      </c>
      <c r="J32" s="77">
        <v>309.01153446989395</v>
      </c>
      <c r="K32" s="77">
        <v>303.21560574418834</v>
      </c>
      <c r="L32" s="77">
        <v>267.78293018540876</v>
      </c>
      <c r="M32" s="77">
        <v>257.62284980816679</v>
      </c>
      <c r="N32" s="77">
        <v>224.90129232053519</v>
      </c>
      <c r="O32" s="77">
        <v>260.53915096583722</v>
      </c>
      <c r="P32" s="77">
        <v>217.03265609255942</v>
      </c>
      <c r="Q32" s="77">
        <v>238.3447043070924</v>
      </c>
      <c r="R32" s="77">
        <v>236.71252647039481</v>
      </c>
      <c r="S32" s="77">
        <v>288.5782535162661</v>
      </c>
      <c r="T32" s="77">
        <v>292.36109530523134</v>
      </c>
      <c r="U32" s="77">
        <v>297.35363473024341</v>
      </c>
      <c r="V32" s="77">
        <v>311.43674355550604</v>
      </c>
      <c r="W32" s="77">
        <v>301.07088356055397</v>
      </c>
      <c r="X32" s="77">
        <v>232.15922659568099</v>
      </c>
      <c r="Y32" s="77">
        <v>263.77139971003709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0.51086948146532418</v>
      </c>
      <c r="C3" s="66">
        <f>IF(RES_hh_tes!C3=0,"",RES_hh_tes!C3/RES_hh_fec!C3)</f>
        <v>0.51430409933850552</v>
      </c>
      <c r="D3" s="66">
        <f>IF(RES_hh_tes!D3=0,"",RES_hh_tes!D3/RES_hh_fec!D3)</f>
        <v>0.52020879340691217</v>
      </c>
      <c r="E3" s="66">
        <f>IF(RES_hh_tes!E3=0,"",RES_hh_tes!E3/RES_hh_fec!E3)</f>
        <v>0.53452219848992222</v>
      </c>
      <c r="F3" s="66">
        <f>IF(RES_hh_tes!F3=0,"",RES_hh_tes!F3/RES_hh_fec!F3)</f>
        <v>0.53389036998268391</v>
      </c>
      <c r="G3" s="66">
        <f>IF(RES_hh_tes!G3=0,"",RES_hh_tes!G3/RES_hh_fec!G3)</f>
        <v>0.53967998795776206</v>
      </c>
      <c r="H3" s="66">
        <f>IF(RES_hh_tes!H3=0,"",RES_hh_tes!H3/RES_hh_fec!H3)</f>
        <v>0.55146390444977678</v>
      </c>
      <c r="I3" s="66">
        <f>IF(RES_hh_tes!I3=0,"",RES_hh_tes!I3/RES_hh_fec!I3)</f>
        <v>0.56173516739634533</v>
      </c>
      <c r="J3" s="66">
        <f>IF(RES_hh_tes!J3=0,"",RES_hh_tes!J3/RES_hh_fec!J3)</f>
        <v>0.57148509696609739</v>
      </c>
      <c r="K3" s="66">
        <f>IF(RES_hh_tes!K3=0,"",RES_hh_tes!K3/RES_hh_fec!K3)</f>
        <v>0.58047867677881637</v>
      </c>
      <c r="L3" s="66">
        <f>IF(RES_hh_tes!L3=0,"",RES_hh_tes!L3/RES_hh_fec!L3)</f>
        <v>0.58794149856187516</v>
      </c>
      <c r="M3" s="66">
        <f>IF(RES_hh_tes!M3=0,"",RES_hh_tes!M3/RES_hh_fec!M3)</f>
        <v>0.60454146132934405</v>
      </c>
      <c r="N3" s="66">
        <f>IF(RES_hh_tes!N3=0,"",RES_hh_tes!N3/RES_hh_fec!N3)</f>
        <v>0.6277490775883805</v>
      </c>
      <c r="O3" s="66">
        <f>IF(RES_hh_tes!O3=0,"",RES_hh_tes!O3/RES_hh_fec!O3)</f>
        <v>0.6339959701410699</v>
      </c>
      <c r="P3" s="66">
        <f>IF(RES_hh_tes!P3=0,"",RES_hh_tes!P3/RES_hh_fec!P3)</f>
        <v>0.63930947837149033</v>
      </c>
      <c r="Q3" s="66">
        <f>IF(RES_hh_tes!Q3=0,"",RES_hh_tes!Q3/RES_hh_fec!Q3)</f>
        <v>0.65826020203732794</v>
      </c>
      <c r="R3" s="66">
        <f>IF(RES_hh_tes!R3=0,"",RES_hh_tes!R3/RES_hh_fec!R3)</f>
        <v>0.66078475733038777</v>
      </c>
      <c r="S3" s="66">
        <f>IF(RES_hh_tes!S3=0,"",RES_hh_tes!S3/RES_hh_fec!S3)</f>
        <v>0.68384195984790452</v>
      </c>
      <c r="T3" s="66">
        <f>IF(RES_hh_tes!T3=0,"",RES_hh_tes!T3/RES_hh_fec!T3)</f>
        <v>0.69242406351153751</v>
      </c>
      <c r="U3" s="66">
        <f>IF(RES_hh_tes!U3=0,"",RES_hh_tes!U3/RES_hh_fec!U3)</f>
        <v>0.71288772159898439</v>
      </c>
      <c r="V3" s="66">
        <f>IF(RES_hh_tes!V3=0,"",RES_hh_tes!V3/RES_hh_fec!V3)</f>
        <v>0.71938381920860761</v>
      </c>
      <c r="W3" s="66">
        <f>IF(RES_hh_tes!W3=0,"",RES_hh_tes!W3/RES_hh_fec!W3)</f>
        <v>0.7497243459017644</v>
      </c>
      <c r="X3" s="66">
        <f>IF(RES_hh_tes!X3=0,"",RES_hh_tes!X3/RES_hh_fec!X3)</f>
        <v>0.79007512982745665</v>
      </c>
      <c r="Y3" s="66">
        <f>IF(RES_hh_tes!Y3=0,"",RES_hh_tes!Y3/RES_hh_fec!Y3)</f>
        <v>0.80880917648975359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0.48348584569337516</v>
      </c>
      <c r="C4" s="70">
        <f>IF(RES_hh_tes!C4=0,"",RES_hh_tes!C4/RES_hh_fec!C4)</f>
        <v>0.48693078136387025</v>
      </c>
      <c r="D4" s="70">
        <f>IF(RES_hh_tes!D4=0,"",RES_hh_tes!D4/RES_hh_fec!D4)</f>
        <v>0.49296570910728832</v>
      </c>
      <c r="E4" s="70">
        <f>IF(RES_hh_tes!E4=0,"",RES_hh_tes!E4/RES_hh_fec!E4)</f>
        <v>0.50154542569665128</v>
      </c>
      <c r="F4" s="70">
        <f>IF(RES_hh_tes!F4=0,"",RES_hh_tes!F4/RES_hh_fec!F4)</f>
        <v>0.50750195819484556</v>
      </c>
      <c r="G4" s="70">
        <f>IF(RES_hh_tes!G4=0,"",RES_hh_tes!G4/RES_hh_fec!G4)</f>
        <v>0.51615325859161787</v>
      </c>
      <c r="H4" s="70">
        <f>IF(RES_hh_tes!H4=0,"",RES_hh_tes!H4/RES_hh_fec!H4)</f>
        <v>0.52393030154053222</v>
      </c>
      <c r="I4" s="70">
        <f>IF(RES_hh_tes!I4=0,"",RES_hh_tes!I4/RES_hh_fec!I4)</f>
        <v>0.53648611089835585</v>
      </c>
      <c r="J4" s="70">
        <f>IF(RES_hh_tes!J4=0,"",RES_hh_tes!J4/RES_hh_fec!J4)</f>
        <v>0.5452336667753922</v>
      </c>
      <c r="K4" s="70">
        <f>IF(RES_hh_tes!K4=0,"",RES_hh_tes!K4/RES_hh_fec!K4)</f>
        <v>0.55291894610681736</v>
      </c>
      <c r="L4" s="70">
        <f>IF(RES_hh_tes!L4=0,"",RES_hh_tes!L4/RES_hh_fec!L4)</f>
        <v>0.56405321568068145</v>
      </c>
      <c r="M4" s="70">
        <f>IF(RES_hh_tes!M4=0,"",RES_hh_tes!M4/RES_hh_fec!M4)</f>
        <v>0.5757511314415813</v>
      </c>
      <c r="N4" s="70">
        <f>IF(RES_hh_tes!N4=0,"",RES_hh_tes!N4/RES_hh_fec!N4)</f>
        <v>0.59291358837447028</v>
      </c>
      <c r="O4" s="70">
        <f>IF(RES_hh_tes!O4=0,"",RES_hh_tes!O4/RES_hh_fec!O4)</f>
        <v>0.60904451155774331</v>
      </c>
      <c r="P4" s="70">
        <f>IF(RES_hh_tes!P4=0,"",RES_hh_tes!P4/RES_hh_fec!P4)</f>
        <v>0.6147767834869392</v>
      </c>
      <c r="Q4" s="70">
        <f>IF(RES_hh_tes!Q4=0,"",RES_hh_tes!Q4/RES_hh_fec!Q4)</f>
        <v>0.62200217923278556</v>
      </c>
      <c r="R4" s="70">
        <f>IF(RES_hh_tes!R4=0,"",RES_hh_tes!R4/RES_hh_fec!R4)</f>
        <v>0.63244411406627099</v>
      </c>
      <c r="S4" s="70">
        <f>IF(RES_hh_tes!S4=0,"",RES_hh_tes!S4/RES_hh_fec!S4)</f>
        <v>0.64631188116008476</v>
      </c>
      <c r="T4" s="70">
        <f>IF(RES_hh_tes!T4=0,"",RES_hh_tes!T4/RES_hh_fec!T4)</f>
        <v>0.66083435323861595</v>
      </c>
      <c r="U4" s="70">
        <f>IF(RES_hh_tes!U4=0,"",RES_hh_tes!U4/RES_hh_fec!U4)</f>
        <v>0.6749219895012043</v>
      </c>
      <c r="V4" s="70">
        <f>IF(RES_hh_tes!V4=0,"",RES_hh_tes!V4/RES_hh_fec!V4)</f>
        <v>0.68827682088079023</v>
      </c>
      <c r="W4" s="70">
        <f>IF(RES_hh_tes!W4=0,"",RES_hh_tes!W4/RES_hh_fec!W4)</f>
        <v>0.7266049949910679</v>
      </c>
      <c r="X4" s="70">
        <f>IF(RES_hh_tes!X4=0,"",RES_hh_tes!X4/RES_hh_fec!X4)</f>
        <v>0.75163529169737398</v>
      </c>
      <c r="Y4" s="70">
        <f>IF(RES_hh_tes!Y4=0,"",RES_hh_tes!Y4/RES_hh_fec!Y4)</f>
        <v>0.77306306377183664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0.59947479745074805</v>
      </c>
      <c r="C5" s="78">
        <f>IF(RES_hh_tes!C5=0,"",RES_hh_tes!C5/RES_hh_fec!C5)</f>
        <v>0.59947479745074805</v>
      </c>
      <c r="D5" s="78">
        <f>IF(RES_hh_tes!D5=0,"",RES_hh_tes!D5/RES_hh_fec!D5)</f>
        <v>0.59947479745074805</v>
      </c>
      <c r="E5" s="78">
        <f>IF(RES_hh_tes!E5=0,"",RES_hh_tes!E5/RES_hh_fec!E5)</f>
        <v>0.59947479745074805</v>
      </c>
      <c r="F5" s="78">
        <f>IF(RES_hh_tes!F5=0,"",RES_hh_tes!F5/RES_hh_fec!F5)</f>
        <v>0.59947479745074794</v>
      </c>
      <c r="G5" s="78">
        <f>IF(RES_hh_tes!G5=0,"",RES_hh_tes!G5/RES_hh_fec!G5)</f>
        <v>0.59947479745074805</v>
      </c>
      <c r="H5" s="78">
        <f>IF(RES_hh_tes!H5=0,"",RES_hh_tes!H5/RES_hh_fec!H5)</f>
        <v>0.59947479745074805</v>
      </c>
      <c r="I5" s="78">
        <f>IF(RES_hh_tes!I5=0,"",RES_hh_tes!I5/RES_hh_fec!I5)</f>
        <v>0.59947479745074805</v>
      </c>
      <c r="J5" s="78">
        <f>IF(RES_hh_tes!J5=0,"",RES_hh_tes!J5/RES_hh_fec!J5)</f>
        <v>0.59947479745074805</v>
      </c>
      <c r="K5" s="78">
        <f>IF(RES_hh_tes!K5=0,"",RES_hh_tes!K5/RES_hh_fec!K5)</f>
        <v>0.59947479745074805</v>
      </c>
      <c r="L5" s="78">
        <f>IF(RES_hh_tes!L5=0,"",RES_hh_tes!L5/RES_hh_fec!L5)</f>
        <v>0.59947479745074805</v>
      </c>
      <c r="M5" s="78">
        <f>IF(RES_hh_tes!M5=0,"",RES_hh_tes!M5/RES_hh_fec!M5)</f>
        <v>0.59947479745074805</v>
      </c>
      <c r="N5" s="78">
        <f>IF(RES_hh_tes!N5=0,"",RES_hh_tes!N5/RES_hh_fec!N5)</f>
        <v>0.59947479745074805</v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0.46519217931955414</v>
      </c>
      <c r="C6" s="78">
        <f>IF(RES_hh_tes!C6=0,"",RES_hh_tes!C6/RES_hh_fec!C6)</f>
        <v>0.46718030909279751</v>
      </c>
      <c r="D6" s="78">
        <f>IF(RES_hh_tes!D6=0,"",RES_hh_tes!D6/RES_hh_fec!D6)</f>
        <v>0.46888627248911968</v>
      </c>
      <c r="E6" s="78">
        <f>IF(RES_hh_tes!E6=0,"",RES_hh_tes!E6/RES_hh_fec!E6)</f>
        <v>0.47076892519740293</v>
      </c>
      <c r="F6" s="78">
        <f>IF(RES_hh_tes!F6=0,"",RES_hh_tes!F6/RES_hh_fec!F6)</f>
        <v>0.47355012945535818</v>
      </c>
      <c r="G6" s="78">
        <f>IF(RES_hh_tes!G6=0,"",RES_hh_tes!G6/RES_hh_fec!G6)</f>
        <v>0.4781622268133357</v>
      </c>
      <c r="H6" s="78">
        <f>IF(RES_hh_tes!H6=0,"",RES_hh_tes!H6/RES_hh_fec!H6)</f>
        <v>0.48418627747332205</v>
      </c>
      <c r="I6" s="78">
        <f>IF(RES_hh_tes!I6=0,"",RES_hh_tes!I6/RES_hh_fec!I6)</f>
        <v>0.49149998442259579</v>
      </c>
      <c r="J6" s="78">
        <f>IF(RES_hh_tes!J6=0,"",RES_hh_tes!J6/RES_hh_fec!J6)</f>
        <v>0.50025551543308788</v>
      </c>
      <c r="K6" s="78">
        <f>IF(RES_hh_tes!K6=0,"",RES_hh_tes!K6/RES_hh_fec!K6)</f>
        <v>0.50872562811920163</v>
      </c>
      <c r="L6" s="78">
        <f>IF(RES_hh_tes!L6=0,"",RES_hh_tes!L6/RES_hh_fec!L6)</f>
        <v>0.51820300407985498</v>
      </c>
      <c r="M6" s="78">
        <f>IF(RES_hh_tes!M6=0,"",RES_hh_tes!M6/RES_hh_fec!M6)</f>
        <v>0.53008535911273424</v>
      </c>
      <c r="N6" s="78">
        <f>IF(RES_hh_tes!N6=0,"",RES_hh_tes!N6/RES_hh_fec!N6)</f>
        <v>0.54679444357336449</v>
      </c>
      <c r="O6" s="78">
        <f>IF(RES_hh_tes!O6=0,"",RES_hh_tes!O6/RES_hh_fec!O6)</f>
        <v>0.5661563512265011</v>
      </c>
      <c r="P6" s="78">
        <f>IF(RES_hh_tes!P6=0,"",RES_hh_tes!P6/RES_hh_fec!P6)</f>
        <v>0.56992424125748287</v>
      </c>
      <c r="Q6" s="78">
        <f>IF(RES_hh_tes!Q6=0,"",RES_hh_tes!Q6/RES_hh_fec!Q6)</f>
        <v>0.57513611724659452</v>
      </c>
      <c r="R6" s="78">
        <f>IF(RES_hh_tes!R6=0,"",RES_hh_tes!R6/RES_hh_fec!R6)</f>
        <v>0.58290073810922183</v>
      </c>
      <c r="S6" s="78">
        <f>IF(RES_hh_tes!S6=0,"",RES_hh_tes!S6/RES_hh_fec!S6)</f>
        <v>0.59305379083595522</v>
      </c>
      <c r="T6" s="78">
        <f>IF(RES_hh_tes!T6=0,"",RES_hh_tes!T6/RES_hh_fec!T6)</f>
        <v>0.60443491178458009</v>
      </c>
      <c r="U6" s="78">
        <f>IF(RES_hh_tes!U6=0,"",RES_hh_tes!U6/RES_hh_fec!U6)</f>
        <v>0.61678996359983673</v>
      </c>
      <c r="V6" s="78">
        <f>IF(RES_hh_tes!V6=0,"",RES_hh_tes!V6/RES_hh_fec!V6)</f>
        <v>0.62923864403262542</v>
      </c>
      <c r="W6" s="78">
        <f>IF(RES_hh_tes!W6=0,"",RES_hh_tes!W6/RES_hh_fec!W6)</f>
        <v>0.64275673201327588</v>
      </c>
      <c r="X6" s="78">
        <f>IF(RES_hh_tes!X6=0,"",RES_hh_tes!X6/RES_hh_fec!X6)</f>
        <v>0.65688364885196493</v>
      </c>
      <c r="Y6" s="78">
        <f>IF(RES_hh_tes!Y6=0,"",RES_hh_tes!Y6/RES_hh_fec!Y6)</f>
        <v>0.67296579600614836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0.4421700542175378</v>
      </c>
      <c r="C7" s="78">
        <f>IF(RES_hh_tes!C7=0,"",RES_hh_tes!C7/RES_hh_fec!C7)</f>
        <v>0.44447830107001346</v>
      </c>
      <c r="D7" s="78">
        <f>IF(RES_hh_tes!D7=0,"",RES_hh_tes!D7/RES_hh_fec!D7)</f>
        <v>0.44468087278465329</v>
      </c>
      <c r="E7" s="78">
        <f>IF(RES_hh_tes!E7=0,"",RES_hh_tes!E7/RES_hh_fec!E7)</f>
        <v>0.44483906901208986</v>
      </c>
      <c r="F7" s="78">
        <f>IF(RES_hh_tes!F7=0,"",RES_hh_tes!F7/RES_hh_fec!F7)</f>
        <v>0.44489011714571741</v>
      </c>
      <c r="G7" s="78">
        <f>IF(RES_hh_tes!G7=0,"",RES_hh_tes!G7/RES_hh_fec!G7)</f>
        <v>0.4450061550416437</v>
      </c>
      <c r="H7" s="78">
        <f>IF(RES_hh_tes!H7=0,"",RES_hh_tes!H7/RES_hh_fec!H7)</f>
        <v>0.44519746203853494</v>
      </c>
      <c r="I7" s="78">
        <f>IF(RES_hh_tes!I7=0,"",RES_hh_tes!I7/RES_hh_fec!I7)</f>
        <v>0.44555598388248124</v>
      </c>
      <c r="J7" s="78">
        <f>IF(RES_hh_tes!J7=0,"",RES_hh_tes!J7/RES_hh_fec!J7)</f>
        <v>0.44603354443901194</v>
      </c>
      <c r="K7" s="78">
        <f>IF(RES_hh_tes!K7=0,"",RES_hh_tes!K7/RES_hh_fec!K7)</f>
        <v>0.4547768502539537</v>
      </c>
      <c r="L7" s="78">
        <f>IF(RES_hh_tes!L7=0,"",RES_hh_tes!L7/RES_hh_fec!L7)</f>
        <v>0.46754702998251896</v>
      </c>
      <c r="M7" s="78">
        <f>IF(RES_hh_tes!M7=0,"",RES_hh_tes!M7/RES_hh_fec!M7)</f>
        <v>0.49043417347517404</v>
      </c>
      <c r="N7" s="78">
        <f>IF(RES_hh_tes!N7=0,"",RES_hh_tes!N7/RES_hh_fec!N7)</f>
        <v>0.52090117364545718</v>
      </c>
      <c r="O7" s="78">
        <f>IF(RES_hh_tes!O7=0,"",RES_hh_tes!O7/RES_hh_fec!O7)</f>
        <v>0.5611791073520247</v>
      </c>
      <c r="P7" s="78">
        <f>IF(RES_hh_tes!P7=0,"",RES_hh_tes!P7/RES_hh_fec!P7)</f>
        <v>0.56291068763289032</v>
      </c>
      <c r="Q7" s="78">
        <f>IF(RES_hh_tes!Q7=0,"",RES_hh_tes!Q7/RES_hh_fec!Q7)</f>
        <v>0.56473170768211711</v>
      </c>
      <c r="R7" s="78">
        <f>IF(RES_hh_tes!R7=0,"",RES_hh_tes!R7/RES_hh_fec!R7)</f>
        <v>0.56721396622999776</v>
      </c>
      <c r="S7" s="78">
        <f>IF(RES_hh_tes!S7=0,"",RES_hh_tes!S7/RES_hh_fec!S7)</f>
        <v>0.57061317457391358</v>
      </c>
      <c r="T7" s="78">
        <f>IF(RES_hh_tes!T7=0,"",RES_hh_tes!T7/RES_hh_fec!T7)</f>
        <v>0.57061365026383681</v>
      </c>
      <c r="U7" s="78">
        <f>IF(RES_hh_tes!U7=0,"",RES_hh_tes!U7/RES_hh_fec!U7)</f>
        <v>0.57061374093056416</v>
      </c>
      <c r="V7" s="78">
        <f>IF(RES_hh_tes!V7=0,"",RES_hh_tes!V7/RES_hh_fec!V7)</f>
        <v>0.5706138636087672</v>
      </c>
      <c r="W7" s="78">
        <f>IF(RES_hh_tes!W7=0,"",RES_hh_tes!W7/RES_hh_fec!W7)</f>
        <v>0.57064117218986221</v>
      </c>
      <c r="X7" s="78">
        <f>IF(RES_hh_tes!X7=0,"",RES_hh_tes!X7/RES_hh_fec!X7)</f>
        <v>0.57097345152031054</v>
      </c>
      <c r="Y7" s="78">
        <f>IF(RES_hh_tes!Y7=0,"",RES_hh_tes!Y7/RES_hh_fec!Y7)</f>
        <v>0.57197944776427223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0.48759691744656708</v>
      </c>
      <c r="C8" s="78">
        <f>IF(RES_hh_tes!C8=0,"",RES_hh_tes!C8/RES_hh_fec!C8)</f>
        <v>0.49130095939259993</v>
      </c>
      <c r="D8" s="78">
        <f>IF(RES_hh_tes!D8=0,"",RES_hh_tes!D8/RES_hh_fec!D8)</f>
        <v>0.49525376436122492</v>
      </c>
      <c r="E8" s="78">
        <f>IF(RES_hh_tes!E8=0,"",RES_hh_tes!E8/RES_hh_fec!E8)</f>
        <v>0.50041687126968271</v>
      </c>
      <c r="F8" s="78">
        <f>IF(RES_hh_tes!F8=0,"",RES_hh_tes!F8/RES_hh_fec!F8)</f>
        <v>0.50562187177970896</v>
      </c>
      <c r="G8" s="78">
        <f>IF(RES_hh_tes!G8=0,"",RES_hh_tes!G8/RES_hh_fec!G8)</f>
        <v>0.51009600236816954</v>
      </c>
      <c r="H8" s="78">
        <f>IF(RES_hh_tes!H8=0,"",RES_hh_tes!H8/RES_hh_fec!H8)</f>
        <v>0.51392719537135567</v>
      </c>
      <c r="I8" s="78">
        <f>IF(RES_hh_tes!I8=0,"",RES_hh_tes!I8/RES_hh_fec!I8)</f>
        <v>0.51862365300592461</v>
      </c>
      <c r="J8" s="78">
        <f>IF(RES_hh_tes!J8=0,"",RES_hh_tes!J8/RES_hh_fec!J8)</f>
        <v>0.526932672411488</v>
      </c>
      <c r="K8" s="78">
        <f>IF(RES_hh_tes!K8=0,"",RES_hh_tes!K8/RES_hh_fec!K8)</f>
        <v>0.53607928028836505</v>
      </c>
      <c r="L8" s="78">
        <f>IF(RES_hh_tes!L8=0,"",RES_hh_tes!L8/RES_hh_fec!L8)</f>
        <v>0.54551648161746591</v>
      </c>
      <c r="M8" s="78">
        <f>IF(RES_hh_tes!M8=0,"",RES_hh_tes!M8/RES_hh_fec!M8)</f>
        <v>0.5567477351156781</v>
      </c>
      <c r="N8" s="78">
        <f>IF(RES_hh_tes!N8=0,"",RES_hh_tes!N8/RES_hh_fec!N8)</f>
        <v>0.57116272245246824</v>
      </c>
      <c r="O8" s="78">
        <f>IF(RES_hh_tes!O8=0,"",RES_hh_tes!O8/RES_hh_fec!O8)</f>
        <v>0.58629569914658575</v>
      </c>
      <c r="P8" s="78">
        <f>IF(RES_hh_tes!P8=0,"",RES_hh_tes!P8/RES_hh_fec!P8)</f>
        <v>0.59191662800227507</v>
      </c>
      <c r="Q8" s="78">
        <f>IF(RES_hh_tes!Q8=0,"",RES_hh_tes!Q8/RES_hh_fec!Q8)</f>
        <v>0.5997350764678665</v>
      </c>
      <c r="R8" s="78">
        <f>IF(RES_hh_tes!R8=0,"",RES_hh_tes!R8/RES_hh_fec!R8)</f>
        <v>0.61126188274518811</v>
      </c>
      <c r="S8" s="78">
        <f>IF(RES_hh_tes!S8=0,"",RES_hh_tes!S8/RES_hh_fec!S8)</f>
        <v>0.62579932893282764</v>
      </c>
      <c r="T8" s="78">
        <f>IF(RES_hh_tes!T8=0,"",RES_hh_tes!T8/RES_hh_fec!T8)</f>
        <v>0.64156980536337505</v>
      </c>
      <c r="U8" s="78">
        <f>IF(RES_hh_tes!U8=0,"",RES_hh_tes!U8/RES_hh_fec!U8)</f>
        <v>0.65812484310121866</v>
      </c>
      <c r="V8" s="78">
        <f>IF(RES_hh_tes!V8=0,"",RES_hh_tes!V8/RES_hh_fec!V8)</f>
        <v>0.67279487726600995</v>
      </c>
      <c r="W8" s="78">
        <f>IF(RES_hh_tes!W8=0,"",RES_hh_tes!W8/RES_hh_fec!W8)</f>
        <v>0.68603977560435703</v>
      </c>
      <c r="X8" s="78">
        <f>IF(RES_hh_tes!X8=0,"",RES_hh_tes!X8/RES_hh_fec!X8)</f>
        <v>0.70169817336523188</v>
      </c>
      <c r="Y8" s="78">
        <f>IF(RES_hh_tes!Y8=0,"",RES_hh_tes!Y8/RES_hh_fec!Y8)</f>
        <v>0.71726397385300245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0.44186244973332195</v>
      </c>
      <c r="C9" s="78">
        <f>IF(RES_hh_tes!C9=0,"",RES_hh_tes!C9/RES_hh_fec!C9)</f>
        <v>0.46443905557983189</v>
      </c>
      <c r="D9" s="78">
        <f>IF(RES_hh_tes!D9=0,"",RES_hh_tes!D9/RES_hh_fec!D9)</f>
        <v>0.49728186149671755</v>
      </c>
      <c r="E9" s="78">
        <f>IF(RES_hh_tes!E9=0,"",RES_hh_tes!E9/RES_hh_fec!E9)</f>
        <v>0.51626318517286196</v>
      </c>
      <c r="F9" s="78">
        <f>IF(RES_hh_tes!F9=0,"",RES_hh_tes!F9/RES_hh_fec!F9)</f>
        <v>0.52812758004432581</v>
      </c>
      <c r="G9" s="78">
        <f>IF(RES_hh_tes!G9=0,"",RES_hh_tes!G9/RES_hh_fec!G9)</f>
        <v>0.54848001919252609</v>
      </c>
      <c r="H9" s="78">
        <f>IF(RES_hh_tes!H9=0,"",RES_hh_tes!H9/RES_hh_fec!H9)</f>
        <v>0.56656952504141</v>
      </c>
      <c r="I9" s="78">
        <f>IF(RES_hh_tes!I9=0,"",RES_hh_tes!I9/RES_hh_fec!I9)</f>
        <v>0.58163949276326399</v>
      </c>
      <c r="J9" s="78">
        <f>IF(RES_hh_tes!J9=0,"",RES_hh_tes!J9/RES_hh_fec!J9)</f>
        <v>0.58801909837200883</v>
      </c>
      <c r="K9" s="78">
        <f>IF(RES_hh_tes!K9=0,"",RES_hh_tes!K9/RES_hh_fec!K9)</f>
        <v>0.59322115134048237</v>
      </c>
      <c r="L9" s="78">
        <f>IF(RES_hh_tes!L9=0,"",RES_hh_tes!L9/RES_hh_fec!L9)</f>
        <v>0.59939510614909686</v>
      </c>
      <c r="M9" s="78">
        <f>IF(RES_hh_tes!M9=0,"",RES_hh_tes!M9/RES_hh_fec!M9)</f>
        <v>0.60480548115262267</v>
      </c>
      <c r="N9" s="78">
        <f>IF(RES_hh_tes!N9=0,"",RES_hh_tes!N9/RES_hh_fec!N9)</f>
        <v>0.61174015215592026</v>
      </c>
      <c r="O9" s="78">
        <f>IF(RES_hh_tes!O9=0,"",RES_hh_tes!O9/RES_hh_fec!O9)</f>
        <v>0.61932786671847762</v>
      </c>
      <c r="P9" s="78">
        <f>IF(RES_hh_tes!P9=0,"",RES_hh_tes!P9/RES_hh_fec!P9)</f>
        <v>0.62646549774547367</v>
      </c>
      <c r="Q9" s="78">
        <f>IF(RES_hh_tes!Q9=0,"",RES_hh_tes!Q9/RES_hh_fec!Q9)</f>
        <v>0.63347642645918212</v>
      </c>
      <c r="R9" s="78">
        <f>IF(RES_hh_tes!R9=0,"",RES_hh_tes!R9/RES_hh_fec!R9)</f>
        <v>0.642734998716191</v>
      </c>
      <c r="S9" s="78">
        <f>IF(RES_hh_tes!S9=0,"",RES_hh_tes!S9/RES_hh_fec!S9)</f>
        <v>0.65633646839472171</v>
      </c>
      <c r="T9" s="78">
        <f>IF(RES_hh_tes!T9=0,"",RES_hh_tes!T9/RES_hh_fec!T9)</f>
        <v>0.67046685077708668</v>
      </c>
      <c r="U9" s="78">
        <f>IF(RES_hh_tes!U9=0,"",RES_hh_tes!U9/RES_hh_fec!U9)</f>
        <v>0.68454167079307893</v>
      </c>
      <c r="V9" s="78">
        <f>IF(RES_hh_tes!V9=0,"",RES_hh_tes!V9/RES_hh_fec!V9)</f>
        <v>0.69807702636212365</v>
      </c>
      <c r="W9" s="78">
        <f>IF(RES_hh_tes!W9=0,"",RES_hh_tes!W9/RES_hh_fec!W9)</f>
        <v>0.71381507719445314</v>
      </c>
      <c r="X9" s="78">
        <f>IF(RES_hh_tes!X9=0,"",RES_hh_tes!X9/RES_hh_fec!X9)</f>
        <v>0.72802411881856399</v>
      </c>
      <c r="Y9" s="78">
        <f>IF(RES_hh_tes!Y9=0,"",RES_hh_tes!Y9/RES_hh_fec!Y9)</f>
        <v>0.74008769583249767</v>
      </c>
      <c r="DA9" s="89" t="s">
        <v>425</v>
      </c>
    </row>
    <row r="10" spans="1:105" ht="12" customHeight="1" x14ac:dyDescent="0.25">
      <c r="A10" s="28" t="s">
        <v>197</v>
      </c>
      <c r="B10" s="78">
        <f>IF(RES_hh_tes!B10=0,"",RES_hh_tes!B10/RES_hh_fec!B10)</f>
        <v>0.71513032661857001</v>
      </c>
      <c r="C10" s="78">
        <f>IF(RES_hh_tes!C10=0,"",RES_hh_tes!C10/RES_hh_fec!C10)</f>
        <v>0.7181294759046718</v>
      </c>
      <c r="D10" s="78">
        <f>IF(RES_hh_tes!D10=0,"",RES_hh_tes!D10/RES_hh_fec!D10)</f>
        <v>0.72027074620275389</v>
      </c>
      <c r="E10" s="78">
        <f>IF(RES_hh_tes!E10=0,"",RES_hh_tes!E10/RES_hh_fec!E10)</f>
        <v>0.72172785013592122</v>
      </c>
      <c r="F10" s="78">
        <f>IF(RES_hh_tes!F10=0,"",RES_hh_tes!F10/RES_hh_fec!F10)</f>
        <v>0.72493248155675172</v>
      </c>
      <c r="G10" s="78">
        <f>IF(RES_hh_tes!G10=0,"",RES_hh_tes!G10/RES_hh_fec!G10)</f>
        <v>0.72886731238327374</v>
      </c>
      <c r="H10" s="78">
        <f>IF(RES_hh_tes!H10=0,"",RES_hh_tes!H10/RES_hh_fec!H10)</f>
        <v>0.73558358478624253</v>
      </c>
      <c r="I10" s="78">
        <f>IF(RES_hh_tes!I10=0,"",RES_hh_tes!I10/RES_hh_fec!I10)</f>
        <v>0.74239467466094522</v>
      </c>
      <c r="J10" s="78">
        <f>IF(RES_hh_tes!J10=0,"",RES_hh_tes!J10/RES_hh_fec!J10)</f>
        <v>0.74756983491093132</v>
      </c>
      <c r="K10" s="78">
        <f>IF(RES_hh_tes!K10=0,"",RES_hh_tes!K10/RES_hh_fec!K10)</f>
        <v>0.75226626221362425</v>
      </c>
      <c r="L10" s="78">
        <f>IF(RES_hh_tes!L10=0,"",RES_hh_tes!L10/RES_hh_fec!L10)</f>
        <v>0.75724955936211202</v>
      </c>
      <c r="M10" s="78">
        <f>IF(RES_hh_tes!M10=0,"",RES_hh_tes!M10/RES_hh_fec!M10)</f>
        <v>0.76503424798258235</v>
      </c>
      <c r="N10" s="78">
        <f>IF(RES_hh_tes!N10=0,"",RES_hh_tes!N10/RES_hh_fec!N10)</f>
        <v>0.77871778286198656</v>
      </c>
      <c r="O10" s="78">
        <f>IF(RES_hh_tes!O10=0,"",RES_hh_tes!O10/RES_hh_fec!O10)</f>
        <v>0.79316618592448362</v>
      </c>
      <c r="P10" s="78">
        <f>IF(RES_hh_tes!P10=0,"",RES_hh_tes!P10/RES_hh_fec!P10)</f>
        <v>0.79425549702156795</v>
      </c>
      <c r="Q10" s="78">
        <f>IF(RES_hh_tes!Q10=0,"",RES_hh_tes!Q10/RES_hh_fec!Q10)</f>
        <v>0.79454300916280163</v>
      </c>
      <c r="R10" s="78">
        <f>IF(RES_hh_tes!R10=0,"",RES_hh_tes!R10/RES_hh_fec!R10)</f>
        <v>0.79810890519056721</v>
      </c>
      <c r="S10" s="78">
        <f>IF(RES_hh_tes!S10=0,"",RES_hh_tes!S10/RES_hh_fec!S10)</f>
        <v>0.8049640559048451</v>
      </c>
      <c r="T10" s="78">
        <f>IF(RES_hh_tes!T10=0,"",RES_hh_tes!T10/RES_hh_fec!T10)</f>
        <v>0.81129916225759791</v>
      </c>
      <c r="U10" s="78">
        <f>IF(RES_hh_tes!U10=0,"",RES_hh_tes!U10/RES_hh_fec!U10)</f>
        <v>0.81760539175135627</v>
      </c>
      <c r="V10" s="78">
        <f>IF(RES_hh_tes!V10=0,"",RES_hh_tes!V10/RES_hh_fec!V10)</f>
        <v>0.82544403007055245</v>
      </c>
      <c r="W10" s="78">
        <f>IF(RES_hh_tes!W10=0,"",RES_hh_tes!W10/RES_hh_fec!W10)</f>
        <v>0.83240175088322399</v>
      </c>
      <c r="X10" s="78">
        <f>IF(RES_hh_tes!X10=0,"",RES_hh_tes!X10/RES_hh_fec!X10)</f>
        <v>0.83934127485784449</v>
      </c>
      <c r="Y10" s="78">
        <f>IF(RES_hh_tes!Y10=0,"",RES_hh_tes!Y10/RES_hh_fec!Y10)</f>
        <v>0.84554091962351008</v>
      </c>
      <c r="DA10" s="89" t="s">
        <v>426</v>
      </c>
    </row>
    <row r="11" spans="1:105" ht="12" customHeight="1" x14ac:dyDescent="0.25">
      <c r="A11" s="28" t="s">
        <v>198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>
        <f>IF(RES_hh_tes!F11=0,"",RES_hh_tes!F11/RES_hh_fec!F11)</f>
        <v>0.76058742093756881</v>
      </c>
      <c r="G11" s="78">
        <f>IF(RES_hh_tes!G11=0,"",RES_hh_tes!G11/RES_hh_fec!G11)</f>
        <v>0.76063388853111646</v>
      </c>
      <c r="H11" s="78">
        <f>IF(RES_hh_tes!H11=0,"",RES_hh_tes!H11/RES_hh_fec!H11)</f>
        <v>0.76091909947519853</v>
      </c>
      <c r="I11" s="78">
        <f>IF(RES_hh_tes!I11=0,"",RES_hh_tes!I11/RES_hh_fec!I11)</f>
        <v>0.76092042256976544</v>
      </c>
      <c r="J11" s="78">
        <f>IF(RES_hh_tes!J11=0,"",RES_hh_tes!J11/RES_hh_fec!J11)</f>
        <v>0.76141415893939601</v>
      </c>
      <c r="K11" s="78">
        <f>IF(RES_hh_tes!K11=0,"",RES_hh_tes!K11/RES_hh_fec!K11)</f>
        <v>0.76449329971547464</v>
      </c>
      <c r="L11" s="78">
        <f>IF(RES_hh_tes!L11=0,"",RES_hh_tes!L11/RES_hh_fec!L11)</f>
        <v>0.76829065493339921</v>
      </c>
      <c r="M11" s="78">
        <f>IF(RES_hh_tes!M11=0,"",RES_hh_tes!M11/RES_hh_fec!M11)</f>
        <v>0.77421362268900495</v>
      </c>
      <c r="N11" s="78">
        <f>IF(RES_hh_tes!N11=0,"",RES_hh_tes!N11/RES_hh_fec!N11)</f>
        <v>0.77745594237940685</v>
      </c>
      <c r="O11" s="78">
        <f>IF(RES_hh_tes!O11=0,"",RES_hh_tes!O11/RES_hh_fec!O11)</f>
        <v>0.78060459489687695</v>
      </c>
      <c r="P11" s="78">
        <f>IF(RES_hh_tes!P11=0,"",RES_hh_tes!P11/RES_hh_fec!P11)</f>
        <v>0.78244391774784272</v>
      </c>
      <c r="Q11" s="78">
        <f>IF(RES_hh_tes!Q11=0,"",RES_hh_tes!Q11/RES_hh_fec!Q11)</f>
        <v>0.78372151829507564</v>
      </c>
      <c r="R11" s="78">
        <f>IF(RES_hh_tes!R11=0,"",RES_hh_tes!R11/RES_hh_fec!R11)</f>
        <v>0.78540186567480141</v>
      </c>
      <c r="S11" s="78">
        <f>IF(RES_hh_tes!S11=0,"",RES_hh_tes!S11/RES_hh_fec!S11)</f>
        <v>0.78690904688777397</v>
      </c>
      <c r="T11" s="78">
        <f>IF(RES_hh_tes!T11=0,"",RES_hh_tes!T11/RES_hh_fec!T11)</f>
        <v>0.78879887803555271</v>
      </c>
      <c r="U11" s="78">
        <f>IF(RES_hh_tes!U11=0,"",RES_hh_tes!U11/RES_hh_fec!U11)</f>
        <v>0.79064148682759938</v>
      </c>
      <c r="V11" s="78">
        <f>IF(RES_hh_tes!V11=0,"",RES_hh_tes!V11/RES_hh_fec!V11)</f>
        <v>0.79183762245401179</v>
      </c>
      <c r="W11" s="78">
        <f>IF(RES_hh_tes!W11=0,"",RES_hh_tes!W11/RES_hh_fec!W11)</f>
        <v>0.79237476196662593</v>
      </c>
      <c r="X11" s="78">
        <f>IF(RES_hh_tes!X11=0,"",RES_hh_tes!X11/RES_hh_fec!X11)</f>
        <v>0.79294705105514596</v>
      </c>
      <c r="Y11" s="78">
        <f>IF(RES_hh_tes!Y11=0,"",RES_hh_tes!Y11/RES_hh_fec!Y11)</f>
        <v>0.79521812044627538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1.4637854226094598</v>
      </c>
      <c r="C12" s="78">
        <f>IF(RES_hh_tes!C12=0,"",RES_hh_tes!C12/RES_hh_fec!C12)</f>
        <v>1.4980024383730697</v>
      </c>
      <c r="D12" s="78">
        <f>IF(RES_hh_tes!D12=0,"",RES_hh_tes!D12/RES_hh_fec!D12)</f>
        <v>1.564221044166582</v>
      </c>
      <c r="E12" s="78">
        <f>IF(RES_hh_tes!E12=0,"",RES_hh_tes!E12/RES_hh_fec!E12)</f>
        <v>1.643857359040606</v>
      </c>
      <c r="F12" s="78">
        <f>IF(RES_hh_tes!F12=0,"",RES_hh_tes!F12/RES_hh_fec!F12)</f>
        <v>1.7308581386181532</v>
      </c>
      <c r="G12" s="78">
        <f>IF(RES_hh_tes!G12=0,"",RES_hh_tes!G12/RES_hh_fec!G12)</f>
        <v>1.8075371813436256</v>
      </c>
      <c r="H12" s="78">
        <f>IF(RES_hh_tes!H12=0,"",RES_hh_tes!H12/RES_hh_fec!H12)</f>
        <v>1.8659703113454995</v>
      </c>
      <c r="I12" s="78">
        <f>IF(RES_hh_tes!I12=0,"",RES_hh_tes!I12/RES_hh_fec!I12)</f>
        <v>1.9297309728973324</v>
      </c>
      <c r="J12" s="78">
        <f>IF(RES_hh_tes!J12=0,"",RES_hh_tes!J12/RES_hh_fec!J12)</f>
        <v>2.0128600233237655</v>
      </c>
      <c r="K12" s="78">
        <f>IF(RES_hh_tes!K12=0,"",RES_hh_tes!K12/RES_hh_fec!K12)</f>
        <v>2.1196067165943173</v>
      </c>
      <c r="L12" s="78">
        <f>IF(RES_hh_tes!L12=0,"",RES_hh_tes!L12/RES_hh_fec!L12)</f>
        <v>2.2302072004290943</v>
      </c>
      <c r="M12" s="78">
        <f>IF(RES_hh_tes!M12=0,"",RES_hh_tes!M12/RES_hh_fec!M12)</f>
        <v>2.3245353336088193</v>
      </c>
      <c r="N12" s="78">
        <f>IF(RES_hh_tes!N12=0,"",RES_hh_tes!N12/RES_hh_fec!N12)</f>
        <v>2.3942839579304338</v>
      </c>
      <c r="O12" s="78">
        <f>IF(RES_hh_tes!O12=0,"",RES_hh_tes!O12/RES_hh_fec!O12)</f>
        <v>2.4566206699581747</v>
      </c>
      <c r="P12" s="78">
        <f>IF(RES_hh_tes!P12=0,"",RES_hh_tes!P12/RES_hh_fec!P12)</f>
        <v>2.4969155396428189</v>
      </c>
      <c r="Q12" s="78">
        <f>IF(RES_hh_tes!Q12=0,"",RES_hh_tes!Q12/RES_hh_fec!Q12)</f>
        <v>2.5665842374639549</v>
      </c>
      <c r="R12" s="78">
        <f>IF(RES_hh_tes!R12=0,"",RES_hh_tes!R12/RES_hh_fec!R12)</f>
        <v>2.6436054658286201</v>
      </c>
      <c r="S12" s="78">
        <f>IF(RES_hh_tes!S12=0,"",RES_hh_tes!S12/RES_hh_fec!S12)</f>
        <v>2.7292469082095638</v>
      </c>
      <c r="T12" s="78">
        <f>IF(RES_hh_tes!T12=0,"",RES_hh_tes!T12/RES_hh_fec!T12)</f>
        <v>2.7993299125925555</v>
      </c>
      <c r="U12" s="78">
        <f>IF(RES_hh_tes!U12=0,"",RES_hh_tes!U12/RES_hh_fec!U12)</f>
        <v>3.0213901531331833</v>
      </c>
      <c r="V12" s="78">
        <f>IF(RES_hh_tes!V12=0,"",RES_hh_tes!V12/RES_hh_fec!V12)</f>
        <v>3.244661959829966</v>
      </c>
      <c r="W12" s="78">
        <f>IF(RES_hh_tes!W12=0,"",RES_hh_tes!W12/RES_hh_fec!W12)</f>
        <v>3.4140376082488015</v>
      </c>
      <c r="X12" s="78">
        <f>IF(RES_hh_tes!X12=0,"",RES_hh_tes!X12/RES_hh_fec!X12)</f>
        <v>3.4990026481839016</v>
      </c>
      <c r="Y12" s="78">
        <f>IF(RES_hh_tes!Y12=0,"",RES_hh_tes!Y12/RES_hh_fec!Y12)</f>
        <v>3.5408718131625925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0.67147175359126154</v>
      </c>
      <c r="C13" s="79">
        <f>IF(RES_hh_tes!C13=0,"",RES_hh_tes!C13/RES_hh_fec!C13)</f>
        <v>0.67292910384914595</v>
      </c>
      <c r="D13" s="79">
        <f>IF(RES_hh_tes!D13=0,"",RES_hh_tes!D13/RES_hh_fec!D13)</f>
        <v>0.67532788523136844</v>
      </c>
      <c r="E13" s="79">
        <f>IF(RES_hh_tes!E13=0,"",RES_hh_tes!E13/RES_hh_fec!E13)</f>
        <v>0.67842668971468112</v>
      </c>
      <c r="F13" s="79">
        <f>IF(RES_hh_tes!F13=0,"",RES_hh_tes!F13/RES_hh_fec!F13)</f>
        <v>0.68233881596219537</v>
      </c>
      <c r="G13" s="79">
        <f>IF(RES_hh_tes!G13=0,"",RES_hh_tes!G13/RES_hh_fec!G13)</f>
        <v>0.68570944883349116</v>
      </c>
      <c r="H13" s="79">
        <f>IF(RES_hh_tes!H13=0,"",RES_hh_tes!H13/RES_hh_fec!H13)</f>
        <v>0.68770529693779714</v>
      </c>
      <c r="I13" s="79">
        <f>IF(RES_hh_tes!I13=0,"",RES_hh_tes!I13/RES_hh_fec!I13)</f>
        <v>0.69071536788360566</v>
      </c>
      <c r="J13" s="79">
        <f>IF(RES_hh_tes!J13=0,"",RES_hh_tes!J13/RES_hh_fec!J13)</f>
        <v>0.69563927376227497</v>
      </c>
      <c r="K13" s="79">
        <f>IF(RES_hh_tes!K13=0,"",RES_hh_tes!K13/RES_hh_fec!K13)</f>
        <v>0.70298241154811392</v>
      </c>
      <c r="L13" s="79">
        <f>IF(RES_hh_tes!L13=0,"",RES_hh_tes!L13/RES_hh_fec!L13)</f>
        <v>0.71146649454627098</v>
      </c>
      <c r="M13" s="79">
        <f>IF(RES_hh_tes!M13=0,"",RES_hh_tes!M13/RES_hh_fec!M13)</f>
        <v>0.71920351694130713</v>
      </c>
      <c r="N13" s="79">
        <f>IF(RES_hh_tes!N13=0,"",RES_hh_tes!N13/RES_hh_fec!N13)</f>
        <v>0.72612651331455524</v>
      </c>
      <c r="O13" s="79">
        <f>IF(RES_hh_tes!O13=0,"",RES_hh_tes!O13/RES_hh_fec!O13)</f>
        <v>0.73236327065117857</v>
      </c>
      <c r="P13" s="79">
        <f>IF(RES_hh_tes!P13=0,"",RES_hh_tes!P13/RES_hh_fec!P13)</f>
        <v>0.73273996872397251</v>
      </c>
      <c r="Q13" s="79">
        <f>IF(RES_hh_tes!Q13=0,"",RES_hh_tes!Q13/RES_hh_fec!Q13)</f>
        <v>0.7330167015658996</v>
      </c>
      <c r="R13" s="79">
        <f>IF(RES_hh_tes!R13=0,"",RES_hh_tes!R13/RES_hh_fec!R13)</f>
        <v>0.7344091501565565</v>
      </c>
      <c r="S13" s="79">
        <f>IF(RES_hh_tes!S13=0,"",RES_hh_tes!S13/RES_hh_fec!S13)</f>
        <v>0.73586707468779267</v>
      </c>
      <c r="T13" s="79">
        <f>IF(RES_hh_tes!T13=0,"",RES_hh_tes!T13/RES_hh_fec!T13)</f>
        <v>0.73743900312463795</v>
      </c>
      <c r="U13" s="79">
        <f>IF(RES_hh_tes!U13=0,"",RES_hh_tes!U13/RES_hh_fec!U13)</f>
        <v>0.73901700466920128</v>
      </c>
      <c r="V13" s="79">
        <f>IF(RES_hh_tes!V13=0,"",RES_hh_tes!V13/RES_hh_fec!V13)</f>
        <v>0.74039419423649433</v>
      </c>
      <c r="W13" s="79">
        <f>IF(RES_hh_tes!W13=0,"",RES_hh_tes!W13/RES_hh_fec!W13)</f>
        <v>0.74127914994961197</v>
      </c>
      <c r="X13" s="79">
        <f>IF(RES_hh_tes!X13=0,"",RES_hh_tes!X13/RES_hh_fec!X13)</f>
        <v>0.74148760538148462</v>
      </c>
      <c r="Y13" s="79">
        <f>IF(RES_hh_tes!Y13=0,"",RES_hh_tes!Y13/RES_hh_fec!Y13)</f>
        <v>0.75439140374753566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1.7961149824261571</v>
      </c>
      <c r="C15" s="70">
        <f>IF(RES_hh_tes!C15=0,"",RES_hh_tes!C15/RES_hh_fec!C15)</f>
        <v>1.8921675369893258</v>
      </c>
      <c r="D15" s="70">
        <f>IF(RES_hh_tes!D15=0,"",RES_hh_tes!D15/RES_hh_fec!D15)</f>
        <v>2.0440802130453632</v>
      </c>
      <c r="E15" s="70">
        <f>IF(RES_hh_tes!E15=0,"",RES_hh_tes!E15/RES_hh_fec!E15)</f>
        <v>2.1922544202546148</v>
      </c>
      <c r="F15" s="70">
        <f>IF(RES_hh_tes!F15=0,"",RES_hh_tes!F15/RES_hh_fec!F15)</f>
        <v>2.3025252030659851</v>
      </c>
      <c r="G15" s="70">
        <f>IF(RES_hh_tes!G15=0,"",RES_hh_tes!G15/RES_hh_fec!G15)</f>
        <v>2.4264195532207786</v>
      </c>
      <c r="H15" s="70">
        <f>IF(RES_hh_tes!H15=0,"",RES_hh_tes!H15/RES_hh_fec!H15)</f>
        <v>2.5515969104804106</v>
      </c>
      <c r="I15" s="70">
        <f>IF(RES_hh_tes!I15=0,"",RES_hh_tes!I15/RES_hh_fec!I15)</f>
        <v>2.6465582206608511</v>
      </c>
      <c r="J15" s="70">
        <f>IF(RES_hh_tes!J15=0,"",RES_hh_tes!J15/RES_hh_fec!J15)</f>
        <v>2.726049543279867</v>
      </c>
      <c r="K15" s="70">
        <f>IF(RES_hh_tes!K15=0,"",RES_hh_tes!K15/RES_hh_fec!K15)</f>
        <v>2.8208559451706665</v>
      </c>
      <c r="L15" s="70">
        <f>IF(RES_hh_tes!L15=0,"",RES_hh_tes!L15/RES_hh_fec!L15)</f>
        <v>2.921189988843957</v>
      </c>
      <c r="M15" s="70">
        <f>IF(RES_hh_tes!M15=0,"",RES_hh_tes!M15/RES_hh_fec!M15)</f>
        <v>3.0317333173402967</v>
      </c>
      <c r="N15" s="70">
        <f>IF(RES_hh_tes!N15=0,"",RES_hh_tes!N15/RES_hh_fec!N15)</f>
        <v>3.1425801751957096</v>
      </c>
      <c r="O15" s="70">
        <f>IF(RES_hh_tes!O15=0,"",RES_hh_tes!O15/RES_hh_fec!O15)</f>
        <v>3.2949498164994537</v>
      </c>
      <c r="P15" s="70">
        <f>IF(RES_hh_tes!P15=0,"",RES_hh_tes!P15/RES_hh_fec!P15)</f>
        <v>3.3990308408423711</v>
      </c>
      <c r="Q15" s="70">
        <f>IF(RES_hh_tes!Q15=0,"",RES_hh_tes!Q15/RES_hh_fec!Q15)</f>
        <v>3.5124879117715579</v>
      </c>
      <c r="R15" s="70">
        <f>IF(RES_hh_tes!R15=0,"",RES_hh_tes!R15/RES_hh_fec!R15)</f>
        <v>3.6390341502650645</v>
      </c>
      <c r="S15" s="70">
        <f>IF(RES_hh_tes!S15=0,"",RES_hh_tes!S15/RES_hh_fec!S15)</f>
        <v>3.7553531192099801</v>
      </c>
      <c r="T15" s="70">
        <f>IF(RES_hh_tes!T15=0,"",RES_hh_tes!T15/RES_hh_fec!T15)</f>
        <v>3.8524938695373887</v>
      </c>
      <c r="U15" s="70">
        <f>IF(RES_hh_tes!U15=0,"",RES_hh_tes!U15/RES_hh_fec!U15)</f>
        <v>3.9233151960017971</v>
      </c>
      <c r="V15" s="70">
        <f>IF(RES_hh_tes!V15=0,"",RES_hh_tes!V15/RES_hh_fec!V15)</f>
        <v>3.9720323477395509</v>
      </c>
      <c r="W15" s="70">
        <f>IF(RES_hh_tes!W15=0,"",RES_hh_tes!W15/RES_hh_fec!W15)</f>
        <v>4.0054750870071194</v>
      </c>
      <c r="X15" s="70">
        <f>IF(RES_hh_tes!X15=0,"",RES_hh_tes!X15/RES_hh_fec!X15)</f>
        <v>4.027642576251063</v>
      </c>
      <c r="Y15" s="70">
        <f>IF(RES_hh_tes!Y15=0,"",RES_hh_tes!Y15/RES_hh_fec!Y15)</f>
        <v>4.047198943319148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1.7961149824261571</v>
      </c>
      <c r="C16" s="78">
        <f>IF(RES_hh_tes!C16=0,"",RES_hh_tes!C16/RES_hh_fec!C16)</f>
        <v>1.8921675369893258</v>
      </c>
      <c r="D16" s="78">
        <f>IF(RES_hh_tes!D16=0,"",RES_hh_tes!D16/RES_hh_fec!D16)</f>
        <v>2.0440802130453632</v>
      </c>
      <c r="E16" s="78">
        <f>IF(RES_hh_tes!E16=0,"",RES_hh_tes!E16/RES_hh_fec!E16)</f>
        <v>2.1922544202546148</v>
      </c>
      <c r="F16" s="78">
        <f>IF(RES_hh_tes!F16=0,"",RES_hh_tes!F16/RES_hh_fec!F16)</f>
        <v>2.3025252030659851</v>
      </c>
      <c r="G16" s="78">
        <f>IF(RES_hh_tes!G16=0,"",RES_hh_tes!G16/RES_hh_fec!G16)</f>
        <v>2.4264195532207786</v>
      </c>
      <c r="H16" s="78">
        <f>IF(RES_hh_tes!H16=0,"",RES_hh_tes!H16/RES_hh_fec!H16)</f>
        <v>2.5515969104804106</v>
      </c>
      <c r="I16" s="78">
        <f>IF(RES_hh_tes!I16=0,"",RES_hh_tes!I16/RES_hh_fec!I16)</f>
        <v>2.6465582206608511</v>
      </c>
      <c r="J16" s="78">
        <f>IF(RES_hh_tes!J16=0,"",RES_hh_tes!J16/RES_hh_fec!J16)</f>
        <v>2.726049543279867</v>
      </c>
      <c r="K16" s="78">
        <f>IF(RES_hh_tes!K16=0,"",RES_hh_tes!K16/RES_hh_fec!K16)</f>
        <v>2.8208559451706665</v>
      </c>
      <c r="L16" s="78">
        <f>IF(RES_hh_tes!L16=0,"",RES_hh_tes!L16/RES_hh_fec!L16)</f>
        <v>2.921189988843957</v>
      </c>
      <c r="M16" s="78">
        <f>IF(RES_hh_tes!M16=0,"",RES_hh_tes!M16/RES_hh_fec!M16)</f>
        <v>3.0317333173402967</v>
      </c>
      <c r="N16" s="78">
        <f>IF(RES_hh_tes!N16=0,"",RES_hh_tes!N16/RES_hh_fec!N16)</f>
        <v>3.1425801751957096</v>
      </c>
      <c r="O16" s="78">
        <f>IF(RES_hh_tes!O16=0,"",RES_hh_tes!O16/RES_hh_fec!O16)</f>
        <v>3.2949498164994537</v>
      </c>
      <c r="P16" s="78">
        <f>IF(RES_hh_tes!P16=0,"",RES_hh_tes!P16/RES_hh_fec!P16)</f>
        <v>3.3990308408423711</v>
      </c>
      <c r="Q16" s="78">
        <f>IF(RES_hh_tes!Q16=0,"",RES_hh_tes!Q16/RES_hh_fec!Q16)</f>
        <v>3.5124879117715579</v>
      </c>
      <c r="R16" s="78">
        <f>IF(RES_hh_tes!R16=0,"",RES_hh_tes!R16/RES_hh_fec!R16)</f>
        <v>3.6390341502650645</v>
      </c>
      <c r="S16" s="78">
        <f>IF(RES_hh_tes!S16=0,"",RES_hh_tes!S16/RES_hh_fec!S16)</f>
        <v>3.7553531192099801</v>
      </c>
      <c r="T16" s="78">
        <f>IF(RES_hh_tes!T16=0,"",RES_hh_tes!T16/RES_hh_fec!T16)</f>
        <v>3.8524938695373887</v>
      </c>
      <c r="U16" s="78">
        <f>IF(RES_hh_tes!U16=0,"",RES_hh_tes!U16/RES_hh_fec!U16)</f>
        <v>3.9233151960017971</v>
      </c>
      <c r="V16" s="78">
        <f>IF(RES_hh_tes!V16=0,"",RES_hh_tes!V16/RES_hh_fec!V16)</f>
        <v>3.9720323477395509</v>
      </c>
      <c r="W16" s="78">
        <f>IF(RES_hh_tes!W16=0,"",RES_hh_tes!W16/RES_hh_fec!W16)</f>
        <v>4.0054750870071194</v>
      </c>
      <c r="X16" s="78">
        <f>IF(RES_hh_tes!X16=0,"",RES_hh_tes!X16/RES_hh_fec!X16)</f>
        <v>4.027642576251063</v>
      </c>
      <c r="Y16" s="78">
        <f>IF(RES_hh_tes!Y16=0,"",RES_hh_tes!Y16/RES_hh_fec!Y16)</f>
        <v>4.047198943319148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0.55028472864855282</v>
      </c>
      <c r="C17" s="70">
        <f>IF(RES_hh_tes!C17=0,"",RES_hh_tes!C17/RES_hh_fec!C17)</f>
        <v>0.55365508349512615</v>
      </c>
      <c r="D17" s="70">
        <f>IF(RES_hh_tes!D17=0,"",RES_hh_tes!D17/RES_hh_fec!D17)</f>
        <v>0.55941542832312774</v>
      </c>
      <c r="E17" s="70">
        <f>IF(RES_hh_tes!E17=0,"",RES_hh_tes!E17/RES_hh_fec!E17)</f>
        <v>0.56406661458469587</v>
      </c>
      <c r="F17" s="70">
        <f>IF(RES_hh_tes!F17=0,"",RES_hh_tes!F17/RES_hh_fec!F17)</f>
        <v>0.57242139045796048</v>
      </c>
      <c r="G17" s="70">
        <f>IF(RES_hh_tes!G17=0,"",RES_hh_tes!G17/RES_hh_fec!G17)</f>
        <v>0.57788069518476204</v>
      </c>
      <c r="H17" s="70">
        <f>IF(RES_hh_tes!H17=0,"",RES_hh_tes!H17/RES_hh_fec!H17)</f>
        <v>0.58494815603867634</v>
      </c>
      <c r="I17" s="70">
        <f>IF(RES_hh_tes!I17=0,"",RES_hh_tes!I17/RES_hh_fec!I17)</f>
        <v>0.59399821907358508</v>
      </c>
      <c r="J17" s="70">
        <f>IF(RES_hh_tes!J17=0,"",RES_hh_tes!J17/RES_hh_fec!J17)</f>
        <v>0.60298521247809955</v>
      </c>
      <c r="K17" s="70">
        <f>IF(RES_hh_tes!K17=0,"",RES_hh_tes!K17/RES_hh_fec!K17)</f>
        <v>0.6106801339915231</v>
      </c>
      <c r="L17" s="70">
        <f>IF(RES_hh_tes!L17=0,"",RES_hh_tes!L17/RES_hh_fec!L17)</f>
        <v>0.62170691051464266</v>
      </c>
      <c r="M17" s="70">
        <f>IF(RES_hh_tes!M17=0,"",RES_hh_tes!M17/RES_hh_fec!M17)</f>
        <v>0.63408920614043107</v>
      </c>
      <c r="N17" s="70">
        <f>IF(RES_hh_tes!N17=0,"",RES_hh_tes!N17/RES_hh_fec!N17)</f>
        <v>0.64693929361847435</v>
      </c>
      <c r="O17" s="70">
        <f>IF(RES_hh_tes!O17=0,"",RES_hh_tes!O17/RES_hh_fec!O17)</f>
        <v>0.66057812772364444</v>
      </c>
      <c r="P17" s="70">
        <f>IF(RES_hh_tes!P17=0,"",RES_hh_tes!P17/RES_hh_fec!P17)</f>
        <v>0.66872014084430464</v>
      </c>
      <c r="Q17" s="70">
        <f>IF(RES_hh_tes!Q17=0,"",RES_hh_tes!Q17/RES_hh_fec!Q17)</f>
        <v>0.67670586826508106</v>
      </c>
      <c r="R17" s="70">
        <f>IF(RES_hh_tes!R17=0,"",RES_hh_tes!R17/RES_hh_fec!R17)</f>
        <v>0.68641465084091879</v>
      </c>
      <c r="S17" s="70">
        <f>IF(RES_hh_tes!S17=0,"",RES_hh_tes!S17/RES_hh_fec!S17)</f>
        <v>0.6991245001788543</v>
      </c>
      <c r="T17" s="70">
        <f>IF(RES_hh_tes!T17=0,"",RES_hh_tes!T17/RES_hh_fec!T17)</f>
        <v>0.71201532414899271</v>
      </c>
      <c r="U17" s="70">
        <f>IF(RES_hh_tes!U17=0,"",RES_hh_tes!U17/RES_hh_fec!U17)</f>
        <v>0.72573726805523719</v>
      </c>
      <c r="V17" s="70">
        <f>IF(RES_hh_tes!V17=0,"",RES_hh_tes!V17/RES_hh_fec!V17)</f>
        <v>0.73801376446260036</v>
      </c>
      <c r="W17" s="70">
        <f>IF(RES_hh_tes!W17=0,"",RES_hh_tes!W17/RES_hh_fec!W17)</f>
        <v>0.75252230968540434</v>
      </c>
      <c r="X17" s="70">
        <f>IF(RES_hh_tes!X17=0,"",RES_hh_tes!X17/RES_hh_fec!X17)</f>
        <v>0.77276906900977427</v>
      </c>
      <c r="Y17" s="70">
        <f>IF(RES_hh_tes!Y17=0,"",RES_hh_tes!Y17/RES_hh_fec!Y17)</f>
        <v>0.78634271859308269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0.56410008667746692</v>
      </c>
      <c r="C19" s="78">
        <f>IF(RES_hh_tes!C19=0,"",RES_hh_tes!C19/RES_hh_fec!C19)</f>
        <v>0.56750833041507742</v>
      </c>
      <c r="D19" s="78">
        <f>IF(RES_hh_tes!D19=0,"",RES_hh_tes!D19/RES_hh_fec!D19)</f>
        <v>0.57170665141637489</v>
      </c>
      <c r="E19" s="78">
        <f>IF(RES_hh_tes!E19=0,"",RES_hh_tes!E19/RES_hh_fec!E19)</f>
        <v>0.57602791238790274</v>
      </c>
      <c r="F19" s="78">
        <f>IF(RES_hh_tes!F19=0,"",RES_hh_tes!F19/RES_hh_fec!F19)</f>
        <v>0.58017670638487528</v>
      </c>
      <c r="G19" s="78">
        <f>IF(RES_hh_tes!G19=0,"",RES_hh_tes!G19/RES_hh_fec!G19)</f>
        <v>0.5845696683933157</v>
      </c>
      <c r="H19" s="78">
        <f>IF(RES_hh_tes!H19=0,"",RES_hh_tes!H19/RES_hh_fec!H19)</f>
        <v>0.58951203435084543</v>
      </c>
      <c r="I19" s="78">
        <f>IF(RES_hh_tes!I19=0,"",RES_hh_tes!I19/RES_hh_fec!I19)</f>
        <v>0.59220249945044301</v>
      </c>
      <c r="J19" s="78">
        <f>IF(RES_hh_tes!J19=0,"",RES_hh_tes!J19/RES_hh_fec!J19)</f>
        <v>0.59386360557274664</v>
      </c>
      <c r="K19" s="78">
        <f>IF(RES_hh_tes!K19=0,"",RES_hh_tes!K19/RES_hh_fec!K19)</f>
        <v>0.59689258222950026</v>
      </c>
      <c r="L19" s="78">
        <f>IF(RES_hh_tes!L19=0,"",RES_hh_tes!L19/RES_hh_fec!L19)</f>
        <v>0.60053535379985756</v>
      </c>
      <c r="M19" s="78">
        <f>IF(RES_hh_tes!M19=0,"",RES_hh_tes!M19/RES_hh_fec!M19)</f>
        <v>0.60525478923226939</v>
      </c>
      <c r="N19" s="78">
        <f>IF(RES_hh_tes!N19=0,"",RES_hh_tes!N19/RES_hh_fec!N19)</f>
        <v>0.61061264028921269</v>
      </c>
      <c r="O19" s="78">
        <f>IF(RES_hh_tes!O19=0,"",RES_hh_tes!O19/RES_hh_fec!O19)</f>
        <v>0.61798377838439789</v>
      </c>
      <c r="P19" s="78">
        <f>IF(RES_hh_tes!P19=0,"",RES_hh_tes!P19/RES_hh_fec!P19)</f>
        <v>0.62698486644015294</v>
      </c>
      <c r="Q19" s="78">
        <f>IF(RES_hh_tes!Q19=0,"",RES_hh_tes!Q19/RES_hh_fec!Q19)</f>
        <v>0.6413947424134655</v>
      </c>
      <c r="R19" s="78">
        <f>IF(RES_hh_tes!R19=0,"",RES_hh_tes!R19/RES_hh_fec!R19)</f>
        <v>0.66184208211638906</v>
      </c>
      <c r="S19" s="78">
        <f>IF(RES_hh_tes!S19=0,"",RES_hh_tes!S19/RES_hh_fec!S19)</f>
        <v>0.68598533060475109</v>
      </c>
      <c r="T19" s="78">
        <f>IF(RES_hh_tes!T19=0,"",RES_hh_tes!T19/RES_hh_fec!T19)</f>
        <v>0.70794540077887558</v>
      </c>
      <c r="U19" s="78">
        <f>IF(RES_hh_tes!U19=0,"",RES_hh_tes!U19/RES_hh_fec!U19)</f>
        <v>0.72650575296516029</v>
      </c>
      <c r="V19" s="78">
        <f>IF(RES_hh_tes!V19=0,"",RES_hh_tes!V19/RES_hh_fec!V19)</f>
        <v>0.74138164724934041</v>
      </c>
      <c r="W19" s="78">
        <f>IF(RES_hh_tes!W19=0,"",RES_hh_tes!W19/RES_hh_fec!W19)</f>
        <v>0.75398615361557197</v>
      </c>
      <c r="X19" s="78">
        <f>IF(RES_hh_tes!X19=0,"",RES_hh_tes!X19/RES_hh_fec!X19)</f>
        <v>0.76392797477689245</v>
      </c>
      <c r="Y19" s="78">
        <f>IF(RES_hh_tes!Y19=0,"",RES_hh_tes!Y19/RES_hh_fec!Y19)</f>
        <v>0.77066424582068715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0.50836318757167287</v>
      </c>
      <c r="C20" s="78">
        <f>IF(RES_hh_tes!C20=0,"",RES_hh_tes!C20/RES_hh_fec!C20)</f>
        <v>0.50910228747062736</v>
      </c>
      <c r="D20" s="78">
        <f>IF(RES_hh_tes!D20=0,"",RES_hh_tes!D20/RES_hh_fec!D20)</f>
        <v>0.50918055697651987</v>
      </c>
      <c r="E20" s="78">
        <f>IF(RES_hh_tes!E20=0,"",RES_hh_tes!E20/RES_hh_fec!E20)</f>
        <v>0.50957669093909219</v>
      </c>
      <c r="F20" s="78">
        <f>IF(RES_hh_tes!F20=0,"",RES_hh_tes!F20/RES_hh_fec!F20)</f>
        <v>0.5113085773712488</v>
      </c>
      <c r="G20" s="78">
        <f>IF(RES_hh_tes!G20=0,"",RES_hh_tes!G20/RES_hh_fec!G20)</f>
        <v>0.5126749309803641</v>
      </c>
      <c r="H20" s="78">
        <f>IF(RES_hh_tes!H20=0,"",RES_hh_tes!H20/RES_hh_fec!H20)</f>
        <v>0.51447240706571773</v>
      </c>
      <c r="I20" s="78">
        <f>IF(RES_hh_tes!I20=0,"",RES_hh_tes!I20/RES_hh_fec!I20)</f>
        <v>0.51607903427721358</v>
      </c>
      <c r="J20" s="78">
        <f>IF(RES_hh_tes!J20=0,"",RES_hh_tes!J20/RES_hh_fec!J20)</f>
        <v>0.51923412140621561</v>
      </c>
      <c r="K20" s="78">
        <f>IF(RES_hh_tes!K20=0,"",RES_hh_tes!K20/RES_hh_fec!K20)</f>
        <v>0.52427114675471143</v>
      </c>
      <c r="L20" s="78">
        <f>IF(RES_hh_tes!L20=0,"",RES_hh_tes!L20/RES_hh_fec!L20)</f>
        <v>0.53055435434294651</v>
      </c>
      <c r="M20" s="78">
        <f>IF(RES_hh_tes!M20=0,"",RES_hh_tes!M20/RES_hh_fec!M20)</f>
        <v>0.54063603823675233</v>
      </c>
      <c r="N20" s="78">
        <f>IF(RES_hh_tes!N20=0,"",RES_hh_tes!N20/RES_hh_fec!N20)</f>
        <v>0.55599005190504114</v>
      </c>
      <c r="O20" s="78">
        <f>IF(RES_hh_tes!O20=0,"",RES_hh_tes!O20/RES_hh_fec!O20)</f>
        <v>0.57667864927561607</v>
      </c>
      <c r="P20" s="78">
        <f>IF(RES_hh_tes!P20=0,"",RES_hh_tes!P20/RES_hh_fec!P20)</f>
        <v>0.58162419442036595</v>
      </c>
      <c r="Q20" s="78">
        <f>IF(RES_hh_tes!Q20=0,"",RES_hh_tes!Q20/RES_hh_fec!Q20)</f>
        <v>0.5883383205248125</v>
      </c>
      <c r="R20" s="78">
        <f>IF(RES_hh_tes!R20=0,"",RES_hh_tes!R20/RES_hh_fec!R20)</f>
        <v>0.59836584655156932</v>
      </c>
      <c r="S20" s="78">
        <f>IF(RES_hh_tes!S20=0,"",RES_hh_tes!S20/RES_hh_fec!S20)</f>
        <v>0.61251559346198514</v>
      </c>
      <c r="T20" s="78">
        <f>IF(RES_hh_tes!T20=0,"",RES_hh_tes!T20/RES_hh_fec!T20)</f>
        <v>0.61462270325974722</v>
      </c>
      <c r="U20" s="78">
        <f>IF(RES_hh_tes!U20=0,"",RES_hh_tes!U20/RES_hh_fec!U20)</f>
        <v>0.62370693286018453</v>
      </c>
      <c r="V20" s="78">
        <f>IF(RES_hh_tes!V20=0,"",RES_hh_tes!V20/RES_hh_fec!V20)</f>
        <v>0.63120453670142807</v>
      </c>
      <c r="W20" s="78">
        <f>IF(RES_hh_tes!W20=0,"",RES_hh_tes!W20/RES_hh_fec!W20)</f>
        <v>0.64140933052800098</v>
      </c>
      <c r="X20" s="78">
        <f>IF(RES_hh_tes!X20=0,"",RES_hh_tes!X20/RES_hh_fec!X20)</f>
        <v>0.64936011348783695</v>
      </c>
      <c r="Y20" s="78">
        <f>IF(RES_hh_tes!Y20=0,"",RES_hh_tes!Y20/RES_hh_fec!Y20)</f>
        <v>0.6562600058927972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0.52642724224592552</v>
      </c>
      <c r="C21" s="78">
        <f>IF(RES_hh_tes!C21=0,"",RES_hh_tes!C21/RES_hh_fec!C21)</f>
        <v>0.53060632321286616</v>
      </c>
      <c r="D21" s="78">
        <f>IF(RES_hh_tes!D21=0,"",RES_hh_tes!D21/RES_hh_fec!D21)</f>
        <v>0.53459418133473868</v>
      </c>
      <c r="E21" s="78">
        <f>IF(RES_hh_tes!E21=0,"",RES_hh_tes!E21/RES_hh_fec!E21)</f>
        <v>0.53941253196881789</v>
      </c>
      <c r="F21" s="78">
        <f>IF(RES_hh_tes!F21=0,"",RES_hh_tes!F21/RES_hh_fec!F21)</f>
        <v>0.54368933919286644</v>
      </c>
      <c r="G21" s="78">
        <f>IF(RES_hh_tes!G21=0,"",RES_hh_tes!G21/RES_hh_fec!G21)</f>
        <v>0.55037243900241473</v>
      </c>
      <c r="H21" s="78">
        <f>IF(RES_hh_tes!H21=0,"",RES_hh_tes!H21/RES_hh_fec!H21)</f>
        <v>0.55686420772517831</v>
      </c>
      <c r="I21" s="78">
        <f>IF(RES_hh_tes!I21=0,"",RES_hh_tes!I21/RES_hh_fec!I21)</f>
        <v>0.56560051388713961</v>
      </c>
      <c r="J21" s="78">
        <f>IF(RES_hh_tes!J21=0,"",RES_hh_tes!J21/RES_hh_fec!J21)</f>
        <v>0.57489742347142503</v>
      </c>
      <c r="K21" s="78">
        <f>IF(RES_hh_tes!K21=0,"",RES_hh_tes!K21/RES_hh_fec!K21)</f>
        <v>0.58564237297095545</v>
      </c>
      <c r="L21" s="78">
        <f>IF(RES_hh_tes!L21=0,"",RES_hh_tes!L21/RES_hh_fec!L21)</f>
        <v>0.59701951977429824</v>
      </c>
      <c r="M21" s="78">
        <f>IF(RES_hh_tes!M21=0,"",RES_hh_tes!M21/RES_hh_fec!M21)</f>
        <v>0.60894866947498982</v>
      </c>
      <c r="N21" s="78">
        <f>IF(RES_hh_tes!N21=0,"",RES_hh_tes!N21/RES_hh_fec!N21)</f>
        <v>0.62323336222919512</v>
      </c>
      <c r="O21" s="78">
        <f>IF(RES_hh_tes!O21=0,"",RES_hh_tes!O21/RES_hh_fec!O21)</f>
        <v>0.63596674911833717</v>
      </c>
      <c r="P21" s="78">
        <f>IF(RES_hh_tes!P21=0,"",RES_hh_tes!P21/RES_hh_fec!P21)</f>
        <v>0.64194531851835523</v>
      </c>
      <c r="Q21" s="78">
        <f>IF(RES_hh_tes!Q21=0,"",RES_hh_tes!Q21/RES_hh_fec!Q21)</f>
        <v>0.64892488587617603</v>
      </c>
      <c r="R21" s="78">
        <f>IF(RES_hh_tes!R21=0,"",RES_hh_tes!R21/RES_hh_fec!R21)</f>
        <v>0.65896508174800172</v>
      </c>
      <c r="S21" s="78">
        <f>IF(RES_hh_tes!S21=0,"",RES_hh_tes!S21/RES_hh_fec!S21)</f>
        <v>0.67141916259870293</v>
      </c>
      <c r="T21" s="78">
        <f>IF(RES_hh_tes!T21=0,"",RES_hh_tes!T21/RES_hh_fec!T21)</f>
        <v>0.68450245212525263</v>
      </c>
      <c r="U21" s="78">
        <f>IF(RES_hh_tes!U21=0,"",RES_hh_tes!U21/RES_hh_fec!U21)</f>
        <v>0.69882887941764416</v>
      </c>
      <c r="V21" s="78">
        <f>IF(RES_hh_tes!V21=0,"",RES_hh_tes!V21/RES_hh_fec!V21)</f>
        <v>0.71090876182544571</v>
      </c>
      <c r="W21" s="78">
        <f>IF(RES_hh_tes!W21=0,"",RES_hh_tes!W21/RES_hh_fec!W21)</f>
        <v>0.72235342405683978</v>
      </c>
      <c r="X21" s="78">
        <f>IF(RES_hh_tes!X21=0,"",RES_hh_tes!X21/RES_hh_fec!X21)</f>
        <v>0.73529867882280409</v>
      </c>
      <c r="Y21" s="78">
        <f>IF(RES_hh_tes!Y21=0,"",RES_hh_tes!Y21/RES_hh_fec!Y21)</f>
        <v>0.74869176195714093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0.46003380601545107</v>
      </c>
      <c r="C22" s="78">
        <f>IF(RES_hh_tes!C22=0,"",RES_hh_tes!C22/RES_hh_fec!C22)</f>
        <v>0.48563872391325197</v>
      </c>
      <c r="D22" s="78">
        <f>IF(RES_hh_tes!D22=0,"",RES_hh_tes!D22/RES_hh_fec!D22)</f>
        <v>0.52076507045632914</v>
      </c>
      <c r="E22" s="78">
        <f>IF(RES_hh_tes!E22=0,"",RES_hh_tes!E22/RES_hh_fec!E22)</f>
        <v>0.5427819398688134</v>
      </c>
      <c r="F22" s="78">
        <f>IF(RES_hh_tes!F22=0,"",RES_hh_tes!F22/RES_hh_fec!F22)</f>
        <v>0.56169781560360577</v>
      </c>
      <c r="G22" s="78">
        <f>IF(RES_hh_tes!G22=0,"",RES_hh_tes!G22/RES_hh_fec!G22)</f>
        <v>0.57894772959165708</v>
      </c>
      <c r="H22" s="78">
        <f>IF(RES_hh_tes!H22=0,"",RES_hh_tes!H22/RES_hh_fec!H22)</f>
        <v>0.59519953214012256</v>
      </c>
      <c r="I22" s="78">
        <f>IF(RES_hh_tes!I22=0,"",RES_hh_tes!I22/RES_hh_fec!I22)</f>
        <v>0.60751817599137148</v>
      </c>
      <c r="J22" s="78">
        <f>IF(RES_hh_tes!J22=0,"",RES_hh_tes!J22/RES_hh_fec!J22)</f>
        <v>0.62214186534761018</v>
      </c>
      <c r="K22" s="78">
        <f>IF(RES_hh_tes!K22=0,"",RES_hh_tes!K22/RES_hh_fec!K22)</f>
        <v>0.63288997771040501</v>
      </c>
      <c r="L22" s="78">
        <f>IF(RES_hh_tes!L22=0,"",RES_hh_tes!L22/RES_hh_fec!L22)</f>
        <v>0.64444886354056896</v>
      </c>
      <c r="M22" s="78">
        <f>IF(RES_hh_tes!M22=0,"",RES_hh_tes!M22/RES_hh_fec!M22)</f>
        <v>0.65757635885113075</v>
      </c>
      <c r="N22" s="78">
        <f>IF(RES_hh_tes!N22=0,"",RES_hh_tes!N22/RES_hh_fec!N22)</f>
        <v>0.67185198791147838</v>
      </c>
      <c r="O22" s="78">
        <f>IF(RES_hh_tes!O22=0,"",RES_hh_tes!O22/RES_hh_fec!O22)</f>
        <v>0.68451895973947308</v>
      </c>
      <c r="P22" s="78">
        <f>IF(RES_hh_tes!P22=0,"",RES_hh_tes!P22/RES_hh_fec!P22)</f>
        <v>0.69090868919248627</v>
      </c>
      <c r="Q22" s="78">
        <f>IF(RES_hh_tes!Q22=0,"",RES_hh_tes!Q22/RES_hh_fec!Q22)</f>
        <v>0.69715274688661255</v>
      </c>
      <c r="R22" s="78">
        <f>IF(RES_hh_tes!R22=0,"",RES_hh_tes!R22/RES_hh_fec!R22)</f>
        <v>0.70446601515492557</v>
      </c>
      <c r="S22" s="78">
        <f>IF(RES_hh_tes!S22=0,"",RES_hh_tes!S22/RES_hh_fec!S22)</f>
        <v>0.71756289013025532</v>
      </c>
      <c r="T22" s="78">
        <f>IF(RES_hh_tes!T22=0,"",RES_hh_tes!T22/RES_hh_fec!T22)</f>
        <v>0.73253637159214802</v>
      </c>
      <c r="U22" s="78">
        <f>IF(RES_hh_tes!U22=0,"",RES_hh_tes!U22/RES_hh_fec!U22)</f>
        <v>0.74892889213269198</v>
      </c>
      <c r="V22" s="78">
        <f>IF(RES_hh_tes!V22=0,"",RES_hh_tes!V22/RES_hh_fec!V22)</f>
        <v>0.76637498107333701</v>
      </c>
      <c r="W22" s="78">
        <f>IF(RES_hh_tes!W22=0,"",RES_hh_tes!W22/RES_hh_fec!W22)</f>
        <v>0.78909941658417926</v>
      </c>
      <c r="X22" s="78">
        <f>IF(RES_hh_tes!X22=0,"",RES_hh_tes!X22/RES_hh_fec!X22)</f>
        <v>0.80833230658591604</v>
      </c>
      <c r="Y22" s="78">
        <f>IF(RES_hh_tes!Y22=0,"",RES_hh_tes!Y22/RES_hh_fec!Y22)</f>
        <v>0.82033519964875068</v>
      </c>
      <c r="DA22" s="89" t="s">
        <v>436</v>
      </c>
    </row>
    <row r="23" spans="1:105" ht="12" customHeight="1" x14ac:dyDescent="0.25">
      <c r="A23" s="28" t="s">
        <v>197</v>
      </c>
      <c r="B23" s="78">
        <f>IF(RES_hh_tes!B23=0,"",RES_hh_tes!B23/RES_hh_fec!B23)</f>
        <v>0.71188354341427307</v>
      </c>
      <c r="C23" s="78">
        <f>IF(RES_hh_tes!C23=0,"",RES_hh_tes!C23/RES_hh_fec!C23)</f>
        <v>0.71557689738556018</v>
      </c>
      <c r="D23" s="78">
        <f>IF(RES_hh_tes!D23=0,"",RES_hh_tes!D23/RES_hh_fec!D23)</f>
        <v>0.72023670937139139</v>
      </c>
      <c r="E23" s="78">
        <f>IF(RES_hh_tes!E23=0,"",RES_hh_tes!E23/RES_hh_fec!E23)</f>
        <v>0.72432554439905794</v>
      </c>
      <c r="F23" s="78">
        <f>IF(RES_hh_tes!F23=0,"",RES_hh_tes!F23/RES_hh_fec!F23)</f>
        <v>0.72847617148273325</v>
      </c>
      <c r="G23" s="78">
        <f>IF(RES_hh_tes!G23=0,"",RES_hh_tes!G23/RES_hh_fec!G23)</f>
        <v>0.73312126098674091</v>
      </c>
      <c r="H23" s="78">
        <f>IF(RES_hh_tes!H23=0,"",RES_hh_tes!H23/RES_hh_fec!H23)</f>
        <v>0.73923130280421023</v>
      </c>
      <c r="I23" s="78">
        <f>IF(RES_hh_tes!I23=0,"",RES_hh_tes!I23/RES_hh_fec!I23)</f>
        <v>0.7465539037347565</v>
      </c>
      <c r="J23" s="78">
        <f>IF(RES_hh_tes!J23=0,"",RES_hh_tes!J23/RES_hh_fec!J23)</f>
        <v>0.75485341737644029</v>
      </c>
      <c r="K23" s="78">
        <f>IF(RES_hh_tes!K23=0,"",RES_hh_tes!K23/RES_hh_fec!K23)</f>
        <v>0.76092197262052919</v>
      </c>
      <c r="L23" s="78">
        <f>IF(RES_hh_tes!L23=0,"",RES_hh_tes!L23/RES_hh_fec!L23)</f>
        <v>0.76976682501233995</v>
      </c>
      <c r="M23" s="78">
        <f>IF(RES_hh_tes!M23=0,"",RES_hh_tes!M23/RES_hh_fec!M23)</f>
        <v>0.77646915266074235</v>
      </c>
      <c r="N23" s="78">
        <f>IF(RES_hh_tes!N23=0,"",RES_hh_tes!N23/RES_hh_fec!N23)</f>
        <v>0.78976723481498645</v>
      </c>
      <c r="O23" s="78">
        <f>IF(RES_hh_tes!O23=0,"",RES_hh_tes!O23/RES_hh_fec!O23)</f>
        <v>0.80142571335255564</v>
      </c>
      <c r="P23" s="78">
        <f>IF(RES_hh_tes!P23=0,"",RES_hh_tes!P23/RES_hh_fec!P23)</f>
        <v>0.80498732425199593</v>
      </c>
      <c r="Q23" s="78">
        <f>IF(RES_hh_tes!Q23=0,"",RES_hh_tes!Q23/RES_hh_fec!Q23)</f>
        <v>0.80611962514377822</v>
      </c>
      <c r="R23" s="78">
        <f>IF(RES_hh_tes!R23=0,"",RES_hh_tes!R23/RES_hh_fec!R23)</f>
        <v>0.8081942099825743</v>
      </c>
      <c r="S23" s="78">
        <f>IF(RES_hh_tes!S23=0,"",RES_hh_tes!S23/RES_hh_fec!S23)</f>
        <v>0.81142844371515366</v>
      </c>
      <c r="T23" s="78">
        <f>IF(RES_hh_tes!T23=0,"",RES_hh_tes!T23/RES_hh_fec!T23)</f>
        <v>0.81479237858059472</v>
      </c>
      <c r="U23" s="78">
        <f>IF(RES_hh_tes!U23=0,"",RES_hh_tes!U23/RES_hh_fec!U23)</f>
        <v>0.81811643883321772</v>
      </c>
      <c r="V23" s="78">
        <f>IF(RES_hh_tes!V23=0,"",RES_hh_tes!V23/RES_hh_fec!V23)</f>
        <v>0.82248985070942504</v>
      </c>
      <c r="W23" s="78">
        <f>IF(RES_hh_tes!W23=0,"",RES_hh_tes!W23/RES_hh_fec!W23)</f>
        <v>0.82754305035979991</v>
      </c>
      <c r="X23" s="78">
        <f>IF(RES_hh_tes!X23=0,"",RES_hh_tes!X23/RES_hh_fec!X23)</f>
        <v>0.83287149754841017</v>
      </c>
      <c r="Y23" s="78">
        <f>IF(RES_hh_tes!Y23=0,"",RES_hh_tes!Y23/RES_hh_fec!Y23)</f>
        <v>0.83695367680608945</v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>
        <f>IF(RES_hh_tes!F24=0,"",RES_hh_tes!F24/RES_hh_fec!F24)</f>
        <v>0.81031931147160796</v>
      </c>
      <c r="G24" s="78">
        <f>IF(RES_hh_tes!G24=0,"",RES_hh_tes!G24/RES_hh_fec!G24)</f>
        <v>0.81035121213550221</v>
      </c>
      <c r="H24" s="78">
        <f>IF(RES_hh_tes!H24=0,"",RES_hh_tes!H24/RES_hh_fec!H24)</f>
        <v>0.81087021438346329</v>
      </c>
      <c r="I24" s="78">
        <f>IF(RES_hh_tes!I24=0,"",RES_hh_tes!I24/RES_hh_fec!I24)</f>
        <v>0.81144696823186857</v>
      </c>
      <c r="J24" s="78">
        <f>IF(RES_hh_tes!J24=0,"",RES_hh_tes!J24/RES_hh_fec!J24)</f>
        <v>0.81162084664511402</v>
      </c>
      <c r="K24" s="78">
        <f>IF(RES_hh_tes!K24=0,"",RES_hh_tes!K24/RES_hh_fec!K24)</f>
        <v>0.81271851595438738</v>
      </c>
      <c r="L24" s="78">
        <f>IF(RES_hh_tes!L24=0,"",RES_hh_tes!L24/RES_hh_fec!L24)</f>
        <v>0.81604139846760804</v>
      </c>
      <c r="M24" s="78">
        <f>IF(RES_hh_tes!M24=0,"",RES_hh_tes!M24/RES_hh_fec!M24)</f>
        <v>0.82596573448065036</v>
      </c>
      <c r="N24" s="78">
        <f>IF(RES_hh_tes!N24=0,"",RES_hh_tes!N24/RES_hh_fec!N24)</f>
        <v>0.82931219898415742</v>
      </c>
      <c r="O24" s="78">
        <f>IF(RES_hh_tes!O24=0,"",RES_hh_tes!O24/RES_hh_fec!O24)</f>
        <v>0.832832197381284</v>
      </c>
      <c r="P24" s="78">
        <f>IF(RES_hh_tes!P24=0,"",RES_hh_tes!P24/RES_hh_fec!P24)</f>
        <v>0.83520363341798054</v>
      </c>
      <c r="Q24" s="78">
        <f>IF(RES_hh_tes!Q24=0,"",RES_hh_tes!Q24/RES_hh_fec!Q24)</f>
        <v>0.8370519433271667</v>
      </c>
      <c r="R24" s="78">
        <f>IF(RES_hh_tes!R24=0,"",RES_hh_tes!R24/RES_hh_fec!R24)</f>
        <v>0.83890600043619001</v>
      </c>
      <c r="S24" s="78">
        <f>IF(RES_hh_tes!S24=0,"",RES_hh_tes!S24/RES_hh_fec!S24)</f>
        <v>0.84044207085268308</v>
      </c>
      <c r="T24" s="78">
        <f>IF(RES_hh_tes!T24=0,"",RES_hh_tes!T24/RES_hh_fec!T24)</f>
        <v>0.84167927032524981</v>
      </c>
      <c r="U24" s="78">
        <f>IF(RES_hh_tes!U24=0,"",RES_hh_tes!U24/RES_hh_fec!U24)</f>
        <v>0.84351202493854072</v>
      </c>
      <c r="V24" s="78">
        <f>IF(RES_hh_tes!V24=0,"",RES_hh_tes!V24/RES_hh_fec!V24)</f>
        <v>0.8478474781643679</v>
      </c>
      <c r="W24" s="78">
        <f>IF(RES_hh_tes!W24=0,"",RES_hh_tes!W24/RES_hh_fec!W24)</f>
        <v>0.85099433882784392</v>
      </c>
      <c r="X24" s="78">
        <f>IF(RES_hh_tes!X24=0,"",RES_hh_tes!X24/RES_hh_fec!X24)</f>
        <v>0.85636943549322742</v>
      </c>
      <c r="Y24" s="78">
        <f>IF(RES_hh_tes!Y24=0,"",RES_hh_tes!Y24/RES_hh_fec!Y24)</f>
        <v>0.85855231408625865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0.63638053770781344</v>
      </c>
      <c r="C25" s="79">
        <f>IF(RES_hh_tes!C25=0,"",RES_hh_tes!C25/RES_hh_fec!C25)</f>
        <v>0.63949082304516269</v>
      </c>
      <c r="D25" s="79">
        <f>IF(RES_hh_tes!D25=0,"",RES_hh_tes!D25/RES_hh_fec!D25)</f>
        <v>0.64315609211741231</v>
      </c>
      <c r="E25" s="79">
        <f>IF(RES_hh_tes!E25=0,"",RES_hh_tes!E25/RES_hh_fec!E25)</f>
        <v>0.64682566466041136</v>
      </c>
      <c r="F25" s="79">
        <f>IF(RES_hh_tes!F25=0,"",RES_hh_tes!F25/RES_hh_fec!F25)</f>
        <v>0.65060879017257334</v>
      </c>
      <c r="G25" s="79">
        <f>IF(RES_hh_tes!G25=0,"",RES_hh_tes!G25/RES_hh_fec!G25)</f>
        <v>0.65451196566448089</v>
      </c>
      <c r="H25" s="79">
        <f>IF(RES_hh_tes!H25=0,"",RES_hh_tes!H25/RES_hh_fec!H25)</f>
        <v>0.65882228296235268</v>
      </c>
      <c r="I25" s="79">
        <f>IF(RES_hh_tes!I25=0,"",RES_hh_tes!I25/RES_hh_fec!I25)</f>
        <v>0.6608907209284256</v>
      </c>
      <c r="J25" s="79">
        <f>IF(RES_hh_tes!J25=0,"",RES_hh_tes!J25/RES_hh_fec!J25)</f>
        <v>0.66160703305777813</v>
      </c>
      <c r="K25" s="79">
        <f>IF(RES_hh_tes!K25=0,"",RES_hh_tes!K25/RES_hh_fec!K25)</f>
        <v>0.66251443852905434</v>
      </c>
      <c r="L25" s="79">
        <f>IF(RES_hh_tes!L25=0,"",RES_hh_tes!L25/RES_hh_fec!L25)</f>
        <v>0.66378816152705922</v>
      </c>
      <c r="M25" s="79">
        <f>IF(RES_hh_tes!M25=0,"",RES_hh_tes!M25/RES_hh_fec!M25)</f>
        <v>0.66588802734850694</v>
      </c>
      <c r="N25" s="79">
        <f>IF(RES_hh_tes!N25=0,"",RES_hh_tes!N25/RES_hh_fec!N25)</f>
        <v>0.66947491863392983</v>
      </c>
      <c r="O25" s="79">
        <f>IF(RES_hh_tes!O25=0,"",RES_hh_tes!O25/RES_hh_fec!O25)</f>
        <v>0.67493494693995304</v>
      </c>
      <c r="P25" s="79">
        <f>IF(RES_hh_tes!P25=0,"",RES_hh_tes!P25/RES_hh_fec!P25)</f>
        <v>0.68271688147995335</v>
      </c>
      <c r="Q25" s="79">
        <f>IF(RES_hh_tes!Q25=0,"",RES_hh_tes!Q25/RES_hh_fec!Q25)</f>
        <v>0.69109079063927781</v>
      </c>
      <c r="R25" s="79">
        <f>IF(RES_hh_tes!R25=0,"",RES_hh_tes!R25/RES_hh_fec!R25)</f>
        <v>0.69697651134143424</v>
      </c>
      <c r="S25" s="79">
        <f>IF(RES_hh_tes!S25=0,"",RES_hh_tes!S25/RES_hh_fec!S25)</f>
        <v>0.70490395637000347</v>
      </c>
      <c r="T25" s="79">
        <f>IF(RES_hh_tes!T25=0,"",RES_hh_tes!T25/RES_hh_fec!T25)</f>
        <v>0.71557763351199732</v>
      </c>
      <c r="U25" s="79">
        <f>IF(RES_hh_tes!U25=0,"",RES_hh_tes!U25/RES_hh_fec!U25)</f>
        <v>0.72704577631765688</v>
      </c>
      <c r="V25" s="79">
        <f>IF(RES_hh_tes!V25=0,"",RES_hh_tes!V25/RES_hh_fec!V25)</f>
        <v>0.7381832117660877</v>
      </c>
      <c r="W25" s="79">
        <f>IF(RES_hh_tes!W25=0,"",RES_hh_tes!W25/RES_hh_fec!W25)</f>
        <v>0.74633266503041118</v>
      </c>
      <c r="X25" s="79">
        <f>IF(RES_hh_tes!X25=0,"",RES_hh_tes!X25/RES_hh_fec!X25)</f>
        <v>0.75028691263963299</v>
      </c>
      <c r="Y25" s="79">
        <f>IF(RES_hh_tes!Y25=0,"",RES_hh_tes!Y25/RES_hh_fec!Y25)</f>
        <v>0.76094501806587889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0.99999999999999978</v>
      </c>
      <c r="C26" s="81">
        <f>IF(RES_hh_tes!C26=0,"",RES_hh_tes!C26/RES_hh_fec!C26)</f>
        <v>1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1.0000000000000009</v>
      </c>
      <c r="G26" s="81">
        <f>IF(RES_hh_tes!G26=0,"",RES_hh_tes!G26/RES_hh_fec!G26)</f>
        <v>0.99999999999999911</v>
      </c>
      <c r="H26" s="81">
        <f>IF(RES_hh_tes!H26=0,"",RES_hh_tes!H26/RES_hh_fec!H26)</f>
        <v>0.999999999999998</v>
      </c>
      <c r="I26" s="81">
        <f>IF(RES_hh_tes!I26=0,"",RES_hh_tes!I26/RES_hh_fec!I26)</f>
        <v>1.000000000000002</v>
      </c>
      <c r="J26" s="81">
        <f>IF(RES_hh_tes!J26=0,"",RES_hh_tes!J26/RES_hh_fec!J26)</f>
        <v>1.0000000000000007</v>
      </c>
      <c r="K26" s="81">
        <f>IF(RES_hh_tes!K26=0,"",RES_hh_tes!K26/RES_hh_fec!K26)</f>
        <v>0.99999999999999911</v>
      </c>
      <c r="L26" s="81">
        <f>IF(RES_hh_tes!L26=0,"",RES_hh_tes!L26/RES_hh_fec!L26)</f>
        <v>1.0000000000000004</v>
      </c>
      <c r="M26" s="81">
        <f>IF(RES_hh_tes!M26=0,"",RES_hh_tes!M26/RES_hh_fec!M26)</f>
        <v>0.99999999999999956</v>
      </c>
      <c r="N26" s="81">
        <f>IF(RES_hh_tes!N26=0,"",RES_hh_tes!N26/RES_hh_fec!N26)</f>
        <v>1.0000000000000004</v>
      </c>
      <c r="O26" s="81">
        <f>IF(RES_hh_tes!O26=0,"",RES_hh_tes!O26/RES_hh_fec!O26)</f>
        <v>1.0000000000000027</v>
      </c>
      <c r="P26" s="81">
        <f>IF(RES_hh_tes!P26=0,"",RES_hh_tes!P26/RES_hh_fec!P26)</f>
        <v>1.0000000000000051</v>
      </c>
      <c r="Q26" s="81">
        <f>IF(RES_hh_tes!Q26=0,"",RES_hh_tes!Q26/RES_hh_fec!Q26)</f>
        <v>0.99999999999999611</v>
      </c>
      <c r="R26" s="81">
        <f>IF(RES_hh_tes!R26=0,"",RES_hh_tes!R26/RES_hh_fec!R26)</f>
        <v>1.0000000000000036</v>
      </c>
      <c r="S26" s="81">
        <f>IF(RES_hh_tes!S26=0,"",RES_hh_tes!S26/RES_hh_fec!S26)</f>
        <v>0.999999999999996</v>
      </c>
      <c r="T26" s="81">
        <f>IF(RES_hh_tes!T26=0,"",RES_hh_tes!T26/RES_hh_fec!T26)</f>
        <v>0.99999999999999856</v>
      </c>
      <c r="U26" s="81">
        <f>IF(RES_hh_tes!U26=0,"",RES_hh_tes!U26/RES_hh_fec!U26)</f>
        <v>0.99999999999999967</v>
      </c>
      <c r="V26" s="81">
        <f>IF(RES_hh_tes!V26=0,"",RES_hh_tes!V26/RES_hh_fec!V26)</f>
        <v>1.0000000000000013</v>
      </c>
      <c r="W26" s="81">
        <f>IF(RES_hh_tes!W26=0,"",RES_hh_tes!W26/RES_hh_fec!W26)</f>
        <v>0.99999999999999656</v>
      </c>
      <c r="X26" s="81">
        <f>IF(RES_hh_tes!X26=0,"",RES_hh_tes!X26/RES_hh_fec!X26)</f>
        <v>0.99999999999999956</v>
      </c>
      <c r="Y26" s="81">
        <f>IF(RES_hh_tes!Y26=0,"",RES_hh_tes!Y26/RES_hh_fec!Y26)</f>
        <v>1.0000000000000062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0.64446726132150811</v>
      </c>
      <c r="C27" s="70">
        <f>IF(RES_hh_tes!C27=0,"",RES_hh_tes!C27/RES_hh_fec!C27)</f>
        <v>0.64769972752583671</v>
      </c>
      <c r="D27" s="70">
        <f>IF(RES_hh_tes!D27=0,"",RES_hh_tes!D27/RES_hh_fec!D27)</f>
        <v>0.64985501140681357</v>
      </c>
      <c r="E27" s="70">
        <f>IF(RES_hh_tes!E27=0,"",RES_hh_tes!E27/RES_hh_fec!E27)</f>
        <v>0.64984103383124847</v>
      </c>
      <c r="F27" s="70">
        <f>IF(RES_hh_tes!F27=0,"",RES_hh_tes!F27/RES_hh_fec!F27)</f>
        <v>0.65749445610890833</v>
      </c>
      <c r="G27" s="70">
        <f>IF(RES_hh_tes!G27=0,"",RES_hh_tes!G27/RES_hh_fec!G27)</f>
        <v>0.65310967042817369</v>
      </c>
      <c r="H27" s="70">
        <f>IF(RES_hh_tes!H27=0,"",RES_hh_tes!H27/RES_hh_fec!H27)</f>
        <v>0.65964119146288669</v>
      </c>
      <c r="I27" s="70">
        <f>IF(RES_hh_tes!I27=0,"",RES_hh_tes!I27/RES_hh_fec!I27)</f>
        <v>0.66352302326230839</v>
      </c>
      <c r="J27" s="70">
        <f>IF(RES_hh_tes!J27=0,"",RES_hh_tes!J27/RES_hh_fec!J27)</f>
        <v>0.66374008955686392</v>
      </c>
      <c r="K27" s="70">
        <f>IF(RES_hh_tes!K27=0,"",RES_hh_tes!K27/RES_hh_fec!K27)</f>
        <v>0.66224422819048956</v>
      </c>
      <c r="L27" s="70">
        <f>IF(RES_hh_tes!L27=0,"",RES_hh_tes!L27/RES_hh_fec!L27)</f>
        <v>0.65782425906131226</v>
      </c>
      <c r="M27" s="70">
        <f>IF(RES_hh_tes!M27=0,"",RES_hh_tes!M27/RES_hh_fec!M27)</f>
        <v>0.65580947804235701</v>
      </c>
      <c r="N27" s="70">
        <f>IF(RES_hh_tes!N27=0,"",RES_hh_tes!N27/RES_hh_fec!N27)</f>
        <v>0.65805423903680049</v>
      </c>
      <c r="O27" s="70">
        <f>IF(RES_hh_tes!O27=0,"",RES_hh_tes!O27/RES_hh_fec!O27)</f>
        <v>0.66071582083284275</v>
      </c>
      <c r="P27" s="70">
        <f>IF(RES_hh_tes!P27=0,"",RES_hh_tes!P27/RES_hh_fec!P27)</f>
        <v>0.65776712374977653</v>
      </c>
      <c r="Q27" s="70">
        <f>IF(RES_hh_tes!Q27=0,"",RES_hh_tes!Q27/RES_hh_fec!Q27)</f>
        <v>0.6605836646866956</v>
      </c>
      <c r="R27" s="70">
        <f>IF(RES_hh_tes!R27=0,"",RES_hh_tes!R27/RES_hh_fec!R27)</f>
        <v>0.66050396512511467</v>
      </c>
      <c r="S27" s="70">
        <f>IF(RES_hh_tes!S27=0,"",RES_hh_tes!S27/RES_hh_fec!S27)</f>
        <v>0.66509794076387407</v>
      </c>
      <c r="T27" s="70">
        <f>IF(RES_hh_tes!T27=0,"",RES_hh_tes!T27/RES_hh_fec!T27)</f>
        <v>0.66843464653168172</v>
      </c>
      <c r="U27" s="70">
        <f>IF(RES_hh_tes!U27=0,"",RES_hh_tes!U27/RES_hh_fec!U27)</f>
        <v>0.67151263410268658</v>
      </c>
      <c r="V27" s="70">
        <f>IF(RES_hh_tes!V27=0,"",RES_hh_tes!V27/RES_hh_fec!V27)</f>
        <v>0.67470172044408405</v>
      </c>
      <c r="W27" s="70">
        <f>IF(RES_hh_tes!W27=0,"",RES_hh_tes!W27/RES_hh_fec!W27)</f>
        <v>0.678907967602431</v>
      </c>
      <c r="X27" s="70">
        <f>IF(RES_hh_tes!X27=0,"",RES_hh_tes!X27/RES_hh_fec!X27)</f>
        <v>0.67858004307010145</v>
      </c>
      <c r="Y27" s="70">
        <f>IF(RES_hh_tes!Y27=0,"",RES_hh_tes!Y27/RES_hh_fec!Y27)</f>
        <v>0.69047020615318055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0.61638522392091477</v>
      </c>
      <c r="C29" s="78">
        <f>IF(RES_hh_tes!C29=0,"",RES_hh_tes!C29/RES_hh_fec!C29)</f>
        <v>0.61720948138041343</v>
      </c>
      <c r="D29" s="78">
        <f>IF(RES_hh_tes!D29=0,"",RES_hh_tes!D29/RES_hh_fec!D29)</f>
        <v>0.61821746283210521</v>
      </c>
      <c r="E29" s="78">
        <f>IF(RES_hh_tes!E29=0,"",RES_hh_tes!E29/RES_hh_fec!E29)</f>
        <v>0.61926541758314624</v>
      </c>
      <c r="F29" s="78">
        <f>IF(RES_hh_tes!F29=0,"",RES_hh_tes!F29/RES_hh_fec!F29)</f>
        <v>0.6203494959935113</v>
      </c>
      <c r="G29" s="78">
        <f>IF(RES_hh_tes!G29=0,"",RES_hh_tes!G29/RES_hh_fec!G29)</f>
        <v>0.62143027519464367</v>
      </c>
      <c r="H29" s="78">
        <f>IF(RES_hh_tes!H29=0,"",RES_hh_tes!H29/RES_hh_fec!H29)</f>
        <v>0.62254992009900234</v>
      </c>
      <c r="I29" s="78">
        <f>IF(RES_hh_tes!I29=0,"",RES_hh_tes!I29/RES_hh_fec!I29)</f>
        <v>0.62303113627661899</v>
      </c>
      <c r="J29" s="78">
        <f>IF(RES_hh_tes!J29=0,"",RES_hh_tes!J29/RES_hh_fec!J29)</f>
        <v>0.62309989633740903</v>
      </c>
      <c r="K29" s="78">
        <f>IF(RES_hh_tes!K29=0,"",RES_hh_tes!K29/RES_hh_fec!K29)</f>
        <v>0.62318464505648297</v>
      </c>
      <c r="L29" s="78">
        <f>IF(RES_hh_tes!L29=0,"",RES_hh_tes!L29/RES_hh_fec!L29)</f>
        <v>0.62327851226089315</v>
      </c>
      <c r="M29" s="78">
        <f>IF(RES_hh_tes!M29=0,"",RES_hh_tes!M29/RES_hh_fec!M29)</f>
        <v>0.62337041883146438</v>
      </c>
      <c r="N29" s="78">
        <f>IF(RES_hh_tes!N29=0,"",RES_hh_tes!N29/RES_hh_fec!N29)</f>
        <v>0.6234617286815145</v>
      </c>
      <c r="O29" s="78">
        <f>IF(RES_hh_tes!O29=0,"",RES_hh_tes!O29/RES_hh_fec!O29)</f>
        <v>0.62353590481021237</v>
      </c>
      <c r="P29" s="78">
        <f>IF(RES_hh_tes!P29=0,"",RES_hh_tes!P29/RES_hh_fec!P29)</f>
        <v>0.62359872499597579</v>
      </c>
      <c r="Q29" s="78">
        <f>IF(RES_hh_tes!Q29=0,"",RES_hh_tes!Q29/RES_hh_fec!Q29)</f>
        <v>0.62367502335159453</v>
      </c>
      <c r="R29" s="78">
        <f>IF(RES_hh_tes!R29=0,"",RES_hh_tes!R29/RES_hh_fec!R29)</f>
        <v>0.62384568651046679</v>
      </c>
      <c r="S29" s="78">
        <f>IF(RES_hh_tes!S29=0,"",RES_hh_tes!S29/RES_hh_fec!S29)</f>
        <v>0.62411624198170246</v>
      </c>
      <c r="T29" s="78">
        <f>IF(RES_hh_tes!T29=0,"",RES_hh_tes!T29/RES_hh_fec!T29)</f>
        <v>0.62461397772198246</v>
      </c>
      <c r="U29" s="78">
        <f>IF(RES_hh_tes!U29=0,"",RES_hh_tes!U29/RES_hh_fec!U29)</f>
        <v>0.62528175934535313</v>
      </c>
      <c r="V29" s="78">
        <f>IF(RES_hh_tes!V29=0,"",RES_hh_tes!V29/RES_hh_fec!V29)</f>
        <v>0.62615956834096309</v>
      </c>
      <c r="W29" s="78">
        <f>IF(RES_hh_tes!W29=0,"",RES_hh_tes!W29/RES_hh_fec!W29)</f>
        <v>0.62706684783434141</v>
      </c>
      <c r="X29" s="78">
        <f>IF(RES_hh_tes!X29=0,"",RES_hh_tes!X29/RES_hh_fec!X29)</f>
        <v>0.62790920824309926</v>
      </c>
      <c r="Y29" s="78">
        <f>IF(RES_hh_tes!Y29=0,"",RES_hh_tes!Y29/RES_hh_fec!Y29)</f>
        <v>0.62839914963595156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0.61678788999472645</v>
      </c>
      <c r="C30" s="78">
        <f>IF(RES_hh_tes!C30=0,"",RES_hh_tes!C30/RES_hh_fec!C30)</f>
        <v>0.61776759155644034</v>
      </c>
      <c r="D30" s="78">
        <f>IF(RES_hh_tes!D30=0,"",RES_hh_tes!D30/RES_hh_fec!D30)</f>
        <v>0.61876007646215725</v>
      </c>
      <c r="E30" s="78">
        <f>IF(RES_hh_tes!E30=0,"",RES_hh_tes!E30/RES_hh_fec!E30)</f>
        <v>0.61982995143329911</v>
      </c>
      <c r="F30" s="78">
        <f>IF(RES_hh_tes!F30=0,"",RES_hh_tes!F30/RES_hh_fec!F30)</f>
        <v>0.62090439474583148</v>
      </c>
      <c r="G30" s="78">
        <f>IF(RES_hh_tes!G30=0,"",RES_hh_tes!G30/RES_hh_fec!G30)</f>
        <v>0.62208837446066545</v>
      </c>
      <c r="H30" s="78">
        <f>IF(RES_hh_tes!H30=0,"",RES_hh_tes!H30/RES_hh_fec!H30)</f>
        <v>0.62326165380045706</v>
      </c>
      <c r="I30" s="78">
        <f>IF(RES_hh_tes!I30=0,"",RES_hh_tes!I30/RES_hh_fec!I30)</f>
        <v>0.62380427732388144</v>
      </c>
      <c r="J30" s="78">
        <f>IF(RES_hh_tes!J30=0,"",RES_hh_tes!J30/RES_hh_fec!J30)</f>
        <v>0.62393574050574707</v>
      </c>
      <c r="K30" s="78">
        <f>IF(RES_hh_tes!K30=0,"",RES_hh_tes!K30/RES_hh_fec!K30)</f>
        <v>0.62414800597053233</v>
      </c>
      <c r="L30" s="78">
        <f>IF(RES_hh_tes!L30=0,"",RES_hh_tes!L30/RES_hh_fec!L30)</f>
        <v>0.62436145755034655</v>
      </c>
      <c r="M30" s="78">
        <f>IF(RES_hh_tes!M30=0,"",RES_hh_tes!M30/RES_hh_fec!M30)</f>
        <v>0.62456490480690041</v>
      </c>
      <c r="N30" s="78">
        <f>IF(RES_hh_tes!N30=0,"",RES_hh_tes!N30/RES_hh_fec!N30)</f>
        <v>0.62473624817011508</v>
      </c>
      <c r="O30" s="78">
        <f>IF(RES_hh_tes!O30=0,"",RES_hh_tes!O30/RES_hh_fec!O30)</f>
        <v>0.62488023150204774</v>
      </c>
      <c r="P30" s="78">
        <f>IF(RES_hh_tes!P30=0,"",RES_hh_tes!P30/RES_hh_fec!P30)</f>
        <v>0.6249646745197186</v>
      </c>
      <c r="Q30" s="78">
        <f>IF(RES_hh_tes!Q30=0,"",RES_hh_tes!Q30/RES_hh_fec!Q30)</f>
        <v>0.62511474539687872</v>
      </c>
      <c r="R30" s="78">
        <f>IF(RES_hh_tes!R30=0,"",RES_hh_tes!R30/RES_hh_fec!R30)</f>
        <v>0.62550733103784473</v>
      </c>
      <c r="S30" s="78">
        <f>IF(RES_hh_tes!S30=0,"",RES_hh_tes!S30/RES_hh_fec!S30)</f>
        <v>0.62627785392073421</v>
      </c>
      <c r="T30" s="78">
        <f>IF(RES_hh_tes!T30=0,"",RES_hh_tes!T30/RES_hh_fec!T30)</f>
        <v>0.62740040654045803</v>
      </c>
      <c r="U30" s="78">
        <f>IF(RES_hh_tes!U30=0,"",RES_hh_tes!U30/RES_hh_fec!U30)</f>
        <v>0.6288009823051417</v>
      </c>
      <c r="V30" s="78">
        <f>IF(RES_hh_tes!V30=0,"",RES_hh_tes!V30/RES_hh_fec!V30)</f>
        <v>0.63011912048317897</v>
      </c>
      <c r="W30" s="78">
        <f>IF(RES_hh_tes!W30=0,"",RES_hh_tes!W30/RES_hh_fec!W30)</f>
        <v>0.63126366763145392</v>
      </c>
      <c r="X30" s="78">
        <f>IF(RES_hh_tes!X30=0,"",RES_hh_tes!X30/RES_hh_fec!X30)</f>
        <v>0.63238694272458951</v>
      </c>
      <c r="Y30" s="78">
        <f>IF(RES_hh_tes!Y30=0,"",RES_hh_tes!Y30/RES_hh_fec!Y30)</f>
        <v>0.63342328254655689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0.58997694629808395</v>
      </c>
      <c r="C31" s="78">
        <f>IF(RES_hh_tes!C31=0,"",RES_hh_tes!C31/RES_hh_fec!C31)</f>
        <v>0.59167248882267143</v>
      </c>
      <c r="D31" s="78">
        <f>IF(RES_hh_tes!D31=0,"",RES_hh_tes!D31/RES_hh_fec!D31)</f>
        <v>0.59317358333056791</v>
      </c>
      <c r="E31" s="78">
        <f>IF(RES_hh_tes!E31=0,"",RES_hh_tes!E31/RES_hh_fec!E31)</f>
        <v>0.59420417009698423</v>
      </c>
      <c r="F31" s="78">
        <f>IF(RES_hh_tes!F31=0,"",RES_hh_tes!F31/RES_hh_fec!F31)</f>
        <v>0.59506104072076804</v>
      </c>
      <c r="G31" s="78">
        <f>IF(RES_hh_tes!G31=0,"",RES_hh_tes!G31/RES_hh_fec!G31)</f>
        <v>0.59574762226216182</v>
      </c>
      <c r="H31" s="78">
        <f>IF(RES_hh_tes!H31=0,"",RES_hh_tes!H31/RES_hh_fec!H31)</f>
        <v>0.59621609470302706</v>
      </c>
      <c r="I31" s="78">
        <f>IF(RES_hh_tes!I31=0,"",RES_hh_tes!I31/RES_hh_fec!I31)</f>
        <v>0.59640085361064443</v>
      </c>
      <c r="J31" s="78">
        <f>IF(RES_hh_tes!J31=0,"",RES_hh_tes!J31/RES_hh_fec!J31)</f>
        <v>0.59646708339155463</v>
      </c>
      <c r="K31" s="78">
        <f>IF(RES_hh_tes!K31=0,"",RES_hh_tes!K31/RES_hh_fec!K31)</f>
        <v>0.59652471751762426</v>
      </c>
      <c r="L31" s="78">
        <f>IF(RES_hh_tes!L31=0,"",RES_hh_tes!L31/RES_hh_fec!L31)</f>
        <v>0.5965813306334623</v>
      </c>
      <c r="M31" s="78">
        <f>IF(RES_hh_tes!M31=0,"",RES_hh_tes!M31/RES_hh_fec!M31)</f>
        <v>0.59664087799377741</v>
      </c>
      <c r="N31" s="78">
        <f>IF(RES_hh_tes!N31=0,"",RES_hh_tes!N31/RES_hh_fec!N31)</f>
        <v>0.59672509325301448</v>
      </c>
      <c r="O31" s="78">
        <f>IF(RES_hh_tes!O31=0,"",RES_hh_tes!O31/RES_hh_fec!O31)</f>
        <v>0.59680928770943908</v>
      </c>
      <c r="P31" s="78">
        <f>IF(RES_hh_tes!P31=0,"",RES_hh_tes!P31/RES_hh_fec!P31)</f>
        <v>0.59688751723021916</v>
      </c>
      <c r="Q31" s="78">
        <f>IF(RES_hh_tes!Q31=0,"",RES_hh_tes!Q31/RES_hh_fec!Q31)</f>
        <v>0.59698009727410584</v>
      </c>
      <c r="R31" s="78">
        <f>IF(RES_hh_tes!R31=0,"",RES_hh_tes!R31/RES_hh_fec!R31)</f>
        <v>0.59712070142307561</v>
      </c>
      <c r="S31" s="78">
        <f>IF(RES_hh_tes!S31=0,"",RES_hh_tes!S31/RES_hh_fec!S31)</f>
        <v>0.59733109263022954</v>
      </c>
      <c r="T31" s="78">
        <f>IF(RES_hh_tes!T31=0,"",RES_hh_tes!T31/RES_hh_fec!T31)</f>
        <v>0.59769685993821364</v>
      </c>
      <c r="U31" s="78">
        <f>IF(RES_hh_tes!U31=0,"",RES_hh_tes!U31/RES_hh_fec!U31)</f>
        <v>0.59832183402698158</v>
      </c>
      <c r="V31" s="78">
        <f>IF(RES_hh_tes!V31=0,"",RES_hh_tes!V31/RES_hh_fec!V31)</f>
        <v>0.59926848321808335</v>
      </c>
      <c r="W31" s="78">
        <f>IF(RES_hh_tes!W31=0,"",RES_hh_tes!W31/RES_hh_fec!W31)</f>
        <v>0.60022127146698256</v>
      </c>
      <c r="X31" s="78">
        <f>IF(RES_hh_tes!X31=0,"",RES_hh_tes!X31/RES_hh_fec!X31)</f>
        <v>0.60117720382274353</v>
      </c>
      <c r="Y31" s="78">
        <f>IF(RES_hh_tes!Y31=0,"",RES_hh_tes!Y31/RES_hh_fec!Y31)</f>
        <v>0.60165423338088453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0.76198187868727574</v>
      </c>
      <c r="C32" s="81">
        <f>IF(RES_hh_tes!C32=0,"",RES_hh_tes!C32/RES_hh_fec!C32)</f>
        <v>0.76439302251220498</v>
      </c>
      <c r="D32" s="81">
        <f>IF(RES_hh_tes!D32=0,"",RES_hh_tes!D32/RES_hh_fec!D32)</f>
        <v>0.76688019334755186</v>
      </c>
      <c r="E32" s="81">
        <f>IF(RES_hh_tes!E32=0,"",RES_hh_tes!E32/RES_hh_fec!E32)</f>
        <v>0.76932519808757149</v>
      </c>
      <c r="F32" s="81">
        <f>IF(RES_hh_tes!F32=0,"",RES_hh_tes!F32/RES_hh_fec!F32)</f>
        <v>0.77211978283398119</v>
      </c>
      <c r="G32" s="81">
        <f>IF(RES_hh_tes!G32=0,"",RES_hh_tes!G32/RES_hh_fec!G32)</f>
        <v>0.77519245983279117</v>
      </c>
      <c r="H32" s="81">
        <f>IF(RES_hh_tes!H32=0,"",RES_hh_tes!H32/RES_hh_fec!H32)</f>
        <v>0.77814783194156301</v>
      </c>
      <c r="I32" s="81">
        <f>IF(RES_hh_tes!I32=0,"",RES_hh_tes!I32/RES_hh_fec!I32)</f>
        <v>0.77985408495885455</v>
      </c>
      <c r="J32" s="81">
        <f>IF(RES_hh_tes!J32=0,"",RES_hh_tes!J32/RES_hh_fec!J32)</f>
        <v>0.78061716502704848</v>
      </c>
      <c r="K32" s="81">
        <f>IF(RES_hh_tes!K32=0,"",RES_hh_tes!K32/RES_hh_fec!K32)</f>
        <v>0.78170296592539468</v>
      </c>
      <c r="L32" s="81">
        <f>IF(RES_hh_tes!L32=0,"",RES_hh_tes!L32/RES_hh_fec!L32)</f>
        <v>0.78316580882328191</v>
      </c>
      <c r="M32" s="81">
        <f>IF(RES_hh_tes!M32=0,"",RES_hh_tes!M32/RES_hh_fec!M32)</f>
        <v>0.78472075343379821</v>
      </c>
      <c r="N32" s="81">
        <f>IF(RES_hh_tes!N32=0,"",RES_hh_tes!N32/RES_hh_fec!N32)</f>
        <v>0.78705025212508672</v>
      </c>
      <c r="O32" s="81">
        <f>IF(RES_hh_tes!O32=0,"",RES_hh_tes!O32/RES_hh_fec!O32)</f>
        <v>0.7904386531284544</v>
      </c>
      <c r="P32" s="81">
        <f>IF(RES_hh_tes!P32=0,"",RES_hh_tes!P32/RES_hh_fec!P32)</f>
        <v>0.79360069338598205</v>
      </c>
      <c r="Q32" s="81">
        <f>IF(RES_hh_tes!Q32=0,"",RES_hh_tes!Q32/RES_hh_fec!Q32)</f>
        <v>0.79797230715106959</v>
      </c>
      <c r="R32" s="81">
        <f>IF(RES_hh_tes!R32=0,"",RES_hh_tes!R32/RES_hh_fec!R32)</f>
        <v>0.80222874997228544</v>
      </c>
      <c r="S32" s="81">
        <f>IF(RES_hh_tes!S32=0,"",RES_hh_tes!S32/RES_hh_fec!S32)</f>
        <v>0.81003144691116613</v>
      </c>
      <c r="T32" s="81">
        <f>IF(RES_hh_tes!T32=0,"",RES_hh_tes!T32/RES_hh_fec!T32)</f>
        <v>0.8198562774791569</v>
      </c>
      <c r="U32" s="81">
        <f>IF(RES_hh_tes!U32=0,"",RES_hh_tes!U32/RES_hh_fec!U32)</f>
        <v>0.83163516893935341</v>
      </c>
      <c r="V32" s="81">
        <f>IF(RES_hh_tes!V32=0,"",RES_hh_tes!V32/RES_hh_fec!V32)</f>
        <v>0.84379026346681874</v>
      </c>
      <c r="W32" s="81">
        <f>IF(RES_hh_tes!W32=0,"",RES_hh_tes!W32/RES_hh_fec!W32)</f>
        <v>0.85784697595562276</v>
      </c>
      <c r="X32" s="81">
        <f>IF(RES_hh_tes!X32=0,"",RES_hh_tes!X32/RES_hh_fec!X32)</f>
        <v>0.8691207841429609</v>
      </c>
      <c r="Y32" s="81">
        <f>IF(RES_hh_tes!Y32=0,"",RES_hh_tes!Y32/RES_hh_fec!Y32)</f>
        <v>0.88028998026906391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53427.651144319731</v>
      </c>
      <c r="C3" s="65">
        <f t="shared" si="0"/>
        <v>56678.472402557112</v>
      </c>
      <c r="D3" s="65">
        <f t="shared" si="0"/>
        <v>53483.443704714213</v>
      </c>
      <c r="E3" s="65">
        <f t="shared" si="0"/>
        <v>56122.353574588655</v>
      </c>
      <c r="F3" s="65">
        <f t="shared" si="0"/>
        <v>58057.582642837791</v>
      </c>
      <c r="G3" s="65">
        <f t="shared" si="0"/>
        <v>59887.186002708033</v>
      </c>
      <c r="H3" s="65">
        <f t="shared" si="0"/>
        <v>53981.857952165992</v>
      </c>
      <c r="I3" s="65">
        <f t="shared" si="0"/>
        <v>49021.603075302308</v>
      </c>
      <c r="J3" s="65">
        <f t="shared" si="0"/>
        <v>49195.73383729373</v>
      </c>
      <c r="K3" s="65">
        <f t="shared" si="0"/>
        <v>50652.772260811827</v>
      </c>
      <c r="L3" s="65">
        <f t="shared" si="0"/>
        <v>53620.733534548031</v>
      </c>
      <c r="M3" s="65">
        <f t="shared" si="0"/>
        <v>51251.839547599833</v>
      </c>
      <c r="N3" s="65">
        <f t="shared" si="0"/>
        <v>50722.600203623129</v>
      </c>
      <c r="O3" s="65">
        <f t="shared" si="0"/>
        <v>50305.175883719981</v>
      </c>
      <c r="P3" s="65">
        <f t="shared" si="0"/>
        <v>42047.208048599969</v>
      </c>
      <c r="Q3" s="65">
        <f t="shared" si="0"/>
        <v>46762.713561960023</v>
      </c>
      <c r="R3" s="65">
        <f t="shared" ref="R3:V3" si="1">SUM(R4,R15,R17,R27)</f>
        <v>46746.405277200021</v>
      </c>
      <c r="S3" s="65">
        <f t="shared" si="1"/>
        <v>46484.32895543101</v>
      </c>
      <c r="T3" s="65">
        <f t="shared" si="1"/>
        <v>45048.626864312246</v>
      </c>
      <c r="U3" s="65">
        <f t="shared" si="1"/>
        <v>43466.445903197557</v>
      </c>
      <c r="V3" s="65">
        <f t="shared" si="1"/>
        <v>42667.217469968367</v>
      </c>
      <c r="W3" s="65">
        <f t="shared" ref="W3:Y3" si="2">SUM(W4,W15,W17,W27)</f>
        <v>46085.385349929791</v>
      </c>
      <c r="X3" s="65">
        <f t="shared" si="2"/>
        <v>39761.624702814755</v>
      </c>
      <c r="Y3" s="65">
        <f t="shared" si="2"/>
        <v>34579.976424993562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41889.444572297798</v>
      </c>
      <c r="C4" s="69">
        <f t="shared" si="3"/>
        <v>45069.462135927359</v>
      </c>
      <c r="D4" s="69">
        <f t="shared" si="3"/>
        <v>42069.033035151282</v>
      </c>
      <c r="E4" s="69">
        <f t="shared" si="3"/>
        <v>44959.565873275722</v>
      </c>
      <c r="F4" s="69">
        <f t="shared" si="3"/>
        <v>47159.870910055004</v>
      </c>
      <c r="G4" s="69">
        <f t="shared" si="3"/>
        <v>48914.344087378813</v>
      </c>
      <c r="H4" s="69">
        <f t="shared" si="3"/>
        <v>43431.797116301183</v>
      </c>
      <c r="I4" s="69">
        <f t="shared" si="3"/>
        <v>39648.266780452024</v>
      </c>
      <c r="J4" s="69">
        <f t="shared" si="3"/>
        <v>40728.870807299187</v>
      </c>
      <c r="K4" s="69">
        <f t="shared" si="3"/>
        <v>41849.417861089256</v>
      </c>
      <c r="L4" s="69">
        <f t="shared" si="3"/>
        <v>44066.209671144949</v>
      </c>
      <c r="M4" s="69">
        <f t="shared" si="3"/>
        <v>41330.803157812436</v>
      </c>
      <c r="N4" s="69">
        <f t="shared" si="3"/>
        <v>41573.859036159214</v>
      </c>
      <c r="O4" s="69">
        <f t="shared" si="3"/>
        <v>41299.468011502177</v>
      </c>
      <c r="P4" s="69">
        <f t="shared" si="3"/>
        <v>33467.836047683995</v>
      </c>
      <c r="Q4" s="69">
        <f t="shared" si="3"/>
        <v>38254.65500676744</v>
      </c>
      <c r="R4" s="69">
        <f t="shared" ref="R4:V4" si="4">SUM(R5:R14)</f>
        <v>38068.884652672146</v>
      </c>
      <c r="S4" s="69">
        <f t="shared" si="4"/>
        <v>37664.295563010615</v>
      </c>
      <c r="T4" s="69">
        <f t="shared" si="4"/>
        <v>36203.789738260923</v>
      </c>
      <c r="U4" s="69">
        <f t="shared" si="4"/>
        <v>34788.815796001545</v>
      </c>
      <c r="V4" s="69">
        <f t="shared" si="4"/>
        <v>33942.366236940456</v>
      </c>
      <c r="W4" s="69">
        <f t="shared" ref="W4:Y4" si="5">SUM(W5:W14)</f>
        <v>38381.603662787064</v>
      </c>
      <c r="X4" s="69">
        <f t="shared" si="5"/>
        <v>33727.112567771808</v>
      </c>
      <c r="Y4" s="69">
        <f t="shared" si="5"/>
        <v>29039.914563210019</v>
      </c>
      <c r="DA4" s="88" t="s">
        <v>266</v>
      </c>
    </row>
    <row r="5" spans="1:105" ht="12" customHeight="1" x14ac:dyDescent="0.25">
      <c r="A5" s="28" t="s">
        <v>51</v>
      </c>
      <c r="B5" s="72">
        <v>286.99916743972602</v>
      </c>
      <c r="C5" s="72">
        <v>330.66940831711804</v>
      </c>
      <c r="D5" s="72">
        <v>74.266768794232419</v>
      </c>
      <c r="E5" s="72">
        <v>74.290171348649551</v>
      </c>
      <c r="F5" s="72">
        <v>30.384654037785392</v>
      </c>
      <c r="G5" s="72">
        <v>27.598786188027475</v>
      </c>
      <c r="H5" s="72">
        <v>27.433816086016954</v>
      </c>
      <c r="I5" s="72">
        <v>21.672690342301816</v>
      </c>
      <c r="J5" s="72">
        <v>16.7060486537397</v>
      </c>
      <c r="K5" s="72">
        <v>14.408849851842966</v>
      </c>
      <c r="L5" s="72">
        <v>14.234673748047234</v>
      </c>
      <c r="M5" s="72">
        <v>14.159987119821006</v>
      </c>
      <c r="N5" s="72">
        <v>9.4959596631157321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2599.6229557960755</v>
      </c>
      <c r="C6" s="72">
        <v>2564.7656739375461</v>
      </c>
      <c r="D6" s="72">
        <v>2474.2886610732335</v>
      </c>
      <c r="E6" s="72">
        <v>2649.626596440562</v>
      </c>
      <c r="F6" s="72">
        <v>2402.375687605077</v>
      </c>
      <c r="G6" s="72">
        <v>2666.7824930111024</v>
      </c>
      <c r="H6" s="72">
        <v>2395.2044626412212</v>
      </c>
      <c r="I6" s="72">
        <v>2345.8452032269415</v>
      </c>
      <c r="J6" s="72">
        <v>2636.5491493487634</v>
      </c>
      <c r="K6" s="72">
        <v>2463.7644948877773</v>
      </c>
      <c r="L6" s="72">
        <v>2405.2392735079202</v>
      </c>
      <c r="M6" s="72">
        <v>1982.591898644394</v>
      </c>
      <c r="N6" s="72">
        <v>2033.5343679531995</v>
      </c>
      <c r="O6" s="72">
        <v>2057.4256176799167</v>
      </c>
      <c r="P6" s="72">
        <v>1807.6856042577635</v>
      </c>
      <c r="Q6" s="72">
        <v>1859.2487186399992</v>
      </c>
      <c r="R6" s="72">
        <v>1915.7015374800003</v>
      </c>
      <c r="S6" s="72">
        <v>1945.9728033599993</v>
      </c>
      <c r="T6" s="72">
        <v>1842.8869391200001</v>
      </c>
      <c r="U6" s="72">
        <v>1872.3888645599989</v>
      </c>
      <c r="V6" s="72">
        <v>1818.5805919599977</v>
      </c>
      <c r="W6" s="72">
        <v>1972.0932502799978</v>
      </c>
      <c r="X6" s="72">
        <v>1763.8433359199971</v>
      </c>
      <c r="Y6" s="72">
        <v>1740.1929763600026</v>
      </c>
      <c r="DA6" s="89" t="s">
        <v>448</v>
      </c>
    </row>
    <row r="7" spans="1:105" ht="12" customHeight="1" x14ac:dyDescent="0.25">
      <c r="A7" s="28" t="s">
        <v>200</v>
      </c>
      <c r="B7" s="72">
        <v>12336.718889815429</v>
      </c>
      <c r="C7" s="72">
        <v>13849.651149043864</v>
      </c>
      <c r="D7" s="72">
        <v>12163.747328619591</v>
      </c>
      <c r="E7" s="72">
        <v>10228.554838435712</v>
      </c>
      <c r="F7" s="72">
        <v>10637.32222459375</v>
      </c>
      <c r="G7" s="72">
        <v>10567.61867089529</v>
      </c>
      <c r="H7" s="72">
        <v>9137.9094898443091</v>
      </c>
      <c r="I7" s="72">
        <v>7123.7573877488785</v>
      </c>
      <c r="J7" s="72">
        <v>6931.3199230275623</v>
      </c>
      <c r="K7" s="72">
        <v>6735.5228393565903</v>
      </c>
      <c r="L7" s="72">
        <v>5497.3257012949089</v>
      </c>
      <c r="M7" s="72">
        <v>5078.1174548355075</v>
      </c>
      <c r="N7" s="72">
        <v>4490.3555604274443</v>
      </c>
      <c r="O7" s="72">
        <v>4251.099761843373</v>
      </c>
      <c r="P7" s="72">
        <v>3179.7440233063567</v>
      </c>
      <c r="Q7" s="72">
        <v>3590.230312598861</v>
      </c>
      <c r="R7" s="72">
        <v>3261.8414769431474</v>
      </c>
      <c r="S7" s="72">
        <v>2609.6944318656911</v>
      </c>
      <c r="T7" s="72">
        <v>2985.5581043444331</v>
      </c>
      <c r="U7" s="72">
        <v>2371.9596790024439</v>
      </c>
      <c r="V7" s="72">
        <v>2123.8056867145897</v>
      </c>
      <c r="W7" s="72">
        <v>2020.4666383052254</v>
      </c>
      <c r="X7" s="72">
        <v>1722.6163870436933</v>
      </c>
      <c r="Y7" s="72">
        <v>1495.4974257019508</v>
      </c>
      <c r="DA7" s="89" t="s">
        <v>449</v>
      </c>
    </row>
    <row r="8" spans="1:105" ht="12" customHeight="1" x14ac:dyDescent="0.25">
      <c r="A8" s="28" t="s">
        <v>189</v>
      </c>
      <c r="B8" s="72">
        <v>26666.103559246567</v>
      </c>
      <c r="C8" s="72">
        <v>28324.375904628829</v>
      </c>
      <c r="D8" s="72">
        <v>27356.730276664224</v>
      </c>
      <c r="E8" s="72">
        <v>32007.094267050801</v>
      </c>
      <c r="F8" s="72">
        <v>34089.788343818393</v>
      </c>
      <c r="G8" s="72">
        <v>35652.344137284395</v>
      </c>
      <c r="H8" s="72">
        <v>31871.249347729634</v>
      </c>
      <c r="I8" s="72">
        <v>30156.991499133903</v>
      </c>
      <c r="J8" s="72">
        <v>31144.295686269124</v>
      </c>
      <c r="K8" s="72">
        <v>32635.721676993049</v>
      </c>
      <c r="L8" s="72">
        <v>36149.410022594071</v>
      </c>
      <c r="M8" s="72">
        <v>34255.933817212717</v>
      </c>
      <c r="N8" s="72">
        <v>35040.473148115452</v>
      </c>
      <c r="O8" s="72">
        <v>34990.942631978891</v>
      </c>
      <c r="P8" s="72">
        <v>28480.406420119878</v>
      </c>
      <c r="Q8" s="72">
        <v>32805.175975528582</v>
      </c>
      <c r="R8" s="72">
        <v>32891.341638248996</v>
      </c>
      <c r="S8" s="72">
        <v>33108.628327784929</v>
      </c>
      <c r="T8" s="72">
        <v>31375.344694796491</v>
      </c>
      <c r="U8" s="72">
        <v>30544.467252439103</v>
      </c>
      <c r="V8" s="72">
        <v>29999.979958265867</v>
      </c>
      <c r="W8" s="72">
        <v>34389.04377420184</v>
      </c>
      <c r="X8" s="72">
        <v>30240.652844808115</v>
      </c>
      <c r="Y8" s="72">
        <v>25804.224161148064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7962.8941403571043</v>
      </c>
      <c r="C17" s="69">
        <f t="shared" si="7"/>
        <v>8056.2570698024974</v>
      </c>
      <c r="D17" s="69">
        <f t="shared" si="7"/>
        <v>7859.0877915075489</v>
      </c>
      <c r="E17" s="69">
        <f t="shared" si="7"/>
        <v>7666.9633837469455</v>
      </c>
      <c r="F17" s="69">
        <f t="shared" si="7"/>
        <v>7411.0116718865065</v>
      </c>
      <c r="G17" s="69">
        <f t="shared" si="7"/>
        <v>7414.6307599801657</v>
      </c>
      <c r="H17" s="69">
        <f t="shared" si="7"/>
        <v>7171.2754667495101</v>
      </c>
      <c r="I17" s="69">
        <f t="shared" si="7"/>
        <v>6505.4352828885812</v>
      </c>
      <c r="J17" s="69">
        <f t="shared" si="7"/>
        <v>5864.5611039163723</v>
      </c>
      <c r="K17" s="69">
        <f t="shared" si="7"/>
        <v>6096.4903789304062</v>
      </c>
      <c r="L17" s="69">
        <f t="shared" si="7"/>
        <v>6731.7345679468435</v>
      </c>
      <c r="M17" s="69">
        <f t="shared" si="7"/>
        <v>6886.3588301167929</v>
      </c>
      <c r="N17" s="69">
        <f t="shared" si="7"/>
        <v>6687.2587764546051</v>
      </c>
      <c r="O17" s="69">
        <f t="shared" si="7"/>
        <v>6356.6580800376423</v>
      </c>
      <c r="P17" s="69">
        <f t="shared" si="7"/>
        <v>6097.1844746319784</v>
      </c>
      <c r="Q17" s="69">
        <f t="shared" si="7"/>
        <v>5963.7446569289514</v>
      </c>
      <c r="R17" s="69">
        <f t="shared" ref="R17:V17" si="8">SUM(R18:R26)</f>
        <v>6040.7739875839379</v>
      </c>
      <c r="S17" s="69">
        <f t="shared" si="8"/>
        <v>5880.30091641732</v>
      </c>
      <c r="T17" s="69">
        <f t="shared" si="8"/>
        <v>5925.507290622345</v>
      </c>
      <c r="U17" s="69">
        <f t="shared" si="8"/>
        <v>5707.7755120520196</v>
      </c>
      <c r="V17" s="69">
        <f t="shared" si="8"/>
        <v>5610.4659140531567</v>
      </c>
      <c r="W17" s="69">
        <f t="shared" ref="W17:Y17" si="9">SUM(W18:W26)</f>
        <v>4795.3146272773438</v>
      </c>
      <c r="X17" s="69">
        <f t="shared" si="9"/>
        <v>3630.8394710103703</v>
      </c>
      <c r="Y17" s="69">
        <f t="shared" si="9"/>
        <v>3360.270923851413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713.03167995714114</v>
      </c>
      <c r="C19" s="72">
        <v>724.95519606884534</v>
      </c>
      <c r="D19" s="72">
        <v>731.93155399315629</v>
      </c>
      <c r="E19" s="72">
        <v>741.85266553638053</v>
      </c>
      <c r="F19" s="72">
        <v>841.10830788998987</v>
      </c>
      <c r="G19" s="72">
        <v>758.9000760699314</v>
      </c>
      <c r="H19" s="72">
        <v>722.39855827913073</v>
      </c>
      <c r="I19" s="72">
        <v>629.35848411699658</v>
      </c>
      <c r="J19" s="72">
        <v>590.15475926134343</v>
      </c>
      <c r="K19" s="72">
        <v>592.58830478750747</v>
      </c>
      <c r="L19" s="72">
        <v>636.12436061496624</v>
      </c>
      <c r="M19" s="72">
        <v>708.37828832751279</v>
      </c>
      <c r="N19" s="72">
        <v>625.74386808678628</v>
      </c>
      <c r="O19" s="72">
        <v>561.92850166237224</v>
      </c>
      <c r="P19" s="72">
        <v>481.2646538209529</v>
      </c>
      <c r="Q19" s="72">
        <v>479.83170859999791</v>
      </c>
      <c r="R19" s="72">
        <v>494.4027605999986</v>
      </c>
      <c r="S19" s="72">
        <v>516.86598200000071</v>
      </c>
      <c r="T19" s="72">
        <v>526.05851619999817</v>
      </c>
      <c r="U19" s="72">
        <v>514.82835679999891</v>
      </c>
      <c r="V19" s="72">
        <v>518.17795720000072</v>
      </c>
      <c r="W19" s="72">
        <v>513.19999820000123</v>
      </c>
      <c r="X19" s="72">
        <v>507.15097980000041</v>
      </c>
      <c r="Y19" s="72">
        <v>513.9720898000021</v>
      </c>
      <c r="DA19" s="89" t="s">
        <v>459</v>
      </c>
    </row>
    <row r="20" spans="1:105" ht="12" customHeight="1" x14ac:dyDescent="0.25">
      <c r="A20" s="28" t="s">
        <v>200</v>
      </c>
      <c r="B20" s="72">
        <v>1595.8041718245745</v>
      </c>
      <c r="C20" s="72">
        <v>1536.5539642361318</v>
      </c>
      <c r="D20" s="72">
        <v>1411.5098268204065</v>
      </c>
      <c r="E20" s="72">
        <v>1188.4910000442849</v>
      </c>
      <c r="F20" s="72">
        <v>1294.8565051662479</v>
      </c>
      <c r="G20" s="72">
        <v>1163.490936104713</v>
      </c>
      <c r="H20" s="72">
        <v>1076.7900919556896</v>
      </c>
      <c r="I20" s="72">
        <v>843.91322293112205</v>
      </c>
      <c r="J20" s="72">
        <v>780.6047508524382</v>
      </c>
      <c r="K20" s="72">
        <v>742.99536256341219</v>
      </c>
      <c r="L20" s="72">
        <v>569.92040378509057</v>
      </c>
      <c r="M20" s="72">
        <v>616.94613612449336</v>
      </c>
      <c r="N20" s="72">
        <v>483.63070353255415</v>
      </c>
      <c r="O20" s="72">
        <v>454.78269663662797</v>
      </c>
      <c r="P20" s="72">
        <v>427.99779433364284</v>
      </c>
      <c r="Q20" s="72">
        <v>409.13223032113933</v>
      </c>
      <c r="R20" s="72">
        <v>371.2836897768542</v>
      </c>
      <c r="S20" s="72">
        <v>305.49874657430979</v>
      </c>
      <c r="T20" s="72">
        <v>376.15481549556506</v>
      </c>
      <c r="U20" s="72">
        <v>287.69960803755504</v>
      </c>
      <c r="V20" s="72">
        <v>266.86188616540932</v>
      </c>
      <c r="W20" s="72">
        <v>223.41926857477338</v>
      </c>
      <c r="X20" s="72">
        <v>155.71686759630759</v>
      </c>
      <c r="Y20" s="72">
        <v>142.52818901804983</v>
      </c>
      <c r="DA20" s="89" t="s">
        <v>460</v>
      </c>
    </row>
    <row r="21" spans="1:105" ht="12" customHeight="1" x14ac:dyDescent="0.25">
      <c r="A21" s="28" t="s">
        <v>189</v>
      </c>
      <c r="B21" s="72">
        <v>5654.0582885753893</v>
      </c>
      <c r="C21" s="72">
        <v>5794.7479094975206</v>
      </c>
      <c r="D21" s="72">
        <v>5715.6464106939857</v>
      </c>
      <c r="E21" s="72">
        <v>5736.6197181662801</v>
      </c>
      <c r="F21" s="72">
        <v>5275.0468588302692</v>
      </c>
      <c r="G21" s="72">
        <v>5492.2397478055218</v>
      </c>
      <c r="H21" s="72">
        <v>5372.0868165146903</v>
      </c>
      <c r="I21" s="72">
        <v>5032.1635758404627</v>
      </c>
      <c r="J21" s="72">
        <v>4493.801593802591</v>
      </c>
      <c r="K21" s="72">
        <v>4760.906711579486</v>
      </c>
      <c r="L21" s="72">
        <v>5525.6898035467866</v>
      </c>
      <c r="M21" s="72">
        <v>5561.0344056647864</v>
      </c>
      <c r="N21" s="72">
        <v>5577.8842048352644</v>
      </c>
      <c r="O21" s="72">
        <v>5339.9468817386423</v>
      </c>
      <c r="P21" s="72">
        <v>5187.922026477383</v>
      </c>
      <c r="Q21" s="72">
        <v>5074.7807180078144</v>
      </c>
      <c r="R21" s="72">
        <v>5175.087537207085</v>
      </c>
      <c r="S21" s="72">
        <v>5057.9361878430091</v>
      </c>
      <c r="T21" s="72">
        <v>5023.2939589267817</v>
      </c>
      <c r="U21" s="72">
        <v>4905.2475472144652</v>
      </c>
      <c r="V21" s="72">
        <v>4825.4260706877467</v>
      </c>
      <c r="W21" s="72">
        <v>4058.6953605025692</v>
      </c>
      <c r="X21" s="72">
        <v>2967.9716236140621</v>
      </c>
      <c r="Y21" s="72">
        <v>2703.7706450333612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3575.3124316648273</v>
      </c>
      <c r="C27" s="69">
        <f t="shared" si="10"/>
        <v>3552.7531968272597</v>
      </c>
      <c r="D27" s="69">
        <f t="shared" si="10"/>
        <v>3555.3228780553873</v>
      </c>
      <c r="E27" s="69">
        <f t="shared" si="10"/>
        <v>3495.8243175659859</v>
      </c>
      <c r="F27" s="69">
        <f t="shared" si="10"/>
        <v>3486.7000608962881</v>
      </c>
      <c r="G27" s="69">
        <f t="shared" si="10"/>
        <v>3558.2111553490508</v>
      </c>
      <c r="H27" s="69">
        <f t="shared" si="10"/>
        <v>3378.7853691153023</v>
      </c>
      <c r="I27" s="69">
        <f t="shared" si="10"/>
        <v>2867.9010119617051</v>
      </c>
      <c r="J27" s="69">
        <f t="shared" si="10"/>
        <v>2602.3019260781739</v>
      </c>
      <c r="K27" s="69">
        <f t="shared" si="10"/>
        <v>2706.8640207921603</v>
      </c>
      <c r="L27" s="69">
        <f t="shared" si="10"/>
        <v>2822.7892954562412</v>
      </c>
      <c r="M27" s="69">
        <f t="shared" si="10"/>
        <v>3034.6775596706075</v>
      </c>
      <c r="N27" s="69">
        <f t="shared" si="10"/>
        <v>2461.48239100931</v>
      </c>
      <c r="O27" s="69">
        <f t="shared" si="10"/>
        <v>2649.0497921801657</v>
      </c>
      <c r="P27" s="69">
        <f t="shared" si="10"/>
        <v>2482.1875262839958</v>
      </c>
      <c r="Q27" s="69">
        <f t="shared" si="10"/>
        <v>2544.3138982636297</v>
      </c>
      <c r="R27" s="69">
        <f t="shared" ref="R27:V27" si="11">SUM(R28:R32)</f>
        <v>2636.7466369439385</v>
      </c>
      <c r="S27" s="69">
        <f t="shared" si="11"/>
        <v>2939.7324760030724</v>
      </c>
      <c r="T27" s="69">
        <f t="shared" si="11"/>
        <v>2919.3298354289809</v>
      </c>
      <c r="U27" s="69">
        <f t="shared" si="11"/>
        <v>2969.8545951439846</v>
      </c>
      <c r="V27" s="69">
        <f t="shared" si="11"/>
        <v>3114.385318974756</v>
      </c>
      <c r="W27" s="69">
        <f t="shared" ref="W27:Y27" si="12">SUM(W28:W32)</f>
        <v>2908.4670598653847</v>
      </c>
      <c r="X27" s="69">
        <f t="shared" si="12"/>
        <v>2403.6726640325805</v>
      </c>
      <c r="Y27" s="69">
        <f t="shared" si="12"/>
        <v>2179.79093793213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724.86198948678282</v>
      </c>
      <c r="C29" s="72">
        <v>686.84123095360894</v>
      </c>
      <c r="D29" s="72">
        <v>689.06903541360839</v>
      </c>
      <c r="E29" s="72">
        <v>669.25811278305753</v>
      </c>
      <c r="F29" s="72">
        <v>721.46750354493417</v>
      </c>
      <c r="G29" s="72">
        <v>672.78858043896651</v>
      </c>
      <c r="H29" s="72">
        <v>652.8743033596495</v>
      </c>
      <c r="I29" s="72">
        <v>612.40983693606154</v>
      </c>
      <c r="J29" s="72">
        <v>625.04626614989365</v>
      </c>
      <c r="K29" s="72">
        <v>595.1178993647153</v>
      </c>
      <c r="L29" s="72">
        <v>581.08124159711338</v>
      </c>
      <c r="M29" s="72">
        <v>597.67556254809438</v>
      </c>
      <c r="N29" s="72">
        <v>527.77656396001271</v>
      </c>
      <c r="O29" s="72">
        <v>529.96690589771345</v>
      </c>
      <c r="P29" s="72">
        <v>564.30564288128801</v>
      </c>
      <c r="Q29" s="72">
        <v>528.68827180000301</v>
      </c>
      <c r="R29" s="72">
        <v>544.74255240000139</v>
      </c>
      <c r="S29" s="72">
        <v>569.49302260000479</v>
      </c>
      <c r="T29" s="72">
        <v>579.62019400000395</v>
      </c>
      <c r="U29" s="72">
        <v>567.24641020000536</v>
      </c>
      <c r="V29" s="72">
        <v>570.93851740000378</v>
      </c>
      <c r="W29" s="72">
        <v>565.45260340000095</v>
      </c>
      <c r="X29" s="72">
        <v>558.78823379999869</v>
      </c>
      <c r="Y29" s="72">
        <v>566.30596780000178</v>
      </c>
      <c r="DA29" s="89" t="s">
        <v>468</v>
      </c>
    </row>
    <row r="30" spans="1:105" ht="12" customHeight="1" x14ac:dyDescent="0.25">
      <c r="A30" s="28" t="s">
        <v>189</v>
      </c>
      <c r="B30" s="72">
        <v>2850.4504421780443</v>
      </c>
      <c r="C30" s="72">
        <v>2865.9119658736508</v>
      </c>
      <c r="D30" s="72">
        <v>2866.2538426417791</v>
      </c>
      <c r="E30" s="72">
        <v>2826.5662047829283</v>
      </c>
      <c r="F30" s="72">
        <v>2765.232557351354</v>
      </c>
      <c r="G30" s="72">
        <v>2885.4225749100842</v>
      </c>
      <c r="H30" s="72">
        <v>2725.911065755653</v>
      </c>
      <c r="I30" s="72">
        <v>2255.4911750256438</v>
      </c>
      <c r="J30" s="72">
        <v>1977.25565992828</v>
      </c>
      <c r="K30" s="72">
        <v>2111.7461214274449</v>
      </c>
      <c r="L30" s="72">
        <v>2241.7080538591281</v>
      </c>
      <c r="M30" s="72">
        <v>2437.0019971225133</v>
      </c>
      <c r="N30" s="72">
        <v>1933.7058270492973</v>
      </c>
      <c r="O30" s="72">
        <v>2119.0828862824524</v>
      </c>
      <c r="P30" s="72">
        <v>1917.8818834027079</v>
      </c>
      <c r="Q30" s="72">
        <v>2015.6256264636268</v>
      </c>
      <c r="R30" s="72">
        <v>2092.0040845439371</v>
      </c>
      <c r="S30" s="72">
        <v>2370.2394534030677</v>
      </c>
      <c r="T30" s="72">
        <v>2339.7096414289772</v>
      </c>
      <c r="U30" s="72">
        <v>2402.6081849439793</v>
      </c>
      <c r="V30" s="72">
        <v>2543.446801574752</v>
      </c>
      <c r="W30" s="72">
        <v>2343.0144564653838</v>
      </c>
      <c r="X30" s="72">
        <v>1844.8844302325817</v>
      </c>
      <c r="Y30" s="72">
        <v>1613.484970132128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12622.850541001744</v>
      </c>
      <c r="C3" s="65">
        <f>IF(RES_hh_fec!C3=0,0,1000*11630*RES_hh_fec!C3/RES_hh_num!C3)</f>
        <v>13229.624401794352</v>
      </c>
      <c r="D3" s="65">
        <f>IF(RES_hh_fec!D3=0,0,1000*11630*RES_hh_fec!D3/RES_hh_num!D3)</f>
        <v>13070.029027213181</v>
      </c>
      <c r="E3" s="65">
        <f>IF(RES_hh_fec!E3=0,0,1000*11630*RES_hh_fec!E3/RES_hh_num!E3)</f>
        <v>14417.395453077832</v>
      </c>
      <c r="F3" s="65">
        <f>IF(RES_hh_fec!F3=0,0,1000*11630*RES_hh_fec!F3/RES_hh_num!F3)</f>
        <v>14143.643378676266</v>
      </c>
      <c r="G3" s="65">
        <f>IF(RES_hh_fec!G3=0,0,1000*11630*RES_hh_fec!G3/RES_hh_num!G3)</f>
        <v>15139.874392065252</v>
      </c>
      <c r="H3" s="65">
        <f>IF(RES_hh_fec!H3=0,0,1000*11630*RES_hh_fec!H3/RES_hh_num!H3)</f>
        <v>14198.968997032782</v>
      </c>
      <c r="I3" s="65">
        <f>IF(RES_hh_fec!I3=0,0,1000*11630*RES_hh_fec!I3/RES_hh_num!I3)</f>
        <v>13916.670178074803</v>
      </c>
      <c r="J3" s="65">
        <f>IF(RES_hh_fec!J3=0,0,1000*11630*RES_hh_fec!J3/RES_hh_num!J3)</f>
        <v>14306.543652372397</v>
      </c>
      <c r="K3" s="65">
        <f>IF(RES_hh_fec!K3=0,0,1000*11630*RES_hh_fec!K3/RES_hh_num!K3)</f>
        <v>14292.510789512717</v>
      </c>
      <c r="L3" s="65">
        <f>IF(RES_hh_fec!L3=0,0,1000*11630*RES_hh_fec!L3/RES_hh_num!L3)</f>
        <v>14783.337404036882</v>
      </c>
      <c r="M3" s="65">
        <f>IF(RES_hh_fec!M3=0,0,1000*11630*RES_hh_fec!M3/RES_hh_num!M3)</f>
        <v>13174.712189011856</v>
      </c>
      <c r="N3" s="65">
        <f>IF(RES_hh_fec!N3=0,0,1000*11630*RES_hh_fec!N3/RES_hh_num!N3)</f>
        <v>13929.98983441284</v>
      </c>
      <c r="O3" s="65">
        <f>IF(RES_hh_fec!O3=0,0,1000*11630*RES_hh_fec!O3/RES_hh_num!O3)</f>
        <v>13787.26400035699</v>
      </c>
      <c r="P3" s="65">
        <f>IF(RES_hh_fec!P3=0,0,1000*11630*RES_hh_fec!P3/RES_hh_num!P3)</f>
        <v>11535.885188264287</v>
      </c>
      <c r="Q3" s="65">
        <f>IF(RES_hh_fec!Q3=0,0,1000*11630*RES_hh_fec!Q3/RES_hh_num!Q3)</f>
        <v>12908.535859098294</v>
      </c>
      <c r="R3" s="65">
        <f>IF(RES_hh_fec!R3=0,0,1000*11630*RES_hh_fec!R3/RES_hh_num!R3)</f>
        <v>12779.429799469028</v>
      </c>
      <c r="S3" s="65">
        <f>IF(RES_hh_fec!S3=0,0,1000*11630*RES_hh_fec!S3/RES_hh_num!S3)</f>
        <v>13033.435182090931</v>
      </c>
      <c r="T3" s="65">
        <f>IF(RES_hh_fec!T3=0,0,1000*11630*RES_hh_fec!T3/RES_hh_num!T3)</f>
        <v>12532.312431020044</v>
      </c>
      <c r="U3" s="65">
        <f>IF(RES_hh_fec!U3=0,0,1000*11630*RES_hh_fec!U3/RES_hh_num!U3)</f>
        <v>12113.99888171438</v>
      </c>
      <c r="V3" s="65">
        <f>IF(RES_hh_fec!V3=0,0,1000*11630*RES_hh_fec!V3/RES_hh_num!V3)</f>
        <v>11877.736245907165</v>
      </c>
      <c r="W3" s="65">
        <f>IF(RES_hh_fec!W3=0,0,1000*11630*RES_hh_fec!W3/RES_hh_num!W3)</f>
        <v>12847.265255944139</v>
      </c>
      <c r="X3" s="65">
        <f>IF(RES_hh_fec!X3=0,0,1000*11630*RES_hh_fec!X3/RES_hh_num!X3)</f>
        <v>11123.954060764903</v>
      </c>
      <c r="Y3" s="65">
        <f>IF(RES_hh_fec!Y3=0,0,1000*11630*RES_hh_fec!Y3/RES_hh_num!Y3)</f>
        <v>10001.547388409761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9465.7808519054179</v>
      </c>
      <c r="C4" s="69">
        <f>IF(RES_hh_fec!C4=0,0,1000*11630*RES_hh_fec!C4/RES_hh_num!C4)</f>
        <v>10049.893325945948</v>
      </c>
      <c r="D4" s="69">
        <f>IF(RES_hh_fec!D4=0,0,1000*11630*RES_hh_fec!D4/RES_hh_num!D4)</f>
        <v>9880.3136374581445</v>
      </c>
      <c r="E4" s="69">
        <f>IF(RES_hh_fec!E4=0,0,1000*11630*RES_hh_fec!E4/RES_hh_num!E4)</f>
        <v>11235.923956819943</v>
      </c>
      <c r="F4" s="69">
        <f>IF(RES_hh_fec!F4=0,0,1000*11630*RES_hh_fec!F4/RES_hh_num!F4)</f>
        <v>11016.230443901666</v>
      </c>
      <c r="G4" s="69">
        <f>IF(RES_hh_fec!G4=0,0,1000*11630*RES_hh_fec!G4/RES_hh_num!G4)</f>
        <v>12075.614741350764</v>
      </c>
      <c r="H4" s="69">
        <f>IF(RES_hh_fec!H4=0,0,1000*11630*RES_hh_fec!H4/RES_hh_num!H4)</f>
        <v>11176.690778749988</v>
      </c>
      <c r="I4" s="69">
        <f>IF(RES_hh_fec!I4=0,0,1000*11630*RES_hh_fec!I4/RES_hh_num!I4)</f>
        <v>11190.820599318233</v>
      </c>
      <c r="J4" s="69">
        <f>IF(RES_hh_fec!J4=0,0,1000*11630*RES_hh_fec!J4/RES_hh_num!J4)</f>
        <v>11802.320487825193</v>
      </c>
      <c r="K4" s="69">
        <f>IF(RES_hh_fec!K4=0,0,1000*11630*RES_hh_fec!K4/RES_hh_num!K4)</f>
        <v>11755.614925163227</v>
      </c>
      <c r="L4" s="69">
        <f>IF(RES_hh_fec!L4=0,0,1000*11630*RES_hh_fec!L4/RES_hh_num!L4)</f>
        <v>12122.566113259134</v>
      </c>
      <c r="M4" s="69">
        <f>IF(RES_hh_fec!M4=0,0,1000*11630*RES_hh_fec!M4/RES_hh_num!M4)</f>
        <v>10421.523496797809</v>
      </c>
      <c r="N4" s="69">
        <f>IF(RES_hh_fec!N4=0,0,1000*11630*RES_hh_fec!N4/RES_hh_num!N4)</f>
        <v>11357.156293013131</v>
      </c>
      <c r="O4" s="69">
        <f>IF(RES_hh_fec!O4=0,0,1000*11630*RES_hh_fec!O4/RES_hh_num!O4)</f>
        <v>11300.445428586414</v>
      </c>
      <c r="P4" s="69">
        <f>IF(RES_hh_fec!P4=0,0,1000*11630*RES_hh_fec!P4/RES_hh_num!P4)</f>
        <v>9187.2197902385669</v>
      </c>
      <c r="Q4" s="69">
        <f>IF(RES_hh_fec!Q4=0,0,1000*11630*RES_hh_fec!Q4/RES_hh_num!Q4)</f>
        <v>10522.356553421918</v>
      </c>
      <c r="R4" s="69">
        <f>IF(RES_hh_fec!R4=0,0,1000*11630*RES_hh_fec!R4/RES_hh_num!R4)</f>
        <v>10408.487730058998</v>
      </c>
      <c r="S4" s="69">
        <f>IF(RES_hh_fec!S4=0,0,1000*11630*RES_hh_fec!S4/RES_hh_num!S4)</f>
        <v>10560.226339835501</v>
      </c>
      <c r="T4" s="69">
        <f>IF(RES_hh_fec!T4=0,0,1000*11630*RES_hh_fec!T4/RES_hh_num!T4)</f>
        <v>10093.831387322558</v>
      </c>
      <c r="U4" s="69">
        <f>IF(RES_hh_fec!U4=0,0,1000*11630*RES_hh_fec!U4/RES_hh_num!U4)</f>
        <v>9711.4959702207925</v>
      </c>
      <c r="V4" s="69">
        <f>IF(RES_hh_fec!V4=0,0,1000*11630*RES_hh_fec!V4/RES_hh_num!V4)</f>
        <v>9496.8005316598228</v>
      </c>
      <c r="W4" s="69">
        <f>IF(RES_hh_fec!W4=0,0,1000*11630*RES_hh_fec!W4/RES_hh_num!W4)</f>
        <v>10731.259341260313</v>
      </c>
      <c r="X4" s="69">
        <f>IF(RES_hh_fec!X4=0,0,1000*11630*RES_hh_fec!X4/RES_hh_num!X4)</f>
        <v>9445.8656344519677</v>
      </c>
      <c r="Y4" s="69">
        <f>IF(RES_hh_fec!Y4=0,0,1000*11630*RES_hh_fec!Y4/RES_hh_num!Y4)</f>
        <v>8413.2493885264139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7369.2980486709685</v>
      </c>
      <c r="C5" s="72">
        <f>IF(RES_hh_fec!C5=0,0,1000*11630*RES_hh_fec!C5/RES_hh_num!C5)</f>
        <v>10245.395590142671</v>
      </c>
      <c r="D5" s="72">
        <f>IF(RES_hh_fec!D5=0,0,1000*11630*RES_hh_fec!D5/RES_hh_num!D5)</f>
        <v>4217.2337947988099</v>
      </c>
      <c r="E5" s="72">
        <f>IF(RES_hh_fec!E5=0,0,1000*11630*RES_hh_fec!E5/RES_hh_num!E5)</f>
        <v>7320.0958191413711</v>
      </c>
      <c r="F5" s="72">
        <f>IF(RES_hh_fec!F5=0,0,1000*11630*RES_hh_fec!F5/RES_hh_num!F5)</f>
        <v>6879.0654350694713</v>
      </c>
      <c r="G5" s="72">
        <f>IF(RES_hh_fec!G5=0,0,1000*11630*RES_hh_fec!G5/RES_hh_num!G5)</f>
        <v>8555.8715113217477</v>
      </c>
      <c r="H5" s="72">
        <f>IF(RES_hh_fec!H5=0,0,1000*11630*RES_hh_fec!H5/RES_hh_num!H5)</f>
        <v>10622.123430962343</v>
      </c>
      <c r="I5" s="72">
        <f>IF(RES_hh_fec!I5=0,0,1000*11630*RES_hh_fec!I5/RES_hh_num!I5)</f>
        <v>10035.781544256119</v>
      </c>
      <c r="J5" s="72">
        <f>IF(RES_hh_fec!J5=0,0,1000*11630*RES_hh_fec!J5/RES_hh_num!J5)</f>
        <v>9622.6488268373087</v>
      </c>
      <c r="K5" s="72">
        <f>IF(RES_hh_fec!K5=0,0,1000*11630*RES_hh_fec!K5/RES_hh_num!K5)</f>
        <v>9838.4118190212357</v>
      </c>
      <c r="L5" s="72">
        <f>IF(RES_hh_fec!L5=0,0,1000*11630*RES_hh_fec!L5/RES_hh_num!L5)</f>
        <v>10950.921838483508</v>
      </c>
      <c r="M5" s="72">
        <f>IF(RES_hh_fec!M5=0,0,1000*11630*RES_hh_fec!M5/RES_hh_num!M5)</f>
        <v>12589.712918660285</v>
      </c>
      <c r="N5" s="72">
        <f>IF(RES_hh_fec!N5=0,0,1000*11630*RES_hh_fec!N5/RES_hh_num!N5)</f>
        <v>12614.074406095919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9833.1167238799044</v>
      </c>
      <c r="C6" s="72">
        <f>IF(RES_hh_fec!C6=0,0,1000*11630*RES_hh_fec!C6/RES_hh_num!C6)</f>
        <v>10085.962269854808</v>
      </c>
      <c r="D6" s="72">
        <f>IF(RES_hh_fec!D6=0,0,1000*11630*RES_hh_fec!D6/RES_hh_num!D6)</f>
        <v>10265.211939437053</v>
      </c>
      <c r="E6" s="72">
        <f>IF(RES_hh_fec!E6=0,0,1000*11630*RES_hh_fec!E6/RES_hh_num!E6)</f>
        <v>11670.51453992701</v>
      </c>
      <c r="F6" s="72">
        <f>IF(RES_hh_fec!F6=0,0,1000*11630*RES_hh_fec!F6/RES_hh_num!F6)</f>
        <v>11167.745428078162</v>
      </c>
      <c r="G6" s="72">
        <f>IF(RES_hh_fec!G6=0,0,1000*11630*RES_hh_fec!G6/RES_hh_num!G6)</f>
        <v>12810.830636333629</v>
      </c>
      <c r="H6" s="72">
        <f>IF(RES_hh_fec!H6=0,0,1000*11630*RES_hh_fec!H6/RES_hh_num!H6)</f>
        <v>11747.639998824814</v>
      </c>
      <c r="I6" s="72">
        <f>IF(RES_hh_fec!I6=0,0,1000*11630*RES_hh_fec!I6/RES_hh_num!I6)</f>
        <v>11643.814665025939</v>
      </c>
      <c r="J6" s="72">
        <f>IF(RES_hh_fec!J6=0,0,1000*11630*RES_hh_fec!J6/RES_hh_num!J6)</f>
        <v>13106.078925504538</v>
      </c>
      <c r="K6" s="72">
        <f>IF(RES_hh_fec!K6=0,0,1000*11630*RES_hh_fec!K6/RES_hh_num!K6)</f>
        <v>12615.170578346206</v>
      </c>
      <c r="L6" s="72">
        <f>IF(RES_hh_fec!L6=0,0,1000*11630*RES_hh_fec!L6/RES_hh_num!L6)</f>
        <v>12838.401335841239</v>
      </c>
      <c r="M6" s="72">
        <f>IF(RES_hh_fec!M6=0,0,1000*11630*RES_hh_fec!M6/RES_hh_num!M6)</f>
        <v>11050.841132666023</v>
      </c>
      <c r="N6" s="72">
        <f>IF(RES_hh_fec!N6=0,0,1000*11630*RES_hh_fec!N6/RES_hh_num!N6)</f>
        <v>11624.890960355364</v>
      </c>
      <c r="O6" s="72">
        <f>IF(RES_hh_fec!O6=0,0,1000*11630*RES_hh_fec!O6/RES_hh_num!O6)</f>
        <v>11783.793476639941</v>
      </c>
      <c r="P6" s="72">
        <f>IF(RES_hh_fec!P6=0,0,1000*11630*RES_hh_fec!P6/RES_hh_num!P6)</f>
        <v>10373.868897328613</v>
      </c>
      <c r="Q6" s="72">
        <f>IF(RES_hh_fec!Q6=0,0,1000*11630*RES_hh_fec!Q6/RES_hh_num!Q6)</f>
        <v>10748.735984198811</v>
      </c>
      <c r="R6" s="72">
        <f>IF(RES_hh_fec!R6=0,0,1000*11630*RES_hh_fec!R6/RES_hh_num!R6)</f>
        <v>11100.24872642331</v>
      </c>
      <c r="S6" s="72">
        <f>IF(RES_hh_fec!S6=0,0,1000*11630*RES_hh_fec!S6/RES_hh_num!S6)</f>
        <v>11303.980340435597</v>
      </c>
      <c r="T6" s="72">
        <f>IF(RES_hh_fec!T6=0,0,1000*11630*RES_hh_fec!T6/RES_hh_num!T6)</f>
        <v>10617.876332768952</v>
      </c>
      <c r="U6" s="72">
        <f>IF(RES_hh_fec!U6=0,0,1000*11630*RES_hh_fec!U6/RES_hh_num!U6)</f>
        <v>10674.384160963147</v>
      </c>
      <c r="V6" s="72">
        <f>IF(RES_hh_fec!V6=0,0,1000*11630*RES_hh_fec!V6/RES_hh_num!V6)</f>
        <v>10433.209976456617</v>
      </c>
      <c r="W6" s="72">
        <f>IF(RES_hh_fec!W6=0,0,1000*11630*RES_hh_fec!W6/RES_hh_num!W6)</f>
        <v>11457.480551200348</v>
      </c>
      <c r="X6" s="72">
        <f>IF(RES_hh_fec!X6=0,0,1000*11630*RES_hh_fec!X6/RES_hh_num!X6)</f>
        <v>10293.519457535425</v>
      </c>
      <c r="Y6" s="72">
        <f>IF(RES_hh_fec!Y6=0,0,1000*11630*RES_hh_fec!Y6/RES_hh_num!Y6)</f>
        <v>9740.0402254740093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9803.5426478792688</v>
      </c>
      <c r="C7" s="72">
        <f>IF(RES_hh_fec!C7=0,0,1000*11630*RES_hh_fec!C7/RES_hh_num!C7)</f>
        <v>11338.445998089754</v>
      </c>
      <c r="D7" s="72">
        <f>IF(RES_hh_fec!D7=0,0,1000*11630*RES_hh_fec!D7/RES_hh_num!D7)</f>
        <v>11188.340277441148</v>
      </c>
      <c r="E7" s="72">
        <f>IF(RES_hh_fec!E7=0,0,1000*11630*RES_hh_fec!E7/RES_hh_num!E7)</f>
        <v>10907.290433410508</v>
      </c>
      <c r="F7" s="72">
        <f>IF(RES_hh_fec!F7=0,0,1000*11630*RES_hh_fec!F7/RES_hh_num!F7)</f>
        <v>12491.4272756645</v>
      </c>
      <c r="G7" s="72">
        <f>IF(RES_hh_fec!G7=0,0,1000*11630*RES_hh_fec!G7/RES_hh_num!G7)</f>
        <v>13843.608200417888</v>
      </c>
      <c r="H7" s="72">
        <f>IF(RES_hh_fec!H7=0,0,1000*11630*RES_hh_fec!H7/RES_hh_num!H7)</f>
        <v>13451.926678174383</v>
      </c>
      <c r="I7" s="72">
        <f>IF(RES_hh_fec!I7=0,0,1000*11630*RES_hh_fec!I7/RES_hh_num!I7)</f>
        <v>12333.33662116212</v>
      </c>
      <c r="J7" s="72">
        <f>IF(RES_hh_fec!J7=0,0,1000*11630*RES_hh_fec!J7/RES_hh_num!J7)</f>
        <v>13529.164719609085</v>
      </c>
      <c r="K7" s="72">
        <f>IF(RES_hh_fec!K7=0,0,1000*11630*RES_hh_fec!K7/RES_hh_num!K7)</f>
        <v>14498.762686708478</v>
      </c>
      <c r="L7" s="72">
        <f>IF(RES_hh_fec!L7=0,0,1000*11630*RES_hh_fec!L7/RES_hh_num!L7)</f>
        <v>13123.945128612422</v>
      </c>
      <c r="M7" s="72">
        <f>IF(RES_hh_fec!M7=0,0,1000*11630*RES_hh_fec!M7/RES_hh_num!M7)</f>
        <v>12675.15301806581</v>
      </c>
      <c r="N7" s="72">
        <f>IF(RES_hh_fec!N7=0,0,1000*11630*RES_hh_fec!N7/RES_hh_num!N7)</f>
        <v>12202.159533384272</v>
      </c>
      <c r="O7" s="72">
        <f>IF(RES_hh_fec!O7=0,0,1000*11630*RES_hh_fec!O7/RES_hh_num!O7)</f>
        <v>12109.895182894048</v>
      </c>
      <c r="P7" s="72">
        <f>IF(RES_hh_fec!P7=0,0,1000*11630*RES_hh_fec!P7/RES_hh_num!P7)</f>
        <v>9710.2900716001441</v>
      </c>
      <c r="Q7" s="72">
        <f>IF(RES_hh_fec!Q7=0,0,1000*11630*RES_hh_fec!Q7/RES_hh_num!Q7)</f>
        <v>11733.492654673053</v>
      </c>
      <c r="R7" s="72">
        <f>IF(RES_hh_fec!R7=0,0,1000*11630*RES_hh_fec!R7/RES_hh_num!R7)</f>
        <v>11623.998179458727</v>
      </c>
      <c r="S7" s="72">
        <f>IF(RES_hh_fec!S7=0,0,1000*11630*RES_hh_fec!S7/RES_hh_num!S7)</f>
        <v>10401.136802060379</v>
      </c>
      <c r="T7" s="72">
        <f>IF(RES_hh_fec!T7=0,0,1000*11630*RES_hh_fec!T7/RES_hh_num!T7)</f>
        <v>12534.555232526296</v>
      </c>
      <c r="U7" s="72">
        <f>IF(RES_hh_fec!U7=0,0,1000*11630*RES_hh_fec!U7/RES_hh_num!U7)</f>
        <v>11221.41978408903</v>
      </c>
      <c r="V7" s="72">
        <f>IF(RES_hh_fec!V7=0,0,1000*11630*RES_hh_fec!V7/RES_hh_num!V7)</f>
        <v>11287.087781838405</v>
      </c>
      <c r="W7" s="72">
        <f>IF(RES_hh_fec!W7=0,0,1000*11630*RES_hh_fec!W7/RES_hh_num!W7)</f>
        <v>12528.424453175005</v>
      </c>
      <c r="X7" s="72">
        <f>IF(RES_hh_fec!X7=0,0,1000*11630*RES_hh_fec!X7/RES_hh_num!X7)</f>
        <v>12086.10071016646</v>
      </c>
      <c r="Y7" s="72">
        <f>IF(RES_hh_fec!Y7=0,0,1000*11630*RES_hh_fec!Y7/RES_hh_num!Y7)</f>
        <v>10907.56947237991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9202.2534832933616</v>
      </c>
      <c r="C8" s="72">
        <f>IF(RES_hh_fec!C8=0,0,1000*11630*RES_hh_fec!C8/RES_hh_num!C8)</f>
        <v>9743.6179685820134</v>
      </c>
      <c r="D8" s="72">
        <f>IF(RES_hh_fec!D8=0,0,1000*11630*RES_hh_fec!D8/RES_hh_num!D8)</f>
        <v>9405.01179279602</v>
      </c>
      <c r="E8" s="72">
        <f>IF(RES_hh_fec!E8=0,0,1000*11630*RES_hh_fec!E8/RES_hh_num!E8)</f>
        <v>10792.872421153939</v>
      </c>
      <c r="F8" s="72">
        <f>IF(RES_hh_fec!F8=0,0,1000*11630*RES_hh_fec!F8/RES_hh_num!F8)</f>
        <v>11348.885407208463</v>
      </c>
      <c r="G8" s="72">
        <f>IF(RES_hh_fec!G8=0,0,1000*11630*RES_hh_fec!G8/RES_hh_num!G8)</f>
        <v>12024.464055838842</v>
      </c>
      <c r="H8" s="72">
        <f>IF(RES_hh_fec!H8=0,0,1000*11630*RES_hh_fec!H8/RES_hh_num!H8)</f>
        <v>11182.173648562519</v>
      </c>
      <c r="I8" s="72">
        <f>IF(RES_hh_fec!I8=0,0,1000*11630*RES_hh_fec!I8/RES_hh_num!I8)</f>
        <v>10970.608149492329</v>
      </c>
      <c r="J8" s="72">
        <f>IF(RES_hh_fec!J8=0,0,1000*11630*RES_hh_fec!J8/RES_hh_num!J8)</f>
        <v>11059.175670685825</v>
      </c>
      <c r="K8" s="72">
        <f>IF(RES_hh_fec!K8=0,0,1000*11630*RES_hh_fec!K8/RES_hh_num!K8)</f>
        <v>11280.231408605554</v>
      </c>
      <c r="L8" s="72">
        <f>IF(RES_hh_fec!L8=0,0,1000*11630*RES_hh_fec!L8/RES_hh_num!L8)</f>
        <v>12326.465051563999</v>
      </c>
      <c r="M8" s="72">
        <f>IF(RES_hh_fec!M8=0,0,1000*11630*RES_hh_fec!M8/RES_hh_num!M8)</f>
        <v>11508.232248772249</v>
      </c>
      <c r="N8" s="72">
        <f>IF(RES_hh_fec!N8=0,0,1000*11630*RES_hh_fec!N8/RES_hh_num!N8)</f>
        <v>11530.359423501315</v>
      </c>
      <c r="O8" s="72">
        <f>IF(RES_hh_fec!O8=0,0,1000*11630*RES_hh_fec!O8/RES_hh_num!O8)</f>
        <v>11407.364447386624</v>
      </c>
      <c r="P8" s="72">
        <f>IF(RES_hh_fec!P8=0,0,1000*11630*RES_hh_fec!P8/RES_hh_num!P8)</f>
        <v>9256.2295091598353</v>
      </c>
      <c r="Q8" s="72">
        <f>IF(RES_hh_fec!Q8=0,0,1000*11630*RES_hh_fec!Q8/RES_hh_num!Q8)</f>
        <v>10679.689986912179</v>
      </c>
      <c r="R8" s="72">
        <f>IF(RES_hh_fec!R8=0,0,1000*11630*RES_hh_fec!R8/RES_hh_num!R8)</f>
        <v>10649.318248979873</v>
      </c>
      <c r="S8" s="72">
        <f>IF(RES_hh_fec!S8=0,0,1000*11630*RES_hh_fec!S8/RES_hh_num!S8)</f>
        <v>10716.822906518679</v>
      </c>
      <c r="T8" s="72">
        <f>IF(RES_hh_fec!T8=0,0,1000*11630*RES_hh_fec!T8/RES_hh_num!T8)</f>
        <v>10098.779246543912</v>
      </c>
      <c r="U8" s="72">
        <f>IF(RES_hh_fec!U8=0,0,1000*11630*RES_hh_fec!U8/RES_hh_num!U8)</f>
        <v>9754.139218521821</v>
      </c>
      <c r="V8" s="72">
        <f>IF(RES_hh_fec!V8=0,0,1000*11630*RES_hh_fec!V8/RES_hh_num!V8)</f>
        <v>9659.0858703771901</v>
      </c>
      <c r="W8" s="72">
        <f>IF(RES_hh_fec!W8=0,0,1000*11630*RES_hh_fec!W8/RES_hh_num!W8)</f>
        <v>11304.724945296399</v>
      </c>
      <c r="X8" s="72">
        <f>IF(RES_hh_fec!X8=0,0,1000*11630*RES_hh_fec!X8/RES_hh_num!X8)</f>
        <v>9909.2596264826207</v>
      </c>
      <c r="Y8" s="72">
        <f>IF(RES_hh_fec!Y8=0,0,1000*11630*RES_hh_fec!Y8/RES_hh_num!Y8)</f>
        <v>8685.7603842334356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10178.642655209458</v>
      </c>
      <c r="C9" s="72">
        <f>IF(RES_hh_fec!C9=0,0,1000*11630*RES_hh_fec!C9/RES_hh_num!C9)</f>
        <v>8832.1958882679919</v>
      </c>
      <c r="D9" s="72">
        <f>IF(RES_hh_fec!D9=0,0,1000*11630*RES_hh_fec!D9/RES_hh_num!D9)</f>
        <v>10103.83932162209</v>
      </c>
      <c r="E9" s="72">
        <f>IF(RES_hh_fec!E9=0,0,1000*11630*RES_hh_fec!E9/RES_hh_num!E9)</f>
        <v>13575.600572835767</v>
      </c>
      <c r="F9" s="72">
        <f>IF(RES_hh_fec!F9=0,0,1000*11630*RES_hh_fec!F9/RES_hh_num!F9)</f>
        <v>7704.4538103614932</v>
      </c>
      <c r="G9" s="72">
        <f>IF(RES_hh_fec!G9=0,0,1000*11630*RES_hh_fec!G9/RES_hh_num!G9)</f>
        <v>10617.993693008815</v>
      </c>
      <c r="H9" s="72">
        <f>IF(RES_hh_fec!H9=0,0,1000*11630*RES_hh_fec!H9/RES_hh_num!H9)</f>
        <v>9861.5878842753227</v>
      </c>
      <c r="I9" s="72">
        <f>IF(RES_hh_fec!I9=0,0,1000*11630*RES_hh_fec!I9/RES_hh_num!I9)</f>
        <v>11190.45399094865</v>
      </c>
      <c r="J9" s="72">
        <f>IF(RES_hh_fec!J9=0,0,1000*11630*RES_hh_fec!J9/RES_hh_num!J9)</f>
        <v>12811.419242050099</v>
      </c>
      <c r="K9" s="72">
        <f>IF(RES_hh_fec!K9=0,0,1000*11630*RES_hh_fec!K9/RES_hh_num!K9)</f>
        <v>12228.434635871727</v>
      </c>
      <c r="L9" s="72">
        <f>IF(RES_hh_fec!L9=0,0,1000*11630*RES_hh_fec!L9/RES_hh_num!L9)</f>
        <v>11692.846019383578</v>
      </c>
      <c r="M9" s="72">
        <f>IF(RES_hh_fec!M9=0,0,1000*11630*RES_hh_fec!M9/RES_hh_num!M9)</f>
        <v>7446.7982640293158</v>
      </c>
      <c r="N9" s="72">
        <f>IF(RES_hh_fec!N9=0,0,1000*11630*RES_hh_fec!N9/RES_hh_num!N9)</f>
        <v>11072.680305839074</v>
      </c>
      <c r="O9" s="72">
        <f>IF(RES_hh_fec!O9=0,0,1000*11630*RES_hh_fec!O9/RES_hh_num!O9)</f>
        <v>11127.885689976472</v>
      </c>
      <c r="P9" s="72">
        <f>IF(RES_hh_fec!P9=0,0,1000*11630*RES_hh_fec!P9/RES_hh_num!P9)</f>
        <v>9095.8943242983078</v>
      </c>
      <c r="Q9" s="72">
        <f>IF(RES_hh_fec!Q9=0,0,1000*11630*RES_hh_fec!Q9/RES_hh_num!Q9)</f>
        <v>10265.614074934292</v>
      </c>
      <c r="R9" s="72">
        <f>IF(RES_hh_fec!R9=0,0,1000*11630*RES_hh_fec!R9/RES_hh_num!R9)</f>
        <v>9878.0588420047661</v>
      </c>
      <c r="S9" s="72">
        <f>IF(RES_hh_fec!S9=0,0,1000*11630*RES_hh_fec!S9/RES_hh_num!S9)</f>
        <v>10589.789399156747</v>
      </c>
      <c r="T9" s="72">
        <f>IF(RES_hh_fec!T9=0,0,1000*11630*RES_hh_fec!T9/RES_hh_num!T9)</f>
        <v>9752.2887764073421</v>
      </c>
      <c r="U9" s="72">
        <f>IF(RES_hh_fec!U9=0,0,1000*11630*RES_hh_fec!U9/RES_hh_num!U9)</f>
        <v>9645.9321500549941</v>
      </c>
      <c r="V9" s="72">
        <f>IF(RES_hh_fec!V9=0,0,1000*11630*RES_hh_fec!V9/RES_hh_num!V9)</f>
        <v>9349.2788903670953</v>
      </c>
      <c r="W9" s="72">
        <f>IF(RES_hh_fec!W9=0,0,1000*11630*RES_hh_fec!W9/RES_hh_num!W9)</f>
        <v>10577.321914857277</v>
      </c>
      <c r="X9" s="72">
        <f>IF(RES_hh_fec!X9=0,0,1000*11630*RES_hh_fec!X9/RES_hh_num!X9)</f>
        <v>9504.8796331735757</v>
      </c>
      <c r="Y9" s="72">
        <f>IF(RES_hh_fec!Y9=0,0,1000*11630*RES_hh_fec!Y9/RES_hh_num!Y9)</f>
        <v>8921.6577520269657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6446.9461179646059</v>
      </c>
      <c r="C10" s="72">
        <f>IF(RES_hh_fec!C10=0,0,1000*11630*RES_hh_fec!C10/RES_hh_num!C10)</f>
        <v>6711.0023304966835</v>
      </c>
      <c r="D10" s="72">
        <f>IF(RES_hh_fec!D10=0,0,1000*11630*RES_hh_fec!D10/RES_hh_num!D10)</f>
        <v>6969.4088406357114</v>
      </c>
      <c r="E10" s="72">
        <f>IF(RES_hh_fec!E10=0,0,1000*11630*RES_hh_fec!E10/RES_hh_num!E10)</f>
        <v>7553.3315107295057</v>
      </c>
      <c r="F10" s="72">
        <f>IF(RES_hh_fec!F10=0,0,1000*11630*RES_hh_fec!F10/RES_hh_num!F10)</f>
        <v>7694.5394993594682</v>
      </c>
      <c r="G10" s="72">
        <f>IF(RES_hh_fec!G10=0,0,1000*11630*RES_hh_fec!G10/RES_hh_num!G10)</f>
        <v>8119.6167263297884</v>
      </c>
      <c r="H10" s="72">
        <f>IF(RES_hh_fec!H10=0,0,1000*11630*RES_hh_fec!H10/RES_hh_num!H10)</f>
        <v>8086.5700198024797</v>
      </c>
      <c r="I10" s="72">
        <f>IF(RES_hh_fec!I10=0,0,1000*11630*RES_hh_fec!I10/RES_hh_num!I10)</f>
        <v>8201.0440711866904</v>
      </c>
      <c r="J10" s="72">
        <f>IF(RES_hh_fec!J10=0,0,1000*11630*RES_hh_fec!J10/RES_hh_num!J10)</f>
        <v>8797.113139423851</v>
      </c>
      <c r="K10" s="72">
        <f>IF(RES_hh_fec!K10=0,0,1000*11630*RES_hh_fec!K10/RES_hh_num!K10)</f>
        <v>9772.5402166221629</v>
      </c>
      <c r="L10" s="72">
        <f>IF(RES_hh_fec!L10=0,0,1000*11630*RES_hh_fec!L10/RES_hh_num!L10)</f>
        <v>6996.6738645442911</v>
      </c>
      <c r="M10" s="72">
        <f>IF(RES_hh_fec!M10=0,0,1000*11630*RES_hh_fec!M10/RES_hh_num!M10)</f>
        <v>7492.0560367151784</v>
      </c>
      <c r="N10" s="72">
        <f>IF(RES_hh_fec!N10=0,0,1000*11630*RES_hh_fec!N10/RES_hh_num!N10)</f>
        <v>9637.8102771203376</v>
      </c>
      <c r="O10" s="72">
        <f>IF(RES_hh_fec!O10=0,0,1000*11630*RES_hh_fec!O10/RES_hh_num!O10)</f>
        <v>10025.947296293889</v>
      </c>
      <c r="P10" s="72">
        <f>IF(RES_hh_fec!P10=0,0,1000*11630*RES_hh_fec!P10/RES_hh_num!P10)</f>
        <v>4135.3291085439805</v>
      </c>
      <c r="Q10" s="72">
        <f>IF(RES_hh_fec!Q10=0,0,1000*11630*RES_hh_fec!Q10/RES_hh_num!Q10)</f>
        <v>8358.5544062084246</v>
      </c>
      <c r="R10" s="72">
        <f>IF(RES_hh_fec!R10=0,0,1000*11630*RES_hh_fec!R10/RES_hh_num!R10)</f>
        <v>8571.6937047567753</v>
      </c>
      <c r="S10" s="72">
        <f>IF(RES_hh_fec!S10=0,0,1000*11630*RES_hh_fec!S10/RES_hh_num!S10)</f>
        <v>8404.5942265493195</v>
      </c>
      <c r="T10" s="72">
        <f>IF(RES_hh_fec!T10=0,0,1000*11630*RES_hh_fec!T10/RES_hh_num!T10)</f>
        <v>9381.7259695427601</v>
      </c>
      <c r="U10" s="72">
        <f>IF(RES_hh_fec!U10=0,0,1000*11630*RES_hh_fec!U10/RES_hh_num!U10)</f>
        <v>9175.9179452723038</v>
      </c>
      <c r="V10" s="72">
        <f>IF(RES_hh_fec!V10=0,0,1000*11630*RES_hh_fec!V10/RES_hh_num!V10)</f>
        <v>8496.0544578162753</v>
      </c>
      <c r="W10" s="72">
        <f>IF(RES_hh_fec!W10=0,0,1000*11630*RES_hh_fec!W10/RES_hh_num!W10)</f>
        <v>8429.133456532627</v>
      </c>
      <c r="X10" s="72">
        <f>IF(RES_hh_fec!X10=0,0,1000*11630*RES_hh_fec!X10/RES_hh_num!X10)</f>
        <v>8441.1899929925312</v>
      </c>
      <c r="Y10" s="72">
        <f>IF(RES_hh_fec!Y10=0,0,1000*11630*RES_hh_fec!Y10/RES_hh_num!Y10)</f>
        <v>7791.5405444808139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10863.864786036725</v>
      </c>
      <c r="G11" s="72">
        <f>IF(RES_hh_fec!G11=0,0,1000*11630*RES_hh_fec!G11/RES_hh_num!G11)</f>
        <v>10995.352073458371</v>
      </c>
      <c r="H11" s="72">
        <f>IF(RES_hh_fec!H11=0,0,1000*11630*RES_hh_fec!H11/RES_hh_num!H11)</f>
        <v>9278.9335000628726</v>
      </c>
      <c r="I11" s="72">
        <f>IF(RES_hh_fec!I11=0,0,1000*11630*RES_hh_fec!I11/RES_hh_num!I11)</f>
        <v>9416.7332377923813</v>
      </c>
      <c r="J11" s="72">
        <f>IF(RES_hh_fec!J11=0,0,1000*11630*RES_hh_fec!J11/RES_hh_num!J11)</f>
        <v>2918.4618969117632</v>
      </c>
      <c r="K11" s="72">
        <f>IF(RES_hh_fec!K11=0,0,1000*11630*RES_hh_fec!K11/RES_hh_num!K11)</f>
        <v>2569.0874178983081</v>
      </c>
      <c r="L11" s="72">
        <f>IF(RES_hh_fec!L11=0,0,1000*11630*RES_hh_fec!L11/RES_hh_num!L11)</f>
        <v>4130.5320740072257</v>
      </c>
      <c r="M11" s="72">
        <f>IF(RES_hh_fec!M11=0,0,1000*11630*RES_hh_fec!M11/RES_hh_num!M11)</f>
        <v>9462.7900456808238</v>
      </c>
      <c r="N11" s="72">
        <f>IF(RES_hh_fec!N11=0,0,1000*11630*RES_hh_fec!N11/RES_hh_num!N11)</f>
        <v>8637.6672224081922</v>
      </c>
      <c r="O11" s="72">
        <f>IF(RES_hh_fec!O11=0,0,1000*11630*RES_hh_fec!O11/RES_hh_num!O11)</f>
        <v>9424.3121224764654</v>
      </c>
      <c r="P11" s="72">
        <f>IF(RES_hh_fec!P11=0,0,1000*11630*RES_hh_fec!P11/RES_hh_num!P11)</f>
        <v>7486.1665395682066</v>
      </c>
      <c r="Q11" s="72">
        <f>IF(RES_hh_fec!Q11=0,0,1000*11630*RES_hh_fec!Q11/RES_hh_num!Q11)</f>
        <v>8265.4060791945703</v>
      </c>
      <c r="R11" s="72">
        <f>IF(RES_hh_fec!R11=0,0,1000*11630*RES_hh_fec!R11/RES_hh_num!R11)</f>
        <v>8426.9029084819394</v>
      </c>
      <c r="S11" s="72">
        <f>IF(RES_hh_fec!S11=0,0,1000*11630*RES_hh_fec!S11/RES_hh_num!S11)</f>
        <v>8076.1624222213241</v>
      </c>
      <c r="T11" s="72">
        <f>IF(RES_hh_fec!T11=0,0,1000*11630*RES_hh_fec!T11/RES_hh_num!T11)</f>
        <v>9790.7769313098288</v>
      </c>
      <c r="U11" s="72">
        <f>IF(RES_hh_fec!U11=0,0,1000*11630*RES_hh_fec!U11/RES_hh_num!U11)</f>
        <v>8199.2342550253979</v>
      </c>
      <c r="V11" s="72">
        <f>IF(RES_hh_fec!V11=0,0,1000*11630*RES_hh_fec!V11/RES_hh_num!V11)</f>
        <v>8796.1869559965708</v>
      </c>
      <c r="W11" s="72">
        <f>IF(RES_hh_fec!W11=0,0,1000*11630*RES_hh_fec!W11/RES_hh_num!W11)</f>
        <v>8015.784689084051</v>
      </c>
      <c r="X11" s="72">
        <f>IF(RES_hh_fec!X11=0,0,1000*11630*RES_hh_fec!X11/RES_hh_num!X11)</f>
        <v>9137.3035738597773</v>
      </c>
      <c r="Y11" s="72">
        <f>IF(RES_hh_fec!Y11=0,0,1000*11630*RES_hh_fec!Y11/RES_hh_num!Y11)</f>
        <v>8082.5701650126948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2912.4326603262389</v>
      </c>
      <c r="C12" s="72">
        <f>IF(RES_hh_fec!C12=0,0,1000*11630*RES_hh_fec!C12/RES_hh_num!C12)</f>
        <v>3221.1960442057884</v>
      </c>
      <c r="D12" s="72">
        <f>IF(RES_hh_fec!D12=0,0,1000*11630*RES_hh_fec!D12/RES_hh_num!D12)</f>
        <v>2908.1196956477138</v>
      </c>
      <c r="E12" s="72">
        <f>IF(RES_hh_fec!E12=0,0,1000*11630*RES_hh_fec!E12/RES_hh_num!E12)</f>
        <v>2920.7908579246659</v>
      </c>
      <c r="F12" s="72">
        <f>IF(RES_hh_fec!F12=0,0,1000*11630*RES_hh_fec!F12/RES_hh_num!F12)</f>
        <v>3196.05597470865</v>
      </c>
      <c r="G12" s="72">
        <f>IF(RES_hh_fec!G12=0,0,1000*11630*RES_hh_fec!G12/RES_hh_num!G12)</f>
        <v>3760.4653630674261</v>
      </c>
      <c r="H12" s="72">
        <f>IF(RES_hh_fec!H12=0,0,1000*11630*RES_hh_fec!H12/RES_hh_num!H12)</f>
        <v>3074.9662348145148</v>
      </c>
      <c r="I12" s="72">
        <f>IF(RES_hh_fec!I12=0,0,1000*11630*RES_hh_fec!I12/RES_hh_num!I12)</f>
        <v>3000.9352949600457</v>
      </c>
      <c r="J12" s="72">
        <f>IF(RES_hh_fec!J12=0,0,1000*11630*RES_hh_fec!J12/RES_hh_num!J12)</f>
        <v>2920.7144702750784</v>
      </c>
      <c r="K12" s="72">
        <f>IF(RES_hh_fec!K12=0,0,1000*11630*RES_hh_fec!K12/RES_hh_num!K12)</f>
        <v>2766.930511531255</v>
      </c>
      <c r="L12" s="72">
        <f>IF(RES_hh_fec!L12=0,0,1000*11630*RES_hh_fec!L12/RES_hh_num!L12)</f>
        <v>3147.5073467090851</v>
      </c>
      <c r="M12" s="72">
        <f>IF(RES_hh_fec!M12=0,0,1000*11630*RES_hh_fec!M12/RES_hh_num!M12)</f>
        <v>2759.9107302515094</v>
      </c>
      <c r="N12" s="72">
        <f>IF(RES_hh_fec!N12=0,0,1000*11630*RES_hh_fec!N12/RES_hh_num!N12)</f>
        <v>2844.9681250669178</v>
      </c>
      <c r="O12" s="72">
        <f>IF(RES_hh_fec!O12=0,0,1000*11630*RES_hh_fec!O12/RES_hh_num!O12)</f>
        <v>2912.2555729352466</v>
      </c>
      <c r="P12" s="72">
        <f>IF(RES_hh_fec!P12=0,0,1000*11630*RES_hh_fec!P12/RES_hh_num!P12)</f>
        <v>2182.1658428742826</v>
      </c>
      <c r="Q12" s="72">
        <f>IF(RES_hh_fec!Q12=0,0,1000*11630*RES_hh_fec!Q12/RES_hh_num!Q12)</f>
        <v>2534.555447793924</v>
      </c>
      <c r="R12" s="72">
        <f>IF(RES_hh_fec!R12=0,0,1000*11630*RES_hh_fec!R12/RES_hh_num!R12)</f>
        <v>2484.8723438865673</v>
      </c>
      <c r="S12" s="72">
        <f>IF(RES_hh_fec!S12=0,0,1000*11630*RES_hh_fec!S12/RES_hh_num!S12)</f>
        <v>2594.7567898809593</v>
      </c>
      <c r="T12" s="72">
        <f>IF(RES_hh_fec!T12=0,0,1000*11630*RES_hh_fec!T12/RES_hh_num!T12)</f>
        <v>2443.4511865225004</v>
      </c>
      <c r="U12" s="72">
        <f>IF(RES_hh_fec!U12=0,0,1000*11630*RES_hh_fec!U12/RES_hh_num!U12)</f>
        <v>1503.254697000124</v>
      </c>
      <c r="V12" s="72">
        <f>IF(RES_hh_fec!V12=0,0,1000*11630*RES_hh_fec!V12/RES_hh_num!V12)</f>
        <v>790.89005768706681</v>
      </c>
      <c r="W12" s="72">
        <f>IF(RES_hh_fec!W12=0,0,1000*11630*RES_hh_fec!W12/RES_hh_num!W12)</f>
        <v>2628.8876178447758</v>
      </c>
      <c r="X12" s="72">
        <f>IF(RES_hh_fec!X12=0,0,1000*11630*RES_hh_fec!X12/RES_hh_num!X12)</f>
        <v>2068.1484170768372</v>
      </c>
      <c r="Y12" s="72">
        <f>IF(RES_hh_fec!Y12=0,0,1000*11630*RES_hh_fec!Y12/RES_hh_num!Y12)</f>
        <v>1925.6644807714565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7230.9825887188999</v>
      </c>
      <c r="C13" s="74">
        <f>IF(RES_hh_fec!C13=0,0,1000*11630*RES_hh_fec!C13/RES_hh_num!C13)</f>
        <v>6659.2086671151701</v>
      </c>
      <c r="D13" s="74">
        <f>IF(RES_hh_fec!D13=0,0,1000*11630*RES_hh_fec!D13/RES_hh_num!D13)</f>
        <v>7325.6376724744287</v>
      </c>
      <c r="E13" s="74">
        <f>IF(RES_hh_fec!E13=0,0,1000*11630*RES_hh_fec!E13/RES_hh_num!E13)</f>
        <v>8203.4985706863154</v>
      </c>
      <c r="F13" s="74">
        <f>IF(RES_hh_fec!F13=0,0,1000*11630*RES_hh_fec!F13/RES_hh_num!F13)</f>
        <v>8181.3718717364327</v>
      </c>
      <c r="G13" s="74">
        <f>IF(RES_hh_fec!G13=0,0,1000*11630*RES_hh_fec!G13/RES_hh_num!G13)</f>
        <v>9743.2121792111138</v>
      </c>
      <c r="H13" s="74">
        <f>IF(RES_hh_fec!H13=0,0,1000*11630*RES_hh_fec!H13/RES_hh_num!H13)</f>
        <v>8517.1154207938016</v>
      </c>
      <c r="I13" s="74">
        <f>IF(RES_hh_fec!I13=0,0,1000*11630*RES_hh_fec!I13/RES_hh_num!I13)</f>
        <v>7926.7912817629895</v>
      </c>
      <c r="J13" s="74">
        <f>IF(RES_hh_fec!J13=0,0,1000*11630*RES_hh_fec!J13/RES_hh_num!J13)</f>
        <v>8957.2460962567093</v>
      </c>
      <c r="K13" s="74">
        <f>IF(RES_hh_fec!K13=0,0,1000*11630*RES_hh_fec!K13/RES_hh_num!K13)</f>
        <v>8393.1911015158112</v>
      </c>
      <c r="L13" s="74">
        <f>IF(RES_hh_fec!L13=0,0,1000*11630*RES_hh_fec!L13/RES_hh_num!L13)</f>
        <v>9675.0521970110221</v>
      </c>
      <c r="M13" s="74">
        <f>IF(RES_hh_fec!M13=0,0,1000*11630*RES_hh_fec!M13/RES_hh_num!M13)</f>
        <v>9719.0755754044822</v>
      </c>
      <c r="N13" s="74">
        <f>IF(RES_hh_fec!N13=0,0,1000*11630*RES_hh_fec!N13/RES_hh_num!N13)</f>
        <v>9824.6613153896251</v>
      </c>
      <c r="O13" s="74">
        <f>IF(RES_hh_fec!O13=0,0,1000*11630*RES_hh_fec!O13/RES_hh_num!O13)</f>
        <v>8579.275492137931</v>
      </c>
      <c r="P13" s="74">
        <f>IF(RES_hh_fec!P13=0,0,1000*11630*RES_hh_fec!P13/RES_hh_num!P13)</f>
        <v>6256.9110414233401</v>
      </c>
      <c r="Q13" s="74">
        <f>IF(RES_hh_fec!Q13=0,0,1000*11630*RES_hh_fec!Q13/RES_hh_num!Q13)</f>
        <v>9777.1842451525445</v>
      </c>
      <c r="R13" s="74">
        <f>IF(RES_hh_fec!R13=0,0,1000*11630*RES_hh_fec!R13/RES_hh_num!R13)</f>
        <v>10221.237050268563</v>
      </c>
      <c r="S13" s="74">
        <f>IF(RES_hh_fec!S13=0,0,1000*11630*RES_hh_fec!S13/RES_hh_num!S13)</f>
        <v>7943.8027522876291</v>
      </c>
      <c r="T13" s="74">
        <f>IF(RES_hh_fec!T13=0,0,1000*11630*RES_hh_fec!T13/RES_hh_num!T13)</f>
        <v>8603.2918875717442</v>
      </c>
      <c r="U13" s="74">
        <f>IF(RES_hh_fec!U13=0,0,1000*11630*RES_hh_fec!U13/RES_hh_num!U13)</f>
        <v>10069.072212708394</v>
      </c>
      <c r="V13" s="74">
        <f>IF(RES_hh_fec!V13=0,0,1000*11630*RES_hh_fec!V13/RES_hh_num!V13)</f>
        <v>11053.857467993561</v>
      </c>
      <c r="W13" s="74">
        <f>IF(RES_hh_fec!W13=0,0,1000*11630*RES_hh_fec!W13/RES_hh_num!W13)</f>
        <v>3575.5192061115813</v>
      </c>
      <c r="X13" s="74">
        <f>IF(RES_hh_fec!X13=0,0,1000*11630*RES_hh_fec!X13/RES_hh_num!X13)</f>
        <v>12009.68122836564</v>
      </c>
      <c r="Y13" s="74">
        <f>IF(RES_hh_fec!Y13=0,0,1000*11630*RES_hh_fec!Y13/RES_hh_num!Y13)</f>
        <v>7952.2844480585718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110.27000771427306</v>
      </c>
      <c r="C14" s="76">
        <f>IF(RES_hh_fec!C14=0,0,1000*11630*RES_hh_fec!C14/RES_hh_num!C14)</f>
        <v>115.15151900198943</v>
      </c>
      <c r="D14" s="76">
        <f>IF(RES_hh_fec!D14=0,0,1000*11630*RES_hh_fec!D14/RES_hh_num!D14)</f>
        <v>109.88011215555096</v>
      </c>
      <c r="E14" s="76">
        <f>IF(RES_hh_fec!E14=0,0,1000*11630*RES_hh_fec!E14/RES_hh_num!E14)</f>
        <v>111.20708501643905</v>
      </c>
      <c r="F14" s="76">
        <f>IF(RES_hh_fec!F14=0,0,1000*11630*RES_hh_fec!F14/RES_hh_num!F14)</f>
        <v>120.26667124094114</v>
      </c>
      <c r="G14" s="76">
        <f>IF(RES_hh_fec!G14=0,0,1000*11630*RES_hh_fec!G14/RES_hh_num!G14)</f>
        <v>126.53841990039584</v>
      </c>
      <c r="H14" s="76">
        <f>IF(RES_hh_fec!H14=0,0,1000*11630*RES_hh_fec!H14/RES_hh_num!H14)</f>
        <v>111.79233061832944</v>
      </c>
      <c r="I14" s="76">
        <f>IF(RES_hh_fec!I14=0,0,1000*11630*RES_hh_fec!I14/RES_hh_num!I14)</f>
        <v>104.64486232566679</v>
      </c>
      <c r="J14" s="76">
        <f>IF(RES_hh_fec!J14=0,0,1000*11630*RES_hh_fec!J14/RES_hh_num!J14)</f>
        <v>105.02355661356459</v>
      </c>
      <c r="K14" s="76">
        <f>IF(RES_hh_fec!K14=0,0,1000*11630*RES_hh_fec!K14/RES_hh_num!K14)</f>
        <v>105.82977492591101</v>
      </c>
      <c r="L14" s="76">
        <f>IF(RES_hh_fec!L14=0,0,1000*11630*RES_hh_fec!L14/RES_hh_num!L14)</f>
        <v>116.06629880170841</v>
      </c>
      <c r="M14" s="76">
        <f>IF(RES_hh_fec!M14=0,0,1000*11630*RES_hh_fec!M14/RES_hh_num!M14)</f>
        <v>105.49203862319993</v>
      </c>
      <c r="N14" s="76">
        <f>IF(RES_hh_fec!N14=0,0,1000*11630*RES_hh_fec!N14/RES_hh_num!N14)</f>
        <v>105.30909971143211</v>
      </c>
      <c r="O14" s="76">
        <f>IF(RES_hh_fec!O14=0,0,1000*11630*RES_hh_fec!O14/RES_hh_num!O14)</f>
        <v>113.81003122743374</v>
      </c>
      <c r="P14" s="76">
        <f>IF(RES_hh_fec!P14=0,0,1000*11630*RES_hh_fec!P14/RES_hh_num!P14)</f>
        <v>95.252570508720964</v>
      </c>
      <c r="Q14" s="76">
        <f>IF(RES_hh_fec!Q14=0,0,1000*11630*RES_hh_fec!Q14/RES_hh_num!Q14)</f>
        <v>99.314998040188854</v>
      </c>
      <c r="R14" s="76">
        <f>IF(RES_hh_fec!R14=0,0,1000*11630*RES_hh_fec!R14/RES_hh_num!R14)</f>
        <v>99.874189923069167</v>
      </c>
      <c r="S14" s="76">
        <f>IF(RES_hh_fec!S14=0,0,1000*11630*RES_hh_fec!S14/RES_hh_num!S14)</f>
        <v>101.87871588436568</v>
      </c>
      <c r="T14" s="76">
        <f>IF(RES_hh_fec!T14=0,0,1000*11630*RES_hh_fec!T14/RES_hh_num!T14)</f>
        <v>98.253823143621972</v>
      </c>
      <c r="U14" s="76">
        <f>IF(RES_hh_fec!U14=0,0,1000*11630*RES_hh_fec!U14/RES_hh_num!U14)</f>
        <v>97.68679833107565</v>
      </c>
      <c r="V14" s="76">
        <f>IF(RES_hh_fec!V14=0,0,1000*11630*RES_hh_fec!V14/RES_hh_num!V14)</f>
        <v>98.150759541533489</v>
      </c>
      <c r="W14" s="76">
        <f>IF(RES_hh_fec!W14=0,0,1000*11630*RES_hh_fec!W14/RES_hh_num!W14)</f>
        <v>147.63805704297451</v>
      </c>
      <c r="X14" s="76">
        <f>IF(RES_hh_fec!X14=0,0,1000*11630*RES_hh_fec!X14/RES_hh_num!X14)</f>
        <v>138.71118083747052</v>
      </c>
      <c r="Y14" s="76">
        <f>IF(RES_hh_fec!Y14=0,0,1000*11630*RES_hh_fec!Y14/RES_hh_num!Y14)</f>
        <v>118.70096037939794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35.108443062088277</v>
      </c>
      <c r="C15" s="69">
        <f t="shared" si="0"/>
        <v>43.543139967523821</v>
      </c>
      <c r="D15" s="69">
        <f t="shared" si="0"/>
        <v>37.24254385883345</v>
      </c>
      <c r="E15" s="69">
        <f t="shared" si="0"/>
        <v>119.87636197885656</v>
      </c>
      <c r="F15" s="69">
        <f t="shared" si="0"/>
        <v>49.797151586887708</v>
      </c>
      <c r="G15" s="69">
        <f t="shared" si="0"/>
        <v>51.729286690033142</v>
      </c>
      <c r="H15" s="69">
        <f t="shared" si="0"/>
        <v>69.48282286903769</v>
      </c>
      <c r="I15" s="69">
        <f t="shared" si="0"/>
        <v>67.180610283582894</v>
      </c>
      <c r="J15" s="69">
        <f t="shared" si="0"/>
        <v>87.85359231966585</v>
      </c>
      <c r="K15" s="69">
        <f t="shared" si="0"/>
        <v>94.614083219032679</v>
      </c>
      <c r="L15" s="69">
        <f t="shared" si="0"/>
        <v>75.253416764130051</v>
      </c>
      <c r="M15" s="69">
        <f t="shared" si="0"/>
        <v>84.328986003517159</v>
      </c>
      <c r="N15" s="69">
        <f t="shared" si="0"/>
        <v>135.98610979923257</v>
      </c>
      <c r="O15" s="69">
        <f t="shared" si="0"/>
        <v>81.903686618446756</v>
      </c>
      <c r="P15" s="69">
        <f t="shared" si="0"/>
        <v>59.70437540128956</v>
      </c>
      <c r="Q15" s="69">
        <f t="shared" si="0"/>
        <v>122.63763462454584</v>
      </c>
      <c r="R15" s="69">
        <f t="shared" si="0"/>
        <v>85.038725787784799</v>
      </c>
      <c r="S15" s="69">
        <f t="shared" si="0"/>
        <v>125.53104389213081</v>
      </c>
      <c r="T15" s="69">
        <f t="shared" si="0"/>
        <v>96.465522976578427</v>
      </c>
      <c r="U15" s="69">
        <f t="shared" si="0"/>
        <v>118.15557963699069</v>
      </c>
      <c r="V15" s="69">
        <f t="shared" si="0"/>
        <v>92.758918294257938</v>
      </c>
      <c r="W15" s="69">
        <f t="shared" si="0"/>
        <v>90.925241345162661</v>
      </c>
      <c r="X15" s="69">
        <f t="shared" si="0"/>
        <v>137.32292920267773</v>
      </c>
      <c r="Y15" s="69">
        <f t="shared" si="0"/>
        <v>119.37419401260759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35.108443062088277</v>
      </c>
      <c r="C16" s="72">
        <f>IF(RES_hh_fec!C16=0,0,1000*11630*RES_hh_fec!C16/RES_hh_num!C$3)</f>
        <v>43.543139967523821</v>
      </c>
      <c r="D16" s="72">
        <f>IF(RES_hh_fec!D16=0,0,1000*11630*RES_hh_fec!D16/RES_hh_num!D$3)</f>
        <v>37.24254385883345</v>
      </c>
      <c r="E16" s="72">
        <f>IF(RES_hh_fec!E16=0,0,1000*11630*RES_hh_fec!E16/RES_hh_num!E$3)</f>
        <v>119.87636197885656</v>
      </c>
      <c r="F16" s="72">
        <f>IF(RES_hh_fec!F16=0,0,1000*11630*RES_hh_fec!F16/RES_hh_num!F$3)</f>
        <v>49.797151586887708</v>
      </c>
      <c r="G16" s="72">
        <f>IF(RES_hh_fec!G16=0,0,1000*11630*RES_hh_fec!G16/RES_hh_num!G$3)</f>
        <v>51.729286690033142</v>
      </c>
      <c r="H16" s="72">
        <f>IF(RES_hh_fec!H16=0,0,1000*11630*RES_hh_fec!H16/RES_hh_num!H$3)</f>
        <v>69.48282286903769</v>
      </c>
      <c r="I16" s="72">
        <f>IF(RES_hh_fec!I16=0,0,1000*11630*RES_hh_fec!I16/RES_hh_num!I$3)</f>
        <v>67.180610283582894</v>
      </c>
      <c r="J16" s="72">
        <f>IF(RES_hh_fec!J16=0,0,1000*11630*RES_hh_fec!J16/RES_hh_num!J$3)</f>
        <v>87.85359231966585</v>
      </c>
      <c r="K16" s="72">
        <f>IF(RES_hh_fec!K16=0,0,1000*11630*RES_hh_fec!K16/RES_hh_num!K$3)</f>
        <v>94.614083219032679</v>
      </c>
      <c r="L16" s="72">
        <f>IF(RES_hh_fec!L16=0,0,1000*11630*RES_hh_fec!L16/RES_hh_num!L$3)</f>
        <v>75.253416764130051</v>
      </c>
      <c r="M16" s="72">
        <f>IF(RES_hh_fec!M16=0,0,1000*11630*RES_hh_fec!M16/RES_hh_num!M$3)</f>
        <v>84.328986003517159</v>
      </c>
      <c r="N16" s="72">
        <f>IF(RES_hh_fec!N16=0,0,1000*11630*RES_hh_fec!N16/RES_hh_num!N$3)</f>
        <v>135.98610979923257</v>
      </c>
      <c r="O16" s="72">
        <f>IF(RES_hh_fec!O16=0,0,1000*11630*RES_hh_fec!O16/RES_hh_num!O$3)</f>
        <v>81.903686618446756</v>
      </c>
      <c r="P16" s="72">
        <f>IF(RES_hh_fec!P16=0,0,1000*11630*RES_hh_fec!P16/RES_hh_num!P$3)</f>
        <v>59.70437540128956</v>
      </c>
      <c r="Q16" s="72">
        <f>IF(RES_hh_fec!Q16=0,0,1000*11630*RES_hh_fec!Q16/RES_hh_num!Q$3)</f>
        <v>122.63763462454584</v>
      </c>
      <c r="R16" s="72">
        <f>IF(RES_hh_fec!R16=0,0,1000*11630*RES_hh_fec!R16/RES_hh_num!R$3)</f>
        <v>85.038725787784799</v>
      </c>
      <c r="S16" s="72">
        <f>IF(RES_hh_fec!S16=0,0,1000*11630*RES_hh_fec!S16/RES_hh_num!S$3)</f>
        <v>125.53104389213081</v>
      </c>
      <c r="T16" s="72">
        <f>IF(RES_hh_fec!T16=0,0,1000*11630*RES_hh_fec!T16/RES_hh_num!T$3)</f>
        <v>96.465522976578427</v>
      </c>
      <c r="U16" s="72">
        <f>IF(RES_hh_fec!U16=0,0,1000*11630*RES_hh_fec!U16/RES_hh_num!U$3)</f>
        <v>118.15557963699069</v>
      </c>
      <c r="V16" s="72">
        <f>IF(RES_hh_fec!V16=0,0,1000*11630*RES_hh_fec!V16/RES_hh_num!V$3)</f>
        <v>92.758918294257938</v>
      </c>
      <c r="W16" s="72">
        <f>IF(RES_hh_fec!W16=0,0,1000*11630*RES_hh_fec!W16/RES_hh_num!W$3)</f>
        <v>90.925241345162661</v>
      </c>
      <c r="X16" s="72">
        <f>IF(RES_hh_fec!X16=0,0,1000*11630*RES_hh_fec!X16/RES_hh_num!X$3)</f>
        <v>137.32292920267773</v>
      </c>
      <c r="Y16" s="72">
        <f>IF(RES_hh_fec!Y16=0,0,1000*11630*RES_hh_fec!Y16/RES_hh_num!Y$3)</f>
        <v>119.37419401260759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2155.4162842250107</v>
      </c>
      <c r="C17" s="69">
        <f>IF(RES_hh_fec!C17=0,0,1000*11630*RES_hh_fec!C17/RES_hh_num!C17)</f>
        <v>2161.2217985903299</v>
      </c>
      <c r="D17" s="69">
        <f>IF(RES_hh_fec!D17=0,0,1000*11630*RES_hh_fec!D17/RES_hh_num!D17)</f>
        <v>2170.3860850984906</v>
      </c>
      <c r="E17" s="69">
        <f>IF(RES_hh_fec!E17=0,0,1000*11630*RES_hh_fec!E17/RES_hh_num!E17)</f>
        <v>2113.1939242220174</v>
      </c>
      <c r="F17" s="69">
        <f>IF(RES_hh_fec!F17=0,0,1000*11630*RES_hh_fec!F17/RES_hh_num!F17)</f>
        <v>2089.710022199979</v>
      </c>
      <c r="G17" s="69">
        <f>IF(RES_hh_fec!G17=0,0,1000*11630*RES_hh_fec!G17/RES_hh_num!G17)</f>
        <v>2063.1722558084311</v>
      </c>
      <c r="H17" s="69">
        <f>IF(RES_hh_fec!H17=0,0,1000*11630*RES_hh_fec!H17/RES_hh_num!H17)</f>
        <v>2017.1320626615413</v>
      </c>
      <c r="I17" s="69">
        <f>IF(RES_hh_fec!I17=0,0,1000*11630*RES_hh_fec!I17/RES_hh_num!I17)</f>
        <v>1842.8277322579036</v>
      </c>
      <c r="J17" s="69">
        <f>IF(RES_hh_fec!J17=0,0,1000*11630*RES_hh_fec!J17/RES_hh_num!J17)</f>
        <v>1685.1419346647597</v>
      </c>
      <c r="K17" s="69">
        <f>IF(RES_hh_fec!K17=0,0,1000*11630*RES_hh_fec!K17/RES_hh_num!K17)</f>
        <v>1700.4890319783397</v>
      </c>
      <c r="L17" s="69">
        <f>IF(RES_hh_fec!L17=0,0,1000*11630*RES_hh_fec!L17/RES_hh_num!L17)</f>
        <v>1846.2251946460649</v>
      </c>
      <c r="M17" s="69">
        <f>IF(RES_hh_fec!M17=0,0,1000*11630*RES_hh_fec!M17/RES_hh_num!M17)</f>
        <v>1909.307252573082</v>
      </c>
      <c r="N17" s="69">
        <f>IF(RES_hh_fec!N17=0,0,1000*11630*RES_hh_fec!N17/RES_hh_num!N17)</f>
        <v>1817.2880117178427</v>
      </c>
      <c r="O17" s="69">
        <f>IF(RES_hh_fec!O17=0,0,1000*11630*RES_hh_fec!O17/RES_hh_num!O17)</f>
        <v>1730.6640313825972</v>
      </c>
      <c r="P17" s="69">
        <f>IF(RES_hh_fec!P17=0,0,1000*11630*RES_hh_fec!P17/RES_hh_num!P17)</f>
        <v>1677.2537397179735</v>
      </c>
      <c r="Q17" s="69">
        <f>IF(RES_hh_fec!Q17=0,0,1000*11630*RES_hh_fec!Q17/RES_hh_num!Q17)</f>
        <v>1626.6296486317592</v>
      </c>
      <c r="R17" s="69">
        <f>IF(RES_hh_fec!R17=0,0,1000*11630*RES_hh_fec!R17/RES_hh_num!R17)</f>
        <v>1634.7914728551686</v>
      </c>
      <c r="S17" s="69">
        <f>IF(RES_hh_fec!S17=0,0,1000*11630*RES_hh_fec!S17/RES_hh_num!S17)</f>
        <v>1609.3616789751497</v>
      </c>
      <c r="T17" s="69">
        <f>IF(RES_hh_fec!T17=0,0,1000*11630*RES_hh_fec!T17/RES_hh_num!T17)</f>
        <v>1610.9664495084703</v>
      </c>
      <c r="U17" s="69">
        <f>IF(RES_hh_fec!U17=0,0,1000*11630*RES_hh_fec!U17/RES_hh_num!U17)</f>
        <v>1547.0681822287243</v>
      </c>
      <c r="V17" s="69">
        <f>IF(RES_hh_fec!V17=0,0,1000*11630*RES_hh_fec!V17/RES_hh_num!V17)</f>
        <v>1515.4358421823099</v>
      </c>
      <c r="W17" s="69">
        <f>IF(RES_hh_fec!W17=0,0,1000*11630*RES_hh_fec!W17/RES_hh_num!W17)</f>
        <v>1297.0123059959126</v>
      </c>
      <c r="X17" s="69">
        <f>IF(RES_hh_fec!X17=0,0,1000*11630*RES_hh_fec!X17/RES_hh_num!X17)</f>
        <v>958.6369815906404</v>
      </c>
      <c r="Y17" s="69">
        <f>IF(RES_hh_fec!Y17=0,0,1000*11630*RES_hh_fec!Y17/RES_hh_num!Y17)</f>
        <v>917.79928472257382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2092.6072884129903</v>
      </c>
      <c r="C19" s="72">
        <f>IF(RES_hh_fec!C19=0,0,1000*11630*RES_hh_fec!C19/RES_hh_num!C19)</f>
        <v>2114.1207586429573</v>
      </c>
      <c r="D19" s="72">
        <f>IF(RES_hh_fec!D19=0,0,1000*11630*RES_hh_fec!D19/RES_hh_num!D19)</f>
        <v>2072.8985980889884</v>
      </c>
      <c r="E19" s="72">
        <f>IF(RES_hh_fec!E19=0,0,1000*11630*RES_hh_fec!E19/RES_hh_num!E19)</f>
        <v>2029.1895356145151</v>
      </c>
      <c r="F19" s="72">
        <f>IF(RES_hh_fec!F19=0,0,1000*11630*RES_hh_fec!F19/RES_hh_num!F19)</f>
        <v>2281.929208746918</v>
      </c>
      <c r="G19" s="72">
        <f>IF(RES_hh_fec!G19=0,0,1000*11630*RES_hh_fec!G19/RES_hh_num!G19)</f>
        <v>2061.6958916431895</v>
      </c>
      <c r="H19" s="72">
        <f>IF(RES_hh_fec!H19=0,0,1000*11630*RES_hh_fec!H19/RES_hh_num!H19)</f>
        <v>1993.6912936359795</v>
      </c>
      <c r="I19" s="72">
        <f>IF(RES_hh_fec!I19=0,0,1000*11630*RES_hh_fec!I19/RES_hh_num!I19)</f>
        <v>1804.0110899661099</v>
      </c>
      <c r="J19" s="72">
        <f>IF(RES_hh_fec!J19=0,0,1000*11630*RES_hh_fec!J19/RES_hh_num!J19)</f>
        <v>1715.9980274632874</v>
      </c>
      <c r="K19" s="72">
        <f>IF(RES_hh_fec!K19=0,0,1000*11630*RES_hh_fec!K19/RES_hh_num!K19)</f>
        <v>1733.8115448812234</v>
      </c>
      <c r="L19" s="72">
        <f>IF(RES_hh_fec!L19=0,0,1000*11630*RES_hh_fec!L19/RES_hh_num!L19)</f>
        <v>1872.1752957601366</v>
      </c>
      <c r="M19" s="72">
        <f>IF(RES_hh_fec!M19=0,0,1000*11630*RES_hh_fec!M19/RES_hh_num!M19)</f>
        <v>2094.0613191629345</v>
      </c>
      <c r="N19" s="72">
        <f>IF(RES_hh_fec!N19=0,0,1000*11630*RES_hh_fec!N19/RES_hh_num!N19)</f>
        <v>1940.5879171030945</v>
      </c>
      <c r="O19" s="72">
        <f>IF(RES_hh_fec!O19=0,0,1000*11630*RES_hh_fec!O19/RES_hh_num!O19)</f>
        <v>1845.8942126273291</v>
      </c>
      <c r="P19" s="72">
        <f>IF(RES_hh_fec!P19=0,0,1000*11630*RES_hh_fec!P19/RES_hh_num!P19)</f>
        <v>1678.4661072923625</v>
      </c>
      <c r="Q19" s="72">
        <f>IF(RES_hh_fec!Q19=0,0,1000*11630*RES_hh_fec!Q19/RES_hh_num!Q19)</f>
        <v>1673.4977133159368</v>
      </c>
      <c r="R19" s="72">
        <f>IF(RES_hh_fec!R19=0,0,1000*11630*RES_hh_fec!R19/RES_hh_num!R19)</f>
        <v>1670.6825860320207</v>
      </c>
      <c r="S19" s="72">
        <f>IF(RES_hh_fec!S19=0,0,1000*11630*RES_hh_fec!S19/RES_hh_num!S19)</f>
        <v>1658.386094145048</v>
      </c>
      <c r="T19" s="72">
        <f>IF(RES_hh_fec!T19=0,0,1000*11630*RES_hh_fec!T19/RES_hh_num!T19)</f>
        <v>1622.4060075460184</v>
      </c>
      <c r="U19" s="72">
        <f>IF(RES_hh_fec!U19=0,0,1000*11630*RES_hh_fec!U19/RES_hh_num!U19)</f>
        <v>1516.6576919296219</v>
      </c>
      <c r="V19" s="72">
        <f>IF(RES_hh_fec!V19=0,0,1000*11630*RES_hh_fec!V19/RES_hh_num!V19)</f>
        <v>1399.3322339082993</v>
      </c>
      <c r="W19" s="72">
        <f>IF(RES_hh_fec!W19=0,0,1000*11630*RES_hh_fec!W19/RES_hh_num!W19)</f>
        <v>1211.2130224430102</v>
      </c>
      <c r="X19" s="72">
        <f>IF(RES_hh_fec!X19=0,0,1000*11630*RES_hh_fec!X19/RES_hh_num!X19)</f>
        <v>1006.2630445665194</v>
      </c>
      <c r="Y19" s="72">
        <f>IF(RES_hh_fec!Y19=0,0,1000*11630*RES_hh_fec!Y19/RES_hh_num!Y19)</f>
        <v>938.62996516309011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2367.571323416812</v>
      </c>
      <c r="C20" s="72">
        <f>IF(RES_hh_fec!C20=0,0,1000*11630*RES_hh_fec!C20/RES_hh_num!C20)</f>
        <v>2378.9084864624497</v>
      </c>
      <c r="D20" s="72">
        <f>IF(RES_hh_fec!D20=0,0,1000*11630*RES_hh_fec!D20/RES_hh_num!D20)</f>
        <v>2380.2304329293947</v>
      </c>
      <c r="E20" s="72">
        <f>IF(RES_hh_fec!E20=0,0,1000*11630*RES_hh_fec!E20/RES_hh_num!E20)</f>
        <v>2168.2460714406775</v>
      </c>
      <c r="F20" s="72">
        <f>IF(RES_hh_fec!F20=0,0,1000*11630*RES_hh_fec!F20/RES_hh_num!F20)</f>
        <v>2444.2376210710881</v>
      </c>
      <c r="G20" s="72">
        <f>IF(RES_hh_fec!G20=0,0,1000*11630*RES_hh_fec!G20/RES_hh_num!G20)</f>
        <v>2339.9195398781844</v>
      </c>
      <c r="H20" s="72">
        <f>IF(RES_hh_fec!H20=0,0,1000*11630*RES_hh_fec!H20/RES_hh_num!H20)</f>
        <v>2336.4407211813555</v>
      </c>
      <c r="I20" s="72">
        <f>IF(RES_hh_fec!I20=0,0,1000*11630*RES_hh_fec!I20/RES_hh_num!I20)</f>
        <v>2020.2985972235942</v>
      </c>
      <c r="J20" s="72">
        <f>IF(RES_hh_fec!J20=0,0,1000*11630*RES_hh_fec!J20/RES_hh_num!J20)</f>
        <v>2003.6470323909612</v>
      </c>
      <c r="K20" s="72">
        <f>IF(RES_hh_fec!K20=0,0,1000*11630*RES_hh_fec!K20/RES_hh_num!K20)</f>
        <v>2116.674310614982</v>
      </c>
      <c r="L20" s="72">
        <f>IF(RES_hh_fec!L20=0,0,1000*11630*RES_hh_fec!L20/RES_hh_num!L20)</f>
        <v>1907.6817868758249</v>
      </c>
      <c r="M20" s="72">
        <f>IF(RES_hh_fec!M20=0,0,1000*11630*RES_hh_fec!M20/RES_hh_num!M20)</f>
        <v>2288.6919889068181</v>
      </c>
      <c r="N20" s="72">
        <f>IF(RES_hh_fec!N20=0,0,1000*11630*RES_hh_fec!N20/RES_hh_num!N20)</f>
        <v>2002.3676918855544</v>
      </c>
      <c r="O20" s="72">
        <f>IF(RES_hh_fec!O20=0,0,1000*11630*RES_hh_fec!O20/RES_hh_num!O20)</f>
        <v>1961.6086466802562</v>
      </c>
      <c r="P20" s="72">
        <f>IF(RES_hh_fec!P20=0,0,1000*11630*RES_hh_fec!P20/RES_hh_num!P20)</f>
        <v>1930.9214861183248</v>
      </c>
      <c r="Q20" s="72">
        <f>IF(RES_hh_fec!Q20=0,0,1000*11630*RES_hh_fec!Q20/RES_hh_num!Q20)</f>
        <v>1932.8664320327648</v>
      </c>
      <c r="R20" s="72">
        <f>IF(RES_hh_fec!R20=0,0,1000*11630*RES_hh_fec!R20/RES_hh_num!R20)</f>
        <v>1863.9747842015122</v>
      </c>
      <c r="S20" s="72">
        <f>IF(RES_hh_fec!S20=0,0,1000*11630*RES_hh_fec!S20/RES_hh_num!S20)</f>
        <v>1652.0208016081722</v>
      </c>
      <c r="T20" s="72">
        <f>IF(RES_hh_fec!T20=0,0,1000*11630*RES_hh_fec!T20/RES_hh_num!T20)</f>
        <v>2073.9174456012238</v>
      </c>
      <c r="U20" s="72">
        <f>IF(RES_hh_fec!U20=0,0,1000*11630*RES_hh_fec!U20/RES_hh_num!U20)</f>
        <v>1729.4742460863406</v>
      </c>
      <c r="V20" s="72">
        <f>IF(RES_hh_fec!V20=0,0,1000*11630*RES_hh_fec!V20/RES_hh_num!V20)</f>
        <v>1708.2889145773013</v>
      </c>
      <c r="W20" s="72">
        <f>IF(RES_hh_fec!W20=0,0,1000*11630*RES_hh_fec!W20/RES_hh_num!W20)</f>
        <v>1528.0731697013368</v>
      </c>
      <c r="X20" s="72">
        <f>IF(RES_hh_fec!X20=0,0,1000*11630*RES_hh_fec!X20/RES_hh_num!X20)</f>
        <v>1120.4610168966069</v>
      </c>
      <c r="Y20" s="72">
        <f>IF(RES_hh_fec!Y20=0,0,1000*11630*RES_hh_fec!Y20/RES_hh_num!Y20)</f>
        <v>1066.275495999063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2240.8518703532586</v>
      </c>
      <c r="C21" s="72">
        <f>IF(RES_hh_fec!C21=0,0,1000*11630*RES_hh_fec!C21/RES_hh_num!C21)</f>
        <v>2279.750885890659</v>
      </c>
      <c r="D21" s="72">
        <f>IF(RES_hh_fec!D21=0,0,1000*11630*RES_hh_fec!D21/RES_hh_num!D21)</f>
        <v>2261.5800388298203</v>
      </c>
      <c r="E21" s="72">
        <f>IF(RES_hh_fec!E21=0,0,1000*11630*RES_hh_fec!E21/RES_hh_num!E21)</f>
        <v>2266.2352666490237</v>
      </c>
      <c r="F21" s="72">
        <f>IF(RES_hh_fec!F21=0,0,1000*11630*RES_hh_fec!F21/RES_hh_num!F21)</f>
        <v>2124.4080439187787</v>
      </c>
      <c r="G21" s="72">
        <f>IF(RES_hh_fec!G21=0,0,1000*11630*RES_hh_fec!G21/RES_hh_num!G21)</f>
        <v>2174.549570017743</v>
      </c>
      <c r="H21" s="72">
        <f>IF(RES_hh_fec!H21=0,0,1000*11630*RES_hh_fec!H21/RES_hh_num!H21)</f>
        <v>2120.9415367618381</v>
      </c>
      <c r="I21" s="72">
        <f>IF(RES_hh_fec!I21=0,0,1000*11630*RES_hh_fec!I21/RES_hh_num!I21)</f>
        <v>1951.0360725443259</v>
      </c>
      <c r="J21" s="72">
        <f>IF(RES_hh_fec!J21=0,0,1000*11630*RES_hh_fec!J21/RES_hh_num!J21)</f>
        <v>1713.1567036564734</v>
      </c>
      <c r="K21" s="72">
        <f>IF(RES_hh_fec!K21=0,0,1000*11630*RES_hh_fec!K21/RES_hh_num!K21)</f>
        <v>1754.8214390421797</v>
      </c>
      <c r="L21" s="72">
        <f>IF(RES_hh_fec!L21=0,0,1000*11630*RES_hh_fec!L21/RES_hh_num!L21)</f>
        <v>1969.2000751894223</v>
      </c>
      <c r="M21" s="72">
        <f>IF(RES_hh_fec!M21=0,0,1000*11630*RES_hh_fec!M21/RES_hh_num!M21)</f>
        <v>1945.1114093890487</v>
      </c>
      <c r="N21" s="72">
        <f>IF(RES_hh_fec!N21=0,0,1000*11630*RES_hh_fec!N21/RES_hh_num!N21)</f>
        <v>1899.2916948586076</v>
      </c>
      <c r="O21" s="72">
        <f>IF(RES_hh_fec!O21=0,0,1000*11630*RES_hh_fec!O21/RES_hh_num!O21)</f>
        <v>1802.436461559136</v>
      </c>
      <c r="P21" s="72">
        <f>IF(RES_hh_fec!P21=0,0,1000*11630*RES_hh_fec!P21/RES_hh_num!P21)</f>
        <v>1724.9121149190153</v>
      </c>
      <c r="Q21" s="72">
        <f>IF(RES_hh_fec!Q21=0,0,1000*11630*RES_hh_fec!Q21/RES_hh_num!Q21)</f>
        <v>1688.0437845844071</v>
      </c>
      <c r="R21" s="72">
        <f>IF(RES_hh_fec!R21=0,0,1000*11630*RES_hh_fec!R21/RES_hh_num!R21)</f>
        <v>1711.5843544505994</v>
      </c>
      <c r="S21" s="72">
        <f>IF(RES_hh_fec!S21=0,0,1000*11630*RES_hh_fec!S21/RES_hh_num!S21)</f>
        <v>1672.0301792037869</v>
      </c>
      <c r="T21" s="72">
        <f>IF(RES_hh_fec!T21=0,0,1000*11630*RES_hh_fec!T21/RES_hh_num!T21)</f>
        <v>1656.6261620660496</v>
      </c>
      <c r="U21" s="72">
        <f>IF(RES_hh_fec!U21=0,0,1000*11630*RES_hh_fec!U21/RES_hh_num!U21)</f>
        <v>1599.490909961808</v>
      </c>
      <c r="V21" s="72">
        <f>IF(RES_hh_fec!V21=0,0,1000*11630*RES_hh_fec!V21/RES_hh_num!V21)</f>
        <v>1588.3552094221684</v>
      </c>
      <c r="W21" s="72">
        <f>IF(RES_hh_fec!W21=0,0,1000*11630*RES_hh_fec!W21/RES_hh_num!W21)</f>
        <v>1362.0131225021116</v>
      </c>
      <c r="X21" s="72">
        <f>IF(RES_hh_fec!X21=0,0,1000*11630*RES_hh_fec!X21/RES_hh_num!X21)</f>
        <v>997.04919591744351</v>
      </c>
      <c r="Y21" s="72">
        <f>IF(RES_hh_fec!Y21=0,0,1000*11630*RES_hh_fec!Y21/RES_hh_num!Y21)</f>
        <v>933.10369371517299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2534.6635115253471</v>
      </c>
      <c r="C22" s="72">
        <f>IF(RES_hh_fec!C22=0,0,1000*11630*RES_hh_fec!C22/RES_hh_num!C22)</f>
        <v>2077.4494608398659</v>
      </c>
      <c r="D22" s="72">
        <f>IF(RES_hh_fec!D22=0,0,1000*11630*RES_hh_fec!D22/RES_hh_num!D22)</f>
        <v>2457.9202516727796</v>
      </c>
      <c r="E22" s="72">
        <f>IF(RES_hh_fec!E22=0,0,1000*11630*RES_hh_fec!E22/RES_hh_num!E22)</f>
        <v>2251.854579947978</v>
      </c>
      <c r="F22" s="72">
        <f>IF(RES_hh_fec!F22=0,0,1000*11630*RES_hh_fec!F22/RES_hh_num!F22)</f>
        <v>1993.2911684342964</v>
      </c>
      <c r="G22" s="72">
        <f>IF(RES_hh_fec!G22=0,0,1000*11630*RES_hh_fec!G22/RES_hh_num!G22)</f>
        <v>1986.3407108553315</v>
      </c>
      <c r="H22" s="72">
        <f>IF(RES_hh_fec!H22=0,0,1000*11630*RES_hh_fec!H22/RES_hh_num!H22)</f>
        <v>2079.3080798743545</v>
      </c>
      <c r="I22" s="72">
        <f>IF(RES_hh_fec!I22=0,0,1000*11630*RES_hh_fec!I22/RES_hh_num!I22)</f>
        <v>1786.0710776337557</v>
      </c>
      <c r="J22" s="72">
        <f>IF(RES_hh_fec!J22=0,0,1000*11630*RES_hh_fec!J22/RES_hh_num!J22)</f>
        <v>1717.1783368924398</v>
      </c>
      <c r="K22" s="72">
        <f>IF(RES_hh_fec!K22=0,0,1000*11630*RES_hh_fec!K22/RES_hh_num!K22)</f>
        <v>1631.5442064602037</v>
      </c>
      <c r="L22" s="72">
        <f>IF(RES_hh_fec!L22=0,0,1000*11630*RES_hh_fec!L22/RES_hh_num!L22)</f>
        <v>1725.4570167020161</v>
      </c>
      <c r="M22" s="72">
        <f>IF(RES_hh_fec!M22=0,0,1000*11630*RES_hh_fec!M22/RES_hh_num!M22)</f>
        <v>1864.7019214455288</v>
      </c>
      <c r="N22" s="72">
        <f>IF(RES_hh_fec!N22=0,0,1000*11630*RES_hh_fec!N22/RES_hh_num!N22)</f>
        <v>1744.1673065076661</v>
      </c>
      <c r="O22" s="72">
        <f>IF(RES_hh_fec!O22=0,0,1000*11630*RES_hh_fec!O22/RES_hh_num!O22)</f>
        <v>1646.0264606345165</v>
      </c>
      <c r="P22" s="72">
        <f>IF(RES_hh_fec!P22=0,0,1000*11630*RES_hh_fec!P22/RES_hh_num!P22)</f>
        <v>1682.2447260442559</v>
      </c>
      <c r="Q22" s="72">
        <f>IF(RES_hh_fec!Q22=0,0,1000*11630*RES_hh_fec!Q22/RES_hh_num!Q22)</f>
        <v>1585.886821102152</v>
      </c>
      <c r="R22" s="72">
        <f>IF(RES_hh_fec!R22=0,0,1000*11630*RES_hh_fec!R22/RES_hh_num!R22)</f>
        <v>1525.7611006967616</v>
      </c>
      <c r="S22" s="72">
        <f>IF(RES_hh_fec!S22=0,0,1000*11630*RES_hh_fec!S22/RES_hh_num!S22)</f>
        <v>1636.1346387401563</v>
      </c>
      <c r="T22" s="72">
        <f>IF(RES_hh_fec!T22=0,0,1000*11630*RES_hh_fec!T22/RES_hh_num!T22)</f>
        <v>1522.3773104195757</v>
      </c>
      <c r="U22" s="72">
        <f>IF(RES_hh_fec!U22=0,0,1000*11630*RES_hh_fec!U22/RES_hh_num!U22)</f>
        <v>1463.3807734079512</v>
      </c>
      <c r="V22" s="72">
        <f>IF(RES_hh_fec!V22=0,0,1000*11630*RES_hh_fec!V22/RES_hh_num!V22)</f>
        <v>1293.8865038690951</v>
      </c>
      <c r="W22" s="72">
        <f>IF(RES_hh_fec!W22=0,0,1000*11630*RES_hh_fec!W22/RES_hh_num!W22)</f>
        <v>1205.9239925358738</v>
      </c>
      <c r="X22" s="72">
        <f>IF(RES_hh_fec!X22=0,0,1000*11630*RES_hh_fec!X22/RES_hh_num!X22)</f>
        <v>953.57604416982429</v>
      </c>
      <c r="Y22" s="72">
        <f>IF(RES_hh_fec!Y22=0,0,1000*11630*RES_hh_fec!Y22/RES_hh_num!Y22)</f>
        <v>871.22162588488777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1673.9987514121153</v>
      </c>
      <c r="C23" s="72">
        <f>IF(RES_hh_fec!C23=0,0,1000*11630*RES_hh_fec!C23/RES_hh_num!C23)</f>
        <v>1652.3380044962018</v>
      </c>
      <c r="D23" s="72">
        <f>IF(RES_hh_fec!D23=0,0,1000*11630*RES_hh_fec!D23/RES_hh_num!D23)</f>
        <v>1692.37637253967</v>
      </c>
      <c r="E23" s="72">
        <f>IF(RES_hh_fec!E23=0,0,1000*11630*RES_hh_fec!E23/RES_hh_num!E23)</f>
        <v>1531.667943320429</v>
      </c>
      <c r="F23" s="72">
        <f>IF(RES_hh_fec!F23=0,0,1000*11630*RES_hh_fec!F23/RES_hh_num!F23)</f>
        <v>1581.1969702529232</v>
      </c>
      <c r="G23" s="72">
        <f>IF(RES_hh_fec!G23=0,0,1000*11630*RES_hh_fec!G23/RES_hh_num!G23)</f>
        <v>1459.47935220355</v>
      </c>
      <c r="H23" s="72">
        <f>IF(RES_hh_fec!H23=0,0,1000*11630*RES_hh_fec!H23/RES_hh_num!H23)</f>
        <v>1529.4458562386731</v>
      </c>
      <c r="I23" s="72">
        <f>IF(RES_hh_fec!I23=0,0,1000*11630*RES_hh_fec!I23/RES_hh_num!I23)</f>
        <v>1499.7843607758864</v>
      </c>
      <c r="J23" s="72">
        <f>IF(RES_hh_fec!J23=0,0,1000*11630*RES_hh_fec!J23/RES_hh_num!J23)</f>
        <v>1458.8346434344214</v>
      </c>
      <c r="K23" s="72">
        <f>IF(RES_hh_fec!K23=0,0,1000*11630*RES_hh_fec!K23/RES_hh_num!K23)</f>
        <v>1581.8566023443125</v>
      </c>
      <c r="L23" s="72">
        <f>IF(RES_hh_fec!L23=0,0,1000*11630*RES_hh_fec!L23/RES_hh_num!L23)</f>
        <v>1106.1655706666418</v>
      </c>
      <c r="M23" s="72">
        <f>IF(RES_hh_fec!M23=0,0,1000*11630*RES_hh_fec!M23/RES_hh_num!M23)</f>
        <v>1439.5518890347519</v>
      </c>
      <c r="N23" s="72">
        <f>IF(RES_hh_fec!N23=0,0,1000*11630*RES_hh_fec!N23/RES_hh_num!N23)</f>
        <v>1653.0164044498608</v>
      </c>
      <c r="O23" s="72">
        <f>IF(RES_hh_fec!O23=0,0,1000*11630*RES_hh_fec!O23/RES_hh_num!O23)</f>
        <v>1664.3710478761739</v>
      </c>
      <c r="P23" s="72">
        <f>IF(RES_hh_fec!P23=0,0,1000*11630*RES_hh_fec!P23/RES_hh_num!P23)</f>
        <v>814.61574403156158</v>
      </c>
      <c r="Q23" s="72">
        <f>IF(RES_hh_fec!Q23=0,0,1000*11630*RES_hh_fec!Q23/RES_hh_num!Q23)</f>
        <v>1318.2947867803425</v>
      </c>
      <c r="R23" s="72">
        <f>IF(RES_hh_fec!R23=0,0,1000*11630*RES_hh_fec!R23/RES_hh_num!R23)</f>
        <v>1344.4213978913519</v>
      </c>
      <c r="S23" s="72">
        <f>IF(RES_hh_fec!S23=0,0,1000*11630*RES_hh_fec!S23/RES_hh_num!S23)</f>
        <v>1330.6837953072313</v>
      </c>
      <c r="T23" s="72">
        <f>IF(RES_hh_fec!T23=0,0,1000*11630*RES_hh_fec!T23/RES_hh_num!T23)</f>
        <v>1443.0453556236121</v>
      </c>
      <c r="U23" s="72">
        <f>IF(RES_hh_fec!U23=0,0,1000*11630*RES_hh_fec!U23/RES_hh_num!U23)</f>
        <v>1401.7458781276569</v>
      </c>
      <c r="V23" s="72">
        <f>IF(RES_hh_fec!V23=0,0,1000*11630*RES_hh_fec!V23/RES_hh_num!V23)</f>
        <v>1291.1482930126963</v>
      </c>
      <c r="W23" s="72">
        <f>IF(RES_hh_fec!W23=0,0,1000*11630*RES_hh_fec!W23/RES_hh_num!W23)</f>
        <v>1150.3444038842927</v>
      </c>
      <c r="X23" s="72">
        <f>IF(RES_hh_fec!X23=0,0,1000*11630*RES_hh_fec!X23/RES_hh_num!X23)</f>
        <v>880.70369764654208</v>
      </c>
      <c r="Y23" s="72">
        <f>IF(RES_hh_fec!Y23=0,0,1000*11630*RES_hh_fec!Y23/RES_hh_num!Y23)</f>
        <v>866.2909309405012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2176.3458660958481</v>
      </c>
      <c r="G24" s="72">
        <f>IF(RES_hh_fec!G24=0,0,1000*11630*RES_hh_fec!G24/RES_hh_num!G24)</f>
        <v>2057.5405926086137</v>
      </c>
      <c r="H24" s="72">
        <f>IF(RES_hh_fec!H24=0,0,1000*11630*RES_hh_fec!H24/RES_hh_num!H24)</f>
        <v>1773.7219563132696</v>
      </c>
      <c r="I24" s="72">
        <f>IF(RES_hh_fec!I24=0,0,1000*11630*RES_hh_fec!I24/RES_hh_num!I24)</f>
        <v>1673.0714659534076</v>
      </c>
      <c r="J24" s="72">
        <f>IF(RES_hh_fec!J24=0,0,1000*11630*RES_hh_fec!J24/RES_hh_num!J24)</f>
        <v>503.61028203725829</v>
      </c>
      <c r="K24" s="72">
        <f>IF(RES_hh_fec!K24=0,0,1000*11630*RES_hh_fec!K24/RES_hh_num!K24)</f>
        <v>544.2142722272896</v>
      </c>
      <c r="L24" s="72">
        <f>IF(RES_hh_fec!L24=0,0,1000*11630*RES_hh_fec!L24/RES_hh_num!L24)</f>
        <v>935.6275536476594</v>
      </c>
      <c r="M24" s="72">
        <f>IF(RES_hh_fec!M24=0,0,1000*11630*RES_hh_fec!M24/RES_hh_num!M24)</f>
        <v>1755.5459714471644</v>
      </c>
      <c r="N24" s="72">
        <f>IF(RES_hh_fec!N24=0,0,1000*11630*RES_hh_fec!N24/RES_hh_num!N24)</f>
        <v>1394.5498935662956</v>
      </c>
      <c r="O24" s="72">
        <f>IF(RES_hh_fec!O24=0,0,1000*11630*RES_hh_fec!O24/RES_hh_num!O24)</f>
        <v>1473.1295011518694</v>
      </c>
      <c r="P24" s="72">
        <f>IF(RES_hh_fec!P24=0,0,1000*11630*RES_hh_fec!P24/RES_hh_num!P24)</f>
        <v>1390.7660182513262</v>
      </c>
      <c r="Q24" s="72">
        <f>IF(RES_hh_fec!Q24=0,0,1000*11630*RES_hh_fec!Q24/RES_hh_num!Q24)</f>
        <v>1322.1283672448815</v>
      </c>
      <c r="R24" s="72">
        <f>IF(RES_hh_fec!R24=0,0,1000*11630*RES_hh_fec!R24/RES_hh_num!R24)</f>
        <v>1343.5264543998821</v>
      </c>
      <c r="S24" s="72">
        <f>IF(RES_hh_fec!S24=0,0,1000*11630*RES_hh_fec!S24/RES_hh_num!S24)</f>
        <v>1265.8001944929729</v>
      </c>
      <c r="T24" s="72">
        <f>IF(RES_hh_fec!T24=0,0,1000*11630*RES_hh_fec!T24/RES_hh_num!T24)</f>
        <v>1593.761479770712</v>
      </c>
      <c r="U24" s="72">
        <f>IF(RES_hh_fec!U24=0,0,1000*11630*RES_hh_fec!U24/RES_hh_num!U24)</f>
        <v>1335.0211186273082</v>
      </c>
      <c r="V24" s="72">
        <f>IF(RES_hh_fec!V24=0,0,1000*11630*RES_hh_fec!V24/RES_hh_num!V24)</f>
        <v>1291.1043770665178</v>
      </c>
      <c r="W24" s="72">
        <f>IF(RES_hh_fec!W24=0,0,1000*11630*RES_hh_fec!W24/RES_hh_num!W24)</f>
        <v>981.92506134286623</v>
      </c>
      <c r="X24" s="72">
        <f>IF(RES_hh_fec!X24=0,0,1000*11630*RES_hh_fec!X24/RES_hh_num!X24)</f>
        <v>896.55639825332833</v>
      </c>
      <c r="Y24" s="72">
        <f>IF(RES_hh_fec!Y24=0,0,1000*11630*RES_hh_fec!Y24/RES_hh_num!Y24)</f>
        <v>792.7210832391014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1849.9878466260654</v>
      </c>
      <c r="C25" s="74">
        <f>IF(RES_hh_fec!C25=0,0,1000*11630*RES_hh_fec!C25/RES_hh_num!C25)</f>
        <v>1798.8196726485755</v>
      </c>
      <c r="D25" s="74">
        <f>IF(RES_hh_fec!D25=0,0,1000*11630*RES_hh_fec!D25/RES_hh_num!D25)</f>
        <v>1876.9039143512775</v>
      </c>
      <c r="E25" s="74">
        <f>IF(RES_hh_fec!E25=0,0,1000*11630*RES_hh_fec!E25/RES_hh_num!E25)</f>
        <v>1757.6074880470987</v>
      </c>
      <c r="F25" s="74">
        <f>IF(RES_hh_fec!F25=0,0,1000*11630*RES_hh_fec!F25/RES_hh_num!F25)</f>
        <v>1841.2534966110316</v>
      </c>
      <c r="G25" s="74">
        <f>IF(RES_hh_fec!G25=0,0,1000*11630*RES_hh_fec!G25/RES_hh_num!G25)</f>
        <v>1735.8074449260419</v>
      </c>
      <c r="H25" s="74">
        <f>IF(RES_hh_fec!H25=0,0,1000*11630*RES_hh_fec!H25/RES_hh_num!H25)</f>
        <v>1686.9481290057477</v>
      </c>
      <c r="I25" s="74">
        <f>IF(RES_hh_fec!I25=0,0,1000*11630*RES_hh_fec!I25/RES_hh_num!I25)</f>
        <v>1547.3867481375578</v>
      </c>
      <c r="J25" s="74">
        <f>IF(RES_hh_fec!J25=0,0,1000*11630*RES_hh_fec!J25/RES_hh_num!J25)</f>
        <v>1485.7874656638858</v>
      </c>
      <c r="K25" s="74">
        <f>IF(RES_hh_fec!K25=0,0,1000*11630*RES_hh_fec!K25/RES_hh_num!K25)</f>
        <v>1429.3063105060248</v>
      </c>
      <c r="L25" s="74">
        <f>IF(RES_hh_fec!L25=0,0,1000*11630*RES_hh_fec!L25/RES_hh_num!L25)</f>
        <v>1449.6573769232461</v>
      </c>
      <c r="M25" s="74">
        <f>IF(RES_hh_fec!M25=0,0,1000*11630*RES_hh_fec!M25/RES_hh_num!M25)</f>
        <v>1562.9143303517737</v>
      </c>
      <c r="N25" s="74">
        <f>IF(RES_hh_fec!N25=0,0,1000*11630*RES_hh_fec!N25/RES_hh_num!N25)</f>
        <v>1423.3679315932625</v>
      </c>
      <c r="O25" s="74">
        <f>IF(RES_hh_fec!O25=0,0,1000*11630*RES_hh_fec!O25/RES_hh_num!O25)</f>
        <v>1325.033465905768</v>
      </c>
      <c r="P25" s="74">
        <f>IF(RES_hh_fec!P25=0,0,1000*11630*RES_hh_fec!P25/RES_hh_num!P25)</f>
        <v>1318.2160408350619</v>
      </c>
      <c r="Q25" s="74">
        <f>IF(RES_hh_fec!Q25=0,0,1000*11630*RES_hh_fec!Q25/RES_hh_num!Q25)</f>
        <v>1217.5574044281489</v>
      </c>
      <c r="R25" s="74">
        <f>IF(RES_hh_fec!R25=0,0,1000*11630*RES_hh_fec!R25/RES_hh_num!R25)</f>
        <v>1198.7733206743719</v>
      </c>
      <c r="S25" s="74">
        <f>IF(RES_hh_fec!S25=0,0,1000*11630*RES_hh_fec!S25/RES_hh_num!S25)</f>
        <v>1183.4258667864074</v>
      </c>
      <c r="T25" s="74">
        <f>IF(RES_hh_fec!T25=0,0,1000*11630*RES_hh_fec!T25/RES_hh_num!T25)</f>
        <v>1150.8109312087952</v>
      </c>
      <c r="U25" s="74">
        <f>IF(RES_hh_fec!U25=0,0,1000*11630*RES_hh_fec!U25/RES_hh_num!U25)</f>
        <v>1126.0158164402299</v>
      </c>
      <c r="V25" s="74">
        <f>IF(RES_hh_fec!V25=0,0,1000*11630*RES_hh_fec!V25/RES_hh_num!V25)</f>
        <v>1081.0048673927452</v>
      </c>
      <c r="W25" s="74">
        <f>IF(RES_hh_fec!W25=0,0,1000*11630*RES_hh_fec!W25/RES_hh_num!W25)</f>
        <v>814.65785192263718</v>
      </c>
      <c r="X25" s="74">
        <f>IF(RES_hh_fec!X25=0,0,1000*11630*RES_hh_fec!X25/RES_hh_num!X25)</f>
        <v>376.5886401960737</v>
      </c>
      <c r="Y25" s="74">
        <f>IF(RES_hh_fec!Y25=0,0,1000*11630*RES_hh_fec!Y25/RES_hh_num!Y25)</f>
        <v>430.25794437910832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974.84083989086162</v>
      </c>
      <c r="C26" s="77">
        <f>IF(RES_hh_fec!C26=0,0,1000*11630*RES_hh_fec!C26/RES_hh_num!C26)</f>
        <v>983.74501277625848</v>
      </c>
      <c r="D26" s="77">
        <f>IF(RES_hh_fec!D26=0,0,1000*11630*RES_hh_fec!D26/RES_hh_num!D26)</f>
        <v>998.78047820989889</v>
      </c>
      <c r="E26" s="77">
        <f>IF(RES_hh_fec!E26=0,0,1000*11630*RES_hh_fec!E26/RES_hh_num!E26)</f>
        <v>980.76288145757405</v>
      </c>
      <c r="F26" s="77">
        <f>IF(RES_hh_fec!F26=0,0,1000*11630*RES_hh_fec!F26/RES_hh_num!F26)</f>
        <v>986.39656086213972</v>
      </c>
      <c r="G26" s="77">
        <f>IF(RES_hh_fec!G26=0,0,1000*11630*RES_hh_fec!G26/RES_hh_num!G26)</f>
        <v>984.64745642686364</v>
      </c>
      <c r="H26" s="77">
        <f>IF(RES_hh_fec!H26=0,0,1000*11630*RES_hh_fec!H26/RES_hh_num!H26)</f>
        <v>976.16238927230108</v>
      </c>
      <c r="I26" s="77">
        <f>IF(RES_hh_fec!I26=0,0,1000*11630*RES_hh_fec!I26/RES_hh_num!I26)</f>
        <v>931.49681497307222</v>
      </c>
      <c r="J26" s="77">
        <f>IF(RES_hh_fec!J26=0,0,1000*11630*RES_hh_fec!J26/RES_hh_num!J26)</f>
        <v>869.48403569024617</v>
      </c>
      <c r="K26" s="77">
        <f>IF(RES_hh_fec!K26=0,0,1000*11630*RES_hh_fec!K26/RES_hh_num!K26)</f>
        <v>901.41788885335279</v>
      </c>
      <c r="L26" s="77">
        <f>IF(RES_hh_fec!L26=0,0,1000*11630*RES_hh_fec!L26/RES_hh_num!L26)</f>
        <v>973.50208750222396</v>
      </c>
      <c r="M26" s="77">
        <f>IF(RES_hh_fec!M26=0,0,1000*11630*RES_hh_fec!M26/RES_hh_num!M26)</f>
        <v>1009.3595375877085</v>
      </c>
      <c r="N26" s="77">
        <f>IF(RES_hh_fec!N26=0,0,1000*11630*RES_hh_fec!N26/RES_hh_num!N26)</f>
        <v>1014.1369646003059</v>
      </c>
      <c r="O26" s="77">
        <f>IF(RES_hh_fec!O26=0,0,1000*11630*RES_hh_fec!O26/RES_hh_num!O26)</f>
        <v>989.04494919535364</v>
      </c>
      <c r="P26" s="77">
        <f>IF(RES_hh_fec!P26=0,0,1000*11630*RES_hh_fec!P26/RES_hh_num!P26)</f>
        <v>911.6765045118392</v>
      </c>
      <c r="Q26" s="77">
        <f>IF(RES_hh_fec!Q26=0,0,1000*11630*RES_hh_fec!Q26/RES_hh_num!Q26)</f>
        <v>957.73403321508442</v>
      </c>
      <c r="R26" s="77">
        <f>IF(RES_hh_fec!R26=0,0,1000*11630*RES_hh_fec!R26/RES_hh_num!R26)</f>
        <v>974.9864250524173</v>
      </c>
      <c r="S26" s="77">
        <f>IF(RES_hh_fec!S26=0,0,1000*11630*RES_hh_fec!S26/RES_hh_num!S26)</f>
        <v>972.65599201403984</v>
      </c>
      <c r="T26" s="77">
        <f>IF(RES_hh_fec!T26=0,0,1000*11630*RES_hh_fec!T26/RES_hh_num!T26)</f>
        <v>988.52076165054086</v>
      </c>
      <c r="U26" s="77">
        <f>IF(RES_hh_fec!U26=0,0,1000*11630*RES_hh_fec!U26/RES_hh_num!U26)</f>
        <v>969.43091391486416</v>
      </c>
      <c r="V26" s="77">
        <f>IF(RES_hh_fec!V26=0,0,1000*11630*RES_hh_fec!V26/RES_hh_num!V26)</f>
        <v>956.93956012090439</v>
      </c>
      <c r="W26" s="77">
        <f>IF(RES_hh_fec!W26=0,0,1000*11630*RES_hh_fec!W26/RES_hh_num!W26)</f>
        <v>785.52723576015171</v>
      </c>
      <c r="X26" s="77">
        <f>IF(RES_hh_fec!X26=0,0,1000*11630*RES_hh_fec!X26/RES_hh_num!X26)</f>
        <v>692.35297397575187</v>
      </c>
      <c r="Y26" s="77">
        <f>IF(RES_hh_fec!Y26=0,0,1000*11630*RES_hh_fec!Y26/RES_hh_num!Y26)</f>
        <v>618.09485387385996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966.54496180923013</v>
      </c>
      <c r="C27" s="69">
        <f>IF(RES_hh_fec!C27=0,0,1000*11630*RES_hh_fec!C27/RES_hh_num!C27)</f>
        <v>974.96613729054934</v>
      </c>
      <c r="D27" s="69">
        <f>IF(RES_hh_fec!D27=0,0,1000*11630*RES_hh_fec!D27/RES_hh_num!D27)</f>
        <v>982.08676079771033</v>
      </c>
      <c r="E27" s="69">
        <f>IF(RES_hh_fec!E27=0,0,1000*11630*RES_hh_fec!E27/RES_hh_num!E27)</f>
        <v>948.40121005701701</v>
      </c>
      <c r="F27" s="69">
        <f>IF(RES_hh_fec!F27=0,0,1000*11630*RES_hh_fec!F27/RES_hh_num!F27)</f>
        <v>987.90576098773249</v>
      </c>
      <c r="G27" s="69">
        <f>IF(RES_hh_fec!G27=0,0,1000*11630*RES_hh_fec!G27/RES_hh_num!G27)</f>
        <v>949.35810821602456</v>
      </c>
      <c r="H27" s="69">
        <f>IF(RES_hh_fec!H27=0,0,1000*11630*RES_hh_fec!H27/RES_hh_num!H27)</f>
        <v>935.66333275221427</v>
      </c>
      <c r="I27" s="69">
        <f>IF(RES_hh_fec!I27=0,0,1000*11630*RES_hh_fec!I27/RES_hh_num!I27)</f>
        <v>815.84123621508411</v>
      </c>
      <c r="J27" s="69">
        <f>IF(RES_hh_fec!J27=0,0,1000*11630*RES_hh_fec!J27/RES_hh_num!J27)</f>
        <v>731.22763756277664</v>
      </c>
      <c r="K27" s="69">
        <f>IF(RES_hh_fec!K27=0,0,1000*11630*RES_hh_fec!K27/RES_hh_num!K27)</f>
        <v>741.79274915211863</v>
      </c>
      <c r="L27" s="69">
        <f>IF(RES_hh_fec!L27=0,0,1000*11630*RES_hh_fec!L27/RES_hh_num!L27)</f>
        <v>739.29267936755298</v>
      </c>
      <c r="M27" s="69">
        <f>IF(RES_hh_fec!M27=0,0,1000*11630*RES_hh_fec!M27/RES_hh_num!M27)</f>
        <v>759.55245363744723</v>
      </c>
      <c r="N27" s="69">
        <f>IF(RES_hh_fec!N27=0,0,1000*11630*RES_hh_fec!N27/RES_hh_num!N27)</f>
        <v>619.55941988263078</v>
      </c>
      <c r="O27" s="69">
        <f>IF(RES_hh_fec!O27=0,0,1000*11630*RES_hh_fec!O27/RES_hh_num!O27)</f>
        <v>674.25085376953098</v>
      </c>
      <c r="P27" s="69">
        <f>IF(RES_hh_fec!P27=0,0,1000*11630*RES_hh_fec!P27/RES_hh_num!P27)</f>
        <v>611.70728290645945</v>
      </c>
      <c r="Q27" s="69">
        <f>IF(RES_hh_fec!Q27=0,0,1000*11630*RES_hh_fec!Q27/RES_hh_num!Q27)</f>
        <v>636.91202242007239</v>
      </c>
      <c r="R27" s="69">
        <f>IF(RES_hh_fec!R27=0,0,1000*11630*RES_hh_fec!R27/RES_hh_num!R27)</f>
        <v>651.11187076707688</v>
      </c>
      <c r="S27" s="69">
        <f>IF(RES_hh_fec!S27=0,0,1000*11630*RES_hh_fec!S27/RES_hh_num!S27)</f>
        <v>738.3161193881499</v>
      </c>
      <c r="T27" s="69">
        <f>IF(RES_hh_fec!T27=0,0,1000*11630*RES_hh_fec!T27/RES_hh_num!T27)</f>
        <v>731.04907121243559</v>
      </c>
      <c r="U27" s="69">
        <f>IF(RES_hh_fec!U27=0,0,1000*11630*RES_hh_fec!U27/RES_hh_num!U27)</f>
        <v>737.27914962787418</v>
      </c>
      <c r="V27" s="69">
        <f>IF(RES_hh_fec!V27=0,0,1000*11630*RES_hh_fec!V27/RES_hh_num!V27)</f>
        <v>772.74095377077583</v>
      </c>
      <c r="W27" s="69">
        <f>IF(RES_hh_fec!W27=0,0,1000*11630*RES_hh_fec!W27/RES_hh_num!W27)</f>
        <v>728.06836734274998</v>
      </c>
      <c r="X27" s="69">
        <f>IF(RES_hh_fec!X27=0,0,1000*11630*RES_hh_fec!X27/RES_hh_num!X27)</f>
        <v>582.12851551961501</v>
      </c>
      <c r="Y27" s="69">
        <f>IF(RES_hh_fec!Y27=0,0,1000*11630*RES_hh_fec!Y27/RES_hh_num!Y27)</f>
        <v>551.12452114816574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1032.6353722495389</v>
      </c>
      <c r="C29" s="72">
        <f>IF(RES_hh_fec!C29=0,0,1000*11630*RES_hh_fec!C29/RES_hh_num!C29)</f>
        <v>1007.3267778556657</v>
      </c>
      <c r="D29" s="72">
        <f>IF(RES_hh_fec!D29=0,0,1000*11630*RES_hh_fec!D29/RES_hh_num!D29)</f>
        <v>1018.7605124584879</v>
      </c>
      <c r="E29" s="72">
        <f>IF(RES_hh_fec!E29=0,0,1000*11630*RES_hh_fec!E29/RES_hh_num!E29)</f>
        <v>991.71005022591123</v>
      </c>
      <c r="F29" s="72">
        <f>IF(RES_hh_fec!F29=0,0,1000*11630*RES_hh_fec!F29/RES_hh_num!F29)</f>
        <v>1064.7843356370627</v>
      </c>
      <c r="G29" s="72">
        <f>IF(RES_hh_fec!G29=0,0,1000*11630*RES_hh_fec!G29/RES_hh_num!G29)</f>
        <v>993.82771720742926</v>
      </c>
      <c r="H29" s="72">
        <f>IF(RES_hh_fec!H29=0,0,1000*11630*RES_hh_fec!H29/RES_hh_num!H29)</f>
        <v>948.4051174075222</v>
      </c>
      <c r="I29" s="72">
        <f>IF(RES_hh_fec!I29=0,0,1000*11630*RES_hh_fec!I29/RES_hh_num!I29)</f>
        <v>854.06031933921975</v>
      </c>
      <c r="J29" s="72">
        <f>IF(RES_hh_fec!J29=0,0,1000*11630*RES_hh_fec!J29/RES_hh_num!J29)</f>
        <v>829.78063423660035</v>
      </c>
      <c r="K29" s="72">
        <f>IF(RES_hh_fec!K29=0,0,1000*11630*RES_hh_fec!K29/RES_hh_num!K29)</f>
        <v>786.47333701145681</v>
      </c>
      <c r="L29" s="72">
        <f>IF(RES_hh_fec!L29=0,0,1000*11630*RES_hh_fec!L29/RES_hh_num!L29)</f>
        <v>765.16181721504995</v>
      </c>
      <c r="M29" s="72">
        <f>IF(RES_hh_fec!M29=0,0,1000*11630*RES_hh_fec!M29/RES_hh_num!M29)</f>
        <v>787.22709730195686</v>
      </c>
      <c r="N29" s="72">
        <f>IF(RES_hh_fec!N29=0,0,1000*11630*RES_hh_fec!N29/RES_hh_num!N29)</f>
        <v>674.29604076803867</v>
      </c>
      <c r="O29" s="72">
        <f>IF(RES_hh_fec!O29=0,0,1000*11630*RES_hh_fec!O29/RES_hh_num!O29)</f>
        <v>674.07701593204479</v>
      </c>
      <c r="P29" s="72">
        <f>IF(RES_hh_fec!P29=0,0,1000*11630*RES_hh_fec!P29/RES_hh_num!P29)</f>
        <v>692.69178038103075</v>
      </c>
      <c r="Q29" s="72">
        <f>IF(RES_hh_fec!Q29=0,0,1000*11630*RES_hh_fec!Q29/RES_hh_num!Q29)</f>
        <v>666.69496224720251</v>
      </c>
      <c r="R29" s="72">
        <f>IF(RES_hh_fec!R29=0,0,1000*11630*RES_hh_fec!R29/RES_hh_num!R29)</f>
        <v>699.17205368239399</v>
      </c>
      <c r="S29" s="72">
        <f>IF(RES_hh_fec!S29=0,0,1000*11630*RES_hh_fec!S29/RES_hh_num!S29)</f>
        <v>763.64658049143566</v>
      </c>
      <c r="T29" s="72">
        <f>IF(RES_hh_fec!T29=0,0,1000*11630*RES_hh_fec!T29/RES_hh_num!T29)</f>
        <v>791.84544036007514</v>
      </c>
      <c r="U29" s="72">
        <f>IF(RES_hh_fec!U29=0,0,1000*11630*RES_hh_fec!U29/RES_hh_num!U29)</f>
        <v>792.25449179477198</v>
      </c>
      <c r="V29" s="72">
        <f>IF(RES_hh_fec!V29=0,0,1000*11630*RES_hh_fec!V29/RES_hh_num!V29)</f>
        <v>788.66256541220548</v>
      </c>
      <c r="W29" s="72">
        <f>IF(RES_hh_fec!W29=0,0,1000*11630*RES_hh_fec!W29/RES_hh_num!W29)</f>
        <v>737.34770031837593</v>
      </c>
      <c r="X29" s="72">
        <f>IF(RES_hh_fec!X29=0,0,1000*11630*RES_hh_fec!X29/RES_hh_num!X29)</f>
        <v>651.83083568329903</v>
      </c>
      <c r="Y29" s="72">
        <f>IF(RES_hh_fec!Y29=0,0,1000*11630*RES_hh_fec!Y29/RES_hh_num!Y29)</f>
        <v>615.8692741802688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1014.590960943666</v>
      </c>
      <c r="C30" s="72">
        <f>IF(RES_hh_fec!C30=0,0,1000*11630*RES_hh_fec!C30/RES_hh_num!C30)</f>
        <v>1022.7156053547477</v>
      </c>
      <c r="D30" s="72">
        <f>IF(RES_hh_fec!D30=0,0,1000*11630*RES_hh_fec!D30/RES_hh_num!D30)</f>
        <v>1030.8979723233779</v>
      </c>
      <c r="E30" s="72">
        <f>IF(RES_hh_fec!E30=0,0,1000*11630*RES_hh_fec!E30/RES_hh_num!E30)</f>
        <v>1016.5787277721502</v>
      </c>
      <c r="F30" s="72">
        <f>IF(RES_hh_fec!F30=0,0,1000*11630*RES_hh_fec!F30/RES_hh_num!F30)</f>
        <v>1005.5579234199814</v>
      </c>
      <c r="G30" s="72">
        <f>IF(RES_hh_fec!G30=0,0,1000*11630*RES_hh_fec!G30/RES_hh_num!G30)</f>
        <v>1035.7421197222236</v>
      </c>
      <c r="H30" s="72">
        <f>IF(RES_hh_fec!H30=0,0,1000*11630*RES_hh_fec!H30/RES_hh_num!H30)</f>
        <v>1004.0817794778515</v>
      </c>
      <c r="I30" s="72">
        <f>IF(RES_hh_fec!I30=0,0,1000*11630*RES_hh_fec!I30/RES_hh_num!I30)</f>
        <v>849.14345031550295</v>
      </c>
      <c r="J30" s="72">
        <f>IF(RES_hh_fec!J30=0,0,1000*11630*RES_hh_fec!J30/RES_hh_num!J30)</f>
        <v>749.06794602377693</v>
      </c>
      <c r="K30" s="72">
        <f>IF(RES_hh_fec!K30=0,0,1000*11630*RES_hh_fec!K30/RES_hh_num!K30)</f>
        <v>774.1727153328992</v>
      </c>
      <c r="L30" s="72">
        <f>IF(RES_hh_fec!L30=0,0,1000*11630*RES_hh_fec!L30/RES_hh_num!L30)</f>
        <v>788.7461422280594</v>
      </c>
      <c r="M30" s="72">
        <f>IF(RES_hh_fec!M30=0,0,1000*11630*RES_hh_fec!M30/RES_hh_num!M30)</f>
        <v>823.56202041512665</v>
      </c>
      <c r="N30" s="72">
        <f>IF(RES_hh_fec!N30=0,0,1000*11630*RES_hh_fec!N30/RES_hh_num!N30)</f>
        <v>647.50521054498552</v>
      </c>
      <c r="O30" s="72">
        <f>IF(RES_hh_fec!O30=0,0,1000*11630*RES_hh_fec!O30/RES_hh_num!O30)</f>
        <v>709.81439230159583</v>
      </c>
      <c r="P30" s="72">
        <f>IF(RES_hh_fec!P30=0,0,1000*11630*RES_hh_fec!P30/RES_hh_num!P30)</f>
        <v>638.23071576108782</v>
      </c>
      <c r="Q30" s="72">
        <f>IF(RES_hh_fec!Q30=0,0,1000*11630*RES_hh_fec!Q30/RES_hh_num!Q30)</f>
        <v>671.48458088525069</v>
      </c>
      <c r="R30" s="72">
        <f>IF(RES_hh_fec!R30=0,0,1000*11630*RES_hh_fec!R30/RES_hh_num!R30)</f>
        <v>693.10199573188822</v>
      </c>
      <c r="S30" s="72">
        <f>IF(RES_hh_fec!S30=0,0,1000*11630*RES_hh_fec!S30/RES_hh_num!S30)</f>
        <v>785.2356604702328</v>
      </c>
      <c r="T30" s="72">
        <f>IF(RES_hh_fec!T30=0,0,1000*11630*RES_hh_fec!T30/RES_hh_num!T30)</f>
        <v>773.41105433183691</v>
      </c>
      <c r="U30" s="72">
        <f>IF(RES_hh_fec!U30=0,0,1000*11630*RES_hh_fec!U30/RES_hh_num!U30)</f>
        <v>786.32957627402664</v>
      </c>
      <c r="V30" s="72">
        <f>IF(RES_hh_fec!V30=0,0,1000*11630*RES_hh_fec!V30/RES_hh_num!V30)</f>
        <v>841.4522139754846</v>
      </c>
      <c r="W30" s="72">
        <f>IF(RES_hh_fec!W30=0,0,1000*11630*RES_hh_fec!W30/RES_hh_num!W30)</f>
        <v>796.21408637601246</v>
      </c>
      <c r="X30" s="72">
        <f>IF(RES_hh_fec!X30=0,0,1000*11630*RES_hh_fec!X30/RES_hh_num!X30)</f>
        <v>633.33094345763493</v>
      </c>
      <c r="Y30" s="72">
        <f>IF(RES_hh_fec!Y30=0,0,1000*11630*RES_hh_fec!Y30/RES_hh_num!Y30)</f>
        <v>579.92097033648304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999.24873155484113</v>
      </c>
      <c r="C31" s="72">
        <f>IF(RES_hh_fec!C31=0,0,1000*11630*RES_hh_fec!C31/RES_hh_num!C31)</f>
        <v>1005.0557752266691</v>
      </c>
      <c r="D31" s="72">
        <f>IF(RES_hh_fec!D31=0,0,1000*11630*RES_hh_fec!D31/RES_hh_num!D31)</f>
        <v>1142.5335276681292</v>
      </c>
      <c r="E31" s="72">
        <f>IF(RES_hh_fec!E31=0,0,1000*11630*RES_hh_fec!E31/RES_hh_num!E31)</f>
        <v>985.76233971697127</v>
      </c>
      <c r="F31" s="72">
        <f>IF(RES_hh_fec!F31=0,0,1000*11630*RES_hh_fec!F31/RES_hh_num!F31)</f>
        <v>1007.8200491325942</v>
      </c>
      <c r="G31" s="72">
        <f>IF(RES_hh_fec!G31=0,0,1000*11630*RES_hh_fec!G31/RES_hh_num!G31)</f>
        <v>967.9359946248378</v>
      </c>
      <c r="H31" s="72">
        <f>IF(RES_hh_fec!H31=0,0,1000*11630*RES_hh_fec!H31/RES_hh_num!H31)</f>
        <v>942.52764322978669</v>
      </c>
      <c r="I31" s="72">
        <f>IF(RES_hh_fec!I31=0,0,1000*11630*RES_hh_fec!I31/RES_hh_num!I31)</f>
        <v>989.26751408097891</v>
      </c>
      <c r="J31" s="72">
        <f>IF(RES_hh_fec!J31=0,0,1000*11630*RES_hh_fec!J31/RES_hh_num!J31)</f>
        <v>843.06939210404016</v>
      </c>
      <c r="K31" s="72">
        <f>IF(RES_hh_fec!K31=0,0,1000*11630*RES_hh_fec!K31/RES_hh_num!K31)</f>
        <v>853.6863484590192</v>
      </c>
      <c r="L31" s="72">
        <f>IF(RES_hh_fec!L31=0,0,1000*11630*RES_hh_fec!L31/RES_hh_num!L31)</f>
        <v>916.48375630473777</v>
      </c>
      <c r="M31" s="72">
        <f>IF(RES_hh_fec!M31=0,0,1000*11630*RES_hh_fec!M31/RES_hh_num!M31)</f>
        <v>742.20604434468612</v>
      </c>
      <c r="N31" s="72">
        <f>IF(RES_hh_fec!N31=0,0,1000*11630*RES_hh_fec!N31/RES_hh_num!N31)</f>
        <v>673.55110511121347</v>
      </c>
      <c r="O31" s="72">
        <f>IF(RES_hh_fec!O31=0,0,1000*11630*RES_hh_fec!O31/RES_hh_num!O31)</f>
        <v>723.45229908999988</v>
      </c>
      <c r="P31" s="72">
        <f>IF(RES_hh_fec!P31=0,0,1000*11630*RES_hh_fec!P31/RES_hh_num!P31)</f>
        <v>725.00349711074</v>
      </c>
      <c r="Q31" s="72">
        <f>IF(RES_hh_fec!Q31=0,0,1000*11630*RES_hh_fec!Q31/RES_hh_num!Q31)</f>
        <v>722.99580448041786</v>
      </c>
      <c r="R31" s="72">
        <f>IF(RES_hh_fec!R31=0,0,1000*11630*RES_hh_fec!R31/RES_hh_num!R31)</f>
        <v>717.78945591152751</v>
      </c>
      <c r="S31" s="72">
        <f>IF(RES_hh_fec!S31=0,0,1000*11630*RES_hh_fec!S31/RES_hh_num!S31)</f>
        <v>825.39172194683624</v>
      </c>
      <c r="T31" s="72">
        <f>IF(RES_hh_fec!T31=0,0,1000*11630*RES_hh_fec!T31/RES_hh_num!T31)</f>
        <v>805.63622296550091</v>
      </c>
      <c r="U31" s="72">
        <f>IF(RES_hh_fec!U31=0,0,1000*11630*RES_hh_fec!U31/RES_hh_num!U31)</f>
        <v>827.29665652091046</v>
      </c>
      <c r="V31" s="72">
        <f>IF(RES_hh_fec!V31=0,0,1000*11630*RES_hh_fec!V31/RES_hh_num!V31)</f>
        <v>782.16885021059102</v>
      </c>
      <c r="W31" s="72">
        <f>IF(RES_hh_fec!W31=0,0,1000*11630*RES_hh_fec!W31/RES_hh_num!W31)</f>
        <v>832.38034716386244</v>
      </c>
      <c r="X31" s="72">
        <f>IF(RES_hh_fec!X31=0,0,1000*11630*RES_hh_fec!X31/RES_hh_num!X31)</f>
        <v>681.7585022853616</v>
      </c>
      <c r="Y31" s="72">
        <f>IF(RES_hh_fec!Y31=0,0,1000*11630*RES_hh_fec!Y31/RES_hh_num!Y31)</f>
        <v>634.26567673892771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797.71364293582053</v>
      </c>
      <c r="C32" s="77">
        <f>IF(RES_hh_fec!C32=0,0,1000*11630*RES_hh_fec!C32/RES_hh_num!C32)</f>
        <v>833.38865684828352</v>
      </c>
      <c r="D32" s="77">
        <f>IF(RES_hh_fec!D32=0,0,1000*11630*RES_hh_fec!D32/RES_hh_num!D32)</f>
        <v>837.56909564796717</v>
      </c>
      <c r="E32" s="77">
        <f>IF(RES_hh_fec!E32=0,0,1000*11630*RES_hh_fec!E32/RES_hh_num!E32)</f>
        <v>760.88101877314489</v>
      </c>
      <c r="F32" s="77">
        <f>IF(RES_hh_fec!F32=0,0,1000*11630*RES_hh_fec!F32/RES_hh_num!F32)</f>
        <v>909.88424470645498</v>
      </c>
      <c r="G32" s="77">
        <f>IF(RES_hh_fec!G32=0,0,1000*11630*RES_hh_fec!G32/RES_hh_num!G32)</f>
        <v>734.42023597465425</v>
      </c>
      <c r="H32" s="77">
        <f>IF(RES_hh_fec!H32=0,0,1000*11630*RES_hh_fec!H32/RES_hh_num!H32)</f>
        <v>791.01646299102049</v>
      </c>
      <c r="I32" s="77">
        <f>IF(RES_hh_fec!I32=0,0,1000*11630*RES_hh_fec!I32/RES_hh_num!I32)</f>
        <v>722.52926762496065</v>
      </c>
      <c r="J32" s="77">
        <f>IF(RES_hh_fec!J32=0,0,1000*11630*RES_hh_fec!J32/RES_hh_num!J32)</f>
        <v>642.95503502478527</v>
      </c>
      <c r="K32" s="77">
        <f>IF(RES_hh_fec!K32=0,0,1000*11630*RES_hh_fec!K32/RES_hh_num!K32)</f>
        <v>646.81595264485816</v>
      </c>
      <c r="L32" s="77">
        <f>IF(RES_hh_fec!L32=0,0,1000*11630*RES_hh_fec!L32/RES_hh_num!L32)</f>
        <v>602.31064379624672</v>
      </c>
      <c r="M32" s="77">
        <f>IF(RES_hh_fec!M32=0,0,1000*11630*RES_hh_fec!M32/RES_hh_num!M32)</f>
        <v>599.59571242754032</v>
      </c>
      <c r="N32" s="77">
        <f>IF(RES_hh_fec!N32=0,0,1000*11630*RES_hh_fec!N32/RES_hh_num!N32)</f>
        <v>519.49241017460065</v>
      </c>
      <c r="O32" s="77">
        <f>IF(RES_hh_fec!O32=0,0,1000*11630*RES_hh_fec!O32/RES_hh_num!O32)</f>
        <v>588.06041385799813</v>
      </c>
      <c r="P32" s="77">
        <f>IF(RES_hh_fec!P32=0,0,1000*11630*RES_hh_fec!P32/RES_hh_num!P32)</f>
        <v>491.6624265678808</v>
      </c>
      <c r="Q32" s="77">
        <f>IF(RES_hh_fec!Q32=0,0,1000*11630*RES_hh_fec!Q32/RES_hh_num!Q32)</f>
        <v>531.65085133709795</v>
      </c>
      <c r="R32" s="77">
        <f>IF(RES_hh_fec!R32=0,0,1000*11630*RES_hh_fec!R32/RES_hh_num!R32)</f>
        <v>522.45691333634193</v>
      </c>
      <c r="S32" s="77">
        <f>IF(RES_hh_fec!S32=0,0,1000*11630*RES_hh_fec!S32/RES_hh_num!S32)</f>
        <v>612.62728236055057</v>
      </c>
      <c r="T32" s="77">
        <f>IF(RES_hh_fec!T32=0,0,1000*11630*RES_hh_fec!T32/RES_hh_num!T32)</f>
        <v>602.62150893709952</v>
      </c>
      <c r="U32" s="77">
        <f>IF(RES_hh_fec!U32=0,0,1000*11630*RES_hh_fec!U32/RES_hh_num!U32)</f>
        <v>596.8701455518069</v>
      </c>
      <c r="V32" s="77">
        <f>IF(RES_hh_fec!V32=0,0,1000*11630*RES_hh_fec!V32/RES_hh_num!V32)</f>
        <v>616.5724172312257</v>
      </c>
      <c r="W32" s="77">
        <f>IF(RES_hh_fec!W32=0,0,1000*11630*RES_hh_fec!W32/RES_hh_num!W32)</f>
        <v>573.29937300828192</v>
      </c>
      <c r="X32" s="77">
        <f>IF(RES_hh_fec!X32=0,0,1000*11630*RES_hh_fec!X32/RES_hh_num!X32)</f>
        <v>431.24558715783178</v>
      </c>
      <c r="Y32" s="77">
        <f>IF(RES_hh_fec!Y32=0,0,1000*11630*RES_hh_fec!Y32/RES_hh_num!Y32)</f>
        <v>455.37392949989152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6448.6291104958482</v>
      </c>
      <c r="C3" s="65">
        <f>IF(RES_hh_tes!C3=0,0,1000*11630*RES_hh_tes!C3/RES_hh_num!C3)</f>
        <v>6804.0500625515588</v>
      </c>
      <c r="D3" s="65">
        <f>IF(RES_hh_tes!D3=0,0,1000*11630*RES_hh_tes!D3/RES_hh_num!D3)</f>
        <v>6799.1440300398863</v>
      </c>
      <c r="E3" s="65">
        <f>IF(RES_hh_tes!E3=0,0,1000*11630*RES_hh_tes!E3/RES_hh_num!E3)</f>
        <v>7706.4179140777715</v>
      </c>
      <c r="F3" s="65">
        <f>IF(RES_hh_tes!F3=0,0,1000*11630*RES_hh_tes!F3/RES_hh_num!F3)</f>
        <v>7551.1549963446087</v>
      </c>
      <c r="G3" s="65">
        <f>IF(RES_hh_tes!G3=0,0,1000*11630*RES_hh_tes!G3/RES_hh_num!G3)</f>
        <v>8170.6872295918056</v>
      </c>
      <c r="H3" s="65">
        <f>IF(RES_hh_tes!H3=0,0,1000*11630*RES_hh_tes!H3/RES_hh_num!H3)</f>
        <v>7830.2188822650287</v>
      </c>
      <c r="I3" s="65">
        <f>IF(RES_hh_tes!I3=0,0,1000*11630*RES_hh_tes!I3/RES_hh_num!I3)</f>
        <v>7817.4830520805763</v>
      </c>
      <c r="J3" s="65">
        <f>IF(RES_hh_tes!J3=0,0,1000*11630*RES_hh_tes!J3/RES_hh_num!J3)</f>
        <v>8175.976486425744</v>
      </c>
      <c r="K3" s="65">
        <f>IF(RES_hh_tes!K3=0,0,1000*11630*RES_hh_tes!K3/RES_hh_num!K3)</f>
        <v>8296.4977509432993</v>
      </c>
      <c r="L3" s="65">
        <f>IF(RES_hh_tes!L3=0,0,1000*11630*RES_hh_tes!L3/RES_hh_num!L3)</f>
        <v>8691.737547075265</v>
      </c>
      <c r="M3" s="65">
        <f>IF(RES_hh_tes!M3=0,0,1000*11630*RES_hh_tes!M3/RES_hh_num!M3)</f>
        <v>7964.6597593387496</v>
      </c>
      <c r="N3" s="65">
        <f>IF(RES_hh_tes!N3=0,0,1000*11630*RES_hh_tes!N3/RES_hh_num!N3)</f>
        <v>8744.5382693681786</v>
      </c>
      <c r="O3" s="65">
        <f>IF(RES_hh_tes!O3=0,0,1000*11630*RES_hh_tes!O3/RES_hh_num!O3)</f>
        <v>8741.0698154973779</v>
      </c>
      <c r="P3" s="65">
        <f>IF(RES_hh_tes!P3=0,0,1000*11630*RES_hh_tes!P3/RES_hh_num!P3)</f>
        <v>7375.0007422626441</v>
      </c>
      <c r="Q3" s="65">
        <f>IF(RES_hh_tes!Q3=0,0,1000*11630*RES_hh_tes!Q3/RES_hh_num!Q3)</f>
        <v>8497.1754226161356</v>
      </c>
      <c r="R3" s="65">
        <f>IF(RES_hh_tes!R3=0,0,1000*11630*RES_hh_tes!R3/RES_hh_num!R3)</f>
        <v>8444.4524188628675</v>
      </c>
      <c r="S3" s="65">
        <f>IF(RES_hh_tes!S3=0,0,1000*11630*RES_hh_tes!S3/RES_hh_num!S3)</f>
        <v>8912.8098584716936</v>
      </c>
      <c r="T3" s="65">
        <f>IF(RES_hh_tes!T3=0,0,1000*11630*RES_hh_tes!T3/RES_hh_num!T3)</f>
        <v>8677.6746986830531</v>
      </c>
      <c r="U3" s="65">
        <f>IF(RES_hh_tes!U3=0,0,1000*11630*RES_hh_tes!U3/RES_hh_num!U3)</f>
        <v>8635.9210622380106</v>
      </c>
      <c r="V3" s="65">
        <f>IF(RES_hh_tes!V3=0,0,1000*11630*RES_hh_tes!V3/RES_hh_num!V3)</f>
        <v>8544.6512641332065</v>
      </c>
      <c r="W3" s="65">
        <f>IF(RES_hh_tes!W3=0,0,1000*11630*RES_hh_tes!W3/RES_hh_num!W3)</f>
        <v>9631.9075406391821</v>
      </c>
      <c r="X3" s="65">
        <f>IF(RES_hh_tes!X3=0,0,1000*11630*RES_hh_tes!X3/RES_hh_num!X3)</f>
        <v>8788.7594487534934</v>
      </c>
      <c r="Y3" s="65">
        <f>IF(RES_hh_tes!Y3=0,0,1000*11630*RES_hh_tes!Y3/RES_hh_num!Y3)</f>
        <v>8089.3433068429431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4576.5710603316475</v>
      </c>
      <c r="C4" s="69">
        <f>IF(RES_hh_tes!C4=0,0,1000*11630*RES_hh_tes!C4/RES_hh_num!C4)</f>
        <v>4893.6024098264052</v>
      </c>
      <c r="D4" s="69">
        <f>IF(RES_hh_tes!D4=0,0,1000*11630*RES_hh_tes!D4/RES_hh_num!D4)</f>
        <v>4870.655818491965</v>
      </c>
      <c r="E4" s="69">
        <f>IF(RES_hh_tes!E4=0,0,1000*11630*RES_hh_tes!E4/RES_hh_num!E4)</f>
        <v>5635.3262640184603</v>
      </c>
      <c r="F4" s="69">
        <f>IF(RES_hh_tes!F4=0,0,1000*11630*RES_hh_tes!F4/RES_hh_num!F4)</f>
        <v>5590.7585222057678</v>
      </c>
      <c r="G4" s="69">
        <f>IF(RES_hh_tes!G4=0,0,1000*11630*RES_hh_tes!G4/RES_hh_num!G4)</f>
        <v>6232.8678982451729</v>
      </c>
      <c r="H4" s="69">
        <f>IF(RES_hh_tes!H4=0,0,1000*11630*RES_hh_tes!H4/RES_hh_num!H4)</f>
        <v>5855.8069699357675</v>
      </c>
      <c r="I4" s="69">
        <f>IF(RES_hh_tes!I4=0,0,1000*11630*RES_hh_tes!I4/RES_hh_num!I4)</f>
        <v>6003.7198210894467</v>
      </c>
      <c r="J4" s="69">
        <f>IF(RES_hh_tes!J4=0,0,1000*11630*RES_hh_tes!J4/RES_hh_num!J4)</f>
        <v>6435.0224760352658</v>
      </c>
      <c r="K4" s="69">
        <f>IF(RES_hh_tes!K4=0,0,1000*11630*RES_hh_tes!K4/RES_hh_num!K4)</f>
        <v>6499.9022152588241</v>
      </c>
      <c r="L4" s="69">
        <f>IF(RES_hh_tes!L4=0,0,1000*11630*RES_hh_tes!L4/RES_hh_num!L4)</f>
        <v>6837.7723984854738</v>
      </c>
      <c r="M4" s="69">
        <f>IF(RES_hh_tes!M4=0,0,1000*11630*RES_hh_tes!M4/RES_hh_num!M4)</f>
        <v>6000.2039446263625</v>
      </c>
      <c r="N4" s="69">
        <f>IF(RES_hh_tes!N4=0,0,1000*11630*RES_hh_tes!N4/RES_hh_num!N4)</f>
        <v>6733.8122914201131</v>
      </c>
      <c r="O4" s="69">
        <f>IF(RES_hh_tes!O4=0,0,1000*11630*RES_hh_tes!O4/RES_hh_num!O4)</f>
        <v>6882.4742664383466</v>
      </c>
      <c r="P4" s="69">
        <f>IF(RES_hh_tes!P4=0,0,1000*11630*RES_hh_tes!P4/RES_hh_num!P4)</f>
        <v>5648.0894318304181</v>
      </c>
      <c r="Q4" s="69">
        <f>IF(RES_hh_tes!Q4=0,0,1000*11630*RES_hh_tes!Q4/RES_hh_num!Q4)</f>
        <v>6544.9287068928152</v>
      </c>
      <c r="R4" s="69">
        <f>IF(RES_hh_tes!R4=0,0,1000*11630*RES_hh_tes!R4/RES_hh_num!R4)</f>
        <v>6582.7868012068147</v>
      </c>
      <c r="S4" s="69">
        <f>IF(RES_hh_tes!S4=0,0,1000*11630*RES_hh_tes!S4/RES_hh_num!S4)</f>
        <v>6825.1997511753589</v>
      </c>
      <c r="T4" s="69">
        <f>IF(RES_hh_tes!T4=0,0,1000*11630*RES_hh_tes!T4/RES_hh_num!T4)</f>
        <v>6670.3505365409446</v>
      </c>
      <c r="U4" s="69">
        <f>IF(RES_hh_tes!U4=0,0,1000*11630*RES_hh_tes!U4/RES_hh_num!U4)</f>
        <v>6554.5021812543464</v>
      </c>
      <c r="V4" s="69">
        <f>IF(RES_hh_tes!V4=0,0,1000*11630*RES_hh_tes!V4/RES_hh_num!V4)</f>
        <v>6536.4276784698204</v>
      </c>
      <c r="W4" s="69">
        <f>IF(RES_hh_tes!W4=0,0,1000*11630*RES_hh_tes!W4/RES_hh_num!W4)</f>
        <v>7797.3866399043009</v>
      </c>
      <c r="X4" s="69">
        <f>IF(RES_hh_tes!X4=0,0,1000*11630*RES_hh_tes!X4/RES_hh_num!X4)</f>
        <v>7099.8459714855053</v>
      </c>
      <c r="Y4" s="69">
        <f>IF(RES_hh_tes!Y4=0,0,1000*11630*RES_hh_tes!Y4/RES_hh_num!Y4)</f>
        <v>6503.9723485707609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4417.7084550812215</v>
      </c>
      <c r="C5" s="72">
        <f>IF(RES_hh_tes!C5=0,0,1000*11630*RES_hh_tes!C5/RES_hh_num!C5)</f>
        <v>6141.8564462035647</v>
      </c>
      <c r="D5" s="72">
        <f>IF(RES_hh_tes!D5=0,0,1000*11630*RES_hh_tes!D5/RES_hh_num!D5)</f>
        <v>2528.1253749394664</v>
      </c>
      <c r="E5" s="72">
        <f>IF(RES_hh_tes!E5=0,0,1000*11630*RES_hh_tes!E5/RES_hh_num!E5)</f>
        <v>4388.2129584998402</v>
      </c>
      <c r="F5" s="72">
        <f>IF(RES_hh_tes!F5=0,0,1000*11630*RES_hh_tes!F5/RES_hh_num!F5)</f>
        <v>4123.8263583387134</v>
      </c>
      <c r="G5" s="72">
        <f>IF(RES_hh_tes!G5=0,0,1000*11630*RES_hh_tes!G5/RES_hh_num!G5)</f>
        <v>5129.0293412642304</v>
      </c>
      <c r="H5" s="72">
        <f>IF(RES_hh_tes!H5=0,0,1000*11630*RES_hh_tes!H5/RES_hh_num!H5)</f>
        <v>6367.6952922729961</v>
      </c>
      <c r="I5" s="72">
        <f>IF(RES_hh_tes!I5=0,0,1000*11630*RES_hh_tes!I5/RES_hh_num!I5)</f>
        <v>6016.198108502892</v>
      </c>
      <c r="J5" s="72">
        <f>IF(RES_hh_tes!J5=0,0,1000*11630*RES_hh_tes!J5/RES_hh_num!J5)</f>
        <v>5768.5354564079744</v>
      </c>
      <c r="K5" s="72">
        <f>IF(RES_hh_tes!K5=0,0,1000*11630*RES_hh_tes!K5/RES_hh_num!K5)</f>
        <v>5897.8799324448009</v>
      </c>
      <c r="L5" s="72">
        <f>IF(RES_hh_tes!L5=0,0,1000*11630*RES_hh_tes!L5/RES_hh_num!L5)</f>
        <v>6564.8016510238749</v>
      </c>
      <c r="M5" s="72">
        <f>IF(RES_hh_tes!M5=0,0,1000*11630*RES_hh_tes!M5/RES_hh_num!M5)</f>
        <v>7547.215601876941</v>
      </c>
      <c r="N5" s="72">
        <f>IF(RES_hh_tes!N5=0,0,1000*11630*RES_hh_tes!N5/RES_hh_num!N5)</f>
        <v>7561.8196996230145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4574.2889982852466</v>
      </c>
      <c r="C6" s="72">
        <f>IF(RES_hh_tes!C6=0,0,1000*11630*RES_hh_tes!C6/RES_hh_num!C6)</f>
        <v>4711.9629707290633</v>
      </c>
      <c r="D6" s="72">
        <f>IF(RES_hh_tes!D6=0,0,1000*11630*RES_hh_tes!D6/RES_hh_num!D6)</f>
        <v>4813.2169625934466</v>
      </c>
      <c r="E6" s="72">
        <f>IF(RES_hh_tes!E6=0,0,1000*11630*RES_hh_tes!E6/RES_hh_num!E6)</f>
        <v>5494.1155864621014</v>
      </c>
      <c r="F6" s="72">
        <f>IF(RES_hh_tes!F6=0,0,1000*11630*RES_hh_tes!F6/RES_hh_num!F6)</f>
        <v>5288.4872931908976</v>
      </c>
      <c r="G6" s="72">
        <f>IF(RES_hh_tes!G6=0,0,1000*11630*RES_hh_tes!G6/RES_hh_num!G6)</f>
        <v>6125.6553043977901</v>
      </c>
      <c r="H6" s="72">
        <f>IF(RES_hh_tes!H6=0,0,1000*11630*RES_hh_tes!H6/RES_hh_num!H6)</f>
        <v>5688.0460801276877</v>
      </c>
      <c r="I6" s="72">
        <f>IF(RES_hh_tes!I6=0,0,1000*11630*RES_hh_tes!I6/RES_hh_num!I6)</f>
        <v>5722.9347264798425</v>
      </c>
      <c r="J6" s="72">
        <f>IF(RES_hh_tes!J6=0,0,1000*11630*RES_hh_tes!J6/RES_hh_num!J6)</f>
        <v>6556.3882681850046</v>
      </c>
      <c r="K6" s="72">
        <f>IF(RES_hh_tes!K6=0,0,1000*11630*RES_hh_tes!K6/RES_hh_num!K6)</f>
        <v>6417.6605763000462</v>
      </c>
      <c r="L6" s="72">
        <f>IF(RES_hh_tes!L6=0,0,1000*11630*RES_hh_tes!L6/RES_hh_num!L6)</f>
        <v>6652.8981398157539</v>
      </c>
      <c r="M6" s="72">
        <f>IF(RES_hh_tes!M6=0,0,1000*11630*RES_hh_tes!M6/RES_hh_num!M6)</f>
        <v>5857.8890903070433</v>
      </c>
      <c r="N6" s="72">
        <f>IF(RES_hh_tes!N6=0,0,1000*11630*RES_hh_tes!N6/RES_hh_num!N6)</f>
        <v>6356.4257842685465</v>
      </c>
      <c r="O6" s="72">
        <f>IF(RES_hh_tes!O6=0,0,1000*11630*RES_hh_tes!O6/RES_hh_num!O6)</f>
        <v>6671.4695183411159</v>
      </c>
      <c r="P6" s="72">
        <f>IF(RES_hh_tes!P6=0,0,1000*11630*RES_hh_tes!P6/RES_hh_num!P6)</f>
        <v>5912.3193602146102</v>
      </c>
      <c r="Q6" s="72">
        <f>IF(RES_hh_tes!Q6=0,0,1000*11630*RES_hh_tes!Q6/RES_hh_num!Q6)</f>
        <v>6181.9862792608574</v>
      </c>
      <c r="R6" s="72">
        <f>IF(RES_hh_tes!R6=0,0,1000*11630*RES_hh_tes!R6/RES_hh_num!R6)</f>
        <v>6470.3431758280958</v>
      </c>
      <c r="S6" s="72">
        <f>IF(RES_hh_tes!S6=0,0,1000*11630*RES_hh_tes!S6/RES_hh_num!S6)</f>
        <v>6703.8683924304414</v>
      </c>
      <c r="T6" s="72">
        <f>IF(RES_hh_tes!T6=0,0,1000*11630*RES_hh_tes!T6/RES_hh_num!T6)</f>
        <v>6417.8151445367821</v>
      </c>
      <c r="U6" s="72">
        <f>IF(RES_hh_tes!U6=0,0,1000*11630*RES_hh_tes!U6/RES_hh_num!U6)</f>
        <v>6583.8530180911321</v>
      </c>
      <c r="V6" s="72">
        <f>IF(RES_hh_tes!V6=0,0,1000*11630*RES_hh_tes!V6/RES_hh_num!V6)</f>
        <v>6564.978898493222</v>
      </c>
      <c r="W6" s="72">
        <f>IF(RES_hh_tes!W6=0,0,1000*11630*RES_hh_tes!W6/RES_hh_num!W6)</f>
        <v>7364.3727561952019</v>
      </c>
      <c r="X6" s="72">
        <f>IF(RES_hh_tes!X6=0,0,1000*11630*RES_hh_tes!X6/RES_hh_num!X6)</f>
        <v>6761.6446207945701</v>
      </c>
      <c r="Y6" s="72">
        <f>IF(RES_hh_tes!Y6=0,0,1000*11630*RES_hh_tes!Y6/RES_hh_num!Y6)</f>
        <v>6554.7139234680217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4334.8329841367204</v>
      </c>
      <c r="C7" s="72">
        <f>IF(RES_hh_tes!C7=0,0,1000*11630*RES_hh_tes!C7/RES_hh_num!C7)</f>
        <v>5039.6932140050276</v>
      </c>
      <c r="D7" s="72">
        <f>IF(RES_hh_tes!D7=0,0,1000*11630*RES_hh_tes!D7/RES_hh_num!D7)</f>
        <v>4975.2409195842201</v>
      </c>
      <c r="E7" s="72">
        <f>IF(RES_hh_tes!E7=0,0,1000*11630*RES_hh_tes!E7/RES_hh_num!E7)</f>
        <v>4851.9889218428034</v>
      </c>
      <c r="F7" s="72">
        <f>IF(RES_hh_tes!F7=0,0,1000*11630*RES_hh_tes!F7/RES_hh_num!F7)</f>
        <v>5557.3125439875894</v>
      </c>
      <c r="G7" s="72">
        <f>IF(RES_hh_tes!G7=0,0,1000*11630*RES_hh_tes!G7/RES_hh_num!G7)</f>
        <v>6160.4908571709348</v>
      </c>
      <c r="H7" s="72">
        <f>IF(RES_hh_tes!H7=0,0,1000*11630*RES_hh_tes!H7/RES_hh_num!H7)</f>
        <v>5988.7636166516959</v>
      </c>
      <c r="I7" s="72">
        <f>IF(RES_hh_tes!I7=0,0,1000*11630*RES_hh_tes!I7/RES_hh_num!I7)</f>
        <v>5495.1919327957248</v>
      </c>
      <c r="J7" s="72">
        <f>IF(RES_hh_tes!J7=0,0,1000*11630*RES_hh_tes!J7/RES_hh_num!J7)</f>
        <v>6034.4612931864704</v>
      </c>
      <c r="K7" s="72">
        <f>IF(RES_hh_tes!K7=0,0,1000*11630*RES_hh_tes!K7/RES_hh_num!K7)</f>
        <v>6593.7016272408337</v>
      </c>
      <c r="L7" s="72">
        <f>IF(RES_hh_tes!L7=0,0,1000*11630*RES_hh_tes!L7/RES_hh_num!L7)</f>
        <v>6136.0615665362857</v>
      </c>
      <c r="M7" s="72">
        <f>IF(RES_hh_tes!M7=0,0,1000*11630*RES_hh_tes!M7/RES_hh_num!M7)</f>
        <v>6216.3281940864626</v>
      </c>
      <c r="N7" s="72">
        <f>IF(RES_hh_tes!N7=0,0,1000*11630*RES_hh_tes!N7/RES_hh_num!N7)</f>
        <v>6356.1192219489712</v>
      </c>
      <c r="O7" s="72">
        <f>IF(RES_hh_tes!O7=0,0,1000*11630*RES_hh_tes!O7/RES_hh_num!O7)</f>
        <v>6795.8201688630643</v>
      </c>
      <c r="P7" s="72">
        <f>IF(RES_hh_tes!P7=0,0,1000*11630*RES_hh_tes!P7/RES_hh_num!P7)</f>
        <v>5466.026061319265</v>
      </c>
      <c r="Q7" s="72">
        <f>IF(RES_hh_tes!Q7=0,0,1000*11630*RES_hh_tes!Q7/RES_hh_num!Q7)</f>
        <v>6626.2753439490907</v>
      </c>
      <c r="R7" s="72">
        <f>IF(RES_hh_tes!R7=0,0,1000*11630*RES_hh_tes!R7/RES_hh_num!R7)</f>
        <v>6593.2941108210571</v>
      </c>
      <c r="S7" s="72">
        <f>IF(RES_hh_tes!S7=0,0,1000*11630*RES_hh_tes!S7/RES_hh_num!S7)</f>
        <v>5935.0256898012358</v>
      </c>
      <c r="T7" s="72">
        <f>IF(RES_hh_tes!T7=0,0,1000*11630*RES_hh_tes!T7/RES_hh_num!T7)</f>
        <v>7152.3883156655056</v>
      </c>
      <c r="U7" s="72">
        <f>IF(RES_hh_tes!U7=0,0,1000*11630*RES_hh_tes!U7/RES_hh_num!U7)</f>
        <v>6403.0963215512857</v>
      </c>
      <c r="V7" s="72">
        <f>IF(RES_hh_tes!V7=0,0,1000*11630*RES_hh_tes!V7/RES_hh_num!V7)</f>
        <v>6440.5687680861238</v>
      </c>
      <c r="W7" s="72">
        <f>IF(RES_hh_tes!W7=0,0,1000*11630*RES_hh_tes!W7/RES_hh_num!W7)</f>
        <v>7149.2348156519174</v>
      </c>
      <c r="X7" s="72">
        <f>IF(RES_hh_tes!X7=0,0,1000*11630*RES_hh_tes!X7/RES_hh_num!X7)</f>
        <v>6900.8426379058201</v>
      </c>
      <c r="Y7" s="72">
        <f>IF(RES_hh_tes!Y7=0,0,1000*11630*RES_hh_tes!Y7/RES_hh_num!Y7)</f>
        <v>6238.9055632622949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4486.9904320157775</v>
      </c>
      <c r="C8" s="72">
        <f>IF(RES_hh_tes!C8=0,0,1000*11630*RES_hh_tes!C8/RES_hh_num!C8)</f>
        <v>4787.0488559193191</v>
      </c>
      <c r="D8" s="72">
        <f>IF(RES_hh_tes!D8=0,0,1000*11630*RES_hh_tes!D8/RES_hh_num!D8)</f>
        <v>4657.8674942439411</v>
      </c>
      <c r="E8" s="72">
        <f>IF(RES_hh_tes!E8=0,0,1000*11630*RES_hh_tes!E8/RES_hh_num!E8)</f>
        <v>5400.9354490066999</v>
      </c>
      <c r="F8" s="72">
        <f>IF(RES_hh_tes!F8=0,0,1000*11630*RES_hh_tes!F8/RES_hh_num!F8)</f>
        <v>5738.2446822061675</v>
      </c>
      <c r="G8" s="72">
        <f>IF(RES_hh_tes!G8=0,0,1000*11630*RES_hh_tes!G8/RES_hh_num!G8)</f>
        <v>6133.6310455031398</v>
      </c>
      <c r="H8" s="72">
        <f>IF(RES_hh_tes!H8=0,0,1000*11630*RES_hh_tes!H8/RES_hh_num!H8)</f>
        <v>5746.8231413612148</v>
      </c>
      <c r="I8" s="72">
        <f>IF(RES_hh_tes!I8=0,0,1000*11630*RES_hh_tes!I8/RES_hh_num!I8)</f>
        <v>5689.6168741862784</v>
      </c>
      <c r="J8" s="72">
        <f>IF(RES_hh_tes!J8=0,0,1000*11630*RES_hh_tes!J8/RES_hh_num!J8)</f>
        <v>5827.4409908225907</v>
      </c>
      <c r="K8" s="72">
        <f>IF(RES_hh_tes!K8=0,0,1000*11630*RES_hh_tes!K8/RES_hh_num!K8)</f>
        <v>6047.0983350114757</v>
      </c>
      <c r="L8" s="72">
        <f>IF(RES_hh_tes!L8=0,0,1000*11630*RES_hh_tes!L8/RES_hh_num!L8)</f>
        <v>6724.2898457098499</v>
      </c>
      <c r="M8" s="72">
        <f>IF(RES_hh_tes!M8=0,0,1000*11630*RES_hh_tes!M8/RES_hh_num!M8)</f>
        <v>6407.1822396891557</v>
      </c>
      <c r="N8" s="72">
        <f>IF(RES_hh_tes!N8=0,0,1000*11630*RES_hh_tes!N8/RES_hh_num!N8)</f>
        <v>6585.7114791824833</v>
      </c>
      <c r="O8" s="72">
        <f>IF(RES_hh_tes!O8=0,0,1000*11630*RES_hh_tes!O8/RES_hh_num!O8)</f>
        <v>6688.0887141004459</v>
      </c>
      <c r="P8" s="72">
        <f>IF(RES_hh_tes!P8=0,0,1000*11630*RES_hh_tes!P8/RES_hh_num!P8)</f>
        <v>5478.9161590770436</v>
      </c>
      <c r="Q8" s="72">
        <f>IF(RES_hh_tes!Q8=0,0,1000*11630*RES_hh_tes!Q8/RES_hh_num!Q8)</f>
        <v>6404.9846909538837</v>
      </c>
      <c r="R8" s="72">
        <f>IF(RES_hh_tes!R8=0,0,1000*11630*RES_hh_tes!R8/RES_hh_num!R8)</f>
        <v>6509.5223228241257</v>
      </c>
      <c r="S8" s="72">
        <f>IF(RES_hh_tes!S8=0,0,1000*11630*RES_hh_tes!S8/RES_hh_num!S8)</f>
        <v>6706.580583191344</v>
      </c>
      <c r="T8" s="72">
        <f>IF(RES_hh_tes!T8=0,0,1000*11630*RES_hh_tes!T8/RES_hh_num!T8)</f>
        <v>6479.07183561287</v>
      </c>
      <c r="U8" s="72">
        <f>IF(RES_hh_tes!U8=0,0,1000*11630*RES_hh_tes!U8/RES_hh_num!U8)</f>
        <v>6419.4413427771169</v>
      </c>
      <c r="V8" s="72">
        <f>IF(RES_hh_tes!V8=0,0,1000*11630*RES_hh_tes!V8/RES_hh_num!V8)</f>
        <v>6498.5834926622738</v>
      </c>
      <c r="W8" s="72">
        <f>IF(RES_hh_tes!W8=0,0,1000*11630*RES_hh_tes!W8/RES_hh_num!W8)</f>
        <v>7755.4909647401191</v>
      </c>
      <c r="X8" s="72">
        <f>IF(RES_hh_tes!X8=0,0,1000*11630*RES_hh_tes!X8/RES_hh_num!X8)</f>
        <v>6953.3093793046955</v>
      </c>
      <c r="Y8" s="72">
        <f>IF(RES_hh_tes!Y8=0,0,1000*11630*RES_hh_tes!Y8/RES_hh_num!Y8)</f>
        <v>6229.9830091302565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4497.5599785909362</v>
      </c>
      <c r="C9" s="72">
        <f>IF(RES_hh_tes!C9=0,0,1000*11630*RES_hh_tes!C9/RES_hh_num!C9)</f>
        <v>4102.0167170432605</v>
      </c>
      <c r="D9" s="72">
        <f>IF(RES_hh_tes!D9=0,0,1000*11630*RES_hh_tes!D9/RES_hh_num!D9)</f>
        <v>5024.4560261199649</v>
      </c>
      <c r="E9" s="72">
        <f>IF(RES_hh_tes!E9=0,0,1000*11630*RES_hh_tes!E9/RES_hh_num!E9)</f>
        <v>7008.582792366723</v>
      </c>
      <c r="F9" s="72">
        <f>IF(RES_hh_tes!F9=0,0,1000*11630*RES_hh_tes!F9/RES_hh_num!F9)</f>
        <v>4068.9345464295002</v>
      </c>
      <c r="G9" s="72">
        <f>IF(RES_hh_tes!G9=0,0,1000*11630*RES_hh_tes!G9/RES_hh_num!G9)</f>
        <v>5823.7573845275965</v>
      </c>
      <c r="H9" s="72">
        <f>IF(RES_hh_tes!H9=0,0,1000*11630*RES_hh_tes!H9/RES_hh_num!H9)</f>
        <v>5587.2751637479923</v>
      </c>
      <c r="I9" s="72">
        <f>IF(RES_hh_tes!I9=0,0,1000*11630*RES_hh_tes!I9/RES_hh_num!I9)</f>
        <v>6508.8099830860147</v>
      </c>
      <c r="J9" s="72">
        <f>IF(RES_hh_tes!J9=0,0,1000*11630*RES_hh_tes!J9/RES_hh_num!J9)</f>
        <v>7533.3591915761035</v>
      </c>
      <c r="K9" s="72">
        <f>IF(RES_hh_tes!K9=0,0,1000*11630*RES_hh_tes!K9/RES_hh_num!K9)</f>
        <v>7254.1660737836573</v>
      </c>
      <c r="L9" s="72">
        <f>IF(RES_hh_tes!L9=0,0,1000*11630*RES_hh_tes!L9/RES_hh_num!L9)</f>
        <v>7008.6346809734641</v>
      </c>
      <c r="M9" s="72">
        <f>IF(RES_hh_tes!M9=0,0,1000*11630*RES_hh_tes!M9/RES_hh_num!M9)</f>
        <v>4503.8644071227654</v>
      </c>
      <c r="N9" s="72">
        <f>IF(RES_hh_tes!N9=0,0,1000*11630*RES_hh_tes!N9/RES_hh_num!N9)</f>
        <v>6773.6031350678559</v>
      </c>
      <c r="O9" s="72">
        <f>IF(RES_hh_tes!O9=0,0,1000*11630*RES_hh_tes!O9/RES_hh_num!O9)</f>
        <v>6891.809705460204</v>
      </c>
      <c r="P9" s="72">
        <f>IF(RES_hh_tes!P9=0,0,1000*11630*RES_hh_tes!P9/RES_hh_num!P9)</f>
        <v>5698.2639653117685</v>
      </c>
      <c r="Q9" s="72">
        <f>IF(RES_hh_tes!Q9=0,0,1000*11630*RES_hh_tes!Q9/RES_hh_num!Q9)</f>
        <v>6503.024519598458</v>
      </c>
      <c r="R9" s="72">
        <f>IF(RES_hh_tes!R9=0,0,1000*11630*RES_hh_tes!R9/RES_hh_num!R9)</f>
        <v>6348.9741371343925</v>
      </c>
      <c r="S9" s="72">
        <f>IF(RES_hh_tes!S9=0,0,1000*11630*RES_hh_tes!S9/RES_hh_num!S9)</f>
        <v>6950.4649752864016</v>
      </c>
      <c r="T9" s="72">
        <f>IF(RES_hh_tes!T9=0,0,1000*11630*RES_hh_tes!T9/RES_hh_num!T9)</f>
        <v>6538.5863437865582</v>
      </c>
      <c r="U9" s="72">
        <f>IF(RES_hh_tes!U9=0,0,1000*11630*RES_hh_tes!U9/RES_hh_num!U9)</f>
        <v>6603.0425103553216</v>
      </c>
      <c r="V9" s="72">
        <f>IF(RES_hh_tes!V9=0,0,1000*11630*RES_hh_tes!V9/RES_hh_num!V9)</f>
        <v>6526.5168064176378</v>
      </c>
      <c r="W9" s="72">
        <f>IF(RES_hh_tes!W9=0,0,1000*11630*RES_hh_tes!W9/RES_hh_num!W9)</f>
        <v>7550.2518591644302</v>
      </c>
      <c r="X9" s="72">
        <f>IF(RES_hh_tes!X9=0,0,1000*11630*RES_hh_tes!X9/RES_hh_num!X9)</f>
        <v>6919.7816194177085</v>
      </c>
      <c r="Y9" s="72">
        <f>IF(RES_hh_tes!Y9=0,0,1000*11630*RES_hh_tes!Y9/RES_hh_num!Y9)</f>
        <v>6602.8091287037787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4610.4066830323509</v>
      </c>
      <c r="C10" s="72">
        <f>IF(RES_hh_tes!C10=0,0,1000*11630*RES_hh_tes!C10/RES_hh_num!C10)</f>
        <v>4819.3685863946139</v>
      </c>
      <c r="D10" s="72">
        <f>IF(RES_hh_tes!D10=0,0,1000*11630*RES_hh_tes!D10/RES_hh_num!D10)</f>
        <v>5019.8613062367531</v>
      </c>
      <c r="E10" s="72">
        <f>IF(RES_hh_tes!E10=0,0,1000*11630*RES_hh_tes!E10/RES_hh_num!E10)</f>
        <v>5451.4497126027163</v>
      </c>
      <c r="F10" s="72">
        <f>IF(RES_hh_tes!F10=0,0,1000*11630*RES_hh_tes!F10/RES_hh_num!F10)</f>
        <v>5578.0216137071047</v>
      </c>
      <c r="G10" s="72">
        <f>IF(RES_hh_tes!G10=0,0,1000*11630*RES_hh_tes!G10/RES_hh_num!G10)</f>
        <v>5918.1232209022683</v>
      </c>
      <c r="H10" s="72">
        <f>IF(RES_hh_tes!H10=0,0,1000*11630*RES_hh_tes!H10/RES_hh_num!H10)</f>
        <v>5948.3481637912646</v>
      </c>
      <c r="I10" s="72">
        <f>IF(RES_hh_tes!I10=0,0,1000*11630*RES_hh_tes!I10/RES_hh_num!I10)</f>
        <v>6088.4114451087153</v>
      </c>
      <c r="J10" s="72">
        <f>IF(RES_hh_tes!J10=0,0,1000*11630*RES_hh_tes!J10/RES_hh_num!J10)</f>
        <v>6576.4564173318731</v>
      </c>
      <c r="K10" s="72">
        <f>IF(RES_hh_tes!K10=0,0,1000*11630*RES_hh_tes!K10/RES_hh_num!K10)</f>
        <v>7351.5523010906754</v>
      </c>
      <c r="L10" s="72">
        <f>IF(RES_hh_tes!L10=0,0,1000*11630*RES_hh_tes!L10/RES_hh_num!L10)</f>
        <v>5298.2282009265709</v>
      </c>
      <c r="M10" s="72">
        <f>IF(RES_hh_tes!M10=0,0,1000*11630*RES_hh_tes!M10/RES_hh_num!M10)</f>
        <v>5731.6794558917618</v>
      </c>
      <c r="N10" s="72">
        <f>IF(RES_hh_tes!N10=0,0,1000*11630*RES_hh_tes!N10/RES_hh_num!N10)</f>
        <v>7505.1342506436176</v>
      </c>
      <c r="O10" s="72">
        <f>IF(RES_hh_tes!O10=0,0,1000*11630*RES_hh_tes!O10/RES_hh_num!O10)</f>
        <v>7952.2423772813136</v>
      </c>
      <c r="P10" s="72">
        <f>IF(RES_hh_tes!P10=0,0,1000*11630*RES_hh_tes!P10/RES_hh_num!P10)</f>
        <v>3284.5078764543573</v>
      </c>
      <c r="Q10" s="72">
        <f>IF(RES_hh_tes!Q10=0,0,1000*11630*RES_hh_tes!Q10/RES_hh_num!Q10)</f>
        <v>6641.230970159836</v>
      </c>
      <c r="R10" s="72">
        <f>IF(RES_hh_tes!R10=0,0,1000*11630*RES_hh_tes!R10/RES_hh_num!R10)</f>
        <v>6841.1450783323062</v>
      </c>
      <c r="S10" s="72">
        <f>IF(RES_hh_tes!S10=0,0,1000*11630*RES_hh_tes!S10/RES_hh_num!S10)</f>
        <v>6765.3962568375855</v>
      </c>
      <c r="T10" s="72">
        <f>IF(RES_hh_tes!T10=0,0,1000*11630*RES_hh_tes!T10/RES_hh_num!T10)</f>
        <v>7611.3864196203913</v>
      </c>
      <c r="U10" s="72">
        <f>IF(RES_hh_tes!U10=0,0,1000*11630*RES_hh_tes!U10/RES_hh_num!U10)</f>
        <v>7502.279986322661</v>
      </c>
      <c r="V10" s="72">
        <f>IF(RES_hh_tes!V10=0,0,1000*11630*RES_hh_tes!V10/RES_hh_num!V10)</f>
        <v>7013.0174313587495</v>
      </c>
      <c r="W10" s="72">
        <f>IF(RES_hh_tes!W10=0,0,1000*11630*RES_hh_tes!W10/RES_hh_num!W10)</f>
        <v>7016.4254476461201</v>
      </c>
      <c r="X10" s="72">
        <f>IF(RES_hh_tes!X10=0,0,1000*11630*RES_hh_tes!X10/RES_hh_num!X10)</f>
        <v>7085.0391700356313</v>
      </c>
      <c r="Y10" s="72">
        <f>IF(RES_hh_tes!Y10=0,0,1000*11630*RES_hh_tes!Y10/RES_hh_num!Y10)</f>
        <v>6588.0663572641715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8262.9188990261482</v>
      </c>
      <c r="G11" s="72">
        <f>IF(RES_hh_tes!G11=0,0,1000*11630*RES_hh_tes!G11/RES_hh_num!G11)</f>
        <v>8363.4374034033135</v>
      </c>
      <c r="H11" s="72">
        <f>IF(RES_hh_tes!H11=0,0,1000*11630*RES_hh_tes!H11/RES_hh_num!H11)</f>
        <v>7060.5177229580922</v>
      </c>
      <c r="I11" s="72">
        <f>IF(RES_hh_tes!I11=0,0,1000*11630*RES_hh_tes!I11/RES_hh_num!I11)</f>
        <v>7165.3846345277343</v>
      </c>
      <c r="J11" s="72">
        <f>IF(RES_hh_tes!J11=0,0,1000*11630*RES_hh_tes!J11/RES_hh_num!J11)</f>
        <v>2222.1582106337441</v>
      </c>
      <c r="K11" s="72">
        <f>IF(RES_hh_tes!K11=0,0,1000*11630*RES_hh_tes!K11/RES_hh_num!K11)</f>
        <v>1964.0501173665862</v>
      </c>
      <c r="L11" s="72">
        <f>IF(RES_hh_tes!L11=0,0,1000*11630*RES_hh_tes!L11/RES_hh_num!L11)</f>
        <v>3173.4491923624232</v>
      </c>
      <c r="M11" s="72">
        <f>IF(RES_hh_tes!M11=0,0,1000*11630*RES_hh_tes!M11/RES_hh_num!M11)</f>
        <v>7326.2209620120057</v>
      </c>
      <c r="N11" s="72">
        <f>IF(RES_hh_tes!N11=0,0,1000*11630*RES_hh_tes!N11/RES_hh_num!N11)</f>
        <v>6715.405710357074</v>
      </c>
      <c r="O11" s="72">
        <f>IF(RES_hh_tes!O11=0,0,1000*11630*RES_hh_tes!O11/RES_hh_num!O11)</f>
        <v>7356.6613465474684</v>
      </c>
      <c r="P11" s="72">
        <f>IF(RES_hh_tes!P11=0,0,1000*11630*RES_hh_tes!P11/RES_hh_num!P11)</f>
        <v>5857.5054761325582</v>
      </c>
      <c r="Q11" s="72">
        <f>IF(RES_hh_tes!Q11=0,0,1000*11630*RES_hh_tes!Q11/RES_hh_num!Q11)</f>
        <v>6477.7766017117165</v>
      </c>
      <c r="R11" s="72">
        <f>IF(RES_hh_tes!R11=0,0,1000*11630*RES_hh_tes!R11/RES_hh_num!R11)</f>
        <v>6618.5052661821255</v>
      </c>
      <c r="S11" s="72">
        <f>IF(RES_hh_tes!S11=0,0,1000*11630*RES_hh_tes!S11/RES_hh_num!S11)</f>
        <v>6355.2052741810376</v>
      </c>
      <c r="T11" s="72">
        <f>IF(RES_hh_tes!T11=0,0,1000*11630*RES_hh_tes!T11/RES_hh_num!T11)</f>
        <v>7722.9538585135642</v>
      </c>
      <c r="U11" s="72">
        <f>IF(RES_hh_tes!U11=0,0,1000*11630*RES_hh_tes!U11/RES_hh_num!U11)</f>
        <v>6482.6547622410662</v>
      </c>
      <c r="V11" s="72">
        <f>IF(RES_hh_tes!V11=0,0,1000*11630*RES_hh_tes!V11/RES_hh_num!V11)</f>
        <v>6965.1517658973162</v>
      </c>
      <c r="W11" s="72">
        <f>IF(RES_hh_tes!W11=0,0,1000*11630*RES_hh_tes!W11/RES_hh_num!W11)</f>
        <v>6351.5054849886992</v>
      </c>
      <c r="X11" s="72">
        <f>IF(RES_hh_tes!X11=0,0,1000*11630*RES_hh_tes!X11/RES_hh_num!X11)</f>
        <v>7245.397923487757</v>
      </c>
      <c r="Y11" s="72">
        <f>IF(RES_hh_tes!Y11=0,0,1000*11630*RES_hh_tes!Y11/RES_hh_num!Y11)</f>
        <v>6427.4062549965365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4263.176472517237</v>
      </c>
      <c r="C12" s="72">
        <f>IF(RES_hh_tes!C12=0,0,1000*11630*RES_hh_tes!C12/RES_hh_num!C12)</f>
        <v>4825.3595286979571</v>
      </c>
      <c r="D12" s="72">
        <f>IF(RES_hh_tes!D12=0,0,1000*11630*RES_hh_tes!D12/RES_hh_num!D12)</f>
        <v>4548.9420268874692</v>
      </c>
      <c r="E12" s="72">
        <f>IF(RES_hh_tes!E12=0,0,1000*11630*RES_hh_tes!E12/RES_hh_num!E12)</f>
        <v>4801.3635460179876</v>
      </c>
      <c r="F12" s="72">
        <f>IF(RES_hh_tes!F12=0,0,1000*11630*RES_hh_tes!F12/RES_hh_num!F12)</f>
        <v>5531.9194953036413</v>
      </c>
      <c r="G12" s="72">
        <f>IF(RES_hh_tes!G12=0,0,1000*11630*RES_hh_tes!G12/RES_hh_num!G12)</f>
        <v>6797.1809628992287</v>
      </c>
      <c r="H12" s="72">
        <f>IF(RES_hh_tes!H12=0,0,1000*11630*RES_hh_tes!H12/RES_hh_num!H12)</f>
        <v>5737.7957025537389</v>
      </c>
      <c r="I12" s="72">
        <f>IF(RES_hh_tes!I12=0,0,1000*11630*RES_hh_tes!I12/RES_hh_num!I12)</f>
        <v>5790.9977863451932</v>
      </c>
      <c r="J12" s="72">
        <f>IF(RES_hh_tes!J12=0,0,1000*11630*RES_hh_tes!J12/RES_hh_num!J12)</f>
        <v>5878.9893967599546</v>
      </c>
      <c r="K12" s="72">
        <f>IF(RES_hh_tes!K12=0,0,1000*11630*RES_hh_tes!K12/RES_hh_num!K12)</f>
        <v>5864.8044965913969</v>
      </c>
      <c r="L12" s="72">
        <f>IF(RES_hh_tes!L12=0,0,1000*11630*RES_hh_tes!L12/RES_hh_num!L12)</f>
        <v>7019.5935480340768</v>
      </c>
      <c r="M12" s="72">
        <f>IF(RES_hh_tes!M12=0,0,1000*11630*RES_hh_tes!M12/RES_hh_num!M12)</f>
        <v>6415.5100100757518</v>
      </c>
      <c r="N12" s="72">
        <f>IF(RES_hh_tes!N12=0,0,1000*11630*RES_hh_tes!N12/RES_hh_num!N12)</f>
        <v>6811.6615426711442</v>
      </c>
      <c r="O12" s="72">
        <f>IF(RES_hh_tes!O12=0,0,1000*11630*RES_hh_tes!O12/RES_hh_num!O12)</f>
        <v>7154.3072366736142</v>
      </c>
      <c r="P12" s="72">
        <f>IF(RES_hh_tes!P12=0,0,1000*11630*RES_hh_tes!P12/RES_hh_num!P12)</f>
        <v>5448.6838031505658</v>
      </c>
      <c r="Q12" s="72">
        <f>IF(RES_hh_tes!Q12=0,0,1000*11630*RES_hh_tes!Q12/RES_hh_num!Q12)</f>
        <v>6505.1500612862819</v>
      </c>
      <c r="R12" s="72">
        <f>IF(RES_hh_tes!R12=0,0,1000*11630*RES_hh_tes!R12/RES_hh_num!R12)</f>
        <v>6569.0221101849047</v>
      </c>
      <c r="S12" s="72">
        <f>IF(RES_hh_tes!S12=0,0,1000*11630*RES_hh_tes!S12/RES_hh_num!S12)</f>
        <v>7081.7319463383819</v>
      </c>
      <c r="T12" s="72">
        <f>IF(RES_hh_tes!T12=0,0,1000*11630*RES_hh_tes!T12/RES_hh_num!T12)</f>
        <v>6840.0259963922063</v>
      </c>
      <c r="U12" s="72">
        <f>IF(RES_hh_tes!U12=0,0,1000*11630*RES_hh_tes!U12/RES_hh_num!U12)</f>
        <v>4541.9189391673808</v>
      </c>
      <c r="V12" s="72">
        <f>IF(RES_hh_tes!V12=0,0,1000*11630*RES_hh_tes!V12/RES_hh_num!V12)</f>
        <v>2566.170884584953</v>
      </c>
      <c r="W12" s="72">
        <f>IF(RES_hh_tes!W12=0,0,1000*11630*RES_hh_tes!W12/RES_hh_num!W12)</f>
        <v>8975.1211951816676</v>
      </c>
      <c r="X12" s="72">
        <f>IF(RES_hh_tes!X12=0,0,1000*11630*RES_hh_tes!X12/RES_hh_num!X12)</f>
        <v>7236.4567881891971</v>
      </c>
      <c r="Y12" s="72">
        <f>IF(RES_hh_tes!Y12=0,0,1000*11630*RES_hh_tes!Y12/RES_hh_num!Y12)</f>
        <v>6818.5310815720286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4855.4005590349598</v>
      </c>
      <c r="C13" s="74">
        <f>IF(RES_hh_tes!C13=0,0,1000*11630*RES_hh_tes!C13/RES_hh_num!C13)</f>
        <v>4481.1753207062766</v>
      </c>
      <c r="D13" s="74">
        <f>IF(RES_hh_tes!D13=0,0,1000*11630*RES_hh_tes!D13/RES_hh_num!D13)</f>
        <v>4947.2073973234001</v>
      </c>
      <c r="E13" s="74">
        <f>IF(RES_hh_tes!E13=0,0,1000*11630*RES_hh_tes!E13/RES_hh_num!E13)</f>
        <v>5565.4723793898356</v>
      </c>
      <c r="F13" s="74">
        <f>IF(RES_hh_tes!F13=0,0,1000*11630*RES_hh_tes!F13/RES_hh_num!F13)</f>
        <v>5582.4675959070482</v>
      </c>
      <c r="G13" s="74">
        <f>IF(RES_hh_tes!G13=0,0,1000*11630*RES_hh_tes!G13/RES_hh_num!G13)</f>
        <v>6681.0126532746117</v>
      </c>
      <c r="H13" s="74">
        <f>IF(RES_hh_tes!H13=0,0,1000*11630*RES_hh_tes!H13/RES_hh_num!H13)</f>
        <v>5857.2653895104932</v>
      </c>
      <c r="I13" s="74">
        <f>IF(RES_hh_tes!I13=0,0,1000*11630*RES_hh_tes!I13/RES_hh_num!I13)</f>
        <v>5475.1565563194808</v>
      </c>
      <c r="J13" s="74">
        <f>IF(RES_hh_tes!J13=0,0,1000*11630*RES_hh_tes!J13/RES_hh_num!J13)</f>
        <v>6231.01216930999</v>
      </c>
      <c r="K13" s="74">
        <f>IF(RES_hh_tes!K13=0,0,1000*11630*RES_hh_tes!K13/RES_hh_num!K13)</f>
        <v>5900.2657211277547</v>
      </c>
      <c r="L13" s="74">
        <f>IF(RES_hh_tes!L13=0,0,1000*11630*RES_hh_tes!L13/RES_hh_num!L13)</f>
        <v>6883.4754711596297</v>
      </c>
      <c r="M13" s="74">
        <f>IF(RES_hh_tes!M13=0,0,1000*11630*RES_hh_tes!M13/RES_hh_num!M13)</f>
        <v>6989.9933352492617</v>
      </c>
      <c r="N13" s="74">
        <f>IF(RES_hh_tes!N13=0,0,1000*11630*RES_hh_tes!N13/RES_hh_num!N13)</f>
        <v>7133.9470654402603</v>
      </c>
      <c r="O13" s="74">
        <f>IF(RES_hh_tes!O13=0,0,1000*11630*RES_hh_tes!O13/RES_hh_num!O13)</f>
        <v>6283.1462592396356</v>
      </c>
      <c r="P13" s="74">
        <f>IF(RES_hh_tes!P13=0,0,1000*11630*RES_hh_tes!P13/RES_hh_num!P13)</f>
        <v>4584.6888008012165</v>
      </c>
      <c r="Q13" s="74">
        <f>IF(RES_hh_tes!Q13=0,0,1000*11630*RES_hh_tes!Q13/RES_hh_num!Q13)</f>
        <v>7166.8393459837989</v>
      </c>
      <c r="R13" s="74">
        <f>IF(RES_hh_tes!R13=0,0,1000*11630*RES_hh_tes!R13/RES_hh_num!R13)</f>
        <v>7506.5700156364437</v>
      </c>
      <c r="S13" s="74">
        <f>IF(RES_hh_tes!S13=0,0,1000*11630*RES_hh_tes!S13/RES_hh_num!S13)</f>
        <v>5845.5828932227332</v>
      </c>
      <c r="T13" s="74">
        <f>IF(RES_hh_tes!T13=0,0,1000*11630*RES_hh_tes!T13/RES_hh_num!T13)</f>
        <v>6344.4029931611913</v>
      </c>
      <c r="U13" s="74">
        <f>IF(RES_hh_tes!U13=0,0,1000*11630*RES_hh_tes!U13/RES_hh_num!U13)</f>
        <v>7441.2155864336446</v>
      </c>
      <c r="V13" s="74">
        <f>IF(RES_hh_tes!V13=0,0,1000*11630*RES_hh_tes!V13/RES_hh_num!V13)</f>
        <v>8184.2118932201483</v>
      </c>
      <c r="W13" s="74">
        <f>IF(RES_hh_tes!W13=0,0,1000*11630*RES_hh_tes!W13/RES_hh_num!W13)</f>
        <v>2650.4578377349044</v>
      </c>
      <c r="X13" s="74">
        <f>IF(RES_hh_tes!X13=0,0,1000*11630*RES_hh_tes!X13/RES_hh_num!X13)</f>
        <v>8905.0297754158055</v>
      </c>
      <c r="Y13" s="74">
        <f>IF(RES_hh_tes!Y13=0,0,1000*11630*RES_hh_tes!Y13/RES_hh_num!Y13)</f>
        <v>5999.1350277706033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110.27000771427306</v>
      </c>
      <c r="C14" s="76">
        <f>IF(RES_hh_tes!C14=0,0,1000*11630*RES_hh_tes!C14/RES_hh_num!C14)</f>
        <v>115.15151900198943</v>
      </c>
      <c r="D14" s="76">
        <f>IF(RES_hh_tes!D14=0,0,1000*11630*RES_hh_tes!D14/RES_hh_num!D14)</f>
        <v>109.88011215555096</v>
      </c>
      <c r="E14" s="76">
        <f>IF(RES_hh_tes!E14=0,0,1000*11630*RES_hh_tes!E14/RES_hh_num!E14)</f>
        <v>111.20708501643905</v>
      </c>
      <c r="F14" s="76">
        <f>IF(RES_hh_tes!F14=0,0,1000*11630*RES_hh_tes!F14/RES_hh_num!F14)</f>
        <v>120.26667124094114</v>
      </c>
      <c r="G14" s="76">
        <f>IF(RES_hh_tes!G14=0,0,1000*11630*RES_hh_tes!G14/RES_hh_num!G14)</f>
        <v>126.53841990039584</v>
      </c>
      <c r="H14" s="76">
        <f>IF(RES_hh_tes!H14=0,0,1000*11630*RES_hh_tes!H14/RES_hh_num!H14)</f>
        <v>111.79233061832944</v>
      </c>
      <c r="I14" s="76">
        <f>IF(RES_hh_tes!I14=0,0,1000*11630*RES_hh_tes!I14/RES_hh_num!I14)</f>
        <v>104.64486232566679</v>
      </c>
      <c r="J14" s="76">
        <f>IF(RES_hh_tes!J14=0,0,1000*11630*RES_hh_tes!J14/RES_hh_num!J14)</f>
        <v>105.02355661356459</v>
      </c>
      <c r="K14" s="76">
        <f>IF(RES_hh_tes!K14=0,0,1000*11630*RES_hh_tes!K14/RES_hh_num!K14)</f>
        <v>105.82977492591101</v>
      </c>
      <c r="L14" s="76">
        <f>IF(RES_hh_tes!L14=0,0,1000*11630*RES_hh_tes!L14/RES_hh_num!L14)</f>
        <v>116.06629880170841</v>
      </c>
      <c r="M14" s="76">
        <f>IF(RES_hh_tes!M14=0,0,1000*11630*RES_hh_tes!M14/RES_hh_num!M14)</f>
        <v>105.49203862319993</v>
      </c>
      <c r="N14" s="76">
        <f>IF(RES_hh_tes!N14=0,0,1000*11630*RES_hh_tes!N14/RES_hh_num!N14)</f>
        <v>105.30909971143211</v>
      </c>
      <c r="O14" s="76">
        <f>IF(RES_hh_tes!O14=0,0,1000*11630*RES_hh_tes!O14/RES_hh_num!O14)</f>
        <v>113.81003122743374</v>
      </c>
      <c r="P14" s="76">
        <f>IF(RES_hh_tes!P14=0,0,1000*11630*RES_hh_tes!P14/RES_hh_num!P14)</f>
        <v>95.252570508720964</v>
      </c>
      <c r="Q14" s="76">
        <f>IF(RES_hh_tes!Q14=0,0,1000*11630*RES_hh_tes!Q14/RES_hh_num!Q14)</f>
        <v>99.314998040188854</v>
      </c>
      <c r="R14" s="76">
        <f>IF(RES_hh_tes!R14=0,0,1000*11630*RES_hh_tes!R14/RES_hh_num!R14)</f>
        <v>99.874189923069167</v>
      </c>
      <c r="S14" s="76">
        <f>IF(RES_hh_tes!S14=0,0,1000*11630*RES_hh_tes!S14/RES_hh_num!S14)</f>
        <v>101.87871588436568</v>
      </c>
      <c r="T14" s="76">
        <f>IF(RES_hh_tes!T14=0,0,1000*11630*RES_hh_tes!T14/RES_hh_num!T14)</f>
        <v>98.253823143621972</v>
      </c>
      <c r="U14" s="76">
        <f>IF(RES_hh_tes!U14=0,0,1000*11630*RES_hh_tes!U14/RES_hh_num!U14)</f>
        <v>97.68679833107565</v>
      </c>
      <c r="V14" s="76">
        <f>IF(RES_hh_tes!V14=0,0,1000*11630*RES_hh_tes!V14/RES_hh_num!V14)</f>
        <v>98.150759541533489</v>
      </c>
      <c r="W14" s="76">
        <f>IF(RES_hh_tes!W14=0,0,1000*11630*RES_hh_tes!W14/RES_hh_num!W14)</f>
        <v>147.63805704297451</v>
      </c>
      <c r="X14" s="76">
        <f>IF(RES_hh_tes!X14=0,0,1000*11630*RES_hh_tes!X14/RES_hh_num!X14)</f>
        <v>138.71118083747052</v>
      </c>
      <c r="Y14" s="76">
        <f>IF(RES_hh_tes!Y14=0,0,1000*11630*RES_hh_tes!Y14/RES_hh_num!Y14)</f>
        <v>118.70096037939794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63.058800593472419</v>
      </c>
      <c r="C15" s="69">
        <f t="shared" si="0"/>
        <v>82.390915905131024</v>
      </c>
      <c r="D15" s="69">
        <f t="shared" si="0"/>
        <v>76.126746985315563</v>
      </c>
      <c r="E15" s="69">
        <f t="shared" si="0"/>
        <v>262.79948443219058</v>
      </c>
      <c r="F15" s="69">
        <f t="shared" si="0"/>
        <v>114.65919656970627</v>
      </c>
      <c r="G15" s="69">
        <f t="shared" si="0"/>
        <v>125.51695269885978</v>
      </c>
      <c r="H15" s="69">
        <f t="shared" si="0"/>
        <v>177.29215616409422</v>
      </c>
      <c r="I15" s="69">
        <f t="shared" si="0"/>
        <v>177.79739641502925</v>
      </c>
      <c r="J15" s="69">
        <f t="shared" si="0"/>
        <v>239.49324521852074</v>
      </c>
      <c r="K15" s="69">
        <f t="shared" si="0"/>
        <v>266.89269914528052</v>
      </c>
      <c r="L15" s="69">
        <f t="shared" si="0"/>
        <v>219.82952767767867</v>
      </c>
      <c r="M15" s="69">
        <f t="shared" si="0"/>
        <v>255.6629964843865</v>
      </c>
      <c r="N15" s="69">
        <f t="shared" si="0"/>
        <v>427.34725275705534</v>
      </c>
      <c r="O15" s="69">
        <f t="shared" si="0"/>
        <v>269.86853719407986</v>
      </c>
      <c r="P15" s="69">
        <f t="shared" si="0"/>
        <v>202.9370133222138</v>
      </c>
      <c r="Q15" s="69">
        <f t="shared" si="0"/>
        <v>430.76320914697436</v>
      </c>
      <c r="R15" s="69">
        <f t="shared" si="0"/>
        <v>309.45882723677528</v>
      </c>
      <c r="S15" s="69">
        <f t="shared" si="0"/>
        <v>471.41339723799831</v>
      </c>
      <c r="T15" s="69">
        <f t="shared" si="0"/>
        <v>371.63283588898651</v>
      </c>
      <c r="U15" s="69">
        <f t="shared" si="0"/>
        <v>463.56158108220603</v>
      </c>
      <c r="V15" s="69">
        <f t="shared" si="0"/>
        <v>368.44142400612247</v>
      </c>
      <c r="W15" s="69">
        <f t="shared" si="0"/>
        <v>364.19878898815881</v>
      </c>
      <c r="X15" s="69">
        <f t="shared" si="0"/>
        <v>553.08767635221523</v>
      </c>
      <c r="Y15" s="69">
        <f t="shared" si="0"/>
        <v>483.13111186740036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63.058800593472419</v>
      </c>
      <c r="C16" s="72">
        <f>IF(RES_hh_tes!C16=0,0,1000*11630*RES_hh_tes!C16/RES_hh_num!C$3)</f>
        <v>82.390915905131024</v>
      </c>
      <c r="D16" s="72">
        <f>IF(RES_hh_tes!D16=0,0,1000*11630*RES_hh_tes!D16/RES_hh_num!D$3)</f>
        <v>76.126746985315563</v>
      </c>
      <c r="E16" s="72">
        <f>IF(RES_hh_tes!E16=0,0,1000*11630*RES_hh_tes!E16/RES_hh_num!E$3)</f>
        <v>262.79948443219058</v>
      </c>
      <c r="F16" s="72">
        <f>IF(RES_hh_tes!F16=0,0,1000*11630*RES_hh_tes!F16/RES_hh_num!F$3)</f>
        <v>114.65919656970627</v>
      </c>
      <c r="G16" s="72">
        <f>IF(RES_hh_tes!G16=0,0,1000*11630*RES_hh_tes!G16/RES_hh_num!G$3)</f>
        <v>125.51695269885978</v>
      </c>
      <c r="H16" s="72">
        <f>IF(RES_hh_tes!H16=0,0,1000*11630*RES_hh_tes!H16/RES_hh_num!H$3)</f>
        <v>177.29215616409422</v>
      </c>
      <c r="I16" s="72">
        <f>IF(RES_hh_tes!I16=0,0,1000*11630*RES_hh_tes!I16/RES_hh_num!I$3)</f>
        <v>177.79739641502925</v>
      </c>
      <c r="J16" s="72">
        <f>IF(RES_hh_tes!J16=0,0,1000*11630*RES_hh_tes!J16/RES_hh_num!J$3)</f>
        <v>239.49324521852074</v>
      </c>
      <c r="K16" s="72">
        <f>IF(RES_hh_tes!K16=0,0,1000*11630*RES_hh_tes!K16/RES_hh_num!K$3)</f>
        <v>266.89269914528052</v>
      </c>
      <c r="L16" s="72">
        <f>IF(RES_hh_tes!L16=0,0,1000*11630*RES_hh_tes!L16/RES_hh_num!L$3)</f>
        <v>219.82952767767867</v>
      </c>
      <c r="M16" s="72">
        <f>IF(RES_hh_tes!M16=0,0,1000*11630*RES_hh_tes!M16/RES_hh_num!M$3)</f>
        <v>255.6629964843865</v>
      </c>
      <c r="N16" s="72">
        <f>IF(RES_hh_tes!N16=0,0,1000*11630*RES_hh_tes!N16/RES_hh_num!N$3)</f>
        <v>427.34725275705534</v>
      </c>
      <c r="O16" s="72">
        <f>IF(RES_hh_tes!O16=0,0,1000*11630*RES_hh_tes!O16/RES_hh_num!O$3)</f>
        <v>269.86853719407986</v>
      </c>
      <c r="P16" s="72">
        <f>IF(RES_hh_tes!P16=0,0,1000*11630*RES_hh_tes!P16/RES_hh_num!P$3)</f>
        <v>202.9370133222138</v>
      </c>
      <c r="Q16" s="72">
        <f>IF(RES_hh_tes!Q16=0,0,1000*11630*RES_hh_tes!Q16/RES_hh_num!Q$3)</f>
        <v>430.76320914697436</v>
      </c>
      <c r="R16" s="72">
        <f>IF(RES_hh_tes!R16=0,0,1000*11630*RES_hh_tes!R16/RES_hh_num!R$3)</f>
        <v>309.45882723677528</v>
      </c>
      <c r="S16" s="72">
        <f>IF(RES_hh_tes!S16=0,0,1000*11630*RES_hh_tes!S16/RES_hh_num!S$3)</f>
        <v>471.41339723799831</v>
      </c>
      <c r="T16" s="72">
        <f>IF(RES_hh_tes!T16=0,0,1000*11630*RES_hh_tes!T16/RES_hh_num!T$3)</f>
        <v>371.63283588898651</v>
      </c>
      <c r="U16" s="72">
        <f>IF(RES_hh_tes!U16=0,0,1000*11630*RES_hh_tes!U16/RES_hh_num!U$3)</f>
        <v>463.56158108220603</v>
      </c>
      <c r="V16" s="72">
        <f>IF(RES_hh_tes!V16=0,0,1000*11630*RES_hh_tes!V16/RES_hh_num!V$3)</f>
        <v>368.44142400612247</v>
      </c>
      <c r="W16" s="72">
        <f>IF(RES_hh_tes!W16=0,0,1000*11630*RES_hh_tes!W16/RES_hh_num!W$3)</f>
        <v>364.19878898815881</v>
      </c>
      <c r="X16" s="72">
        <f>IF(RES_hh_tes!X16=0,0,1000*11630*RES_hh_tes!X16/RES_hh_num!X$3)</f>
        <v>553.08767635221523</v>
      </c>
      <c r="Y16" s="72">
        <f>IF(RES_hh_tes!Y16=0,0,1000*11630*RES_hh_tes!Y16/RES_hh_num!Y$3)</f>
        <v>483.13111186740036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1186.0926650894319</v>
      </c>
      <c r="C17" s="69">
        <f>IF(RES_hh_tes!C17=0,0,1000*11630*RES_hh_tes!C17/RES_hh_num!C17)</f>
        <v>1196.5714353500157</v>
      </c>
      <c r="D17" s="69">
        <f>IF(RES_hh_tes!D17=0,0,1000*11630*RES_hh_tes!D17/RES_hh_num!D17)</f>
        <v>1214.1474614219287</v>
      </c>
      <c r="E17" s="69">
        <f>IF(RES_hh_tes!E17=0,0,1000*11630*RES_hh_tes!E17/RES_hh_num!E17)</f>
        <v>1191.9821427968616</v>
      </c>
      <c r="F17" s="69">
        <f>IF(RES_hh_tes!F17=0,0,1000*11630*RES_hh_tes!F17/RES_hh_num!F17)</f>
        <v>1196.1947165616475</v>
      </c>
      <c r="G17" s="69">
        <f>IF(RES_hh_tes!G17=0,0,1000*11630*RES_hh_tes!G17/RES_hh_num!G17)</f>
        <v>1192.2674174724898</v>
      </c>
      <c r="H17" s="69">
        <f>IF(RES_hh_tes!H17=0,0,1000*11630*RES_hh_tes!H17/RES_hh_num!H17)</f>
        <v>1179.9176805403604</v>
      </c>
      <c r="I17" s="69">
        <f>IF(RES_hh_tes!I17=0,0,1000*11630*RES_hh_tes!I17/RES_hh_num!I17)</f>
        <v>1094.6363910206082</v>
      </c>
      <c r="J17" s="69">
        <f>IF(RES_hh_tes!J17=0,0,1000*11630*RES_hh_tes!J17/RES_hh_num!J17)</f>
        <v>1016.1156675295859</v>
      </c>
      <c r="K17" s="69">
        <f>IF(RES_hh_tes!K17=0,0,1000*11630*RES_hh_tes!K17/RES_hh_num!K17)</f>
        <v>1038.4548698996477</v>
      </c>
      <c r="L17" s="69">
        <f>IF(RES_hh_tes!L17=0,0,1000*11630*RES_hh_tes!L17/RES_hh_num!L17)</f>
        <v>1147.8109618777</v>
      </c>
      <c r="M17" s="69">
        <f>IF(RES_hh_tes!M17=0,0,1000*11630*RES_hh_tes!M17/RES_hh_num!M17)</f>
        <v>1210.6711200622333</v>
      </c>
      <c r="N17" s="69">
        <f>IF(RES_hh_tes!N17=0,0,1000*11630*RES_hh_tes!N17/RES_hh_num!N17)</f>
        <v>1175.6750226020629</v>
      </c>
      <c r="O17" s="69">
        <f>IF(RES_hh_tes!O17=0,0,1000*11630*RES_hh_tes!O17/RES_hh_num!O17)</f>
        <v>1143.2388055693709</v>
      </c>
      <c r="P17" s="69">
        <f>IF(RES_hh_tes!P17=0,0,1000*11630*RES_hh_tes!P17/RES_hh_num!P17)</f>
        <v>1121.61335705584</v>
      </c>
      <c r="Q17" s="69">
        <f>IF(RES_hh_tes!Q17=0,0,1000*11630*RES_hh_tes!Q17/RES_hh_num!Q17)</f>
        <v>1100.7498287230783</v>
      </c>
      <c r="R17" s="69">
        <f>IF(RES_hh_tes!R17=0,0,1000*11630*RES_hh_tes!R17/RES_hh_num!R17)</f>
        <v>1122.1448180375919</v>
      </c>
      <c r="S17" s="69">
        <f>IF(RES_hh_tes!S17=0,0,1000*11630*RES_hh_tes!S17/RES_hh_num!S17)</f>
        <v>1125.1441794205034</v>
      </c>
      <c r="T17" s="69">
        <f>IF(RES_hh_tes!T17=0,0,1000*11630*RES_hh_tes!T17/RES_hh_num!T17)</f>
        <v>1147.0327987399255</v>
      </c>
      <c r="U17" s="69">
        <f>IF(RES_hh_tes!U17=0,0,1000*11630*RES_hh_tes!U17/RES_hh_num!U17)</f>
        <v>1122.7650360658561</v>
      </c>
      <c r="V17" s="69">
        <f>IF(RES_hh_tes!V17=0,0,1000*11630*RES_hh_tes!V17/RES_hh_num!V17)</f>
        <v>1118.4125106905178</v>
      </c>
      <c r="W17" s="69">
        <f>IF(RES_hh_tes!W17=0,0,1000*11630*RES_hh_tes!W17/RES_hh_num!W17)</f>
        <v>976.03069619843666</v>
      </c>
      <c r="X17" s="69">
        <f>IF(RES_hh_tes!X17=0,0,1000*11630*RES_hh_tes!X17/RES_hh_num!X17)</f>
        <v>740.80500778213923</v>
      </c>
      <c r="Y17" s="69">
        <f>IF(RES_hh_tes!Y17=0,0,1000*11630*RES_hh_tes!Y17/RES_hh_num!Y17)</f>
        <v>721.70478467153532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1180.4399527756668</v>
      </c>
      <c r="C19" s="72">
        <f>IF(RES_hh_tes!C19=0,0,1000*11630*RES_hh_tes!C19/RES_hh_num!C19)</f>
        <v>1199.7811420333214</v>
      </c>
      <c r="D19" s="72">
        <f>IF(RES_hh_tes!D19=0,0,1000*11630*RES_hh_tes!D19/RES_hh_num!D19)</f>
        <v>1185.0899162391534</v>
      </c>
      <c r="E19" s="72">
        <f>IF(RES_hh_tes!E19=0,0,1000*11630*RES_hh_tes!E19/RES_hh_num!E19)</f>
        <v>1168.869812039407</v>
      </c>
      <c r="F19" s="72">
        <f>IF(RES_hh_tes!F19=0,0,1000*11630*RES_hh_tes!F19/RES_hh_num!F19)</f>
        <v>1323.9221725342311</v>
      </c>
      <c r="G19" s="72">
        <f>IF(RES_hh_tes!G19=0,0,1000*11630*RES_hh_tes!G19/RES_hh_num!G19)</f>
        <v>1205.2048837057205</v>
      </c>
      <c r="H19" s="72">
        <f>IF(RES_hh_tes!H19=0,0,1000*11630*RES_hh_tes!H19/RES_hh_num!H19)</f>
        <v>1175.3050103789149</v>
      </c>
      <c r="I19" s="72">
        <f>IF(RES_hh_tes!I19=0,0,1000*11630*RES_hh_tes!I19/RES_hh_num!I19)</f>
        <v>1068.3398765142483</v>
      </c>
      <c r="J19" s="72">
        <f>IF(RES_hh_tes!J19=0,0,1000*11630*RES_hh_tes!J19/RES_hh_num!J19)</f>
        <v>1019.068775745069</v>
      </c>
      <c r="K19" s="72">
        <f>IF(RES_hh_tes!K19=0,0,1000*11630*RES_hh_tes!K19/RES_hh_num!K19)</f>
        <v>1034.8992501234725</v>
      </c>
      <c r="L19" s="72">
        <f>IF(RES_hh_tes!L19=0,0,1000*11630*RES_hh_tes!L19/RES_hh_num!L19)</f>
        <v>1124.3074536146667</v>
      </c>
      <c r="M19" s="72">
        <f>IF(RES_hh_tes!M19=0,0,1000*11630*RES_hh_tes!M19/RES_hh_num!M19)</f>
        <v>1267.4406423694099</v>
      </c>
      <c r="N19" s="72">
        <f>IF(RES_hh_tes!N19=0,0,1000*11630*RES_hh_tes!N19/RES_hh_num!N19)</f>
        <v>1184.9475117756642</v>
      </c>
      <c r="O19" s="72">
        <f>IF(RES_hh_tes!O19=0,0,1000*11630*RES_hh_tes!O19/RES_hh_num!O19)</f>
        <v>1140.73268001733</v>
      </c>
      <c r="P19" s="72">
        <f>IF(RES_hh_tes!P19=0,0,1000*11630*RES_hh_tes!P19/RES_hh_num!P19)</f>
        <v>1052.3728481050252</v>
      </c>
      <c r="Q19" s="72">
        <f>IF(RES_hh_tes!Q19=0,0,1000*11630*RES_hh_tes!Q19/RES_hh_num!Q19)</f>
        <v>1073.372634761799</v>
      </c>
      <c r="R19" s="72">
        <f>IF(RES_hh_tes!R19=0,0,1000*11630*RES_hh_tes!R19/RES_hh_num!R19)</f>
        <v>1105.7280412950258</v>
      </c>
      <c r="S19" s="72">
        <f>IF(RES_hh_tes!S19=0,0,1000*11630*RES_hh_tes!S19/RES_hh_num!S19)</f>
        <v>1137.6285330624128</v>
      </c>
      <c r="T19" s="72">
        <f>IF(RES_hh_tes!T19=0,0,1000*11630*RES_hh_tes!T19/RES_hh_num!T19)</f>
        <v>1148.5748712382215</v>
      </c>
      <c r="U19" s="72">
        <f>IF(RES_hh_tes!U19=0,0,1000*11630*RES_hh_tes!U19/RES_hh_num!U19)</f>
        <v>1101.8605384657319</v>
      </c>
      <c r="V19" s="72">
        <f>IF(RES_hh_tes!V19=0,0,1000*11630*RES_hh_tes!V19/RES_hh_num!V19)</f>
        <v>1037.439236624034</v>
      </c>
      <c r="W19" s="72">
        <f>IF(RES_hh_tes!W19=0,0,1000*11630*RES_hh_tes!W19/RES_hh_num!W19)</f>
        <v>913.23784800089663</v>
      </c>
      <c r="X19" s="72">
        <f>IF(RES_hh_tes!X19=0,0,1000*11630*RES_hh_tes!X19/RES_hh_num!X19)</f>
        <v>768.71248972853107</v>
      </c>
      <c r="Y19" s="72">
        <f>IF(RES_hh_tes!Y19=0,0,1000*11630*RES_hh_tes!Y19/RES_hh_num!Y19)</f>
        <v>723.36855420711061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1203.5861047754547</v>
      </c>
      <c r="C20" s="72">
        <f>IF(RES_hh_tes!C20=0,0,1000*11630*RES_hh_tes!C20/RES_hh_num!C20)</f>
        <v>1211.107752141321</v>
      </c>
      <c r="D20" s="72">
        <f>IF(RES_hh_tes!D20=0,0,1000*11630*RES_hh_tes!D20/RES_hh_num!D20)</f>
        <v>1211.9670575714522</v>
      </c>
      <c r="E20" s="72">
        <f>IF(RES_hh_tes!E20=0,0,1000*11630*RES_hh_tes!E20/RES_hh_num!E20)</f>
        <v>1104.8876582264268</v>
      </c>
      <c r="F20" s="72">
        <f>IF(RES_hh_tes!F20=0,0,1000*11630*RES_hh_tes!F20/RES_hh_num!F20)</f>
        <v>1249.7596607871435</v>
      </c>
      <c r="G20" s="72">
        <f>IF(RES_hh_tes!G20=0,0,1000*11630*RES_hh_tes!G20/RES_hh_num!G20)</f>
        <v>1199.6180886066536</v>
      </c>
      <c r="H20" s="72">
        <f>IF(RES_hh_tes!H20=0,0,1000*11630*RES_hh_tes!H20/RES_hh_num!H20)</f>
        <v>1202.0342817925334</v>
      </c>
      <c r="I20" s="72">
        <f>IF(RES_hh_tes!I20=0,0,1000*11630*RES_hh_tes!I20/RES_hh_num!I20)</f>
        <v>1042.6337490067619</v>
      </c>
      <c r="J20" s="72">
        <f>IF(RES_hh_tes!J20=0,0,1000*11630*RES_hh_tes!J20/RES_hh_num!J20)</f>
        <v>1040.361906471692</v>
      </c>
      <c r="K20" s="72">
        <f>IF(RES_hh_tes!K20=0,0,1000*11630*RES_hh_tes!K20/RES_hh_num!K20)</f>
        <v>1109.7112681323549</v>
      </c>
      <c r="L20" s="72">
        <f>IF(RES_hh_tes!L20=0,0,1000*11630*RES_hh_tes!L20/RES_hh_num!L20)</f>
        <v>1012.1288787277016</v>
      </c>
      <c r="M20" s="72">
        <f>IF(RES_hh_tes!M20=0,0,1000*11630*RES_hh_tes!M20/RES_hh_num!M20)</f>
        <v>1237.3493696267751</v>
      </c>
      <c r="N20" s="72">
        <f>IF(RES_hh_tes!N20=0,0,1000*11630*RES_hh_tes!N20/RES_hh_num!N20)</f>
        <v>1113.2965169444269</v>
      </c>
      <c r="O20" s="72">
        <f>IF(RES_hh_tes!O20=0,0,1000*11630*RES_hh_tes!O20/RES_hh_num!O20)</f>
        <v>1131.2178247749396</v>
      </c>
      <c r="P20" s="72">
        <f>IF(RES_hh_tes!P20=0,0,1000*11630*RES_hh_tes!P20/RES_hh_num!P20)</f>
        <v>1123.0706538525465</v>
      </c>
      <c r="Q20" s="72">
        <f>IF(RES_hh_tes!Q20=0,0,1000*11630*RES_hh_tes!Q20/RES_hh_num!Q20)</f>
        <v>1137.1793904209433</v>
      </c>
      <c r="R20" s="72">
        <f>IF(RES_hh_tes!R20=0,0,1000*11630*RES_hh_tes!R20/RES_hh_num!R20)</f>
        <v>1115.3388496995165</v>
      </c>
      <c r="S20" s="72">
        <f>IF(RES_hh_tes!S20=0,0,1000*11630*RES_hh_tes!S20/RES_hh_num!S20)</f>
        <v>1011.888501708574</v>
      </c>
      <c r="T20" s="72">
        <f>IF(RES_hh_tes!T20=0,0,1000*11630*RES_hh_tes!T20/RES_hh_num!T20)</f>
        <v>1274.6767467529737</v>
      </c>
      <c r="U20" s="72">
        <f>IF(RES_hh_tes!U20=0,0,1000*11630*RES_hh_tes!U20/RES_hh_num!U20)</f>
        <v>1078.6850774871918</v>
      </c>
      <c r="V20" s="72">
        <f>IF(RES_hh_tes!V20=0,0,1000*11630*RES_hh_tes!V20/RES_hh_num!V20)</f>
        <v>1078.2797128779509</v>
      </c>
      <c r="W20" s="72">
        <f>IF(RES_hh_tes!W20=0,0,1000*11630*RES_hh_tes!W20/RES_hh_num!W20)</f>
        <v>980.12038877593477</v>
      </c>
      <c r="X20" s="72">
        <f>IF(RES_hh_tes!X20=0,0,1000*11630*RES_hh_tes!X20/RES_hh_num!X20)</f>
        <v>727.58269309067794</v>
      </c>
      <c r="Y20" s="72">
        <f>IF(RES_hh_tes!Y20=0,0,1000*11630*RES_hh_tes!Y20/RES_hh_num!Y20)</f>
        <v>699.75396328769023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1179.6454703916902</v>
      </c>
      <c r="C21" s="72">
        <f>IF(RES_hh_tes!C21=0,0,1000*11630*RES_hh_tes!C21/RES_hh_num!C21)</f>
        <v>1209.650235403717</v>
      </c>
      <c r="D21" s="72">
        <f>IF(RES_hh_tes!D21=0,0,1000*11630*RES_hh_tes!D21/RES_hh_num!D21)</f>
        <v>1209.0275293812142</v>
      </c>
      <c r="E21" s="72">
        <f>IF(RES_hh_tes!E21=0,0,1000*11630*RES_hh_tes!E21/RES_hh_num!E21)</f>
        <v>1222.4357032201792</v>
      </c>
      <c r="F21" s="72">
        <f>IF(RES_hh_tes!F21=0,0,1000*11630*RES_hh_tes!F21/RES_hh_num!F21)</f>
        <v>1155.0180055742107</v>
      </c>
      <c r="G21" s="72">
        <f>IF(RES_hh_tes!G21=0,0,1000*11630*RES_hh_tes!G21/RES_hh_num!G21)</f>
        <v>1196.8121505823176</v>
      </c>
      <c r="H21" s="72">
        <f>IF(RES_hh_tes!H21=0,0,1000*11630*RES_hh_tes!H21/RES_hh_num!H21)</f>
        <v>1181.0764285003031</v>
      </c>
      <c r="I21" s="72">
        <f>IF(RES_hh_tes!I21=0,0,1000*11630*RES_hh_tes!I21/RES_hh_num!I21)</f>
        <v>1103.5070052434171</v>
      </c>
      <c r="J21" s="72">
        <f>IF(RES_hh_tes!J21=0,0,1000*11630*RES_hh_tes!J21/RES_hh_num!J21)</f>
        <v>984.88937493490607</v>
      </c>
      <c r="K21" s="72">
        <f>IF(RES_hh_tes!K21=0,0,1000*11630*RES_hh_tes!K21/RES_hh_num!K21)</f>
        <v>1027.697791700969</v>
      </c>
      <c r="L21" s="72">
        <f>IF(RES_hh_tes!L21=0,0,1000*11630*RES_hh_tes!L21/RES_hh_num!L21)</f>
        <v>1175.6508832291008</v>
      </c>
      <c r="M21" s="72">
        <f>IF(RES_hh_tes!M21=0,0,1000*11630*RES_hh_tes!M21/RES_hh_num!M21)</f>
        <v>1184.4730047280834</v>
      </c>
      <c r="N21" s="72">
        <f>IF(RES_hh_tes!N21=0,0,1000*11630*RES_hh_tes!N21/RES_hh_num!N21)</f>
        <v>1183.7019488407163</v>
      </c>
      <c r="O21" s="72">
        <f>IF(RES_hh_tes!O21=0,0,1000*11630*RES_hh_tes!O21/RES_hh_num!O21)</f>
        <v>1146.2896569501224</v>
      </c>
      <c r="P21" s="72">
        <f>IF(RES_hh_tes!P21=0,0,1000*11630*RES_hh_tes!P21/RES_hh_num!P21)</f>
        <v>1107.299257027857</v>
      </c>
      <c r="Q21" s="72">
        <f>IF(RES_hh_tes!Q21=0,0,1000*11630*RES_hh_tes!Q21/RES_hh_num!Q21)</f>
        <v>1095.4136202654247</v>
      </c>
      <c r="R21" s="72">
        <f>IF(RES_hh_tes!R21=0,0,1000*11630*RES_hh_tes!R21/RES_hh_num!R21)</f>
        <v>1127.8743240491401</v>
      </c>
      <c r="S21" s="72">
        <f>IF(RES_hh_tes!S21=0,0,1000*11630*RES_hh_tes!S21/RES_hh_num!S21)</f>
        <v>1122.633102760766</v>
      </c>
      <c r="T21" s="72">
        <f>IF(RES_hh_tes!T21=0,0,1000*11630*RES_hh_tes!T21/RES_hh_num!T21)</f>
        <v>1133.964670189057</v>
      </c>
      <c r="U21" s="72">
        <f>IF(RES_hh_tes!U21=0,0,1000*11630*RES_hh_tes!U21/RES_hh_num!U21)</f>
        <v>1117.7704402473184</v>
      </c>
      <c r="V21" s="72">
        <f>IF(RES_hh_tes!V21=0,0,1000*11630*RES_hh_tes!V21/RES_hh_num!V21)</f>
        <v>1129.1756352693103</v>
      </c>
      <c r="W21" s="72">
        <f>IF(RES_hh_tes!W21=0,0,1000*11630*RES_hh_tes!W21/RES_hh_num!W21)</f>
        <v>983.85484264974821</v>
      </c>
      <c r="X21" s="72">
        <f>IF(RES_hh_tes!X21=0,0,1000*11630*RES_hh_tes!X21/RES_hh_num!X21)</f>
        <v>733.12895647943526</v>
      </c>
      <c r="Y21" s="72">
        <f>IF(RES_hh_tes!Y21=0,0,1000*11630*RES_hh_tes!Y21/RES_hh_num!Y21)</f>
        <v>698.60704853632922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1166.0309021754936</v>
      </c>
      <c r="C22" s="72">
        <f>IF(RES_hh_tes!C22=0,0,1000*11630*RES_hh_tes!C22/RES_hh_num!C22)</f>
        <v>1008.8899051565456</v>
      </c>
      <c r="D22" s="72">
        <f>IF(RES_hh_tes!D22=0,0,1000*11630*RES_hh_tes!D22/RES_hh_num!D22)</f>
        <v>1279.9990130384133</v>
      </c>
      <c r="E22" s="72">
        <f>IF(RES_hh_tes!E22=0,0,1000*11630*RES_hh_tes!E22/RES_hh_num!E22)</f>
        <v>1222.2659972066356</v>
      </c>
      <c r="F22" s="72">
        <f>IF(RES_hh_tes!F22=0,0,1000*11630*RES_hh_tes!F22/RES_hh_num!F22)</f>
        <v>1119.6272951715032</v>
      </c>
      <c r="G22" s="72">
        <f>IF(RES_hh_tes!G22=0,0,1000*11630*RES_hh_tes!G22/RES_hh_num!G22)</f>
        <v>1149.9874447451723</v>
      </c>
      <c r="H22" s="72">
        <f>IF(RES_hh_tes!H22=0,0,1000*11630*RES_hh_tes!H22/RES_hh_num!H22)</f>
        <v>1237.6031963163923</v>
      </c>
      <c r="I22" s="72">
        <f>IF(RES_hh_tes!I22=0,0,1000*11630*RES_hh_tes!I22/RES_hh_num!I22)</f>
        <v>1085.0706432750026</v>
      </c>
      <c r="J22" s="72">
        <f>IF(RES_hh_tes!J22=0,0,1000*11630*RES_hh_tes!J22/RES_hh_num!J22)</f>
        <v>1068.3285336487695</v>
      </c>
      <c r="K22" s="72">
        <f>IF(RES_hh_tes!K22=0,0,1000*11630*RES_hh_tes!K22/RES_hh_num!K22)</f>
        <v>1032.5879764601389</v>
      </c>
      <c r="L22" s="72">
        <f>IF(RES_hh_tes!L22=0,0,1000*11630*RES_hh_tes!L22/RES_hh_num!L22)</f>
        <v>1111.9688135017147</v>
      </c>
      <c r="M22" s="72">
        <f>IF(RES_hh_tes!M22=0,0,1000*11630*RES_hh_tes!M22/RES_hh_num!M22)</f>
        <v>1226.1838998468581</v>
      </c>
      <c r="N22" s="72">
        <f>IF(RES_hh_tes!N22=0,0,1000*11630*RES_hh_tes!N22/RES_hh_num!N22)</f>
        <v>1171.8222721273842</v>
      </c>
      <c r="O22" s="72">
        <f>IF(RES_hh_tes!O22=0,0,1000*11630*RES_hh_tes!O22/RES_hh_num!O22)</f>
        <v>1126.736320537186</v>
      </c>
      <c r="P22" s="72">
        <f>IF(RES_hh_tes!P22=0,0,1000*11630*RES_hh_tes!P22/RES_hh_num!P22)</f>
        <v>1162.2774985722099</v>
      </c>
      <c r="Q22" s="72">
        <f>IF(RES_hh_tes!Q22=0,0,1000*11630*RES_hh_tes!Q22/RES_hh_num!Q22)</f>
        <v>1105.6053535826431</v>
      </c>
      <c r="R22" s="72">
        <f>IF(RES_hh_tes!R22=0,0,1000*11630*RES_hh_tes!R22/RES_hh_num!R22)</f>
        <v>1074.8468426862407</v>
      </c>
      <c r="S22" s="72">
        <f>IF(RES_hh_tes!S22=0,0,1000*11630*RES_hh_tes!S22/RES_hh_num!S22)</f>
        <v>1174.0295000166077</v>
      </c>
      <c r="T22" s="72">
        <f>IF(RES_hh_tes!T22=0,0,1000*11630*RES_hh_tes!T22/RES_hh_num!T22)</f>
        <v>1115.1967511689691</v>
      </c>
      <c r="U22" s="72">
        <f>IF(RES_hh_tes!U22=0,0,1000*11630*RES_hh_tes!U22/RES_hh_num!U22)</f>
        <v>1095.9681413966989</v>
      </c>
      <c r="V22" s="72">
        <f>IF(RES_hh_tes!V22=0,0,1000*11630*RES_hh_tes!V22/RES_hh_num!V22)</f>
        <v>991.60224491372412</v>
      </c>
      <c r="W22" s="72">
        <f>IF(RES_hh_tes!W22=0,0,1000*11630*RES_hh_tes!W22/RES_hh_num!W22)</f>
        <v>951.59391895492217</v>
      </c>
      <c r="X22" s="72">
        <f>IF(RES_hh_tes!X22=0,0,1000*11630*RES_hh_tes!X22/RES_hh_num!X22)</f>
        <v>770.80632328886736</v>
      </c>
      <c r="Y22" s="72">
        <f>IF(RES_hh_tes!Y22=0,0,1000*11630*RES_hh_tes!Y22/RES_hh_num!Y22)</f>
        <v>714.69376640858854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1191.6921628263256</v>
      </c>
      <c r="C23" s="72">
        <f>IF(RES_hh_tes!C23=0,0,1000*11630*RES_hh_tes!C23/RES_hh_num!C23)</f>
        <v>1182.3749026896401</v>
      </c>
      <c r="D23" s="72">
        <f>IF(RES_hh_tes!D23=0,0,1000*11630*RES_hh_tes!D23/RES_hh_num!D23)</f>
        <v>1218.9115895758639</v>
      </c>
      <c r="E23" s="72">
        <f>IF(RES_hh_tes!E23=0,0,1000*11630*RES_hh_tes!E23/RES_hh_num!E23)</f>
        <v>1109.4262168841551</v>
      </c>
      <c r="F23" s="72">
        <f>IF(RES_hh_tes!F23=0,0,1000*11630*RES_hh_tes!F23/RES_hh_num!F23)</f>
        <v>1151.8643152499467</v>
      </c>
      <c r="G23" s="72">
        <f>IF(RES_hh_tes!G23=0,0,1000*11630*RES_hh_tes!G23/RES_hh_num!G23)</f>
        <v>1069.9753430715782</v>
      </c>
      <c r="H23" s="72">
        <f>IF(RES_hh_tes!H23=0,0,1000*11630*RES_hh_tes!H23/RES_hh_num!H23)</f>
        <v>1130.6142528758151</v>
      </c>
      <c r="I23" s="72">
        <f>IF(RES_hh_tes!I23=0,0,1000*11630*RES_hh_tes!I23/RES_hh_num!I23)</f>
        <v>1119.6698692975745</v>
      </c>
      <c r="J23" s="72">
        <f>IF(RES_hh_tes!J23=0,0,1000*11630*RES_hh_tes!J23/RES_hh_num!J23)</f>
        <v>1101.2063159836136</v>
      </c>
      <c r="K23" s="72">
        <f>IF(RES_hh_tes!K23=0,0,1000*11630*RES_hh_tes!K23/RES_hh_num!K23)</f>
        <v>1203.6694462586422</v>
      </c>
      <c r="L23" s="72">
        <f>IF(RES_hh_tes!L23=0,0,1000*11630*RES_hh_tes!L23/RES_hh_num!L23)</f>
        <v>851.48955927002396</v>
      </c>
      <c r="M23" s="72">
        <f>IF(RES_hh_tes!M23=0,0,1000*11630*RES_hh_tes!M23/RES_hh_num!M23)</f>
        <v>1117.767635489985</v>
      </c>
      <c r="N23" s="72">
        <f>IF(RES_hh_tes!N23=0,0,1000*11630*RES_hh_tes!N23/RES_hh_num!N23)</f>
        <v>1305.498194846178</v>
      </c>
      <c r="O23" s="72">
        <f>IF(RES_hh_tes!O23=0,0,1000*11630*RES_hh_tes!O23/RES_hh_num!O23)</f>
        <v>1333.869754327503</v>
      </c>
      <c r="P23" s="72">
        <f>IF(RES_hh_tes!P23=0,0,1000*11630*RES_hh_tes!P23/RES_hh_num!P23)</f>
        <v>655.75534808151542</v>
      </c>
      <c r="Q23" s="72">
        <f>IF(RES_hh_tes!Q23=0,0,1000*11630*RES_hh_tes!Q23/RES_hh_num!Q23)</f>
        <v>1062.7032993483667</v>
      </c>
      <c r="R23" s="72">
        <f>IF(RES_hh_tes!R23=0,0,1000*11630*RES_hh_tes!R23/RES_hh_num!R23)</f>
        <v>1086.5535895524692</v>
      </c>
      <c r="S23" s="72">
        <f>IF(RES_hh_tes!S23=0,0,1000*11630*RES_hh_tes!S23/RES_hh_num!S23)</f>
        <v>1079.7546811031209</v>
      </c>
      <c r="T23" s="72">
        <f>IF(RES_hh_tes!T23=0,0,1000*11630*RES_hh_tes!T23/RES_hh_num!T23)</f>
        <v>1175.7823577082429</v>
      </c>
      <c r="U23" s="72">
        <f>IF(RES_hh_tes!U23=0,0,1000*11630*RES_hh_tes!U23/RES_hh_num!U23)</f>
        <v>1146.7913459629401</v>
      </c>
      <c r="V23" s="72">
        <f>IF(RES_hh_tes!V23=0,0,1000*11630*RES_hh_tes!V23/RES_hh_num!V23)</f>
        <v>1061.9563667637415</v>
      </c>
      <c r="W23" s="72">
        <f>IF(RES_hh_tes!W23=0,0,1000*11630*RES_hh_tes!W23/RES_hh_num!W23)</f>
        <v>951.9595169547332</v>
      </c>
      <c r="X23" s="72">
        <f>IF(RES_hh_tes!X23=0,0,1000*11630*RES_hh_tes!X23/RES_hh_num!X23)</f>
        <v>733.5130075552978</v>
      </c>
      <c r="Y23" s="72">
        <f>IF(RES_hh_tes!Y23=0,0,1000*11630*RES_hh_tes!Y23/RES_hh_num!Y23)</f>
        <v>725.04537983442253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1763.5350837388678</v>
      </c>
      <c r="G24" s="72">
        <f>IF(RES_hh_tes!G24=0,0,1000*11630*RES_hh_tes!G24/RES_hh_num!G24)</f>
        <v>1667.3305132383898</v>
      </c>
      <c r="H24" s="72">
        <f>IF(RES_hh_tes!H24=0,0,1000*11630*RES_hh_tes!H24/RES_hh_num!H24)</f>
        <v>1438.2583029723971</v>
      </c>
      <c r="I24" s="72">
        <f>IF(RES_hh_tes!I24=0,0,1000*11630*RES_hh_tes!I24/RES_hh_num!I24)</f>
        <v>1357.6087686831404</v>
      </c>
      <c r="J24" s="72">
        <f>IF(RES_hh_tes!J24=0,0,1000*11630*RES_hh_tes!J24/RES_hh_num!J24)</f>
        <v>408.74060348626426</v>
      </c>
      <c r="K24" s="72">
        <f>IF(RES_hh_tes!K24=0,0,1000*11630*RES_hh_tes!K24/RES_hh_num!K24)</f>
        <v>442.29301568575977</v>
      </c>
      <c r="L24" s="72">
        <f>IF(RES_hh_tes!L24=0,0,1000*11630*RES_hh_tes!L24/RES_hh_num!L24)</f>
        <v>763.51081732346279</v>
      </c>
      <c r="M24" s="72">
        <f>IF(RES_hh_tes!M24=0,0,1000*11630*RES_hh_tes!M24/RES_hh_num!M24)</f>
        <v>1450.0208177209042</v>
      </c>
      <c r="N24" s="72">
        <f>IF(RES_hh_tes!N24=0,0,1000*11630*RES_hh_tes!N24/RES_hh_num!N24)</f>
        <v>1156.5172388265873</v>
      </c>
      <c r="O24" s="72">
        <f>IF(RES_hh_tes!O24=0,0,1000*11630*RES_hh_tes!O24/RES_hh_num!O24)</f>
        <v>1226.8696794715061</v>
      </c>
      <c r="P24" s="72">
        <f>IF(RES_hh_tes!P24=0,0,1000*11630*RES_hh_tes!P24/RES_hh_num!P24)</f>
        <v>1161.5728316777652</v>
      </c>
      <c r="Q24" s="72">
        <f>IF(RES_hh_tes!Q24=0,0,1000*11630*RES_hh_tes!Q24/RES_hh_num!Q24)</f>
        <v>1106.690119130302</v>
      </c>
      <c r="R24" s="72">
        <f>IF(RES_hh_tes!R24=0,0,1000*11630*RES_hh_tes!R24/RES_hh_num!R24)</f>
        <v>1127.0924043408204</v>
      </c>
      <c r="S24" s="72">
        <f>IF(RES_hh_tes!S24=0,0,1000*11630*RES_hh_tes!S24/RES_hh_num!S24)</f>
        <v>1063.8317367454031</v>
      </c>
      <c r="T24" s="72">
        <f>IF(RES_hh_tes!T24=0,0,1000*11630*RES_hh_tes!T24/RES_hh_num!T24)</f>
        <v>1341.4359993659032</v>
      </c>
      <c r="U24" s="72">
        <f>IF(RES_hh_tes!U24=0,0,1000*11630*RES_hh_tes!U24/RES_hh_num!U24)</f>
        <v>1126.1063671090365</v>
      </c>
      <c r="V24" s="72">
        <f>IF(RES_hh_tes!V24=0,0,1000*11630*RES_hh_tes!V24/RES_hh_num!V24)</f>
        <v>1094.6595901428243</v>
      </c>
      <c r="W24" s="72">
        <f>IF(RES_hh_tes!W24=0,0,1000*11630*RES_hh_tes!W24/RES_hh_num!W24)</f>
        <v>835.61266835596257</v>
      </c>
      <c r="X24" s="72">
        <f>IF(RES_hh_tes!X24=0,0,1000*11630*RES_hh_tes!X24/RES_hh_num!X24)</f>
        <v>767.78349666004397</v>
      </c>
      <c r="Y24" s="72">
        <f>IF(RES_hh_tes!Y24=0,0,1000*11630*RES_hh_tes!Y24/RES_hh_num!Y24)</f>
        <v>680.59252043989613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1177.2962605888156</v>
      </c>
      <c r="C25" s="74">
        <f>IF(RES_hh_tes!C25=0,0,1000*11630*RES_hh_tes!C25/RES_hh_num!C25)</f>
        <v>1150.3286729718679</v>
      </c>
      <c r="D25" s="74">
        <f>IF(RES_hh_tes!D25=0,0,1000*11630*RES_hh_tes!D25/RES_hh_num!D25)</f>
        <v>1207.1421868340419</v>
      </c>
      <c r="E25" s="74">
        <f>IF(RES_hh_tes!E25=0,0,1000*11630*RES_hh_tes!E25/RES_hh_num!E25)</f>
        <v>1136.8656316681806</v>
      </c>
      <c r="F25" s="74">
        <f>IF(RES_hh_tes!F25=0,0,1000*11630*RES_hh_tes!F25/RES_hh_num!F25)</f>
        <v>1197.9357098311234</v>
      </c>
      <c r="G25" s="74">
        <f>IF(RES_hh_tes!G25=0,0,1000*11630*RES_hh_tes!G25/RES_hh_num!G25)</f>
        <v>1136.1067427935836</v>
      </c>
      <c r="H25" s="74">
        <f>IF(RES_hh_tes!H25=0,0,1000*11630*RES_hh_tes!H25/RES_hh_num!H25)</f>
        <v>1111.3990175906363</v>
      </c>
      <c r="I25" s="74">
        <f>IF(RES_hh_tes!I25=0,0,1000*11630*RES_hh_tes!I25/RES_hh_num!I25)</f>
        <v>1022.6535435317228</v>
      </c>
      <c r="J25" s="74">
        <f>IF(RES_hh_tes!J25=0,0,1000*11630*RES_hh_tes!J25/RES_hh_num!J25)</f>
        <v>983.00743691231901</v>
      </c>
      <c r="K25" s="74">
        <f>IF(RES_hh_tes!K25=0,0,1000*11630*RES_hh_tes!K25/RES_hh_num!K25)</f>
        <v>946.93606779093318</v>
      </c>
      <c r="L25" s="74">
        <f>IF(RES_hh_tes!L25=0,0,1000*11630*RES_hh_tes!L25/RES_hh_num!L25)</f>
        <v>962.26540507202071</v>
      </c>
      <c r="M25" s="74">
        <f>IF(RES_hh_tes!M25=0,0,1000*11630*RES_hh_tes!M25/RES_hh_num!M25)</f>
        <v>1040.7259403526552</v>
      </c>
      <c r="N25" s="74">
        <f>IF(RES_hh_tes!N25=0,0,1000*11630*RES_hh_tes!N25/RES_hh_num!N25)</f>
        <v>952.9091301895445</v>
      </c>
      <c r="O25" s="74">
        <f>IF(RES_hh_tes!O25=0,0,1000*11630*RES_hh_tes!O25/RES_hh_num!O25)</f>
        <v>894.31139200477162</v>
      </c>
      <c r="P25" s="74">
        <f>IF(RES_hh_tes!P25=0,0,1000*11630*RES_hh_tes!P25/RES_hh_num!P25)</f>
        <v>899.96834451576422</v>
      </c>
      <c r="Q25" s="74">
        <f>IF(RES_hh_tes!Q25=0,0,1000*11630*RES_hh_tes!Q25/RES_hh_num!Q25)</f>
        <v>841.44270927495631</v>
      </c>
      <c r="R25" s="74">
        <f>IF(RES_hh_tes!R25=0,0,1000*11630*RES_hh_tes!R25/RES_hh_num!R25)</f>
        <v>835.51684693281015</v>
      </c>
      <c r="S25" s="74">
        <f>IF(RES_hh_tes!S25=0,0,1000*11630*RES_hh_tes!S25/RES_hh_num!S25)</f>
        <v>834.20157556833931</v>
      </c>
      <c r="T25" s="74">
        <f>IF(RES_hh_tes!T25=0,0,1000*11630*RES_hh_tes!T25/RES_hh_num!T25)</f>
        <v>823.49456277412764</v>
      </c>
      <c r="U25" s="74">
        <f>IF(RES_hh_tes!U25=0,0,1000*11630*RES_hh_tes!U25/RES_hh_num!U25)</f>
        <v>818.66504340974711</v>
      </c>
      <c r="V25" s="74">
        <f>IF(RES_hh_tes!V25=0,0,1000*11630*RES_hh_tes!V25/RES_hh_num!V25)</f>
        <v>797.97964494675045</v>
      </c>
      <c r="W25" s="74">
        <f>IF(RES_hh_tes!W25=0,0,1000*11630*RES_hh_tes!W25/RES_hh_num!W25)</f>
        <v>608.00576571337183</v>
      </c>
      <c r="X25" s="74">
        <f>IF(RES_hh_tes!X25=0,0,1000*11630*RES_hh_tes!X25/RES_hh_num!X25)</f>
        <v>282.54952818786967</v>
      </c>
      <c r="Y25" s="74">
        <f>IF(RES_hh_tes!Y25=0,0,1000*11630*RES_hh_tes!Y25/RES_hh_num!Y25)</f>
        <v>327.40263925854845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974.8408398908615</v>
      </c>
      <c r="C26" s="77">
        <f>IF(RES_hh_tes!C26=0,0,1000*11630*RES_hh_tes!C26/RES_hh_num!C26)</f>
        <v>983.74501277625848</v>
      </c>
      <c r="D26" s="77">
        <f>IF(RES_hh_tes!D26=0,0,1000*11630*RES_hh_tes!D26/RES_hh_num!D26)</f>
        <v>998.78047820989912</v>
      </c>
      <c r="E26" s="77">
        <f>IF(RES_hh_tes!E26=0,0,1000*11630*RES_hh_tes!E26/RES_hh_num!E26)</f>
        <v>980.76288145757428</v>
      </c>
      <c r="F26" s="77">
        <f>IF(RES_hh_tes!F26=0,0,1000*11630*RES_hh_tes!F26/RES_hh_num!F26)</f>
        <v>986.39656086214052</v>
      </c>
      <c r="G26" s="77">
        <f>IF(RES_hh_tes!G26=0,0,1000*11630*RES_hh_tes!G26/RES_hh_num!G26)</f>
        <v>984.64745642686285</v>
      </c>
      <c r="H26" s="77">
        <f>IF(RES_hh_tes!H26=0,0,1000*11630*RES_hh_tes!H26/RES_hh_num!H26)</f>
        <v>976.16238927229927</v>
      </c>
      <c r="I26" s="77">
        <f>IF(RES_hh_tes!I26=0,0,1000*11630*RES_hh_tes!I26/RES_hh_num!I26)</f>
        <v>931.49681497307404</v>
      </c>
      <c r="J26" s="77">
        <f>IF(RES_hh_tes!J26=0,0,1000*11630*RES_hh_tes!J26/RES_hh_num!J26)</f>
        <v>869.48403569024686</v>
      </c>
      <c r="K26" s="77">
        <f>IF(RES_hh_tes!K26=0,0,1000*11630*RES_hh_tes!K26/RES_hh_num!K26)</f>
        <v>901.417888853352</v>
      </c>
      <c r="L26" s="77">
        <f>IF(RES_hh_tes!L26=0,0,1000*11630*RES_hh_tes!L26/RES_hh_num!L26)</f>
        <v>973.5020875022243</v>
      </c>
      <c r="M26" s="77">
        <f>IF(RES_hh_tes!M26=0,0,1000*11630*RES_hh_tes!M26/RES_hh_num!M26)</f>
        <v>1009.3595375877081</v>
      </c>
      <c r="N26" s="77">
        <f>IF(RES_hh_tes!N26=0,0,1000*11630*RES_hh_tes!N26/RES_hh_num!N26)</f>
        <v>1014.1369646003064</v>
      </c>
      <c r="O26" s="77">
        <f>IF(RES_hh_tes!O26=0,0,1000*11630*RES_hh_tes!O26/RES_hh_num!O26)</f>
        <v>989.04494919535614</v>
      </c>
      <c r="P26" s="77">
        <f>IF(RES_hh_tes!P26=0,0,1000*11630*RES_hh_tes!P26/RES_hh_num!P26)</f>
        <v>911.67650451184397</v>
      </c>
      <c r="Q26" s="77">
        <f>IF(RES_hh_tes!Q26=0,0,1000*11630*RES_hh_tes!Q26/RES_hh_num!Q26)</f>
        <v>957.73403321508067</v>
      </c>
      <c r="R26" s="77">
        <f>IF(RES_hh_tes!R26=0,0,1000*11630*RES_hh_tes!R26/RES_hh_num!R26)</f>
        <v>974.9864250524206</v>
      </c>
      <c r="S26" s="77">
        <f>IF(RES_hh_tes!S26=0,0,1000*11630*RES_hh_tes!S26/RES_hh_num!S26)</f>
        <v>972.65599201403597</v>
      </c>
      <c r="T26" s="77">
        <f>IF(RES_hh_tes!T26=0,0,1000*11630*RES_hh_tes!T26/RES_hh_num!T26)</f>
        <v>988.5207616505395</v>
      </c>
      <c r="U26" s="77">
        <f>IF(RES_hh_tes!U26=0,0,1000*11630*RES_hh_tes!U26/RES_hh_num!U26)</f>
        <v>969.43091391486382</v>
      </c>
      <c r="V26" s="77">
        <f>IF(RES_hh_tes!V26=0,0,1000*11630*RES_hh_tes!V26/RES_hh_num!V26)</f>
        <v>956.93956012090564</v>
      </c>
      <c r="W26" s="77">
        <f>IF(RES_hh_tes!W26=0,0,1000*11630*RES_hh_tes!W26/RES_hh_num!W26)</f>
        <v>785.52723576014898</v>
      </c>
      <c r="X26" s="77">
        <f>IF(RES_hh_tes!X26=0,0,1000*11630*RES_hh_tes!X26/RES_hh_num!X26)</f>
        <v>692.35297397575164</v>
      </c>
      <c r="Y26" s="77">
        <f>IF(RES_hh_tes!Y26=0,0,1000*11630*RES_hh_tes!Y26/RES_hh_num!Y26)</f>
        <v>618.09485387386383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622.90658448129614</v>
      </c>
      <c r="C27" s="69">
        <f>IF(RES_hh_tes!C27=0,0,1000*11630*RES_hh_tes!C27/RES_hh_num!C27)</f>
        <v>631.48530147000622</v>
      </c>
      <c r="D27" s="69">
        <f>IF(RES_hh_tes!D27=0,0,1000*11630*RES_hh_tes!D27/RES_hh_num!D27)</f>
        <v>638.2140031406766</v>
      </c>
      <c r="E27" s="69">
        <f>IF(RES_hh_tes!E27=0,0,1000*11630*RES_hh_tes!E27/RES_hh_num!E27)</f>
        <v>616.31002283025907</v>
      </c>
      <c r="F27" s="69">
        <f>IF(RES_hh_tes!F27=0,0,1000*11630*RES_hh_tes!F27/RES_hh_num!F27)</f>
        <v>649.54256100748648</v>
      </c>
      <c r="G27" s="69">
        <f>IF(RES_hh_tes!G27=0,0,1000*11630*RES_hh_tes!G27/RES_hh_num!G27)</f>
        <v>620.03496117528221</v>
      </c>
      <c r="H27" s="69">
        <f>IF(RES_hh_tes!H27=0,0,1000*11630*RES_hh_tes!H27/RES_hh_num!H27)</f>
        <v>617.20207562480607</v>
      </c>
      <c r="I27" s="69">
        <f>IF(RES_hh_tes!I27=0,0,1000*11630*RES_hh_tes!I27/RES_hh_num!I27)</f>
        <v>541.32944355549171</v>
      </c>
      <c r="J27" s="69">
        <f>IF(RES_hh_tes!J27=0,0,1000*11630*RES_hh_tes!J27/RES_hh_num!J27)</f>
        <v>485.34509764237134</v>
      </c>
      <c r="K27" s="69">
        <f>IF(RES_hh_tes!K27=0,0,1000*11630*RES_hh_tes!K27/RES_hh_num!K27)</f>
        <v>491.24796663954623</v>
      </c>
      <c r="L27" s="69">
        <f>IF(RES_hh_tes!L27=0,0,1000*11630*RES_hh_tes!L27/RES_hh_num!L27)</f>
        <v>486.32465903441295</v>
      </c>
      <c r="M27" s="69">
        <f>IF(RES_hh_tes!M27=0,0,1000*11630*RES_hh_tes!M27/RES_hh_num!M27)</f>
        <v>498.12169816576591</v>
      </c>
      <c r="N27" s="69">
        <f>IF(RES_hh_tes!N27=0,0,1000*11630*RES_hh_tes!N27/RES_hh_num!N27)</f>
        <v>407.70370258894616</v>
      </c>
      <c r="O27" s="69">
        <f>IF(RES_hh_tes!O27=0,0,1000*11630*RES_hh_tes!O27/RES_hh_num!O27)</f>
        <v>445.48820629558065</v>
      </c>
      <c r="P27" s="69">
        <f>IF(RES_hh_tes!P27=0,0,1000*11630*RES_hh_tes!P27/RES_hh_num!P27)</f>
        <v>402.36094005417272</v>
      </c>
      <c r="Q27" s="69">
        <f>IF(RES_hh_tes!Q27=0,0,1000*11630*RES_hh_tes!Q27/RES_hh_num!Q27)</f>
        <v>420.73367785326627</v>
      </c>
      <c r="R27" s="69">
        <f>IF(RES_hh_tes!R27=0,0,1000*11630*RES_hh_tes!R27/RES_hh_num!R27)</f>
        <v>430.06197238168556</v>
      </c>
      <c r="S27" s="69">
        <f>IF(RES_hh_tes!S27=0,0,1000*11630*RES_hh_tes!S27/RES_hh_num!S27)</f>
        <v>491.05253063783306</v>
      </c>
      <c r="T27" s="69">
        <f>IF(RES_hh_tes!T27=0,0,1000*11630*RES_hh_tes!T27/RES_hh_num!T27)</f>
        <v>488.65852751319864</v>
      </c>
      <c r="U27" s="69">
        <f>IF(RES_hh_tes!U27=0,0,1000*11630*RES_hh_tes!U27/RES_hh_num!U27)</f>
        <v>495.09226383560252</v>
      </c>
      <c r="V27" s="69">
        <f>IF(RES_hh_tes!V27=0,0,1000*11630*RES_hh_tes!V27/RES_hh_num!V27)</f>
        <v>521.36965096674487</v>
      </c>
      <c r="W27" s="69">
        <f>IF(RES_hh_tes!W27=0,0,1000*11630*RES_hh_tes!W27/RES_hh_num!W27)</f>
        <v>494.29141554828652</v>
      </c>
      <c r="X27" s="69">
        <f>IF(RES_hh_tes!X27=0,0,1000*11630*RES_hh_tes!X27/RES_hh_num!X27)</f>
        <v>395.02079313363453</v>
      </c>
      <c r="Y27" s="69">
        <f>IF(RES_hh_tes!Y27=0,0,1000*11630*RES_hh_tes!Y27/RES_hh_num!Y27)</f>
        <v>380.53506173324689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636.50118515268923</v>
      </c>
      <c r="C29" s="72">
        <f>IF(RES_hh_tes!C29=0,0,1000*11630*RES_hh_tes!C29/RES_hh_num!C29)</f>
        <v>621.73163814089833</v>
      </c>
      <c r="D29" s="72">
        <f>IF(RES_hh_tes!D29=0,0,1000*11630*RES_hh_tes!D29/RES_hh_num!D29)</f>
        <v>629.81553924562172</v>
      </c>
      <c r="E29" s="72">
        <f>IF(RES_hh_tes!E29=0,0,1000*11630*RES_hh_tes!E29/RES_hh_num!E29)</f>
        <v>614.1317383745519</v>
      </c>
      <c r="F29" s="72">
        <f>IF(RES_hh_tes!F29=0,0,1000*11630*RES_hh_tes!F29/RES_hh_num!F29)</f>
        <v>660.5384259542376</v>
      </c>
      <c r="G29" s="72">
        <f>IF(RES_hh_tes!G29=0,0,1000*11630*RES_hh_tes!G29/RES_hh_num!G29)</f>
        <v>617.59463180027728</v>
      </c>
      <c r="H29" s="72">
        <f>IF(RES_hh_tes!H29=0,0,1000*11630*RES_hh_tes!H29/RES_hh_num!H29)</f>
        <v>590.42953006353787</v>
      </c>
      <c r="I29" s="72">
        <f>IF(RES_hh_tes!I29=0,0,1000*11630*RES_hh_tes!I29/RES_hh_num!I29)</f>
        <v>532.10617120668621</v>
      </c>
      <c r="J29" s="72">
        <f>IF(RES_hh_tes!J29=0,0,1000*11630*RES_hh_tes!J29/RES_hh_num!J29)</f>
        <v>517.03622717561518</v>
      </c>
      <c r="K29" s="72">
        <f>IF(RES_hh_tes!K29=0,0,1000*11630*RES_hh_tes!K29/RES_hh_num!K29)</f>
        <v>490.11810737187244</v>
      </c>
      <c r="L29" s="72">
        <f>IF(RES_hh_tes!L29=0,0,1000*11630*RES_hh_tes!L29/RES_hh_num!L29)</f>
        <v>476.90891907263784</v>
      </c>
      <c r="M29" s="72">
        <f>IF(RES_hh_tes!M29=0,0,1000*11630*RES_hh_tes!M29/RES_hh_num!M29)</f>
        <v>490.73408536059884</v>
      </c>
      <c r="N29" s="72">
        <f>IF(RES_hh_tes!N29=0,0,1000*11630*RES_hh_tes!N29/RES_hh_num!N29)</f>
        <v>420.39777522034245</v>
      </c>
      <c r="O29" s="72">
        <f>IF(RES_hh_tes!O29=0,0,1000*11630*RES_hh_tes!O29/RES_hh_num!O29)</f>
        <v>420.3112220409555</v>
      </c>
      <c r="P29" s="72">
        <f>IF(RES_hh_tes!P29=0,0,1000*11630*RES_hh_tes!P29/RES_hh_num!P29)</f>
        <v>431.96171106080328</v>
      </c>
      <c r="Q29" s="72">
        <f>IF(RES_hh_tes!Q29=0,0,1000*11630*RES_hh_tes!Q29/RES_hh_num!Q29)</f>
        <v>415.80099614791447</v>
      </c>
      <c r="R29" s="72">
        <f>IF(RES_hh_tes!R29=0,0,1000*11630*RES_hh_tes!R29/RES_hh_num!R29)</f>
        <v>436.17546981842605</v>
      </c>
      <c r="S29" s="72">
        <f>IF(RES_hh_tes!S29=0,0,1000*11630*RES_hh_tes!S29/RES_hh_num!S29)</f>
        <v>476.60423401849249</v>
      </c>
      <c r="T29" s="72">
        <f>IF(RES_hh_tes!T29=0,0,1000*11630*RES_hh_tes!T29/RES_hh_num!T29)</f>
        <v>494.59773024432138</v>
      </c>
      <c r="U29" s="72">
        <f>IF(RES_hh_tes!U29=0,0,1000*11630*RES_hh_tes!U29/RES_hh_num!U29)</f>
        <v>495.38228247869364</v>
      </c>
      <c r="V29" s="72">
        <f>IF(RES_hh_tes!V29=0,0,1000*11630*RES_hh_tes!V29/RES_hh_num!V29)</f>
        <v>493.82861152518313</v>
      </c>
      <c r="W29" s="72">
        <f>IF(RES_hh_tes!W29=0,0,1000*11630*RES_hh_tes!W29/RES_hh_num!W29)</f>
        <v>462.36629819654462</v>
      </c>
      <c r="X29" s="72">
        <f>IF(RES_hh_tes!X29=0,0,1000*11630*RES_hh_tes!X29/RES_hh_num!X29)</f>
        <v>409.29058394233806</v>
      </c>
      <c r="Y29" s="72">
        <f>IF(RES_hh_tes!Y29=0,0,1000*11630*RES_hh_tes!Y29/RES_hh_num!Y29)</f>
        <v>387.01172818179157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625.78741800816567</v>
      </c>
      <c r="C30" s="72">
        <f>IF(RES_hh_tes!C30=0,0,1000*11630*RES_hh_tes!C30/RES_hh_num!C30)</f>
        <v>631.8005563671893</v>
      </c>
      <c r="D30" s="72">
        <f>IF(RES_hh_tes!D30=0,0,1000*11630*RES_hh_tes!D30/RES_hh_num!D30)</f>
        <v>637.87850817949618</v>
      </c>
      <c r="E30" s="72">
        <f>IF(RES_hh_tes!E30=0,0,1000*11630*RES_hh_tes!E30/RES_hh_num!E30)</f>
        <v>630.10594346313678</v>
      </c>
      <c r="F30" s="72">
        <f>IF(RES_hh_tes!F30=0,0,1000*11630*RES_hh_tes!F30/RES_hh_num!F30)</f>
        <v>624.35533382295876</v>
      </c>
      <c r="G30" s="72">
        <f>IF(RES_hh_tes!G30=0,0,1000*11630*RES_hh_tes!G30/RES_hh_num!G30)</f>
        <v>644.32313161844195</v>
      </c>
      <c r="H30" s="72">
        <f>IF(RES_hh_tes!H30=0,0,1000*11630*RES_hh_tes!H30/RES_hh_num!H30)</f>
        <v>625.80567042827158</v>
      </c>
      <c r="I30" s="72">
        <f>IF(RES_hh_tes!I30=0,0,1000*11630*RES_hh_tes!I30/RES_hh_num!I30)</f>
        <v>529.69931636836952</v>
      </c>
      <c r="J30" s="72">
        <f>IF(RES_hh_tes!J30=0,0,1000*11630*RES_hh_tes!J30/RES_hh_num!J30)</f>
        <v>467.37026359146427</v>
      </c>
      <c r="K30" s="72">
        <f>IF(RES_hh_tes!K30=0,0,1000*11630*RES_hh_tes!K30/RES_hh_num!K30)</f>
        <v>483.19835655182158</v>
      </c>
      <c r="L30" s="72">
        <f>IF(RES_hh_tes!L30=0,0,1000*11630*RES_hh_tes!L30/RES_hh_num!L30)</f>
        <v>492.46269099872416</v>
      </c>
      <c r="M30" s="72">
        <f>IF(RES_hh_tes!M30=0,0,1000*11630*RES_hh_tes!M30/RES_hh_num!M30)</f>
        <v>514.3679348831522</v>
      </c>
      <c r="N30" s="72">
        <f>IF(RES_hh_tes!N30=0,0,1000*11630*RES_hh_tes!N30/RES_hh_num!N30)</f>
        <v>404.51997590647471</v>
      </c>
      <c r="O30" s="72">
        <f>IF(RES_hh_tes!O30=0,0,1000*11630*RES_hh_tes!O30/RES_hh_num!O30)</f>
        <v>443.54898178490657</v>
      </c>
      <c r="P30" s="72">
        <f>IF(RES_hh_tes!P30=0,0,1000*11630*RES_hh_tes!P30/RES_hh_num!P30)</f>
        <v>398.87165154411537</v>
      </c>
      <c r="Q30" s="72">
        <f>IF(RES_hh_tes!Q30=0,0,1000*11630*RES_hh_tes!Q30/RES_hh_num!Q30)</f>
        <v>419.75491281801334</v>
      </c>
      <c r="R30" s="72">
        <f>IF(RES_hh_tes!R30=0,0,1000*11630*RES_hh_tes!R30/RES_hh_num!R30)</f>
        <v>433.54037948725698</v>
      </c>
      <c r="S30" s="72">
        <f>IF(RES_hh_tes!S30=0,0,1000*11630*RES_hh_tes!S30/RES_hh_num!S30)</f>
        <v>491.77570426132763</v>
      </c>
      <c r="T30" s="72">
        <f>IF(RES_hh_tes!T30=0,0,1000*11630*RES_hh_tes!T30/RES_hh_num!T30)</f>
        <v>485.23840991067885</v>
      </c>
      <c r="U30" s="72">
        <f>IF(RES_hh_tes!U30=0,0,1000*11630*RES_hh_tes!U30/RES_hh_num!U30)</f>
        <v>494.44480997669376</v>
      </c>
      <c r="V30" s="72">
        <f>IF(RES_hh_tes!V30=0,0,1000*11630*RES_hh_tes!V30/RES_hh_num!V30)</f>
        <v>530.21512899885602</v>
      </c>
      <c r="W30" s="72">
        <f>IF(RES_hh_tes!W30=0,0,1000*11630*RES_hh_tes!W30/RES_hh_num!W30)</f>
        <v>502.62102438554888</v>
      </c>
      <c r="X30" s="72">
        <f>IF(RES_hh_tes!X30=0,0,1000*11630*RES_hh_tes!X30/RES_hh_num!X30)</f>
        <v>400.51021906605371</v>
      </c>
      <c r="Y30" s="72">
        <f>IF(RES_hh_tes!Y30=0,0,1000*11630*RES_hh_tes!Y30/RES_hh_num!Y30)</f>
        <v>367.33544464811956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589.53371523495912</v>
      </c>
      <c r="C31" s="72">
        <f>IF(RES_hh_tes!C31=0,0,1000*11630*RES_hh_tes!C31/RES_hh_num!C31)</f>
        <v>594.66385193396263</v>
      </c>
      <c r="D31" s="72">
        <f>IF(RES_hh_tes!D31=0,0,1000*11630*RES_hh_tes!D31/RES_hh_num!D31)</f>
        <v>677.72070668221886</v>
      </c>
      <c r="E31" s="72">
        <f>IF(RES_hh_tes!E31=0,0,1000*11630*RES_hh_tes!E31/RES_hh_num!E31)</f>
        <v>585.74409298438434</v>
      </c>
      <c r="F31" s="72">
        <f>IF(RES_hh_tes!F31=0,0,1000*11630*RES_hh_tes!F31/RES_hh_num!F31)</f>
        <v>599.71444729609721</v>
      </c>
      <c r="G31" s="72">
        <f>IF(RES_hh_tes!G31=0,0,1000*11630*RES_hh_tes!G31/RES_hh_num!G31)</f>
        <v>576.64556729970775</v>
      </c>
      <c r="H31" s="72">
        <f>IF(RES_hh_tes!H31=0,0,1000*11630*RES_hh_tes!H31/RES_hh_num!H31)</f>
        <v>561.95015059611137</v>
      </c>
      <c r="I31" s="72">
        <f>IF(RES_hh_tes!I31=0,0,1000*11630*RES_hh_tes!I31/RES_hh_num!I31)</f>
        <v>589.99998984717604</v>
      </c>
      <c r="J31" s="72">
        <f>IF(RES_hh_tes!J31=0,0,1000*11630*RES_hh_tes!J31/RES_hh_num!J31)</f>
        <v>502.8631414049878</v>
      </c>
      <c r="K31" s="72">
        <f>IF(RES_hh_tes!K31=0,0,1000*11630*RES_hh_tes!K31/RES_hh_num!K31)</f>
        <v>509.24500786316855</v>
      </c>
      <c r="L31" s="72">
        <f>IF(RES_hh_tes!L31=0,0,1000*11630*RES_hh_tes!L31/RES_hh_num!L31)</f>
        <v>546.75709884023433</v>
      </c>
      <c r="M31" s="72">
        <f>IF(RES_hh_tes!M31=0,0,1000*11630*RES_hh_tes!M31/RES_hh_num!M31)</f>
        <v>442.83046595010205</v>
      </c>
      <c r="N31" s="72">
        <f>IF(RES_hh_tes!N31=0,0,1000*11630*RES_hh_tes!N31/RES_hh_num!N31)</f>
        <v>401.92484600815982</v>
      </c>
      <c r="O31" s="72">
        <f>IF(RES_hh_tes!O31=0,0,1000*11630*RES_hh_tes!O31/RES_hh_num!O31)</f>
        <v>431.7630513116589</v>
      </c>
      <c r="P31" s="72">
        <f>IF(RES_hh_tes!P31=0,0,1000*11630*RES_hh_tes!P31/RES_hh_num!P31)</f>
        <v>432.74553737365602</v>
      </c>
      <c r="Q31" s="72">
        <f>IF(RES_hh_tes!Q31=0,0,1000*11630*RES_hh_tes!Q31/RES_hh_num!Q31)</f>
        <v>431.61410568749017</v>
      </c>
      <c r="R31" s="72">
        <f>IF(RES_hh_tes!R31=0,0,1000*11630*RES_hh_tes!R31/RES_hh_num!R31)</f>
        <v>428.60694338797913</v>
      </c>
      <c r="S31" s="72">
        <f>IF(RES_hh_tes!S31=0,0,1000*11630*RES_hh_tes!S31/RES_hh_num!S31)</f>
        <v>493.03213911845029</v>
      </c>
      <c r="T31" s="72">
        <f>IF(RES_hh_tes!T31=0,0,1000*11630*RES_hh_tes!T31/RES_hh_num!T31)</f>
        <v>481.52624071896247</v>
      </c>
      <c r="U31" s="72">
        <f>IF(RES_hh_tes!U31=0,0,1000*11630*RES_hh_tes!U31/RES_hh_num!U31)</f>
        <v>494.98965281398102</v>
      </c>
      <c r="V31" s="72">
        <f>IF(RES_hh_tes!V31=0,0,1000*11630*RES_hh_tes!V31/RES_hh_num!V31)</f>
        <v>468.72914048613313</v>
      </c>
      <c r="W31" s="72">
        <f>IF(RES_hh_tes!W31=0,0,1000*11630*RES_hh_tes!W31/RES_hh_num!W31)</f>
        <v>499.61239031882184</v>
      </c>
      <c r="X31" s="72">
        <f>IF(RES_hh_tes!X31=0,0,1000*11630*RES_hh_tes!X31/RES_hh_num!X31)</f>
        <v>409.85767008629517</v>
      </c>
      <c r="Y31" s="72">
        <f>IF(RES_hh_tes!Y31=0,0,1000*11630*RES_hh_tes!Y31/RES_hh_num!Y31)</f>
        <v>381.60862949816749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607.84334029870718</v>
      </c>
      <c r="C32" s="77">
        <f>IF(RES_hh_tes!C32=0,0,1000*11630*RES_hh_tes!C32/RES_hh_num!C32)</f>
        <v>637.03647433564629</v>
      </c>
      <c r="D32" s="77">
        <f>IF(RES_hh_tes!D32=0,0,1000*11630*RES_hh_tes!D32/RES_hh_num!D32)</f>
        <v>642.31515001244725</v>
      </c>
      <c r="E32" s="77">
        <f>IF(RES_hh_tes!E32=0,0,1000*11630*RES_hh_tes!E32/RES_hh_num!E32)</f>
        <v>585.36494048872282</v>
      </c>
      <c r="F32" s="77">
        <f>IF(RES_hh_tes!F32=0,0,1000*11630*RES_hh_tes!F32/RES_hh_num!F32)</f>
        <v>702.53962542680904</v>
      </c>
      <c r="G32" s="77">
        <f>IF(RES_hh_tes!G32=0,0,1000*11630*RES_hh_tes!G32/RES_hh_num!G32)</f>
        <v>569.3170292761713</v>
      </c>
      <c r="H32" s="77">
        <f>IF(RES_hh_tes!H32=0,0,1000*11630*RES_hh_tes!H32/RES_hh_num!H32)</f>
        <v>615.52774570654628</v>
      </c>
      <c r="I32" s="77">
        <f>IF(RES_hh_tes!I32=0,0,1000*11630*RES_hh_tes!I32/RES_hh_num!I32)</f>
        <v>563.46740085965507</v>
      </c>
      <c r="J32" s="77">
        <f>IF(RES_hh_tes!J32=0,0,1000*11630*RES_hh_tes!J32/RES_hh_num!J32)</f>
        <v>501.90173668091455</v>
      </c>
      <c r="K32" s="77">
        <f>IF(RES_hh_tes!K32=0,0,1000*11630*RES_hh_tes!K32/RES_hh_num!K32)</f>
        <v>505.61794859034524</v>
      </c>
      <c r="L32" s="77">
        <f>IF(RES_hh_tes!L32=0,0,1000*11630*RES_hh_tes!L32/RES_hh_num!L32)</f>
        <v>471.70910251155925</v>
      </c>
      <c r="M32" s="77">
        <f>IF(RES_hh_tes!M32=0,0,1000*11630*RES_hh_tes!M32/RES_hh_num!M32)</f>
        <v>470.51519921181432</v>
      </c>
      <c r="N32" s="77">
        <f>IF(RES_hh_tes!N32=0,0,1000*11630*RES_hh_tes!N32/RES_hh_num!N32)</f>
        <v>408.86663240498842</v>
      </c>
      <c r="O32" s="77">
        <f>IF(RES_hh_tes!O32=0,0,1000*11630*RES_hh_tes!O32/RES_hh_num!O32)</f>
        <v>464.82568148807758</v>
      </c>
      <c r="P32" s="77">
        <f>IF(RES_hh_tes!P32=0,0,1000*11630*RES_hh_tes!P32/RES_hh_num!P32)</f>
        <v>390.18364263610476</v>
      </c>
      <c r="Q32" s="77">
        <f>IF(RES_hh_tes!Q32=0,0,1000*11630*RES_hh_tes!Q32/RES_hh_num!Q32)</f>
        <v>424.24265644029435</v>
      </c>
      <c r="R32" s="77">
        <f>IF(RES_hh_tes!R32=0,0,1000*11630*RES_hh_tes!R32/RES_hh_num!R32)</f>
        <v>419.12995650019235</v>
      </c>
      <c r="S32" s="77">
        <f>IF(RES_hh_tes!S32=0,0,1000*11630*RES_hh_tes!S32/RES_hh_num!S32)</f>
        <v>496.24736394777216</v>
      </c>
      <c r="T32" s="77">
        <f>IF(RES_hh_tes!T32=0,0,1000*11630*RES_hh_tes!T32/RES_hh_num!T32)</f>
        <v>494.06302704604281</v>
      </c>
      <c r="U32" s="77">
        <f>IF(RES_hh_tes!U32=0,0,1000*11630*RES_hh_tes!U32/RES_hh_num!U32)</f>
        <v>496.3782043308334</v>
      </c>
      <c r="V32" s="77">
        <f>IF(RES_hh_tes!V32=0,0,1000*11630*RES_hh_tes!V32/RES_hh_num!V32)</f>
        <v>520.25780238190919</v>
      </c>
      <c r="W32" s="77">
        <f>IF(RES_hh_tes!W32=0,0,1000*11630*RES_hh_tes!W32/RES_hh_num!W32)</f>
        <v>491.80313345240927</v>
      </c>
      <c r="X32" s="77">
        <f>IF(RES_hh_tes!X32=0,0,1000*11630*RES_hh_tes!X32/RES_hh_num!X32)</f>
        <v>374.80450286880631</v>
      </c>
      <c r="Y32" s="77">
        <f>IF(RES_hh_tes!Y32=0,0,1000*11630*RES_hh_tes!Y32/RES_hh_num!Y32)</f>
        <v>400.86110741450563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2394.8160305230203</v>
      </c>
      <c r="C3" s="65">
        <f>IF(RES_hh_emi!C3=0,0,1000000*RES_hh_emi!C3/RES_hh_num!C3)</f>
        <v>2529.2908928729917</v>
      </c>
      <c r="D3" s="65">
        <f>IF(RES_hh_emi!D3=0,0,1000000*RES_hh_emi!D3/RES_hh_num!D3)</f>
        <v>2376.3122561482883</v>
      </c>
      <c r="E3" s="65">
        <f>IF(RES_hh_emi!E3=0,0,1000000*RES_hh_emi!E3/RES_hh_num!E3)</f>
        <v>2475.6915798162072</v>
      </c>
      <c r="F3" s="65">
        <f>IF(RES_hh_emi!F3=0,0,1000000*RES_hh_emi!F3/RES_hh_num!F3)</f>
        <v>2532.4364768755408</v>
      </c>
      <c r="G3" s="65">
        <f>IF(RES_hh_emi!G3=0,0,1000000*RES_hh_emi!G3/RES_hh_num!G3)</f>
        <v>2572.1489027956491</v>
      </c>
      <c r="H3" s="65">
        <f>IF(RES_hh_emi!H3=0,0,1000000*RES_hh_emi!H3/RES_hh_num!H3)</f>
        <v>2293.0413624498215</v>
      </c>
      <c r="I3" s="65">
        <f>IF(RES_hh_emi!I3=0,0,1000000*RES_hh_emi!I3/RES_hh_num!I3)</f>
        <v>2053.5029816207571</v>
      </c>
      <c r="J3" s="65">
        <f>IF(RES_hh_emi!J3=0,0,1000000*RES_hh_emi!J3/RES_hh_num!J3)</f>
        <v>2033.6406493090471</v>
      </c>
      <c r="K3" s="65">
        <f>IF(RES_hh_emi!K3=0,0,1000000*RES_hh_emi!K3/RES_hh_num!K3)</f>
        <v>2068.0309532305523</v>
      </c>
      <c r="L3" s="65">
        <f>IF(RES_hh_emi!L3=0,0,1000000*RES_hh_emi!L3/RES_hh_num!L3)</f>
        <v>2170.3301125114999</v>
      </c>
      <c r="M3" s="65">
        <f>IF(RES_hh_emi!M3=0,0,1000000*RES_hh_emi!M3/RES_hh_num!M3)</f>
        <v>2046.7052780937288</v>
      </c>
      <c r="N3" s="65">
        <f>IF(RES_hh_emi!N3=0,0,1000000*RES_hh_emi!N3/RES_hh_num!N3)</f>
        <v>2001.7242756542082</v>
      </c>
      <c r="O3" s="65">
        <f>IF(RES_hh_emi!O3=0,0,1000000*RES_hh_emi!O3/RES_hh_num!O3)</f>
        <v>1972.070973597117</v>
      </c>
      <c r="P3" s="65">
        <f>IF(RES_hh_emi!P3=0,0,1000000*RES_hh_emi!P3/RES_hh_num!P3)</f>
        <v>1633.4126843363529</v>
      </c>
      <c r="Q3" s="65">
        <f>IF(RES_hh_emi!Q3=0,0,1000000*RES_hh_emi!Q3/RES_hh_num!Q3)</f>
        <v>1819.5379000653852</v>
      </c>
      <c r="R3" s="65">
        <f>IF(RES_hh_emi!R3=0,0,1000000*RES_hh_emi!R3/RES_hh_num!R3)</f>
        <v>1816.5949549570282</v>
      </c>
      <c r="S3" s="65">
        <f>IF(RES_hh_emi!S3=0,0,1000000*RES_hh_emi!S3/RES_hh_num!S3)</f>
        <v>1805.4575731127077</v>
      </c>
      <c r="T3" s="65">
        <f>IF(RES_hh_emi!T3=0,0,1000000*RES_hh_emi!T3/RES_hh_num!T3)</f>
        <v>1745.9435172308658</v>
      </c>
      <c r="U3" s="65">
        <f>IF(RES_hh_emi!U3=0,0,1000000*RES_hh_emi!U3/RES_hh_num!U3)</f>
        <v>1674.9537183736584</v>
      </c>
      <c r="V3" s="65">
        <f>IF(RES_hh_emi!V3=0,0,1000000*RES_hh_emi!V3/RES_hh_num!V3)</f>
        <v>1651.1314923881191</v>
      </c>
      <c r="W3" s="65">
        <f>IF(RES_hh_emi!W3=0,0,1000000*RES_hh_emi!W3/RES_hh_num!W3)</f>
        <v>1784.7169308070738</v>
      </c>
      <c r="X3" s="65">
        <f>IF(RES_hh_emi!X3=0,0,1000000*RES_hh_emi!X3/RES_hh_num!X3)</f>
        <v>1512.8647683455706</v>
      </c>
      <c r="Y3" s="65">
        <f>IF(RES_hh_emi!Y3=0,0,1000000*RES_hh_emi!Y3/RES_hh_num!Y3)</f>
        <v>1309.4124106251036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1877.6328590688897</v>
      </c>
      <c r="C4" s="69">
        <f>IF(RES_hh_emi!C4=0,0,1000000*RES_hh_emi!C4/RES_hh_num!C4)</f>
        <v>2011.2359295333131</v>
      </c>
      <c r="D4" s="69">
        <f>IF(RES_hh_emi!D4=0,0,1000000*RES_hh_emi!D4/RES_hh_num!D4)</f>
        <v>1869.1608445722727</v>
      </c>
      <c r="E4" s="69">
        <f>IF(RES_hh_emi!E4=0,0,1000000*RES_hh_emi!E4/RES_hh_num!E4)</f>
        <v>1983.2742494794172</v>
      </c>
      <c r="F4" s="69">
        <f>IF(RES_hh_emi!F4=0,0,1000000*RES_hh_emi!F4/RES_hh_num!F4)</f>
        <v>2057.0849129575026</v>
      </c>
      <c r="G4" s="69">
        <f>IF(RES_hh_emi!G4=0,0,1000000*RES_hh_emi!G4/RES_hh_num!G4)</f>
        <v>2100.8663935158193</v>
      </c>
      <c r="H4" s="69">
        <f>IF(RES_hh_emi!H4=0,0,1000000*RES_hh_emi!H4/RES_hh_num!H4)</f>
        <v>1844.8958781940455</v>
      </c>
      <c r="I4" s="69">
        <f>IF(RES_hh_emi!I4=0,0,1000000*RES_hh_emi!I4/RES_hh_num!I4)</f>
        <v>1660.8562132227119</v>
      </c>
      <c r="J4" s="69">
        <f>IF(RES_hh_emi!J4=0,0,1000000*RES_hh_emi!J4/RES_hh_num!J4)</f>
        <v>1683.639633227526</v>
      </c>
      <c r="K4" s="69">
        <f>IF(RES_hh_emi!K4=0,0,1000000*RES_hh_emi!K4/RES_hh_num!K4)</f>
        <v>1708.6111509511486</v>
      </c>
      <c r="L4" s="69">
        <f>IF(RES_hh_emi!L4=0,0,1000000*RES_hh_emi!L4/RES_hh_num!L4)</f>
        <v>1783.6052491134108</v>
      </c>
      <c r="M4" s="69">
        <f>IF(RES_hh_emi!M4=0,0,1000000*RES_hh_emi!M4/RES_hh_num!M4)</f>
        <v>1650.5158393853044</v>
      </c>
      <c r="N4" s="69">
        <f>IF(RES_hh_emi!N4=0,0,1000000*RES_hh_emi!N4/RES_hh_num!N4)</f>
        <v>1640.6769868111294</v>
      </c>
      <c r="O4" s="69">
        <f>IF(RES_hh_emi!O4=0,0,1000000*RES_hh_emi!O4/RES_hh_num!O4)</f>
        <v>1619.027876549854</v>
      </c>
      <c r="P4" s="69">
        <f>IF(RES_hh_emi!P4=0,0,1000000*RES_hh_emi!P4/RES_hh_num!P4)</f>
        <v>1300.1288421906693</v>
      </c>
      <c r="Q4" s="69">
        <f>IF(RES_hh_emi!Q4=0,0,1000000*RES_hh_emi!Q4/RES_hh_num!Q4)</f>
        <v>1488.4892115277396</v>
      </c>
      <c r="R4" s="69">
        <f>IF(RES_hh_emi!R4=0,0,1000000*RES_hh_emi!R4/RES_hh_num!R4)</f>
        <v>1479.381000331487</v>
      </c>
      <c r="S4" s="69">
        <f>IF(RES_hh_emi!S4=0,0,1000000*RES_hh_emi!S4/RES_hh_num!S4)</f>
        <v>1462.8862928276803</v>
      </c>
      <c r="T4" s="69">
        <f>IF(RES_hh_emi!T4=0,0,1000000*RES_hh_emi!T4/RES_hh_num!T4)</f>
        <v>1403.1453651871709</v>
      </c>
      <c r="U4" s="69">
        <f>IF(RES_hh_emi!U4=0,0,1000000*RES_hh_emi!U4/RES_hh_num!U4)</f>
        <v>1340.5663878086364</v>
      </c>
      <c r="V4" s="69">
        <f>IF(RES_hh_emi!V4=0,0,1000000*RES_hh_emi!V4/RES_hh_num!V4)</f>
        <v>1313.4981173644635</v>
      </c>
      <c r="W4" s="69">
        <f>IF(RES_hh_emi!W4=0,0,1000000*RES_hh_emi!W4/RES_hh_num!W4)</f>
        <v>1486.3778911334898</v>
      </c>
      <c r="X4" s="69">
        <f>IF(RES_hh_emi!X4=0,0,1000000*RES_hh_emi!X4/RES_hh_num!X4)</f>
        <v>1283.2614543086065</v>
      </c>
      <c r="Y4" s="69">
        <f>IF(RES_hh_emi!Y4=0,0,1000000*RES_hh_emi!Y4/RES_hh_num!Y4)</f>
        <v>1099.6313029605244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2801.5498124784122</v>
      </c>
      <c r="C5" s="72">
        <f>IF(RES_hh_emi!C5=0,0,1000000*RES_hh_emi!C5/RES_hh_num!C5)</f>
        <v>3898.9436188788827</v>
      </c>
      <c r="D5" s="72">
        <f>IF(RES_hh_emi!D5=0,0,1000000*RES_hh_emi!D5/RES_hh_num!D5)</f>
        <v>1601.4742915045588</v>
      </c>
      <c r="E5" s="72">
        <f>IF(RES_hh_emi!E5=0,0,1000000*RES_hh_emi!E5/RES_hh_num!E5)</f>
        <v>2780.6329808230544</v>
      </c>
      <c r="F5" s="72">
        <f>IF(RES_hh_emi!F5=0,0,1000000*RES_hh_emi!F5/RES_hh_num!F5)</f>
        <v>2358.5076486676544</v>
      </c>
      <c r="G5" s="72">
        <f>IF(RES_hh_emi!G5=0,0,1000000*RES_hh_emi!G5/RES_hh_num!G5)</f>
        <v>2906.6652120092126</v>
      </c>
      <c r="H5" s="72">
        <f>IF(RES_hh_emi!H5=0,0,1000000*RES_hh_emi!H5/RES_hh_num!H5)</f>
        <v>3587.0575426277396</v>
      </c>
      <c r="I5" s="72">
        <f>IF(RES_hh_emi!I5=0,0,1000000*RES_hh_emi!I5/RES_hh_num!I5)</f>
        <v>3401.2382834748614</v>
      </c>
      <c r="J5" s="72">
        <f>IF(RES_hh_emi!J5=0,0,1000000*RES_hh_emi!J5/RES_hh_num!J5)</f>
        <v>3239.489752518848</v>
      </c>
      <c r="K5" s="72">
        <f>IF(RES_hh_emi!K5=0,0,1000000*RES_hh_emi!K5/RES_hh_num!K5)</f>
        <v>3326.1426250791706</v>
      </c>
      <c r="L5" s="72">
        <f>IF(RES_hh_emi!L5=0,0,1000000*RES_hh_emi!L5/RES_hh_num!L5)</f>
        <v>3696.3577637100066</v>
      </c>
      <c r="M5" s="72">
        <f>IF(RES_hh_emi!M5=0,0,1000000*RES_hh_emi!M5/RES_hh_num!M5)</f>
        <v>4234.4459090373821</v>
      </c>
      <c r="N5" s="72">
        <f>IF(RES_hh_emi!N5=0,0,1000000*RES_hh_emi!N5/RES_hh_num!N5)</f>
        <v>4256.3691901011798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2233.6907949965589</v>
      </c>
      <c r="C6" s="72">
        <f>IF(RES_hh_emi!C6=0,0,1000000*RES_hh_emi!C6/RES_hh_num!C6)</f>
        <v>2291.1271892202185</v>
      </c>
      <c r="D6" s="72">
        <f>IF(RES_hh_emi!D6=0,0,1000000*RES_hh_emi!D6/RES_hh_num!D6)</f>
        <v>2331.8455441625219</v>
      </c>
      <c r="E6" s="72">
        <f>IF(RES_hh_emi!E6=0,0,1000000*RES_hh_emi!E6/RES_hh_num!E6)</f>
        <v>2651.0740828898201</v>
      </c>
      <c r="F6" s="72">
        <f>IF(RES_hh_emi!F6=0,0,1000000*RES_hh_emi!F6/RES_hh_num!F6)</f>
        <v>2536.8650514422357</v>
      </c>
      <c r="G6" s="72">
        <f>IF(RES_hh_emi!G6=0,0,1000000*RES_hh_emi!G6/RES_hh_num!G6)</f>
        <v>2910.108287349547</v>
      </c>
      <c r="H6" s="72">
        <f>IF(RES_hh_emi!H6=0,0,1000000*RES_hh_emi!H6/RES_hh_num!H6)</f>
        <v>2668.593902133045</v>
      </c>
      <c r="I6" s="72">
        <f>IF(RES_hh_emi!I6=0,0,1000000*RES_hh_emi!I6/RES_hh_num!I6)</f>
        <v>2645.0089393072931</v>
      </c>
      <c r="J6" s="72">
        <f>IF(RES_hh_emi!J6=0,0,1000000*RES_hh_emi!J6/RES_hh_num!J6)</f>
        <v>2977.1768887176117</v>
      </c>
      <c r="K6" s="72">
        <f>IF(RES_hh_emi!K6=0,0,1000000*RES_hh_emi!K6/RES_hh_num!K6)</f>
        <v>2865.6621485771248</v>
      </c>
      <c r="L6" s="72">
        <f>IF(RES_hh_emi!L6=0,0,1000000*RES_hh_emi!L6/RES_hh_num!L6)</f>
        <v>2916.3712474496965</v>
      </c>
      <c r="M6" s="72">
        <f>IF(RES_hh_emi!M6=0,0,1000000*RES_hh_emi!M6/RES_hh_num!M6)</f>
        <v>2510.3090716964139</v>
      </c>
      <c r="N6" s="72">
        <f>IF(RES_hh_emi!N6=0,0,1000000*RES_hh_emi!N6/RES_hh_num!N6)</f>
        <v>2640.7102305543249</v>
      </c>
      <c r="O6" s="72">
        <f>IF(RES_hh_emi!O6=0,0,1000000*RES_hh_emi!O6/RES_hh_num!O6)</f>
        <v>2676.8065261535298</v>
      </c>
      <c r="P6" s="72">
        <f>IF(RES_hh_emi!P6=0,0,1000000*RES_hh_emi!P6/RES_hh_num!P6)</f>
        <v>2356.5280587171683</v>
      </c>
      <c r="Q6" s="72">
        <f>IF(RES_hh_emi!Q6=0,0,1000000*RES_hh_emi!Q6/RES_hh_num!Q6)</f>
        <v>2441.6828661706022</v>
      </c>
      <c r="R6" s="72">
        <f>IF(RES_hh_emi!R6=0,0,1000000*RES_hh_emi!R6/RES_hh_num!R6)</f>
        <v>2521.5325006943194</v>
      </c>
      <c r="S6" s="72">
        <f>IF(RES_hh_emi!S6=0,0,1000000*RES_hh_emi!S6/RES_hh_num!S6)</f>
        <v>2567.8121741333503</v>
      </c>
      <c r="T6" s="72">
        <f>IF(RES_hh_emi!T6=0,0,1000000*RES_hh_emi!T6/RES_hh_num!T6)</f>
        <v>2411.9567877517957</v>
      </c>
      <c r="U6" s="72">
        <f>IF(RES_hh_emi!U6=0,0,1000000*RES_hh_emi!U6/RES_hh_num!U6)</f>
        <v>2424.7931060043884</v>
      </c>
      <c r="V6" s="72">
        <f>IF(RES_hh_emi!V6=0,0,1000000*RES_hh_emi!V6/RES_hh_num!V6)</f>
        <v>2370.0079782518856</v>
      </c>
      <c r="W6" s="72">
        <f>IF(RES_hh_emi!W6=0,0,1000000*RES_hh_emi!W6/RES_hh_num!W6)</f>
        <v>2602.6812820106711</v>
      </c>
      <c r="X6" s="72">
        <f>IF(RES_hh_emi!X6=0,0,1000000*RES_hh_emi!X6/RES_hh_num!X6)</f>
        <v>2338.275879973748</v>
      </c>
      <c r="Y6" s="72">
        <f>IF(RES_hh_emi!Y6=0,0,1000000*RES_hh_emi!Y6/RES_hh_num!Y6)</f>
        <v>2212.547537618676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2622.5555309749911</v>
      </c>
      <c r="C7" s="72">
        <f>IF(RES_hh_emi!C7=0,0,1000000*RES_hh_emi!C7/RES_hh_num!C7)</f>
        <v>3032.7807290383839</v>
      </c>
      <c r="D7" s="72">
        <f>IF(RES_hh_emi!D7=0,0,1000000*RES_hh_emi!D7/RES_hh_num!D7)</f>
        <v>2993.2881743514836</v>
      </c>
      <c r="E7" s="72">
        <f>IF(RES_hh_emi!E7=0,0,1000000*RES_hh_emi!E7/RES_hh_num!E7)</f>
        <v>2919.6605517641356</v>
      </c>
      <c r="F7" s="72">
        <f>IF(RES_hh_emi!F7=0,0,1000000*RES_hh_emi!F7/RES_hh_num!F7)</f>
        <v>3339.842713022339</v>
      </c>
      <c r="G7" s="72">
        <f>IF(RES_hh_emi!G7=0,0,1000000*RES_hh_emi!G7/RES_hh_num!G7)</f>
        <v>3701.6837772601966</v>
      </c>
      <c r="H7" s="72">
        <f>IF(RES_hh_emi!H7=0,0,1000000*RES_hh_emi!H7/RES_hh_num!H7)</f>
        <v>3553.3075250700845</v>
      </c>
      <c r="I7" s="72">
        <f>IF(RES_hh_emi!I7=0,0,1000000*RES_hh_emi!I7/RES_hh_num!I7)</f>
        <v>3245.2139607941108</v>
      </c>
      <c r="J7" s="72">
        <f>IF(RES_hh_emi!J7=0,0,1000000*RES_hh_emi!J7/RES_hh_num!J7)</f>
        <v>3614.1641597560783</v>
      </c>
      <c r="K7" s="72">
        <f>IF(RES_hh_emi!K7=0,0,1000000*RES_hh_emi!K7/RES_hh_num!K7)</f>
        <v>3873.2651243181858</v>
      </c>
      <c r="L7" s="72">
        <f>IF(RES_hh_emi!L7=0,0,1000000*RES_hh_emi!L7/RES_hh_num!L7)</f>
        <v>3503.5008723467404</v>
      </c>
      <c r="M7" s="72">
        <f>IF(RES_hh_emi!M7=0,0,1000000*RES_hh_emi!M7/RES_hh_num!M7)</f>
        <v>3383.4627620060896</v>
      </c>
      <c r="N7" s="72">
        <f>IF(RES_hh_emi!N7=0,0,1000000*RES_hh_emi!N7/RES_hh_num!N7)</f>
        <v>3256.3443361698592</v>
      </c>
      <c r="O7" s="72">
        <f>IF(RES_hh_emi!O7=0,0,1000000*RES_hh_emi!O7/RES_hh_num!O7)</f>
        <v>3230.3435146493307</v>
      </c>
      <c r="P7" s="72">
        <f>IF(RES_hh_emi!P7=0,0,1000000*RES_hh_emi!P7/RES_hh_num!P7)</f>
        <v>2590.1400770151008</v>
      </c>
      <c r="Q7" s="72">
        <f>IF(RES_hh_emi!Q7=0,0,1000000*RES_hh_emi!Q7/RES_hh_num!Q7)</f>
        <v>3130.0557729685684</v>
      </c>
      <c r="R7" s="72">
        <f>IF(RES_hh_emi!R7=0,0,1000000*RES_hh_emi!R7/RES_hh_num!R7)</f>
        <v>3100.768933902641</v>
      </c>
      <c r="S7" s="72">
        <f>IF(RES_hh_emi!S7=0,0,1000000*RES_hh_emi!S7/RES_hh_num!S7)</f>
        <v>2774.5528107764035</v>
      </c>
      <c r="T7" s="72">
        <f>IF(RES_hh_emi!T7=0,0,1000000*RES_hh_emi!T7/RES_hh_num!T7)</f>
        <v>3343.529776315921</v>
      </c>
      <c r="U7" s="72">
        <f>IF(RES_hh_emi!U7=0,0,1000000*RES_hh_emi!U7/RES_hh_num!U7)</f>
        <v>2993.2130126247639</v>
      </c>
      <c r="V7" s="72">
        <f>IF(RES_hh_emi!V7=0,0,1000000*RES_hh_emi!V7/RES_hh_num!V7)</f>
        <v>3010.7052651259105</v>
      </c>
      <c r="W7" s="72">
        <f>IF(RES_hh_emi!W7=0,0,1000000*RES_hh_emi!W7/RES_hh_num!W7)</f>
        <v>3341.8624401956777</v>
      </c>
      <c r="X7" s="72">
        <f>IF(RES_hh_emi!X7=0,0,1000000*RES_hh_emi!X7/RES_hh_num!X7)</f>
        <v>3223.8690309464778</v>
      </c>
      <c r="Y7" s="72">
        <f>IF(RES_hh_emi!Y7=0,0,1000000*RES_hh_emi!Y7/RES_hh_num!Y7)</f>
        <v>2909.4658007356861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1858.3769475212005</v>
      </c>
      <c r="C8" s="72">
        <f>IF(RES_hh_emi!C8=0,0,1000000*RES_hh_emi!C8/RES_hh_num!C8)</f>
        <v>1967.8210849348238</v>
      </c>
      <c r="D8" s="72">
        <f>IF(RES_hh_emi!D8=0,0,1000000*RES_hh_emi!D8/RES_hh_num!D8)</f>
        <v>1899.4361816730841</v>
      </c>
      <c r="E8" s="72">
        <f>IF(RES_hh_emi!E8=0,0,1000000*RES_hh_emi!E8/RES_hh_num!E8)</f>
        <v>2179.72851417625</v>
      </c>
      <c r="F8" s="72">
        <f>IF(RES_hh_emi!F8=0,0,1000000*RES_hh_emi!F8/RES_hh_num!F8)</f>
        <v>2292.0208968398215</v>
      </c>
      <c r="G8" s="72">
        <f>IF(RES_hh_emi!G8=0,0,1000000*RES_hh_emi!G8/RES_hh_num!G8)</f>
        <v>2428.4607607172129</v>
      </c>
      <c r="H8" s="72">
        <f>IF(RES_hh_emi!H8=0,0,1000000*RES_hh_emi!H8/RES_hh_num!H8)</f>
        <v>2258.3517900636866</v>
      </c>
      <c r="I8" s="72">
        <f>IF(RES_hh_emi!I8=0,0,1000000*RES_hh_emi!I8/RES_hh_num!I8)</f>
        <v>2215.6240218714711</v>
      </c>
      <c r="J8" s="72">
        <f>IF(RES_hh_emi!J8=0,0,1000000*RES_hh_emi!J8/RES_hh_num!J8)</f>
        <v>2233.5111184517091</v>
      </c>
      <c r="K8" s="72">
        <f>IF(RES_hh_emi!K8=0,0,1000000*RES_hh_emi!K8/RES_hh_num!K8)</f>
        <v>2278.1555352819782</v>
      </c>
      <c r="L8" s="72">
        <f>IF(RES_hh_emi!L8=0,0,1000000*RES_hh_emi!L8/RES_hh_num!L8)</f>
        <v>2489.4528818138656</v>
      </c>
      <c r="M8" s="72">
        <f>IF(RES_hh_emi!M8=0,0,1000000*RES_hh_emi!M8/RES_hh_num!M8)</f>
        <v>2324.2025849620436</v>
      </c>
      <c r="N8" s="72">
        <f>IF(RES_hh_emi!N8=0,0,1000000*RES_hh_emi!N8/RES_hh_num!N8)</f>
        <v>2328.6713891703262</v>
      </c>
      <c r="O8" s="72">
        <f>IF(RES_hh_emi!O8=0,0,1000000*RES_hh_emi!O8/RES_hh_num!O8)</f>
        <v>2303.8313237942025</v>
      </c>
      <c r="P8" s="72">
        <f>IF(RES_hh_emi!P8=0,0,1000000*RES_hh_emi!P8/RES_hh_num!P8)</f>
        <v>1869.3881116699204</v>
      </c>
      <c r="Q8" s="72">
        <f>IF(RES_hh_emi!Q8=0,0,1000000*RES_hh_emi!Q8/RES_hh_num!Q8)</f>
        <v>2156.8701897567844</v>
      </c>
      <c r="R8" s="72">
        <f>IF(RES_hh_emi!R8=0,0,1000000*RES_hh_emi!R8/RES_hh_num!R8)</f>
        <v>2150.7363135639748</v>
      </c>
      <c r="S8" s="72">
        <f>IF(RES_hh_emi!S8=0,0,1000000*RES_hh_emi!S8/RES_hh_num!S8)</f>
        <v>2164.1117190546934</v>
      </c>
      <c r="T8" s="72">
        <f>IF(RES_hh_emi!T8=0,0,1000000*RES_hh_emi!T8/RES_hh_num!T8)</f>
        <v>2038.7424183850173</v>
      </c>
      <c r="U8" s="72">
        <f>IF(RES_hh_emi!U8=0,0,1000000*RES_hh_emi!U8/RES_hh_num!U8)</f>
        <v>1968.6011662055632</v>
      </c>
      <c r="V8" s="72">
        <f>IF(RES_hh_emi!V8=0,0,1000000*RES_hh_emi!V8/RES_hh_num!V8)</f>
        <v>1947.9576759333802</v>
      </c>
      <c r="W8" s="72">
        <f>IF(RES_hh_emi!W8=0,0,1000000*RES_hh_emi!W8/RES_hh_num!W8)</f>
        <v>2277.8301269196563</v>
      </c>
      <c r="X8" s="72">
        <f>IF(RES_hh_emi!X8=0,0,1000000*RES_hh_emi!X8/RES_hh_num!X8)</f>
        <v>1994.344128178697</v>
      </c>
      <c r="Y8" s="72">
        <f>IF(RES_hh_emi!Y8=0,0,1000000*RES_hh_emi!Y8/RES_hh_num!Y8)</f>
        <v>1745.9622714084423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356.92504027874429</v>
      </c>
      <c r="C17" s="69">
        <f>IF(RES_hh_emi!C17=0,0,1000000*RES_hh_emi!C17/RES_hh_num!C17)</f>
        <v>359.51247049445521</v>
      </c>
      <c r="D17" s="69">
        <f>IF(RES_hh_emi!D17=0,0,1000000*RES_hh_emi!D17/RES_hh_num!D17)</f>
        <v>349.185567485413</v>
      </c>
      <c r="E17" s="69">
        <f>IF(RES_hh_emi!E17=0,0,1000000*RES_hh_emi!E17/RES_hh_num!E17)</f>
        <v>338.20813780867189</v>
      </c>
      <c r="F17" s="69">
        <f>IF(RES_hh_emi!F17=0,0,1000000*RES_hh_emi!F17/RES_hh_num!F17)</f>
        <v>323.26382591389307</v>
      </c>
      <c r="G17" s="69">
        <f>IF(RES_hh_emi!G17=0,0,1000000*RES_hh_emi!G17/RES_hh_num!G17)</f>
        <v>318.45768096459665</v>
      </c>
      <c r="H17" s="69">
        <f>IF(RES_hh_emi!H17=0,0,1000000*RES_hh_emi!H17/RES_hh_num!H17)</f>
        <v>304.62143932410663</v>
      </c>
      <c r="I17" s="69">
        <f>IF(RES_hh_emi!I17=0,0,1000000*RES_hh_emi!I17/RES_hh_num!I17)</f>
        <v>272.51109535589563</v>
      </c>
      <c r="J17" s="69">
        <f>IF(RES_hh_emi!J17=0,0,1000000*RES_hh_emi!J17/RES_hh_num!J17)</f>
        <v>242.42772535369804</v>
      </c>
      <c r="K17" s="69">
        <f>IF(RES_hh_emi!K17=0,0,1000000*RES_hh_emi!K17/RES_hh_num!K17)</f>
        <v>248.90504995033555</v>
      </c>
      <c r="L17" s="69">
        <f>IF(RES_hh_emi!L17=0,0,1000000*RES_hh_emi!L17/RES_hh_num!L17)</f>
        <v>272.47083878172413</v>
      </c>
      <c r="M17" s="69">
        <f>IF(RES_hh_emi!M17=0,0,1000000*RES_hh_emi!M17/RES_hh_num!M17)</f>
        <v>275.00177727976683</v>
      </c>
      <c r="N17" s="69">
        <f>IF(RES_hh_emi!N17=0,0,1000000*RES_hh_emi!N17/RES_hh_num!N17)</f>
        <v>263.90697986052129</v>
      </c>
      <c r="O17" s="69">
        <f>IF(RES_hh_emi!O17=0,0,1000000*RES_hh_emi!O17/RES_hh_num!O17)</f>
        <v>249.19465380063821</v>
      </c>
      <c r="P17" s="69">
        <f>IF(RES_hh_emi!P17=0,0,1000000*RES_hh_emi!P17/RES_hh_num!P17)</f>
        <v>236.85802034920519</v>
      </c>
      <c r="Q17" s="69">
        <f>IF(RES_hh_emi!Q17=0,0,1000000*RES_hh_emi!Q17/RES_hh_num!Q17)</f>
        <v>232.04939583364595</v>
      </c>
      <c r="R17" s="69">
        <f>IF(RES_hh_emi!R17=0,0,1000000*RES_hh_emi!R17/RES_hh_num!R17)</f>
        <v>234.74830812783134</v>
      </c>
      <c r="S17" s="69">
        <f>IF(RES_hh_emi!S17=0,0,1000000*RES_hh_emi!S17/RES_hh_num!S17)</f>
        <v>228.3916765133134</v>
      </c>
      <c r="T17" s="69">
        <f>IF(RES_hh_emi!T17=0,0,1000000*RES_hh_emi!T17/RES_hh_num!T17)</f>
        <v>229.65408183311692</v>
      </c>
      <c r="U17" s="69">
        <f>IF(RES_hh_emi!U17=0,0,1000000*RES_hh_emi!U17/RES_hh_num!U17)</f>
        <v>219.94574479001406</v>
      </c>
      <c r="V17" s="69">
        <f>IF(RES_hh_emi!V17=0,0,1000000*RES_hh_emi!V17/RES_hh_num!V17)</f>
        <v>217.11321963246198</v>
      </c>
      <c r="W17" s="69">
        <f>IF(RES_hh_emi!W17=0,0,1000000*RES_hh_emi!W17/RES_hh_num!W17)</f>
        <v>185.70484197680091</v>
      </c>
      <c r="X17" s="69">
        <f>IF(RES_hh_emi!X17=0,0,1000000*RES_hh_emi!X17/RES_hh_num!X17)</f>
        <v>138.14750167442747</v>
      </c>
      <c r="Y17" s="69">
        <f>IF(RES_hh_emi!Y17=0,0,1000000*RES_hh_emi!Y17/RES_hh_num!Y17)</f>
        <v>127.24070128554295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475.35667163589505</v>
      </c>
      <c r="C19" s="72">
        <f>IF(RES_hh_emi!C19=0,0,1000000*RES_hh_emi!C19/RES_hh_num!C19)</f>
        <v>480.24367153333424</v>
      </c>
      <c r="D19" s="72">
        <f>IF(RES_hh_emi!D19=0,0,1000000*RES_hh_emi!D19/RES_hh_num!D19)</f>
        <v>470.87964554189438</v>
      </c>
      <c r="E19" s="72">
        <f>IF(RES_hh_emi!E19=0,0,1000000*RES_hh_emi!E19/RES_hh_num!E19)</f>
        <v>460.95069491019342</v>
      </c>
      <c r="F19" s="72">
        <f>IF(RES_hh_emi!F19=0,0,1000000*RES_hh_emi!F19/RES_hh_num!F19)</f>
        <v>518.36303905895011</v>
      </c>
      <c r="G19" s="72">
        <f>IF(RES_hh_emi!G19=0,0,1000000*RES_hh_emi!G19/RES_hh_num!G19)</f>
        <v>468.33483874566713</v>
      </c>
      <c r="H19" s="72">
        <f>IF(RES_hh_emi!H19=0,0,1000000*RES_hh_emi!H19/RES_hh_num!H19)</f>
        <v>452.88691426234936</v>
      </c>
      <c r="I19" s="72">
        <f>IF(RES_hh_emi!I19=0,0,1000000*RES_hh_emi!I19/RES_hh_num!I19)</f>
        <v>409.79915919670196</v>
      </c>
      <c r="J19" s="72">
        <f>IF(RES_hh_emi!J19=0,0,1000000*RES_hh_emi!J19/RES_hh_num!J19)</f>
        <v>389.80611191856082</v>
      </c>
      <c r="K19" s="72">
        <f>IF(RES_hh_emi!K19=0,0,1000000*RES_hh_emi!K19/RES_hh_num!K19)</f>
        <v>393.85263053521908</v>
      </c>
      <c r="L19" s="72">
        <f>IF(RES_hh_emi!L19=0,0,1000000*RES_hh_emi!L19/RES_hh_num!L19)</f>
        <v>425.28334018487266</v>
      </c>
      <c r="M19" s="72">
        <f>IF(RES_hh_emi!M19=0,0,1000000*RES_hh_emi!M19/RES_hh_num!M19)</f>
        <v>475.68696926105281</v>
      </c>
      <c r="N19" s="72">
        <f>IF(RES_hh_emi!N19=0,0,1000000*RES_hh_emi!N19/RES_hh_num!N19)</f>
        <v>440.82395124913882</v>
      </c>
      <c r="O19" s="72">
        <f>IF(RES_hh_emi!O19=0,0,1000000*RES_hh_emi!O19/RES_hh_num!O19)</f>
        <v>419.31332934042445</v>
      </c>
      <c r="P19" s="72">
        <f>IF(RES_hh_emi!P19=0,0,1000000*RES_hh_emi!P19/RES_hh_num!P19)</f>
        <v>381.28036093253218</v>
      </c>
      <c r="Q19" s="72">
        <f>IF(RES_hh_emi!Q19=0,0,1000000*RES_hh_emi!Q19/RES_hh_num!Q19)</f>
        <v>380.15174055684662</v>
      </c>
      <c r="R19" s="72">
        <f>IF(RES_hh_emi!R19=0,0,1000000*RES_hh_emi!R19/RES_hh_num!R19)</f>
        <v>379.51225624303277</v>
      </c>
      <c r="S19" s="72">
        <f>IF(RES_hh_emi!S19=0,0,1000000*RES_hh_emi!S19/RES_hh_num!S19)</f>
        <v>376.71898514598962</v>
      </c>
      <c r="T19" s="72">
        <f>IF(RES_hh_emi!T19=0,0,1000000*RES_hh_emi!T19/RES_hh_num!T19)</f>
        <v>368.54574867415221</v>
      </c>
      <c r="U19" s="72">
        <f>IF(RES_hh_emi!U19=0,0,1000000*RES_hh_emi!U19/RES_hh_num!U19)</f>
        <v>344.52396129873222</v>
      </c>
      <c r="V19" s="72">
        <f>IF(RES_hh_emi!V19=0,0,1000000*RES_hh_emi!V19/RES_hh_num!V19)</f>
        <v>317.87231025460966</v>
      </c>
      <c r="W19" s="72">
        <f>IF(RES_hh_emi!W19=0,0,1000000*RES_hh_emi!W19/RES_hh_num!W19)</f>
        <v>275.13915017815486</v>
      </c>
      <c r="X19" s="72">
        <f>IF(RES_hh_emi!X19=0,0,1000000*RES_hh_emi!X19/RES_hh_num!X19)</f>
        <v>228.58271320373072</v>
      </c>
      <c r="Y19" s="72">
        <f>IF(RES_hh_emi!Y19=0,0,1000000*RES_hh_emi!Y19/RES_hh_num!Y19)</f>
        <v>213.21918288644844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633.35138043671463</v>
      </c>
      <c r="C20" s="72">
        <f>IF(RES_hh_emi!C20=0,0,1000000*RES_hh_emi!C20/RES_hh_num!C20)</f>
        <v>636.3048177064727</v>
      </c>
      <c r="D20" s="72">
        <f>IF(RES_hh_emi!D20=0,0,1000000*RES_hh_emi!D20/RES_hh_num!D20)</f>
        <v>636.79825876269649</v>
      </c>
      <c r="E20" s="72">
        <f>IF(RES_hh_emi!E20=0,0,1000000*RES_hh_emi!E20/RES_hh_num!E20)</f>
        <v>580.39552168809928</v>
      </c>
      <c r="F20" s="72">
        <f>IF(RES_hh_emi!F20=0,0,1000000*RES_hh_emi!F20/RES_hh_num!F20)</f>
        <v>653.51773079870622</v>
      </c>
      <c r="G20" s="72">
        <f>IF(RES_hh_emi!G20=0,0,1000000*RES_hh_emi!G20/RES_hh_num!G20)</f>
        <v>625.67808012652017</v>
      </c>
      <c r="H20" s="72">
        <f>IF(RES_hh_emi!H20=0,0,1000000*RES_hh_emi!H20/RES_hh_num!H20)</f>
        <v>617.16753258281926</v>
      </c>
      <c r="I20" s="72">
        <f>IF(RES_hh_emi!I20=0,0,1000000*RES_hh_emi!I20/RES_hh_num!I20)</f>
        <v>531.59184850538804</v>
      </c>
      <c r="J20" s="72">
        <f>IF(RES_hh_emi!J20=0,0,1000000*RES_hh_emi!J20/RES_hh_num!J20)</f>
        <v>535.25176486122916</v>
      </c>
      <c r="K20" s="72">
        <f>IF(RES_hh_emi!K20=0,0,1000000*RES_hh_emi!K20/RES_hh_num!K20)</f>
        <v>565.45796106870864</v>
      </c>
      <c r="L20" s="72">
        <f>IF(RES_hh_emi!L20=0,0,1000000*RES_hh_emi!L20/RES_hh_num!L20)</f>
        <v>509.2649153117946</v>
      </c>
      <c r="M20" s="72">
        <f>IF(RES_hh_emi!M20=0,0,1000000*RES_hh_emi!M20/RES_hh_num!M20)</f>
        <v>610.93575021388915</v>
      </c>
      <c r="N20" s="72">
        <f>IF(RES_hh_emi!N20=0,0,1000000*RES_hh_emi!N20/RES_hh_num!N20)</f>
        <v>534.36432088612457</v>
      </c>
      <c r="O20" s="72">
        <f>IF(RES_hh_emi!O20=0,0,1000000*RES_hh_emi!O20/RES_hh_num!O20)</f>
        <v>523.26379992409386</v>
      </c>
      <c r="P20" s="72">
        <f>IF(RES_hh_emi!P20=0,0,1000000*RES_hh_emi!P20/RES_hh_num!P20)</f>
        <v>515.05743802568668</v>
      </c>
      <c r="Q20" s="72">
        <f>IF(RES_hh_emi!Q20=0,0,1000000*RES_hh_emi!Q20/RES_hh_num!Q20)</f>
        <v>515.61627147325248</v>
      </c>
      <c r="R20" s="72">
        <f>IF(RES_hh_emi!R20=0,0,1000000*RES_hh_emi!R20/RES_hh_num!R20)</f>
        <v>497.22608479443721</v>
      </c>
      <c r="S20" s="72">
        <f>IF(RES_hh_emi!S20=0,0,1000000*RES_hh_emi!S20/RES_hh_num!S20)</f>
        <v>440.68442188502598</v>
      </c>
      <c r="T20" s="72">
        <f>IF(RES_hh_emi!T20=0,0,1000000*RES_hh_emi!T20/RES_hh_num!T20)</f>
        <v>553.20708268889916</v>
      </c>
      <c r="U20" s="72">
        <f>IF(RES_hh_emi!U20=0,0,1000000*RES_hh_emi!U20/RES_hh_num!U20)</f>
        <v>461.32173272094411</v>
      </c>
      <c r="V20" s="72">
        <f>IF(RES_hh_emi!V20=0,0,1000000*RES_hh_emi!V20/RES_hh_num!V20)</f>
        <v>455.66708870199034</v>
      </c>
      <c r="W20" s="72">
        <f>IF(RES_hh_emi!W20=0,0,1000000*RES_hh_emi!W20/RES_hh_num!W20)</f>
        <v>407.60195751521695</v>
      </c>
      <c r="X20" s="72">
        <f>IF(RES_hh_emi!X20=0,0,1000000*RES_hh_emi!X20/RES_hh_num!X20)</f>
        <v>298.87386009594331</v>
      </c>
      <c r="Y20" s="72">
        <f>IF(RES_hh_emi!Y20=0,0,1000000*RES_hh_emi!Y20/RES_hh_num!Y20)</f>
        <v>284.41644104375121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452.53561708929345</v>
      </c>
      <c r="C21" s="72">
        <f>IF(RES_hh_emi!C21=0,0,1000000*RES_hh_emi!C21/RES_hh_num!C21)</f>
        <v>460.41848891447751</v>
      </c>
      <c r="D21" s="72">
        <f>IF(RES_hh_emi!D21=0,0,1000000*RES_hh_emi!D21/RES_hh_num!D21)</f>
        <v>456.74870464207066</v>
      </c>
      <c r="E21" s="72">
        <f>IF(RES_hh_emi!E21=0,0,1000000*RES_hh_emi!E21/RES_hh_num!E21)</f>
        <v>457.68887445243672</v>
      </c>
      <c r="F21" s="72">
        <f>IF(RES_hh_emi!F21=0,0,1000000*RES_hh_emi!F21/RES_hh_num!F21)</f>
        <v>429.04544854983675</v>
      </c>
      <c r="G21" s="72">
        <f>IF(RES_hh_emi!G21=0,0,1000000*RES_hh_emi!G21/RES_hh_num!G21)</f>
        <v>439.17203116078383</v>
      </c>
      <c r="H21" s="72">
        <f>IF(RES_hh_emi!H21=0,0,1000000*RES_hh_emi!H21/RES_hh_num!H21)</f>
        <v>428.34535276442068</v>
      </c>
      <c r="I21" s="72">
        <f>IF(RES_hh_emi!I21=0,0,1000000*RES_hh_emi!I21/RES_hh_num!I21)</f>
        <v>394.03124521105218</v>
      </c>
      <c r="J21" s="72">
        <f>IF(RES_hh_emi!J21=0,0,1000000*RES_hh_emi!J21/RES_hh_num!J21)</f>
        <v>345.98912787046157</v>
      </c>
      <c r="K21" s="72">
        <f>IF(RES_hh_emi!K21=0,0,1000000*RES_hh_emi!K21/RES_hh_num!K21)</f>
        <v>354.40373782895847</v>
      </c>
      <c r="L21" s="72">
        <f>IF(RES_hh_emi!L21=0,0,1000000*RES_hh_emi!L21/RES_hh_num!L21)</f>
        <v>397.69964718525597</v>
      </c>
      <c r="M21" s="72">
        <f>IF(RES_hh_emi!M21=0,0,1000000*RES_hh_emi!M21/RES_hh_num!M21)</f>
        <v>392.83470024021233</v>
      </c>
      <c r="N21" s="72">
        <f>IF(RES_hh_emi!N21=0,0,1000000*RES_hh_emi!N21/RES_hh_num!N21)</f>
        <v>383.58095069364498</v>
      </c>
      <c r="O21" s="72">
        <f>IF(RES_hh_emi!O21=0,0,1000000*RES_hh_emi!O21/RES_hh_num!O21)</f>
        <v>364.02006777648285</v>
      </c>
      <c r="P21" s="72">
        <f>IF(RES_hh_emi!P21=0,0,1000000*RES_hh_emi!P21/RES_hh_num!P21)</f>
        <v>348.36325072904452</v>
      </c>
      <c r="Q21" s="72">
        <f>IF(RES_hh_emi!Q21=0,0,1000000*RES_hh_emi!Q21/RES_hh_num!Q21)</f>
        <v>340.91732273466704</v>
      </c>
      <c r="R21" s="72">
        <f>IF(RES_hh_emi!R21=0,0,1000000*RES_hh_emi!R21/RES_hh_num!R21)</f>
        <v>345.67157622484297</v>
      </c>
      <c r="S21" s="72">
        <f>IF(RES_hh_emi!S21=0,0,1000000*RES_hh_emi!S21/RES_hh_num!S21)</f>
        <v>337.64298775778457</v>
      </c>
      <c r="T21" s="72">
        <f>IF(RES_hh_emi!T21=0,0,1000000*RES_hh_emi!T21/RES_hh_num!T21)</f>
        <v>334.43983134558329</v>
      </c>
      <c r="U21" s="72">
        <f>IF(RES_hh_emi!U21=0,0,1000000*RES_hh_emi!U21/RES_hh_num!U21)</f>
        <v>322.81266446422353</v>
      </c>
      <c r="V21" s="72">
        <f>IF(RES_hh_emi!V21=0,0,1000000*RES_hh_emi!V21/RES_hh_num!V21)</f>
        <v>320.32521129060592</v>
      </c>
      <c r="W21" s="72">
        <f>IF(RES_hh_emi!W21=0,0,1000000*RES_hh_emi!W21/RES_hh_num!W21)</f>
        <v>274.43697557507238</v>
      </c>
      <c r="X21" s="72">
        <f>IF(RES_hh_emi!X21=0,0,1000000*RES_hh_emi!X21/RES_hh_num!X21)</f>
        <v>200.66677878426563</v>
      </c>
      <c r="Y21" s="72">
        <f>IF(RES_hh_emi!Y21=0,0,1000000*RES_hh_emi!Y21/RES_hh_num!Y21)</f>
        <v>187.56721029235851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160.2581311753863</v>
      </c>
      <c r="C27" s="69">
        <f>IF(RES_hh_emi!C27=0,0,1000000*RES_hh_emi!C27/RES_hh_num!C27)</f>
        <v>158.54249284522325</v>
      </c>
      <c r="D27" s="69">
        <f>IF(RES_hh_emi!D27=0,0,1000000*RES_hh_emi!D27/RES_hh_num!D27)</f>
        <v>157.9658440906029</v>
      </c>
      <c r="E27" s="69">
        <f>IF(RES_hh_emi!E27=0,0,1000000*RES_hh_emi!E27/RES_hh_num!E27)</f>
        <v>154.20919252811794</v>
      </c>
      <c r="F27" s="69">
        <f>IF(RES_hh_emi!F27=0,0,1000000*RES_hh_emi!F27/RES_hh_num!F27)</f>
        <v>152.08773800414531</v>
      </c>
      <c r="G27" s="69">
        <f>IF(RES_hh_emi!G27=0,0,1000000*RES_hh_emi!G27/RES_hh_num!G27)</f>
        <v>152.82482831523336</v>
      </c>
      <c r="H27" s="69">
        <f>IF(RES_hh_emi!H27=0,0,1000000*RES_hh_emi!H27/RES_hh_num!H27)</f>
        <v>143.52404493166955</v>
      </c>
      <c r="I27" s="69">
        <f>IF(RES_hh_emi!I27=0,0,1000000*RES_hh_emi!I27/RES_hh_num!I27)</f>
        <v>120.13567304214948</v>
      </c>
      <c r="J27" s="69">
        <f>IF(RES_hh_emi!J27=0,0,1000000*RES_hh_emi!J27/RES_hh_num!J27)</f>
        <v>107.57329072782308</v>
      </c>
      <c r="K27" s="69">
        <f>IF(RES_hh_emi!K27=0,0,1000000*RES_hh_emi!K27/RES_hh_num!K27)</f>
        <v>110.51475232906783</v>
      </c>
      <c r="L27" s="69">
        <f>IF(RES_hh_emi!L27=0,0,1000000*RES_hh_emi!L27/RES_hh_num!L27)</f>
        <v>114.25402461636504</v>
      </c>
      <c r="M27" s="69">
        <f>IF(RES_hh_emi!M27=0,0,1000000*RES_hh_emi!M27/RES_hh_num!M27)</f>
        <v>121.18766142865793</v>
      </c>
      <c r="N27" s="69">
        <f>IF(RES_hh_emi!N27=0,0,1000000*RES_hh_emi!N27/RES_hh_num!N27)</f>
        <v>97.140308982557798</v>
      </c>
      <c r="O27" s="69">
        <f>IF(RES_hh_emi!O27=0,0,1000000*RES_hh_emi!O27/RES_hh_num!O27)</f>
        <v>103.84844324662494</v>
      </c>
      <c r="P27" s="69">
        <f>IF(RES_hh_emi!P27=0,0,1000000*RES_hh_emi!P27/RES_hh_num!P27)</f>
        <v>96.425821796478402</v>
      </c>
      <c r="Q27" s="69">
        <f>IF(RES_hh_emi!Q27=0,0,1000000*RES_hh_emi!Q27/RES_hh_num!Q27)</f>
        <v>98.999292703999743</v>
      </c>
      <c r="R27" s="69">
        <f>IF(RES_hh_emi!R27=0,0,1000000*RES_hh_emi!R27/RES_hh_num!R27)</f>
        <v>102.46564649771015</v>
      </c>
      <c r="S27" s="69">
        <f>IF(RES_hh_emi!S27=0,0,1000000*RES_hh_emi!S27/RES_hh_num!S27)</f>
        <v>114.17960377171386</v>
      </c>
      <c r="T27" s="69">
        <f>IF(RES_hh_emi!T27=0,0,1000000*RES_hh_emi!T27/RES_hh_num!T27)</f>
        <v>113.14407021057809</v>
      </c>
      <c r="U27" s="69">
        <f>IF(RES_hh_emi!U27=0,0,1000000*RES_hh_emi!U27/RES_hh_num!U27)</f>
        <v>114.44158577500765</v>
      </c>
      <c r="V27" s="69">
        <f>IF(RES_hh_emi!V27=0,0,1000000*RES_hh_emi!V27/RES_hh_num!V27)</f>
        <v>120.52015539119358</v>
      </c>
      <c r="W27" s="69">
        <f>IF(RES_hh_emi!W27=0,0,1000000*RES_hh_emi!W27/RES_hh_num!W27)</f>
        <v>112.63419769678308</v>
      </c>
      <c r="X27" s="69">
        <f>IF(RES_hh_emi!X27=0,0,1000000*RES_hh_emi!X27/RES_hh_num!X27)</f>
        <v>91.45581236253669</v>
      </c>
      <c r="Y27" s="69">
        <f>IF(RES_hh_emi!Y27=0,0,1000000*RES_hh_emi!Y27/RES_hh_num!Y27)</f>
        <v>82.540406379036369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234.57345116020528</v>
      </c>
      <c r="C29" s="72">
        <f>IF(RES_hh_emi!C29=0,0,1000000*RES_hh_emi!C29/RES_hh_num!C29)</f>
        <v>228.82435085769299</v>
      </c>
      <c r="D29" s="72">
        <f>IF(RES_hh_emi!D29=0,0,1000000*RES_hh_emi!D29/RES_hh_num!D29)</f>
        <v>231.42163801007018</v>
      </c>
      <c r="E29" s="72">
        <f>IF(RES_hh_emi!E29=0,0,1000000*RES_hh_emi!E29/RES_hh_num!E29)</f>
        <v>225.27685500931815</v>
      </c>
      <c r="F29" s="72">
        <f>IF(RES_hh_emi!F29=0,0,1000000*RES_hh_emi!F29/RES_hh_num!F29)</f>
        <v>241.8764096833151</v>
      </c>
      <c r="G29" s="72">
        <f>IF(RES_hh_emi!G29=0,0,1000000*RES_hh_emi!G29/RES_hh_num!G29)</f>
        <v>225.75790424083976</v>
      </c>
      <c r="H29" s="72">
        <f>IF(RES_hh_emi!H29=0,0,1000000*RES_hh_emi!H29/RES_hh_num!H29)</f>
        <v>215.43970647029263</v>
      </c>
      <c r="I29" s="72">
        <f>IF(RES_hh_emi!I29=0,0,1000000*RES_hh_emi!I29/RES_hh_num!I29)</f>
        <v>194.00834214109713</v>
      </c>
      <c r="J29" s="72">
        <f>IF(RES_hh_emi!J29=0,0,1000000*RES_hh_emi!J29/RES_hh_num!J29)</f>
        <v>188.49296887318607</v>
      </c>
      <c r="K29" s="72">
        <f>IF(RES_hh_emi!K29=0,0,1000000*RES_hh_emi!K29/RES_hh_num!K29)</f>
        <v>178.65528323552229</v>
      </c>
      <c r="L29" s="72">
        <f>IF(RES_hh_emi!L29=0,0,1000000*RES_hh_emi!L29/RES_hh_num!L29)</f>
        <v>173.81415839857084</v>
      </c>
      <c r="M29" s="72">
        <f>IF(RES_hh_emi!M29=0,0,1000000*RES_hh_emi!M29/RES_hh_num!M29)</f>
        <v>178.82650742311279</v>
      </c>
      <c r="N29" s="72">
        <f>IF(RES_hh_emi!N29=0,0,1000000*RES_hh_emi!N29/RES_hh_num!N29)</f>
        <v>153.17308862086807</v>
      </c>
      <c r="O29" s="72">
        <f>IF(RES_hh_emi!O29=0,0,1000000*RES_hh_emi!O29/RES_hh_num!O29)</f>
        <v>153.12333493912345</v>
      </c>
      <c r="P29" s="72">
        <f>IF(RES_hh_emi!P29=0,0,1000000*RES_hh_emi!P29/RES_hh_num!P29)</f>
        <v>157.3518648313561</v>
      </c>
      <c r="Q29" s="72">
        <f>IF(RES_hh_emi!Q29=0,0,1000000*RES_hh_emi!Q29/RES_hh_num!Q29)</f>
        <v>151.4464276240754</v>
      </c>
      <c r="R29" s="72">
        <f>IF(RES_hh_emi!R29=0,0,1000000*RES_hh_emi!R29/RES_hh_num!R29)</f>
        <v>158.82392371449305</v>
      </c>
      <c r="S29" s="72">
        <f>IF(RES_hh_emi!S29=0,0,1000000*RES_hh_emi!S29/RES_hh_num!S29)</f>
        <v>173.46995722443594</v>
      </c>
      <c r="T29" s="72">
        <f>IF(RES_hh_emi!T29=0,0,1000000*RES_hh_emi!T29/RES_hh_num!T29)</f>
        <v>179.8756102321959</v>
      </c>
      <c r="U29" s="72">
        <f>IF(RES_hh_emi!U29=0,0,1000000*RES_hh_emi!U29/RES_hh_num!U29)</f>
        <v>179.96853035610212</v>
      </c>
      <c r="V29" s="72">
        <f>IF(RES_hh_emi!V29=0,0,1000000*RES_hh_emi!V29/RES_hh_num!V29)</f>
        <v>179.15258835903779</v>
      </c>
      <c r="W29" s="72">
        <f>IF(RES_hh_emi!W29=0,0,1000000*RES_hh_emi!W29/RES_hh_num!W29)</f>
        <v>167.49590360432254</v>
      </c>
      <c r="X29" s="72">
        <f>IF(RES_hh_emi!X29=0,0,1000000*RES_hh_emi!X29/RES_hh_num!X29)</f>
        <v>148.06989263381783</v>
      </c>
      <c r="Y29" s="72">
        <f>IF(RES_hh_emi!Y29=0,0,1000000*RES_hh_emi!Y29/RES_hh_num!Y29)</f>
        <v>139.90086432279028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204.89464416560492</v>
      </c>
      <c r="C30" s="72">
        <f>IF(RES_hh_emi!C30=0,0,1000000*RES_hh_emi!C30/RES_hh_num!C30)</f>
        <v>206.54764365744492</v>
      </c>
      <c r="D30" s="72">
        <f>IF(RES_hh_emi!D30=0,0,1000000*RES_hh_emi!D30/RES_hh_num!D30)</f>
        <v>208.20015449042941</v>
      </c>
      <c r="E30" s="72">
        <f>IF(RES_hh_emi!E30=0,0,1000000*RES_hh_emi!E30/RES_hh_num!E30)</f>
        <v>205.30823986086349</v>
      </c>
      <c r="F30" s="72">
        <f>IF(RES_hh_emi!F30=0,0,1000000*RES_hh_emi!F30/RES_hh_num!F30)</f>
        <v>203.08247821389949</v>
      </c>
      <c r="G30" s="72">
        <f>IF(RES_hh_emi!G30=0,0,1000000*RES_hh_emi!G30/RES_hh_num!G30)</f>
        <v>209.17847849910029</v>
      </c>
      <c r="H30" s="72">
        <f>IF(RES_hh_emi!H30=0,0,1000000*RES_hh_emi!H30/RES_hh_num!H30)</f>
        <v>202.78435618334692</v>
      </c>
      <c r="I30" s="72">
        <f>IF(RES_hh_emi!I30=0,0,1000000*RES_hh_emi!I30/RES_hh_num!I30)</f>
        <v>171.49301122571899</v>
      </c>
      <c r="J30" s="72">
        <f>IF(RES_hh_emi!J30=0,0,1000000*RES_hh_emi!J30/RES_hh_num!J30)</f>
        <v>151.28176237896193</v>
      </c>
      <c r="K30" s="72">
        <f>IF(RES_hh_emi!K30=0,0,1000000*RES_hh_emi!K30/RES_hh_num!K30)</f>
        <v>156.35192158863211</v>
      </c>
      <c r="L30" s="72">
        <f>IF(RES_hh_emi!L30=0,0,1000000*RES_hh_emi!L30/RES_hh_num!L30)</f>
        <v>159.29517088437871</v>
      </c>
      <c r="M30" s="72">
        <f>IF(RES_hh_emi!M30=0,0,1000000*RES_hh_emi!M30/RES_hh_num!M30)</f>
        <v>166.32658564303895</v>
      </c>
      <c r="N30" s="72">
        <f>IF(RES_hh_emi!N30=0,0,1000000*RES_hh_emi!N30/RES_hh_num!N30)</f>
        <v>130.77015232166517</v>
      </c>
      <c r="O30" s="72">
        <f>IF(RES_hh_emi!O30=0,0,1000000*RES_hh_emi!O30/RES_hh_num!O30)</f>
        <v>143.3541146692304</v>
      </c>
      <c r="P30" s="72">
        <f>IF(RES_hh_emi!P30=0,0,1000000*RES_hh_emi!P30/RES_hh_num!P30)</f>
        <v>128.89707535510931</v>
      </c>
      <c r="Q30" s="72">
        <f>IF(RES_hh_emi!Q30=0,0,1000000*RES_hh_emi!Q30/RES_hh_num!Q30)</f>
        <v>135.61302595558513</v>
      </c>
      <c r="R30" s="72">
        <f>IF(RES_hh_emi!R30=0,0,1000000*RES_hh_emi!R30/RES_hh_num!R30)</f>
        <v>139.97887905801204</v>
      </c>
      <c r="S30" s="72">
        <f>IF(RES_hh_emi!S30=0,0,1000000*RES_hh_emi!S30/RES_hh_num!S30)</f>
        <v>158.56730206950016</v>
      </c>
      <c r="T30" s="72">
        <f>IF(RES_hh_emi!T30=0,0,1000000*RES_hh_emi!T30/RES_hh_num!T30)</f>
        <v>156.13628982471508</v>
      </c>
      <c r="U30" s="72">
        <f>IF(RES_hh_emi!U30=0,0,1000000*RES_hh_emi!U30/RES_hh_num!U30)</f>
        <v>158.69871099805397</v>
      </c>
      <c r="V30" s="72">
        <f>IF(RES_hh_emi!V30=0,0,1000000*RES_hh_emi!V30/RES_hh_num!V30)</f>
        <v>169.69652419920726</v>
      </c>
      <c r="W30" s="72">
        <f>IF(RES_hh_emi!W30=0,0,1000000*RES_hh_emi!W30/RES_hh_num!W30)</f>
        <v>160.43207085544373</v>
      </c>
      <c r="X30" s="72">
        <f>IF(RES_hh_emi!X30=0,0,1000000*RES_hh_emi!X30/RES_hh_num!X30)</f>
        <v>127.46460340013832</v>
      </c>
      <c r="Y30" s="72">
        <f>IF(RES_hh_emi!Y30=0,0,1000000*RES_hh_emi!Y30/RES_hh_num!Y30)</f>
        <v>116.57242311726941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137.33323577868478</v>
      </c>
      <c r="C3" s="65">
        <f>IF(RES_hh_fech!C3=0,0,RES_hh_fech!C3/RES_summary!C$19)</f>
        <v>143.87549184942077</v>
      </c>
      <c r="D3" s="65">
        <f>IF(RES_hh_fech!D3=0,0,RES_hh_fech!D3/RES_summary!D$19)</f>
        <v>142.07259275548921</v>
      </c>
      <c r="E3" s="65">
        <f>IF(RES_hh_fech!E3=0,0,RES_hh_fech!E3/RES_summary!E$19)</f>
        <v>156.59705709153022</v>
      </c>
      <c r="F3" s="65">
        <f>IF(RES_hh_fech!F3=0,0,RES_hh_fech!F3/RES_summary!F$19)</f>
        <v>153.46558498256937</v>
      </c>
      <c r="G3" s="65">
        <f>IF(RES_hh_fech!G3=0,0,RES_hh_fech!G3/RES_summary!G$19)</f>
        <v>164.04680952746222</v>
      </c>
      <c r="H3" s="65">
        <f>IF(RES_hh_fech!H3=0,0,RES_hh_fech!H3/RES_summary!H$19)</f>
        <v>153.6525653592841</v>
      </c>
      <c r="I3" s="65">
        <f>IF(RES_hh_fech!I3=0,0,RES_hh_fech!I3/RES_summary!I$19)</f>
        <v>150.372662017717</v>
      </c>
      <c r="J3" s="65">
        <f>IF(RES_hh_fech!J3=0,0,RES_hh_fech!J3/RES_summary!J$19)</f>
        <v>154.32453063343632</v>
      </c>
      <c r="K3" s="65">
        <f>IF(RES_hh_fech!K3=0,0,RES_hh_fech!K3/RES_summary!K$19)</f>
        <v>153.85633314998347</v>
      </c>
      <c r="L3" s="65">
        <f>IF(RES_hh_fech!L3=0,0,RES_hh_fech!L3/RES_summary!L$19)</f>
        <v>158.83121108487191</v>
      </c>
      <c r="M3" s="65">
        <f>IF(RES_hh_fech!M3=0,0,RES_hh_fech!M3/RES_summary!M$19)</f>
        <v>141.15827182074509</v>
      </c>
      <c r="N3" s="65">
        <f>IF(RES_hh_fech!N3=0,0,RES_hh_fech!N3/RES_summary!N$19)</f>
        <v>148.82467771808592</v>
      </c>
      <c r="O3" s="65">
        <f>IF(RES_hh_fech!O3=0,0,RES_hh_fech!O3/RES_summary!O$19)</f>
        <v>146.89390950579764</v>
      </c>
      <c r="P3" s="65">
        <f>IF(RES_hh_fech!P3=0,0,RES_hh_fech!P3/RES_summary!P$19)</f>
        <v>122.50645187526035</v>
      </c>
      <c r="Q3" s="65">
        <f>IF(RES_hh_fech!Q3=0,0,RES_hh_fech!Q3/RES_summary!Q$19)</f>
        <v>136.70484878703374</v>
      </c>
      <c r="R3" s="65">
        <f>IF(RES_hh_fech!R3=0,0,RES_hh_fech!R3/RES_summary!R$19)</f>
        <v>134.91608587661653</v>
      </c>
      <c r="S3" s="65">
        <f>IF(RES_hh_fech!S3=0,0,RES_hh_fech!S3/RES_summary!S$19)</f>
        <v>137.14265606755504</v>
      </c>
      <c r="T3" s="65">
        <f>IF(RES_hh_fech!T3=0,0,RES_hh_fech!T3/RES_summary!T$19)</f>
        <v>131.3732912279487</v>
      </c>
      <c r="U3" s="65">
        <f>IF(RES_hh_fech!U3=0,0,RES_hh_fech!U3/RES_summary!U$19)</f>
        <v>126.41592381211221</v>
      </c>
      <c r="V3" s="65">
        <f>IF(RES_hh_fech!V3=0,0,RES_hh_fech!V3/RES_summary!V$19)</f>
        <v>123.43422925042313</v>
      </c>
      <c r="W3" s="65">
        <f>IF(RES_hh_fech!W3=0,0,RES_hh_fech!W3/RES_summary!W$19)</f>
        <v>132.92522487542939</v>
      </c>
      <c r="X3" s="65">
        <f>IF(RES_hh_fech!X3=0,0,RES_hh_fech!X3/RES_summary!X$19)</f>
        <v>114.23227413613623</v>
      </c>
      <c r="Y3" s="65">
        <f>IF(RES_hh_fech!Y3=0,0,RES_hh_fech!Y3/RES_summary!Y$19)</f>
        <v>102.12187761059654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102.98516245134292</v>
      </c>
      <c r="C4" s="69">
        <f>IF(RES_hh_fech!C4=0,0,RES_hh_fech!C4/RES_summary!C$19)</f>
        <v>109.29511688242417</v>
      </c>
      <c r="D4" s="69">
        <f>IF(RES_hh_fech!D4=0,0,RES_hh_fech!D4/RES_summary!D$19)</f>
        <v>107.4000503586029</v>
      </c>
      <c r="E4" s="69">
        <f>IF(RES_hh_fech!E4=0,0,RES_hh_fech!E4/RES_summary!E$19)</f>
        <v>122.04094914845408</v>
      </c>
      <c r="F4" s="69">
        <f>IF(RES_hh_fech!F4=0,0,RES_hh_fech!F4/RES_summary!F$19)</f>
        <v>119.53159480286521</v>
      </c>
      <c r="G4" s="69">
        <f>IF(RES_hh_fech!G4=0,0,RES_hh_fech!G4/RES_summary!G$19)</f>
        <v>130.8442870860012</v>
      </c>
      <c r="H4" s="69">
        <f>IF(RES_hh_fech!H4=0,0,RES_hh_fech!H4/RES_summary!H$19)</f>
        <v>120.94731742433324</v>
      </c>
      <c r="I4" s="69">
        <f>IF(RES_hh_fech!I4=0,0,RES_hh_fech!I4/RES_summary!I$19)</f>
        <v>120.9192617306807</v>
      </c>
      <c r="J4" s="69">
        <f>IF(RES_hh_fech!J4=0,0,RES_hh_fech!J4/RES_summary!J$19)</f>
        <v>127.31150261908149</v>
      </c>
      <c r="K4" s="69">
        <f>IF(RES_hh_fech!K4=0,0,RES_hh_fech!K4/RES_summary!K$19)</f>
        <v>126.54710099193815</v>
      </c>
      <c r="L4" s="69">
        <f>IF(RES_hh_fech!L4=0,0,RES_hh_fech!L4/RES_summary!L$19)</f>
        <v>130.24405819890148</v>
      </c>
      <c r="M4" s="69">
        <f>IF(RES_hh_fech!M4=0,0,RES_hh_fech!M4/RES_summary!M$19)</f>
        <v>111.6596875470418</v>
      </c>
      <c r="N4" s="69">
        <f>IF(RES_hh_fech!N4=0,0,RES_hh_fech!N4/RES_summary!N$19)</f>
        <v>121.33713988261896</v>
      </c>
      <c r="O4" s="69">
        <f>IF(RES_hh_fech!O4=0,0,RES_hh_fech!O4/RES_summary!O$19)</f>
        <v>120.39855101918671</v>
      </c>
      <c r="P4" s="69">
        <f>IF(RES_hh_fech!P4=0,0,RES_hh_fech!P4/RES_summary!P$19)</f>
        <v>97.564571832362745</v>
      </c>
      <c r="Q4" s="69">
        <f>IF(RES_hh_fech!Q4=0,0,RES_hh_fech!Q4/RES_summary!Q$19)</f>
        <v>111.4345714510242</v>
      </c>
      <c r="R4" s="69">
        <f>IF(RES_hh_fech!R4=0,0,RES_hh_fech!R4/RES_summary!R$19)</f>
        <v>109.88537411056441</v>
      </c>
      <c r="S4" s="69">
        <f>IF(RES_hh_fech!S4=0,0,RES_hh_fech!S4/RES_summary!S$19)</f>
        <v>111.11863209398753</v>
      </c>
      <c r="T4" s="69">
        <f>IF(RES_hh_fech!T4=0,0,RES_hh_fech!T4/RES_summary!T$19)</f>
        <v>105.81126649621865</v>
      </c>
      <c r="U4" s="69">
        <f>IF(RES_hh_fech!U4=0,0,RES_hh_fech!U4/RES_summary!U$19)</f>
        <v>101.34454746617274</v>
      </c>
      <c r="V4" s="69">
        <f>IF(RES_hh_fech!V4=0,0,RES_hh_fech!V4/RES_summary!V$19)</f>
        <v>98.691386111083787</v>
      </c>
      <c r="W4" s="69">
        <f>IF(RES_hh_fech!W4=0,0,RES_hh_fech!W4/RES_summary!W$19)</f>
        <v>111.03180581358284</v>
      </c>
      <c r="X4" s="69">
        <f>IF(RES_hh_fech!X4=0,0,RES_hh_fech!X4/RES_summary!X$19)</f>
        <v>96.999925270603825</v>
      </c>
      <c r="Y4" s="69">
        <f>IF(RES_hh_fech!Y4=0,0,RES_hh_fech!Y4/RES_summary!Y$19)</f>
        <v>85.904389690556584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80.175990609583494</v>
      </c>
      <c r="C5" s="72">
        <f>IF(RES_hh_fech!C5=0,0,RES_hh_fech!C5/RES_summary!C$19)</f>
        <v>111.4212531629949</v>
      </c>
      <c r="D5" s="72">
        <f>IF(RES_hh_fech!D5=0,0,RES_hh_fech!D5/RES_summary!D$19)</f>
        <v>45.841775732527992</v>
      </c>
      <c r="E5" s="72">
        <f>IF(RES_hh_fech!E5=0,0,RES_hh_fech!E5/RES_summary!E$19)</f>
        <v>79.508498371724912</v>
      </c>
      <c r="F5" s="72">
        <f>IF(RES_hh_fech!F5=0,0,RES_hh_fech!F5/RES_summary!F$19)</f>
        <v>74.641290992810269</v>
      </c>
      <c r="G5" s="72">
        <f>IF(RES_hh_fech!G5=0,0,RES_hh_fech!G5/RES_summary!G$19)</f>
        <v>92.70641141480283</v>
      </c>
      <c r="H5" s="72">
        <f>IF(RES_hh_fech!H5=0,0,RES_hh_fech!H5/RES_summary!H$19)</f>
        <v>114.94612848801873</v>
      </c>
      <c r="I5" s="72">
        <f>IF(RES_hh_fech!I5=0,0,RES_hh_fech!I5/RES_summary!I$19)</f>
        <v>108.43881236875252</v>
      </c>
      <c r="J5" s="72">
        <f>IF(RES_hh_fech!J5=0,0,RES_hh_fech!J5/RES_summary!J$19)</f>
        <v>103.79940814047012</v>
      </c>
      <c r="K5" s="72">
        <f>IF(RES_hh_fech!K5=0,0,RES_hh_fech!K5/RES_summary!K$19)</f>
        <v>105.90875100858844</v>
      </c>
      <c r="L5" s="72">
        <f>IF(RES_hh_fech!L5=0,0,RES_hh_fech!L5/RES_summary!L$19)</f>
        <v>117.65598866918538</v>
      </c>
      <c r="M5" s="72">
        <f>IF(RES_hh_fech!M5=0,0,RES_hh_fech!M5/RES_summary!M$19)</f>
        <v>134.8903940231491</v>
      </c>
      <c r="N5" s="72">
        <f>IF(RES_hh_fech!N5=0,0,RES_hh_fech!N5/RES_summary!N$19)</f>
        <v>134.76575220187951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106.98167843257686</v>
      </c>
      <c r="C6" s="72">
        <f>IF(RES_hh_fech!C6=0,0,RES_hh_fech!C6/RES_summary!C$19)</f>
        <v>109.68737571667138</v>
      </c>
      <c r="D6" s="72">
        <f>IF(RES_hh_fech!D6=0,0,RES_hh_fech!D6/RES_summary!D$19)</f>
        <v>111.58393545904697</v>
      </c>
      <c r="E6" s="72">
        <f>IF(RES_hh_fech!E6=0,0,RES_hh_fech!E6/RES_summary!E$19)</f>
        <v>126.76133061927862</v>
      </c>
      <c r="F6" s="72">
        <f>IF(RES_hh_fech!F6=0,0,RES_hh_fech!F6/RES_summary!F$19)</f>
        <v>121.17560795122607</v>
      </c>
      <c r="G6" s="72">
        <f>IF(RES_hh_fech!G6=0,0,RES_hh_fech!G6/RES_summary!G$19)</f>
        <v>138.81065581287967</v>
      </c>
      <c r="H6" s="72">
        <f>IF(RES_hh_fech!H6=0,0,RES_hh_fech!H6/RES_summary!H$19)</f>
        <v>127.12578097141981</v>
      </c>
      <c r="I6" s="72">
        <f>IF(RES_hh_fech!I6=0,0,RES_hh_fech!I6/RES_summary!I$19)</f>
        <v>125.81396158826686</v>
      </c>
      <c r="J6" s="72">
        <f>IF(RES_hh_fech!J6=0,0,RES_hh_fech!J6/RES_summary!J$19)</f>
        <v>141.37513069327974</v>
      </c>
      <c r="K6" s="72">
        <f>IF(RES_hh_fech!K6=0,0,RES_hh_fech!K6/RES_summary!K$19)</f>
        <v>135.80006451141372</v>
      </c>
      <c r="L6" s="72">
        <f>IF(RES_hh_fech!L6=0,0,RES_hh_fech!L6/RES_summary!L$19)</f>
        <v>137.93494505567293</v>
      </c>
      <c r="M6" s="72">
        <f>IF(RES_hh_fech!M6=0,0,RES_hh_fech!M6/RES_summary!M$19)</f>
        <v>118.40240713218492</v>
      </c>
      <c r="N6" s="72">
        <f>IF(RES_hh_fech!N6=0,0,RES_hh_fech!N6/RES_summary!N$19)</f>
        <v>124.19755299524964</v>
      </c>
      <c r="O6" s="72">
        <f>IF(RES_hh_fech!O6=0,0,RES_hh_fech!O6/RES_summary!O$19)</f>
        <v>125.54829533602437</v>
      </c>
      <c r="P6" s="72">
        <f>IF(RES_hh_fech!P6=0,0,RES_hh_fech!P6/RES_summary!P$19)</f>
        <v>110.16630714422575</v>
      </c>
      <c r="Q6" s="72">
        <f>IF(RES_hh_fech!Q6=0,0,RES_hh_fech!Q6/RES_summary!Q$19)</f>
        <v>113.83199019708884</v>
      </c>
      <c r="R6" s="72">
        <f>IF(RES_hh_fech!R6=0,0,RES_hh_fech!R6/RES_summary!R$19)</f>
        <v>117.18849228219513</v>
      </c>
      <c r="S6" s="72">
        <f>IF(RES_hh_fech!S6=0,0,RES_hh_fech!S6/RES_summary!S$19)</f>
        <v>118.9446885156533</v>
      </c>
      <c r="T6" s="72">
        <f>IF(RES_hh_fech!T6=0,0,RES_hh_fech!T6/RES_summary!T$19)</f>
        <v>111.30470672232225</v>
      </c>
      <c r="U6" s="72">
        <f>IF(RES_hh_fech!U6=0,0,RES_hh_fech!U6/RES_summary!U$19)</f>
        <v>111.39279011082135</v>
      </c>
      <c r="V6" s="72">
        <f>IF(RES_hh_fech!V6=0,0,RES_hh_fech!V6/RES_summary!V$19)</f>
        <v>108.42261567270478</v>
      </c>
      <c r="W6" s="72">
        <f>IF(RES_hh_fech!W6=0,0,RES_hh_fech!W6/RES_summary!W$19)</f>
        <v>118.54570980150913</v>
      </c>
      <c r="X6" s="72">
        <f>IF(RES_hh_fech!X6=0,0,RES_hh_fech!X6/RES_summary!X$19)</f>
        <v>105.70451208947057</v>
      </c>
      <c r="Y6" s="72">
        <f>IF(RES_hh_fech!Y6=0,0,RES_hh_fech!Y6/RES_summary!Y$19)</f>
        <v>99.451730537297976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106.65992040025766</v>
      </c>
      <c r="C7" s="72">
        <f>IF(RES_hh_fech!C7=0,0,RES_hh_fech!C7/RES_summary!C$19)</f>
        <v>123.30845118792649</v>
      </c>
      <c r="D7" s="72">
        <f>IF(RES_hh_fech!D7=0,0,RES_hh_fech!D7/RES_summary!D$19)</f>
        <v>121.61843776606072</v>
      </c>
      <c r="E7" s="72">
        <f>IF(RES_hh_fech!E7=0,0,RES_hh_fech!E7/RES_summary!E$19)</f>
        <v>118.47143877502863</v>
      </c>
      <c r="F7" s="72">
        <f>IF(RES_hh_fech!F7=0,0,RES_hh_fech!F7/RES_summary!F$19)</f>
        <v>135.53821620087339</v>
      </c>
      <c r="G7" s="72">
        <f>IF(RES_hh_fech!G7=0,0,RES_hh_fech!G7/RES_summary!G$19)</f>
        <v>150.00122846573873</v>
      </c>
      <c r="H7" s="72">
        <f>IF(RES_hh_fech!H7=0,0,RES_hh_fech!H7/RES_summary!H$19)</f>
        <v>145.56852990934908</v>
      </c>
      <c r="I7" s="72">
        <f>IF(RES_hh_fech!I7=0,0,RES_hh_fech!I7/RES_summary!I$19)</f>
        <v>133.2643969824471</v>
      </c>
      <c r="J7" s="72">
        <f>IF(RES_hh_fech!J7=0,0,RES_hh_fech!J7/RES_summary!J$19)</f>
        <v>145.93895254846501</v>
      </c>
      <c r="K7" s="72">
        <f>IF(RES_hh_fech!K7=0,0,RES_hh_fech!K7/RES_summary!K$19)</f>
        <v>156.07659808979039</v>
      </c>
      <c r="L7" s="72">
        <f>IF(RES_hh_fech!L7=0,0,RES_hh_fech!L7/RES_summary!L$19)</f>
        <v>141.00280890698636</v>
      </c>
      <c r="M7" s="72">
        <f>IF(RES_hh_fech!M7=0,0,RES_hh_fech!M7/RES_summary!M$19)</f>
        <v>135.80582781807749</v>
      </c>
      <c r="N7" s="72">
        <f>IF(RES_hh_fech!N7=0,0,RES_hh_fech!N7/RES_summary!N$19)</f>
        <v>130.36495227974652</v>
      </c>
      <c r="O7" s="72">
        <f>IF(RES_hh_fech!O7=0,0,RES_hh_fech!O7/RES_summary!O$19)</f>
        <v>129.02268695766421</v>
      </c>
      <c r="P7" s="72">
        <f>IF(RES_hh_fech!P7=0,0,RES_hh_fech!P7/RES_summary!P$19)</f>
        <v>103.1193674293396</v>
      </c>
      <c r="Q7" s="72">
        <f>IF(RES_hh_fech!Q7=0,0,RES_hh_fech!Q7/RES_summary!Q$19)</f>
        <v>124.26082683655322</v>
      </c>
      <c r="R7" s="72">
        <f>IF(RES_hh_fech!R7=0,0,RES_hh_fech!R7/RES_summary!R$19)</f>
        <v>122.7178646636212</v>
      </c>
      <c r="S7" s="72">
        <f>IF(RES_hh_fech!S7=0,0,RES_hh_fech!S7/RES_summary!S$19)</f>
        <v>109.44463276393986</v>
      </c>
      <c r="T7" s="72">
        <f>IF(RES_hh_fech!T7=0,0,RES_hh_fech!T7/RES_summary!T$19)</f>
        <v>131.39680198999432</v>
      </c>
      <c r="U7" s="72">
        <f>IF(RES_hh_fech!U7=0,0,RES_hh_fech!U7/RES_summary!U$19)</f>
        <v>117.10139338302227</v>
      </c>
      <c r="V7" s="72">
        <f>IF(RES_hh_fech!V7=0,0,RES_hh_fech!V7/RES_summary!V$19)</f>
        <v>117.29617091919897</v>
      </c>
      <c r="W7" s="72">
        <f>IF(RES_hh_fech!W7=0,0,RES_hh_fech!W7/RES_summary!W$19)</f>
        <v>129.62631381823451</v>
      </c>
      <c r="X7" s="72">
        <f>IF(RES_hh_fech!X7=0,0,RES_hh_fech!X7/RES_summary!X$19)</f>
        <v>124.11259180135015</v>
      </c>
      <c r="Y7" s="72">
        <f>IF(RES_hh_fech!Y7=0,0,RES_hh_fech!Y7/RES_summary!Y$19)</f>
        <v>111.37291375315573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100.11805520562378</v>
      </c>
      <c r="C8" s="72">
        <f>IF(RES_hh_fech!C8=0,0,RES_hh_fech!C8/RES_summary!C$19)</f>
        <v>105.96429536067963</v>
      </c>
      <c r="D8" s="72">
        <f>IF(RES_hh_fech!D8=0,0,RES_hh_fech!D8/RES_summary!D$19)</f>
        <v>102.23346922308929</v>
      </c>
      <c r="E8" s="72">
        <f>IF(RES_hh_fech!E8=0,0,RES_hh_fech!E8/RES_summary!E$19)</f>
        <v>117.22866756465608</v>
      </c>
      <c r="F8" s="72">
        <f>IF(RES_hh_fech!F8=0,0,RES_hh_fech!F8/RES_summary!F$19)</f>
        <v>123.14106707068272</v>
      </c>
      <c r="G8" s="72">
        <f>IF(RES_hh_fech!G8=0,0,RES_hh_fech!G8/RES_summary!G$19)</f>
        <v>130.29004822337424</v>
      </c>
      <c r="H8" s="72">
        <f>IF(RES_hh_fech!H8=0,0,RES_hh_fech!H8/RES_summary!H$19)</f>
        <v>121.00664969080994</v>
      </c>
      <c r="I8" s="72">
        <f>IF(RES_hh_fech!I8=0,0,RES_hh_fech!I8/RES_summary!I$19)</f>
        <v>118.53981809466396</v>
      </c>
      <c r="J8" s="72">
        <f>IF(RES_hh_fech!J8=0,0,RES_hh_fech!J8/RES_summary!J$19)</f>
        <v>119.29520756666429</v>
      </c>
      <c r="K8" s="72">
        <f>IF(RES_hh_fech!K8=0,0,RES_hh_fech!K8/RES_summary!K$19)</f>
        <v>121.4296821020972</v>
      </c>
      <c r="L8" s="72">
        <f>IF(RES_hh_fech!L8=0,0,RES_hh_fech!L8/RES_summary!L$19)</f>
        <v>132.43473506872911</v>
      </c>
      <c r="M8" s="72">
        <f>IF(RES_hh_fech!M8=0,0,RES_hh_fech!M8/RES_summary!M$19)</f>
        <v>123.30304849492873</v>
      </c>
      <c r="N8" s="72">
        <f>IF(RES_hh_fech!N8=0,0,RES_hh_fech!N8/RES_summary!N$19)</f>
        <v>123.18760067843289</v>
      </c>
      <c r="O8" s="72">
        <f>IF(RES_hh_fech!O8=0,0,RES_hh_fech!O8/RES_summary!O$19)</f>
        <v>121.53770035814766</v>
      </c>
      <c r="P8" s="72">
        <f>IF(RES_hh_fech!P8=0,0,RES_hh_fech!P8/RES_summary!P$19)</f>
        <v>98.297427237213185</v>
      </c>
      <c r="Q8" s="72">
        <f>IF(RES_hh_fech!Q8=0,0,RES_hh_fech!Q8/RES_summary!Q$19)</f>
        <v>113.10077461063902</v>
      </c>
      <c r="R8" s="72">
        <f>IF(RES_hh_fech!R8=0,0,RES_hh_fech!R8/RES_summary!R$19)</f>
        <v>112.42789059856835</v>
      </c>
      <c r="S8" s="72">
        <f>IF(RES_hh_fech!S8=0,0,RES_hh_fech!S8/RES_summary!S$19)</f>
        <v>112.76639945431484</v>
      </c>
      <c r="T8" s="72">
        <f>IF(RES_hh_fech!T8=0,0,RES_hh_fech!T8/RES_summary!T$19)</f>
        <v>105.86313374370548</v>
      </c>
      <c r="U8" s="72">
        <f>IF(RES_hh_fech!U8=0,0,RES_hh_fech!U8/RES_summary!U$19)</f>
        <v>101.78955209932167</v>
      </c>
      <c r="V8" s="72">
        <f>IF(RES_hh_fech!V8=0,0,RES_hh_fech!V8/RES_summary!V$19)</f>
        <v>100.37786620194491</v>
      </c>
      <c r="W8" s="72">
        <f>IF(RES_hh_fech!W8=0,0,RES_hh_fech!W8/RES_summary!W$19)</f>
        <v>116.9652120954802</v>
      </c>
      <c r="X8" s="72">
        <f>IF(RES_hh_fech!X8=0,0,RES_hh_fech!X8/RES_summary!X$19)</f>
        <v>101.75853441637408</v>
      </c>
      <c r="Y8" s="72">
        <f>IF(RES_hh_fech!Y8=0,0,RES_hh_fech!Y8/RES_summary!Y$19)</f>
        <v>88.686892584397214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110.74090809633594</v>
      </c>
      <c r="C9" s="72">
        <f>IF(RES_hh_fech!C9=0,0,RES_hh_fech!C9/RES_summary!C$19)</f>
        <v>96.052351067702077</v>
      </c>
      <c r="D9" s="72">
        <f>IF(RES_hh_fech!D9=0,0,RES_hh_fech!D9/RES_summary!D$19)</f>
        <v>109.82979809906278</v>
      </c>
      <c r="E9" s="72">
        <f>IF(RES_hh_fech!E9=0,0,RES_hh_fech!E9/RES_summary!E$19)</f>
        <v>147.45375507490397</v>
      </c>
      <c r="F9" s="72">
        <f>IF(RES_hh_fech!F9=0,0,RES_hh_fech!F9/RES_summary!F$19)</f>
        <v>83.597166537790102</v>
      </c>
      <c r="G9" s="72">
        <f>IF(RES_hh_fech!G9=0,0,RES_hh_fech!G9/RES_summary!G$19)</f>
        <v>115.05035932356928</v>
      </c>
      <c r="H9" s="72">
        <f>IF(RES_hh_fech!H9=0,0,RES_hh_fech!H9/RES_summary!H$19)</f>
        <v>106.71607757236374</v>
      </c>
      <c r="I9" s="72">
        <f>IF(RES_hh_fech!I9=0,0,RES_hh_fech!I9/RES_summary!I$19)</f>
        <v>120.91530044714472</v>
      </c>
      <c r="J9" s="72">
        <f>IF(RES_hh_fech!J9=0,0,RES_hh_fech!J9/RES_summary!J$19)</f>
        <v>138.19663989559763</v>
      </c>
      <c r="K9" s="72">
        <f>IF(RES_hh_fech!K9=0,0,RES_hh_fech!K9/RES_summary!K$19)</f>
        <v>131.63692096842712</v>
      </c>
      <c r="L9" s="72">
        <f>IF(RES_hh_fech!L9=0,0,RES_hh_fech!L9/RES_summary!L$19)</f>
        <v>125.62717358940041</v>
      </c>
      <c r="M9" s="72">
        <f>IF(RES_hh_fech!M9=0,0,RES_hh_fech!M9/RES_summary!M$19)</f>
        <v>79.787486699316219</v>
      </c>
      <c r="N9" s="72">
        <f>IF(RES_hh_fech!N9=0,0,RES_hh_fech!N9/RES_summary!N$19)</f>
        <v>118.29786651537475</v>
      </c>
      <c r="O9" s="72">
        <f>IF(RES_hh_fech!O9=0,0,RES_hh_fech!O9/RES_summary!O$19)</f>
        <v>118.5600445086088</v>
      </c>
      <c r="P9" s="72">
        <f>IF(RES_hh_fech!P9=0,0,RES_hh_fech!P9/RES_summary!P$19)</f>
        <v>96.594732187150441</v>
      </c>
      <c r="Q9" s="72">
        <f>IF(RES_hh_fech!Q9=0,0,RES_hh_fech!Q9/RES_summary!Q$19)</f>
        <v>108.71559990522172</v>
      </c>
      <c r="R9" s="72">
        <f>IF(RES_hh_fech!R9=0,0,RES_hh_fech!R9/RES_summary!R$19)</f>
        <v>104.28548502825682</v>
      </c>
      <c r="S9" s="72">
        <f>IF(RES_hh_fech!S9=0,0,RES_hh_fech!S9/RES_summary!S$19)</f>
        <v>111.42970560762033</v>
      </c>
      <c r="T9" s="72">
        <f>IF(RES_hh_fech!T9=0,0,RES_hh_fech!T9/RES_summary!T$19)</f>
        <v>102.23095542932751</v>
      </c>
      <c r="U9" s="72">
        <f>IF(RES_hh_fech!U9=0,0,RES_hh_fech!U9/RES_summary!U$19)</f>
        <v>100.6603546595</v>
      </c>
      <c r="V9" s="72">
        <f>IF(RES_hh_fech!V9=0,0,RES_hh_fech!V9/RES_summary!V$19)</f>
        <v>97.15833135100695</v>
      </c>
      <c r="W9" s="72">
        <f>IF(RES_hh_fech!W9=0,0,RES_hh_fech!W9/RES_summary!W$19)</f>
        <v>109.43908031023878</v>
      </c>
      <c r="X9" s="72">
        <f>IF(RES_hh_fech!X9=0,0,RES_hh_fech!X9/RES_summary!X$19)</f>
        <v>97.605942091871853</v>
      </c>
      <c r="Y9" s="72">
        <f>IF(RES_hh_fech!Y9=0,0,RES_hh_fech!Y9/RES_summary!Y$19)</f>
        <v>91.095548084084157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70.141048441871703</v>
      </c>
      <c r="C10" s="72">
        <f>IF(RES_hh_fech!C10=0,0,RES_hh_fech!C10/RES_summary!C$19)</f>
        <v>72.983837770319525</v>
      </c>
      <c r="D10" s="72">
        <f>IF(RES_hh_fech!D10=0,0,RES_hh_fech!D10/RES_summary!D$19)</f>
        <v>75.75820848603486</v>
      </c>
      <c r="E10" s="72">
        <f>IF(RES_hh_fech!E10=0,0,RES_hh_fech!E10/RES_summary!E$19)</f>
        <v>82.041828544312523</v>
      </c>
      <c r="F10" s="72">
        <f>IF(RES_hh_fech!F10=0,0,RES_hh_fech!F10/RES_summary!F$19)</f>
        <v>83.489591318528085</v>
      </c>
      <c r="G10" s="72">
        <f>IF(RES_hh_fech!G10=0,0,RES_hh_fech!G10/RES_summary!G$19)</f>
        <v>87.979410135549969</v>
      </c>
      <c r="H10" s="72">
        <f>IF(RES_hh_fech!H10=0,0,RES_hh_fech!H10/RES_summary!H$19)</f>
        <v>87.507918973538352</v>
      </c>
      <c r="I10" s="72">
        <f>IF(RES_hh_fech!I10=0,0,RES_hh_fech!I10/RES_summary!I$19)</f>
        <v>88.61407308853515</v>
      </c>
      <c r="J10" s="72">
        <f>IF(RES_hh_fech!J10=0,0,RES_hh_fech!J10/RES_summary!J$19)</f>
        <v>94.894363667334446</v>
      </c>
      <c r="K10" s="72">
        <f>IF(RES_hh_fech!K10=0,0,RES_hh_fech!K10/RES_summary!K$19)</f>
        <v>105.19965494050841</v>
      </c>
      <c r="L10" s="72">
        <f>IF(RES_hh_fech!L10=0,0,RES_hh_fech!L10/RES_summary!L$19)</f>
        <v>75.17180681866742</v>
      </c>
      <c r="M10" s="72">
        <f>IF(RES_hh_fech!M10=0,0,RES_hh_fech!M10/RES_summary!M$19)</f>
        <v>80.272393609398151</v>
      </c>
      <c r="N10" s="72">
        <f>IF(RES_hh_fech!N10=0,0,RES_hh_fech!N10/RES_summary!N$19)</f>
        <v>102.96805851624295</v>
      </c>
      <c r="O10" s="72">
        <f>IF(RES_hh_fech!O10=0,0,RES_hh_fech!O10/RES_summary!O$19)</f>
        <v>106.81964128731832</v>
      </c>
      <c r="P10" s="72">
        <f>IF(RES_hh_fech!P10=0,0,RES_hh_fech!P10/RES_summary!P$19)</f>
        <v>43.915528644441302</v>
      </c>
      <c r="Q10" s="72">
        <f>IF(RES_hh_fech!Q10=0,0,RES_hh_fech!Q10/RES_summary!Q$19)</f>
        <v>88.51932772635422</v>
      </c>
      <c r="R10" s="72">
        <f>IF(RES_hh_fech!R10=0,0,RES_hh_fech!R10/RES_summary!R$19)</f>
        <v>90.493815618210775</v>
      </c>
      <c r="S10" s="72">
        <f>IF(RES_hh_fech!S10=0,0,RES_hh_fech!S10/RES_summary!S$19)</f>
        <v>88.436268665595023</v>
      </c>
      <c r="T10" s="72">
        <f>IF(RES_hh_fech!T10=0,0,RES_hh_fech!T10/RES_summary!T$19)</f>
        <v>98.346432456219304</v>
      </c>
      <c r="U10" s="72">
        <f>IF(RES_hh_fech!U10=0,0,RES_hh_fech!U10/RES_summary!U$19)</f>
        <v>95.755510232602518</v>
      </c>
      <c r="V10" s="72">
        <f>IF(RES_hh_fech!V10=0,0,RES_hh_fech!V10/RES_summary!V$19)</f>
        <v>88.29156599865874</v>
      </c>
      <c r="W10" s="72">
        <f>IF(RES_hh_fech!W10=0,0,RES_hh_fech!W10/RES_summary!W$19)</f>
        <v>87.212682068364742</v>
      </c>
      <c r="X10" s="72">
        <f>IF(RES_hh_fech!X10=0,0,RES_hh_fech!X10/RES_summary!X$19)</f>
        <v>86.682875895338668</v>
      </c>
      <c r="Y10" s="72">
        <f>IF(RES_hh_fech!Y10=0,0,RES_hh_fech!Y10/RES_summary!Y$19)</f>
        <v>79.556364528507629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117.8783514207003</v>
      </c>
      <c r="G11" s="72">
        <f>IF(RES_hh_fech!G11=0,0,RES_hh_fech!G11/RES_summary!G$19)</f>
        <v>119.13919366645153</v>
      </c>
      <c r="H11" s="72">
        <f>IF(RES_hh_fech!H11=0,0,RES_hh_fech!H11/RES_summary!H$19)</f>
        <v>100.41094789211826</v>
      </c>
      <c r="I11" s="72">
        <f>IF(RES_hh_fech!I11=0,0,RES_hh_fech!I11/RES_summary!I$19)</f>
        <v>101.7498601575283</v>
      </c>
      <c r="J11" s="72">
        <f>IF(RES_hh_fech!J11=0,0,RES_hh_fech!J11/RES_summary!J$19)</f>
        <v>31.481416710862213</v>
      </c>
      <c r="K11" s="72">
        <f>IF(RES_hh_fech!K11=0,0,RES_hh_fech!K11/RES_summary!K$19)</f>
        <v>27.655768498676018</v>
      </c>
      <c r="L11" s="72">
        <f>IF(RES_hh_fech!L11=0,0,RES_hh_fech!L11/RES_summary!L$19)</f>
        <v>44.378166702758612</v>
      </c>
      <c r="M11" s="72">
        <f>IF(RES_hh_fech!M11=0,0,RES_hh_fech!M11/RES_summary!M$19)</f>
        <v>101.38749676557754</v>
      </c>
      <c r="N11" s="72">
        <f>IF(RES_hh_fech!N11=0,0,RES_hh_fech!N11/RES_summary!N$19)</f>
        <v>92.282769470173008</v>
      </c>
      <c r="O11" s="72">
        <f>IF(RES_hh_fech!O11=0,0,RES_hh_fech!O11/RES_summary!O$19)</f>
        <v>100.40962819291806</v>
      </c>
      <c r="P11" s="72">
        <f>IF(RES_hh_fech!P11=0,0,RES_hh_fech!P11/RES_summary!P$19)</f>
        <v>79.500071814409779</v>
      </c>
      <c r="Q11" s="72">
        <f>IF(RES_hh_fech!Q11=0,0,RES_hh_fech!Q11/RES_summary!Q$19)</f>
        <v>87.532862018841854</v>
      </c>
      <c r="R11" s="72">
        <f>IF(RES_hh_fech!R11=0,0,RES_hh_fech!R11/RES_summary!R$19)</f>
        <v>88.965217878648787</v>
      </c>
      <c r="S11" s="72">
        <f>IF(RES_hh_fech!S11=0,0,RES_hh_fech!S11/RES_summary!S$19)</f>
        <v>84.980386977205427</v>
      </c>
      <c r="T11" s="72">
        <f>IF(RES_hh_fech!T11=0,0,RES_hh_fech!T11/RES_summary!T$19)</f>
        <v>102.634417728138</v>
      </c>
      <c r="U11" s="72">
        <f>IF(RES_hh_fech!U11=0,0,RES_hh_fech!U11/RES_summary!U$19)</f>
        <v>85.563304324349033</v>
      </c>
      <c r="V11" s="72">
        <f>IF(RES_hh_fech!V11=0,0,RES_hh_fech!V11/RES_summary!V$19)</f>
        <v>91.410562987555025</v>
      </c>
      <c r="W11" s="72">
        <f>IF(RES_hh_fech!W11=0,0,RES_hh_fech!W11/RES_summary!W$19)</f>
        <v>82.935937035824693</v>
      </c>
      <c r="X11" s="72">
        <f>IF(RES_hh_fech!X11=0,0,RES_hh_fech!X11/RES_summary!X$19)</f>
        <v>93.831290655516739</v>
      </c>
      <c r="Y11" s="72">
        <f>IF(RES_hh_fech!Y11=0,0,RES_hh_fech!Y11/RES_summary!Y$19)</f>
        <v>82.527953837123661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31.686487923700298</v>
      </c>
      <c r="C12" s="72">
        <f>IF(RES_hh_fech!C12=0,0,RES_hh_fech!C12/RES_summary!C$19)</f>
        <v>35.031316923907369</v>
      </c>
      <c r="D12" s="72">
        <f>IF(RES_hh_fech!D12=0,0,RES_hh_fech!D12/RES_summary!D$19)</f>
        <v>31.611567529324041</v>
      </c>
      <c r="E12" s="72">
        <f>IF(RES_hh_fech!E12=0,0,RES_hh_fech!E12/RES_summary!E$19)</f>
        <v>31.724679691240986</v>
      </c>
      <c r="F12" s="72">
        <f>IF(RES_hh_fech!F12=0,0,RES_hh_fech!F12/RES_summary!F$19)</f>
        <v>34.678801399587066</v>
      </c>
      <c r="G12" s="72">
        <f>IF(RES_hh_fech!G12=0,0,RES_hh_fech!G12/RES_summary!G$19)</f>
        <v>40.746199682677151</v>
      </c>
      <c r="H12" s="72">
        <f>IF(RES_hh_fech!H12=0,0,RES_hh_fech!H12/RES_summary!H$19)</f>
        <v>33.275405451703172</v>
      </c>
      <c r="I12" s="72">
        <f>IF(RES_hh_fech!I12=0,0,RES_hh_fech!I12/RES_summary!I$19)</f>
        <v>32.425761555878935</v>
      </c>
      <c r="J12" s="72">
        <f>IF(RES_hh_fech!J12=0,0,RES_hh_fech!J12/RES_summary!J$19)</f>
        <v>31.505715195210204</v>
      </c>
      <c r="K12" s="72">
        <f>IF(RES_hh_fech!K12=0,0,RES_hh_fech!K12/RES_summary!K$19)</f>
        <v>29.785514165738888</v>
      </c>
      <c r="L12" s="72">
        <f>IF(RES_hh_fech!L12=0,0,RES_hh_fech!L12/RES_summary!L$19)</f>
        <v>33.816613266218368</v>
      </c>
      <c r="M12" s="72">
        <f>IF(RES_hh_fech!M12=0,0,RES_hh_fech!M12/RES_summary!M$19)</f>
        <v>29.570606436986132</v>
      </c>
      <c r="N12" s="72">
        <f>IF(RES_hh_fech!N12=0,0,RES_hh_fech!N12/RES_summary!N$19)</f>
        <v>30.394958601142289</v>
      </c>
      <c r="O12" s="72">
        <f>IF(RES_hh_fech!O12=0,0,RES_hh_fech!O12/RES_summary!O$19)</f>
        <v>31.028100033293644</v>
      </c>
      <c r="P12" s="72">
        <f>IF(RES_hh_fech!P12=0,0,RES_hh_fech!P12/RES_summary!P$19)</f>
        <v>23.173721864523703</v>
      </c>
      <c r="Q12" s="72">
        <f>IF(RES_hh_fech!Q12=0,0,RES_hh_fech!Q12/RES_summary!Q$19)</f>
        <v>26.84162038321395</v>
      </c>
      <c r="R12" s="72">
        <f>IF(RES_hh_fech!R12=0,0,RES_hh_fech!R12/RES_summary!R$19)</f>
        <v>26.233506173660327</v>
      </c>
      <c r="S12" s="72">
        <f>IF(RES_hh_fech!S12=0,0,RES_hh_fech!S12/RES_summary!S$19)</f>
        <v>27.302996718974658</v>
      </c>
      <c r="T12" s="72">
        <f>IF(RES_hh_fech!T12=0,0,RES_hh_fech!T12/RES_summary!T$19)</f>
        <v>25.614125573006454</v>
      </c>
      <c r="U12" s="72">
        <f>IF(RES_hh_fech!U12=0,0,RES_hh_fech!U12/RES_summary!U$19)</f>
        <v>15.687250188954417</v>
      </c>
      <c r="V12" s="72">
        <f>IF(RES_hh_fech!V12=0,0,RES_hh_fech!V12/RES_summary!V$19)</f>
        <v>8.2189823608909247</v>
      </c>
      <c r="W12" s="72">
        <f>IF(RES_hh_fech!W12=0,0,RES_hh_fech!W12/RES_summary!W$19)</f>
        <v>27.199989321662692</v>
      </c>
      <c r="X12" s="72">
        <f>IF(RES_hh_fech!X12=0,0,RES_hh_fech!X12/RES_summary!X$19)</f>
        <v>21.237888581993349</v>
      </c>
      <c r="Y12" s="72">
        <f>IF(RES_hh_fech!Y12=0,0,RES_hh_fech!Y12/RES_summary!Y$19)</f>
        <v>19.662204735669729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78.671155421070907</v>
      </c>
      <c r="C13" s="74">
        <f>IF(RES_hh_fech!C13=0,0,RES_hh_fech!C13/RES_summary!C$19)</f>
        <v>72.420568657956224</v>
      </c>
      <c r="D13" s="74">
        <f>IF(RES_hh_fech!D13=0,0,RES_hh_fech!D13/RES_summary!D$19)</f>
        <v>79.630453425063664</v>
      </c>
      <c r="E13" s="74">
        <f>IF(RES_hh_fech!E13=0,0,RES_hh_fech!E13/RES_summary!E$19)</f>
        <v>89.103731544646308</v>
      </c>
      <c r="F13" s="74">
        <f>IF(RES_hh_fech!F13=0,0,RES_hh_fech!F13/RES_summary!F$19)</f>
        <v>88.771965372721425</v>
      </c>
      <c r="G13" s="74">
        <f>IF(RES_hh_fech!G13=0,0,RES_hh_fech!G13/RES_summary!G$19)</f>
        <v>105.57173931286913</v>
      </c>
      <c r="H13" s="74">
        <f>IF(RES_hh_fech!H13=0,0,RES_hh_fech!H13/RES_summary!H$19)</f>
        <v>92.167018192628333</v>
      </c>
      <c r="I13" s="74">
        <f>IF(RES_hh_fech!I13=0,0,RES_hh_fech!I13/RES_summary!I$19)</f>
        <v>85.650711775539563</v>
      </c>
      <c r="J13" s="74">
        <f>IF(RES_hh_fech!J13=0,0,RES_hh_fech!J13/RES_summary!J$19)</f>
        <v>96.621716129442035</v>
      </c>
      <c r="K13" s="74">
        <f>IF(RES_hh_fech!K13=0,0,RES_hh_fech!K13/RES_summary!K$19)</f>
        <v>90.351207378750559</v>
      </c>
      <c r="L13" s="74">
        <f>IF(RES_hh_fech!L13=0,0,RES_hh_fech!L13/RES_summary!L$19)</f>
        <v>103.94812861005155</v>
      </c>
      <c r="M13" s="74">
        <f>IF(RES_hh_fech!M13=0,0,RES_hh_fech!M13/RES_summary!M$19)</f>
        <v>104.13342562910356</v>
      </c>
      <c r="N13" s="74">
        <f>IF(RES_hh_fech!N13=0,0,RES_hh_fech!N13/RES_summary!N$19)</f>
        <v>104.96433029262423</v>
      </c>
      <c r="O13" s="74">
        <f>IF(RES_hh_fech!O13=0,0,RES_hh_fech!O13/RES_summary!O$19)</f>
        <v>91.406338323164448</v>
      </c>
      <c r="P13" s="74">
        <f>IF(RES_hh_fech!P13=0,0,RES_hh_fech!P13/RES_summary!P$19)</f>
        <v>66.445873799411871</v>
      </c>
      <c r="Q13" s="74">
        <f>IF(RES_hh_fech!Q13=0,0,RES_hh_fech!Q13/RES_summary!Q$19)</f>
        <v>103.54299731479482</v>
      </c>
      <c r="R13" s="74">
        <f>IF(RES_hh_fech!R13=0,0,RES_hh_fech!R13/RES_summary!R$19)</f>
        <v>107.90851526854387</v>
      </c>
      <c r="S13" s="74">
        <f>IF(RES_hh_fech!S13=0,0,RES_hh_fech!S13/RES_summary!S$19)</f>
        <v>83.587649265517996</v>
      </c>
      <c r="T13" s="74">
        <f>IF(RES_hh_fech!T13=0,0,RES_hh_fech!T13/RES_summary!T$19)</f>
        <v>90.186290589710197</v>
      </c>
      <c r="U13" s="74">
        <f>IF(RES_hh_fech!U13=0,0,RES_hh_fech!U13/RES_summary!U$19)</f>
        <v>105.0760428599495</v>
      </c>
      <c r="V13" s="74">
        <f>IF(RES_hh_fech!V13=0,0,RES_hh_fech!V13/RES_summary!V$19)</f>
        <v>114.87242590320801</v>
      </c>
      <c r="W13" s="74">
        <f>IF(RES_hh_fech!W13=0,0,RES_hh_fech!W13/RES_summary!W$19)</f>
        <v>36.994386357742471</v>
      </c>
      <c r="X13" s="74">
        <f>IF(RES_hh_fech!X13=0,0,RES_hh_fech!X13/RES_summary!X$19)</f>
        <v>123.32783746429273</v>
      </c>
      <c r="Y13" s="74">
        <f>IF(RES_hh_fech!Y13=0,0,RES_hh_fech!Y13/RES_summary!Y$19)</f>
        <v>81.19765748152011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1.19970817364521</v>
      </c>
      <c r="C14" s="76">
        <f>IF(RES_hh_fech!C14=0,0,RES_hh_fech!C14/RES_summary!C$19)</f>
        <v>1.2523017230460514</v>
      </c>
      <c r="D14" s="76">
        <f>IF(RES_hh_fech!D14=0,0,RES_hh_fech!D14/RES_summary!D$19)</f>
        <v>1.194408397540619</v>
      </c>
      <c r="E14" s="76">
        <f>IF(RES_hh_fech!E14=0,0,RES_hh_fech!E14/RES_summary!E$19)</f>
        <v>1.2078951637262791</v>
      </c>
      <c r="F14" s="76">
        <f>IF(RES_hh_fech!F14=0,0,RES_hh_fech!F14/RES_summary!F$19)</f>
        <v>1.3049533675123526</v>
      </c>
      <c r="G14" s="76">
        <f>IF(RES_hh_fech!G14=0,0,RES_hh_fech!G14/RES_summary!G$19)</f>
        <v>1.3710961881021664</v>
      </c>
      <c r="H14" s="76">
        <f>IF(RES_hh_fech!H14=0,0,RES_hh_fech!H14/RES_summary!H$19)</f>
        <v>1.2097482845824334</v>
      </c>
      <c r="I14" s="76">
        <f>IF(RES_hh_fech!I14=0,0,RES_hh_fech!I14/RES_summary!I$19)</f>
        <v>1.1307106019641877</v>
      </c>
      <c r="J14" s="76">
        <f>IF(RES_hh_fech!J14=0,0,RES_hh_fech!J14/RES_summary!J$19)</f>
        <v>1.132887961877139</v>
      </c>
      <c r="K14" s="76">
        <f>IF(RES_hh_fech!K14=0,0,RES_hh_fech!K14/RES_summary!K$19)</f>
        <v>1.1392386787726794</v>
      </c>
      <c r="L14" s="76">
        <f>IF(RES_hh_fech!L14=0,0,RES_hh_fech!L14/RES_summary!L$19)</f>
        <v>1.2470087302329946</v>
      </c>
      <c r="M14" s="76">
        <f>IF(RES_hh_fech!M14=0,0,RES_hh_fech!M14/RES_summary!M$19)</f>
        <v>1.1302769767766039</v>
      </c>
      <c r="N14" s="76">
        <f>IF(RES_hh_fech!N14=0,0,RES_hh_fech!N14/RES_summary!N$19)</f>
        <v>1.1250972191392321</v>
      </c>
      <c r="O14" s="76">
        <f>IF(RES_hh_fech!O14=0,0,RES_hh_fech!O14/RES_summary!O$19)</f>
        <v>1.2125683839478072</v>
      </c>
      <c r="P14" s="76">
        <f>IF(RES_hh_fech!P14=0,0,RES_hh_fech!P14/RES_summary!P$19)</f>
        <v>1.0115439131530761</v>
      </c>
      <c r="Q14" s="76">
        <f>IF(RES_hh_fech!Q14=0,0,RES_hh_fech!Q14/RES_summary!Q$19)</f>
        <v>1.0517724037462572</v>
      </c>
      <c r="R14" s="76">
        <f>IF(RES_hh_fech!R14=0,0,RES_hh_fech!R14/RES_summary!R$19)</f>
        <v>1.05440031331274</v>
      </c>
      <c r="S14" s="76">
        <f>IF(RES_hh_fech!S14=0,0,RES_hh_fech!S14/RES_summary!S$19)</f>
        <v>1.0720057680827186</v>
      </c>
      <c r="T14" s="76">
        <f>IF(RES_hh_fech!T14=0,0,RES_hh_fech!T14/RES_summary!T$19)</f>
        <v>1.0299717784051285</v>
      </c>
      <c r="U14" s="76">
        <f>IF(RES_hh_fech!U14=0,0,RES_hh_fech!U14/RES_summary!U$19)</f>
        <v>1.0194129102910046</v>
      </c>
      <c r="V14" s="76">
        <f>IF(RES_hh_fech!V14=0,0,RES_hh_fech!V14/RES_summary!V$19)</f>
        <v>1.0199892558253638</v>
      </c>
      <c r="W14" s="76">
        <f>IF(RES_hh_fech!W14=0,0,RES_hh_fech!W14/RES_summary!W$19)</f>
        <v>1.5275485904308621</v>
      </c>
      <c r="X14" s="76">
        <f>IF(RES_hh_fech!X14=0,0,RES_hh_fech!X14/RES_summary!X$19)</f>
        <v>1.4244299777415252</v>
      </c>
      <c r="Y14" s="76">
        <f>IF(RES_hh_fech!Y14=0,0,RES_hh_fech!Y14/RES_summary!Y$19)</f>
        <v>1.2120089499523463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0.38197046484919106</v>
      </c>
      <c r="C15" s="69">
        <f>IF(RES_hh_fech!C15=0,0,RES_hh_fech!C15/RES_summary!C$19)</f>
        <v>0.47354259571012158</v>
      </c>
      <c r="D15" s="69">
        <f>IF(RES_hh_fech!D15=0,0,RES_hh_fech!D15/RES_summary!D$19)</f>
        <v>0.40483037610840555</v>
      </c>
      <c r="E15" s="69">
        <f>IF(RES_hh_fech!E15=0,0,RES_hh_fech!E15/RES_summary!E$19)</f>
        <v>1.302058028568567</v>
      </c>
      <c r="F15" s="69">
        <f>IF(RES_hh_fech!F15=0,0,RES_hh_fech!F15/RES_summary!F$19)</f>
        <v>0.54032393168715831</v>
      </c>
      <c r="G15" s="69">
        <f>IF(RES_hh_fech!G15=0,0,RES_hh_fech!G15/RES_summary!G$19)</f>
        <v>0.56050824603134386</v>
      </c>
      <c r="H15" s="69">
        <f>IF(RES_hh_fech!H15=0,0,RES_hh_fech!H15/RES_summary!H$19)</f>
        <v>0.75190064746696939</v>
      </c>
      <c r="I15" s="69">
        <f>IF(RES_hh_fech!I15=0,0,RES_hh_fech!I15/RES_summary!I$19)</f>
        <v>0.72590117284181244</v>
      </c>
      <c r="J15" s="69">
        <f>IF(RES_hh_fech!J15=0,0,RES_hh_fech!J15/RES_summary!J$19)</f>
        <v>0.9476757439554897</v>
      </c>
      <c r="K15" s="69">
        <f>IF(RES_hh_fech!K15=0,0,RES_hh_fech!K15/RES_summary!K$19)</f>
        <v>1.0185037550651415</v>
      </c>
      <c r="L15" s="69">
        <f>IF(RES_hh_fech!L15=0,0,RES_hh_fech!L15/RES_summary!L$19)</f>
        <v>0.80851779244769784</v>
      </c>
      <c r="M15" s="69">
        <f>IF(RES_hh_fech!M15=0,0,RES_hh_fech!M15/RES_summary!M$19)</f>
        <v>0.90352895439950398</v>
      </c>
      <c r="N15" s="69">
        <f>IF(RES_hh_fech!N15=0,0,RES_hh_fech!N15/RES_summary!N$19)</f>
        <v>1.4528430534106047</v>
      </c>
      <c r="O15" s="69">
        <f>IF(RES_hh_fech!O15=0,0,RES_hh_fech!O15/RES_summary!O$19)</f>
        <v>0.87262800871948254</v>
      </c>
      <c r="P15" s="69">
        <f>IF(RES_hh_fech!P15=0,0,RES_hh_fech!P15/RES_summary!P$19)</f>
        <v>0.63403640661068872</v>
      </c>
      <c r="Q15" s="69">
        <f>IF(RES_hh_fech!Q15=0,0,RES_hh_fech!Q15/RES_summary!Q$19)</f>
        <v>1.2987653657971971</v>
      </c>
      <c r="R15" s="69">
        <f>IF(RES_hh_fech!R15=0,0,RES_hh_fech!R15/RES_summary!R$19)</f>
        <v>0.89777808644478907</v>
      </c>
      <c r="S15" s="69">
        <f>IF(RES_hh_fech!S15=0,0,RES_hh_fech!S15/RES_summary!S$19)</f>
        <v>1.3208843668440888</v>
      </c>
      <c r="T15" s="69">
        <f>IF(RES_hh_fech!T15=0,0,RES_hh_fech!T15/RES_summary!T$19)</f>
        <v>1.011225447275808</v>
      </c>
      <c r="U15" s="69">
        <f>IF(RES_hh_fech!U15=0,0,RES_hh_fech!U15/RES_summary!U$19)</f>
        <v>1.2330153650511082</v>
      </c>
      <c r="V15" s="69">
        <f>IF(RES_hh_fech!V15=0,0,RES_hh_fech!V15/RES_summary!V$19)</f>
        <v>0.96395688106814281</v>
      </c>
      <c r="W15" s="69">
        <f>IF(RES_hh_fech!W15=0,0,RES_hh_fech!W15/RES_summary!W$19)</f>
        <v>0.94076505091746265</v>
      </c>
      <c r="X15" s="69">
        <f>IF(RES_hh_fech!X15=0,0,RES_hh_fech!X15/RES_summary!X$19)</f>
        <v>1.4101739730466725</v>
      </c>
      <c r="Y15" s="69">
        <f>IF(RES_hh_fech!Y15=0,0,RES_hh_fech!Y15/RES_summary!Y$19)</f>
        <v>1.218883074527674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0.38197046484919106</v>
      </c>
      <c r="C16" s="72">
        <f>IF(RES_hh_fech!C16=0,0,RES_hh_fech!C16/RES_summary!C$19)</f>
        <v>0.47354259571012158</v>
      </c>
      <c r="D16" s="72">
        <f>IF(RES_hh_fech!D16=0,0,RES_hh_fech!D16/RES_summary!D$19)</f>
        <v>0.40483037610840555</v>
      </c>
      <c r="E16" s="72">
        <f>IF(RES_hh_fech!E16=0,0,RES_hh_fech!E16/RES_summary!E$19)</f>
        <v>1.302058028568567</v>
      </c>
      <c r="F16" s="72">
        <f>IF(RES_hh_fech!F16=0,0,RES_hh_fech!F16/RES_summary!F$19)</f>
        <v>0.54032393168715831</v>
      </c>
      <c r="G16" s="72">
        <f>IF(RES_hh_fech!G16=0,0,RES_hh_fech!G16/RES_summary!G$19)</f>
        <v>0.56050824603134386</v>
      </c>
      <c r="H16" s="72">
        <f>IF(RES_hh_fech!H16=0,0,RES_hh_fech!H16/RES_summary!H$19)</f>
        <v>0.75190064746696939</v>
      </c>
      <c r="I16" s="72">
        <f>IF(RES_hh_fech!I16=0,0,RES_hh_fech!I16/RES_summary!I$19)</f>
        <v>0.72590117284181244</v>
      </c>
      <c r="J16" s="72">
        <f>IF(RES_hh_fech!J16=0,0,RES_hh_fech!J16/RES_summary!J$19)</f>
        <v>0.9476757439554897</v>
      </c>
      <c r="K16" s="72">
        <f>IF(RES_hh_fech!K16=0,0,RES_hh_fech!K16/RES_summary!K$19)</f>
        <v>1.0185037550651415</v>
      </c>
      <c r="L16" s="72">
        <f>IF(RES_hh_fech!L16=0,0,RES_hh_fech!L16/RES_summary!L$19)</f>
        <v>0.80851779244769784</v>
      </c>
      <c r="M16" s="72">
        <f>IF(RES_hh_fech!M16=0,0,RES_hh_fech!M16/RES_summary!M$19)</f>
        <v>0.90352895439950398</v>
      </c>
      <c r="N16" s="72">
        <f>IF(RES_hh_fech!N16=0,0,RES_hh_fech!N16/RES_summary!N$19)</f>
        <v>1.4528430534106047</v>
      </c>
      <c r="O16" s="72">
        <f>IF(RES_hh_fech!O16=0,0,RES_hh_fech!O16/RES_summary!O$19)</f>
        <v>0.87262800871948254</v>
      </c>
      <c r="P16" s="72">
        <f>IF(RES_hh_fech!P16=0,0,RES_hh_fech!P16/RES_summary!P$19)</f>
        <v>0.63403640661068872</v>
      </c>
      <c r="Q16" s="72">
        <f>IF(RES_hh_fech!Q16=0,0,RES_hh_fech!Q16/RES_summary!Q$19)</f>
        <v>1.2987653657971971</v>
      </c>
      <c r="R16" s="72">
        <f>IF(RES_hh_fech!R16=0,0,RES_hh_fech!R16/RES_summary!R$19)</f>
        <v>0.89777808644478907</v>
      </c>
      <c r="S16" s="72">
        <f>IF(RES_hh_fech!S16=0,0,RES_hh_fech!S16/RES_summary!S$19)</f>
        <v>1.3208843668440888</v>
      </c>
      <c r="T16" s="72">
        <f>IF(RES_hh_fech!T16=0,0,RES_hh_fech!T16/RES_summary!T$19)</f>
        <v>1.011225447275808</v>
      </c>
      <c r="U16" s="72">
        <f>IF(RES_hh_fech!U16=0,0,RES_hh_fech!U16/RES_summary!U$19)</f>
        <v>1.2330153650511082</v>
      </c>
      <c r="V16" s="72">
        <f>IF(RES_hh_fech!V16=0,0,RES_hh_fech!V16/RES_summary!V$19)</f>
        <v>0.96395688106814281</v>
      </c>
      <c r="W16" s="72">
        <f>IF(RES_hh_fech!W16=0,0,RES_hh_fech!W16/RES_summary!W$19)</f>
        <v>0.94076505091746265</v>
      </c>
      <c r="X16" s="72">
        <f>IF(RES_hh_fech!X16=0,0,RES_hh_fech!X16/RES_summary!X$19)</f>
        <v>1.4101739730466725</v>
      </c>
      <c r="Y16" s="72">
        <f>IF(RES_hh_fech!Y16=0,0,RES_hh_fech!Y16/RES_summary!Y$19)</f>
        <v>1.218883074527674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23.450352343251211</v>
      </c>
      <c r="C17" s="69">
        <f>IF(RES_hh_fech!C17=0,0,RES_hh_fech!C17/RES_summary!C$19)</f>
        <v>23.503830481060323</v>
      </c>
      <c r="D17" s="69">
        <f>IF(RES_hh_fech!D17=0,0,RES_hh_fech!D17/RES_summary!D$19)</f>
        <v>23.592325445364825</v>
      </c>
      <c r="E17" s="69">
        <f>IF(RES_hh_fech!E17=0,0,RES_hh_fech!E17/RES_summary!E$19)</f>
        <v>22.952824639780903</v>
      </c>
      <c r="F17" s="69">
        <f>IF(RES_hh_fech!F17=0,0,RES_hh_fech!F17/RES_summary!F$19)</f>
        <v>22.674396010603644</v>
      </c>
      <c r="G17" s="69">
        <f>IF(RES_hh_fech!G17=0,0,RES_hh_fech!G17/RES_summary!G$19)</f>
        <v>22.35532589678116</v>
      </c>
      <c r="H17" s="69">
        <f>IF(RES_hh_fech!H17=0,0,RES_hh_fech!H17/RES_summary!H$19)</f>
        <v>21.828170493306871</v>
      </c>
      <c r="I17" s="69">
        <f>IF(RES_hh_fech!I17=0,0,RES_hh_fech!I17/RES_summary!I$19)</f>
        <v>19.912156298442106</v>
      </c>
      <c r="J17" s="69">
        <f>IF(RES_hh_fech!J17=0,0,RES_hh_fech!J17/RES_summary!J$19)</f>
        <v>18.17760770434132</v>
      </c>
      <c r="K17" s="69">
        <f>IF(RES_hh_fech!K17=0,0,RES_hh_fech!K17/RES_summary!K$19)</f>
        <v>18.305461571799331</v>
      </c>
      <c r="L17" s="69">
        <f>IF(RES_hh_fech!L17=0,0,RES_hh_fech!L17/RES_summary!L$19)</f>
        <v>19.835722853823484</v>
      </c>
      <c r="M17" s="69">
        <f>IF(RES_hh_fech!M17=0,0,RES_hh_fech!M17/RES_summary!M$19)</f>
        <v>20.456956347996361</v>
      </c>
      <c r="N17" s="69">
        <f>IF(RES_hh_fech!N17=0,0,RES_hh_fech!N17/RES_summary!N$19)</f>
        <v>19.415470210660715</v>
      </c>
      <c r="O17" s="69">
        <f>IF(RES_hh_fech!O17=0,0,RES_hh_fech!O17/RES_summary!O$19)</f>
        <v>18.439046761146489</v>
      </c>
      <c r="P17" s="69">
        <f>IF(RES_hh_fech!P17=0,0,RES_hh_fech!P17/RES_summary!P$19)</f>
        <v>17.811758802557609</v>
      </c>
      <c r="Q17" s="69">
        <f>IF(RES_hh_fech!Q17=0,0,RES_hh_fech!Q17/RES_summary!Q$19)</f>
        <v>17.22644322918925</v>
      </c>
      <c r="R17" s="69">
        <f>IF(RES_hh_fech!R17=0,0,RES_hh_fech!R17/RES_summary!R$19)</f>
        <v>17.258959922550879</v>
      </c>
      <c r="S17" s="69">
        <f>IF(RES_hh_fech!S17=0,0,RES_hh_fech!S17/RES_summary!S$19)</f>
        <v>16.934302595164585</v>
      </c>
      <c r="T17" s="69">
        <f>IF(RES_hh_fech!T17=0,0,RES_hh_fech!T17/RES_summary!T$19)</f>
        <v>16.887383369559426</v>
      </c>
      <c r="U17" s="69">
        <f>IF(RES_hh_fech!U17=0,0,RES_hh_fech!U17/RES_summary!U$19)</f>
        <v>16.144466857428963</v>
      </c>
      <c r="V17" s="69">
        <f>IF(RES_hh_fech!V17=0,0,RES_hh_fech!V17/RES_summary!V$19)</f>
        <v>15.748510598784794</v>
      </c>
      <c r="W17" s="69">
        <f>IF(RES_hh_fech!W17=0,0,RES_hh_fech!W17/RES_summary!W$19)</f>
        <v>13.419638265889912</v>
      </c>
      <c r="X17" s="69">
        <f>IF(RES_hh_fech!X17=0,0,RES_hh_fech!X17/RES_summary!X$19)</f>
        <v>9.8442767634524273</v>
      </c>
      <c r="Y17" s="69">
        <f>IF(RES_hh_fech!Y17=0,0,RES_hh_fech!Y17/RES_summary!Y$19)</f>
        <v>9.3712885202291005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22.767007277661129</v>
      </c>
      <c r="C19" s="72">
        <f>IF(RES_hh_fech!C19=0,0,RES_hh_fech!C19/RES_summary!C$19)</f>
        <v>22.991594828464748</v>
      </c>
      <c r="D19" s="72">
        <f>IF(RES_hh_fech!D19=0,0,RES_hh_fech!D19/RES_summary!D$19)</f>
        <v>22.532626189011282</v>
      </c>
      <c r="E19" s="72">
        <f>IF(RES_hh_fech!E19=0,0,RES_hh_fech!E19/RES_summary!E$19)</f>
        <v>22.040396310994247</v>
      </c>
      <c r="F19" s="72">
        <f>IF(RES_hh_fech!F19=0,0,RES_hh_fech!F19/RES_summary!F$19)</f>
        <v>24.760070056427931</v>
      </c>
      <c r="G19" s="72">
        <f>IF(RES_hh_fech!G19=0,0,RES_hh_fech!G19/RES_summary!G$19)</f>
        <v>22.339328879584276</v>
      </c>
      <c r="H19" s="72">
        <f>IF(RES_hh_fech!H19=0,0,RES_hh_fech!H19/RES_summary!H$19)</f>
        <v>21.574508815791788</v>
      </c>
      <c r="I19" s="72">
        <f>IF(RES_hh_fech!I19=0,0,RES_hh_fech!I19/RES_summary!I$19)</f>
        <v>19.492733997179091</v>
      </c>
      <c r="J19" s="72">
        <f>IF(RES_hh_fech!J19=0,0,RES_hh_fech!J19/RES_summary!J$19)</f>
        <v>18.510452041451696</v>
      </c>
      <c r="K19" s="72">
        <f>IF(RES_hh_fech!K19=0,0,RES_hh_fech!K19/RES_summary!K$19)</f>
        <v>18.664172488452447</v>
      </c>
      <c r="L19" s="72">
        <f>IF(RES_hh_fech!L19=0,0,RES_hh_fech!L19/RES_summary!L$19)</f>
        <v>20.114529044541783</v>
      </c>
      <c r="M19" s="72">
        <f>IF(RES_hh_fech!M19=0,0,RES_hh_fech!M19/RES_summary!M$19)</f>
        <v>22.436473196450144</v>
      </c>
      <c r="N19" s="72">
        <f>IF(RES_hh_fech!N19=0,0,RES_hh_fech!N19/RES_summary!N$19)</f>
        <v>20.732776892127081</v>
      </c>
      <c r="O19" s="72">
        <f>IF(RES_hh_fech!O19=0,0,RES_hh_fech!O19/RES_summary!O$19)</f>
        <v>19.666745876479457</v>
      </c>
      <c r="P19" s="72">
        <f>IF(RES_hh_fech!P19=0,0,RES_hh_fech!P19/RES_summary!P$19)</f>
        <v>17.824633657627952</v>
      </c>
      <c r="Q19" s="72">
        <f>IF(RES_hh_fech!Q19=0,0,RES_hh_fech!Q19/RES_summary!Q$19)</f>
        <v>17.722788575053983</v>
      </c>
      <c r="R19" s="72">
        <f>IF(RES_hh_fech!R19=0,0,RES_hh_fech!R19/RES_summary!R$19)</f>
        <v>17.637872642723785</v>
      </c>
      <c r="S19" s="72">
        <f>IF(RES_hh_fech!S19=0,0,RES_hh_fech!S19/RES_summary!S$19)</f>
        <v>17.450155738608828</v>
      </c>
      <c r="T19" s="72">
        <f>IF(RES_hh_fech!T19=0,0,RES_hh_fech!T19/RES_summary!T$19)</f>
        <v>17.007301572832588</v>
      </c>
      <c r="U19" s="72">
        <f>IF(RES_hh_fech!U19=0,0,RES_hh_fech!U19/RES_summary!U$19)</f>
        <v>15.827117461719242</v>
      </c>
      <c r="V19" s="72">
        <f>IF(RES_hh_fech!V19=0,0,RES_hh_fech!V19/RES_summary!V$19)</f>
        <v>14.541954138547364</v>
      </c>
      <c r="W19" s="72">
        <f>IF(RES_hh_fech!W19=0,0,RES_hh_fech!W19/RES_summary!W$19)</f>
        <v>12.531909334229262</v>
      </c>
      <c r="X19" s="72">
        <f>IF(RES_hh_fech!X19=0,0,RES_hh_fech!X19/RES_summary!X$19)</f>
        <v>10.333350473409066</v>
      </c>
      <c r="Y19" s="72">
        <f>IF(RES_hh_fech!Y19=0,0,RES_hh_fech!Y19/RES_summary!Y$19)</f>
        <v>9.5839824280695041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25.758542393060001</v>
      </c>
      <c r="C20" s="72">
        <f>IF(RES_hh_fech!C20=0,0,RES_hh_fech!C20/RES_summary!C$19)</f>
        <v>25.871227947191308</v>
      </c>
      <c r="D20" s="72">
        <f>IF(RES_hh_fech!D20=0,0,RES_hh_fech!D20/RES_summary!D$19)</f>
        <v>25.873355618239511</v>
      </c>
      <c r="E20" s="72">
        <f>IF(RES_hh_fech!E20=0,0,RES_hh_fech!E20/RES_summary!E$19)</f>
        <v>23.550783145467271</v>
      </c>
      <c r="F20" s="72">
        <f>IF(RES_hh_fech!F20=0,0,RES_hh_fech!F20/RES_summary!F$19)</f>
        <v>26.521197283552073</v>
      </c>
      <c r="G20" s="72">
        <f>IF(RES_hh_fech!G20=0,0,RES_hh_fech!G20/RES_summary!G$19)</f>
        <v>25.35399734023957</v>
      </c>
      <c r="H20" s="72">
        <f>IF(RES_hh_fech!H20=0,0,RES_hh_fech!H20/RES_summary!H$19)</f>
        <v>25.283533663214058</v>
      </c>
      <c r="I20" s="72">
        <f>IF(RES_hh_fech!I20=0,0,RES_hh_fech!I20/RES_summary!I$19)</f>
        <v>21.829767771157879</v>
      </c>
      <c r="J20" s="72">
        <f>IF(RES_hh_fech!J20=0,0,RES_hh_fech!J20/RES_summary!J$19)</f>
        <v>21.613318726185643</v>
      </c>
      <c r="K20" s="72">
        <f>IF(RES_hh_fech!K20=0,0,RES_hh_fech!K20/RES_summary!K$19)</f>
        <v>22.785621973638776</v>
      </c>
      <c r="L20" s="72">
        <f>IF(RES_hh_fech!L20=0,0,RES_hh_fech!L20/RES_summary!L$19)</f>
        <v>20.496008464996532</v>
      </c>
      <c r="M20" s="72">
        <f>IF(RES_hh_fech!M20=0,0,RES_hh_fech!M20/RES_summary!M$19)</f>
        <v>24.521811273685319</v>
      </c>
      <c r="N20" s="72">
        <f>IF(RES_hh_fech!N20=0,0,RES_hh_fech!N20/RES_summary!N$19)</f>
        <v>21.392817220999518</v>
      </c>
      <c r="O20" s="72">
        <f>IF(RES_hh_fech!O20=0,0,RES_hh_fech!O20/RES_summary!O$19)</f>
        <v>20.899604375732473</v>
      </c>
      <c r="P20" s="72">
        <f>IF(RES_hh_fech!P20=0,0,RES_hh_fech!P20/RES_summary!P$19)</f>
        <v>20.50560804425383</v>
      </c>
      <c r="Q20" s="72">
        <f>IF(RES_hh_fech!Q20=0,0,RES_hh_fech!Q20/RES_summary!Q$19)</f>
        <v>20.469572707607607</v>
      </c>
      <c r="R20" s="72">
        <f>IF(RES_hh_fech!R20=0,0,RES_hh_fech!R20/RES_summary!R$19)</f>
        <v>19.67851351768666</v>
      </c>
      <c r="S20" s="72">
        <f>IF(RES_hh_fech!S20=0,0,RES_hh_fech!S20/RES_summary!S$19)</f>
        <v>17.38317776135586</v>
      </c>
      <c r="T20" s="72">
        <f>IF(RES_hh_fech!T20=0,0,RES_hh_fech!T20/RES_summary!T$19)</f>
        <v>21.740390056770782</v>
      </c>
      <c r="U20" s="72">
        <f>IF(RES_hh_fech!U20=0,0,RES_hh_fech!U20/RES_summary!U$19)</f>
        <v>18.047969680621264</v>
      </c>
      <c r="V20" s="72">
        <f>IF(RES_hh_fech!V20=0,0,RES_hh_fech!V20/RES_summary!V$19)</f>
        <v>17.752652621879005</v>
      </c>
      <c r="W20" s="72">
        <f>IF(RES_hh_fech!W20=0,0,RES_hh_fech!W20/RES_summary!W$19)</f>
        <v>15.810327385797658</v>
      </c>
      <c r="X20" s="72">
        <f>IF(RES_hh_fech!X20=0,0,RES_hh_fech!X20/RES_summary!X$19)</f>
        <v>11.506053453818934</v>
      </c>
      <c r="Y20" s="72">
        <f>IF(RES_hh_fech!Y20=0,0,RES_hh_fech!Y20/RES_summary!Y$19)</f>
        <v>10.887320878745331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24.379868656189323</v>
      </c>
      <c r="C21" s="72">
        <f>IF(RES_hh_fech!C21=0,0,RES_hh_fech!C21/RES_summary!C$19)</f>
        <v>24.792864108612502</v>
      </c>
      <c r="D21" s="72">
        <f>IF(RES_hh_fech!D21=0,0,RES_hh_fech!D21/RES_summary!D$19)</f>
        <v>24.583613331815425</v>
      </c>
      <c r="E21" s="72">
        <f>IF(RES_hh_fech!E21=0,0,RES_hh_fech!E21/RES_summary!E$19)</f>
        <v>24.615109892023888</v>
      </c>
      <c r="F21" s="72">
        <f>IF(RES_hh_fech!F21=0,0,RES_hh_fech!F21/RES_summary!F$19)</f>
        <v>23.050886852336948</v>
      </c>
      <c r="G21" s="72">
        <f>IF(RES_hh_fech!G21=0,0,RES_hh_fech!G21/RES_summary!G$19)</f>
        <v>23.562145225437618</v>
      </c>
      <c r="H21" s="72">
        <f>IF(RES_hh_fech!H21=0,0,RES_hh_fech!H21/RES_summary!H$19)</f>
        <v>22.951533183051598</v>
      </c>
      <c r="I21" s="72">
        <f>IF(RES_hh_fech!I21=0,0,RES_hh_fech!I21/RES_summary!I$19)</f>
        <v>21.081371058379691</v>
      </c>
      <c r="J21" s="72">
        <f>IF(RES_hh_fech!J21=0,0,RES_hh_fech!J21/RES_summary!J$19)</f>
        <v>18.479802712478971</v>
      </c>
      <c r="K21" s="72">
        <f>IF(RES_hh_fech!K21=0,0,RES_hh_fech!K21/RES_summary!K$19)</f>
        <v>18.890340257228658</v>
      </c>
      <c r="L21" s="72">
        <f>IF(RES_hh_fech!L21=0,0,RES_hh_fech!L21/RES_summary!L$19)</f>
        <v>21.15695693486294</v>
      </c>
      <c r="M21" s="72">
        <f>IF(RES_hh_fech!M21=0,0,RES_hh_fech!M21/RES_summary!M$19)</f>
        <v>20.840574056499779</v>
      </c>
      <c r="N21" s="72">
        <f>IF(RES_hh_fech!N21=0,0,RES_hh_fech!N21/RES_summary!N$19)</f>
        <v>20.291577936523588</v>
      </c>
      <c r="O21" s="72">
        <f>IF(RES_hh_fech!O21=0,0,RES_hh_fech!O21/RES_summary!O$19)</f>
        <v>19.203733131342251</v>
      </c>
      <c r="P21" s="72">
        <f>IF(RES_hh_fech!P21=0,0,RES_hh_fech!P21/RES_summary!P$19)</f>
        <v>18.317871541436038</v>
      </c>
      <c r="Q21" s="72">
        <f>IF(RES_hh_fech!Q21=0,0,RES_hh_fech!Q21/RES_summary!Q$19)</f>
        <v>17.876835361994587</v>
      </c>
      <c r="R21" s="72">
        <f>IF(RES_hh_fech!R21=0,0,RES_hh_fech!R21/RES_summary!R$19)</f>
        <v>18.069684279632323</v>
      </c>
      <c r="S21" s="72">
        <f>IF(RES_hh_fech!S21=0,0,RES_hh_fech!S21/RES_summary!S$19)</f>
        <v>17.593723879964092</v>
      </c>
      <c r="T21" s="72">
        <f>IF(RES_hh_fech!T21=0,0,RES_hh_fech!T21/RES_summary!T$19)</f>
        <v>17.366023424874665</v>
      </c>
      <c r="U21" s="72">
        <f>IF(RES_hh_fech!U21=0,0,RES_hh_fech!U21/RES_summary!U$19)</f>
        <v>16.69152548107899</v>
      </c>
      <c r="V21" s="72">
        <f>IF(RES_hh_fech!V21=0,0,RES_hh_fech!V21/RES_summary!V$19)</f>
        <v>16.50629353876058</v>
      </c>
      <c r="W21" s="72">
        <f>IF(RES_hh_fech!W21=0,0,RES_hh_fech!W21/RES_summary!W$19)</f>
        <v>14.092174247598187</v>
      </c>
      <c r="X21" s="72">
        <f>IF(RES_hh_fech!X21=0,0,RES_hh_fech!X21/RES_summary!X$19)</f>
        <v>10.238733138693307</v>
      </c>
      <c r="Y21" s="72">
        <f>IF(RES_hh_fech!Y21=0,0,RES_hh_fech!Y21/RES_summary!Y$19)</f>
        <v>9.5275558378099685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27.576460682732211</v>
      </c>
      <c r="C22" s="72">
        <f>IF(RES_hh_fech!C22=0,0,RES_hh_fech!C22/RES_summary!C$19)</f>
        <v>22.592785244160847</v>
      </c>
      <c r="D22" s="72">
        <f>IF(RES_hh_fech!D22=0,0,RES_hh_fech!D22/RES_summary!D$19)</f>
        <v>26.71785213439837</v>
      </c>
      <c r="E22" s="72">
        <f>IF(RES_hh_fech!E22=0,0,RES_hh_fech!E22/RES_summary!E$19)</f>
        <v>24.458911553449614</v>
      </c>
      <c r="F22" s="72">
        <f>IF(RES_hh_fech!F22=0,0,RES_hh_fech!F22/RES_summary!F$19)</f>
        <v>21.628203357103345</v>
      </c>
      <c r="G22" s="72">
        <f>IF(RES_hh_fech!G22=0,0,RES_hh_fech!G22/RES_summary!G$19)</f>
        <v>21.52282428585449</v>
      </c>
      <c r="H22" s="72">
        <f>IF(RES_hh_fech!H22=0,0,RES_hh_fech!H22/RES_summary!H$19)</f>
        <v>22.501001355221437</v>
      </c>
      <c r="I22" s="72">
        <f>IF(RES_hh_fech!I22=0,0,RES_hh_fech!I22/RES_summary!I$19)</f>
        <v>19.298888244098237</v>
      </c>
      <c r="J22" s="72">
        <f>IF(RES_hh_fech!J22=0,0,RES_hh_fech!J22/RES_summary!J$19)</f>
        <v>18.52318402641481</v>
      </c>
      <c r="K22" s="72">
        <f>IF(RES_hh_fech!K22=0,0,RES_hh_fech!K22/RES_summary!K$19)</f>
        <v>17.563282804184247</v>
      </c>
      <c r="L22" s="72">
        <f>IF(RES_hh_fech!L22=0,0,RES_hh_fech!L22/RES_summary!L$19)</f>
        <v>18.538197441318953</v>
      </c>
      <c r="M22" s="72">
        <f>IF(RES_hh_fech!M22=0,0,RES_hh_fech!M22/RES_summary!M$19)</f>
        <v>19.979039914936902</v>
      </c>
      <c r="N22" s="72">
        <f>IF(RES_hh_fech!N22=0,0,RES_hh_fech!N22/RES_summary!N$19)</f>
        <v>18.634266095167376</v>
      </c>
      <c r="O22" s="72">
        <f>IF(RES_hh_fech!O22=0,0,RES_hh_fech!O22/RES_summary!O$19)</f>
        <v>17.537291078660306</v>
      </c>
      <c r="P22" s="72">
        <f>IF(RES_hh_fech!P22=0,0,RES_hh_fech!P22/RES_summary!P$19)</f>
        <v>17.864761066034784</v>
      </c>
      <c r="Q22" s="72">
        <f>IF(RES_hh_fech!Q22=0,0,RES_hh_fech!Q22/RES_summary!Q$19)</f>
        <v>16.794965783769644</v>
      </c>
      <c r="R22" s="72">
        <f>IF(RES_hh_fech!R22=0,0,RES_hh_fech!R22/RES_summary!R$19)</f>
        <v>16.107895181470312</v>
      </c>
      <c r="S22" s="72">
        <f>IF(RES_hh_fech!S22=0,0,RES_hh_fech!S22/RES_summary!S$19)</f>
        <v>17.216017642783655</v>
      </c>
      <c r="T22" s="72">
        <f>IF(RES_hh_fech!T22=0,0,RES_hh_fech!T22/RES_summary!T$19)</f>
        <v>15.958724206837665</v>
      </c>
      <c r="U22" s="72">
        <f>IF(RES_hh_fech!U22=0,0,RES_hh_fech!U22/RES_summary!U$19)</f>
        <v>15.271144909753273</v>
      </c>
      <c r="V22" s="72">
        <f>IF(RES_hh_fech!V22=0,0,RES_hh_fech!V22/RES_summary!V$19)</f>
        <v>13.446155061545442</v>
      </c>
      <c r="W22" s="72">
        <f>IF(RES_hh_fech!W22=0,0,RES_hh_fech!W22/RES_summary!W$19)</f>
        <v>12.477185976707419</v>
      </c>
      <c r="X22" s="72">
        <f>IF(RES_hh_fech!X22=0,0,RES_hh_fech!X22/RES_summary!X$19)</f>
        <v>9.792305819696054</v>
      </c>
      <c r="Y22" s="72">
        <f>IF(RES_hh_fech!Y22=0,0,RES_hh_fech!Y22/RES_summary!Y$19)</f>
        <v>8.8957023143663498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18.21265842245008</v>
      </c>
      <c r="C23" s="72">
        <f>IF(RES_hh_fech!C23=0,0,RES_hh_fech!C23/RES_summary!C$19)</f>
        <v>17.969591265655108</v>
      </c>
      <c r="D23" s="72">
        <f>IF(RES_hh_fech!D23=0,0,RES_hh_fech!D23/RES_summary!D$19)</f>
        <v>18.39630950047766</v>
      </c>
      <c r="E23" s="72">
        <f>IF(RES_hh_fech!E23=0,0,RES_hh_fech!E23/RES_summary!E$19)</f>
        <v>16.636478700056159</v>
      </c>
      <c r="F23" s="72">
        <f>IF(RES_hh_fech!F23=0,0,RES_hh_fech!F23/RES_summary!F$19)</f>
        <v>17.156775769557207</v>
      </c>
      <c r="G23" s="72">
        <f>IF(RES_hh_fech!G23=0,0,RES_hh_fech!G23/RES_summary!G$19)</f>
        <v>15.814063254427019</v>
      </c>
      <c r="H23" s="72">
        <f>IF(RES_hh_fech!H23=0,0,RES_hh_fech!H23/RES_summary!H$19)</f>
        <v>16.550728397132819</v>
      </c>
      <c r="I23" s="72">
        <f>IF(RES_hh_fech!I23=0,0,RES_hh_fech!I23/RES_summary!I$19)</f>
        <v>16.205497715805524</v>
      </c>
      <c r="J23" s="72">
        <f>IF(RES_hh_fech!J23=0,0,RES_hh_fech!J23/RES_summary!J$19)</f>
        <v>15.736433417478894</v>
      </c>
      <c r="K23" s="72">
        <f>IF(RES_hh_fech!K23=0,0,RES_hh_fech!K23/RES_summary!K$19)</f>
        <v>17.028404595249224</v>
      </c>
      <c r="L23" s="72">
        <f>IF(RES_hh_fech!L23=0,0,RES_hh_fech!L23/RES_summary!L$19)</f>
        <v>11.884570611328575</v>
      </c>
      <c r="M23" s="72">
        <f>IF(RES_hh_fech!M23=0,0,RES_hh_fech!M23/RES_summary!M$19)</f>
        <v>15.42384030384466</v>
      </c>
      <c r="N23" s="72">
        <f>IF(RES_hh_fech!N23=0,0,RES_hh_fech!N23/RES_summary!N$19)</f>
        <v>17.660431671472875</v>
      </c>
      <c r="O23" s="72">
        <f>IF(RES_hh_fech!O23=0,0,RES_hh_fech!O23/RES_summary!O$19)</f>
        <v>17.732740163999317</v>
      </c>
      <c r="P23" s="72">
        <f>IF(RES_hh_fech!P23=0,0,RES_hh_fech!P23/RES_summary!P$19)</f>
        <v>8.6508909211888021</v>
      </c>
      <c r="Q23" s="72">
        <f>IF(RES_hh_fech!Q23=0,0,RES_hh_fech!Q23/RES_summary!Q$19)</f>
        <v>13.961094538581575</v>
      </c>
      <c r="R23" s="72">
        <f>IF(RES_hh_fech!R23=0,0,RES_hh_fech!R23/RES_summary!R$19)</f>
        <v>14.193440209656835</v>
      </c>
      <c r="S23" s="72">
        <f>IF(RES_hh_fech!S23=0,0,RES_hh_fech!S23/RES_summary!S$19)</f>
        <v>14.001950178510905</v>
      </c>
      <c r="T23" s="72">
        <f>IF(RES_hh_fech!T23=0,0,RES_hh_fech!T23/RES_summary!T$19)</f>
        <v>15.127105935392743</v>
      </c>
      <c r="U23" s="72">
        <f>IF(RES_hh_fech!U23=0,0,RES_hh_fech!U23/RES_summary!U$19)</f>
        <v>14.627952492286372</v>
      </c>
      <c r="V23" s="72">
        <f>IF(RES_hh_fech!V23=0,0,RES_hh_fech!V23/RES_summary!V$19)</f>
        <v>13.417699391240321</v>
      </c>
      <c r="W23" s="72">
        <f>IF(RES_hh_fech!W23=0,0,RES_hh_fech!W23/RES_summary!W$19)</f>
        <v>11.902127458586056</v>
      </c>
      <c r="X23" s="72">
        <f>IF(RES_hh_fech!X23=0,0,RES_hh_fech!X23/RES_summary!X$19)</f>
        <v>9.043977139128069</v>
      </c>
      <c r="Y23" s="72">
        <f>IF(RES_hh_fech!Y23=0,0,RES_hh_fech!Y23/RES_summary!Y$19)</f>
        <v>8.8453569221894011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23.614438127614552</v>
      </c>
      <c r="G24" s="72">
        <f>IF(RES_hh_fech!G24=0,0,RES_hh_fech!G24/RES_summary!G$19)</f>
        <v>22.294304493542342</v>
      </c>
      <c r="H24" s="72">
        <f>IF(RES_hh_fech!H24=0,0,RES_hh_fech!H24/RES_summary!H$19)</f>
        <v>19.194135072664437</v>
      </c>
      <c r="I24" s="72">
        <f>IF(RES_hh_fech!I24=0,0,RES_hh_fech!I24/RES_summary!I$19)</f>
        <v>18.077902749873289</v>
      </c>
      <c r="J24" s="72">
        <f>IF(RES_hh_fech!J24=0,0,RES_hh_fech!J24/RES_summary!J$19)</f>
        <v>5.4324386299051675</v>
      </c>
      <c r="K24" s="72">
        <f>IF(RES_hh_fech!K24=0,0,RES_hh_fech!K24/RES_summary!K$19)</f>
        <v>5.8583697158525885</v>
      </c>
      <c r="L24" s="72">
        <f>IF(RES_hh_fech!L24=0,0,RES_hh_fech!L24/RES_summary!L$19)</f>
        <v>10.052321299901719</v>
      </c>
      <c r="M24" s="72">
        <f>IF(RES_hh_fech!M24=0,0,RES_hh_fech!M24/RES_summary!M$19)</f>
        <v>18.809506566529354</v>
      </c>
      <c r="N24" s="72">
        <f>IF(RES_hh_fech!N24=0,0,RES_hh_fech!N24/RES_summary!N$19)</f>
        <v>14.899037324426239</v>
      </c>
      <c r="O24" s="72">
        <f>IF(RES_hh_fech!O24=0,0,RES_hh_fech!O24/RES_summary!O$19)</f>
        <v>15.695191709313791</v>
      </c>
      <c r="P24" s="72">
        <f>IF(RES_hh_fech!P24=0,0,RES_hh_fech!P24/RES_summary!P$19)</f>
        <v>14.769374651715735</v>
      </c>
      <c r="Q24" s="72">
        <f>IF(RES_hh_fech!Q24=0,0,RES_hh_fech!Q24/RES_summary!Q$19)</f>
        <v>14.001693181482532</v>
      </c>
      <c r="R24" s="72">
        <f>IF(RES_hh_fech!R24=0,0,RES_hh_fech!R24/RES_summary!R$19)</f>
        <v>14.183992035924163</v>
      </c>
      <c r="S24" s="72">
        <f>IF(RES_hh_fech!S24=0,0,RES_hh_fech!S24/RES_summary!S$19)</f>
        <v>13.319220780882763</v>
      </c>
      <c r="T24" s="72">
        <f>IF(RES_hh_fech!T24=0,0,RES_hh_fech!T24/RES_summary!T$19)</f>
        <v>16.707027707955273</v>
      </c>
      <c r="U24" s="72">
        <f>IF(RES_hh_fech!U24=0,0,RES_hh_fech!U24/RES_summary!U$19)</f>
        <v>13.931644675541399</v>
      </c>
      <c r="V24" s="72">
        <f>IF(RES_hh_fech!V24=0,0,RES_hh_fech!V24/RES_summary!V$19)</f>
        <v>13.417243013791275</v>
      </c>
      <c r="W24" s="72">
        <f>IF(RES_hh_fech!W24=0,0,RES_hh_fech!W24/RES_summary!W$19)</f>
        <v>10.159563688422361</v>
      </c>
      <c r="X24" s="72">
        <f>IF(RES_hh_fech!X24=0,0,RES_hh_fech!X24/RES_summary!X$19)</f>
        <v>9.2067690772842727</v>
      </c>
      <c r="Y24" s="72">
        <f>IF(RES_hh_fech!Y24=0,0,RES_hh_fech!Y24/RES_summary!Y$19)</f>
        <v>8.0941640626225819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20.127372680452915</v>
      </c>
      <c r="C25" s="74">
        <f>IF(RES_hh_fech!C25=0,0,RES_hh_fech!C25/RES_summary!C$19)</f>
        <v>19.56261623841911</v>
      </c>
      <c r="D25" s="74">
        <f>IF(RES_hh_fech!D25=0,0,RES_hh_fech!D25/RES_summary!D$19)</f>
        <v>20.402143324211863</v>
      </c>
      <c r="E25" s="74">
        <f>IF(RES_hh_fech!E25=0,0,RES_hh_fech!E25/RES_summary!E$19)</f>
        <v>19.090560500055854</v>
      </c>
      <c r="F25" s="74">
        <f>IF(RES_hh_fech!F25=0,0,RES_hh_fech!F25/RES_summary!F$19)</f>
        <v>19.978518787077867</v>
      </c>
      <c r="G25" s="74">
        <f>IF(RES_hh_fech!G25=0,0,RES_hh_fech!G25/RES_summary!G$19)</f>
        <v>18.808192586021157</v>
      </c>
      <c r="H25" s="74">
        <f>IF(RES_hh_fech!H25=0,0,RES_hh_fech!H25/RES_summary!H$19)</f>
        <v>18.255121741863412</v>
      </c>
      <c r="I25" s="74">
        <f>IF(RES_hh_fech!I25=0,0,RES_hh_fech!I25/RES_summary!I$19)</f>
        <v>16.719851912203051</v>
      </c>
      <c r="J25" s="74">
        <f>IF(RES_hh_fech!J25=0,0,RES_hh_fech!J25/RES_summary!J$19)</f>
        <v>16.027173217452788</v>
      </c>
      <c r="K25" s="74">
        <f>IF(RES_hh_fech!K25=0,0,RES_hh_fech!K25/RES_summary!K$19)</f>
        <v>15.386227872848513</v>
      </c>
      <c r="L25" s="74">
        <f>IF(RES_hh_fech!L25=0,0,RES_hh_fech!L25/RES_summary!L$19)</f>
        <v>15.575024133046123</v>
      </c>
      <c r="M25" s="74">
        <f>IF(RES_hh_fech!M25=0,0,RES_hh_fech!M25/RES_summary!M$19)</f>
        <v>16.745586750679561</v>
      </c>
      <c r="N25" s="74">
        <f>IF(RES_hh_fech!N25=0,0,RES_hh_fech!N25/RES_summary!N$19)</f>
        <v>15.206922346081868</v>
      </c>
      <c r="O25" s="74">
        <f>IF(RES_hh_fech!O25=0,0,RES_hh_fech!O25/RES_summary!O$19)</f>
        <v>14.117329299553235</v>
      </c>
      <c r="P25" s="74">
        <f>IF(RES_hh_fech!P25=0,0,RES_hh_fech!P25/RES_summary!P$19)</f>
        <v>13.998923128330377</v>
      </c>
      <c r="Q25" s="74">
        <f>IF(RES_hh_fech!Q25=0,0,RES_hh_fech!Q25/RES_summary!Q$19)</f>
        <v>12.89425870437255</v>
      </c>
      <c r="R25" s="74">
        <f>IF(RES_hh_fech!R25=0,0,RES_hh_fech!R25/RES_summary!R$19)</f>
        <v>12.655791910639095</v>
      </c>
      <c r="S25" s="74">
        <f>IF(RES_hh_fech!S25=0,0,RES_hh_fech!S25/RES_summary!S$19)</f>
        <v>12.452447444795537</v>
      </c>
      <c r="T25" s="74">
        <f>IF(RES_hh_fech!T25=0,0,RES_hh_fech!T25/RES_summary!T$19)</f>
        <v>12.063681020254807</v>
      </c>
      <c r="U25" s="74">
        <f>IF(RES_hh_fech!U25=0,0,RES_hh_fech!U25/RES_summary!U$19)</f>
        <v>11.750564867329466</v>
      </c>
      <c r="V25" s="74">
        <f>IF(RES_hh_fech!V25=0,0,RES_hh_fech!V25/RES_summary!V$19)</f>
        <v>11.233874861344708</v>
      </c>
      <c r="W25" s="74">
        <f>IF(RES_hh_fech!W25=0,0,RES_hh_fech!W25/RES_summary!W$19)</f>
        <v>8.4289205528194504</v>
      </c>
      <c r="X25" s="74">
        <f>IF(RES_hh_fech!X25=0,0,RES_hh_fech!X25/RES_summary!X$19)</f>
        <v>3.8672019453193092</v>
      </c>
      <c r="Y25" s="74">
        <f>IF(RES_hh_fech!Y25=0,0,RES_hh_fech!Y25/RES_summary!Y$19)</f>
        <v>4.3931951157666198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10.606007452639798</v>
      </c>
      <c r="C26" s="77">
        <f>IF(RES_hh_fech!C26=0,0,RES_hh_fech!C26/RES_summary!C$19)</f>
        <v>10.698474368509062</v>
      </c>
      <c r="D26" s="77">
        <f>IF(RES_hh_fech!D26=0,0,RES_hh_fech!D26/RES_summary!D$19)</f>
        <v>10.85684904275257</v>
      </c>
      <c r="E26" s="77">
        <f>IF(RES_hh_fech!E26=0,0,RES_hh_fech!E26/RES_summary!E$19)</f>
        <v>10.652727216973028</v>
      </c>
      <c r="F26" s="77">
        <f>IF(RES_hh_fech!F26=0,0,RES_hh_fech!F26/RES_summary!F$19)</f>
        <v>10.702894663317695</v>
      </c>
      <c r="G26" s="77">
        <f>IF(RES_hh_fech!G26=0,0,RES_hh_fech!G26/RES_summary!G$19)</f>
        <v>10.669063002320163</v>
      </c>
      <c r="H26" s="77">
        <f>IF(RES_hh_fech!H26=0,0,RES_hh_fech!H26/RES_summary!H$19)</f>
        <v>10.563432834474192</v>
      </c>
      <c r="I26" s="77">
        <f>IF(RES_hh_fech!I26=0,0,RES_hh_fech!I26/RES_summary!I$19)</f>
        <v>10.06502661457073</v>
      </c>
      <c r="J26" s="77">
        <f>IF(RES_hh_fech!J26=0,0,RES_hh_fech!J26/RES_summary!J$19)</f>
        <v>9.379114827564397</v>
      </c>
      <c r="K26" s="77">
        <f>IF(RES_hh_fech!K26=0,0,RES_hh_fech!K26/RES_summary!K$19)</f>
        <v>9.7036030307943264</v>
      </c>
      <c r="L26" s="77">
        <f>IF(RES_hh_fech!L26=0,0,RES_hh_fech!L26/RES_summary!L$19)</f>
        <v>10.459242816808501</v>
      </c>
      <c r="M26" s="77">
        <f>IF(RES_hh_fech!M26=0,0,RES_hh_fech!M26/RES_summary!M$19)</f>
        <v>10.814615600521419</v>
      </c>
      <c r="N26" s="77">
        <f>IF(RES_hh_fech!N26=0,0,RES_hh_fech!N26/RES_summary!N$19)</f>
        <v>10.834796630345151</v>
      </c>
      <c r="O26" s="77">
        <f>IF(RES_hh_fech!O26=0,0,RES_hh_fech!O26/RES_summary!O$19)</f>
        <v>10.537600444911092</v>
      </c>
      <c r="P26" s="77">
        <f>IF(RES_hh_fech!P26=0,0,RES_hh_fech!P26/RES_summary!P$19)</f>
        <v>9.6816370831608243</v>
      </c>
      <c r="Q26" s="77">
        <f>IF(RES_hh_fech!Q26=0,0,RES_hh_fech!Q26/RES_summary!Q$19)</f>
        <v>10.142659680228812</v>
      </c>
      <c r="R26" s="77">
        <f>IF(RES_hh_fech!R26=0,0,RES_hh_fech!R26/RES_summary!R$19)</f>
        <v>10.293209815697152</v>
      </c>
      <c r="S26" s="77">
        <f>IF(RES_hh_fech!S26=0,0,RES_hh_fech!S26/RES_summary!S$19)</f>
        <v>10.234648373294636</v>
      </c>
      <c r="T26" s="77">
        <f>IF(RES_hh_fech!T26=0,0,RES_hh_fech!T26/RES_summary!T$19)</f>
        <v>10.362431244831328</v>
      </c>
      <c r="U26" s="77">
        <f>IF(RES_hh_fech!U26=0,0,RES_hh_fech!U26/RES_summary!U$19)</f>
        <v>10.116519388123324</v>
      </c>
      <c r="V26" s="77">
        <f>IF(RES_hh_fech!V26=0,0,RES_hh_fech!V26/RES_summary!V$19)</f>
        <v>9.9445798927774902</v>
      </c>
      <c r="W26" s="77">
        <f>IF(RES_hh_fech!W26=0,0,RES_hh_fech!W26/RES_summary!W$19)</f>
        <v>8.1275183767908512</v>
      </c>
      <c r="X26" s="77">
        <f>IF(RES_hh_fech!X26=0,0,RES_hh_fech!X26/RES_summary!X$19)</f>
        <v>7.1097969562029073</v>
      </c>
      <c r="Y26" s="77">
        <f>IF(RES_hh_fech!Y26=0,0,RES_hh_fech!Y26/RES_summary!Y$19)</f>
        <v>6.3111241258720945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10.515750519241495</v>
      </c>
      <c r="C27" s="69">
        <f>IF(RES_hh_fech!C27=0,0,RES_hh_fech!C27/RES_summary!C$19)</f>
        <v>10.603001890226164</v>
      </c>
      <c r="D27" s="69">
        <f>IF(RES_hh_fech!D27=0,0,RES_hh_fech!D27/RES_summary!D$19)</f>
        <v>10.675386575413063</v>
      </c>
      <c r="E27" s="69">
        <f>IF(RES_hh_fech!E27=0,0,RES_hh_fech!E27/RES_summary!E$19)</f>
        <v>10.30122527472669</v>
      </c>
      <c r="F27" s="69">
        <f>IF(RES_hh_fech!F27=0,0,RES_hh_fech!F27/RES_summary!F$19)</f>
        <v>10.719270237413337</v>
      </c>
      <c r="G27" s="69">
        <f>IF(RES_hh_fech!G27=0,0,RES_hh_fech!G27/RES_summary!G$19)</f>
        <v>10.286688298648523</v>
      </c>
      <c r="H27" s="69">
        <f>IF(RES_hh_fech!H27=0,0,RES_hh_fech!H27/RES_summary!H$19)</f>
        <v>10.125176794177014</v>
      </c>
      <c r="I27" s="69">
        <f>IF(RES_hh_fech!I27=0,0,RES_hh_fech!I27/RES_summary!I$19)</f>
        <v>8.8153428157523912</v>
      </c>
      <c r="J27" s="69">
        <f>IF(RES_hh_fech!J27=0,0,RES_hh_fech!J27/RES_summary!J$19)</f>
        <v>7.8877445660580037</v>
      </c>
      <c r="K27" s="69">
        <f>IF(RES_hh_fech!K27=0,0,RES_hh_fech!K27/RES_summary!K$19)</f>
        <v>7.9852668311808612</v>
      </c>
      <c r="L27" s="69">
        <f>IF(RES_hh_fech!L27=0,0,RES_hh_fech!L27/RES_summary!L$19)</f>
        <v>7.942912239699254</v>
      </c>
      <c r="M27" s="69">
        <f>IF(RES_hh_fech!M27=0,0,RES_hh_fech!M27/RES_summary!M$19)</f>
        <v>8.1380989713074161</v>
      </c>
      <c r="N27" s="69">
        <f>IF(RES_hh_fech!N27=0,0,RES_hh_fech!N27/RES_summary!N$19)</f>
        <v>6.6192245713956295</v>
      </c>
      <c r="O27" s="69">
        <f>IF(RES_hh_fech!O27=0,0,RES_hh_fech!O27/RES_summary!O$19)</f>
        <v>7.1836837167449445</v>
      </c>
      <c r="P27" s="69">
        <f>IF(RES_hh_fech!P27=0,0,RES_hh_fech!P27/RES_summary!P$19)</f>
        <v>6.4960848337293298</v>
      </c>
      <c r="Q27" s="69">
        <f>IF(RES_hh_fech!Q27=0,0,RES_hh_fech!Q27/RES_summary!Q$19)</f>
        <v>6.7450687410231129</v>
      </c>
      <c r="R27" s="69">
        <f>IF(RES_hh_fech!R27=0,0,RES_hh_fech!R27/RES_summary!R$19)</f>
        <v>6.8739737570564596</v>
      </c>
      <c r="S27" s="69">
        <f>IF(RES_hh_fech!S27=0,0,RES_hh_fech!S27/RES_summary!S$19)</f>
        <v>7.7688370115588237</v>
      </c>
      <c r="T27" s="69">
        <f>IF(RES_hh_fech!T27=0,0,RES_hh_fech!T27/RES_summary!T$19)</f>
        <v>7.6634159148947809</v>
      </c>
      <c r="U27" s="69">
        <f>IF(RES_hh_fech!U27=0,0,RES_hh_fech!U27/RES_summary!U$19)</f>
        <v>7.6938941234594171</v>
      </c>
      <c r="V27" s="69">
        <f>IF(RES_hh_fech!V27=0,0,RES_hh_fech!V27/RES_summary!V$19)</f>
        <v>8.0303756594864257</v>
      </c>
      <c r="W27" s="69">
        <f>IF(RES_hh_fech!W27=0,0,RES_hh_fech!W27/RES_summary!W$19)</f>
        <v>7.5330157450391617</v>
      </c>
      <c r="X27" s="69">
        <f>IF(RES_hh_fech!X27=0,0,RES_hh_fech!X27/RES_summary!X$19)</f>
        <v>5.9778981290332824</v>
      </c>
      <c r="Y27" s="69">
        <f>IF(RES_hh_fech!Y27=0,0,RES_hh_fech!Y27/RES_summary!Y$19)</f>
        <v>5.6273163252831804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11.23479649782033</v>
      </c>
      <c r="C29" s="72">
        <f>IF(RES_hh_fech!C29=0,0,RES_hh_fech!C29/RES_summary!C$19)</f>
        <v>10.954931993187888</v>
      </c>
      <c r="D29" s="72">
        <f>IF(RES_hh_fech!D29=0,0,RES_hh_fech!D29/RES_summary!D$19)</f>
        <v>11.074034120393195</v>
      </c>
      <c r="E29" s="72">
        <f>IF(RES_hh_fech!E29=0,0,RES_hh_fech!E29/RES_summary!E$19)</f>
        <v>10.771631801243132</v>
      </c>
      <c r="F29" s="72">
        <f>IF(RES_hh_fech!F29=0,0,RES_hh_fech!F29/RES_summary!F$19)</f>
        <v>11.553441116535843</v>
      </c>
      <c r="G29" s="72">
        <f>IF(RES_hh_fech!G29=0,0,RES_hh_fech!G29/RES_summary!G$19)</f>
        <v>10.768534930070842</v>
      </c>
      <c r="H29" s="72">
        <f>IF(RES_hh_fech!H29=0,0,RES_hh_fech!H29/RES_summary!H$19)</f>
        <v>10.263060601089526</v>
      </c>
      <c r="I29" s="72">
        <f>IF(RES_hh_fech!I29=0,0,RES_hh_fech!I29/RES_summary!I$19)</f>
        <v>9.228308359644279</v>
      </c>
      <c r="J29" s="72">
        <f>IF(RES_hh_fech!J29=0,0,RES_hh_fech!J29/RES_summary!J$19)</f>
        <v>8.9508346683053333</v>
      </c>
      <c r="K29" s="72">
        <f>IF(RES_hh_fech!K29=0,0,RES_hh_fech!K29/RES_summary!K$19)</f>
        <v>8.46624540186472</v>
      </c>
      <c r="L29" s="72">
        <f>IF(RES_hh_fech!L29=0,0,RES_hh_fech!L29/RES_summary!L$19)</f>
        <v>8.2208485663718385</v>
      </c>
      <c r="M29" s="72">
        <f>IF(RES_hh_fech!M29=0,0,RES_hh_fech!M29/RES_summary!M$19)</f>
        <v>8.4346143575179209</v>
      </c>
      <c r="N29" s="72">
        <f>IF(RES_hh_fech!N29=0,0,RES_hh_fech!N29/RES_summary!N$19)</f>
        <v>7.204017529573064</v>
      </c>
      <c r="O29" s="72">
        <f>IF(RES_hh_fech!O29=0,0,RES_hh_fech!O29/RES_summary!O$19)</f>
        <v>7.18183159296116</v>
      </c>
      <c r="P29" s="72">
        <f>IF(RES_hh_fech!P29=0,0,RES_hh_fech!P29/RES_summary!P$19)</f>
        <v>7.3561075611229487</v>
      </c>
      <c r="Q29" s="72">
        <f>IF(RES_hh_fech!Q29=0,0,RES_hh_fech!Q29/RES_summary!Q$19)</f>
        <v>7.0604780430495282</v>
      </c>
      <c r="R29" s="72">
        <f>IF(RES_hh_fech!R29=0,0,RES_hh_fech!R29/RES_summary!R$19)</f>
        <v>7.3813588178295335</v>
      </c>
      <c r="S29" s="72">
        <f>IF(RES_hh_fech!S29=0,0,RES_hh_fech!S29/RES_summary!S$19)</f>
        <v>8.035373551357166</v>
      </c>
      <c r="T29" s="72">
        <f>IF(RES_hh_fech!T29=0,0,RES_hh_fech!T29/RES_summary!T$19)</f>
        <v>8.3007299902975937</v>
      </c>
      <c r="U29" s="72">
        <f>IF(RES_hh_fech!U29=0,0,RES_hh_fech!U29/RES_summary!U$19)</f>
        <v>8.2675906158213035</v>
      </c>
      <c r="V29" s="72">
        <f>IF(RES_hh_fech!V29=0,0,RES_hh_fech!V29/RES_summary!V$19)</f>
        <v>8.1958341122333973</v>
      </c>
      <c r="W29" s="72">
        <f>IF(RES_hh_fech!W29=0,0,RES_hh_fech!W29/RES_summary!W$19)</f>
        <v>7.6290250822721086</v>
      </c>
      <c r="X29" s="72">
        <f>IF(RES_hh_fech!X29=0,0,RES_hh_fech!X29/RES_summary!X$19)</f>
        <v>6.6936736978075375</v>
      </c>
      <c r="Y29" s="72">
        <f>IF(RES_hh_fech!Y29=0,0,RES_hh_fech!Y29/RES_summary!Y$19)</f>
        <v>6.2883996045300341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11.038478131829415</v>
      </c>
      <c r="C30" s="72">
        <f>IF(RES_hh_fech!C30=0,0,RES_hh_fech!C30/RES_summary!C$19)</f>
        <v>11.122289361634117</v>
      </c>
      <c r="D30" s="72">
        <f>IF(RES_hh_fech!D30=0,0,RES_hh_fech!D30/RES_summary!D$19)</f>
        <v>11.205969588086512</v>
      </c>
      <c r="E30" s="72">
        <f>IF(RES_hh_fech!E30=0,0,RES_hh_fech!E30/RES_summary!E$19)</f>
        <v>11.04174728293146</v>
      </c>
      <c r="F30" s="72">
        <f>IF(RES_hh_fech!F30=0,0,RES_hh_fech!F30/RES_summary!F$19)</f>
        <v>10.910805004046145</v>
      </c>
      <c r="G30" s="72">
        <f>IF(RES_hh_fech!G30=0,0,RES_hh_fech!G30/RES_summary!G$19)</f>
        <v>11.222694841027931</v>
      </c>
      <c r="H30" s="72">
        <f>IF(RES_hh_fech!H30=0,0,RES_hh_fech!H30/RES_summary!H$19)</f>
        <v>10.865559413470608</v>
      </c>
      <c r="I30" s="72">
        <f>IF(RES_hh_fech!I30=0,0,RES_hh_fech!I30/RES_summary!I$19)</f>
        <v>9.1751805155243833</v>
      </c>
      <c r="J30" s="72">
        <f>IF(RES_hh_fech!J30=0,0,RES_hh_fech!J30/RES_summary!J$19)</f>
        <v>8.0801877792126398</v>
      </c>
      <c r="K30" s="72">
        <f>IF(RES_hh_fech!K30=0,0,RES_hh_fech!K30/RES_summary!K$19)</f>
        <v>8.3338314002383065</v>
      </c>
      <c r="L30" s="72">
        <f>IF(RES_hh_fech!L30=0,0,RES_hh_fech!L30/RES_summary!L$19)</f>
        <v>8.4742370132466718</v>
      </c>
      <c r="M30" s="72">
        <f>IF(RES_hh_fech!M30=0,0,RES_hh_fech!M30/RES_summary!M$19)</f>
        <v>8.8239188736099265</v>
      </c>
      <c r="N30" s="72">
        <f>IF(RES_hh_fech!N30=0,0,RES_hh_fech!N30/RES_summary!N$19)</f>
        <v>6.9177907109507011</v>
      </c>
      <c r="O30" s="72">
        <f>IF(RES_hh_fech!O30=0,0,RES_hh_fech!O30/RES_summary!O$19)</f>
        <v>7.5625890028626124</v>
      </c>
      <c r="P30" s="72">
        <f>IF(RES_hh_fech!P30=0,0,RES_hh_fech!P30/RES_summary!P$19)</f>
        <v>6.7777530020184695</v>
      </c>
      <c r="Q30" s="72">
        <f>IF(RES_hh_fech!Q30=0,0,RES_hh_fech!Q30/RES_summary!Q$19)</f>
        <v>7.1112013860226542</v>
      </c>
      <c r="R30" s="72">
        <f>IF(RES_hh_fech!R30=0,0,RES_hh_fech!R30/RES_summary!R$19)</f>
        <v>7.3172754844901613</v>
      </c>
      <c r="S30" s="72">
        <f>IF(RES_hh_fech!S30=0,0,RES_hh_fech!S30/RES_summary!S$19)</f>
        <v>8.2625418864109577</v>
      </c>
      <c r="T30" s="72">
        <f>IF(RES_hh_fech!T30=0,0,RES_hh_fech!T30/RES_summary!T$19)</f>
        <v>8.1074866461321751</v>
      </c>
      <c r="U30" s="72">
        <f>IF(RES_hh_fech!U30=0,0,RES_hh_fech!U30/RES_summary!U$19)</f>
        <v>8.205761018809012</v>
      </c>
      <c r="V30" s="72">
        <f>IF(RES_hh_fech!V30=0,0,RES_hh_fech!V30/RES_summary!V$19)</f>
        <v>8.74442766978561</v>
      </c>
      <c r="W30" s="72">
        <f>IF(RES_hh_fech!W30=0,0,RES_hh_fech!W30/RES_summary!W$19)</f>
        <v>8.238090704288032</v>
      </c>
      <c r="X30" s="72">
        <f>IF(RES_hh_fech!X30=0,0,RES_hh_fech!X30/RES_summary!X$19)</f>
        <v>6.5036976561350208</v>
      </c>
      <c r="Y30" s="72">
        <f>IF(RES_hh_fech!Y30=0,0,RES_hh_fech!Y30/RES_summary!Y$19)</f>
        <v>5.9213455735010081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10.871558781942305</v>
      </c>
      <c r="C31" s="72">
        <f>IF(RES_hh_fech!C31=0,0,RES_hh_fech!C31/RES_summary!C$19)</f>
        <v>10.930234268572676</v>
      </c>
      <c r="D31" s="72">
        <f>IF(RES_hh_fech!D31=0,0,RES_hh_fech!D31/RES_summary!D$19)</f>
        <v>12.419459838070258</v>
      </c>
      <c r="E31" s="72">
        <f>IF(RES_hh_fech!E31=0,0,RES_hh_fech!E31/RES_summary!E$19)</f>
        <v>10.707029705451029</v>
      </c>
      <c r="F31" s="72">
        <f>IF(RES_hh_fech!F31=0,0,RES_hh_fech!F31/RES_summary!F$19)</f>
        <v>10.935350196292269</v>
      </c>
      <c r="G31" s="72">
        <f>IF(RES_hh_fech!G31=0,0,RES_hh_fech!G31/RES_summary!G$19)</f>
        <v>10.487987392300626</v>
      </c>
      <c r="H31" s="72">
        <f>IF(RES_hh_fech!H31=0,0,RES_hh_fech!H31/RES_summary!H$19)</f>
        <v>10.199458167319108</v>
      </c>
      <c r="I31" s="72">
        <f>IF(RES_hh_fech!I31=0,0,RES_hh_fech!I31/RES_summary!I$19)</f>
        <v>10.689251641126775</v>
      </c>
      <c r="J31" s="72">
        <f>IF(RES_hh_fech!J31=0,0,RES_hh_fech!J31/RES_summary!J$19)</f>
        <v>9.0941803547565794</v>
      </c>
      <c r="K31" s="72">
        <f>IF(RES_hh_fech!K31=0,0,RES_hh_fech!K31/RES_summary!K$19)</f>
        <v>9.1897814994465197</v>
      </c>
      <c r="L31" s="72">
        <f>IF(RES_hh_fech!L31=0,0,RES_hh_fech!L31/RES_summary!L$19)</f>
        <v>9.8466415921579653</v>
      </c>
      <c r="M31" s="72">
        <f>IF(RES_hh_fech!M31=0,0,RES_hh_fech!M31/RES_summary!M$19)</f>
        <v>7.9522437417636782</v>
      </c>
      <c r="N31" s="72">
        <f>IF(RES_hh_fech!N31=0,0,RES_hh_fech!N31/RES_summary!N$19)</f>
        <v>7.1960588152907441</v>
      </c>
      <c r="O31" s="72">
        <f>IF(RES_hh_fech!O31=0,0,RES_hh_fech!O31/RES_summary!O$19)</f>
        <v>7.7078916129796351</v>
      </c>
      <c r="P31" s="72">
        <f>IF(RES_hh_fech!P31=0,0,RES_hh_fech!P31/RES_summary!P$19)</f>
        <v>7.6992449715561015</v>
      </c>
      <c r="Q31" s="72">
        <f>IF(RES_hh_fech!Q31=0,0,RES_hh_fech!Q31/RES_summary!Q$19)</f>
        <v>7.6567190271615706</v>
      </c>
      <c r="R31" s="72">
        <f>IF(RES_hh_fech!R31=0,0,RES_hh_fech!R31/RES_summary!R$19)</f>
        <v>7.5779080439968585</v>
      </c>
      <c r="S31" s="72">
        <f>IF(RES_hh_fech!S31=0,0,RES_hh_fech!S31/RES_summary!S$19)</f>
        <v>8.6850789114679188</v>
      </c>
      <c r="T31" s="72">
        <f>IF(RES_hh_fech!T31=0,0,RES_hh_fech!T31/RES_summary!T$19)</f>
        <v>8.44529552913618</v>
      </c>
      <c r="U31" s="72">
        <f>IF(RES_hh_fech!U31=0,0,RES_hh_fech!U31/RES_summary!U$19)</f>
        <v>8.6332739603127546</v>
      </c>
      <c r="V31" s="72">
        <f>IF(RES_hh_fech!V31=0,0,RES_hh_fech!V31/RES_summary!V$19)</f>
        <v>8.1283509896679149</v>
      </c>
      <c r="W31" s="72">
        <f>IF(RES_hh_fech!W31=0,0,RES_hh_fech!W31/RES_summary!W$19)</f>
        <v>8.6122877222801755</v>
      </c>
      <c r="X31" s="72">
        <f>IF(RES_hh_fech!X31=0,0,RES_hh_fech!X31/RES_summary!X$19)</f>
        <v>7.0010019550861031</v>
      </c>
      <c r="Y31" s="72">
        <f>IF(RES_hh_fech!Y31=0,0,RES_hh_fech!Y31/RES_summary!Y$19)</f>
        <v>6.4762380556828747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8.6789109522708934</v>
      </c>
      <c r="C32" s="77">
        <f>IF(RES_hh_fech!C32=0,0,RES_hh_fech!C32/RES_summary!C$19)</f>
        <v>9.0633111919271254</v>
      </c>
      <c r="D32" s="77">
        <f>IF(RES_hh_fech!D32=0,0,RES_hh_fech!D32/RES_summary!D$19)</f>
        <v>9.1044643269586931</v>
      </c>
      <c r="E32" s="77">
        <f>IF(RES_hh_fech!E32=0,0,RES_hh_fech!E32/RES_summary!E$19)</f>
        <v>8.2644419877685511</v>
      </c>
      <c r="F32" s="77">
        <f>IF(RES_hh_fech!F32=0,0,RES_hh_fech!F32/RES_summary!F$19)</f>
        <v>9.8726978715273734</v>
      </c>
      <c r="G32" s="77">
        <f>IF(RES_hh_fech!G32=0,0,RES_hh_fech!G32/RES_summary!G$19)</f>
        <v>7.9577474319860064</v>
      </c>
      <c r="H32" s="77">
        <f>IF(RES_hh_fech!H32=0,0,RES_hh_fech!H32/RES_summary!H$19)</f>
        <v>8.5598967647155639</v>
      </c>
      <c r="I32" s="77">
        <f>IF(RES_hh_fech!I32=0,0,RES_hh_fech!I32/RES_summary!I$19)</f>
        <v>7.8070866067982783</v>
      </c>
      <c r="J32" s="77">
        <f>IF(RES_hh_fech!J32=0,0,RES_hh_fech!J32/RES_summary!J$19)</f>
        <v>6.9355489634388903</v>
      </c>
      <c r="K32" s="77">
        <f>IF(RES_hh_fech!K32=0,0,RES_hh_fech!K32/RES_summary!K$19)</f>
        <v>6.9628585321672594</v>
      </c>
      <c r="L32" s="77">
        <f>IF(RES_hh_fech!L32=0,0,RES_hh_fech!L32/RES_summary!L$19)</f>
        <v>6.4711862003057137</v>
      </c>
      <c r="M32" s="77">
        <f>IF(RES_hh_fech!M32=0,0,RES_hh_fech!M32/RES_summary!M$19)</f>
        <v>6.4242689588309059</v>
      </c>
      <c r="N32" s="77">
        <f>IF(RES_hh_fech!N32=0,0,RES_hh_fech!N32/RES_summary!N$19)</f>
        <v>5.5501325873354785</v>
      </c>
      <c r="O32" s="77">
        <f>IF(RES_hh_fech!O32=0,0,RES_hh_fech!O32/RES_summary!O$19)</f>
        <v>6.2653832707462485</v>
      </c>
      <c r="P32" s="77">
        <f>IF(RES_hh_fech!P32=0,0,RES_hh_fech!P32/RES_summary!P$19)</f>
        <v>5.2212568360585792</v>
      </c>
      <c r="Q32" s="77">
        <f>IF(RES_hh_fech!Q32=0,0,RES_hh_fech!Q32/RES_summary!Q$19)</f>
        <v>5.6303247736891384</v>
      </c>
      <c r="R32" s="77">
        <f>IF(RES_hh_fech!R32=0,0,RES_hh_fech!R32/RES_summary!R$19)</f>
        <v>5.5157266711106789</v>
      </c>
      <c r="S32" s="77">
        <f>IF(RES_hh_fech!S32=0,0,RES_hh_fech!S32/RES_summary!S$19)</f>
        <v>6.446292286612282</v>
      </c>
      <c r="T32" s="77">
        <f>IF(RES_hh_fech!T32=0,0,RES_hh_fech!T32/RES_summary!T$19)</f>
        <v>6.3171399077046226</v>
      </c>
      <c r="U32" s="77">
        <f>IF(RES_hh_fech!U32=0,0,RES_hh_fech!U32/RES_summary!U$19)</f>
        <v>6.2286526177327231</v>
      </c>
      <c r="V32" s="77">
        <f>IF(RES_hh_fech!V32=0,0,RES_hh_fech!V32/RES_summary!V$19)</f>
        <v>6.4074617858458796</v>
      </c>
      <c r="W32" s="77">
        <f>IF(RES_hh_fech!W32=0,0,RES_hh_fech!W32/RES_summary!W$19)</f>
        <v>5.9316863596950933</v>
      </c>
      <c r="X32" s="77">
        <f>IF(RES_hh_fech!X32=0,0,RES_hh_fech!X32/RES_summary!X$19)</f>
        <v>4.4284760493540833</v>
      </c>
      <c r="Y32" s="77">
        <f>IF(RES_hh_fech!Y32=0,0,RES_hh_fech!Y32/RES_summary!Y$19)</f>
        <v>4.6496445889297924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70.159358950211811</v>
      </c>
      <c r="C3" s="65">
        <f>IF(RES_hh_tesh!C3=0,0,RES_hh_tesh!C3/RES_summary!C$19)</f>
        <v>73.995755252500842</v>
      </c>
      <c r="D3" s="65">
        <f>IF(RES_hh_tesh!D3=0,0,RES_hh_tesh!D3/RES_summary!D$19)</f>
        <v>73.907412053524652</v>
      </c>
      <c r="E3" s="65">
        <f>IF(RES_hh_tesh!E3=0,0,RES_hh_tesh!E3/RES_summary!E$19)</f>
        <v>83.704603233616595</v>
      </c>
      <c r="F3" s="65">
        <f>IF(RES_hh_tesh!F3=0,0,RES_hh_tesh!F3/RES_summary!F$19)</f>
        <v>81.933797945952975</v>
      </c>
      <c r="G3" s="65">
        <f>IF(RES_hh_tesh!G3=0,0,RES_hh_tesh!G3/RES_summary!G$19)</f>
        <v>88.532780190290097</v>
      </c>
      <c r="H3" s="65">
        <f>IF(RES_hh_tesh!H3=0,0,RES_hh_tesh!H3/RES_summary!H$19)</f>
        <v>84.733843621755327</v>
      </c>
      <c r="I3" s="65">
        <f>IF(RES_hh_tesh!I3=0,0,RES_hh_tesh!I3/RES_summary!I$19)</f>
        <v>84.469612470356324</v>
      </c>
      <c r="J3" s="65">
        <f>IF(RES_hh_tesh!J3=0,0,RES_hh_tesh!J3/RES_summary!J$19)</f>
        <v>88.194169353296829</v>
      </c>
      <c r="K3" s="65">
        <f>IF(RES_hh_tesh!K3=0,0,RES_hh_tesh!K3/RES_summary!K$19)</f>
        <v>89.310320680943164</v>
      </c>
      <c r="L3" s="65">
        <f>IF(RES_hh_tesh!L3=0,0,RES_hh_tesh!L3/RES_summary!L$19)</f>
        <v>93.383460263637105</v>
      </c>
      <c r="M3" s="65">
        <f>IF(RES_hh_tesh!M3=0,0,RES_hh_tesh!M3/RES_summary!M$19)</f>
        <v>85.336027925238014</v>
      </c>
      <c r="N3" s="65">
        <f>IF(RES_hh_tesh!N3=0,0,RES_hh_tesh!N3/RES_summary!N$19)</f>
        <v>93.424554159916454</v>
      </c>
      <c r="O3" s="65">
        <f>IF(RES_hh_tesh!O3=0,0,RES_hh_tesh!O3/RES_summary!O$19)</f>
        <v>93.1301466649427</v>
      </c>
      <c r="P3" s="65">
        <f>IF(RES_hh_tesh!P3=0,0,RES_hh_tesh!P3/RES_summary!P$19)</f>
        <v>78.319535845514793</v>
      </c>
      <c r="Q3" s="65">
        <f>IF(RES_hh_tesh!Q3=0,0,RES_hh_tesh!Q3/RES_summary!Q$19)</f>
        <v>89.987361382035189</v>
      </c>
      <c r="R3" s="65">
        <f>IF(RES_hh_tesh!R3=0,0,RES_hh_tesh!R3/RES_summary!R$19)</f>
        <v>89.15049306594581</v>
      </c>
      <c r="S3" s="65">
        <f>IF(RES_hh_tesh!S3=0,0,RES_hh_tesh!S3/RES_summary!S$19)</f>
        <v>93.783902703983955</v>
      </c>
      <c r="T3" s="65">
        <f>IF(RES_hh_tesh!T3=0,0,RES_hh_tesh!T3/RES_summary!T$19)</f>
        <v>90.96602814894085</v>
      </c>
      <c r="U3" s="65">
        <f>IF(RES_hh_tesh!U3=0,0,RES_hh_tesh!U3/RES_summary!U$19)</f>
        <v>90.120359900247493</v>
      </c>
      <c r="V3" s="65">
        <f>IF(RES_hh_tesh!V3=0,0,RES_hh_tesh!V3/RES_summary!V$19)</f>
        <v>88.796587259240226</v>
      </c>
      <c r="W3" s="65">
        <f>IF(RES_hh_tesh!W3=0,0,RES_hh_tesh!W3/RES_summary!W$19)</f>
        <v>99.657277273576227</v>
      </c>
      <c r="X3" s="65">
        <f>IF(RES_hh_tesh!X3=0,0,RES_hh_tesh!X3/RES_summary!X$19)</f>
        <v>90.252078818593446</v>
      </c>
      <c r="Y3" s="65">
        <f>IF(RES_hh_tesh!Y3=0,0,RES_hh_tesh!Y3/RES_summary!Y$19)</f>
        <v>82.597111731813982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49.791868361657144</v>
      </c>
      <c r="C4" s="69">
        <f>IF(RES_hh_tesh!C4=0,0,RES_hh_tesh!C4/RES_summary!C$19)</f>
        <v>53.219156662814321</v>
      </c>
      <c r="D4" s="69">
        <f>IF(RES_hh_tesh!D4=0,0,RES_hh_tesh!D4/RES_summary!D$19)</f>
        <v>52.944541983187143</v>
      </c>
      <c r="E4" s="69">
        <f>IF(RES_hh_tesh!E4=0,0,RES_hh_tesh!E4/RES_summary!E$19)</f>
        <v>61.209079793084761</v>
      </c>
      <c r="F4" s="69">
        <f>IF(RES_hh_tesh!F4=0,0,RES_hh_tesh!F4/RES_summary!F$19)</f>
        <v>60.662518428606916</v>
      </c>
      <c r="G4" s="69">
        <f>IF(RES_hh_tesh!G4=0,0,RES_hh_tesh!G4/RES_summary!G$19)</f>
        <v>67.53570514753666</v>
      </c>
      <c r="H4" s="69">
        <f>IF(RES_hh_tesh!H4=0,0,RES_hh_tesh!H4/RES_summary!H$19)</f>
        <v>63.367964488649385</v>
      </c>
      <c r="I4" s="69">
        <f>IF(RES_hh_tesh!I4=0,0,RES_hh_tesh!I4/RES_summary!I$19)</f>
        <v>64.871504458593279</v>
      </c>
      <c r="J4" s="69">
        <f>IF(RES_hh_tesh!J4=0,0,RES_hh_tesh!J4/RES_summary!J$19)</f>
        <v>69.414517395686758</v>
      </c>
      <c r="K4" s="69">
        <f>IF(RES_hh_tesh!K4=0,0,RES_hh_tesh!K4/RES_summary!K$19)</f>
        <v>69.970289713335418</v>
      </c>
      <c r="L4" s="69">
        <f>IF(RES_hh_tesh!L4=0,0,RES_hh_tesh!L4/RES_summary!L$19)</f>
        <v>73.464579850392198</v>
      </c>
      <c r="M4" s="69">
        <f>IF(RES_hh_tesh!M4=0,0,RES_hh_tesh!M4/RES_summary!M$19)</f>
        <v>64.288191441622757</v>
      </c>
      <c r="N4" s="69">
        <f>IF(RES_hh_tesh!N4=0,0,RES_hh_tesh!N4/RES_summary!N$19)</f>
        <v>71.942439010898653</v>
      </c>
      <c r="O4" s="69">
        <f>IF(RES_hh_tesh!O4=0,0,RES_hh_tesh!O4/RES_summary!O$19)</f>
        <v>73.328076697740613</v>
      </c>
      <c r="P4" s="69">
        <f>IF(RES_hh_tesh!P4=0,0,RES_hh_tesh!P4/RES_summary!P$19)</f>
        <v>59.980433653380395</v>
      </c>
      <c r="Q4" s="69">
        <f>IF(RES_hh_tesh!Q4=0,0,RES_hh_tesh!Q4/RES_summary!Q$19)</f>
        <v>69.312546284408597</v>
      </c>
      <c r="R4" s="69">
        <f>IF(RES_hh_tesh!R4=0,0,RES_hh_tesh!R4/RES_summary!R$19)</f>
        <v>69.496358078196664</v>
      </c>
      <c r="S4" s="69">
        <f>IF(RES_hh_tesh!S4=0,0,RES_hh_tesh!S4/RES_summary!S$19)</f>
        <v>71.817292140600443</v>
      </c>
      <c r="T4" s="69">
        <f>IF(RES_hh_tesh!T4=0,0,RES_hh_tesh!T4/RES_summary!T$19)</f>
        <v>69.923719860387493</v>
      </c>
      <c r="U4" s="69">
        <f>IF(RES_hh_tesh!U4=0,0,RES_hh_tesh!U4/RES_summary!U$19)</f>
        <v>68.399663600968552</v>
      </c>
      <c r="V4" s="69">
        <f>IF(RES_hh_tesh!V4=0,0,RES_hh_tesh!V4/RES_summary!V$19)</f>
        <v>67.926993480855316</v>
      </c>
      <c r="W4" s="69">
        <f>IF(RES_hh_tesh!W4=0,0,RES_hh_tesh!W4/RES_summary!W$19)</f>
        <v>80.676264707027585</v>
      </c>
      <c r="X4" s="69">
        <f>IF(RES_hh_tesh!X4=0,0,RES_hh_tesh!X4/RES_summary!X$19)</f>
        <v>72.908567125393787</v>
      </c>
      <c r="Y4" s="69">
        <f>IF(RES_hh_tesh!Y4=0,0,RES_hh_tesh!Y4/RES_summary!Y$19)</f>
        <v>66.40951068563146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48.063485731093145</v>
      </c>
      <c r="C5" s="72">
        <f>IF(RES_hh_tesh!C5=0,0,RES_hh_tesh!C5/RES_summary!C$19)</f>
        <v>66.794233171594882</v>
      </c>
      <c r="D5" s="72">
        <f>IF(RES_hh_tesh!D5=0,0,RES_hh_tesh!D5/RES_summary!D$19)</f>
        <v>27.480989222039838</v>
      </c>
      <c r="E5" s="72">
        <f>IF(RES_hh_tesh!E5=0,0,RES_hh_tesh!E5/RES_summary!E$19)</f>
        <v>47.663340957002909</v>
      </c>
      <c r="F5" s="72">
        <f>IF(RES_hh_tesh!F5=0,0,RES_hh_tesh!F5/RES_summary!F$19)</f>
        <v>44.745572799377285</v>
      </c>
      <c r="G5" s="72">
        <f>IF(RES_hh_tesh!G5=0,0,RES_hh_tesh!G5/RES_summary!G$19)</f>
        <v>55.575157205274643</v>
      </c>
      <c r="H5" s="72">
        <f>IF(RES_hh_tesh!H5=0,0,RES_hh_tesh!H5/RES_summary!H$19)</f>
        <v>68.907307093102688</v>
      </c>
      <c r="I5" s="72">
        <f>IF(RES_hh_tesh!I5=0,0,RES_hh_tesh!I5/RES_summary!I$19)</f>
        <v>65.006335080557591</v>
      </c>
      <c r="J5" s="72">
        <f>IF(RES_hh_tesh!J5=0,0,RES_hh_tesh!J5/RES_summary!J$19)</f>
        <v>62.225129170515856</v>
      </c>
      <c r="K5" s="72">
        <f>IF(RES_hh_tesh!K5=0,0,RES_hh_tesh!K5/RES_summary!K$19)</f>
        <v>63.489627059135266</v>
      </c>
      <c r="L5" s="72">
        <f>IF(RES_hh_tesh!L5=0,0,RES_hh_tesh!L5/RES_summary!L$19)</f>
        <v>70.53179997632742</v>
      </c>
      <c r="M5" s="72">
        <f>IF(RES_hh_tesh!M5=0,0,RES_hh_tesh!M5/RES_summary!M$19)</f>
        <v>80.863391635078912</v>
      </c>
      <c r="N5" s="72">
        <f>IF(RES_hh_tesh!N5=0,0,RES_hh_tesh!N5/RES_summary!N$19)</f>
        <v>80.788672004519398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49.767040137314162</v>
      </c>
      <c r="C6" s="72">
        <f>IF(RES_hh_tesh!C6=0,0,RES_hh_tesh!C6/RES_summary!C$19)</f>
        <v>51.243782090892353</v>
      </c>
      <c r="D6" s="72">
        <f>IF(RES_hh_tesh!D6=0,0,RES_hh_tesh!D6/RES_summary!D$19)</f>
        <v>52.320175567059039</v>
      </c>
      <c r="E6" s="72">
        <f>IF(RES_hh_tesh!E6=0,0,RES_hh_tesh!E6/RES_summary!E$19)</f>
        <v>59.675295372230437</v>
      </c>
      <c r="F6" s="72">
        <f>IF(RES_hh_tesh!F6=0,0,RES_hh_tesh!F6/RES_summary!F$19)</f>
        <v>57.382724832134826</v>
      </c>
      <c r="G6" s="72">
        <f>IF(RES_hh_tesh!G6=0,0,RES_hh_tesh!G6/RES_summary!G$19)</f>
        <v>66.374012288906044</v>
      </c>
      <c r="H6" s="72">
        <f>IF(RES_hh_tesh!H6=0,0,RES_hh_tesh!H6/RES_summary!H$19)</f>
        <v>61.552558659440635</v>
      </c>
      <c r="I6" s="72">
        <f>IF(RES_hh_tesh!I6=0,0,RES_hh_tesh!I6/RES_summary!I$19)</f>
        <v>61.837560160778239</v>
      </c>
      <c r="J6" s="72">
        <f>IF(RES_hh_tesh!J6=0,0,RES_hh_tesh!J6/RES_summary!J$19)</f>
        <v>70.723688874386838</v>
      </c>
      <c r="K6" s="72">
        <f>IF(RES_hh_tesh!K6=0,0,RES_hh_tesh!K6/RES_summary!K$19)</f>
        <v>69.084973117197052</v>
      </c>
      <c r="L6" s="72">
        <f>IF(RES_hh_tesh!L6=0,0,RES_hh_tesh!L6/RES_summary!L$19)</f>
        <v>71.478302895439455</v>
      </c>
      <c r="M6" s="72">
        <f>IF(RES_hh_tesh!M6=0,0,RES_hh_tesh!M6/RES_summary!M$19)</f>
        <v>62.763382504476404</v>
      </c>
      <c r="N6" s="72">
        <f>IF(RES_hh_tesh!N6=0,0,RES_hh_tesh!N6/RES_summary!N$19)</f>
        <v>67.910531883210979</v>
      </c>
      <c r="O6" s="72">
        <f>IF(RES_hh_tesh!O6=0,0,RES_hh_tesh!O6/RES_summary!O$19)</f>
        <v>71.079964790150711</v>
      </c>
      <c r="P6" s="72">
        <f>IF(RES_hh_tesh!P6=0,0,RES_hh_tesh!P6/RES_summary!P$19)</f>
        <v>62.786449011311674</v>
      </c>
      <c r="Q6" s="72">
        <f>IF(RES_hh_tesh!Q6=0,0,RES_hh_tesh!Q6/RES_summary!Q$19)</f>
        <v>65.468888860406082</v>
      </c>
      <c r="R6" s="72">
        <f>IF(RES_hh_tesh!R6=0,0,RES_hh_tesh!R6/RES_summary!R$19)</f>
        <v>68.30925864919837</v>
      </c>
      <c r="S6" s="72">
        <f>IF(RES_hh_tesh!S6=0,0,RES_hh_tesh!S6/RES_summary!S$19)</f>
        <v>70.540598424010085</v>
      </c>
      <c r="T6" s="72">
        <f>IF(RES_hh_tesh!T6=0,0,RES_hh_tesh!T6/RES_summary!T$19)</f>
        <v>67.276450588915409</v>
      </c>
      <c r="U6" s="72">
        <f>IF(RES_hh_tesh!U6=0,0,RES_hh_tesh!U6/RES_summary!U$19)</f>
        <v>68.705954957737745</v>
      </c>
      <c r="V6" s="72">
        <f>IF(RES_hh_tesh!V6=0,0,RES_hh_tesh!V6/RES_summary!V$19)</f>
        <v>68.223699668363238</v>
      </c>
      <c r="W6" s="72">
        <f>IF(RES_hh_tesh!W6=0,0,RES_hh_tesh!W6/RES_summary!W$19)</f>
        <v>76.196053026212169</v>
      </c>
      <c r="X6" s="72">
        <f>IF(RES_hh_tesh!X6=0,0,RES_hh_tesh!X6/RES_summary!X$19)</f>
        <v>69.43556560144809</v>
      </c>
      <c r="Y6" s="72">
        <f>IF(RES_hh_tesh!Y6=0,0,RES_hh_tesh!Y6/RES_summary!Y$19)</f>
        <v>66.927613005221716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47.161822786220192</v>
      </c>
      <c r="C7" s="72">
        <f>IF(RES_hh_tesh!C7=0,0,RES_hh_tesh!C7/RES_summary!C$19)</f>
        <v>54.807930891584256</v>
      </c>
      <c r="D7" s="72">
        <f>IF(RES_hh_tesh!D7=0,0,RES_hh_tesh!D7/RES_summary!D$19)</f>
        <v>54.081393052517925</v>
      </c>
      <c r="E7" s="72">
        <f>IF(RES_hh_tesh!E7=0,0,RES_hh_tesh!E7/RES_summary!E$19)</f>
        <v>52.700724529206532</v>
      </c>
      <c r="F7" s="72">
        <f>IF(RES_hh_tesh!F7=0,0,RES_hh_tesh!F7/RES_summary!F$19)</f>
        <v>60.299612883328138</v>
      </c>
      <c r="G7" s="72">
        <f>IF(RES_hh_tesh!G7=0,0,RES_hh_tesh!G7/RES_summary!G$19)</f>
        <v>66.751469931061578</v>
      </c>
      <c r="H7" s="72">
        <f>IF(RES_hh_tesh!H7=0,0,RES_hh_tesh!H7/RES_summary!H$19)</f>
        <v>64.806740068322782</v>
      </c>
      <c r="I7" s="72">
        <f>IF(RES_hh_tesh!I7=0,0,RES_hh_tesh!I7/RES_summary!I$19)</f>
        <v>59.376749514019778</v>
      </c>
      <c r="J7" s="72">
        <f>IF(RES_hh_tesh!J7=0,0,RES_hh_tesh!J7/RES_summary!J$19)</f>
        <v>65.093668276908602</v>
      </c>
      <c r="K7" s="72">
        <f>IF(RES_hh_tesh!K7=0,0,RES_hh_tesh!K7/RES_summary!K$19)</f>
        <v>70.98002367762713</v>
      </c>
      <c r="L7" s="72">
        <f>IF(RES_hh_tesh!L7=0,0,RES_hh_tesh!L7/RES_summary!L$19)</f>
        <v>65.925444523654136</v>
      </c>
      <c r="M7" s="72">
        <f>IF(RES_hh_tesh!M7=0,0,RES_hh_tesh!M7/RES_summary!M$19)</f>
        <v>66.603818919070633</v>
      </c>
      <c r="N7" s="72">
        <f>IF(RES_hh_tesh!N7=0,0,RES_hh_tesh!N7/RES_summary!N$19)</f>
        <v>67.907256644753986</v>
      </c>
      <c r="O7" s="72">
        <f>IF(RES_hh_tesh!O7=0,0,RES_hh_tesh!O7/RES_summary!O$19)</f>
        <v>72.404836295061699</v>
      </c>
      <c r="P7" s="72">
        <f>IF(RES_hh_tesh!P7=0,0,RES_hh_tesh!P7/RES_summary!P$19)</f>
        <v>58.046994027918231</v>
      </c>
      <c r="Q7" s="72">
        <f>IF(RES_hh_tesh!Q7=0,0,RES_hh_tesh!Q7/RES_summary!Q$19)</f>
        <v>70.174028937398546</v>
      </c>
      <c r="R7" s="72">
        <f>IF(RES_hh_tesh!R7=0,0,RES_hh_tesh!R7/RES_summary!R$19)</f>
        <v>69.607286743128654</v>
      </c>
      <c r="S7" s="72">
        <f>IF(RES_hh_tesh!S7=0,0,RES_hh_tesh!S7/RES_summary!S$19)</f>
        <v>62.45054934150788</v>
      </c>
      <c r="T7" s="72">
        <f>IF(RES_hh_tesh!T7=0,0,RES_hh_tesh!T7/RES_summary!T$19)</f>
        <v>74.97680881650524</v>
      </c>
      <c r="U7" s="72">
        <f>IF(RES_hh_tesh!U7=0,0,RES_hh_tesh!U7/RES_summary!U$19)</f>
        <v>66.819664146467957</v>
      </c>
      <c r="V7" s="72">
        <f>IF(RES_hh_tesh!V7=0,0,RES_hh_tesh!V7/RES_summary!V$19)</f>
        <v>66.930821274718468</v>
      </c>
      <c r="W7" s="72">
        <f>IF(RES_hh_tesh!W7=0,0,RES_hh_tesh!W7/RES_summary!W$19)</f>
        <v>73.970111663888275</v>
      </c>
      <c r="X7" s="72">
        <f>IF(RES_hh_tesh!X7=0,0,RES_hh_tesh!X7/RES_summary!X$19)</f>
        <v>70.864994917948295</v>
      </c>
      <c r="Y7" s="72">
        <f>IF(RES_hh_tesh!Y7=0,0,RES_hh_tesh!Y7/RES_summary!Y$19)</f>
        <v>63.703017704427936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48.817255099007383</v>
      </c>
      <c r="C8" s="72">
        <f>IF(RES_hh_tesh!C8=0,0,RES_hh_tesh!C8/RES_summary!C$19)</f>
        <v>52.060359972062734</v>
      </c>
      <c r="D8" s="72">
        <f>IF(RES_hh_tesh!D8=0,0,RES_hh_tesh!D8/RES_summary!D$19)</f>
        <v>50.631510476442401</v>
      </c>
      <c r="E8" s="72">
        <f>IF(RES_hh_tesh!E8=0,0,RES_hh_tesh!E8/RES_summary!E$19)</f>
        <v>58.663203045818932</v>
      </c>
      <c r="F8" s="72">
        <f>IF(RES_hh_tesh!F8=0,0,RES_hh_tesh!F8/RES_summary!F$19)</f>
        <v>62.26281682522928</v>
      </c>
      <c r="G8" s="72">
        <f>IF(RES_hh_tesh!G8=0,0,RES_hh_tesh!G8/RES_summary!G$19)</f>
        <v>66.460432747099233</v>
      </c>
      <c r="H8" s="72">
        <f>IF(RES_hh_tesh!H8=0,0,RES_hh_tesh!H8/RES_summary!H$19)</f>
        <v>62.188608096882078</v>
      </c>
      <c r="I8" s="72">
        <f>IF(RES_hh_tesh!I8=0,0,RES_hh_tesh!I8/RES_summary!I$19)</f>
        <v>61.47755348691242</v>
      </c>
      <c r="J8" s="72">
        <f>IF(RES_hh_tesh!J8=0,0,RES_hh_tesh!J8/RES_summary!J$19)</f>
        <v>62.860542528985562</v>
      </c>
      <c r="K8" s="72">
        <f>IF(RES_hh_tesh!K8=0,0,RES_hh_tesh!K8/RES_summary!K$19)</f>
        <v>65.095936586937228</v>
      </c>
      <c r="L8" s="72">
        <f>IF(RES_hh_tesh!L8=0,0,RES_hh_tesh!L8/RES_summary!L$19)</f>
        <v>72.245330718634364</v>
      </c>
      <c r="M8" s="72">
        <f>IF(RES_hh_tesh!M8=0,0,RES_hh_tesh!M8/RES_summary!M$19)</f>
        <v>68.648692982410182</v>
      </c>
      <c r="N8" s="72">
        <f>IF(RES_hh_tesh!N8=0,0,RES_hh_tesh!N8/RES_summary!N$19)</f>
        <v>70.360165375881252</v>
      </c>
      <c r="O8" s="72">
        <f>IF(RES_hh_tesh!O8=0,0,RES_hh_tesh!O8/RES_summary!O$19)</f>
        <v>71.257031004148416</v>
      </c>
      <c r="P8" s="72">
        <f>IF(RES_hh_tesh!P8=0,0,RES_hh_tesh!P8/RES_summary!P$19)</f>
        <v>58.183881671550225</v>
      </c>
      <c r="Q8" s="72">
        <f>IF(RES_hh_tesh!Q8=0,0,RES_hh_tesh!Q8/RES_summary!Q$19)</f>
        <v>67.83050170968653</v>
      </c>
      <c r="R8" s="72">
        <f>IF(RES_hh_tesh!R8=0,0,RES_hh_tesh!R8/RES_summary!R$19)</f>
        <v>68.722884080350909</v>
      </c>
      <c r="S8" s="72">
        <f>IF(RES_hh_tesh!S8=0,0,RES_hh_tesh!S8/RES_summary!S$19)</f>
        <v>70.569137104681403</v>
      </c>
      <c r="T8" s="72">
        <f>IF(RES_hh_tesh!T8=0,0,RES_hh_tesh!T8/RES_summary!T$19)</f>
        <v>67.91859011110607</v>
      </c>
      <c r="U8" s="72">
        <f>IF(RES_hh_tesh!U8=0,0,RES_hh_tesh!U8/RES_summary!U$19)</f>
        <v>66.990233004709395</v>
      </c>
      <c r="V8" s="72">
        <f>IF(RES_hh_tesh!V8=0,0,RES_hh_tesh!V8/RES_summary!V$19)</f>
        <v>67.533714171561513</v>
      </c>
      <c r="W8" s="72">
        <f>IF(RES_hh_tesh!W8=0,0,RES_hh_tesh!W8/RES_summary!W$19)</f>
        <v>80.242787859499273</v>
      </c>
      <c r="X8" s="72">
        <f>IF(RES_hh_tesh!X8=0,0,RES_hh_tesh!X8/RES_summary!X$19)</f>
        <v>71.40377772429278</v>
      </c>
      <c r="Y8" s="72">
        <f>IF(RES_hh_tesh!Y8=0,0,RES_hh_tesh!Y8/RES_summary!Y$19)</f>
        <v>63.611913003759128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48.932248937139668</v>
      </c>
      <c r="C9" s="72">
        <f>IF(RES_hh_tesh!C9=0,0,RES_hh_tesh!C9/RES_summary!C$19)</f>
        <v>44.610463216106012</v>
      </c>
      <c r="D9" s="72">
        <f>IF(RES_hh_tesh!D9=0,0,RES_hh_tesh!D9/RES_summary!D$19)</f>
        <v>54.61636644651059</v>
      </c>
      <c r="E9" s="72">
        <f>IF(RES_hh_tesh!E9=0,0,RES_hh_tesh!E9/RES_summary!E$19)</f>
        <v>76.124945260668994</v>
      </c>
      <c r="F9" s="72">
        <f>IF(RES_hh_tesh!F9=0,0,RES_hh_tesh!F9/RES_summary!F$19)</f>
        <v>44.14996926216557</v>
      </c>
      <c r="G9" s="72">
        <f>IF(RES_hh_tesh!G9=0,0,RES_hh_tesh!G9/RES_summary!G$19)</f>
        <v>63.102823289898311</v>
      </c>
      <c r="H9" s="72">
        <f>IF(RES_hh_tesh!H9=0,0,RES_hh_tesh!H9/RES_summary!H$19)</f>
        <v>60.462077384456386</v>
      </c>
      <c r="I9" s="72">
        <f>IF(RES_hh_tesh!I9=0,0,RES_hh_tesh!I9/RES_summary!I$19)</f>
        <v>70.329114019394908</v>
      </c>
      <c r="J9" s="72">
        <f>IF(RES_hh_tesh!J9=0,0,RES_hh_tesh!J9/RES_summary!J$19)</f>
        <v>81.262263589450498</v>
      </c>
      <c r="K9" s="72">
        <f>IF(RES_hh_tesh!K9=0,0,RES_hh_tesh!K9/RES_summary!K$19)</f>
        <v>78.0898058158064</v>
      </c>
      <c r="L9" s="72">
        <f>IF(RES_hh_tesh!L9=0,0,RES_hh_tesh!L9/RES_summary!L$19)</f>
        <v>75.300313048829679</v>
      </c>
      <c r="M9" s="72">
        <f>IF(RES_hh_tesh!M9=0,0,RES_hh_tesh!M9/RES_summary!M$19)</f>
        <v>48.255909283138429</v>
      </c>
      <c r="N9" s="72">
        <f>IF(RES_hh_tesh!N9=0,0,RES_hh_tesh!N9/RES_summary!N$19)</f>
        <v>72.367554861836084</v>
      </c>
      <c r="O9" s="72">
        <f>IF(RES_hh_tesh!O9=0,0,RES_hh_tesh!O9/RES_summary!O$19)</f>
        <v>73.427539443564456</v>
      </c>
      <c r="P9" s="72">
        <f>IF(RES_hh_tesh!P9=0,0,RES_hh_tesh!P9/RES_summary!P$19)</f>
        <v>60.513266979213931</v>
      </c>
      <c r="Q9" s="72">
        <f>IF(RES_hh_tesh!Q9=0,0,RES_hh_tesh!Q9/RES_summary!Q$19)</f>
        <v>68.868769728326058</v>
      </c>
      <c r="R9" s="72">
        <f>IF(RES_hh_tesh!R9=0,0,RES_hh_tesh!R9/RES_summary!R$19)</f>
        <v>67.027931085754005</v>
      </c>
      <c r="S9" s="72">
        <f>IF(RES_hh_tesh!S9=0,0,RES_hh_tesh!S9/RES_summary!S$19)</f>
        <v>73.135379452769058</v>
      </c>
      <c r="T9" s="72">
        <f>IF(RES_hh_tesh!T9=0,0,RES_hh_tesh!T9/RES_summary!T$19)</f>
        <v>68.542466738633919</v>
      </c>
      <c r="U9" s="72">
        <f>IF(RES_hh_tesh!U9=0,0,RES_hh_tesh!U9/RES_summary!U$19)</f>
        <v>68.906207361238017</v>
      </c>
      <c r="V9" s="72">
        <f>IF(RES_hh_tesh!V9=0,0,RES_hh_tesh!V9/RES_summary!V$19)</f>
        <v>67.823999035816826</v>
      </c>
      <c r="W9" s="72">
        <f>IF(RES_hh_tesh!W9=0,0,RES_hh_tesh!W9/RES_summary!W$19)</f>
        <v>78.11926555974307</v>
      </c>
      <c r="X9" s="72">
        <f>IF(RES_hh_tesh!X9=0,0,RES_hh_tesh!X9/RES_summary!X$19)</f>
        <v>71.059479982890792</v>
      </c>
      <c r="Y9" s="72">
        <f>IF(RES_hh_tesh!Y9=0,0,RES_hh_tesh!Y9/RES_summary!Y$19)</f>
        <v>67.418694282148351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50.159990881604656</v>
      </c>
      <c r="C10" s="72">
        <f>IF(RES_hh_tesh!C10=0,0,RES_hh_tesh!C10/RES_summary!C$19)</f>
        <v>52.411845167511146</v>
      </c>
      <c r="D10" s="72">
        <f>IF(RES_hh_tesh!D10=0,0,RES_hh_tesh!D10/RES_summary!D$19)</f>
        <v>54.566421357220129</v>
      </c>
      <c r="E10" s="72">
        <f>IF(RES_hh_tesh!E10=0,0,RES_hh_tesh!E10/RES_summary!E$19)</f>
        <v>59.21187253650654</v>
      </c>
      <c r="F10" s="72">
        <f>IF(RES_hh_tesh!F10=0,0,RES_hh_tesh!F10/RES_summary!F$19)</f>
        <v>60.524316618699594</v>
      </c>
      <c r="G10" s="72">
        <f>IF(RES_hh_tesh!G10=0,0,RES_hh_tesh!G10/RES_summary!G$19)</f>
        <v>64.125316210564065</v>
      </c>
      <c r="H10" s="72">
        <f>IF(RES_hh_tesh!H10=0,0,RES_hh_tesh!H10/RES_summary!H$19)</f>
        <v>64.369388735739392</v>
      </c>
      <c r="I10" s="72">
        <f>IF(RES_hh_tesh!I10=0,0,RES_hh_tesh!I10/RES_summary!I$19)</f>
        <v>65.78661596094426</v>
      </c>
      <c r="J10" s="72">
        <f>IF(RES_hh_tesh!J10=0,0,RES_hh_tesh!J10/RES_summary!J$19)</f>
        <v>70.940163780767094</v>
      </c>
      <c r="K10" s="72">
        <f>IF(RES_hh_tesh!K10=0,0,RES_hh_tesh!K10/RES_summary!K$19)</f>
        <v>79.138151208259274</v>
      </c>
      <c r="L10" s="72">
        <f>IF(RES_hh_tesh!L10=0,0,RES_hh_tesh!L10/RES_summary!L$19)</f>
        <v>56.92381758988973</v>
      </c>
      <c r="M10" s="72">
        <f>IF(RES_hh_tesh!M10=0,0,RES_hh_tesh!M10/RES_summary!M$19)</f>
        <v>61.411130278727754</v>
      </c>
      <c r="N10" s="72">
        <f>IF(RES_hh_tesh!N10=0,0,RES_hh_tesh!N10/RES_summary!N$19)</f>
        <v>80.183058233371995</v>
      </c>
      <c r="O10" s="72">
        <f>IF(RES_hh_tesh!O10=0,0,RES_hh_tesh!O10/RES_summary!O$19)</f>
        <v>84.725727461683775</v>
      </c>
      <c r="P10" s="72">
        <f>IF(RES_hh_tesh!P10=0,0,RES_hh_tesh!P10/RES_summary!P$19)</f>
        <v>34.880150030455638</v>
      </c>
      <c r="Q10" s="72">
        <f>IF(RES_hh_tesh!Q10=0,0,RES_hh_tesh!Q10/RES_summary!Q$19)</f>
        <v>70.332413020765699</v>
      </c>
      <c r="R10" s="72">
        <f>IF(RES_hh_tesh!R10=0,0,RES_hh_tesh!R10/RES_summary!R$19)</f>
        <v>72.223920109567246</v>
      </c>
      <c r="S10" s="72">
        <f>IF(RES_hh_tesh!S10=0,0,RES_hh_tesh!S10/RES_summary!S$19)</f>
        <v>71.188017514147944</v>
      </c>
      <c r="T10" s="72">
        <f>IF(RES_hh_tesh!T10=0,0,RES_hh_tesh!T10/RES_summary!T$19)</f>
        <v>79.788378262754151</v>
      </c>
      <c r="U10" s="72">
        <f>IF(RES_hh_tesh!U10=0,0,RES_hh_tesh!U10/RES_summary!U$19)</f>
        <v>78.290221456077973</v>
      </c>
      <c r="V10" s="72">
        <f>IF(RES_hh_tesh!V10=0,0,RES_hh_tesh!V10/RES_summary!V$19)</f>
        <v>72.87974605917303</v>
      </c>
      <c r="W10" s="72">
        <f>IF(RES_hh_tesh!W10=0,0,RES_hh_tesh!W10/RES_summary!W$19)</f>
        <v>72.59598925292876</v>
      </c>
      <c r="X10" s="72">
        <f>IF(RES_hh_tesh!X10=0,0,RES_hh_tesh!X10/RES_summary!X$19)</f>
        <v>72.756515562337881</v>
      </c>
      <c r="Y10" s="72">
        <f>IF(RES_hh_tesh!Y10=0,0,RES_hh_tesh!Y10/RES_summary!Y$19)</f>
        <v>67.268161625337527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89.656791291442872</v>
      </c>
      <c r="G11" s="72">
        <f>IF(RES_hh_tesh!G11=0,0,RES_hh_tesh!G11/RES_summary!G$19)</f>
        <v>90.62130815497477</v>
      </c>
      <c r="H11" s="72">
        <f>IF(RES_hh_tesh!H11=0,0,RES_hh_tesh!H11/RES_summary!H$19)</f>
        <v>76.404608047521705</v>
      </c>
      <c r="I11" s="72">
        <f>IF(RES_hh_tesh!I11=0,0,RES_hh_tesh!I11/RES_summary!I$19)</f>
        <v>77.423546587480971</v>
      </c>
      <c r="J11" s="72">
        <f>IF(RES_hh_tesh!J11=0,0,RES_hh_tesh!J11/RES_summary!J$19)</f>
        <v>23.970396427121795</v>
      </c>
      <c r="K11" s="72">
        <f>IF(RES_hh_tesh!K11=0,0,RES_hh_tesh!K11/RES_summary!K$19)</f>
        <v>21.142649715720108</v>
      </c>
      <c r="L11" s="72">
        <f>IF(RES_hh_tesh!L11=0,0,RES_hh_tesh!L11/RES_summary!L$19)</f>
        <v>34.095330760805986</v>
      </c>
      <c r="M11" s="72">
        <f>IF(RES_hh_tesh!M11=0,0,RES_hh_tesh!M11/RES_summary!M$19)</f>
        <v>78.495581166247561</v>
      </c>
      <c r="N11" s="72">
        <f>IF(RES_hh_tesh!N11=0,0,RES_hh_tesh!N11/RES_summary!N$19)</f>
        <v>71.74578750381491</v>
      </c>
      <c r="O11" s="72">
        <f>IF(RES_hh_tesh!O11=0,0,RES_hh_tesh!O11/RES_summary!O$19)</f>
        <v>78.380217139278855</v>
      </c>
      <c r="P11" s="72">
        <f>IF(RES_hh_tesh!P11=0,0,RES_hh_tesh!P11/RES_summary!P$19)</f>
        <v>62.204347651701632</v>
      </c>
      <c r="Q11" s="72">
        <f>IF(RES_hh_tesh!Q11=0,0,RES_hh_tesh!Q11/RES_summary!Q$19)</f>
        <v>68.601387522120092</v>
      </c>
      <c r="R11" s="72">
        <f>IF(RES_hh_tesh!R11=0,0,RES_hh_tesh!R11/RES_summary!R$19)</f>
        <v>69.873448102055946</v>
      </c>
      <c r="S11" s="72">
        <f>IF(RES_hh_tesh!S11=0,0,RES_hh_tesh!S11/RES_summary!S$19)</f>
        <v>66.871835320386921</v>
      </c>
      <c r="T11" s="72">
        <f>IF(RES_hh_tesh!T11=0,0,RES_hh_tesh!T11/RES_summary!T$19)</f>
        <v>80.957913551787499</v>
      </c>
      <c r="U11" s="72">
        <f>IF(RES_hh_tesh!U11=0,0,RES_hh_tesh!U11/RES_summary!U$19)</f>
        <v>67.649898148885697</v>
      </c>
      <c r="V11" s="72">
        <f>IF(RES_hh_tesh!V11=0,0,RES_hh_tesh!V11/RES_summary!V$19)</f>
        <v>72.382322863248262</v>
      </c>
      <c r="W11" s="72">
        <f>IF(RES_hh_tesh!W11=0,0,RES_hh_tesh!W11/RES_summary!W$19)</f>
        <v>65.716343367240668</v>
      </c>
      <c r="X11" s="72">
        <f>IF(RES_hh_tesh!X11=0,0,RES_hh_tesh!X11/RES_summary!X$19)</f>
        <v>74.403245221990275</v>
      </c>
      <c r="Y11" s="72">
        <f>IF(RES_hh_tesh!Y11=0,0,RES_hh_tesh!Y11/RES_summary!Y$19)</f>
        <v>65.627724334634451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46.382219116403185</v>
      </c>
      <c r="C12" s="72">
        <f>IF(RES_hh_tesh!C12=0,0,RES_hh_tesh!C12/RES_summary!C$19)</f>
        <v>52.476998171433017</v>
      </c>
      <c r="D12" s="72">
        <f>IF(RES_hh_tesh!D12=0,0,RES_hh_tesh!D12/RES_summary!D$19)</f>
        <v>49.447479168461669</v>
      </c>
      <c r="E12" s="72">
        <f>IF(RES_hh_tesh!E12=0,0,RES_hh_tesh!E12/RES_summary!E$19)</f>
        <v>52.150848173652555</v>
      </c>
      <c r="F12" s="72">
        <f>IF(RES_hh_tesh!F12=0,0,RES_hh_tesh!F12/RES_summary!F$19)</f>
        <v>60.024085639997878</v>
      </c>
      <c r="G12" s="72">
        <f>IF(RES_hh_tesh!G12=0,0,RES_hh_tesh!G12/RES_summary!G$19)</f>
        <v>73.650270924890791</v>
      </c>
      <c r="H12" s="72">
        <f>IF(RES_hh_tesh!H12=0,0,RES_hh_tesh!H12/RES_summary!H$19)</f>
        <v>62.090918670862308</v>
      </c>
      <c r="I12" s="72">
        <f>IF(RES_hh_tesh!I12=0,0,RES_hh_tesh!I12/RES_summary!I$19)</f>
        <v>62.572996394163191</v>
      </c>
      <c r="J12" s="72">
        <f>IF(RES_hh_tesh!J12=0,0,RES_hh_tesh!J12/RES_summary!J$19)</f>
        <v>63.416594622662736</v>
      </c>
      <c r="K12" s="72">
        <f>IF(RES_hh_tesh!K12=0,0,RES_hh_tesh!K12/RES_summary!K$19)</f>
        <v>63.133575882915324</v>
      </c>
      <c r="L12" s="72">
        <f>IF(RES_hh_tesh!L12=0,0,RES_hh_tesh!L12/RES_summary!L$19)</f>
        <v>75.418054400446252</v>
      </c>
      <c r="M12" s="72">
        <f>IF(RES_hh_tesh!M12=0,0,RES_hh_tesh!M12/RES_summary!M$19)</f>
        <v>68.737919499014652</v>
      </c>
      <c r="N12" s="72">
        <f>IF(RES_hh_tesh!N12=0,0,RES_hh_tesh!N12/RES_summary!N$19)</f>
        <v>72.774161780674632</v>
      </c>
      <c r="O12" s="72">
        <f>IF(RES_hh_tesh!O12=0,0,RES_hh_tesh!O12/RES_summary!O$19)</f>
        <v>76.224271891319106</v>
      </c>
      <c r="P12" s="72">
        <f>IF(RES_hh_tesh!P12=0,0,RES_hh_tesh!P12/RES_summary!P$19)</f>
        <v>57.862826234889788</v>
      </c>
      <c r="Q12" s="72">
        <f>IF(RES_hh_tesh!Q12=0,0,RES_hh_tesh!Q12/RES_summary!Q$19)</f>
        <v>68.891279783548129</v>
      </c>
      <c r="R12" s="72">
        <f>IF(RES_hh_tesh!R12=0,0,RES_hh_tesh!R12/RES_summary!R$19)</f>
        <v>69.351040308537307</v>
      </c>
      <c r="S12" s="72">
        <f>IF(RES_hh_tesh!S12=0,0,RES_hh_tesh!S12/RES_summary!S$19)</f>
        <v>74.516619380117461</v>
      </c>
      <c r="T12" s="72">
        <f>IF(RES_hh_tesh!T12=0,0,RES_hh_tesh!T12/RES_summary!T$19)</f>
        <v>71.702387901418888</v>
      </c>
      <c r="U12" s="72">
        <f>IF(RES_hh_tesh!U12=0,0,RES_hh_tesh!U12/RES_summary!U$19)</f>
        <v>47.397303250643539</v>
      </c>
      <c r="V12" s="72">
        <f>IF(RES_hh_tesh!V12=0,0,RES_hh_tesh!V12/RES_summary!V$19)</f>
        <v>26.667819414896268</v>
      </c>
      <c r="W12" s="72">
        <f>IF(RES_hh_tesh!W12=0,0,RES_hh_tesh!W12/RES_summary!W$19)</f>
        <v>92.861786488122235</v>
      </c>
      <c r="X12" s="72">
        <f>IF(RES_hh_tesh!X12=0,0,RES_hh_tesh!X12/RES_summary!X$19)</f>
        <v>74.311428390229366</v>
      </c>
      <c r="Y12" s="72">
        <f>IF(RES_hh_tesh!Y12=0,0,RES_hh_tesh!Y12/RES_summary!Y$19)</f>
        <v>69.621346533164981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52.825458687637159</v>
      </c>
      <c r="C13" s="74">
        <f>IF(RES_hh_tesh!C13=0,0,RES_hh_tesh!C13/RES_summary!C$19)</f>
        <v>48.73390836724402</v>
      </c>
      <c r="D13" s="74">
        <f>IF(RES_hh_tesh!D13=0,0,RES_hh_tesh!D13/RES_summary!D$19)</f>
        <v>53.776665711563226</v>
      </c>
      <c r="E13" s="74">
        <f>IF(RES_hh_tesh!E13=0,0,RES_hh_tesh!E13/RES_summary!E$19)</f>
        <v>60.450349633060007</v>
      </c>
      <c r="F13" s="74">
        <f>IF(RES_hh_tesh!F13=0,0,RES_hh_tesh!F13/RES_summary!F$19)</f>
        <v>60.572557743059747</v>
      </c>
      <c r="G13" s="74">
        <f>IF(RES_hh_tesh!G13=0,0,RES_hh_tesh!G13/RES_summary!G$19)</f>
        <v>72.391539176620498</v>
      </c>
      <c r="H13" s="74">
        <f>IF(RES_hh_tesh!H13=0,0,RES_hh_tesh!H13/RES_summary!H$19)</f>
        <v>63.38374661403283</v>
      </c>
      <c r="I13" s="74">
        <f>IF(RES_hh_tesh!I13=0,0,RES_hh_tesh!I13/RES_summary!I$19)</f>
        <v>59.16026289353448</v>
      </c>
      <c r="J13" s="74">
        <f>IF(RES_hh_tesh!J13=0,0,RES_hh_tesh!J13/RES_summary!J$19)</f>
        <v>67.213860437949748</v>
      </c>
      <c r="K13" s="74">
        <f>IF(RES_hh_tesh!K13=0,0,RES_hh_tesh!K13/RES_summary!K$19)</f>
        <v>63.515309649397807</v>
      </c>
      <c r="L13" s="74">
        <f>IF(RES_hh_tesh!L13=0,0,RES_hh_tesh!L13/RES_summary!L$19)</f>
        <v>73.955610676838319</v>
      </c>
      <c r="M13" s="74">
        <f>IF(RES_hh_tesh!M13=0,0,RES_hh_tesh!M13/RES_summary!M$19)</f>
        <v>74.893125943597326</v>
      </c>
      <c r="N13" s="74">
        <f>IF(RES_hh_tesh!N13=0,0,RES_hh_tesh!N13/RES_summary!N$19)</f>
        <v>76.217383177780576</v>
      </c>
      <c r="O13" s="74">
        <f>IF(RES_hh_tesh!O13=0,0,RES_hh_tesh!O13/RES_summary!O$19)</f>
        <v>66.942644892600896</v>
      </c>
      <c r="P13" s="74">
        <f>IF(RES_hh_tesh!P13=0,0,RES_hh_tesh!P13/RES_summary!P$19)</f>
        <v>48.687547489618083</v>
      </c>
      <c r="Q13" s="74">
        <f>IF(RES_hh_tesh!Q13=0,0,RES_hh_tesh!Q13/RES_summary!Q$19)</f>
        <v>75.898746361937697</v>
      </c>
      <c r="R13" s="74">
        <f>IF(RES_hh_tesh!R13=0,0,RES_hh_tesh!R13/RES_summary!R$19)</f>
        <v>79.24900099302711</v>
      </c>
      <c r="S13" s="74">
        <f>IF(RES_hh_tesh!S13=0,0,RES_hh_tesh!S13/RES_summary!S$19)</f>
        <v>61.509398945045938</v>
      </c>
      <c r="T13" s="74">
        <f>IF(RES_hh_tesh!T13=0,0,RES_hh_tesh!T13/RES_summary!T$19)</f>
        <v>66.506888227984803</v>
      </c>
      <c r="U13" s="74">
        <f>IF(RES_hh_tesh!U13=0,0,RES_hh_tesh!U13/RES_summary!U$19)</f>
        <v>77.652982456852499</v>
      </c>
      <c r="V13" s="74">
        <f>IF(RES_hh_tesh!V13=0,0,RES_hh_tesh!V13/RES_summary!V$19)</f>
        <v>85.050877216597101</v>
      </c>
      <c r="W13" s="74">
        <f>IF(RES_hh_tesh!W13=0,0,RES_hh_tesh!W13/RES_summary!W$19)</f>
        <v>27.423167272174862</v>
      </c>
      <c r="X13" s="74">
        <f>IF(RES_hh_tesh!X13=0,0,RES_hh_tesh!X13/RES_summary!X$19)</f>
        <v>91.44606287827537</v>
      </c>
      <c r="Y13" s="74">
        <f>IF(RES_hh_tesh!Y13=0,0,RES_hh_tesh!Y13/RES_summary!Y$19)</f>
        <v>61.254814808495553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1.19970817364521</v>
      </c>
      <c r="C14" s="76">
        <f>IF(RES_hh_tesh!C14=0,0,RES_hh_tesh!C14/RES_summary!C$19)</f>
        <v>1.2523017230460514</v>
      </c>
      <c r="D14" s="76">
        <f>IF(RES_hh_tesh!D14=0,0,RES_hh_tesh!D14/RES_summary!D$19)</f>
        <v>1.194408397540619</v>
      </c>
      <c r="E14" s="76">
        <f>IF(RES_hh_tesh!E14=0,0,RES_hh_tesh!E14/RES_summary!E$19)</f>
        <v>1.2078951637262791</v>
      </c>
      <c r="F14" s="76">
        <f>IF(RES_hh_tesh!F14=0,0,RES_hh_tesh!F14/RES_summary!F$19)</f>
        <v>1.3049533675123526</v>
      </c>
      <c r="G14" s="76">
        <f>IF(RES_hh_tesh!G14=0,0,RES_hh_tesh!G14/RES_summary!G$19)</f>
        <v>1.3710961881021664</v>
      </c>
      <c r="H14" s="76">
        <f>IF(RES_hh_tesh!H14=0,0,RES_hh_tesh!H14/RES_summary!H$19)</f>
        <v>1.2097482845824334</v>
      </c>
      <c r="I14" s="76">
        <f>IF(RES_hh_tesh!I14=0,0,RES_hh_tesh!I14/RES_summary!I$19)</f>
        <v>1.1307106019641877</v>
      </c>
      <c r="J14" s="76">
        <f>IF(RES_hh_tesh!J14=0,0,RES_hh_tesh!J14/RES_summary!J$19)</f>
        <v>1.132887961877139</v>
      </c>
      <c r="K14" s="76">
        <f>IF(RES_hh_tesh!K14=0,0,RES_hh_tesh!K14/RES_summary!K$19)</f>
        <v>1.1392386787726794</v>
      </c>
      <c r="L14" s="76">
        <f>IF(RES_hh_tesh!L14=0,0,RES_hh_tesh!L14/RES_summary!L$19)</f>
        <v>1.2470087302329946</v>
      </c>
      <c r="M14" s="76">
        <f>IF(RES_hh_tesh!M14=0,0,RES_hh_tesh!M14/RES_summary!M$19)</f>
        <v>1.1302769767766039</v>
      </c>
      <c r="N14" s="76">
        <f>IF(RES_hh_tesh!N14=0,0,RES_hh_tesh!N14/RES_summary!N$19)</f>
        <v>1.1250972191392321</v>
      </c>
      <c r="O14" s="76">
        <f>IF(RES_hh_tesh!O14=0,0,RES_hh_tesh!O14/RES_summary!O$19)</f>
        <v>1.2125683839478072</v>
      </c>
      <c r="P14" s="76">
        <f>IF(RES_hh_tesh!P14=0,0,RES_hh_tesh!P14/RES_summary!P$19)</f>
        <v>1.0115439131530761</v>
      </c>
      <c r="Q14" s="76">
        <f>IF(RES_hh_tesh!Q14=0,0,RES_hh_tesh!Q14/RES_summary!Q$19)</f>
        <v>1.0517724037462572</v>
      </c>
      <c r="R14" s="76">
        <f>IF(RES_hh_tesh!R14=0,0,RES_hh_tesh!R14/RES_summary!R$19)</f>
        <v>1.05440031331274</v>
      </c>
      <c r="S14" s="76">
        <f>IF(RES_hh_tesh!S14=0,0,RES_hh_tesh!S14/RES_summary!S$19)</f>
        <v>1.0720057680827186</v>
      </c>
      <c r="T14" s="76">
        <f>IF(RES_hh_tesh!T14=0,0,RES_hh_tesh!T14/RES_summary!T$19)</f>
        <v>1.0299717784051285</v>
      </c>
      <c r="U14" s="76">
        <f>IF(RES_hh_tesh!U14=0,0,RES_hh_tesh!U14/RES_summary!U$19)</f>
        <v>1.0194129102910046</v>
      </c>
      <c r="V14" s="76">
        <f>IF(RES_hh_tesh!V14=0,0,RES_hh_tesh!V14/RES_summary!V$19)</f>
        <v>1.0199892558253638</v>
      </c>
      <c r="W14" s="76">
        <f>IF(RES_hh_tesh!W14=0,0,RES_hh_tesh!W14/RES_summary!W$19)</f>
        <v>1.5275485904308621</v>
      </c>
      <c r="X14" s="76">
        <f>IF(RES_hh_tesh!X14=0,0,RES_hh_tesh!X14/RES_summary!X$19)</f>
        <v>1.4244299777415252</v>
      </c>
      <c r="Y14" s="76">
        <f>IF(RES_hh_tesh!Y14=0,0,RES_hh_tesh!Y14/RES_summary!Y$19)</f>
        <v>1.2120089499523463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0.6860628747599159</v>
      </c>
      <c r="C15" s="69">
        <f>IF(RES_hh_tesh!C15=0,0,RES_hh_tesh!C15/RES_summary!C$19)</f>
        <v>0.8960219269843529</v>
      </c>
      <c r="D15" s="69">
        <f>IF(RES_hh_tesh!D15=0,0,RES_hh_tesh!D15/RES_summary!D$19)</f>
        <v>0.82750576144290422</v>
      </c>
      <c r="E15" s="69">
        <f>IF(RES_hh_tesh!E15=0,0,RES_hh_tesh!E15/RES_summary!E$19)</f>
        <v>2.8544424685574508</v>
      </c>
      <c r="F15" s="69">
        <f>IF(RES_hh_tesh!F15=0,0,RES_hh_tesh!F15/RES_summary!F$19)</f>
        <v>1.2441094705293858</v>
      </c>
      <c r="G15" s="69">
        <f>IF(RES_hh_tesh!G15=0,0,RES_hh_tesh!G15/RES_summary!G$19)</f>
        <v>1.3600281679119357</v>
      </c>
      <c r="H15" s="69">
        <f>IF(RES_hh_tesh!H15=0,0,RES_hh_tesh!H15/RES_summary!H$19)</f>
        <v>1.9185473690649399</v>
      </c>
      <c r="I15" s="69">
        <f>IF(RES_hh_tesh!I15=0,0,RES_hh_tesh!I15/RES_summary!I$19)</f>
        <v>1.9211397163718524</v>
      </c>
      <c r="J15" s="69">
        <f>IF(RES_hh_tesh!J15=0,0,RES_hh_tesh!J15/RES_summary!J$19)</f>
        <v>2.5834110289872712</v>
      </c>
      <c r="K15" s="69">
        <f>IF(RES_hh_tesh!K15=0,0,RES_hh_tesh!K15/RES_summary!K$19)</f>
        <v>2.8730523726541528</v>
      </c>
      <c r="L15" s="69">
        <f>IF(RES_hh_tesh!L15=0,0,RES_hh_tesh!L15/RES_summary!L$19)</f>
        <v>2.3618340811004308</v>
      </c>
      <c r="M15" s="69">
        <f>IF(RES_hh_tesh!M15=0,0,RES_hh_tesh!M15/RES_summary!M$19)</f>
        <v>2.7392588342346178</v>
      </c>
      <c r="N15" s="69">
        <f>IF(RES_hh_tesh!N15=0,0,RES_hh_tesh!N15/RES_summary!N$19)</f>
        <v>4.565675777318968</v>
      </c>
      <c r="O15" s="69">
        <f>IF(RES_hh_tesh!O15=0,0,RES_hh_tesh!O15/RES_summary!O$19)</f>
        <v>2.875265497202542</v>
      </c>
      <c r="P15" s="69">
        <f>IF(RES_hh_tesh!P15=0,0,RES_hh_tesh!P15/RES_summary!P$19)</f>
        <v>2.1551093002866044</v>
      </c>
      <c r="Q15" s="69">
        <f>IF(RES_hh_tesh!Q15=0,0,RES_hh_tesh!Q15/RES_summary!Q$19)</f>
        <v>4.5618976475902207</v>
      </c>
      <c r="R15" s="69">
        <f>IF(RES_hh_tesh!R15=0,0,RES_hh_tesh!R15/RES_summary!R$19)</f>
        <v>3.2670451159322087</v>
      </c>
      <c r="S15" s="69">
        <f>IF(RES_hh_tesh!S15=0,0,RES_hh_tesh!S15/RES_summary!S$19)</f>
        <v>4.9603872271436478</v>
      </c>
      <c r="T15" s="69">
        <f>IF(RES_hh_tesh!T15=0,0,RES_hh_tesh!T15/RES_summary!T$19)</f>
        <v>3.8957398363502542</v>
      </c>
      <c r="U15" s="69">
        <f>IF(RES_hh_tesh!U15=0,0,RES_hh_tesh!U15/RES_summary!U$19)</f>
        <v>4.8375079186087158</v>
      </c>
      <c r="V15" s="69">
        <f>IF(RES_hh_tesh!V15=0,0,RES_hh_tesh!V15/RES_summary!V$19)</f>
        <v>3.8288679134287897</v>
      </c>
      <c r="W15" s="69">
        <f>IF(RES_hh_tesh!W15=0,0,RES_hh_tesh!W15/RES_summary!W$19)</f>
        <v>3.7682109741768812</v>
      </c>
      <c r="X15" s="69">
        <f>IF(RES_hh_tesh!X15=0,0,RES_hh_tesh!X15/RES_summary!X$19)</f>
        <v>5.6796767337638965</v>
      </c>
      <c r="Y15" s="69">
        <f>IF(RES_hh_tesh!Y15=0,0,RES_hh_tesh!Y15/RES_summary!Y$19)</f>
        <v>4.9330622912579969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0.6860628747599159</v>
      </c>
      <c r="C16" s="72">
        <f>IF(RES_hh_tesh!C16=0,0,RES_hh_tesh!C16/RES_summary!C$19)</f>
        <v>0.8960219269843529</v>
      </c>
      <c r="D16" s="72">
        <f>IF(RES_hh_tesh!D16=0,0,RES_hh_tesh!D16/RES_summary!D$19)</f>
        <v>0.82750576144290422</v>
      </c>
      <c r="E16" s="72">
        <f>IF(RES_hh_tesh!E16=0,0,RES_hh_tesh!E16/RES_summary!E$19)</f>
        <v>2.8544424685574508</v>
      </c>
      <c r="F16" s="72">
        <f>IF(RES_hh_tesh!F16=0,0,RES_hh_tesh!F16/RES_summary!F$19)</f>
        <v>1.2441094705293858</v>
      </c>
      <c r="G16" s="72">
        <f>IF(RES_hh_tesh!G16=0,0,RES_hh_tesh!G16/RES_summary!G$19)</f>
        <v>1.3600281679119357</v>
      </c>
      <c r="H16" s="72">
        <f>IF(RES_hh_tesh!H16=0,0,RES_hh_tesh!H16/RES_summary!H$19)</f>
        <v>1.9185473690649399</v>
      </c>
      <c r="I16" s="72">
        <f>IF(RES_hh_tesh!I16=0,0,RES_hh_tesh!I16/RES_summary!I$19)</f>
        <v>1.9211397163718524</v>
      </c>
      <c r="J16" s="72">
        <f>IF(RES_hh_tesh!J16=0,0,RES_hh_tesh!J16/RES_summary!J$19)</f>
        <v>2.5834110289872712</v>
      </c>
      <c r="K16" s="72">
        <f>IF(RES_hh_tesh!K16=0,0,RES_hh_tesh!K16/RES_summary!K$19)</f>
        <v>2.8730523726541528</v>
      </c>
      <c r="L16" s="72">
        <f>IF(RES_hh_tesh!L16=0,0,RES_hh_tesh!L16/RES_summary!L$19)</f>
        <v>2.3618340811004308</v>
      </c>
      <c r="M16" s="72">
        <f>IF(RES_hh_tesh!M16=0,0,RES_hh_tesh!M16/RES_summary!M$19)</f>
        <v>2.7392588342346178</v>
      </c>
      <c r="N16" s="72">
        <f>IF(RES_hh_tesh!N16=0,0,RES_hh_tesh!N16/RES_summary!N$19)</f>
        <v>4.565675777318968</v>
      </c>
      <c r="O16" s="72">
        <f>IF(RES_hh_tesh!O16=0,0,RES_hh_tesh!O16/RES_summary!O$19)</f>
        <v>2.875265497202542</v>
      </c>
      <c r="P16" s="72">
        <f>IF(RES_hh_tesh!P16=0,0,RES_hh_tesh!P16/RES_summary!P$19)</f>
        <v>2.1551093002866044</v>
      </c>
      <c r="Q16" s="72">
        <f>IF(RES_hh_tesh!Q16=0,0,RES_hh_tesh!Q16/RES_summary!Q$19)</f>
        <v>4.5618976475902207</v>
      </c>
      <c r="R16" s="72">
        <f>IF(RES_hh_tesh!R16=0,0,RES_hh_tesh!R16/RES_summary!R$19)</f>
        <v>3.2670451159322087</v>
      </c>
      <c r="S16" s="72">
        <f>IF(RES_hh_tesh!S16=0,0,RES_hh_tesh!S16/RES_summary!S$19)</f>
        <v>4.9603872271436478</v>
      </c>
      <c r="T16" s="72">
        <f>IF(RES_hh_tesh!T16=0,0,RES_hh_tesh!T16/RES_summary!T$19)</f>
        <v>3.8957398363502542</v>
      </c>
      <c r="U16" s="72">
        <f>IF(RES_hh_tesh!U16=0,0,RES_hh_tesh!U16/RES_summary!U$19)</f>
        <v>4.8375079186087158</v>
      </c>
      <c r="V16" s="72">
        <f>IF(RES_hh_tesh!V16=0,0,RES_hh_tesh!V16/RES_summary!V$19)</f>
        <v>3.8288679134287897</v>
      </c>
      <c r="W16" s="72">
        <f>IF(RES_hh_tesh!W16=0,0,RES_hh_tesh!W16/RES_summary!W$19)</f>
        <v>3.7682109741768812</v>
      </c>
      <c r="X16" s="72">
        <f>IF(RES_hh_tesh!X16=0,0,RES_hh_tesh!X16/RES_summary!X$19)</f>
        <v>5.6796767337638965</v>
      </c>
      <c r="Y16" s="72">
        <f>IF(RES_hh_tesh!Y16=0,0,RES_hh_tesh!Y16/RES_summary!Y$19)</f>
        <v>4.9330622912579969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12.904370775918945</v>
      </c>
      <c r="C17" s="69">
        <f>IF(RES_hh_tesh!C17=0,0,RES_hh_tesh!C17/RES_summary!C$19)</f>
        <v>13.013015227446743</v>
      </c>
      <c r="D17" s="69">
        <f>IF(RES_hh_tesh!D17=0,0,RES_hh_tesh!D17/RES_summary!D$19)</f>
        <v>13.197910844157391</v>
      </c>
      <c r="E17" s="69">
        <f>IF(RES_hh_tesh!E17=0,0,RES_hh_tesh!E17/RES_summary!E$19)</f>
        <v>12.946922089717404</v>
      </c>
      <c r="F17" s="69">
        <f>IF(RES_hh_tesh!F17=0,0,RES_hh_tesh!F17/RES_summary!F$19)</f>
        <v>12.979309292184171</v>
      </c>
      <c r="G17" s="69">
        <f>IF(RES_hh_tesh!G17=0,0,RES_hh_tesh!G17/RES_summary!G$19)</f>
        <v>12.918711270313811</v>
      </c>
      <c r="H17" s="69">
        <f>IF(RES_hh_tesh!H17=0,0,RES_hh_tesh!H17/RES_summary!H$19)</f>
        <v>12.768348079757699</v>
      </c>
      <c r="I17" s="69">
        <f>IF(RES_hh_tesh!I17=0,0,RES_hh_tesh!I17/RES_summary!I$19)</f>
        <v>11.827785379189482</v>
      </c>
      <c r="J17" s="69">
        <f>IF(RES_hh_tesh!J17=0,0,RES_hh_tesh!J17/RES_summary!J$19)</f>
        <v>10.96082864394579</v>
      </c>
      <c r="K17" s="69">
        <f>IF(RES_hh_tesh!K17=0,0,RES_hh_tesh!K17/RES_summary!K$19)</f>
        <v>11.178781725443089</v>
      </c>
      <c r="L17" s="69">
        <f>IF(RES_hh_tesh!L17=0,0,RES_hh_tesh!L17/RES_summary!L$19)</f>
        <v>12.33200597327529</v>
      </c>
      <c r="M17" s="69">
        <f>IF(RES_hh_tesh!M17=0,0,RES_hh_tesh!M17/RES_summary!M$19)</f>
        <v>12.971535210750465</v>
      </c>
      <c r="N17" s="69">
        <f>IF(RES_hh_tesh!N17=0,0,RES_hh_tesh!N17/RES_summary!N$19)</f>
        <v>12.560630583355376</v>
      </c>
      <c r="O17" s="69">
        <f>IF(RES_hh_tesh!O17=0,0,RES_hh_tesh!O17/RES_summary!O$19)</f>
        <v>12.180430986486881</v>
      </c>
      <c r="P17" s="69">
        <f>IF(RES_hh_tesh!P17=0,0,RES_hh_tesh!P17/RES_summary!P$19)</f>
        <v>11.911081855131108</v>
      </c>
      <c r="Q17" s="69">
        <f>IF(RES_hh_tesh!Q17=0,0,RES_hh_tesh!Q17/RES_summary!Q$19)</f>
        <v>11.657235222527639</v>
      </c>
      <c r="R17" s="69">
        <f>IF(RES_hh_tesh!R17=0,0,RES_hh_tesh!R17/RES_summary!R$19)</f>
        <v>11.846802949115171</v>
      </c>
      <c r="S17" s="69">
        <f>IF(RES_hh_tesh!S17=0,0,RES_hh_tesh!S17/RES_summary!S$19)</f>
        <v>11.839185837721917</v>
      </c>
      <c r="T17" s="69">
        <f>IF(RES_hh_tesh!T17=0,0,RES_hh_tesh!T17/RES_summary!T$19)</f>
        <v>12.024075743905165</v>
      </c>
      <c r="U17" s="69">
        <f>IF(RES_hh_tesh!U17=0,0,RES_hh_tesh!U17/RES_summary!U$19)</f>
        <v>11.716641271318815</v>
      </c>
      <c r="V17" s="69">
        <f>IF(RES_hh_tesh!V17=0,0,RES_hh_tesh!V17/RES_summary!V$19)</f>
        <v>11.622617591688327</v>
      </c>
      <c r="W17" s="69">
        <f>IF(RES_hh_tesh!W17=0,0,RES_hh_tesh!W17/RES_summary!W$19)</f>
        <v>10.098577182990111</v>
      </c>
      <c r="X17" s="69">
        <f>IF(RES_hh_tesh!X17=0,0,RES_hh_tesh!X17/RES_summary!X$19)</f>
        <v>7.6073525895676859</v>
      </c>
      <c r="Y17" s="69">
        <f>IF(RES_hh_tesh!Y17=0,0,RES_hh_tesh!Y17/RES_summary!Y$19)</f>
        <v>7.3690444917170961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12.842870778715163</v>
      </c>
      <c r="C19" s="72">
        <f>IF(RES_hh_tesh!C19=0,0,RES_hh_tesh!C19/RES_summary!C$19)</f>
        <v>13.047921594681958</v>
      </c>
      <c r="D19" s="72">
        <f>IF(RES_hh_tesh!D19=0,0,RES_hh_tesh!D19/RES_summary!D$19)</f>
        <v>12.882052266136551</v>
      </c>
      <c r="E19" s="72">
        <f>IF(RES_hh_tesh!E19=0,0,RES_hh_tesh!E19/RES_summary!E$19)</f>
        <v>12.695883475224051</v>
      </c>
      <c r="F19" s="72">
        <f>IF(RES_hh_tesh!F19=0,0,RES_hh_tesh!F19/RES_summary!F$19)</f>
        <v>14.365215895197126</v>
      </c>
      <c r="G19" s="72">
        <f>IF(RES_hh_tesh!G19=0,0,RES_hh_tesh!G19/RES_summary!G$19)</f>
        <v>13.058894075267798</v>
      </c>
      <c r="H19" s="72">
        <f>IF(RES_hh_tesh!H19=0,0,RES_hh_tesh!H19/RES_summary!H$19)</f>
        <v>12.718432582117664</v>
      </c>
      <c r="I19" s="72">
        <f>IF(RES_hh_tesh!I19=0,0,RES_hh_tesh!I19/RES_summary!I$19)</f>
        <v>11.543645794252082</v>
      </c>
      <c r="J19" s="72">
        <f>IF(RES_hh_tesh!J19=0,0,RES_hh_tesh!J19/RES_summary!J$19)</f>
        <v>10.992683790117914</v>
      </c>
      <c r="K19" s="72">
        <f>IF(RES_hh_tesh!K19=0,0,RES_hh_tesh!K19/RES_summary!K$19)</f>
        <v>11.140506111809179</v>
      </c>
      <c r="L19" s="72">
        <f>IF(RES_hh_tesh!L19=0,0,RES_hh_tesh!L19/RES_summary!L$19)</f>
        <v>12.07948581628141</v>
      </c>
      <c r="M19" s="72">
        <f>IF(RES_hh_tesh!M19=0,0,RES_hh_tesh!M19/RES_summary!M$19)</f>
        <v>13.579782855632894</v>
      </c>
      <c r="N19" s="72">
        <f>IF(RES_hh_tesh!N19=0,0,RES_hh_tesh!N19/RES_summary!N$19)</f>
        <v>12.659695638628895</v>
      </c>
      <c r="O19" s="72">
        <f>IF(RES_hh_tesh!O19=0,0,RES_hh_tesh!O19/RES_summary!O$19)</f>
        <v>12.15372992527255</v>
      </c>
      <c r="P19" s="72">
        <f>IF(RES_hh_tesh!P19=0,0,RES_hh_tesh!P19/RES_summary!P$19)</f>
        <v>11.175775553172516</v>
      </c>
      <c r="Q19" s="72">
        <f>IF(RES_hh_tesh!Q19=0,0,RES_hh_tesh!Q19/RES_summary!Q$19)</f>
        <v>11.367303412945059</v>
      </c>
      <c r="R19" s="72">
        <f>IF(RES_hh_tesh!R19=0,0,RES_hh_tesh!R19/RES_summary!R$19)</f>
        <v>11.673486353964009</v>
      </c>
      <c r="S19" s="72">
        <f>IF(RES_hh_tesh!S19=0,0,RES_hh_tesh!S19/RES_summary!S$19)</f>
        <v>11.970550853453974</v>
      </c>
      <c r="T19" s="72">
        <f>IF(RES_hh_tesh!T19=0,0,RES_hh_tesh!T19/RES_summary!T$19)</f>
        <v>12.040240928146169</v>
      </c>
      <c r="U19" s="72">
        <f>IF(RES_hh_tesh!U19=0,0,RES_hh_tesh!U19/RES_summary!U$19)</f>
        <v>11.498491888794373</v>
      </c>
      <c r="V19" s="72">
        <f>IF(RES_hh_tesh!V19=0,0,RES_hh_tesh!V19/RES_summary!V$19)</f>
        <v>10.781137913460606</v>
      </c>
      <c r="W19" s="72">
        <f>IF(RES_hh_tesh!W19=0,0,RES_hh_tesh!W19/RES_summary!W$19)</f>
        <v>9.4488861163746023</v>
      </c>
      <c r="X19" s="72">
        <f>IF(RES_hh_tesh!X19=0,0,RES_hh_tesh!X19/RES_summary!X$19)</f>
        <v>7.8939354998112305</v>
      </c>
      <c r="Y19" s="72">
        <f>IF(RES_hh_tesh!Y19=0,0,RES_hh_tesh!Y19/RES_summary!Y$19)</f>
        <v>7.3860325898869013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13.094694718136051</v>
      </c>
      <c r="C20" s="72">
        <f>IF(RES_hh_tesh!C20=0,0,RES_hh_tesh!C20/RES_summary!C$19)</f>
        <v>13.171101327589117</v>
      </c>
      <c r="D20" s="72">
        <f>IF(RES_hh_tesh!D20=0,0,RES_hh_tesh!D20/RES_summary!D$19)</f>
        <v>13.174209624546764</v>
      </c>
      <c r="E20" s="72">
        <f>IF(RES_hh_tesh!E20=0,0,RES_hh_tesh!E20/RES_summary!E$19)</f>
        <v>12.000930144291354</v>
      </c>
      <c r="F20" s="72">
        <f>IF(RES_hh_tesh!F20=0,0,RES_hh_tesh!F20/RES_summary!F$19)</f>
        <v>13.560515653235237</v>
      </c>
      <c r="G20" s="72">
        <f>IF(RES_hh_tesh!G20=0,0,RES_hh_tesh!G20/RES_summary!G$19)</f>
        <v>12.998358836483657</v>
      </c>
      <c r="H20" s="72">
        <f>IF(RES_hh_tesh!H20=0,0,RES_hh_tesh!H20/RES_summary!H$19)</f>
        <v>13.00768042284084</v>
      </c>
      <c r="I20" s="72">
        <f>IF(RES_hh_tesh!I20=0,0,RES_hh_tesh!I20/RES_summary!I$19)</f>
        <v>11.265885469835</v>
      </c>
      <c r="J20" s="72">
        <f>IF(RES_hh_tesh!J20=0,0,RES_hh_tesh!J20/RES_summary!J$19)</f>
        <v>11.22237255946351</v>
      </c>
      <c r="K20" s="72">
        <f>IF(RES_hh_tesh!K20=0,0,RES_hh_tesh!K20/RES_summary!K$19)</f>
        <v>11.945844161638954</v>
      </c>
      <c r="L20" s="72">
        <f>IF(RES_hh_tesh!L20=0,0,RES_hh_tesh!L20/RES_summary!L$19)</f>
        <v>10.8742465377538</v>
      </c>
      <c r="M20" s="72">
        <f>IF(RES_hh_tesh!M20=0,0,RES_hh_tesh!M20/RES_summary!M$19)</f>
        <v>13.257374897394559</v>
      </c>
      <c r="N20" s="72">
        <f>IF(RES_hh_tesh!N20=0,0,RES_hh_tesh!N20/RES_summary!N$19)</f>
        <v>11.89419355709858</v>
      </c>
      <c r="O20" s="72">
        <f>IF(RES_hh_tesh!O20=0,0,RES_hh_tesh!O20/RES_summary!O$19)</f>
        <v>12.052355621792159</v>
      </c>
      <c r="P20" s="72">
        <f>IF(RES_hh_tesh!P20=0,0,RES_hh_tesh!P20/RES_summary!P$19)</f>
        <v>11.926557759838909</v>
      </c>
      <c r="Q20" s="72">
        <f>IF(RES_hh_tesh!Q20=0,0,RES_hh_tesh!Q20/RES_summary!Q$19)</f>
        <v>12.043034028654395</v>
      </c>
      <c r="R20" s="72">
        <f>IF(RES_hh_tesh!R20=0,0,RES_hh_tesh!R20/RES_summary!R$19)</f>
        <v>11.774950399887077</v>
      </c>
      <c r="S20" s="72">
        <f>IF(RES_hh_tesh!S20=0,0,RES_hh_tesh!S20/RES_summary!S$19)</f>
        <v>10.647467442752067</v>
      </c>
      <c r="T20" s="72">
        <f>IF(RES_hh_tesh!T20=0,0,RES_hh_tesh!T20/RES_summary!T$19)</f>
        <v>13.362137306613784</v>
      </c>
      <c r="U20" s="72">
        <f>IF(RES_hh_tesh!U20=0,0,RES_hh_tesh!U20/RES_summary!U$19)</f>
        <v>11.256643813853897</v>
      </c>
      <c r="V20" s="72">
        <f>IF(RES_hh_tesh!V20=0,0,RES_hh_tesh!V20/RES_summary!V$19)</f>
        <v>11.205554873414529</v>
      </c>
      <c r="W20" s="72">
        <f>IF(RES_hh_tesh!W20=0,0,RES_hh_tesh!W20/RES_summary!W$19)</f>
        <v>10.140891503952995</v>
      </c>
      <c r="X20" s="72">
        <f>IF(RES_hh_tesh!X20=0,0,RES_hh_tesh!X20/RES_summary!X$19)</f>
        <v>7.4715721765689818</v>
      </c>
      <c r="Y20" s="72">
        <f>IF(RES_hh_tesh!Y20=0,0,RES_hh_tesh!Y20/RES_summary!Y$19)</f>
        <v>7.1449132640421844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12.834227022995623</v>
      </c>
      <c r="C21" s="72">
        <f>IF(RES_hh_tesh!C21=0,0,RES_hh_tesh!C21/RES_summary!C$19)</f>
        <v>13.155250466587114</v>
      </c>
      <c r="D21" s="72">
        <f>IF(RES_hh_tesh!D21=0,0,RES_hh_tesh!D21/RES_summary!D$19)</f>
        <v>13.142256643371633</v>
      </c>
      <c r="E21" s="72">
        <f>IF(RES_hh_tesh!E21=0,0,RES_hh_tesh!E21/RES_summary!E$19)</f>
        <v>13.277698751547304</v>
      </c>
      <c r="F21" s="72">
        <f>IF(RES_hh_tesh!F21=0,0,RES_hh_tesh!F21/RES_summary!F$19)</f>
        <v>12.532521440556607</v>
      </c>
      <c r="G21" s="72">
        <f>IF(RES_hh_tesh!G21=0,0,RES_hh_tesh!G21/RES_summary!G$19)</f>
        <v>12.967955335853205</v>
      </c>
      <c r="H21" s="72">
        <f>IF(RES_hh_tesh!H21=0,0,RES_hh_tesh!H21/RES_summary!H$19)</f>
        <v>12.78088734205817</v>
      </c>
      <c r="I21" s="72">
        <f>IF(RES_hh_tesh!I21=0,0,RES_hh_tesh!I21/RES_summary!I$19)</f>
        <v>11.923634304065024</v>
      </c>
      <c r="J21" s="72">
        <f>IF(RES_hh_tesh!J21=0,0,RES_hh_tesh!J21/RES_summary!J$19)</f>
        <v>10.623990965664412</v>
      </c>
      <c r="K21" s="72">
        <f>IF(RES_hh_tesh!K21=0,0,RES_hh_tesh!K21/RES_summary!K$19)</f>
        <v>11.062983694472161</v>
      </c>
      <c r="L21" s="72">
        <f>IF(RES_hh_tesh!L21=0,0,RES_hh_tesh!L21/RES_summary!L$19)</f>
        <v>12.631116269137381</v>
      </c>
      <c r="M21" s="72">
        <f>IF(RES_hh_tesh!M21=0,0,RES_hh_tesh!M21/RES_summary!M$19)</f>
        <v>12.690839842800532</v>
      </c>
      <c r="N21" s="72">
        <f>IF(RES_hh_tesh!N21=0,0,RES_hh_tesh!N21/RES_summary!N$19)</f>
        <v>12.646388342315348</v>
      </c>
      <c r="O21" s="72">
        <f>IF(RES_hh_tesh!O21=0,0,RES_hh_tesh!O21/RES_summary!O$19)</f>
        <v>12.212935730475836</v>
      </c>
      <c r="P21" s="72">
        <f>IF(RES_hh_tesh!P21=0,0,RES_hh_tesh!P21/RES_summary!P$19)</f>
        <v>11.759071881245472</v>
      </c>
      <c r="Q21" s="72">
        <f>IF(RES_hh_tesh!Q21=0,0,RES_hh_tesh!Q21/RES_summary!Q$19)</f>
        <v>11.600723347109524</v>
      </c>
      <c r="R21" s="72">
        <f>IF(RES_hh_tesh!R21=0,0,RES_hh_tesh!R21/RES_summary!R$19)</f>
        <v>11.907290978488497</v>
      </c>
      <c r="S21" s="72">
        <f>IF(RES_hh_tesh!S21=0,0,RES_hh_tesh!S21/RES_summary!S$19)</f>
        <v>11.812763354478294</v>
      </c>
      <c r="T21" s="72">
        <f>IF(RES_hh_tesh!T21=0,0,RES_hh_tesh!T21/RES_summary!T$19)</f>
        <v>11.887085617991286</v>
      </c>
      <c r="U21" s="72">
        <f>IF(RES_hh_tesh!U21=0,0,RES_hh_tesh!U21/RES_summary!U$19)</f>
        <v>11.664520047713486</v>
      </c>
      <c r="V21" s="72">
        <f>IF(RES_hh_tesh!V21=0,0,RES_hh_tesh!V21/RES_summary!V$19)</f>
        <v>11.734468701967639</v>
      </c>
      <c r="W21" s="72">
        <f>IF(RES_hh_tesh!W21=0,0,RES_hh_tesh!W21/RES_summary!W$19)</f>
        <v>10.17953032015817</v>
      </c>
      <c r="X21" s="72">
        <f>IF(RES_hh_tesh!X21=0,0,RES_hh_tesh!X21/RES_summary!X$19)</f>
        <v>7.5285269497004501</v>
      </c>
      <c r="Y21" s="72">
        <f>IF(RES_hh_tesh!Y21=0,0,RES_hh_tesh!Y21/RES_summary!Y$19)</f>
        <v>7.1332025673549886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12.686104164312743</v>
      </c>
      <c r="C22" s="72">
        <f>IF(RES_hh_tesh!C22=0,0,RES_hh_tesh!C22/RES_summary!C$19)</f>
        <v>10.971931395620421</v>
      </c>
      <c r="D22" s="72">
        <f>IF(RES_hh_tesh!D22=0,0,RES_hh_tesh!D22/RES_summary!D$19)</f>
        <v>13.913724149211752</v>
      </c>
      <c r="E22" s="72">
        <f>IF(RES_hh_tesh!E22=0,0,RES_hh_tesh!E22/RES_summary!E$19)</f>
        <v>13.275855460061114</v>
      </c>
      <c r="F22" s="72">
        <f>IF(RES_hh_tesh!F22=0,0,RES_hh_tesh!F22/RES_summary!F$19)</f>
        <v>12.148514581115519</v>
      </c>
      <c r="G22" s="72">
        <f>IF(RES_hh_tesh!G22=0,0,RES_hh_tesh!G22/RES_summary!G$19)</f>
        <v>12.460590254695633</v>
      </c>
      <c r="H22" s="72">
        <f>IF(RES_hh_tesh!H22=0,0,RES_hh_tesh!H22/RES_summary!H$19)</f>
        <v>13.392585479312062</v>
      </c>
      <c r="I22" s="72">
        <f>IF(RES_hh_tesh!I22=0,0,RES_hh_tesh!I22/RES_summary!I$19)</f>
        <v>11.724425384715884</v>
      </c>
      <c r="J22" s="72">
        <f>IF(RES_hh_tesh!J22=0,0,RES_hh_tesh!J22/RES_summary!J$19)</f>
        <v>11.524048262370767</v>
      </c>
      <c r="K22" s="72">
        <f>IF(RES_hh_tesh!K22=0,0,RES_hh_tesh!K22/RES_summary!K$19)</f>
        <v>11.115625662461708</v>
      </c>
      <c r="L22" s="72">
        <f>IF(RES_hh_tesh!L22=0,0,RES_hh_tesh!L22/RES_summary!L$19)</f>
        <v>11.946920273148683</v>
      </c>
      <c r="M22" s="72">
        <f>IF(RES_hh_tesh!M22=0,0,RES_hh_tesh!M22/RES_summary!M$19)</f>
        <v>13.137744320605615</v>
      </c>
      <c r="N22" s="72">
        <f>IF(RES_hh_tesh!N22=0,0,RES_hh_tesh!N22/RES_summary!N$19)</f>
        <v>12.519468719309662</v>
      </c>
      <c r="O22" s="72">
        <f>IF(RES_hh_tesh!O22=0,0,RES_hh_tesh!O22/RES_summary!O$19)</f>
        <v>12.004608245812895</v>
      </c>
      <c r="P22" s="72">
        <f>IF(RES_hh_tesh!P22=0,0,RES_hh_tesh!P22/RES_summary!P$19)</f>
        <v>12.342918650871054</v>
      </c>
      <c r="Q22" s="72">
        <f>IF(RES_hh_tesh!Q22=0,0,RES_hh_tesh!Q22/RES_summary!Q$19)</f>
        <v>11.708656530021676</v>
      </c>
      <c r="R22" s="72">
        <f>IF(RES_hh_tesh!R22=0,0,RES_hh_tesh!R22/RES_summary!R$19)</f>
        <v>11.347464731023615</v>
      </c>
      <c r="S22" s="72">
        <f>IF(RES_hh_tesh!S22=0,0,RES_hh_tesh!S22/RES_summary!S$19)</f>
        <v>12.353575376289303</v>
      </c>
      <c r="T22" s="72">
        <f>IF(RES_hh_tesh!T22=0,0,RES_hh_tesh!T22/RES_summary!T$19)</f>
        <v>11.690345925716642</v>
      </c>
      <c r="U22" s="72">
        <f>IF(RES_hh_tesh!U22=0,0,RES_hh_tesh!U22/RES_summary!U$19)</f>
        <v>11.437001638859318</v>
      </c>
      <c r="V22" s="72">
        <f>IF(RES_hh_tesh!V22=0,0,RES_hh_tesh!V22/RES_summary!V$19)</f>
        <v>10.304796830801044</v>
      </c>
      <c r="W22" s="72">
        <f>IF(RES_hh_tesh!W22=0,0,RES_hh_tesh!W22/RES_summary!W$19)</f>
        <v>9.8457401748321267</v>
      </c>
      <c r="X22" s="72">
        <f>IF(RES_hh_tesh!X22=0,0,RES_hh_tesh!X22/RES_summary!X$19)</f>
        <v>7.9154371500296001</v>
      </c>
      <c r="Y22" s="72">
        <f>IF(RES_hh_tesh!Y22=0,0,RES_hh_tesh!Y22/RES_summary!Y$19)</f>
        <v>7.2974577340715729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12.965291812767568</v>
      </c>
      <c r="C23" s="72">
        <f>IF(RES_hh_tesh!C23=0,0,RES_hh_tesh!C23/RES_summary!C$19)</f>
        <v>12.858624365164147</v>
      </c>
      <c r="D23" s="72">
        <f>IF(RES_hh_tesh!D23=0,0,RES_hh_tesh!D23/RES_summary!D$19)</f>
        <v>13.249697419201695</v>
      </c>
      <c r="E23" s="72">
        <f>IF(RES_hh_tesh!E23=0,0,RES_hh_tesh!E23/RES_summary!E$19)</f>
        <v>12.05022649130151</v>
      </c>
      <c r="F23" s="72">
        <f>IF(RES_hh_tesh!F23=0,0,RES_hh_tesh!F23/RES_summary!F$19)</f>
        <v>12.498302327594757</v>
      </c>
      <c r="G23" s="72">
        <f>IF(RES_hh_tesh!G23=0,0,RES_hh_tesh!G23/RES_summary!G$19)</f>
        <v>11.593625994409619</v>
      </c>
      <c r="H23" s="72">
        <f>IF(RES_hh_tesh!H23=0,0,RES_hh_tesh!H23/RES_summary!H$19)</f>
        <v>12.234816515371131</v>
      </c>
      <c r="I23" s="72">
        <f>IF(RES_hh_tesh!I23=0,0,RES_hh_tesh!I23/RES_summary!I$19)</f>
        <v>12.098277581699296</v>
      </c>
      <c r="J23" s="72">
        <f>IF(RES_hh_tesh!J23=0,0,RES_hh_tesh!J23/RES_summary!J$19)</f>
        <v>11.878700542500757</v>
      </c>
      <c r="K23" s="72">
        <f>IF(RES_hh_tesh!K23=0,0,RES_hh_tesh!K23/RES_summary!K$19)</f>
        <v>12.957287215197523</v>
      </c>
      <c r="L23" s="72">
        <f>IF(RES_hh_tesh!L23=0,0,RES_hh_tesh!L23/RES_summary!L$19)</f>
        <v>9.1483481861173601</v>
      </c>
      <c r="M23" s="72">
        <f>IF(RES_hh_tesh!M23=0,0,RES_hh_tesh!M23/RES_summary!M$19)</f>
        <v>11.976136211500872</v>
      </c>
      <c r="N23" s="72">
        <f>IF(RES_hh_tesh!N23=0,0,RES_hh_tesh!N23/RES_summary!N$19)</f>
        <v>13.947630286818143</v>
      </c>
      <c r="O23" s="72">
        <f>IF(RES_hh_tesh!O23=0,0,RES_hh_tesh!O23/RES_summary!O$19)</f>
        <v>14.211473935628664</v>
      </c>
      <c r="P23" s="72">
        <f>IF(RES_hh_tesh!P23=0,0,RES_hh_tesh!P23/RES_summary!P$19)</f>
        <v>6.9638575350436565</v>
      </c>
      <c r="Q23" s="72">
        <f>IF(RES_hh_tesh!Q23=0,0,RES_hh_tesh!Q23/RES_summary!Q$19)</f>
        <v>11.254312296038229</v>
      </c>
      <c r="R23" s="72">
        <f>IF(RES_hh_tesh!R23=0,0,RES_hh_tesh!R23/RES_summary!R$19)</f>
        <v>11.471056197178509</v>
      </c>
      <c r="S23" s="72">
        <f>IF(RES_hh_tesh!S23=0,0,RES_hh_tesh!S23/RES_summary!S$19)</f>
        <v>11.361580642326222</v>
      </c>
      <c r="T23" s="72">
        <f>IF(RES_hh_tesh!T23=0,0,RES_hh_tesh!T23/RES_summary!T$19)</f>
        <v>12.325450626139284</v>
      </c>
      <c r="U23" s="72">
        <f>IF(RES_hh_tesh!U23=0,0,RES_hh_tesh!U23/RES_summary!U$19)</f>
        <v>11.967368400410818</v>
      </c>
      <c r="V23" s="72">
        <f>IF(RES_hh_tesh!V23=0,0,RES_hh_tesh!V23/RES_summary!V$19)</f>
        <v>11.035921569165193</v>
      </c>
      <c r="W23" s="72">
        <f>IF(RES_hh_tesh!W23=0,0,RES_hh_tesh!W23/RES_summary!W$19)</f>
        <v>9.8495228628494385</v>
      </c>
      <c r="X23" s="72">
        <f>IF(RES_hh_tesh!X23=0,0,RES_hh_tesh!X23/RES_summary!X$19)</f>
        <v>7.5324707836591811</v>
      </c>
      <c r="Y23" s="72">
        <f>IF(RES_hh_tesh!Y23=0,0,RES_hh_tesh!Y23/RES_summary!Y$19)</f>
        <v>7.4031539986886132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19.135235244357506</v>
      </c>
      <c r="G24" s="72">
        <f>IF(RES_hh_tesh!G24=0,0,RES_hh_tesh!G24/RES_summary!G$19)</f>
        <v>18.066216670060012</v>
      </c>
      <c r="H24" s="72">
        <f>IF(RES_hh_tesh!H24=0,0,RES_hh_tesh!H24/RES_summary!H$19)</f>
        <v>15.563952421276568</v>
      </c>
      <c r="I24" s="72">
        <f>IF(RES_hh_tesh!I24=0,0,RES_hh_tesh!I24/RES_summary!I$19)</f>
        <v>14.669259378375239</v>
      </c>
      <c r="J24" s="72">
        <f>IF(RES_hh_tesh!J24=0,0,RES_hh_tesh!J24/RES_summary!J$19)</f>
        <v>4.4090804401512562</v>
      </c>
      <c r="K24" s="72">
        <f>IF(RES_hh_tesh!K24=0,0,RES_hh_tesh!K24/RES_summary!K$19)</f>
        <v>4.7612055413798418</v>
      </c>
      <c r="L24" s="72">
        <f>IF(RES_hh_tesh!L24=0,0,RES_hh_tesh!L24/RES_summary!L$19)</f>
        <v>8.2031103314175198</v>
      </c>
      <c r="M24" s="72">
        <f>IF(RES_hh_tesh!M24=0,0,RES_hh_tesh!M24/RES_summary!M$19)</f>
        <v>15.536007906442036</v>
      </c>
      <c r="N24" s="72">
        <f>IF(RES_hh_tesh!N24=0,0,RES_hh_tesh!N24/RES_summary!N$19)</f>
        <v>12.355953406266961</v>
      </c>
      <c r="O24" s="72">
        <f>IF(RES_hh_tesh!O24=0,0,RES_hh_tesh!O24/RES_summary!O$19)</f>
        <v>13.071460999588314</v>
      </c>
      <c r="P24" s="72">
        <f>IF(RES_hh_tesh!P24=0,0,RES_hh_tesh!P24/RES_summary!P$19)</f>
        <v>12.335435372424403</v>
      </c>
      <c r="Q24" s="72">
        <f>IF(RES_hh_tesh!Q24=0,0,RES_hh_tesh!Q24/RES_summary!Q$19)</f>
        <v>11.720144487430693</v>
      </c>
      <c r="R24" s="72">
        <f>IF(RES_hh_tesh!R24=0,0,RES_hh_tesh!R24/RES_summary!R$19)</f>
        <v>11.899036029075912</v>
      </c>
      <c r="S24" s="72">
        <f>IF(RES_hh_tesh!S24=0,0,RES_hh_tesh!S24/RES_summary!S$19)</f>
        <v>11.194033495229199</v>
      </c>
      <c r="T24" s="72">
        <f>IF(RES_hh_tesh!T24=0,0,RES_hh_tesh!T24/RES_summary!T$19)</f>
        <v>14.061958890535525</v>
      </c>
      <c r="U24" s="72">
        <f>IF(RES_hh_tesh!U24=0,0,RES_hh_tesh!U24/RES_summary!U$19)</f>
        <v>11.751509810990164</v>
      </c>
      <c r="V24" s="72">
        <f>IF(RES_hh_tesh!V24=0,0,RES_hh_tesh!V24/RES_summary!V$19)</f>
        <v>11.375775653161416</v>
      </c>
      <c r="W24" s="72">
        <f>IF(RES_hh_tesh!W24=0,0,RES_hh_tesh!W24/RES_summary!W$19)</f>
        <v>8.6457311838083584</v>
      </c>
      <c r="X24" s="72">
        <f>IF(RES_hh_tesh!X24=0,0,RES_hh_tesh!X24/RES_summary!X$19)</f>
        <v>7.8843956374304351</v>
      </c>
      <c r="Y24" s="72">
        <f>IF(RES_hh_tesh!Y24=0,0,RES_hh_tesh!Y24/RES_summary!Y$19)</f>
        <v>6.94926328655845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12.808668249032181</v>
      </c>
      <c r="C25" s="74">
        <f>IF(RES_hh_tesh!C25=0,0,RES_hh_tesh!C25/RES_summary!C$19)</f>
        <v>12.510113559223303</v>
      </c>
      <c r="D25" s="74">
        <f>IF(RES_hh_tesh!D25=0,0,RES_hh_tesh!D25/RES_summary!D$19)</f>
        <v>13.121762771219451</v>
      </c>
      <c r="E25" s="74">
        <f>IF(RES_hh_tesh!E25=0,0,RES_hh_tesh!E25/RES_summary!E$19)</f>
        <v>12.348264484188423</v>
      </c>
      <c r="F25" s="74">
        <f>IF(RES_hh_tesh!F25=0,0,RES_hh_tesh!F25/RES_summary!F$19)</f>
        <v>12.998199937500756</v>
      </c>
      <c r="G25" s="74">
        <f>IF(RES_hh_tesh!G25=0,0,RES_hh_tesh!G25/RES_summary!G$19)</f>
        <v>12.310187100072822</v>
      </c>
      <c r="H25" s="74">
        <f>IF(RES_hh_tesh!H25=0,0,RES_hh_tesh!H25/RES_summary!H$19)</f>
        <v>12.026880981730136</v>
      </c>
      <c r="I25" s="74">
        <f>IF(RES_hh_tesh!I25=0,0,RES_hh_tesh!I25/RES_summary!I$19)</f>
        <v>11.04999498407239</v>
      </c>
      <c r="J25" s="74">
        <f>IF(RES_hh_tesh!J25=0,0,RES_hh_tesh!J25/RES_summary!J$19)</f>
        <v>10.603690520702024</v>
      </c>
      <c r="K25" s="74">
        <f>IF(RES_hh_tesh!K25=0,0,RES_hh_tesh!K25/RES_summary!K$19)</f>
        <v>10.193598120260319</v>
      </c>
      <c r="L25" s="74">
        <f>IF(RES_hh_tesh!L25=0,0,RES_hh_tesh!L25/RES_summary!L$19)</f>
        <v>10.338516635014265</v>
      </c>
      <c r="M25" s="74">
        <f>IF(RES_hh_tesh!M25=0,0,RES_hh_tesh!M25/RES_summary!M$19)</f>
        <v>11.150685728203307</v>
      </c>
      <c r="N25" s="74">
        <f>IF(RES_hh_tesh!N25=0,0,RES_hh_tesh!N25/RES_summary!N$19)</f>
        <v>10.180653100315649</v>
      </c>
      <c r="O25" s="74">
        <f>IF(RES_hh_tesh!O25=0,0,RES_hh_tesh!O25/RES_summary!O$19)</f>
        <v>9.5282789017278073</v>
      </c>
      <c r="P25" s="74">
        <f>IF(RES_hh_tesh!P25=0,0,RES_hh_tesh!P25/RES_summary!P$19)</f>
        <v>9.5573011422513066</v>
      </c>
      <c r="Q25" s="74">
        <f>IF(RES_hh_tesh!Q25=0,0,RES_hh_tesh!Q25/RES_summary!Q$19)</f>
        <v>8.911103442712216</v>
      </c>
      <c r="R25" s="74">
        <f>IF(RES_hh_tesh!R25=0,0,RES_hh_tesh!R25/RES_summary!R$19)</f>
        <v>8.8207896941403821</v>
      </c>
      <c r="S25" s="74">
        <f>IF(RES_hh_tesh!S25=0,0,RES_hh_tesh!S25/RES_summary!S$19)</f>
        <v>8.777779470325914</v>
      </c>
      <c r="T25" s="74">
        <f>IF(RES_hh_tesh!T25=0,0,RES_hh_tesh!T25/RES_summary!T$19)</f>
        <v>8.6325003159175324</v>
      </c>
      <c r="U25" s="74">
        <f>IF(RES_hh_tesh!U25=0,0,RES_hh_tesh!U25/RES_summary!U$19)</f>
        <v>8.5431985561385364</v>
      </c>
      <c r="V25" s="74">
        <f>IF(RES_hh_tesh!V25=0,0,RES_hh_tesh!V25/RES_summary!V$19)</f>
        <v>8.2926578257257511</v>
      </c>
      <c r="W25" s="74">
        <f>IF(RES_hh_tesh!W25=0,0,RES_hh_tesh!W25/RES_summary!W$19)</f>
        <v>6.2907787395153472</v>
      </c>
      <c r="X25" s="74">
        <f>IF(RES_hh_tesh!X25=0,0,RES_hh_tesh!X25/RES_summary!X$19)</f>
        <v>2.9015110081076068</v>
      </c>
      <c r="Y25" s="74">
        <f>IF(RES_hh_tesh!Y25=0,0,RES_hh_tesh!Y25/RES_summary!Y$19)</f>
        <v>3.3429799367339608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10.606007452639796</v>
      </c>
      <c r="C26" s="77">
        <f>IF(RES_hh_tesh!C26=0,0,RES_hh_tesh!C26/RES_summary!C$19)</f>
        <v>10.698474368509062</v>
      </c>
      <c r="D26" s="77">
        <f>IF(RES_hh_tesh!D26=0,0,RES_hh_tesh!D26/RES_summary!D$19)</f>
        <v>10.856849042752573</v>
      </c>
      <c r="E26" s="77">
        <f>IF(RES_hh_tesh!E26=0,0,RES_hh_tesh!E26/RES_summary!E$19)</f>
        <v>10.65272721697303</v>
      </c>
      <c r="F26" s="77">
        <f>IF(RES_hh_tesh!F26=0,0,RES_hh_tesh!F26/RES_summary!F$19)</f>
        <v>10.702894663317704</v>
      </c>
      <c r="G26" s="77">
        <f>IF(RES_hh_tesh!G26=0,0,RES_hh_tesh!G26/RES_summary!G$19)</f>
        <v>10.669063002320154</v>
      </c>
      <c r="H26" s="77">
        <f>IF(RES_hh_tesh!H26=0,0,RES_hh_tesh!H26/RES_summary!H$19)</f>
        <v>10.563432834474172</v>
      </c>
      <c r="I26" s="77">
        <f>IF(RES_hh_tesh!I26=0,0,RES_hh_tesh!I26/RES_summary!I$19)</f>
        <v>10.065026614570749</v>
      </c>
      <c r="J26" s="77">
        <f>IF(RES_hh_tesh!J26=0,0,RES_hh_tesh!J26/RES_summary!J$19)</f>
        <v>9.3791148275644041</v>
      </c>
      <c r="K26" s="77">
        <f>IF(RES_hh_tesh!K26=0,0,RES_hh_tesh!K26/RES_summary!K$19)</f>
        <v>9.7036030307943193</v>
      </c>
      <c r="L26" s="77">
        <f>IF(RES_hh_tesh!L26=0,0,RES_hh_tesh!L26/RES_summary!L$19)</f>
        <v>10.459242816808505</v>
      </c>
      <c r="M26" s="77">
        <f>IF(RES_hh_tesh!M26=0,0,RES_hh_tesh!M26/RES_summary!M$19)</f>
        <v>10.814615600521416</v>
      </c>
      <c r="N26" s="77">
        <f>IF(RES_hh_tesh!N26=0,0,RES_hh_tesh!N26/RES_summary!N$19)</f>
        <v>10.834796630345156</v>
      </c>
      <c r="O26" s="77">
        <f>IF(RES_hh_tesh!O26=0,0,RES_hh_tesh!O26/RES_summary!O$19)</f>
        <v>10.537600444911119</v>
      </c>
      <c r="P26" s="77">
        <f>IF(RES_hh_tesh!P26=0,0,RES_hh_tesh!P26/RES_summary!P$19)</f>
        <v>9.681637083160874</v>
      </c>
      <c r="Q26" s="77">
        <f>IF(RES_hh_tesh!Q26=0,0,RES_hh_tesh!Q26/RES_summary!Q$19)</f>
        <v>10.142659680228773</v>
      </c>
      <c r="R26" s="77">
        <f>IF(RES_hh_tesh!R26=0,0,RES_hh_tesh!R26/RES_summary!R$19)</f>
        <v>10.293209815697187</v>
      </c>
      <c r="S26" s="77">
        <f>IF(RES_hh_tesh!S26=0,0,RES_hh_tesh!S26/RES_summary!S$19)</f>
        <v>10.234648373294595</v>
      </c>
      <c r="T26" s="77">
        <f>IF(RES_hh_tesh!T26=0,0,RES_hh_tesh!T26/RES_summary!T$19)</f>
        <v>10.362431244831313</v>
      </c>
      <c r="U26" s="77">
        <f>IF(RES_hh_tesh!U26=0,0,RES_hh_tesh!U26/RES_summary!U$19)</f>
        <v>10.11651938812332</v>
      </c>
      <c r="V26" s="77">
        <f>IF(RES_hh_tesh!V26=0,0,RES_hh_tesh!V26/RES_summary!V$19)</f>
        <v>9.9445798927775026</v>
      </c>
      <c r="W26" s="77">
        <f>IF(RES_hh_tesh!W26=0,0,RES_hh_tesh!W26/RES_summary!W$19)</f>
        <v>8.1275183767908228</v>
      </c>
      <c r="X26" s="77">
        <f>IF(RES_hh_tesh!X26=0,0,RES_hh_tesh!X26/RES_summary!X$19)</f>
        <v>7.1097969562029055</v>
      </c>
      <c r="Y26" s="77">
        <f>IF(RES_hh_tesh!Y26=0,0,RES_hh_tesh!Y26/RES_summary!Y$19)</f>
        <v>6.3111241258721336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6.777056937875793</v>
      </c>
      <c r="C27" s="69">
        <f>IF(RES_hh_tesh!C27=0,0,RES_hh_tesh!C27/RES_summary!C$19)</f>
        <v>6.8675614352554168</v>
      </c>
      <c r="D27" s="69">
        <f>IF(RES_hh_tesh!D27=0,0,RES_hh_tesh!D27/RES_summary!D$19)</f>
        <v>6.9374534647372004</v>
      </c>
      <c r="E27" s="69">
        <f>IF(RES_hh_tesh!E27=0,0,RES_hh_tesh!E27/RES_summary!E$19)</f>
        <v>6.6941588822569802</v>
      </c>
      <c r="F27" s="69">
        <f>IF(RES_hh_tesh!F27=0,0,RES_hh_tesh!F27/RES_summary!F$19)</f>
        <v>7.0478607546324925</v>
      </c>
      <c r="G27" s="69">
        <f>IF(RES_hh_tesh!G27=0,0,RES_hh_tesh!G27/RES_summary!G$19)</f>
        <v>6.7183356045276872</v>
      </c>
      <c r="H27" s="69">
        <f>IF(RES_hh_tesh!H27=0,0,RES_hh_tesh!H27/RES_summary!H$19)</f>
        <v>6.6789836842832973</v>
      </c>
      <c r="I27" s="69">
        <f>IF(RES_hh_tesh!I27=0,0,RES_hh_tesh!I27/RES_summary!I$19)</f>
        <v>5.8491829162016975</v>
      </c>
      <c r="J27" s="69">
        <f>IF(RES_hh_tesh!J27=0,0,RES_hh_tesh!J27/RES_summary!J$19)</f>
        <v>5.2354122846770057</v>
      </c>
      <c r="K27" s="69">
        <f>IF(RES_hh_tesh!K27=0,0,RES_hh_tesh!K27/RES_summary!K$19)</f>
        <v>5.288196869510486</v>
      </c>
      <c r="L27" s="69">
        <f>IF(RES_hh_tesh!L27=0,0,RES_hh_tesh!L27/RES_summary!L$19)</f>
        <v>5.2250403588691912</v>
      </c>
      <c r="M27" s="69">
        <f>IF(RES_hh_tesh!M27=0,0,RES_hh_tesh!M27/RES_summary!M$19)</f>
        <v>5.3370424386301591</v>
      </c>
      <c r="N27" s="69">
        <f>IF(RES_hh_tesh!N27=0,0,RES_hh_tesh!N27/RES_summary!N$19)</f>
        <v>4.3558087883434427</v>
      </c>
      <c r="O27" s="69">
        <f>IF(RES_hh_tesh!O27=0,0,RES_hh_tesh!O27/RES_summary!O$19)</f>
        <v>4.746373483512663</v>
      </c>
      <c r="P27" s="69">
        <f>IF(RES_hh_tesh!P27=0,0,RES_hh_tesh!P27/RES_summary!P$19)</f>
        <v>4.2729110367166863</v>
      </c>
      <c r="Q27" s="69">
        <f>IF(RES_hh_tesh!Q27=0,0,RES_hh_tesh!Q27/RES_summary!Q$19)</f>
        <v>4.4556822275087242</v>
      </c>
      <c r="R27" s="69">
        <f>IF(RES_hh_tesh!R27=0,0,RES_hh_tesh!R27/RES_summary!R$19)</f>
        <v>4.5402869227017737</v>
      </c>
      <c r="S27" s="69">
        <f>IF(RES_hh_tesh!S27=0,0,RES_hh_tesh!S27/RES_summary!S$19)</f>
        <v>5.1670374985179421</v>
      </c>
      <c r="T27" s="69">
        <f>IF(RES_hh_tesh!T27=0,0,RES_hh_tesh!T27/RES_summary!T$19)</f>
        <v>5.1224927082979574</v>
      </c>
      <c r="U27" s="69">
        <f>IF(RES_hh_tesh!U27=0,0,RES_hh_tesh!U27/RES_summary!U$19)</f>
        <v>5.1665471093514137</v>
      </c>
      <c r="V27" s="69">
        <f>IF(RES_hh_tesh!V27=0,0,RES_hh_tesh!V27/RES_summary!V$19)</f>
        <v>5.4181082732677872</v>
      </c>
      <c r="W27" s="69">
        <f>IF(RES_hh_tesh!W27=0,0,RES_hh_tesh!W27/RES_summary!W$19)</f>
        <v>5.1142244093816496</v>
      </c>
      <c r="X27" s="69">
        <f>IF(RES_hh_tesh!X27=0,0,RES_hh_tesh!X27/RES_summary!X$19)</f>
        <v>4.0564823698680827</v>
      </c>
      <c r="Y27" s="69">
        <f>IF(RES_hh_tesh!Y27=0,0,RES_hh_tesh!Y27/RES_summary!Y$19)</f>
        <v>3.8854942632074358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6.9249625550148934</v>
      </c>
      <c r="C29" s="72">
        <f>IF(RES_hh_tesh!C29=0,0,RES_hh_tesh!C29/RES_summary!C$19)</f>
        <v>6.7614878940731948</v>
      </c>
      <c r="D29" s="72">
        <f>IF(RES_hh_tesh!D29=0,0,RES_hh_tesh!D29/RES_summary!D$19)</f>
        <v>6.8461612772256455</v>
      </c>
      <c r="E29" s="72">
        <f>IF(RES_hh_tesh!E29=0,0,RES_hh_tesh!E29/RES_summary!E$19)</f>
        <v>6.6704990654487268</v>
      </c>
      <c r="F29" s="72">
        <f>IF(RES_hh_tesh!F29=0,0,RES_hh_tesh!F29/RES_summary!F$19)</f>
        <v>7.1671713736337201</v>
      </c>
      <c r="G29" s="72">
        <f>IF(RES_hh_tesh!G29=0,0,RES_hh_tesh!G29/RES_summary!G$19)</f>
        <v>6.6918936250370571</v>
      </c>
      <c r="H29" s="72">
        <f>IF(RES_hh_tesh!H29=0,0,RES_hh_tesh!H29/RES_summary!H$19)</f>
        <v>6.3892675571795037</v>
      </c>
      <c r="I29" s="72">
        <f>IF(RES_hh_tesh!I29=0,0,RES_hh_tesh!I29/RES_summary!I$19)</f>
        <v>5.7495234432201974</v>
      </c>
      <c r="J29" s="72">
        <f>IF(RES_hh_tesh!J29=0,0,RES_hh_tesh!J29/RES_summary!J$19)</f>
        <v>5.5772641539543404</v>
      </c>
      <c r="K29" s="72">
        <f>IF(RES_hh_tesh!K29=0,0,RES_hh_tesh!K29/RES_summary!K$19)</f>
        <v>5.2760341357221465</v>
      </c>
      <c r="L29" s="72">
        <f>IF(RES_hh_tesh!L29=0,0,RES_hh_tesh!L29/RES_summary!L$19)</f>
        <v>5.1238782639703366</v>
      </c>
      <c r="M29" s="72">
        <f>IF(RES_hh_tesh!M29=0,0,RES_hh_tesh!M29/RES_summary!M$19)</f>
        <v>5.2578890847278297</v>
      </c>
      <c r="N29" s="72">
        <f>IF(RES_hh_tesh!N29=0,0,RES_hh_tesh!N29/RES_summary!N$19)</f>
        <v>4.4914292224395567</v>
      </c>
      <c r="O29" s="72">
        <f>IF(RES_hh_tesh!O29=0,0,RES_hh_tesh!O29/RES_summary!O$19)</f>
        <v>4.478129860511606</v>
      </c>
      <c r="P29" s="72">
        <f>IF(RES_hh_tesh!P29=0,0,RES_hh_tesh!P29/RES_summary!P$19)</f>
        <v>4.5872592960495284</v>
      </c>
      <c r="Q29" s="72">
        <f>IF(RES_hh_tesh!Q29=0,0,RES_hh_tesh!Q29/RES_summary!Q$19)</f>
        <v>4.4034438083723355</v>
      </c>
      <c r="R29" s="72">
        <f>IF(RES_hh_tesh!R29=0,0,RES_hh_tesh!R29/RES_summary!R$19)</f>
        <v>4.6048288590889532</v>
      </c>
      <c r="S29" s="72">
        <f>IF(RES_hh_tesh!S29=0,0,RES_hh_tesh!S29/RES_summary!S$19)</f>
        <v>5.015007143792201</v>
      </c>
      <c r="T29" s="72">
        <f>IF(RES_hh_tesh!T29=0,0,RES_hh_tesh!T29/RES_summary!T$19)</f>
        <v>5.1847519772359334</v>
      </c>
      <c r="U29" s="72">
        <f>IF(RES_hh_tesh!U29=0,0,RES_hh_tesh!U29/RES_summary!U$19)</f>
        <v>5.1695736058078765</v>
      </c>
      <c r="V29" s="72">
        <f>IF(RES_hh_tesh!V29=0,0,RES_hh_tesh!V29/RES_summary!V$19)</f>
        <v>5.1318999499102045</v>
      </c>
      <c r="W29" s="72">
        <f>IF(RES_hh_tesh!W29=0,0,RES_hh_tesh!W29/RES_summary!W$19)</f>
        <v>4.7839087103894986</v>
      </c>
      <c r="X29" s="72">
        <f>IF(RES_hh_tesh!X29=0,0,RES_hh_tesh!X29/RES_summary!X$19)</f>
        <v>4.2030193518279901</v>
      </c>
      <c r="Y29" s="72">
        <f>IF(RES_hh_tesh!Y29=0,0,RES_hh_tesh!Y29/RES_summary!Y$19)</f>
        <v>3.9516249640577268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6.8083996356839949</v>
      </c>
      <c r="C30" s="72">
        <f>IF(RES_hh_tesh!C30=0,0,RES_hh_tesh!C30/RES_summary!C$19)</f>
        <v>6.8709899115305255</v>
      </c>
      <c r="D30" s="72">
        <f>IF(RES_hh_tesh!D30=0,0,RES_hh_tesh!D30/RES_summary!D$19)</f>
        <v>6.9338065991570197</v>
      </c>
      <c r="E30" s="72">
        <f>IF(RES_hh_tesh!E30=0,0,RES_hh_tesh!E30/RES_summary!E$19)</f>
        <v>6.8440056821181692</v>
      </c>
      <c r="F30" s="72">
        <f>IF(RES_hh_tesh!F30=0,0,RES_hh_tesh!F30/RES_summary!F$19)</f>
        <v>6.7745667772270615</v>
      </c>
      <c r="G30" s="72">
        <f>IF(RES_hh_tesh!G30=0,0,RES_hh_tesh!G30/RES_summary!G$19)</f>
        <v>6.981507990723161</v>
      </c>
      <c r="H30" s="72">
        <f>IF(RES_hh_tesh!H30=0,0,RES_hh_tesh!H30/RES_summary!H$19)</f>
        <v>6.772086529506816</v>
      </c>
      <c r="I30" s="72">
        <f>IF(RES_hh_tesh!I30=0,0,RES_hh_tesh!I30/RES_summary!I$19)</f>
        <v>5.723516850802846</v>
      </c>
      <c r="J30" s="72">
        <f>IF(RES_hh_tesh!J30=0,0,RES_hh_tesh!J30/RES_summary!J$19)</f>
        <v>5.0415179454485264</v>
      </c>
      <c r="K30" s="72">
        <f>IF(RES_hh_tesh!K30=0,0,RES_hh_tesh!K30/RES_summary!K$19)</f>
        <v>5.201544250553348</v>
      </c>
      <c r="L30" s="72">
        <f>IF(RES_hh_tesh!L30=0,0,RES_hh_tesh!L30/RES_summary!L$19)</f>
        <v>5.2909869732177883</v>
      </c>
      <c r="M30" s="72">
        <f>IF(RES_hh_tesh!M30=0,0,RES_hh_tesh!M30/RES_summary!M$19)</f>
        <v>5.5111100513199958</v>
      </c>
      <c r="N30" s="72">
        <f>IF(RES_hh_tesh!N30=0,0,RES_hh_tesh!N30/RES_summary!N$19)</f>
        <v>4.3217946143854142</v>
      </c>
      <c r="O30" s="72">
        <f>IF(RES_hh_tesh!O30=0,0,RES_hh_tesh!O30/RES_summary!O$19)</f>
        <v>4.7257123668636298</v>
      </c>
      <c r="P30" s="72">
        <f>IF(RES_hh_tesh!P30=0,0,RES_hh_tesh!P30/RES_summary!P$19)</f>
        <v>4.2358561988815193</v>
      </c>
      <c r="Q30" s="72">
        <f>IF(RES_hh_tesh!Q30=0,0,RES_hh_tesh!Q30/RES_summary!Q$19)</f>
        <v>4.4453168438894828</v>
      </c>
      <c r="R30" s="72">
        <f>IF(RES_hh_tesh!R30=0,0,RES_hh_tesh!R30/RES_summary!R$19)</f>
        <v>4.5770094587720926</v>
      </c>
      <c r="S30" s="72">
        <f>IF(RES_hh_tesh!S30=0,0,RES_hh_tesh!S30/RES_summary!S$19)</f>
        <v>5.1746470005516292</v>
      </c>
      <c r="T30" s="72">
        <f>IF(RES_hh_tesh!T30=0,0,RES_hh_tesh!T30/RES_summary!T$19)</f>
        <v>5.086640417804662</v>
      </c>
      <c r="U30" s="72">
        <f>IF(RES_hh_tesh!U30=0,0,RES_hh_tesh!U30/RES_summary!U$19)</f>
        <v>5.1597905891883471</v>
      </c>
      <c r="V30" s="72">
        <f>IF(RES_hh_tesh!V30=0,0,RES_hh_tesh!V30/RES_summary!V$19)</f>
        <v>5.5100310724140815</v>
      </c>
      <c r="W30" s="72">
        <f>IF(RES_hh_tesh!W30=0,0,RES_hh_tesh!W30/RES_summary!W$19)</f>
        <v>5.2004073522694503</v>
      </c>
      <c r="X30" s="72">
        <f>IF(RES_hh_tesh!X30=0,0,RES_hh_tesh!X30/RES_summary!X$19)</f>
        <v>4.1128534771683052</v>
      </c>
      <c r="Y30" s="72">
        <f>IF(RES_hh_tesh!Y30=0,0,RES_hh_tesh!Y30/RES_summary!Y$19)</f>
        <v>3.7507181502595333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6.4139690516704393</v>
      </c>
      <c r="C31" s="72">
        <f>IF(RES_hh_tesh!C31=0,0,RES_hh_tesh!C31/RES_summary!C$19)</f>
        <v>6.4671189131012454</v>
      </c>
      <c r="D31" s="72">
        <f>IF(RES_hh_tesh!D31=0,0,RES_hh_tesh!D31/RES_summary!D$19)</f>
        <v>7.3668954951782109</v>
      </c>
      <c r="E31" s="72">
        <f>IF(RES_hh_tesh!E31=0,0,RES_hh_tesh!E31/RES_summary!E$19)</f>
        <v>6.3621617003312867</v>
      </c>
      <c r="F31" s="72">
        <f>IF(RES_hh_tesh!F31=0,0,RES_hh_tesh!F31/RES_summary!F$19)</f>
        <v>6.5072008684517346</v>
      </c>
      <c r="G31" s="72">
        <f>IF(RES_hh_tesh!G31=0,0,RES_hh_tesh!G31/RES_summary!G$19)</f>
        <v>6.2481935512786286</v>
      </c>
      <c r="H31" s="72">
        <f>IF(RES_hh_tesh!H31=0,0,RES_hh_tesh!H31/RES_summary!H$19)</f>
        <v>6.0810811166058913</v>
      </c>
      <c r="I31" s="72">
        <f>IF(RES_hh_tesh!I31=0,0,RES_hh_tesh!I31/RES_summary!I$19)</f>
        <v>6.3750788032269909</v>
      </c>
      <c r="J31" s="72">
        <f>IF(RES_hh_tesh!J31=0,0,RES_hh_tesh!J31/RES_summary!J$19)</f>
        <v>5.4243792320384303</v>
      </c>
      <c r="K31" s="72">
        <f>IF(RES_hh_tesh!K31=0,0,RES_hh_tesh!K31/RES_summary!K$19)</f>
        <v>5.4819318130060246</v>
      </c>
      <c r="L31" s="72">
        <f>IF(RES_hh_tesh!L31=0,0,RES_hh_tesh!L31/RES_summary!L$19)</f>
        <v>5.8743225433203934</v>
      </c>
      <c r="M31" s="72">
        <f>IF(RES_hh_tesh!M31=0,0,RES_hh_tesh!M31/RES_summary!M$19)</f>
        <v>4.7446336881064033</v>
      </c>
      <c r="N31" s="72">
        <f>IF(RES_hh_tesh!N31=0,0,RES_hh_tesh!N31/RES_summary!N$19)</f>
        <v>4.2940688676085461</v>
      </c>
      <c r="O31" s="72">
        <f>IF(RES_hh_tesh!O31=0,0,RES_hh_tesh!O31/RES_summary!O$19)</f>
        <v>4.6001413032839356</v>
      </c>
      <c r="P31" s="72">
        <f>IF(RES_hh_tesh!P31=0,0,RES_hh_tesh!P31/RES_summary!P$19)</f>
        <v>4.5955832156193717</v>
      </c>
      <c r="Q31" s="72">
        <f>IF(RES_hh_tesh!Q31=0,0,RES_hh_tesh!Q31/RES_summary!Q$19)</f>
        <v>4.5709088696354101</v>
      </c>
      <c r="R31" s="72">
        <f>IF(RES_hh_tesh!R31=0,0,RES_hh_tesh!R31/RES_summary!R$19)</f>
        <v>4.5249257665509708</v>
      </c>
      <c r="S31" s="72">
        <f>IF(RES_hh_tesh!S31=0,0,RES_hh_tesh!S31/RES_summary!S$19)</f>
        <v>5.1878676757668964</v>
      </c>
      <c r="T31" s="72">
        <f>IF(RES_hh_tesh!T31=0,0,RES_hh_tesh!T31/RES_summary!T$19)</f>
        <v>5.0477266190149299</v>
      </c>
      <c r="U31" s="72">
        <f>IF(RES_hh_tesh!U31=0,0,RES_hh_tesh!U31/RES_summary!U$19)</f>
        <v>5.1654763095917104</v>
      </c>
      <c r="V31" s="72">
        <f>IF(RES_hh_tesh!V31=0,0,RES_hh_tesh!V31/RES_summary!V$19)</f>
        <v>4.871064568642498</v>
      </c>
      <c r="W31" s="72">
        <f>IF(RES_hh_tesh!W31=0,0,RES_hh_tesh!W31/RES_summary!W$19)</f>
        <v>5.1692782869064899</v>
      </c>
      <c r="X31" s="72">
        <f>IF(RES_hh_tesh!X31=0,0,RES_hh_tesh!X31/RES_summary!X$19)</f>
        <v>4.2088427793162237</v>
      </c>
      <c r="Y31" s="72">
        <f>IF(RES_hh_tesh!Y31=0,0,RES_hh_tesh!Y31/RES_summary!Y$19)</f>
        <v>3.8964560425839903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6.6131728723709484</v>
      </c>
      <c r="C32" s="77">
        <f>IF(RES_hh_tesh!C32=0,0,RES_hh_tesh!C32/RES_summary!C$19)</f>
        <v>6.9279318359658708</v>
      </c>
      <c r="D32" s="77">
        <f>IF(RES_hh_tesh!D32=0,0,RES_hh_tesh!D32/RES_summary!D$19)</f>
        <v>6.9820333633839713</v>
      </c>
      <c r="E32" s="77">
        <f>IF(RES_hh_tesh!E32=0,0,RES_hh_tesh!E32/RES_summary!E$19)</f>
        <v>6.3580434693232837</v>
      </c>
      <c r="F32" s="77">
        <f>IF(RES_hh_tesh!F32=0,0,RES_hh_tesh!F32/RES_summary!F$19)</f>
        <v>7.6229053365492243</v>
      </c>
      <c r="G32" s="77">
        <f>IF(RES_hh_tesh!G32=0,0,RES_hh_tesh!G32/RES_summary!G$19)</f>
        <v>6.1687858065293106</v>
      </c>
      <c r="H32" s="77">
        <f>IF(RES_hh_tesh!H32=0,0,RES_hh_tesh!H32/RES_summary!H$19)</f>
        <v>6.660865109107017</v>
      </c>
      <c r="I32" s="77">
        <f>IF(RES_hh_tesh!I32=0,0,RES_hh_tesh!I32/RES_summary!I$19)</f>
        <v>6.0883883819392004</v>
      </c>
      <c r="J32" s="77">
        <f>IF(RES_hh_tesh!J32=0,0,RES_hh_tesh!J32/RES_summary!J$19)</f>
        <v>5.4140085697459508</v>
      </c>
      <c r="K32" s="77">
        <f>IF(RES_hh_tesh!K32=0,0,RES_hh_tesh!K32/RES_summary!K$19)</f>
        <v>5.4428871659140867</v>
      </c>
      <c r="L32" s="77">
        <f>IF(RES_hh_tesh!L32=0,0,RES_hh_tesh!L32/RES_summary!L$19)</f>
        <v>5.0680117746084852</v>
      </c>
      <c r="M32" s="77">
        <f>IF(RES_hh_tesh!M32=0,0,RES_hh_tesh!M32/RES_summary!M$19)</f>
        <v>5.0412571776351491</v>
      </c>
      <c r="N32" s="77">
        <f>IF(RES_hh_tesh!N32=0,0,RES_hh_tesh!N32/RES_summary!N$19)</f>
        <v>4.3682332521900484</v>
      </c>
      <c r="O32" s="77">
        <f>IF(RES_hh_tesh!O32=0,0,RES_hh_tesh!O32/RES_summary!O$19)</f>
        <v>4.9524011138622157</v>
      </c>
      <c r="P32" s="77">
        <f>IF(RES_hh_tesh!P32=0,0,RES_hh_tesh!P32/RES_summary!P$19)</f>
        <v>4.1435930454423877</v>
      </c>
      <c r="Q32" s="77">
        <f>IF(RES_hh_tesh!Q32=0,0,RES_hh_tesh!Q32/RES_summary!Q$19)</f>
        <v>4.4928432496705453</v>
      </c>
      <c r="R32" s="77">
        <f>IF(RES_hh_tesh!R32=0,0,RES_hh_tesh!R32/RES_summary!R$19)</f>
        <v>4.4248745125539157</v>
      </c>
      <c r="S32" s="77">
        <f>IF(RES_hh_tesh!S32=0,0,RES_hh_tesh!S32/RES_summary!S$19)</f>
        <v>5.2216994681368352</v>
      </c>
      <c r="T32" s="77">
        <f>IF(RES_hh_tesh!T32=0,0,RES_hh_tesh!T32/RES_summary!T$19)</f>
        <v>5.1791468090457355</v>
      </c>
      <c r="U32" s="77">
        <f>IF(RES_hh_tesh!U32=0,0,RES_hh_tesh!U32/RES_summary!U$19)</f>
        <v>5.1799665720126988</v>
      </c>
      <c r="V32" s="77">
        <f>IF(RES_hh_tesh!V32=0,0,RES_hh_tesh!V32/RES_summary!V$19)</f>
        <v>5.406553868432467</v>
      </c>
      <c r="W32" s="77">
        <f>IF(RES_hh_tesh!W32=0,0,RES_hh_tesh!W32/RES_summary!W$19)</f>
        <v>5.0884792059816526</v>
      </c>
      <c r="X32" s="77">
        <f>IF(RES_hh_tesh!X32=0,0,RES_hh_tesh!X32/RES_summary!X$19)</f>
        <v>3.8488805765729421</v>
      </c>
      <c r="Y32" s="77">
        <f>IF(RES_hh_tesh!Y32=0,0,RES_hh_tesh!Y32/RES_summary!Y$19)</f>
        <v>4.0930355434471668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26.054957515189869</v>
      </c>
      <c r="C3" s="65">
        <f>IF(RES_hh_emih!C3=0,0,RES_hh_emih!C3/RES_summary!C$19)</f>
        <v>27.50667442932134</v>
      </c>
      <c r="D3" s="65">
        <f>IF(RES_hh_emih!D3=0,0,RES_hh_emih!D3/RES_summary!D$19)</f>
        <v>25.830764623758391</v>
      </c>
      <c r="E3" s="65">
        <f>IF(RES_hh_emih!E3=0,0,RES_hh_emih!E3/RES_summary!E$19)</f>
        <v>26.890156195496175</v>
      </c>
      <c r="F3" s="65">
        <f>IF(RES_hh_emih!F3=0,0,RES_hh_emih!F3/RES_summary!F$19)</f>
        <v>27.47819885934339</v>
      </c>
      <c r="G3" s="65">
        <f>IF(RES_hh_emih!G3=0,0,RES_hh_emih!G3/RES_summary!G$19)</f>
        <v>27.870298670003006</v>
      </c>
      <c r="H3" s="65">
        <f>IF(RES_hh_emih!H3=0,0,RES_hh_emih!H3/RES_summary!H$19)</f>
        <v>24.813892324787194</v>
      </c>
      <c r="I3" s="65">
        <f>IF(RES_hh_emih!I3=0,0,RES_hh_emih!I3/RES_summary!I$19)</f>
        <v>22.188548399610742</v>
      </c>
      <c r="J3" s="65">
        <f>IF(RES_hh_emih!J3=0,0,RES_hh_emih!J3/RES_summary!J$19)</f>
        <v>21.936859545362829</v>
      </c>
      <c r="K3" s="65">
        <f>IF(RES_hh_emih!K3=0,0,RES_hh_emih!K3/RES_summary!K$19)</f>
        <v>22.261984894787378</v>
      </c>
      <c r="L3" s="65">
        <f>IF(RES_hh_emih!L3=0,0,RES_hh_emih!L3/RES_summary!L$19)</f>
        <v>23.317884913459142</v>
      </c>
      <c r="M3" s="65">
        <f>IF(RES_hh_emih!M3=0,0,RES_hh_emih!M3/RES_summary!M$19)</f>
        <v>21.929084737279361</v>
      </c>
      <c r="N3" s="65">
        <f>IF(RES_hh_emih!N3=0,0,RES_hh_emih!N3/RES_summary!N$19)</f>
        <v>21.385943115963766</v>
      </c>
      <c r="O3" s="65">
        <f>IF(RES_hh_emih!O3=0,0,RES_hh_emih!O3/RES_summary!O$19)</f>
        <v>21.011073344724842</v>
      </c>
      <c r="P3" s="65">
        <f>IF(RES_hh_emih!P3=0,0,RES_hh_emih!P3/RES_summary!P$19)</f>
        <v>17.34618446182709</v>
      </c>
      <c r="Q3" s="65">
        <f>IF(RES_hh_emih!Q3=0,0,RES_hh_emih!Q3/RES_summary!Q$19)</f>
        <v>19.269393229860132</v>
      </c>
      <c r="R3" s="65">
        <f>IF(RES_hh_emih!R3=0,0,RES_hh_emih!R3/RES_summary!R$19)</f>
        <v>19.17831114469551</v>
      </c>
      <c r="S3" s="65">
        <f>IF(RES_hh_emih!S3=0,0,RES_hh_emih!S3/RES_summary!S$19)</f>
        <v>18.99769658072875</v>
      </c>
      <c r="T3" s="65">
        <f>IF(RES_hh_emih!T3=0,0,RES_hh_emih!T3/RES_summary!T$19)</f>
        <v>18.30231630588629</v>
      </c>
      <c r="U3" s="65">
        <f>IF(RES_hh_emih!U3=0,0,RES_hh_emih!U3/RES_summary!U$19)</f>
        <v>17.479019415327269</v>
      </c>
      <c r="V3" s="65">
        <f>IF(RES_hh_emih!V3=0,0,RES_hh_emih!V3/RES_summary!V$19)</f>
        <v>17.158668868763268</v>
      </c>
      <c r="W3" s="65">
        <f>IF(RES_hh_emih!W3=0,0,RES_hh_emih!W3/RES_summary!W$19)</f>
        <v>18.465711934822369</v>
      </c>
      <c r="X3" s="65">
        <f>IF(RES_hh_emih!X3=0,0,RES_hh_emih!X3/RES_summary!X$19)</f>
        <v>15.535661330901808</v>
      </c>
      <c r="Y3" s="65">
        <f>IF(RES_hh_emih!Y3=0,0,RES_hh_emih!Y3/RES_summary!Y$19)</f>
        <v>13.369896551668925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20.428143017516078</v>
      </c>
      <c r="C4" s="69">
        <f>IF(RES_hh_emih!C4=0,0,RES_hh_emih!C4/RES_summary!C$19)</f>
        <v>21.87269644235592</v>
      </c>
      <c r="D4" s="69">
        <f>IF(RES_hh_emih!D4=0,0,RES_hh_emih!D4/RES_summary!D$19)</f>
        <v>20.31797533980269</v>
      </c>
      <c r="E4" s="69">
        <f>IF(RES_hh_emih!E4=0,0,RES_hh_emih!E4/RES_summary!E$19)</f>
        <v>21.541679416693004</v>
      </c>
      <c r="F4" s="69">
        <f>IF(RES_hh_emih!F4=0,0,RES_hh_emih!F4/RES_summary!F$19)</f>
        <v>22.320397303130193</v>
      </c>
      <c r="G4" s="69">
        <f>IF(RES_hh_emih!G4=0,0,RES_hh_emih!G4/RES_summary!G$19)</f>
        <v>22.763757490640792</v>
      </c>
      <c r="H4" s="69">
        <f>IF(RES_hh_emih!H4=0,0,RES_hh_emih!H4/RES_summary!H$19)</f>
        <v>19.964335760189556</v>
      </c>
      <c r="I4" s="69">
        <f>IF(RES_hh_emih!I4=0,0,RES_hh_emih!I4/RES_summary!I$19)</f>
        <v>17.945914275128246</v>
      </c>
      <c r="J4" s="69">
        <f>IF(RES_hh_emih!J4=0,0,RES_hh_emih!J4/RES_summary!J$19)</f>
        <v>18.161402395092317</v>
      </c>
      <c r="K4" s="69">
        <f>IF(RES_hh_emih!K4=0,0,RES_hh_emih!K4/RES_summary!K$19)</f>
        <v>18.392894735990552</v>
      </c>
      <c r="L4" s="69">
        <f>IF(RES_hh_emih!L4=0,0,RES_hh_emih!L4/RES_summary!L$19)</f>
        <v>19.162938250780854</v>
      </c>
      <c r="M4" s="69">
        <f>IF(RES_hh_emih!M4=0,0,RES_hh_emih!M4/RES_summary!M$19)</f>
        <v>17.684178611105626</v>
      </c>
      <c r="N4" s="69">
        <f>IF(RES_hh_emih!N4=0,0,RES_hh_emih!N4/RES_summary!N$19)</f>
        <v>17.528600286443695</v>
      </c>
      <c r="O4" s="69">
        <f>IF(RES_hh_emih!O4=0,0,RES_hh_emih!O4/RES_summary!O$19)</f>
        <v>17.249639549886041</v>
      </c>
      <c r="P4" s="69">
        <f>IF(RES_hh_emih!P4=0,0,RES_hh_emih!P4/RES_summary!P$19)</f>
        <v>13.806844367652198</v>
      </c>
      <c r="Q4" s="69">
        <f>IF(RES_hh_emih!Q4=0,0,RES_hh_emih!Q4/RES_summary!Q$19)</f>
        <v>15.763499036926778</v>
      </c>
      <c r="R4" s="69">
        <f>IF(RES_hh_emih!R4=0,0,RES_hh_emih!R4/RES_summary!R$19)</f>
        <v>15.618247231441471</v>
      </c>
      <c r="S4" s="69">
        <f>IF(RES_hh_emih!S4=0,0,RES_hh_emih!S4/RES_summary!S$19)</f>
        <v>15.393034063566148</v>
      </c>
      <c r="T4" s="69">
        <f>IF(RES_hh_emih!T4=0,0,RES_hh_emih!T4/RES_summary!T$19)</f>
        <v>14.708843695885816</v>
      </c>
      <c r="U4" s="69">
        <f>IF(RES_hh_emih!U4=0,0,RES_hh_emih!U4/RES_summary!U$19)</f>
        <v>13.98951246413783</v>
      </c>
      <c r="V4" s="69">
        <f>IF(RES_hh_emih!V4=0,0,RES_hh_emih!V4/RES_summary!V$19)</f>
        <v>13.649960260283724</v>
      </c>
      <c r="W4" s="69">
        <f>IF(RES_hh_emih!W4=0,0,RES_hh_emih!W4/RES_summary!W$19)</f>
        <v>15.378923957172221</v>
      </c>
      <c r="X4" s="69">
        <f>IF(RES_hh_emih!X4=0,0,RES_hh_emih!X4/RES_summary!X$19)</f>
        <v>13.177856851634447</v>
      </c>
      <c r="Y4" s="69">
        <f>IF(RES_hh_emih!Y4=0,0,RES_hh_emih!Y4/RES_summary!Y$19)</f>
        <v>11.227903940929137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30.480112213409335</v>
      </c>
      <c r="C5" s="72">
        <f>IF(RES_hh_emih!C5=0,0,RES_hh_emih!C5/RES_summary!C$19)</f>
        <v>42.401992212513285</v>
      </c>
      <c r="D5" s="72">
        <f>IF(RES_hh_emih!D5=0,0,RES_hh_emih!D5/RES_summary!D$19)</f>
        <v>17.408194300990491</v>
      </c>
      <c r="E5" s="72">
        <f>IF(RES_hh_emih!E5=0,0,RES_hh_emih!E5/RES_summary!E$19)</f>
        <v>30.202330446279184</v>
      </c>
      <c r="F5" s="72">
        <f>IF(RES_hh_emih!F5=0,0,RES_hh_emih!F5/RES_summary!F$19)</f>
        <v>25.590984324049142</v>
      </c>
      <c r="G5" s="72">
        <f>IF(RES_hh_emih!G5=0,0,RES_hh_emih!G5/RES_summary!G$19)</f>
        <v>31.494921427120964</v>
      </c>
      <c r="H5" s="72">
        <f>IF(RES_hh_emih!H5=0,0,RES_hh_emih!H5/RES_summary!H$19)</f>
        <v>38.816944640931332</v>
      </c>
      <c r="I5" s="72">
        <f>IF(RES_hh_emih!I5=0,0,RES_hh_emih!I5/RES_summary!I$19)</f>
        <v>36.75112281158038</v>
      </c>
      <c r="J5" s="72">
        <f>IF(RES_hh_emih!J5=0,0,RES_hh_emih!J5/RES_summary!J$19)</f>
        <v>34.944340694504241</v>
      </c>
      <c r="K5" s="72">
        <f>IF(RES_hh_emih!K5=0,0,RES_hh_emih!K5/RES_summary!K$19)</f>
        <v>35.805332972289385</v>
      </c>
      <c r="L5" s="72">
        <f>IF(RES_hh_emih!L5=0,0,RES_hh_emih!L5/RES_summary!L$19)</f>
        <v>39.713426283073993</v>
      </c>
      <c r="M5" s="72">
        <f>IF(RES_hh_emih!M5=0,0,RES_hh_emih!M5/RES_summary!M$19)</f>
        <v>45.369269405115723</v>
      </c>
      <c r="N5" s="72">
        <f>IF(RES_hh_emih!N5=0,0,RES_hh_emih!N5/RES_summary!N$19)</f>
        <v>45.474029808773295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24.301958072744156</v>
      </c>
      <c r="C6" s="72">
        <f>IF(RES_hh_emih!C6=0,0,RES_hh_emih!C6/RES_summary!C$19)</f>
        <v>24.916584267799074</v>
      </c>
      <c r="D6" s="72">
        <f>IF(RES_hh_emih!D6=0,0,RES_hh_emih!D6/RES_summary!D$19)</f>
        <v>25.347406778877119</v>
      </c>
      <c r="E6" s="72">
        <f>IF(RES_hh_emih!E6=0,0,RES_hh_emih!E6/RES_summary!E$19)</f>
        <v>28.79510386347534</v>
      </c>
      <c r="F6" s="72">
        <f>IF(RES_hh_emih!F6=0,0,RES_hh_emih!F6/RES_summary!F$19)</f>
        <v>27.526251102200515</v>
      </c>
      <c r="G6" s="72">
        <f>IF(RES_hh_emih!G6=0,0,RES_hh_emih!G6/RES_summary!G$19)</f>
        <v>31.532228574453743</v>
      </c>
      <c r="H6" s="72">
        <f>IF(RES_hh_emih!H6=0,0,RES_hh_emih!H6/RES_summary!H$19)</f>
        <v>28.87789240546773</v>
      </c>
      <c r="I6" s="72">
        <f>IF(RES_hh_emih!I6=0,0,RES_hh_emih!I6/RES_summary!I$19)</f>
        <v>28.579899514390711</v>
      </c>
      <c r="J6" s="72">
        <f>IF(RES_hh_emih!J6=0,0,RES_hh_emih!J6/RES_summary!J$19)</f>
        <v>32.114774688285436</v>
      </c>
      <c r="K6" s="72">
        <f>IF(RES_hh_emih!K6=0,0,RES_hh_emih!K6/RES_summary!K$19)</f>
        <v>30.848342654412747</v>
      </c>
      <c r="L6" s="72">
        <f>IF(RES_hh_emih!L6=0,0,RES_hh_emih!L6/RES_summary!L$19)</f>
        <v>31.333302118846664</v>
      </c>
      <c r="M6" s="72">
        <f>IF(RES_hh_emih!M6=0,0,RES_hh_emih!M6/RES_summary!M$19)</f>
        <v>26.896290804147128</v>
      </c>
      <c r="N6" s="72">
        <f>IF(RES_hh_emih!N6=0,0,RES_hh_emih!N6/RES_summary!N$19)</f>
        <v>28.212716138400914</v>
      </c>
      <c r="O6" s="72">
        <f>IF(RES_hh_emih!O6=0,0,RES_hh_emih!O6/RES_summary!O$19)</f>
        <v>28.519550768531303</v>
      </c>
      <c r="P6" s="72">
        <f>IF(RES_hh_emih!P6=0,0,RES_hh_emih!P6/RES_summary!P$19)</f>
        <v>25.025378330882326</v>
      </c>
      <c r="Q6" s="72">
        <f>IF(RES_hh_emih!Q6=0,0,RES_hh_emih!Q6/RES_summary!Q$19)</f>
        <v>25.858074893170702</v>
      </c>
      <c r="R6" s="72">
        <f>IF(RES_hh_emih!R6=0,0,RES_hh_emih!R6/RES_summary!R$19)</f>
        <v>26.620537906823447</v>
      </c>
      <c r="S6" s="72">
        <f>IF(RES_hh_emih!S6=0,0,RES_hh_emih!S6/RES_summary!S$19)</f>
        <v>27.0194754432158</v>
      </c>
      <c r="T6" s="72">
        <f>IF(RES_hh_emih!T6=0,0,RES_hh_emih!T6/RES_summary!T$19)</f>
        <v>25.283977179042726</v>
      </c>
      <c r="U6" s="72">
        <f>IF(RES_hh_emih!U6=0,0,RES_hh_emih!U6/RES_summary!U$19)</f>
        <v>25.30398620157418</v>
      </c>
      <c r="V6" s="72">
        <f>IF(RES_hh_emih!V6=0,0,RES_hh_emih!V6/RES_summary!V$19)</f>
        <v>24.629281376211623</v>
      </c>
      <c r="W6" s="72">
        <f>IF(RES_hh_emih!W6=0,0,RES_hh_emih!W6/RES_summary!W$19)</f>
        <v>26.928843438510818</v>
      </c>
      <c r="X6" s="72">
        <f>IF(RES_hh_emih!X6=0,0,RES_hh_emih!X6/RES_summary!X$19)</f>
        <v>24.011836966244143</v>
      </c>
      <c r="Y6" s="72">
        <f>IF(RES_hh_emih!Y6=0,0,RES_hh_emih!Y6/RES_summary!Y$19)</f>
        <v>22.59145510885261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28.532702332820289</v>
      </c>
      <c r="C7" s="72">
        <f>IF(RES_hh_emih!C7=0,0,RES_hh_emih!C7/RES_summary!C$19)</f>
        <v>32.982252995985334</v>
      </c>
      <c r="D7" s="72">
        <f>IF(RES_hh_emih!D7=0,0,RES_hh_emih!D7/RES_summary!D$19)</f>
        <v>32.537357867301985</v>
      </c>
      <c r="E7" s="72">
        <f>IF(RES_hh_emih!E7=0,0,RES_hh_emih!E7/RES_summary!E$19)</f>
        <v>31.712402673597435</v>
      </c>
      <c r="F7" s="72">
        <f>IF(RES_hh_emih!F7=0,0,RES_hh_emih!F7/RES_summary!F$19)</f>
        <v>36.238959225774508</v>
      </c>
      <c r="G7" s="72">
        <f>IF(RES_hh_emih!G7=0,0,RES_hh_emih!G7/RES_summary!G$19)</f>
        <v>40.109276854856695</v>
      </c>
      <c r="H7" s="72">
        <f>IF(RES_hh_emih!H7=0,0,RES_hh_emih!H7/RES_summary!H$19)</f>
        <v>38.451722575882926</v>
      </c>
      <c r="I7" s="72">
        <f>IF(RES_hh_emih!I7=0,0,RES_hh_emih!I7/RES_summary!I$19)</f>
        <v>35.065245914247647</v>
      </c>
      <c r="J7" s="72">
        <f>IF(RES_hh_emih!J7=0,0,RES_hh_emih!J7/RES_summary!J$19)</f>
        <v>38.985949446570515</v>
      </c>
      <c r="K7" s="72">
        <f>IF(RES_hh_emih!K7=0,0,RES_hh_emih!K7/RES_summary!K$19)</f>
        <v>41.695009233967369</v>
      </c>
      <c r="L7" s="72">
        <f>IF(RES_hh_emih!L7=0,0,RES_hh_emih!L7/RES_summary!L$19)</f>
        <v>37.641384444069054</v>
      </c>
      <c r="M7" s="72">
        <f>IF(RES_hh_emih!M7=0,0,RES_hh_emih!M7/RES_summary!M$19)</f>
        <v>36.251551411723575</v>
      </c>
      <c r="N7" s="72">
        <f>IF(RES_hh_emih!N7=0,0,RES_hh_emih!N7/RES_summary!N$19)</f>
        <v>34.790003591558332</v>
      </c>
      <c r="O7" s="72">
        <f>IF(RES_hh_emih!O7=0,0,RES_hh_emih!O7/RES_summary!O$19)</f>
        <v>34.417110450721225</v>
      </c>
      <c r="P7" s="72">
        <f>IF(RES_hh_emih!P7=0,0,RES_hh_emih!P7/RES_summary!P$19)</f>
        <v>27.506243822350015</v>
      </c>
      <c r="Q7" s="72">
        <f>IF(RES_hh_emih!Q7=0,0,RES_hh_emih!Q7/RES_summary!Q$19)</f>
        <v>33.148128169552145</v>
      </c>
      <c r="R7" s="72">
        <f>IF(RES_hh_emih!R7=0,0,RES_hh_emih!R7/RES_summary!R$19)</f>
        <v>32.735702166252764</v>
      </c>
      <c r="S7" s="72">
        <f>IF(RES_hh_emih!S7=0,0,RES_hh_emih!S7/RES_summary!S$19)</f>
        <v>29.19487737142618</v>
      </c>
      <c r="T7" s="72">
        <f>IF(RES_hh_emih!T7=0,0,RES_hh_emih!T7/RES_summary!T$19)</f>
        <v>35.049438278129301</v>
      </c>
      <c r="U7" s="72">
        <f>IF(RES_hh_emih!U7=0,0,RES_hh_emih!U7/RES_summary!U$19)</f>
        <v>31.235745673425807</v>
      </c>
      <c r="V7" s="72">
        <f>IF(RES_hh_emih!V7=0,0,RES_hh_emih!V7/RES_summary!V$19)</f>
        <v>31.287450420450444</v>
      </c>
      <c r="W7" s="72">
        <f>IF(RES_hh_emih!W7=0,0,RES_hh_emih!W7/RES_summary!W$19)</f>
        <v>34.576838534584788</v>
      </c>
      <c r="X7" s="72">
        <f>IF(RES_hh_emih!X7=0,0,RES_hh_emih!X7/RES_summary!X$19)</f>
        <v>33.106024072950461</v>
      </c>
      <c r="Y7" s="72">
        <f>IF(RES_hh_emih!Y7=0,0,RES_hh_emih!Y7/RES_summary!Y$19)</f>
        <v>29.707414150660529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20.218643853113992</v>
      </c>
      <c r="C8" s="72">
        <f>IF(RES_hh_emih!C8=0,0,RES_hh_emih!C8/RES_summary!C$19)</f>
        <v>21.400549091042862</v>
      </c>
      <c r="D8" s="72">
        <f>IF(RES_hh_emih!D8=0,0,RES_hh_emih!D8/RES_summary!D$19)</f>
        <v>20.647071444295111</v>
      </c>
      <c r="E8" s="72">
        <f>IF(RES_hh_emih!E8=0,0,RES_hh_emih!E8/RES_summary!E$19)</f>
        <v>23.675501701357948</v>
      </c>
      <c r="F8" s="72">
        <f>IF(RES_hh_emih!F8=0,0,RES_hh_emih!F8/RES_summary!F$19)</f>
        <v>24.869569905595085</v>
      </c>
      <c r="G8" s="72">
        <f>IF(RES_hh_emih!G8=0,0,RES_hh_emih!G8/RES_summary!G$19)</f>
        <v>26.313378139192665</v>
      </c>
      <c r="H8" s="72">
        <f>IF(RES_hh_emih!H8=0,0,RES_hh_emih!H8/RES_summary!H$19)</f>
        <v>24.43850297155598</v>
      </c>
      <c r="I8" s="72">
        <f>IF(RES_hh_emih!I8=0,0,RES_hh_emih!I8/RES_summary!I$19)</f>
        <v>23.940301662398337</v>
      </c>
      <c r="J8" s="72">
        <f>IF(RES_hh_emih!J8=0,0,RES_hh_emih!J8/RES_summary!J$19)</f>
        <v>24.092860120163518</v>
      </c>
      <c r="K8" s="72">
        <f>IF(RES_hh_emih!K8=0,0,RES_hh_emih!K8/RES_summary!K$19)</f>
        <v>24.523938597339555</v>
      </c>
      <c r="L8" s="72">
        <f>IF(RES_hh_emih!L8=0,0,RES_hh_emih!L8/RES_summary!L$19)</f>
        <v>26.746519094480536</v>
      </c>
      <c r="M8" s="72">
        <f>IF(RES_hh_emih!M8=0,0,RES_hh_emih!M8/RES_summary!M$19)</f>
        <v>24.902283674035807</v>
      </c>
      <c r="N8" s="72">
        <f>IF(RES_hh_emih!N8=0,0,RES_hh_emih!N8/RES_summary!N$19)</f>
        <v>24.878967833016311</v>
      </c>
      <c r="O8" s="72">
        <f>IF(RES_hh_emih!O8=0,0,RES_hh_emih!O8/RES_summary!O$19)</f>
        <v>24.545753964331499</v>
      </c>
      <c r="P8" s="72">
        <f>IF(RES_hh_emih!P8=0,0,RES_hh_emih!P8/RES_summary!P$19)</f>
        <v>19.852148404827577</v>
      </c>
      <c r="Q8" s="72">
        <f>IF(RES_hh_emih!Q8=0,0,RES_hh_emih!Q8/RES_summary!Q$19)</f>
        <v>22.841832440364666</v>
      </c>
      <c r="R8" s="72">
        <f>IF(RES_hh_emih!R8=0,0,RES_hh_emih!R8/RES_summary!R$19)</f>
        <v>22.705936785286859</v>
      </c>
      <c r="S8" s="72">
        <f>IF(RES_hh_emih!S8=0,0,RES_hh_emih!S8/RES_summary!S$19)</f>
        <v>22.771588996422143</v>
      </c>
      <c r="T8" s="72">
        <f>IF(RES_hh_emih!T8=0,0,RES_hh_emih!T8/RES_summary!T$19)</f>
        <v>21.371658498260665</v>
      </c>
      <c r="U8" s="72">
        <f>IF(RES_hh_emih!U8=0,0,RES_hh_emih!U8/RES_summary!U$19)</f>
        <v>20.543384350078341</v>
      </c>
      <c r="V8" s="72">
        <f>IF(RES_hh_emih!V8=0,0,RES_hh_emih!V8/RES_summary!V$19)</f>
        <v>20.243306414901646</v>
      </c>
      <c r="W8" s="72">
        <f>IF(RES_hh_emih!W8=0,0,RES_hh_emih!W8/RES_summary!W$19)</f>
        <v>23.567745805570038</v>
      </c>
      <c r="X8" s="72">
        <f>IF(RES_hh_emih!X8=0,0,RES_hh_emih!X8/RES_summary!X$19)</f>
        <v>20.479989752514072</v>
      </c>
      <c r="Y8" s="72">
        <f>IF(RES_hh_emih!Y8=0,0,RES_hh_emih!Y8/RES_summary!Y$19)</f>
        <v>17.827335958045371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3.883248918514671</v>
      </c>
      <c r="C17" s="69">
        <f>IF(RES_hh_emih!C17=0,0,RES_hh_emih!C17/RES_summary!C$19)</f>
        <v>3.9097885130718137</v>
      </c>
      <c r="D17" s="69">
        <f>IF(RES_hh_emih!D17=0,0,RES_hh_emih!D17/RES_summary!D$19)</f>
        <v>3.7956839133376707</v>
      </c>
      <c r="E17" s="69">
        <f>IF(RES_hh_emih!E17=0,0,RES_hh_emih!E17/RES_summary!E$19)</f>
        <v>3.6735067188531807</v>
      </c>
      <c r="F17" s="69">
        <f>IF(RES_hh_emih!F17=0,0,RES_hh_emih!F17/RES_summary!F$19)</f>
        <v>3.507573743154019</v>
      </c>
      <c r="G17" s="69">
        <f>IF(RES_hh_emih!G17=0,0,RES_hh_emih!G17/RES_summary!G$19)</f>
        <v>3.4506208690302165</v>
      </c>
      <c r="H17" s="69">
        <f>IF(RES_hh_emih!H17=0,0,RES_hh_emih!H17/RES_summary!H$19)</f>
        <v>3.2964270592722409</v>
      </c>
      <c r="I17" s="69">
        <f>IF(RES_hh_emih!I17=0,0,RES_hh_emih!I17/RES_summary!I$19)</f>
        <v>2.9445419280389071</v>
      </c>
      <c r="J17" s="69">
        <f>IF(RES_hh_emih!J17=0,0,RES_hh_emih!J17/RES_summary!J$19)</f>
        <v>2.6150652342599248</v>
      </c>
      <c r="K17" s="69">
        <f>IF(RES_hh_emih!K17=0,0,RES_hh_emih!K17/RES_summary!K$19)</f>
        <v>2.6794185326746036</v>
      </c>
      <c r="L17" s="69">
        <f>IF(RES_hh_emih!L17=0,0,RES_hh_emih!L17/RES_summary!L$19)</f>
        <v>2.9274088878736224</v>
      </c>
      <c r="M17" s="69">
        <f>IF(RES_hh_emih!M17=0,0,RES_hh_emih!M17/RES_summary!M$19)</f>
        <v>2.9464609982767946</v>
      </c>
      <c r="N17" s="69">
        <f>IF(RES_hh_emih!N17=0,0,RES_hh_emih!N17/RES_summary!N$19)</f>
        <v>2.8195190156038605</v>
      </c>
      <c r="O17" s="69">
        <f>IF(RES_hh_emih!O17=0,0,RES_hh_emih!O17/RES_summary!O$19)</f>
        <v>2.6549993474972053</v>
      </c>
      <c r="P17" s="69">
        <f>IF(RES_hh_emih!P17=0,0,RES_hh_emih!P17/RES_summary!P$19)</f>
        <v>2.5153367251521028</v>
      </c>
      <c r="Q17" s="69">
        <f>IF(RES_hh_emih!Q17=0,0,RES_hh_emih!Q17/RES_summary!Q$19)</f>
        <v>2.4574651931731175</v>
      </c>
      <c r="R17" s="69">
        <f>IF(RES_hh_emih!R17=0,0,RES_hh_emih!R17/RES_summary!R$19)</f>
        <v>2.4783048536391541</v>
      </c>
      <c r="S17" s="69">
        <f>IF(RES_hh_emih!S17=0,0,RES_hh_emih!S17/RES_summary!S$19)</f>
        <v>2.4032222283037936</v>
      </c>
      <c r="T17" s="69">
        <f>IF(RES_hh_emih!T17=0,0,RES_hh_emih!T17/RES_summary!T$19)</f>
        <v>2.4074098647326467</v>
      </c>
      <c r="U17" s="69">
        <f>IF(RES_hh_emih!U17=0,0,RES_hh_emih!U17/RES_summary!U$19)</f>
        <v>2.2952490575298587</v>
      </c>
      <c r="V17" s="69">
        <f>IF(RES_hh_emih!V17=0,0,RES_hh_emih!V17/RES_summary!V$19)</f>
        <v>2.2562550952960638</v>
      </c>
      <c r="W17" s="69">
        <f>IF(RES_hh_emih!W17=0,0,RES_hh_emih!W17/RES_summary!W$19)</f>
        <v>1.9214095286778028</v>
      </c>
      <c r="X17" s="69">
        <f>IF(RES_hh_emih!X17=0,0,RES_hh_emih!X17/RES_summary!X$19)</f>
        <v>1.4186415366597096</v>
      </c>
      <c r="Y17" s="69">
        <f>IF(RES_hh_emih!Y17=0,0,RES_hh_emih!Y17/RES_summary!Y$19)</f>
        <v>1.2992048949172392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5.1717533731935035</v>
      </c>
      <c r="C19" s="72">
        <f>IF(RES_hh_emih!C19=0,0,RES_hh_emih!C19/RES_summary!C$19)</f>
        <v>5.2227706812340529</v>
      </c>
      <c r="D19" s="72">
        <f>IF(RES_hh_emih!D19=0,0,RES_hh_emih!D19/RES_summary!D$19)</f>
        <v>5.1185113650957996</v>
      </c>
      <c r="E19" s="72">
        <f>IF(RES_hh_emih!E19=0,0,RES_hh_emih!E19/RES_summary!E$19)</f>
        <v>5.0066964260054556</v>
      </c>
      <c r="F19" s="72">
        <f>IF(RES_hh_emih!F19=0,0,RES_hh_emih!F19/RES_summary!F$19)</f>
        <v>5.624497514018171</v>
      </c>
      <c r="G19" s="72">
        <f>IF(RES_hh_emih!G19=0,0,RES_hh_emih!G19/RES_summary!G$19)</f>
        <v>5.0746019482863662</v>
      </c>
      <c r="H19" s="72">
        <f>IF(RES_hh_emih!H19=0,0,RES_hh_emih!H19/RES_summary!H$19)</f>
        <v>4.900865422595265</v>
      </c>
      <c r="I19" s="72">
        <f>IF(RES_hh_emih!I19=0,0,RES_hh_emih!I19/RES_summary!I$19)</f>
        <v>4.4279694547992072</v>
      </c>
      <c r="J19" s="72">
        <f>IF(RES_hh_emih!J19=0,0,RES_hh_emih!J19/RES_summary!J$19)</f>
        <v>4.2048342857361716</v>
      </c>
      <c r="K19" s="72">
        <f>IF(RES_hh_emih!K19=0,0,RES_hh_emih!K19/RES_summary!K$19)</f>
        <v>4.2397534224768618</v>
      </c>
      <c r="L19" s="72">
        <f>IF(RES_hh_emih!L19=0,0,RES_hh_emih!L19/RES_summary!L$19)</f>
        <v>4.5692164177581116</v>
      </c>
      <c r="M19" s="72">
        <f>IF(RES_hh_emih!M19=0,0,RES_hh_emih!M19/RES_summary!M$19)</f>
        <v>5.096669251305622</v>
      </c>
      <c r="N19" s="72">
        <f>IF(RES_hh_emih!N19=0,0,RES_hh_emih!N19/RES_summary!N$19)</f>
        <v>4.7096575988155864</v>
      </c>
      <c r="O19" s="72">
        <f>IF(RES_hh_emih!O19=0,0,RES_hh_emih!O19/RES_summary!O$19)</f>
        <v>4.4674979933010768</v>
      </c>
      <c r="P19" s="72">
        <f>IF(RES_hh_emih!P19=0,0,RES_hh_emih!P19/RES_summary!P$19)</f>
        <v>4.0490437816667564</v>
      </c>
      <c r="Q19" s="72">
        <f>IF(RES_hh_emih!Q19=0,0,RES_hh_emih!Q19/RES_summary!Q$19)</f>
        <v>4.025908652709246</v>
      </c>
      <c r="R19" s="72">
        <f>IF(RES_hh_emih!R19=0,0,RES_hh_emih!R19/RES_summary!R$19)</f>
        <v>4.0066191495211241</v>
      </c>
      <c r="S19" s="72">
        <f>IF(RES_hh_emih!S19=0,0,RES_hh_emih!S19/RES_summary!S$19)</f>
        <v>3.963977377582387</v>
      </c>
      <c r="T19" s="72">
        <f>IF(RES_hh_emih!T19=0,0,RES_hh_emih!T19/RES_summary!T$19)</f>
        <v>3.8633786252846369</v>
      </c>
      <c r="U19" s="72">
        <f>IF(RES_hh_emih!U19=0,0,RES_hh_emih!U19/RES_summary!U$19)</f>
        <v>3.5952880026041361</v>
      </c>
      <c r="V19" s="72">
        <f>IF(RES_hh_emih!V19=0,0,RES_hh_emih!V19/RES_summary!V$19)</f>
        <v>3.3033503021124235</v>
      </c>
      <c r="W19" s="72">
        <f>IF(RES_hh_emih!W19=0,0,RES_hh_emih!W19/RES_summary!W$19)</f>
        <v>2.8467485243635258</v>
      </c>
      <c r="X19" s="72">
        <f>IF(RES_hh_emih!X19=0,0,RES_hh_emih!X19/RES_summary!X$19)</f>
        <v>2.3473238935396052</v>
      </c>
      <c r="Y19" s="72">
        <f>IF(RES_hh_emih!Y19=0,0,RES_hh_emih!Y19/RES_summary!Y$19)</f>
        <v>2.1770974483602776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6.8906935226508752</v>
      </c>
      <c r="C20" s="72">
        <f>IF(RES_hh_emih!C20=0,0,RES_hh_emih!C20/RES_summary!C$19)</f>
        <v>6.9199748861545851</v>
      </c>
      <c r="D20" s="72">
        <f>IF(RES_hh_emih!D20=0,0,RES_hh_emih!D20/RES_summary!D$19)</f>
        <v>6.9220641741671596</v>
      </c>
      <c r="E20" s="72">
        <f>IF(RES_hh_emih!E20=0,0,RES_hh_emih!E20/RES_summary!E$19)</f>
        <v>6.3040672596697682</v>
      </c>
      <c r="F20" s="72">
        <f>IF(RES_hh_emih!F20=0,0,RES_hh_emih!F20/RES_summary!F$19)</f>
        <v>7.0909933295342551</v>
      </c>
      <c r="G20" s="72">
        <f>IF(RES_hh_emih!G20=0,0,RES_hh_emih!G20/RES_summary!G$19)</f>
        <v>6.7794811355777806</v>
      </c>
      <c r="H20" s="72">
        <f>IF(RES_hh_emih!H20=0,0,RES_hh_emih!H20/RES_summary!H$19)</f>
        <v>6.6786098805925018</v>
      </c>
      <c r="I20" s="72">
        <f>IF(RES_hh_emih!I20=0,0,RES_hh_emih!I20/RES_summary!I$19)</f>
        <v>5.7439660740549652</v>
      </c>
      <c r="J20" s="72">
        <f>IF(RES_hh_emih!J20=0,0,RES_hh_emih!J20/RES_summary!J$19)</f>
        <v>5.7737549606700416</v>
      </c>
      <c r="K20" s="72">
        <f>IF(RES_hh_emih!K20=0,0,RES_hh_emih!K20/RES_summary!K$19)</f>
        <v>6.087054242725098</v>
      </c>
      <c r="L20" s="72">
        <f>IF(RES_hh_emih!L20=0,0,RES_hh_emih!L20/RES_summary!L$19)</f>
        <v>5.4715089733336697</v>
      </c>
      <c r="M20" s="72">
        <f>IF(RES_hh_emih!M20=0,0,RES_hh_emih!M20/RES_summary!M$19)</f>
        <v>6.5457699156137048</v>
      </c>
      <c r="N20" s="72">
        <f>IF(RES_hh_emih!N20=0,0,RES_hh_emih!N20/RES_summary!N$19)</f>
        <v>5.7090205222876573</v>
      </c>
      <c r="O20" s="72">
        <f>IF(RES_hh_emih!O20=0,0,RES_hh_emih!O20/RES_summary!O$19)</f>
        <v>5.5750194724435111</v>
      </c>
      <c r="P20" s="72">
        <f>IF(RES_hh_emih!P20=0,0,RES_hh_emih!P20/RES_summary!P$19)</f>
        <v>5.4697024298299652</v>
      </c>
      <c r="Q20" s="72">
        <f>IF(RES_hh_emih!Q20=0,0,RES_hh_emih!Q20/RES_summary!Q$19)</f>
        <v>5.4605142824314781</v>
      </c>
      <c r="R20" s="72">
        <f>IF(RES_hh_emih!R20=0,0,RES_hh_emih!R20/RES_summary!R$19)</f>
        <v>5.249357616801289</v>
      </c>
      <c r="S20" s="72">
        <f>IF(RES_hh_emih!S20=0,0,RES_hh_emih!S20/RES_summary!S$19)</f>
        <v>4.6370455110677655</v>
      </c>
      <c r="T20" s="72">
        <f>IF(RES_hh_emih!T20=0,0,RES_hh_emih!T20/RES_summary!T$19)</f>
        <v>5.7991400695982538</v>
      </c>
      <c r="U20" s="72">
        <f>IF(RES_hh_emih!U20=0,0,RES_hh_emih!U20/RES_summary!U$19)</f>
        <v>4.8141339276951634</v>
      </c>
      <c r="V20" s="72">
        <f>IF(RES_hh_emih!V20=0,0,RES_hh_emih!V20/RES_summary!V$19)</f>
        <v>4.7353228531316534</v>
      </c>
      <c r="W20" s="72">
        <f>IF(RES_hh_emih!W20=0,0,RES_hh_emih!W20/RES_summary!W$19)</f>
        <v>4.2172852185259657</v>
      </c>
      <c r="X20" s="72">
        <f>IF(RES_hh_emih!X20=0,0,RES_hh_emih!X20/RES_summary!X$19)</f>
        <v>3.0691461446270503</v>
      </c>
      <c r="Y20" s="72">
        <f>IF(RES_hh_emih!Y20=0,0,RES_hh_emih!Y20/RES_summary!Y$19)</f>
        <v>2.9040647266612174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4.9234664070612135</v>
      </c>
      <c r="C21" s="72">
        <f>IF(RES_hh_emih!C21=0,0,RES_hh_emih!C21/RES_summary!C$19)</f>
        <v>5.0071668353753811</v>
      </c>
      <c r="D21" s="72">
        <f>IF(RES_hh_emih!D21=0,0,RES_hh_emih!D21/RES_summary!D$19)</f>
        <v>4.9649065484934445</v>
      </c>
      <c r="E21" s="72">
        <f>IF(RES_hh_emih!E21=0,0,RES_hh_emih!E21/RES_summary!E$19)</f>
        <v>4.9712675937931428</v>
      </c>
      <c r="F21" s="72">
        <f>IF(RES_hh_emih!F21=0,0,RES_hh_emih!F21/RES_summary!F$19)</f>
        <v>4.6553571086979719</v>
      </c>
      <c r="G21" s="72">
        <f>IF(RES_hh_emih!G21=0,0,RES_hh_emih!G21/RES_summary!G$19)</f>
        <v>4.7586108497293864</v>
      </c>
      <c r="H21" s="72">
        <f>IF(RES_hh_emih!H21=0,0,RES_hh_emih!H21/RES_summary!H$19)</f>
        <v>4.6352916416490997</v>
      </c>
      <c r="I21" s="72">
        <f>IF(RES_hh_emih!I21=0,0,RES_hh_emih!I21/RES_summary!I$19)</f>
        <v>4.2575936989503642</v>
      </c>
      <c r="J21" s="72">
        <f>IF(RES_hh_emih!J21=0,0,RES_hh_emih!J21/RES_summary!J$19)</f>
        <v>3.7321809558122556</v>
      </c>
      <c r="K21" s="72">
        <f>IF(RES_hh_emih!K21=0,0,RES_hh_emih!K21/RES_summary!K$19)</f>
        <v>3.8150931183498979</v>
      </c>
      <c r="L21" s="72">
        <f>IF(RES_hh_emih!L21=0,0,RES_hh_emih!L21/RES_summary!L$19)</f>
        <v>4.2728590225649219</v>
      </c>
      <c r="M21" s="72">
        <f>IF(RES_hh_emih!M21=0,0,RES_hh_emih!M21/RES_summary!M$19)</f>
        <v>4.2089623364506963</v>
      </c>
      <c r="N21" s="72">
        <f>IF(RES_hh_emih!N21=0,0,RES_hh_emih!N21/RES_summary!N$19)</f>
        <v>4.0980870800603109</v>
      </c>
      <c r="O21" s="72">
        <f>IF(RES_hh_emih!O21=0,0,RES_hh_emih!O21/RES_summary!O$19)</f>
        <v>3.878385943205878</v>
      </c>
      <c r="P21" s="72">
        <f>IF(RES_hh_emih!P21=0,0,RES_hh_emih!P21/RES_summary!P$19)</f>
        <v>3.6994773365084246</v>
      </c>
      <c r="Q21" s="72">
        <f>IF(RES_hh_emih!Q21=0,0,RES_hh_emih!Q21/RES_summary!Q$19)</f>
        <v>3.6104056697084284</v>
      </c>
      <c r="R21" s="72">
        <f>IF(RES_hh_emih!R21=0,0,RES_hh_emih!R21/RES_summary!R$19)</f>
        <v>3.6493534371145429</v>
      </c>
      <c r="S21" s="72">
        <f>IF(RES_hh_emih!S21=0,0,RES_hh_emih!S21/RES_summary!S$19)</f>
        <v>3.552805188866476</v>
      </c>
      <c r="T21" s="72">
        <f>IF(RES_hh_emih!T21=0,0,RES_hh_emih!T21/RES_summary!T$19)</f>
        <v>3.5058542949214706</v>
      </c>
      <c r="U21" s="72">
        <f>IF(RES_hh_emih!U21=0,0,RES_hh_emih!U21/RES_summary!U$19)</f>
        <v>3.3687192474562093</v>
      </c>
      <c r="V21" s="72">
        <f>IF(RES_hh_emih!V21=0,0,RES_hh_emih!V21/RES_summary!V$19)</f>
        <v>3.3288410136872062</v>
      </c>
      <c r="W21" s="72">
        <f>IF(RES_hh_emih!W21=0,0,RES_hh_emih!W21/RES_summary!W$19)</f>
        <v>2.8394834204556441</v>
      </c>
      <c r="X21" s="72">
        <f>IF(RES_hh_emih!X21=0,0,RES_hh_emih!X21/RES_summary!X$19)</f>
        <v>2.0606541845538184</v>
      </c>
      <c r="Y21" s="72">
        <f>IF(RES_hh_emih!Y21=0,0,RES_hh_emih!Y21/RES_summary!Y$19)</f>
        <v>1.91517521733033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1.7435655791591202</v>
      </c>
      <c r="C27" s="69">
        <f>IF(RES_hh_emih!C27=0,0,RES_hh_emih!C27/RES_summary!C$19)</f>
        <v>1.7241894738936026</v>
      </c>
      <c r="D27" s="69">
        <f>IF(RES_hh_emih!D27=0,0,RES_hh_emih!D27/RES_summary!D$19)</f>
        <v>1.7171053706180321</v>
      </c>
      <c r="E27" s="69">
        <f>IF(RES_hh_emih!E27=0,0,RES_hh_emih!E27/RES_summary!E$19)</f>
        <v>1.6749700599499879</v>
      </c>
      <c r="F27" s="69">
        <f>IF(RES_hh_emih!F27=0,0,RES_hh_emih!F27/RES_summary!F$19)</f>
        <v>1.6502278130591814</v>
      </c>
      <c r="G27" s="69">
        <f>IF(RES_hh_emih!G27=0,0,RES_hh_emih!G27/RES_summary!G$19)</f>
        <v>1.6559203103320006</v>
      </c>
      <c r="H27" s="69">
        <f>IF(RES_hh_emih!H27=0,0,RES_hh_emih!H27/RES_summary!H$19)</f>
        <v>1.5531295053253977</v>
      </c>
      <c r="I27" s="69">
        <f>IF(RES_hh_emih!I27=0,0,RES_hh_emih!I27/RES_summary!I$19)</f>
        <v>1.2980921964435879</v>
      </c>
      <c r="J27" s="69">
        <f>IF(RES_hh_emih!J27=0,0,RES_hh_emih!J27/RES_summary!J$19)</f>
        <v>1.1603919160105856</v>
      </c>
      <c r="K27" s="69">
        <f>IF(RES_hh_emih!K27=0,0,RES_hh_emih!K27/RES_summary!K$19)</f>
        <v>1.1896716261222202</v>
      </c>
      <c r="L27" s="69">
        <f>IF(RES_hh_emih!L27=0,0,RES_hh_emih!L27/RES_summary!L$19)</f>
        <v>1.2275377748046665</v>
      </c>
      <c r="M27" s="69">
        <f>IF(RES_hh_emih!M27=0,0,RES_hh_emih!M27/RES_summary!M$19)</f>
        <v>1.2984451278969436</v>
      </c>
      <c r="N27" s="69">
        <f>IF(RES_hh_emih!N27=0,0,RES_hh_emih!N27/RES_summary!N$19)</f>
        <v>1.0378238139162159</v>
      </c>
      <c r="O27" s="69">
        <f>IF(RES_hh_emih!O27=0,0,RES_hh_emih!O27/RES_summary!O$19)</f>
        <v>1.1064344473415972</v>
      </c>
      <c r="P27" s="69">
        <f>IF(RES_hh_emih!P27=0,0,RES_hh_emih!P27/RES_summary!P$19)</f>
        <v>1.0240033690227883</v>
      </c>
      <c r="Q27" s="69">
        <f>IF(RES_hh_emih!Q27=0,0,RES_hh_emih!Q27/RES_summary!Q$19)</f>
        <v>1.0484289997602372</v>
      </c>
      <c r="R27" s="69">
        <f>IF(RES_hh_emih!R27=0,0,RES_hh_emih!R27/RES_summary!R$19)</f>
        <v>1.0817590596148883</v>
      </c>
      <c r="S27" s="69">
        <f>IF(RES_hh_emih!S27=0,0,RES_hh_emih!S27/RES_summary!S$19)</f>
        <v>1.2014402888588067</v>
      </c>
      <c r="T27" s="69">
        <f>IF(RES_hh_emih!T27=0,0,RES_hh_emih!T27/RES_summary!T$19)</f>
        <v>1.1860627452678272</v>
      </c>
      <c r="U27" s="69">
        <f>IF(RES_hh_emih!U27=0,0,RES_hh_emih!U27/RES_summary!U$19)</f>
        <v>1.1942578936595758</v>
      </c>
      <c r="V27" s="69">
        <f>IF(RES_hh_emih!V27=0,0,RES_hh_emih!V27/RES_summary!V$19)</f>
        <v>1.2524535131834817</v>
      </c>
      <c r="W27" s="69">
        <f>IF(RES_hh_emih!W27=0,0,RES_hh_emih!W27/RES_summary!W$19)</f>
        <v>1.1653784489723438</v>
      </c>
      <c r="X27" s="69">
        <f>IF(RES_hh_emih!X27=0,0,RES_hh_emih!X27/RES_summary!X$19)</f>
        <v>0.93916294260765398</v>
      </c>
      <c r="Y27" s="69">
        <f>IF(RES_hh_emih!Y27=0,0,RES_hh_emih!Y27/RES_summary!Y$19)</f>
        <v>0.84278771582255019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2.5520963724448666</v>
      </c>
      <c r="C29" s="72">
        <f>IF(RES_hh_emih!C29=0,0,RES_hh_emih!C29/RES_summary!C$19)</f>
        <v>2.4885223515725605</v>
      </c>
      <c r="D29" s="72">
        <f>IF(RES_hh_emih!D29=0,0,RES_hh_emih!D29/RES_summary!D$19)</f>
        <v>2.5155775907885189</v>
      </c>
      <c r="E29" s="72">
        <f>IF(RES_hh_emih!E29=0,0,RES_hh_emih!E29/RES_summary!E$19)</f>
        <v>2.4468838799703918</v>
      </c>
      <c r="F29" s="72">
        <f>IF(RES_hh_emih!F29=0,0,RES_hh_emih!F29/RES_summary!F$19)</f>
        <v>2.6244796840322815</v>
      </c>
      <c r="G29" s="72">
        <f>IF(RES_hh_emih!G29=0,0,RES_hh_emih!G29/RES_summary!G$19)</f>
        <v>2.4461803947148941</v>
      </c>
      <c r="H29" s="72">
        <f>IF(RES_hh_emih!H29=0,0,RES_hh_emih!H29/RES_summary!H$19)</f>
        <v>2.3313568461434957</v>
      </c>
      <c r="I29" s="72">
        <f>IF(RES_hh_emih!I29=0,0,RES_hh_emih!I29/RES_summary!I$19)</f>
        <v>2.0963025269767943</v>
      </c>
      <c r="J29" s="72">
        <f>IF(RES_hh_emih!J29=0,0,RES_hh_emih!J29/RES_summary!J$19)</f>
        <v>2.0332716032522389</v>
      </c>
      <c r="K29" s="72">
        <f>IF(RES_hh_emih!K29=0,0,RES_hh_emih!K29/RES_summary!K$19)</f>
        <v>1.923192305487587</v>
      </c>
      <c r="L29" s="72">
        <f>IF(RES_hh_emih!L29=0,0,RES_hh_emih!L29/RES_summary!L$19)</f>
        <v>1.867447960337028</v>
      </c>
      <c r="M29" s="72">
        <f>IF(RES_hh_emih!M29=0,0,RES_hh_emih!M29/RES_summary!M$19)</f>
        <v>1.9160069974537739</v>
      </c>
      <c r="N29" s="72">
        <f>IF(RES_hh_emih!N29=0,0,RES_hh_emih!N29/RES_summary!N$19)</f>
        <v>1.6364646220178216</v>
      </c>
      <c r="O29" s="72">
        <f>IF(RES_hh_emih!O29=0,0,RES_hh_emih!O29/RES_summary!O$19)</f>
        <v>1.6314248646570588</v>
      </c>
      <c r="P29" s="72">
        <f>IF(RES_hh_emih!P29=0,0,RES_hh_emih!P29/RES_summary!P$19)</f>
        <v>1.6710133935847014</v>
      </c>
      <c r="Q29" s="72">
        <f>IF(RES_hh_emih!Q29=0,0,RES_hh_emih!Q29/RES_summary!Q$19)</f>
        <v>1.6038581922591402</v>
      </c>
      <c r="R29" s="72">
        <f>IF(RES_hh_emih!R29=0,0,RES_hh_emih!R29/RES_summary!R$19)</f>
        <v>1.6767494690581612</v>
      </c>
      <c r="S29" s="72">
        <f>IF(RES_hh_emih!S29=0,0,RES_hh_emih!S29/RES_summary!S$19)</f>
        <v>1.8253154559263087</v>
      </c>
      <c r="T29" s="72">
        <f>IF(RES_hh_emih!T29=0,0,RES_hh_emih!T29/RES_summary!T$19)</f>
        <v>1.8855938245960142</v>
      </c>
      <c r="U29" s="72">
        <f>IF(RES_hh_emih!U29=0,0,RES_hh_emih!U29/RES_summary!U$19)</f>
        <v>1.8780658842899853</v>
      </c>
      <c r="V29" s="72">
        <f>IF(RES_hh_emih!V29=0,0,RES_hh_emih!V29/RES_summary!V$19)</f>
        <v>1.8617656769349511</v>
      </c>
      <c r="W29" s="72">
        <f>IF(RES_hh_emih!W29=0,0,RES_hh_emih!W29/RES_summary!W$19)</f>
        <v>1.7330093376889348</v>
      </c>
      <c r="X29" s="72">
        <f>IF(RES_hh_emih!X29=0,0,RES_hh_emih!X29/RES_summary!X$19)</f>
        <v>1.5205349171939564</v>
      </c>
      <c r="Y29" s="72">
        <f>IF(RES_hh_emih!Y29=0,0,RES_hh_emih!Y29/RES_summary!Y$19)</f>
        <v>1.4284728541650469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2.2291988949392767</v>
      </c>
      <c r="C30" s="72">
        <f>IF(RES_hh_emih!C30=0,0,RES_hh_emih!C30/RES_summary!C$19)</f>
        <v>2.2462575594756271</v>
      </c>
      <c r="D30" s="72">
        <f>IF(RES_hh_emih!D30=0,0,RES_hh_emih!D30/RES_summary!D$19)</f>
        <v>2.2631576180099522</v>
      </c>
      <c r="E30" s="72">
        <f>IF(RES_hh_emih!E30=0,0,RES_hh_emih!E30/RES_summary!E$19)</f>
        <v>2.2299912812608382</v>
      </c>
      <c r="F30" s="72">
        <f>IF(RES_hh_emih!F30=0,0,RES_hh_emih!F30/RES_summary!F$19)</f>
        <v>2.20354617861716</v>
      </c>
      <c r="G30" s="72">
        <f>IF(RES_hh_emih!G30=0,0,RES_hh_emih!G30/RES_summary!G$19)</f>
        <v>2.2665354500940009</v>
      </c>
      <c r="H30" s="72">
        <f>IF(RES_hh_emih!H30=0,0,RES_hh_emih!H30/RES_summary!H$19)</f>
        <v>2.1944083791445244</v>
      </c>
      <c r="I30" s="72">
        <f>IF(RES_hh_emih!I30=0,0,RES_hh_emih!I30/RES_summary!I$19)</f>
        <v>1.8530194569153047</v>
      </c>
      <c r="J30" s="72">
        <f>IF(RES_hh_emih!J30=0,0,RES_hh_emih!J30/RES_summary!J$19)</f>
        <v>1.6318747238897839</v>
      </c>
      <c r="K30" s="72">
        <f>IF(RES_hh_emih!K30=0,0,RES_hh_emih!K30/RES_summary!K$19)</f>
        <v>1.6831005895921261</v>
      </c>
      <c r="L30" s="72">
        <f>IF(RES_hh_emih!L30=0,0,RES_hh_emih!L30/RES_summary!L$19)</f>
        <v>1.7114569071952961</v>
      </c>
      <c r="M30" s="72">
        <f>IF(RES_hh_emih!M30=0,0,RES_hh_emih!M30/RES_summary!M$19)</f>
        <v>1.7820786557142603</v>
      </c>
      <c r="N30" s="72">
        <f>IF(RES_hh_emih!N30=0,0,RES_hh_emih!N30/RES_summary!N$19)</f>
        <v>1.3971170119836025</v>
      </c>
      <c r="O30" s="72">
        <f>IF(RES_hh_emih!O30=0,0,RES_hh_emih!O30/RES_summary!O$19)</f>
        <v>1.5273404750181343</v>
      </c>
      <c r="P30" s="72">
        <f>IF(RES_hh_emih!P30=0,0,RES_hh_emih!P30/RES_summary!P$19)</f>
        <v>1.3688349962876503</v>
      </c>
      <c r="Q30" s="72">
        <f>IF(RES_hh_emih!Q30=0,0,RES_hh_emih!Q30/RES_summary!Q$19)</f>
        <v>1.4361782319211343</v>
      </c>
      <c r="R30" s="72">
        <f>IF(RES_hh_emih!R30=0,0,RES_hh_emih!R30/RES_summary!R$19)</f>
        <v>1.4777969568476319</v>
      </c>
      <c r="S30" s="72">
        <f>IF(RES_hh_emih!S30=0,0,RES_hh_emih!S30/RES_summary!S$19)</f>
        <v>1.6685041715754971</v>
      </c>
      <c r="T30" s="72">
        <f>IF(RES_hh_emih!T30=0,0,RES_hh_emih!T30/RES_summary!T$19)</f>
        <v>1.6367400978307838</v>
      </c>
      <c r="U30" s="72">
        <f>IF(RES_hh_emih!U30=0,0,RES_hh_emih!U30/RES_summary!U$19)</f>
        <v>1.6561041778609784</v>
      </c>
      <c r="V30" s="72">
        <f>IF(RES_hh_emih!V30=0,0,RES_hh_emih!V30/RES_summary!V$19)</f>
        <v>1.7634976259236796</v>
      </c>
      <c r="W30" s="72">
        <f>IF(RES_hh_emih!W30=0,0,RES_hh_emih!W30/RES_summary!W$19)</f>
        <v>1.6599228451225343</v>
      </c>
      <c r="X30" s="72">
        <f>IF(RES_hh_emih!X30=0,0,RES_hh_emih!X30/RES_summary!X$19)</f>
        <v>1.308938479853563</v>
      </c>
      <c r="Y30" s="72">
        <f>IF(RES_hh_emih!Y30=0,0,RES_hh_emih!Y30/RES_summary!Y$19)</f>
        <v>1.1902752908163028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584123</v>
      </c>
      <c r="D3" s="67">
        <f t="shared" si="0"/>
        <v>585219</v>
      </c>
      <c r="E3" s="67">
        <f t="shared" si="0"/>
        <v>651736</v>
      </c>
      <c r="F3" s="67">
        <f t="shared" si="0"/>
        <v>749031</v>
      </c>
      <c r="G3" s="67">
        <f t="shared" si="0"/>
        <v>855738</v>
      </c>
      <c r="H3" s="67">
        <f t="shared" si="0"/>
        <v>764810</v>
      </c>
      <c r="I3" s="67">
        <f t="shared" si="0"/>
        <v>842361</v>
      </c>
      <c r="J3" s="67">
        <f t="shared" si="0"/>
        <v>837743</v>
      </c>
      <c r="K3" s="67">
        <f t="shared" si="0"/>
        <v>828161</v>
      </c>
      <c r="L3" s="67">
        <f t="shared" si="0"/>
        <v>745482</v>
      </c>
      <c r="M3" s="67">
        <f t="shared" si="0"/>
        <v>871979</v>
      </c>
      <c r="N3" s="67">
        <f t="shared" si="0"/>
        <v>842684</v>
      </c>
      <c r="O3" s="67">
        <f t="shared" si="0"/>
        <v>720210</v>
      </c>
      <c r="P3" s="67">
        <f t="shared" si="0"/>
        <v>787671</v>
      </c>
      <c r="Q3" s="67">
        <f t="shared" si="0"/>
        <v>559607</v>
      </c>
      <c r="R3" s="67">
        <f t="shared" si="0"/>
        <v>591361</v>
      </c>
      <c r="S3" s="67">
        <f t="shared" si="0"/>
        <v>572995</v>
      </c>
      <c r="T3" s="67">
        <f t="shared" si="0"/>
        <v>615025</v>
      </c>
      <c r="U3" s="67">
        <f t="shared" si="0"/>
        <v>709863</v>
      </c>
      <c r="V3" s="67">
        <f t="shared" si="0"/>
        <v>564149</v>
      </c>
      <c r="W3" s="67">
        <f t="shared" si="0"/>
        <v>561765</v>
      </c>
      <c r="X3" s="67">
        <f t="shared" si="0"/>
        <v>1021454</v>
      </c>
      <c r="Y3" s="67">
        <f t="shared" si="0"/>
        <v>697790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584123</v>
      </c>
      <c r="D4" s="71">
        <f t="shared" si="1"/>
        <v>585219</v>
      </c>
      <c r="E4" s="71">
        <f t="shared" si="1"/>
        <v>651736</v>
      </c>
      <c r="F4" s="71">
        <f t="shared" si="1"/>
        <v>749031</v>
      </c>
      <c r="G4" s="71">
        <f t="shared" si="1"/>
        <v>855738</v>
      </c>
      <c r="H4" s="71">
        <f t="shared" si="1"/>
        <v>764810</v>
      </c>
      <c r="I4" s="71">
        <f t="shared" si="1"/>
        <v>842361</v>
      </c>
      <c r="J4" s="71">
        <f t="shared" si="1"/>
        <v>837743</v>
      </c>
      <c r="K4" s="71">
        <f t="shared" si="1"/>
        <v>828161</v>
      </c>
      <c r="L4" s="71">
        <f t="shared" si="1"/>
        <v>745482</v>
      </c>
      <c r="M4" s="71">
        <f t="shared" si="1"/>
        <v>871979</v>
      </c>
      <c r="N4" s="71">
        <f t="shared" si="1"/>
        <v>842684</v>
      </c>
      <c r="O4" s="71">
        <f t="shared" si="1"/>
        <v>720210</v>
      </c>
      <c r="P4" s="71">
        <f t="shared" si="1"/>
        <v>787671</v>
      </c>
      <c r="Q4" s="71">
        <f t="shared" si="1"/>
        <v>559607</v>
      </c>
      <c r="R4" s="71">
        <f t="shared" ref="R4:V4" si="2">SUM(R5:R13)</f>
        <v>591361</v>
      </c>
      <c r="S4" s="71">
        <f t="shared" si="2"/>
        <v>572995</v>
      </c>
      <c r="T4" s="71">
        <f t="shared" si="2"/>
        <v>615025</v>
      </c>
      <c r="U4" s="71">
        <f t="shared" si="2"/>
        <v>709863</v>
      </c>
      <c r="V4" s="71">
        <f t="shared" si="2"/>
        <v>564149</v>
      </c>
      <c r="W4" s="71">
        <f t="shared" ref="W4:Y4" si="3">SUM(W5:W13)</f>
        <v>561765</v>
      </c>
      <c r="X4" s="71">
        <f t="shared" si="3"/>
        <v>1021454</v>
      </c>
      <c r="Y4" s="71">
        <f t="shared" si="3"/>
        <v>697790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14679</v>
      </c>
      <c r="D6" s="82">
        <v>9500</v>
      </c>
      <c r="E6" s="82">
        <v>9061</v>
      </c>
      <c r="F6" s="82">
        <v>14747</v>
      </c>
      <c r="G6" s="82">
        <v>25000</v>
      </c>
      <c r="H6" s="82">
        <v>28497</v>
      </c>
      <c r="I6" s="82">
        <v>31723</v>
      </c>
      <c r="J6" s="82">
        <v>36730</v>
      </c>
      <c r="K6" s="82">
        <v>25693</v>
      </c>
      <c r="L6" s="82">
        <v>20741</v>
      </c>
      <c r="M6" s="82">
        <v>23007</v>
      </c>
      <c r="N6" s="82">
        <v>27229</v>
      </c>
      <c r="O6" s="82">
        <v>27183</v>
      </c>
      <c r="P6" s="82">
        <v>13959</v>
      </c>
      <c r="Q6" s="82">
        <v>11712</v>
      </c>
      <c r="R6" s="82">
        <v>13753</v>
      </c>
      <c r="S6" s="82">
        <v>13689</v>
      </c>
      <c r="T6" s="82">
        <v>17336</v>
      </c>
      <c r="U6" s="82">
        <v>20750</v>
      </c>
      <c r="V6" s="82">
        <v>16840</v>
      </c>
      <c r="W6" s="82">
        <v>15554</v>
      </c>
      <c r="X6" s="82">
        <v>26704</v>
      </c>
      <c r="Y6" s="82">
        <v>33934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72577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66254</v>
      </c>
      <c r="L7" s="82">
        <v>64450</v>
      </c>
      <c r="M7" s="82">
        <v>102982</v>
      </c>
      <c r="N7" s="82">
        <v>79713</v>
      </c>
      <c r="O7" s="82">
        <v>76204</v>
      </c>
      <c r="P7" s="82">
        <v>0</v>
      </c>
      <c r="Q7" s="82">
        <v>0</v>
      </c>
      <c r="R7" s="82">
        <v>0</v>
      </c>
      <c r="S7" s="82">
        <v>0</v>
      </c>
      <c r="T7" s="82">
        <v>1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367714</v>
      </c>
      <c r="D8" s="82">
        <v>329471</v>
      </c>
      <c r="E8" s="82">
        <v>433247</v>
      </c>
      <c r="F8" s="82">
        <v>501803</v>
      </c>
      <c r="G8" s="82">
        <v>388545</v>
      </c>
      <c r="H8" s="82">
        <v>229072</v>
      </c>
      <c r="I8" s="82">
        <v>263015</v>
      </c>
      <c r="J8" s="82">
        <v>613641</v>
      </c>
      <c r="K8" s="82">
        <v>602736</v>
      </c>
      <c r="L8" s="82">
        <v>496721</v>
      </c>
      <c r="M8" s="82">
        <v>557131</v>
      </c>
      <c r="N8" s="82">
        <v>569289</v>
      </c>
      <c r="O8" s="82">
        <v>453271</v>
      </c>
      <c r="P8" s="82">
        <v>376018</v>
      </c>
      <c r="Q8" s="82">
        <v>315047</v>
      </c>
      <c r="R8" s="82">
        <v>355283</v>
      </c>
      <c r="S8" s="82">
        <v>321718</v>
      </c>
      <c r="T8" s="82">
        <v>365678</v>
      </c>
      <c r="U8" s="82">
        <v>408598</v>
      </c>
      <c r="V8" s="82">
        <v>290870</v>
      </c>
      <c r="W8" s="82">
        <v>213017</v>
      </c>
      <c r="X8" s="82">
        <v>485982</v>
      </c>
      <c r="Y8" s="82">
        <v>306053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121184</v>
      </c>
      <c r="D9" s="82">
        <v>235141</v>
      </c>
      <c r="E9" s="82">
        <v>195202</v>
      </c>
      <c r="F9" s="82">
        <v>155982</v>
      </c>
      <c r="G9" s="82">
        <v>422365</v>
      </c>
      <c r="H9" s="82">
        <v>496095</v>
      </c>
      <c r="I9" s="82">
        <v>536643</v>
      </c>
      <c r="J9" s="82">
        <v>164292</v>
      </c>
      <c r="K9" s="82">
        <v>82972</v>
      </c>
      <c r="L9" s="82">
        <v>96555</v>
      </c>
      <c r="M9" s="82">
        <v>55681</v>
      </c>
      <c r="N9" s="82">
        <v>81853</v>
      </c>
      <c r="O9" s="82">
        <v>99239</v>
      </c>
      <c r="P9" s="82">
        <v>339318</v>
      </c>
      <c r="Q9" s="82">
        <v>206420</v>
      </c>
      <c r="R9" s="82">
        <v>196807</v>
      </c>
      <c r="S9" s="82">
        <v>221934</v>
      </c>
      <c r="T9" s="82">
        <v>216491</v>
      </c>
      <c r="U9" s="82">
        <v>234788</v>
      </c>
      <c r="V9" s="82">
        <v>180617</v>
      </c>
      <c r="W9" s="82">
        <v>188666</v>
      </c>
      <c r="X9" s="82">
        <v>283241</v>
      </c>
      <c r="Y9" s="82">
        <v>262158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72</v>
      </c>
      <c r="D10" s="82">
        <v>39</v>
      </c>
      <c r="E10" s="82">
        <v>19</v>
      </c>
      <c r="F10" s="82">
        <v>56</v>
      </c>
      <c r="G10" s="82">
        <v>65</v>
      </c>
      <c r="H10" s="82">
        <v>109</v>
      </c>
      <c r="I10" s="82">
        <v>97</v>
      </c>
      <c r="J10" s="82">
        <v>46</v>
      </c>
      <c r="K10" s="82">
        <v>14</v>
      </c>
      <c r="L10" s="82">
        <v>0</v>
      </c>
      <c r="M10" s="82">
        <v>24</v>
      </c>
      <c r="N10" s="82">
        <v>41</v>
      </c>
      <c r="O10" s="82">
        <v>27</v>
      </c>
      <c r="P10" s="82">
        <v>0</v>
      </c>
      <c r="Q10" s="82">
        <v>0</v>
      </c>
      <c r="R10" s="82">
        <v>18</v>
      </c>
      <c r="S10" s="82">
        <v>30</v>
      </c>
      <c r="T10" s="82">
        <v>30</v>
      </c>
      <c r="U10" s="82">
        <v>31</v>
      </c>
      <c r="V10" s="82">
        <v>34</v>
      </c>
      <c r="W10" s="82">
        <v>22</v>
      </c>
      <c r="X10" s="82">
        <v>33</v>
      </c>
      <c r="Y10" s="82">
        <v>42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0</v>
      </c>
      <c r="D11" s="82">
        <v>0</v>
      </c>
      <c r="E11" s="82">
        <v>0</v>
      </c>
      <c r="F11" s="82">
        <v>54873</v>
      </c>
      <c r="G11" s="82">
        <v>1168</v>
      </c>
      <c r="H11" s="82">
        <v>3634</v>
      </c>
      <c r="I11" s="82">
        <v>0</v>
      </c>
      <c r="J11" s="82">
        <v>3125</v>
      </c>
      <c r="K11" s="82">
        <v>19732</v>
      </c>
      <c r="L11" s="82">
        <v>32462</v>
      </c>
      <c r="M11" s="82">
        <v>102532</v>
      </c>
      <c r="N11" s="82">
        <v>70478</v>
      </c>
      <c r="O11" s="82">
        <v>58654</v>
      </c>
      <c r="P11" s="82">
        <v>52402</v>
      </c>
      <c r="Q11" s="82">
        <v>18640</v>
      </c>
      <c r="R11" s="82">
        <v>17298</v>
      </c>
      <c r="S11" s="82">
        <v>9507</v>
      </c>
      <c r="T11" s="82">
        <v>11168</v>
      </c>
      <c r="U11" s="82">
        <v>8612</v>
      </c>
      <c r="V11" s="82">
        <v>0</v>
      </c>
      <c r="W11" s="82">
        <v>0</v>
      </c>
      <c r="X11" s="82">
        <v>0</v>
      </c>
      <c r="Y11" s="82">
        <v>10749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1115</v>
      </c>
      <c r="D12" s="82">
        <v>1923</v>
      </c>
      <c r="E12" s="82">
        <v>2860</v>
      </c>
      <c r="F12" s="82">
        <v>4887</v>
      </c>
      <c r="G12" s="82">
        <v>5610</v>
      </c>
      <c r="H12" s="82">
        <v>4244</v>
      </c>
      <c r="I12" s="82">
        <v>4842</v>
      </c>
      <c r="J12" s="82">
        <v>7417</v>
      </c>
      <c r="K12" s="82">
        <v>10937</v>
      </c>
      <c r="L12" s="82">
        <v>12829</v>
      </c>
      <c r="M12" s="82">
        <v>12931</v>
      </c>
      <c r="N12" s="82">
        <v>7882</v>
      </c>
      <c r="O12" s="82">
        <v>5632</v>
      </c>
      <c r="P12" s="82">
        <v>5973</v>
      </c>
      <c r="Q12" s="82">
        <v>7788</v>
      </c>
      <c r="R12" s="82">
        <v>6974</v>
      </c>
      <c r="S12" s="82">
        <v>6117</v>
      </c>
      <c r="T12" s="82">
        <v>4172</v>
      </c>
      <c r="U12" s="82">
        <v>37084</v>
      </c>
      <c r="V12" s="82">
        <v>75788</v>
      </c>
      <c r="W12" s="82">
        <v>144506</v>
      </c>
      <c r="X12" s="82">
        <v>225494</v>
      </c>
      <c r="Y12" s="82">
        <v>81631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6782</v>
      </c>
      <c r="D13" s="83">
        <v>9145</v>
      </c>
      <c r="E13" s="83">
        <v>11347</v>
      </c>
      <c r="F13" s="83">
        <v>16683</v>
      </c>
      <c r="G13" s="83">
        <v>12985</v>
      </c>
      <c r="H13" s="83">
        <v>3159</v>
      </c>
      <c r="I13" s="83">
        <v>6041</v>
      </c>
      <c r="J13" s="83">
        <v>12492</v>
      </c>
      <c r="K13" s="83">
        <v>19823</v>
      </c>
      <c r="L13" s="83">
        <v>21724</v>
      </c>
      <c r="M13" s="83">
        <v>17691</v>
      </c>
      <c r="N13" s="83">
        <v>6199</v>
      </c>
      <c r="O13" s="83">
        <v>0</v>
      </c>
      <c r="P13" s="83">
        <v>1</v>
      </c>
      <c r="Q13" s="83">
        <v>0</v>
      </c>
      <c r="R13" s="83">
        <v>1228</v>
      </c>
      <c r="S13" s="83">
        <v>0</v>
      </c>
      <c r="T13" s="83">
        <v>149</v>
      </c>
      <c r="U13" s="83">
        <v>0</v>
      </c>
      <c r="V13" s="83">
        <v>0</v>
      </c>
      <c r="W13" s="83">
        <v>0</v>
      </c>
      <c r="X13" s="83">
        <v>0</v>
      </c>
      <c r="Y13" s="83">
        <v>3223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576226</v>
      </c>
      <c r="D14" s="85">
        <f t="shared" si="4"/>
        <v>574151</v>
      </c>
      <c r="E14" s="85">
        <f t="shared" si="4"/>
        <v>637529</v>
      </c>
      <c r="F14" s="85">
        <f t="shared" si="4"/>
        <v>727461</v>
      </c>
      <c r="G14" s="85">
        <f t="shared" si="4"/>
        <v>837143</v>
      </c>
      <c r="H14" s="85">
        <f t="shared" si="4"/>
        <v>757407</v>
      </c>
      <c r="I14" s="85">
        <f t="shared" si="4"/>
        <v>831478</v>
      </c>
      <c r="J14" s="85">
        <f t="shared" si="4"/>
        <v>817834</v>
      </c>
      <c r="K14" s="85">
        <f t="shared" si="4"/>
        <v>797401</v>
      </c>
      <c r="L14" s="85">
        <f t="shared" si="4"/>
        <v>710929</v>
      </c>
      <c r="M14" s="85">
        <f t="shared" si="4"/>
        <v>841357</v>
      </c>
      <c r="N14" s="85">
        <f t="shared" si="4"/>
        <v>828603</v>
      </c>
      <c r="O14" s="85">
        <f t="shared" si="4"/>
        <v>714578</v>
      </c>
      <c r="P14" s="85">
        <f t="shared" si="4"/>
        <v>781697</v>
      </c>
      <c r="Q14" s="85">
        <f t="shared" si="4"/>
        <v>551819</v>
      </c>
      <c r="R14" s="85">
        <f t="shared" ref="R14:V14" si="5">SUM(R5:R11)</f>
        <v>583159</v>
      </c>
      <c r="S14" s="85">
        <f t="shared" si="5"/>
        <v>566878</v>
      </c>
      <c r="T14" s="85">
        <f t="shared" si="5"/>
        <v>610704</v>
      </c>
      <c r="U14" s="85">
        <f t="shared" si="5"/>
        <v>672779</v>
      </c>
      <c r="V14" s="85">
        <f t="shared" si="5"/>
        <v>488361</v>
      </c>
      <c r="W14" s="85">
        <f t="shared" ref="W14:Y14" si="6">SUM(W5:W11)</f>
        <v>417259</v>
      </c>
      <c r="X14" s="85">
        <f t="shared" si="6"/>
        <v>795960</v>
      </c>
      <c r="Y14" s="85">
        <f t="shared" si="6"/>
        <v>612936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151483</v>
      </c>
      <c r="D15" s="71">
        <f t="shared" si="7"/>
        <v>414775</v>
      </c>
      <c r="E15" s="71">
        <f t="shared" si="7"/>
        <v>516858</v>
      </c>
      <c r="F15" s="71">
        <f t="shared" si="7"/>
        <v>322832</v>
      </c>
      <c r="G15" s="71">
        <f t="shared" si="7"/>
        <v>358189</v>
      </c>
      <c r="H15" s="71">
        <f t="shared" si="7"/>
        <v>357753</v>
      </c>
      <c r="I15" s="71">
        <f t="shared" si="7"/>
        <v>489454</v>
      </c>
      <c r="J15" s="71">
        <f t="shared" si="7"/>
        <v>553961</v>
      </c>
      <c r="K15" s="71">
        <f t="shared" si="7"/>
        <v>423099</v>
      </c>
      <c r="L15" s="71">
        <f t="shared" si="7"/>
        <v>237186</v>
      </c>
      <c r="M15" s="71">
        <f t="shared" si="7"/>
        <v>278049</v>
      </c>
      <c r="N15" s="71">
        <f t="shared" si="7"/>
        <v>391987</v>
      </c>
      <c r="O15" s="71">
        <f t="shared" si="7"/>
        <v>387015</v>
      </c>
      <c r="P15" s="71">
        <f t="shared" si="7"/>
        <v>125762</v>
      </c>
      <c r="Q15" s="71">
        <f t="shared" si="7"/>
        <v>84109</v>
      </c>
      <c r="R15" s="71">
        <f t="shared" si="7"/>
        <v>272703</v>
      </c>
      <c r="S15" s="71">
        <f t="shared" si="7"/>
        <v>257332</v>
      </c>
      <c r="T15" s="71">
        <f t="shared" si="7"/>
        <v>534837</v>
      </c>
      <c r="U15" s="71">
        <f t="shared" si="7"/>
        <v>417220</v>
      </c>
      <c r="V15" s="71">
        <f t="shared" si="7"/>
        <v>290591</v>
      </c>
      <c r="W15" s="71">
        <f t="shared" si="7"/>
        <v>198610</v>
      </c>
      <c r="X15" s="71">
        <f t="shared" si="7"/>
        <v>429286</v>
      </c>
      <c r="Y15" s="71">
        <f t="shared" si="7"/>
        <v>169161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151483</v>
      </c>
      <c r="D16" s="82">
        <v>414775</v>
      </c>
      <c r="E16" s="82">
        <v>516858</v>
      </c>
      <c r="F16" s="82">
        <v>322832</v>
      </c>
      <c r="G16" s="82">
        <v>358189</v>
      </c>
      <c r="H16" s="82">
        <v>357753</v>
      </c>
      <c r="I16" s="82">
        <v>489454</v>
      </c>
      <c r="J16" s="82">
        <v>553961</v>
      </c>
      <c r="K16" s="82">
        <v>423099</v>
      </c>
      <c r="L16" s="82">
        <v>237186</v>
      </c>
      <c r="M16" s="82">
        <v>278049</v>
      </c>
      <c r="N16" s="82">
        <v>391987</v>
      </c>
      <c r="O16" s="82">
        <v>387015</v>
      </c>
      <c r="P16" s="82">
        <v>125762</v>
      </c>
      <c r="Q16" s="82">
        <v>84109</v>
      </c>
      <c r="R16" s="82">
        <v>272703</v>
      </c>
      <c r="S16" s="82">
        <v>257332</v>
      </c>
      <c r="T16" s="82">
        <v>534837</v>
      </c>
      <c r="U16" s="82">
        <v>417220</v>
      </c>
      <c r="V16" s="82">
        <v>290591</v>
      </c>
      <c r="W16" s="82">
        <v>198610</v>
      </c>
      <c r="X16" s="82">
        <v>429286</v>
      </c>
      <c r="Y16" s="82">
        <v>169161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584123</v>
      </c>
      <c r="D17" s="71">
        <f t="shared" si="8"/>
        <v>585219</v>
      </c>
      <c r="E17" s="71">
        <f t="shared" si="8"/>
        <v>651736</v>
      </c>
      <c r="F17" s="71">
        <f t="shared" si="8"/>
        <v>749031</v>
      </c>
      <c r="G17" s="71">
        <f t="shared" si="8"/>
        <v>855738</v>
      </c>
      <c r="H17" s="71">
        <f t="shared" si="8"/>
        <v>764810</v>
      </c>
      <c r="I17" s="71">
        <f t="shared" si="8"/>
        <v>842361</v>
      </c>
      <c r="J17" s="71">
        <f t="shared" si="8"/>
        <v>837743</v>
      </c>
      <c r="K17" s="71">
        <f t="shared" si="8"/>
        <v>828161</v>
      </c>
      <c r="L17" s="71">
        <f t="shared" si="8"/>
        <v>745482</v>
      </c>
      <c r="M17" s="71">
        <f t="shared" si="8"/>
        <v>871979</v>
      </c>
      <c r="N17" s="71">
        <f t="shared" si="8"/>
        <v>842684</v>
      </c>
      <c r="O17" s="71">
        <f t="shared" si="8"/>
        <v>720210</v>
      </c>
      <c r="P17" s="71">
        <f t="shared" si="8"/>
        <v>787671</v>
      </c>
      <c r="Q17" s="71">
        <f t="shared" si="8"/>
        <v>559607</v>
      </c>
      <c r="R17" s="71">
        <f t="shared" ref="R17:V17" si="9">SUM(R18:R25)</f>
        <v>591361</v>
      </c>
      <c r="S17" s="71">
        <f t="shared" si="9"/>
        <v>572995</v>
      </c>
      <c r="T17" s="71">
        <f t="shared" si="9"/>
        <v>615025</v>
      </c>
      <c r="U17" s="71">
        <f t="shared" si="9"/>
        <v>709863</v>
      </c>
      <c r="V17" s="71">
        <f t="shared" si="9"/>
        <v>564149</v>
      </c>
      <c r="W17" s="71">
        <f t="shared" ref="W17:Y17" si="10">SUM(W18:W25)</f>
        <v>561765</v>
      </c>
      <c r="X17" s="71">
        <f t="shared" si="10"/>
        <v>1021454</v>
      </c>
      <c r="Y17" s="71">
        <f t="shared" si="10"/>
        <v>697790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55530</v>
      </c>
      <c r="D19" s="82">
        <v>71115</v>
      </c>
      <c r="E19" s="82">
        <v>70907</v>
      </c>
      <c r="F19" s="82">
        <v>68829</v>
      </c>
      <c r="G19" s="82">
        <v>87296</v>
      </c>
      <c r="H19" s="82">
        <v>84421</v>
      </c>
      <c r="I19" s="82">
        <v>50303</v>
      </c>
      <c r="J19" s="82">
        <v>47152</v>
      </c>
      <c r="K19" s="82">
        <v>42018</v>
      </c>
      <c r="L19" s="82">
        <v>39083</v>
      </c>
      <c r="M19" s="82">
        <v>32547</v>
      </c>
      <c r="N19" s="82">
        <v>21827</v>
      </c>
      <c r="O19" s="82">
        <v>17077</v>
      </c>
      <c r="P19" s="82">
        <v>34015</v>
      </c>
      <c r="Q19" s="82">
        <v>37079</v>
      </c>
      <c r="R19" s="82">
        <v>56837</v>
      </c>
      <c r="S19" s="82">
        <v>61493</v>
      </c>
      <c r="T19" s="82">
        <v>56312</v>
      </c>
      <c r="U19" s="82">
        <v>62365</v>
      </c>
      <c r="V19" s="82">
        <v>66905</v>
      </c>
      <c r="W19" s="82">
        <v>92111</v>
      </c>
      <c r="X19" s="82">
        <v>185273</v>
      </c>
      <c r="Y19" s="82">
        <v>107748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1463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42586</v>
      </c>
      <c r="L20" s="82">
        <v>37479</v>
      </c>
      <c r="M20" s="82">
        <v>54534</v>
      </c>
      <c r="N20" s="82">
        <v>50507</v>
      </c>
      <c r="O20" s="82">
        <v>54051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291115</v>
      </c>
      <c r="D21" s="82">
        <v>221264</v>
      </c>
      <c r="E21" s="82">
        <v>262013</v>
      </c>
      <c r="F21" s="82">
        <v>222604</v>
      </c>
      <c r="G21" s="82">
        <v>388545</v>
      </c>
      <c r="H21" s="82">
        <v>229072</v>
      </c>
      <c r="I21" s="82">
        <v>263015</v>
      </c>
      <c r="J21" s="82">
        <v>546661</v>
      </c>
      <c r="K21" s="82">
        <v>593360</v>
      </c>
      <c r="L21" s="82">
        <v>496721</v>
      </c>
      <c r="M21" s="82">
        <v>504919</v>
      </c>
      <c r="N21" s="82">
        <v>515347</v>
      </c>
      <c r="O21" s="82">
        <v>442029</v>
      </c>
      <c r="P21" s="82">
        <v>376018</v>
      </c>
      <c r="Q21" s="82">
        <v>315047</v>
      </c>
      <c r="R21" s="82">
        <v>350364</v>
      </c>
      <c r="S21" s="82">
        <v>308683</v>
      </c>
      <c r="T21" s="82">
        <v>329827</v>
      </c>
      <c r="U21" s="82">
        <v>391978</v>
      </c>
      <c r="V21" s="82">
        <v>266595</v>
      </c>
      <c r="W21" s="82">
        <v>213017</v>
      </c>
      <c r="X21" s="82">
        <v>454186</v>
      </c>
      <c r="Y21" s="82">
        <v>298343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5295</v>
      </c>
      <c r="D22" s="82">
        <v>21106</v>
      </c>
      <c r="E22" s="82">
        <v>22457</v>
      </c>
      <c r="F22" s="82">
        <v>27337</v>
      </c>
      <c r="G22" s="82">
        <v>33539</v>
      </c>
      <c r="H22" s="82">
        <v>37269</v>
      </c>
      <c r="I22" s="82">
        <v>33996</v>
      </c>
      <c r="J22" s="82">
        <v>23154</v>
      </c>
      <c r="K22" s="82">
        <v>5267</v>
      </c>
      <c r="L22" s="82">
        <v>4784</v>
      </c>
      <c r="M22" s="82">
        <v>4957</v>
      </c>
      <c r="N22" s="82">
        <v>8005</v>
      </c>
      <c r="O22" s="82">
        <v>8585</v>
      </c>
      <c r="P22" s="82">
        <v>21598</v>
      </c>
      <c r="Q22" s="82">
        <v>17619</v>
      </c>
      <c r="R22" s="82">
        <v>23693</v>
      </c>
      <c r="S22" s="82">
        <v>35602</v>
      </c>
      <c r="T22" s="82">
        <v>32230</v>
      </c>
      <c r="U22" s="82">
        <v>43125</v>
      </c>
      <c r="V22" s="82">
        <v>43170</v>
      </c>
      <c r="W22" s="82">
        <v>70542</v>
      </c>
      <c r="X22" s="82">
        <v>121557</v>
      </c>
      <c r="Y22" s="82">
        <v>52714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8</v>
      </c>
      <c r="D23" s="82">
        <v>16</v>
      </c>
      <c r="E23" s="82">
        <v>5</v>
      </c>
      <c r="F23" s="82">
        <v>6</v>
      </c>
      <c r="G23" s="82">
        <v>8</v>
      </c>
      <c r="H23" s="82">
        <v>15</v>
      </c>
      <c r="I23" s="82">
        <v>72</v>
      </c>
      <c r="J23" s="82">
        <v>46</v>
      </c>
      <c r="K23" s="82">
        <v>12</v>
      </c>
      <c r="L23" s="82">
        <v>0</v>
      </c>
      <c r="M23" s="82">
        <v>9</v>
      </c>
      <c r="N23" s="82">
        <v>21</v>
      </c>
      <c r="O23" s="82">
        <v>19</v>
      </c>
      <c r="P23" s="82">
        <v>0</v>
      </c>
      <c r="Q23" s="82">
        <v>0</v>
      </c>
      <c r="R23" s="82">
        <v>17</v>
      </c>
      <c r="S23" s="82">
        <v>17</v>
      </c>
      <c r="T23" s="82">
        <v>24</v>
      </c>
      <c r="U23" s="82">
        <v>20</v>
      </c>
      <c r="V23" s="82">
        <v>25</v>
      </c>
      <c r="W23" s="82">
        <v>22</v>
      </c>
      <c r="X23" s="82">
        <v>32</v>
      </c>
      <c r="Y23" s="82">
        <v>42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43459</v>
      </c>
      <c r="G24" s="82">
        <v>11</v>
      </c>
      <c r="H24" s="82">
        <v>3634</v>
      </c>
      <c r="I24" s="82">
        <v>0</v>
      </c>
      <c r="J24" s="82">
        <v>919</v>
      </c>
      <c r="K24" s="82">
        <v>4514</v>
      </c>
      <c r="L24" s="82">
        <v>13668</v>
      </c>
      <c r="M24" s="82">
        <v>102532</v>
      </c>
      <c r="N24" s="82">
        <v>64274</v>
      </c>
      <c r="O24" s="82">
        <v>57398</v>
      </c>
      <c r="P24" s="82">
        <v>52402</v>
      </c>
      <c r="Q24" s="82">
        <v>18640</v>
      </c>
      <c r="R24" s="82">
        <v>14070</v>
      </c>
      <c r="S24" s="82">
        <v>4413</v>
      </c>
      <c r="T24" s="82">
        <v>1148</v>
      </c>
      <c r="U24" s="82">
        <v>3693</v>
      </c>
      <c r="V24" s="82">
        <v>0</v>
      </c>
      <c r="W24" s="82">
        <v>0</v>
      </c>
      <c r="X24" s="82">
        <v>0</v>
      </c>
      <c r="Y24" s="82">
        <v>2017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230712</v>
      </c>
      <c r="D25" s="83">
        <v>271718</v>
      </c>
      <c r="E25" s="83">
        <v>296354</v>
      </c>
      <c r="F25" s="83">
        <v>386796</v>
      </c>
      <c r="G25" s="83">
        <v>346339</v>
      </c>
      <c r="H25" s="83">
        <v>410399</v>
      </c>
      <c r="I25" s="83">
        <v>494975</v>
      </c>
      <c r="J25" s="83">
        <v>219811</v>
      </c>
      <c r="K25" s="83">
        <v>140404</v>
      </c>
      <c r="L25" s="83">
        <v>153747</v>
      </c>
      <c r="M25" s="83">
        <v>172481</v>
      </c>
      <c r="N25" s="83">
        <v>182703</v>
      </c>
      <c r="O25" s="83">
        <v>141051</v>
      </c>
      <c r="P25" s="83">
        <v>303638</v>
      </c>
      <c r="Q25" s="83">
        <v>171222</v>
      </c>
      <c r="R25" s="83">
        <v>146380</v>
      </c>
      <c r="S25" s="83">
        <v>162787</v>
      </c>
      <c r="T25" s="83">
        <v>195484</v>
      </c>
      <c r="U25" s="83">
        <v>208682</v>
      </c>
      <c r="V25" s="83">
        <v>187454</v>
      </c>
      <c r="W25" s="83">
        <v>186073</v>
      </c>
      <c r="X25" s="83">
        <v>260406</v>
      </c>
      <c r="Y25" s="83">
        <v>236926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6526</v>
      </c>
      <c r="D26" s="85">
        <v>7909</v>
      </c>
      <c r="E26" s="85">
        <v>10521</v>
      </c>
      <c r="F26" s="85">
        <v>12186</v>
      </c>
      <c r="G26" s="85">
        <v>29834</v>
      </c>
      <c r="H26" s="85">
        <v>27261</v>
      </c>
      <c r="I26" s="85">
        <v>75043</v>
      </c>
      <c r="J26" s="85">
        <v>63315</v>
      </c>
      <c r="K26" s="85">
        <v>38870</v>
      </c>
      <c r="L26" s="85">
        <v>68753</v>
      </c>
      <c r="M26" s="85">
        <v>19277</v>
      </c>
      <c r="N26" s="85">
        <v>41918</v>
      </c>
      <c r="O26" s="85">
        <v>39778</v>
      </c>
      <c r="P26" s="85">
        <v>115194</v>
      </c>
      <c r="Q26" s="85">
        <v>43701</v>
      </c>
      <c r="R26" s="85">
        <v>60707</v>
      </c>
      <c r="S26" s="85">
        <v>65065</v>
      </c>
      <c r="T26" s="85">
        <v>64780</v>
      </c>
      <c r="U26" s="85">
        <v>79705</v>
      </c>
      <c r="V26" s="85">
        <v>96962</v>
      </c>
      <c r="W26" s="85">
        <v>204533</v>
      </c>
      <c r="X26" s="85">
        <v>327802</v>
      </c>
      <c r="Y26" s="85">
        <v>237303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584123</v>
      </c>
      <c r="D27" s="71">
        <f t="shared" si="11"/>
        <v>585219</v>
      </c>
      <c r="E27" s="71">
        <f t="shared" si="11"/>
        <v>651736</v>
      </c>
      <c r="F27" s="71">
        <f t="shared" si="11"/>
        <v>749031</v>
      </c>
      <c r="G27" s="71">
        <f t="shared" si="11"/>
        <v>855738</v>
      </c>
      <c r="H27" s="71">
        <f t="shared" si="11"/>
        <v>764810</v>
      </c>
      <c r="I27" s="71">
        <f t="shared" si="11"/>
        <v>842361</v>
      </c>
      <c r="J27" s="71">
        <f t="shared" si="11"/>
        <v>837743</v>
      </c>
      <c r="K27" s="71">
        <f t="shared" si="11"/>
        <v>828161</v>
      </c>
      <c r="L27" s="71">
        <f t="shared" si="11"/>
        <v>745482</v>
      </c>
      <c r="M27" s="71">
        <f t="shared" si="11"/>
        <v>871979</v>
      </c>
      <c r="N27" s="71">
        <f t="shared" si="11"/>
        <v>842684</v>
      </c>
      <c r="O27" s="71">
        <f t="shared" si="11"/>
        <v>720210</v>
      </c>
      <c r="P27" s="71">
        <f t="shared" si="11"/>
        <v>787671</v>
      </c>
      <c r="Q27" s="71">
        <f t="shared" si="11"/>
        <v>559607</v>
      </c>
      <c r="R27" s="71">
        <f t="shared" ref="R27:V27" si="12">SUM(R28:R32)</f>
        <v>591361</v>
      </c>
      <c r="S27" s="71">
        <f t="shared" si="12"/>
        <v>572995</v>
      </c>
      <c r="T27" s="71">
        <f t="shared" si="12"/>
        <v>615025</v>
      </c>
      <c r="U27" s="71">
        <f t="shared" si="12"/>
        <v>709863</v>
      </c>
      <c r="V27" s="71">
        <f t="shared" si="12"/>
        <v>564149</v>
      </c>
      <c r="W27" s="71">
        <f t="shared" ref="W27:Y27" si="13">SUM(W28:W32)</f>
        <v>561765</v>
      </c>
      <c r="X27" s="71">
        <f t="shared" si="13"/>
        <v>1021454</v>
      </c>
      <c r="Y27" s="71">
        <f t="shared" si="13"/>
        <v>697790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66887</v>
      </c>
      <c r="D29" s="82">
        <v>89038</v>
      </c>
      <c r="E29" s="82">
        <v>92605</v>
      </c>
      <c r="F29" s="82">
        <v>93598</v>
      </c>
      <c r="G29" s="82">
        <v>129221</v>
      </c>
      <c r="H29" s="82">
        <v>145086</v>
      </c>
      <c r="I29" s="82">
        <v>162197</v>
      </c>
      <c r="J29" s="82">
        <v>118902</v>
      </c>
      <c r="K29" s="82">
        <v>86920</v>
      </c>
      <c r="L29" s="82">
        <v>89270</v>
      </c>
      <c r="M29" s="82">
        <v>101799</v>
      </c>
      <c r="N29" s="82">
        <v>106846</v>
      </c>
      <c r="O29" s="82">
        <v>84161</v>
      </c>
      <c r="P29" s="82">
        <v>153557</v>
      </c>
      <c r="Q29" s="82">
        <v>70521</v>
      </c>
      <c r="R29" s="82">
        <v>83269</v>
      </c>
      <c r="S29" s="82">
        <v>62542</v>
      </c>
      <c r="T29" s="82">
        <v>75914</v>
      </c>
      <c r="U29" s="82">
        <v>87192</v>
      </c>
      <c r="V29" s="82">
        <v>99570</v>
      </c>
      <c r="W29" s="82">
        <v>130333</v>
      </c>
      <c r="X29" s="82">
        <v>257498</v>
      </c>
      <c r="Y29" s="82">
        <v>146118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320568</v>
      </c>
      <c r="D30" s="82">
        <v>275275</v>
      </c>
      <c r="E30" s="82">
        <v>324817</v>
      </c>
      <c r="F30" s="82">
        <v>342845</v>
      </c>
      <c r="G30" s="82">
        <v>338431</v>
      </c>
      <c r="H30" s="82">
        <v>192244</v>
      </c>
      <c r="I30" s="82">
        <v>212933</v>
      </c>
      <c r="J30" s="82">
        <v>460147</v>
      </c>
      <c r="K30" s="82">
        <v>579463</v>
      </c>
      <c r="L30" s="82">
        <v>397345</v>
      </c>
      <c r="M30" s="82">
        <v>530053</v>
      </c>
      <c r="N30" s="82">
        <v>519638</v>
      </c>
      <c r="O30" s="82">
        <v>414346</v>
      </c>
      <c r="P30" s="82">
        <v>359817</v>
      </c>
      <c r="Q30" s="82">
        <v>266974</v>
      </c>
      <c r="R30" s="82">
        <v>353386</v>
      </c>
      <c r="S30" s="82">
        <v>318132</v>
      </c>
      <c r="T30" s="82">
        <v>347816</v>
      </c>
      <c r="U30" s="82">
        <v>405040</v>
      </c>
      <c r="V30" s="82">
        <v>272274</v>
      </c>
      <c r="W30" s="82">
        <v>185413</v>
      </c>
      <c r="X30" s="82">
        <v>403821</v>
      </c>
      <c r="Y30" s="82">
        <v>230477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2813</v>
      </c>
      <c r="D31" s="82">
        <v>7012</v>
      </c>
      <c r="E31" s="82">
        <v>7181</v>
      </c>
      <c r="F31" s="82">
        <v>8873</v>
      </c>
      <c r="G31" s="82">
        <v>16546</v>
      </c>
      <c r="H31" s="82">
        <v>22512</v>
      </c>
      <c r="I31" s="82">
        <v>26937</v>
      </c>
      <c r="J31" s="82">
        <v>14119</v>
      </c>
      <c r="K31" s="82">
        <v>2619</v>
      </c>
      <c r="L31" s="82">
        <v>2053</v>
      </c>
      <c r="M31" s="82">
        <v>1770</v>
      </c>
      <c r="N31" s="82">
        <v>4876</v>
      </c>
      <c r="O31" s="82">
        <v>5976</v>
      </c>
      <c r="P31" s="82">
        <v>22324</v>
      </c>
      <c r="Q31" s="82">
        <v>13256</v>
      </c>
      <c r="R31" s="82">
        <v>12233</v>
      </c>
      <c r="S31" s="82">
        <v>8564</v>
      </c>
      <c r="T31" s="82">
        <v>8030</v>
      </c>
      <c r="U31" s="82">
        <v>8997</v>
      </c>
      <c r="V31" s="82">
        <v>10411</v>
      </c>
      <c r="W31" s="82">
        <v>10864</v>
      </c>
      <c r="X31" s="82">
        <v>27020</v>
      </c>
      <c r="Y31" s="82">
        <v>14553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193855</v>
      </c>
      <c r="D32" s="86">
        <v>213894</v>
      </c>
      <c r="E32" s="86">
        <v>227133</v>
      </c>
      <c r="F32" s="86">
        <v>303715</v>
      </c>
      <c r="G32" s="86">
        <v>371540</v>
      </c>
      <c r="H32" s="86">
        <v>404968</v>
      </c>
      <c r="I32" s="86">
        <v>440294</v>
      </c>
      <c r="J32" s="86">
        <v>244575</v>
      </c>
      <c r="K32" s="86">
        <v>159159</v>
      </c>
      <c r="L32" s="86">
        <v>256814</v>
      </c>
      <c r="M32" s="86">
        <v>238357</v>
      </c>
      <c r="N32" s="86">
        <v>211324</v>
      </c>
      <c r="O32" s="86">
        <v>215727</v>
      </c>
      <c r="P32" s="86">
        <v>251973</v>
      </c>
      <c r="Q32" s="86">
        <v>208856</v>
      </c>
      <c r="R32" s="86">
        <v>142473</v>
      </c>
      <c r="S32" s="86">
        <v>183757</v>
      </c>
      <c r="T32" s="86">
        <v>183265</v>
      </c>
      <c r="U32" s="86">
        <v>208634</v>
      </c>
      <c r="V32" s="86">
        <v>181894</v>
      </c>
      <c r="W32" s="86">
        <v>235155</v>
      </c>
      <c r="X32" s="86">
        <v>333115</v>
      </c>
      <c r="Y32" s="86">
        <v>306642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593.21418301111635</v>
      </c>
      <c r="D3" s="65">
        <f t="shared" si="0"/>
        <v>590.44841960155998</v>
      </c>
      <c r="E3" s="65">
        <f t="shared" si="0"/>
        <v>768.73772709934065</v>
      </c>
      <c r="F3" s="65">
        <f t="shared" si="0"/>
        <v>800.62192790258268</v>
      </c>
      <c r="G3" s="65">
        <f t="shared" si="0"/>
        <v>946.62703533234571</v>
      </c>
      <c r="H3" s="65">
        <f t="shared" si="0"/>
        <v>780.49772731378675</v>
      </c>
      <c r="I3" s="65">
        <f t="shared" si="0"/>
        <v>884.91964167704361</v>
      </c>
      <c r="J3" s="65">
        <f t="shared" si="0"/>
        <v>876.47647758535788</v>
      </c>
      <c r="K3" s="65">
        <f t="shared" si="0"/>
        <v>852.40120554086798</v>
      </c>
      <c r="L3" s="65">
        <f t="shared" si="0"/>
        <v>782.82161775229144</v>
      </c>
      <c r="M3" s="65">
        <f t="shared" si="0"/>
        <v>872.56797476183283</v>
      </c>
      <c r="N3" s="65">
        <f t="shared" si="0"/>
        <v>822.77974488106884</v>
      </c>
      <c r="O3" s="65">
        <f t="shared" si="0"/>
        <v>677.08730099640866</v>
      </c>
      <c r="P3" s="65">
        <f t="shared" si="0"/>
        <v>582.84194558526519</v>
      </c>
      <c r="Q3" s="65">
        <f t="shared" si="0"/>
        <v>437.35863464571565</v>
      </c>
      <c r="R3" s="65">
        <f t="shared" ref="R3:V3" si="1">SUM(R4,R15,R17,R27)</f>
        <v>447.26355164146014</v>
      </c>
      <c r="S3" s="65">
        <f t="shared" si="1"/>
        <v>437.10022466325745</v>
      </c>
      <c r="T3" s="65">
        <f t="shared" si="1"/>
        <v>435.7927031443125</v>
      </c>
      <c r="U3" s="65">
        <f t="shared" si="1"/>
        <v>459.8289835713519</v>
      </c>
      <c r="V3" s="65">
        <f t="shared" si="1"/>
        <v>324.04974893782099</v>
      </c>
      <c r="W3" s="65">
        <f t="shared" ref="W3:Y3" si="2">SUM(W4,W15,W17,W27)</f>
        <v>301.25200728065045</v>
      </c>
      <c r="X3" s="65">
        <f t="shared" si="2"/>
        <v>442.84821520415022</v>
      </c>
      <c r="Y3" s="65">
        <f t="shared" si="2"/>
        <v>263.23422697277181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443.2945006099564</v>
      </c>
      <c r="D4" s="69">
        <f t="shared" si="3"/>
        <v>435.83118045530671</v>
      </c>
      <c r="E4" s="69">
        <f t="shared" si="3"/>
        <v>583.92062924524055</v>
      </c>
      <c r="F4" s="69">
        <f t="shared" si="3"/>
        <v>609.19606367517815</v>
      </c>
      <c r="G4" s="69">
        <f t="shared" si="3"/>
        <v>737.52907395327975</v>
      </c>
      <c r="H4" s="69">
        <f t="shared" si="3"/>
        <v>596.62258677151522</v>
      </c>
      <c r="I4" s="69">
        <f t="shared" si="3"/>
        <v>700.32462772707322</v>
      </c>
      <c r="J4" s="69">
        <f t="shared" si="3"/>
        <v>701.2756182268671</v>
      </c>
      <c r="K4" s="69">
        <f t="shared" si="3"/>
        <v>677.14170421126266</v>
      </c>
      <c r="L4" s="69">
        <f t="shared" si="3"/>
        <v>623.99254442042604</v>
      </c>
      <c r="M4" s="69">
        <f t="shared" si="3"/>
        <v>678.10036001802587</v>
      </c>
      <c r="N4" s="69">
        <f t="shared" si="3"/>
        <v>647.85813670792334</v>
      </c>
      <c r="O4" s="69">
        <f t="shared" si="3"/>
        <v>533.56419725959825</v>
      </c>
      <c r="P4" s="69">
        <f t="shared" si="3"/>
        <v>443.91329581286857</v>
      </c>
      <c r="Q4" s="69">
        <f t="shared" si="3"/>
        <v>339.72426192176215</v>
      </c>
      <c r="R4" s="69">
        <f t="shared" ref="R4:V4" si="4">SUM(R5:R14)</f>
        <v>340.88462625324752</v>
      </c>
      <c r="S4" s="69">
        <f t="shared" si="4"/>
        <v>329.79427082930943</v>
      </c>
      <c r="T4" s="69">
        <f t="shared" si="4"/>
        <v>319.45800591769995</v>
      </c>
      <c r="U4" s="69">
        <f t="shared" si="4"/>
        <v>329.89050501570318</v>
      </c>
      <c r="V4" s="69">
        <f t="shared" si="4"/>
        <v>223.62138525341786</v>
      </c>
      <c r="W4" s="69">
        <f t="shared" ref="W4:Y4" si="5">SUM(W5:W14)</f>
        <v>216.2911351034968</v>
      </c>
      <c r="X4" s="69">
        <f t="shared" si="5"/>
        <v>318.00999851971022</v>
      </c>
      <c r="Y4" s="69">
        <f t="shared" si="5"/>
        <v>184.26807223315049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11.502695019934809</v>
      </c>
      <c r="D6" s="72">
        <v>7.4634706401268014</v>
      </c>
      <c r="E6" s="72">
        <v>8.0008145223508222</v>
      </c>
      <c r="F6" s="72">
        <v>12.289080579649744</v>
      </c>
      <c r="G6" s="72">
        <v>23.662826979643373</v>
      </c>
      <c r="H6" s="72">
        <v>24.439971059572837</v>
      </c>
      <c r="I6" s="72">
        <v>26.69162036922005</v>
      </c>
      <c r="J6" s="72">
        <v>34.553324205841008</v>
      </c>
      <c r="K6" s="72">
        <v>23.102794823374349</v>
      </c>
      <c r="L6" s="72">
        <v>18.686228858075257</v>
      </c>
      <c r="M6" s="72">
        <v>17.596346260686154</v>
      </c>
      <c r="N6" s="72">
        <v>21.332641071944074</v>
      </c>
      <c r="O6" s="72">
        <v>20.826127161149955</v>
      </c>
      <c r="P6" s="72">
        <v>8.7299418121456736</v>
      </c>
      <c r="Q6" s="72">
        <v>7.1199733294180243</v>
      </c>
      <c r="R6" s="72">
        <v>8.308220333014102</v>
      </c>
      <c r="S6" s="72">
        <v>8.1563123986156434</v>
      </c>
      <c r="T6" s="72">
        <v>9.3981568374825297</v>
      </c>
      <c r="U6" s="72">
        <v>10.910434386038164</v>
      </c>
      <c r="V6" s="72">
        <v>8.2331672382555059</v>
      </c>
      <c r="W6" s="72">
        <v>7.6163436641484745</v>
      </c>
      <c r="X6" s="72">
        <v>10.531321417722818</v>
      </c>
      <c r="Y6" s="72">
        <v>10.97332777345723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63.944645972579572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63.396171345688842</v>
      </c>
      <c r="L7" s="72">
        <v>55.511859394152907</v>
      </c>
      <c r="M7" s="72">
        <v>86.932893973877157</v>
      </c>
      <c r="N7" s="72">
        <v>65.107062564032816</v>
      </c>
      <c r="O7" s="72">
        <v>62.174253590582623</v>
      </c>
      <c r="P7" s="72">
        <v>0</v>
      </c>
      <c r="Q7" s="72">
        <v>0</v>
      </c>
      <c r="R7" s="72">
        <v>0</v>
      </c>
      <c r="S7" s="72">
        <v>0</v>
      </c>
      <c r="T7" s="72">
        <v>6.1404714844100422E-4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282.16269188673959</v>
      </c>
      <c r="D8" s="72">
        <v>241.51626309321534</v>
      </c>
      <c r="E8" s="72">
        <v>362.74358083739213</v>
      </c>
      <c r="F8" s="72">
        <v>437.88684962978317</v>
      </c>
      <c r="G8" s="72">
        <v>355.38965435379822</v>
      </c>
      <c r="H8" s="72">
        <v>191.42109542421204</v>
      </c>
      <c r="I8" s="72">
        <v>211.93724713720337</v>
      </c>
      <c r="J8" s="72">
        <v>494.17541560430158</v>
      </c>
      <c r="K8" s="72">
        <v>491.96087639604781</v>
      </c>
      <c r="L8" s="72">
        <v>435.62573852814239</v>
      </c>
      <c r="M8" s="72">
        <v>448.21930748061641</v>
      </c>
      <c r="N8" s="72">
        <v>442.85170410117797</v>
      </c>
      <c r="O8" s="72">
        <v>331.6497921273268</v>
      </c>
      <c r="P8" s="72">
        <v>206.63002146007548</v>
      </c>
      <c r="Q8" s="72">
        <v>187.10606451014439</v>
      </c>
      <c r="R8" s="72">
        <v>202.18415266455864</v>
      </c>
      <c r="S8" s="72">
        <v>177.83703343178294</v>
      </c>
      <c r="T8" s="72">
        <v>183.52421062042527</v>
      </c>
      <c r="U8" s="72">
        <v>189.92146122277944</v>
      </c>
      <c r="V8" s="72">
        <v>126.36380244436694</v>
      </c>
      <c r="W8" s="72">
        <v>97.824569740770542</v>
      </c>
      <c r="X8" s="72">
        <v>174.62711283760899</v>
      </c>
      <c r="Y8" s="72">
        <v>82.248087626172079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76.502113978329064</v>
      </c>
      <c r="D9" s="72">
        <v>176.65003494733972</v>
      </c>
      <c r="E9" s="72">
        <v>199.48984812314293</v>
      </c>
      <c r="F9" s="72">
        <v>89.877298347072511</v>
      </c>
      <c r="G9" s="72">
        <v>338.98802149409096</v>
      </c>
      <c r="H9" s="72">
        <v>370.08623042179994</v>
      </c>
      <c r="I9" s="72">
        <v>451.52875959990706</v>
      </c>
      <c r="J9" s="72">
        <v>154.70919273507133</v>
      </c>
      <c r="K9" s="72">
        <v>72.891272187954712</v>
      </c>
      <c r="L9" s="72">
        <v>78.716781821903609</v>
      </c>
      <c r="M9" s="72">
        <v>28.2585042231232</v>
      </c>
      <c r="N9" s="72">
        <v>60.091872195333771</v>
      </c>
      <c r="O9" s="72">
        <v>71.455483256851508</v>
      </c>
      <c r="P9" s="72">
        <v>195.68430565007</v>
      </c>
      <c r="Q9" s="72">
        <v>130.55019302316282</v>
      </c>
      <c r="R9" s="72">
        <v>115.54788039538847</v>
      </c>
      <c r="S9" s="72">
        <v>134.76091231566778</v>
      </c>
      <c r="T9" s="72">
        <v>116.07877128719151</v>
      </c>
      <c r="U9" s="72">
        <v>118.66784316122701</v>
      </c>
      <c r="V9" s="72">
        <v>83.390163062818957</v>
      </c>
      <c r="W9" s="72">
        <v>89.63454509428837</v>
      </c>
      <c r="X9" s="72">
        <v>107.69545637340111</v>
      </c>
      <c r="Y9" s="72">
        <v>79.451586197209153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3.9076060239386479E-2</v>
      </c>
      <c r="D10" s="72">
        <v>2.1694842515702251E-2</v>
      </c>
      <c r="E10" s="72">
        <v>1.1335597277801155E-2</v>
      </c>
      <c r="F10" s="72">
        <v>3.3617792787073969E-2</v>
      </c>
      <c r="G10" s="72">
        <v>4.0723802443467752E-2</v>
      </c>
      <c r="H10" s="72">
        <v>6.7235708943611319E-2</v>
      </c>
      <c r="I10" s="72">
        <v>5.9946709483977824E-2</v>
      </c>
      <c r="J10" s="72">
        <v>3.0063177048331797E-2</v>
      </c>
      <c r="K10" s="72">
        <v>1.0029325110202195E-2</v>
      </c>
      <c r="L10" s="72">
        <v>0</v>
      </c>
      <c r="M10" s="72">
        <v>1.2752604717647473E-2</v>
      </c>
      <c r="N10" s="72">
        <v>2.7731749744200052E-2</v>
      </c>
      <c r="O10" s="72">
        <v>1.8794287703933106E-2</v>
      </c>
      <c r="P10" s="72">
        <v>0</v>
      </c>
      <c r="Q10" s="72">
        <v>0</v>
      </c>
      <c r="R10" s="72">
        <v>9.5492642440174087E-3</v>
      </c>
      <c r="S10" s="72">
        <v>1.5066299223058497E-2</v>
      </c>
      <c r="T10" s="72">
        <v>1.6115255536258859E-2</v>
      </c>
      <c r="U10" s="72">
        <v>1.5494998464988927E-2</v>
      </c>
      <c r="V10" s="72">
        <v>1.4872161870897314E-2</v>
      </c>
      <c r="W10" s="72">
        <v>8.6133536989153048E-3</v>
      </c>
      <c r="X10" s="72">
        <v>1.1452089837346219E-2</v>
      </c>
      <c r="Y10" s="72">
        <v>1.1434017646119858E-2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50.509187804835449</v>
      </c>
      <c r="G11" s="72">
        <v>1.0733505960232224</v>
      </c>
      <c r="H11" s="72">
        <v>2.7674010898047876</v>
      </c>
      <c r="I11" s="72">
        <v>0</v>
      </c>
      <c r="J11" s="72">
        <v>0.72025113246118921</v>
      </c>
      <c r="K11" s="72">
        <v>3.9728679654938093</v>
      </c>
      <c r="L11" s="72">
        <v>10.344968980577292</v>
      </c>
      <c r="M11" s="72">
        <v>74.605845583071755</v>
      </c>
      <c r="N11" s="72">
        <v>45.635085388699828</v>
      </c>
      <c r="O11" s="72">
        <v>40.225306244306132</v>
      </c>
      <c r="P11" s="72">
        <v>27.626195752068391</v>
      </c>
      <c r="Q11" s="72">
        <v>10.41361002047994</v>
      </c>
      <c r="R11" s="72">
        <v>9.4281982059256038</v>
      </c>
      <c r="S11" s="72">
        <v>4.7189250500828095</v>
      </c>
      <c r="T11" s="72">
        <v>6.3448048839313724</v>
      </c>
      <c r="U11" s="72">
        <v>3.8351800308316419</v>
      </c>
      <c r="V11" s="72">
        <v>0</v>
      </c>
      <c r="W11" s="72">
        <v>0</v>
      </c>
      <c r="X11" s="72">
        <v>0</v>
      </c>
      <c r="Y11" s="72">
        <v>2.733324951498767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0.2806621563039729</v>
      </c>
      <c r="D12" s="72">
        <v>0.42701976856876389</v>
      </c>
      <c r="E12" s="72">
        <v>0.63121605875856612</v>
      </c>
      <c r="F12" s="72">
        <v>1.1690913782125709</v>
      </c>
      <c r="G12" s="72">
        <v>1.5546400399972269</v>
      </c>
      <c r="H12" s="72">
        <v>0.93242724534484767</v>
      </c>
      <c r="I12" s="72">
        <v>1.0094291255793784</v>
      </c>
      <c r="J12" s="72">
        <v>1.4805354694373609</v>
      </c>
      <c r="K12" s="72">
        <v>2.0609316269149098</v>
      </c>
      <c r="L12" s="72">
        <v>2.7134776479033147</v>
      </c>
      <c r="M12" s="72">
        <v>2.3424925882153502</v>
      </c>
      <c r="N12" s="72">
        <v>1.3918444440027715</v>
      </c>
      <c r="O12" s="72">
        <v>0.94993067447963675</v>
      </c>
      <c r="P12" s="72">
        <v>0.69659138472964333</v>
      </c>
      <c r="Q12" s="72">
        <v>1.0008176675942779</v>
      </c>
      <c r="R12" s="72">
        <v>0.87294488338948784</v>
      </c>
      <c r="S12" s="72">
        <v>0.79108729621140816</v>
      </c>
      <c r="T12" s="72">
        <v>0.49523943729390868</v>
      </c>
      <c r="U12" s="72">
        <v>2.81808440172547</v>
      </c>
      <c r="V12" s="72">
        <v>3.0969280435846285</v>
      </c>
      <c r="W12" s="72">
        <v>18.482436006551826</v>
      </c>
      <c r="X12" s="72">
        <v>20.539373386659445</v>
      </c>
      <c r="Y12" s="72">
        <v>5.721524095210853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3.6823254008401873</v>
      </c>
      <c r="D13" s="74">
        <v>5.4050907907695773</v>
      </c>
      <c r="E13" s="74">
        <v>7.4672465095264995</v>
      </c>
      <c r="F13" s="74">
        <v>10.853695371429874</v>
      </c>
      <c r="G13" s="74">
        <v>9.9655452574963501</v>
      </c>
      <c r="H13" s="74">
        <v>2.083259385195408</v>
      </c>
      <c r="I13" s="74">
        <v>3.6478439724189879</v>
      </c>
      <c r="J13" s="74">
        <v>8.4271325561284804</v>
      </c>
      <c r="K13" s="74">
        <v>12.477750766617945</v>
      </c>
      <c r="L13" s="74">
        <v>15.589422435349928</v>
      </c>
      <c r="M13" s="74">
        <v>12.696925061406498</v>
      </c>
      <c r="N13" s="74">
        <v>4.4265411330760065</v>
      </c>
      <c r="O13" s="74">
        <v>0</v>
      </c>
      <c r="P13" s="74">
        <v>4.3170946280523344E-4</v>
      </c>
      <c r="Q13" s="74">
        <v>0</v>
      </c>
      <c r="R13" s="74">
        <v>0.78426065268198675</v>
      </c>
      <c r="S13" s="74">
        <v>0</v>
      </c>
      <c r="T13" s="74">
        <v>6.9151515373743713E-2</v>
      </c>
      <c r="U13" s="74">
        <v>0</v>
      </c>
      <c r="V13" s="74">
        <v>0</v>
      </c>
      <c r="W13" s="74">
        <v>0</v>
      </c>
      <c r="X13" s="74">
        <v>0</v>
      </c>
      <c r="Y13" s="74">
        <v>0.72363012038588181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5.1802901349898436</v>
      </c>
      <c r="D14" s="76">
        <v>4.3476063727707777</v>
      </c>
      <c r="E14" s="76">
        <v>5.5765875967917884</v>
      </c>
      <c r="F14" s="76">
        <v>6.5772427714077315</v>
      </c>
      <c r="G14" s="76">
        <v>6.8543114297867875</v>
      </c>
      <c r="H14" s="76">
        <v>4.8249664366417244</v>
      </c>
      <c r="I14" s="76">
        <v>5.4497808132605527</v>
      </c>
      <c r="J14" s="76">
        <v>7.1797033465779068</v>
      </c>
      <c r="K14" s="76">
        <v>7.2690097740600086</v>
      </c>
      <c r="L14" s="76">
        <v>6.8040667543213935</v>
      </c>
      <c r="M14" s="76">
        <v>7.4352922423116468</v>
      </c>
      <c r="N14" s="76">
        <v>6.9936540599118118</v>
      </c>
      <c r="O14" s="76">
        <v>6.2645099171976177</v>
      </c>
      <c r="P14" s="76">
        <v>4.5458080443165887</v>
      </c>
      <c r="Q14" s="76">
        <v>3.5336033709626604</v>
      </c>
      <c r="R14" s="76">
        <v>3.7494198540451857</v>
      </c>
      <c r="S14" s="76">
        <v>3.5149340377257832</v>
      </c>
      <c r="T14" s="76">
        <v>3.5309420333169155</v>
      </c>
      <c r="U14" s="76">
        <v>3.7220068146365453</v>
      </c>
      <c r="V14" s="76">
        <v>2.5224523025209531</v>
      </c>
      <c r="W14" s="76">
        <v>2.7246272440386679</v>
      </c>
      <c r="X14" s="76">
        <v>4.60528241448048</v>
      </c>
      <c r="Y14" s="76">
        <v>2.4051574515704734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4.3737200605740121</v>
      </c>
      <c r="D15" s="69">
        <f t="shared" si="6"/>
        <v>8.3586135805097257</v>
      </c>
      <c r="E15" s="69">
        <f t="shared" si="6"/>
        <v>27.188223223105716</v>
      </c>
      <c r="F15" s="69">
        <f t="shared" si="6"/>
        <v>6.3753654533533757</v>
      </c>
      <c r="G15" s="69">
        <f t="shared" si="6"/>
        <v>6.7442235322701443</v>
      </c>
      <c r="H15" s="69">
        <f t="shared" si="6"/>
        <v>8.3351723158418469</v>
      </c>
      <c r="I15" s="69">
        <f t="shared" si="6"/>
        <v>9.8256824196929227</v>
      </c>
      <c r="J15" s="69">
        <f t="shared" si="6"/>
        <v>12.814881339871762</v>
      </c>
      <c r="K15" s="69">
        <f t="shared" si="6"/>
        <v>9.7050645649305576</v>
      </c>
      <c r="L15" s="69">
        <f t="shared" si="6"/>
        <v>4.1211032929594538</v>
      </c>
      <c r="M15" s="69">
        <f t="shared" si="6"/>
        <v>5.2006346920054636</v>
      </c>
      <c r="N15" s="69">
        <f t="shared" si="6"/>
        <v>11.011060318820954</v>
      </c>
      <c r="O15" s="69">
        <f t="shared" si="6"/>
        <v>6.1644170595216234</v>
      </c>
      <c r="P15" s="69">
        <f t="shared" si="6"/>
        <v>1.4055788530877475</v>
      </c>
      <c r="Q15" s="69">
        <f t="shared" si="6"/>
        <v>1.8713694245227332</v>
      </c>
      <c r="R15" s="69">
        <f t="shared" si="6"/>
        <v>4.0819493036716654</v>
      </c>
      <c r="S15" s="69">
        <f t="shared" si="6"/>
        <v>5.5401244302165802</v>
      </c>
      <c r="T15" s="69">
        <f t="shared" si="6"/>
        <v>8.2303148534190598</v>
      </c>
      <c r="U15" s="69">
        <f t="shared" si="6"/>
        <v>7.2962836472730181</v>
      </c>
      <c r="V15" s="69">
        <f t="shared" si="6"/>
        <v>3.6416876945087262</v>
      </c>
      <c r="W15" s="69">
        <f t="shared" si="6"/>
        <v>2.2382502674312414</v>
      </c>
      <c r="X15" s="69">
        <f t="shared" si="6"/>
        <v>6.4821594039135322</v>
      </c>
      <c r="Y15" s="69">
        <f t="shared" si="6"/>
        <v>2.0118702520529057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4.3737200605740121</v>
      </c>
      <c r="D16" s="72">
        <v>8.3586135805097257</v>
      </c>
      <c r="E16" s="72">
        <v>27.188223223105716</v>
      </c>
      <c r="F16" s="72">
        <v>6.3753654533533757</v>
      </c>
      <c r="G16" s="72">
        <v>6.7442235322701443</v>
      </c>
      <c r="H16" s="72">
        <v>8.3351723158418469</v>
      </c>
      <c r="I16" s="72">
        <v>9.8256824196929227</v>
      </c>
      <c r="J16" s="72">
        <v>12.814881339871762</v>
      </c>
      <c r="K16" s="72">
        <v>9.7050645649305576</v>
      </c>
      <c r="L16" s="72">
        <v>4.1211032929594538</v>
      </c>
      <c r="M16" s="72">
        <v>5.2006346920054636</v>
      </c>
      <c r="N16" s="72">
        <v>11.011060318820954</v>
      </c>
      <c r="O16" s="72">
        <v>6.1644170595216234</v>
      </c>
      <c r="P16" s="72">
        <v>1.4055788530877475</v>
      </c>
      <c r="Q16" s="72">
        <v>1.8713694245227332</v>
      </c>
      <c r="R16" s="72">
        <v>4.0819493036716654</v>
      </c>
      <c r="S16" s="72">
        <v>5.5401244302165802</v>
      </c>
      <c r="T16" s="72">
        <v>8.2303148534190598</v>
      </c>
      <c r="U16" s="72">
        <v>7.2962836472730181</v>
      </c>
      <c r="V16" s="72">
        <v>3.6416876945087262</v>
      </c>
      <c r="W16" s="72">
        <v>2.2382502674312414</v>
      </c>
      <c r="X16" s="72">
        <v>6.4821594039135322</v>
      </c>
      <c r="Y16" s="72">
        <v>2.0118702520529057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97.91643181029491</v>
      </c>
      <c r="D17" s="69">
        <f t="shared" si="7"/>
        <v>98.391640627063282</v>
      </c>
      <c r="E17" s="69">
        <f t="shared" si="7"/>
        <v>106.24487399772916</v>
      </c>
      <c r="F17" s="69">
        <f t="shared" si="7"/>
        <v>122.68186228158258</v>
      </c>
      <c r="G17" s="69">
        <f t="shared" si="7"/>
        <v>136.59756871406671</v>
      </c>
      <c r="H17" s="69">
        <f t="shared" si="7"/>
        <v>117.8922976116489</v>
      </c>
      <c r="I17" s="69">
        <f t="shared" si="7"/>
        <v>117.78715286561018</v>
      </c>
      <c r="J17" s="69">
        <f t="shared" si="7"/>
        <v>109.81561415426704</v>
      </c>
      <c r="K17" s="69">
        <f t="shared" si="7"/>
        <v>112.14407964660471</v>
      </c>
      <c r="L17" s="69">
        <f t="shared" si="7"/>
        <v>108.52818321084447</v>
      </c>
      <c r="M17" s="69">
        <f t="shared" si="7"/>
        <v>132.55834956871254</v>
      </c>
      <c r="N17" s="69">
        <f t="shared" si="7"/>
        <v>119.16399741244535</v>
      </c>
      <c r="O17" s="69">
        <f t="shared" si="7"/>
        <v>96.039939111277505</v>
      </c>
      <c r="P17" s="69">
        <f t="shared" si="7"/>
        <v>96.756465409790366</v>
      </c>
      <c r="Q17" s="69">
        <f t="shared" si="7"/>
        <v>66.141339230291777</v>
      </c>
      <c r="R17" s="69">
        <f t="shared" ref="R17:V17" si="8">SUM(R18:R26)</f>
        <v>69.321131569242411</v>
      </c>
      <c r="S17" s="69">
        <f t="shared" si="8"/>
        <v>66.348267965311578</v>
      </c>
      <c r="T17" s="69">
        <f t="shared" si="8"/>
        <v>70.314196701667512</v>
      </c>
      <c r="U17" s="69">
        <f t="shared" si="8"/>
        <v>78.669258252824051</v>
      </c>
      <c r="V17" s="69">
        <f t="shared" si="8"/>
        <v>60.588736904233556</v>
      </c>
      <c r="W17" s="69">
        <f t="shared" ref="W17:Y17" si="9">SUM(W18:W26)</f>
        <v>49.94774650680219</v>
      </c>
      <c r="X17" s="69">
        <f t="shared" si="9"/>
        <v>68.562383502415656</v>
      </c>
      <c r="Y17" s="69">
        <f t="shared" si="9"/>
        <v>45.312735957806659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9.7591276998871823</v>
      </c>
      <c r="D19" s="72">
        <v>12.282918952881094</v>
      </c>
      <c r="E19" s="72">
        <v>12.009195669388397</v>
      </c>
      <c r="F19" s="72">
        <v>13.125439550642589</v>
      </c>
      <c r="G19" s="72">
        <v>15.054780799349317</v>
      </c>
      <c r="H19" s="72">
        <v>14.104608657782874</v>
      </c>
      <c r="I19" s="72">
        <v>7.5695226905937965</v>
      </c>
      <c r="J19" s="72">
        <v>6.7129366246732385</v>
      </c>
      <c r="K19" s="72">
        <v>6.0178514195972497</v>
      </c>
      <c r="L19" s="72">
        <v>6.0050511005226399</v>
      </c>
      <c r="M19" s="72">
        <v>5.5428004562098927</v>
      </c>
      <c r="N19" s="72">
        <v>3.3720288509681646</v>
      </c>
      <c r="O19" s="72">
        <v>2.4398709502339773</v>
      </c>
      <c r="P19" s="72">
        <v>4.2892622707990853</v>
      </c>
      <c r="Q19" s="72">
        <v>4.5770406873291023</v>
      </c>
      <c r="R19" s="72">
        <v>7.0433003955598936</v>
      </c>
      <c r="S19" s="72">
        <v>7.6468646197082881</v>
      </c>
      <c r="T19" s="72">
        <v>6.9082668073147646</v>
      </c>
      <c r="U19" s="72">
        <v>7.1917019883647626</v>
      </c>
      <c r="V19" s="72">
        <v>7.1246595949268823</v>
      </c>
      <c r="W19" s="72">
        <v>8.4105452457100878</v>
      </c>
      <c r="X19" s="72">
        <v>13.83132832636732</v>
      </c>
      <c r="Y19" s="72">
        <v>7.7573341742746598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0.28757684719139731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7.1315602486377916</v>
      </c>
      <c r="L20" s="72">
        <v>5.6548120971285476</v>
      </c>
      <c r="M20" s="72">
        <v>9.8396675228630617</v>
      </c>
      <c r="N20" s="72">
        <v>7.9275222001493955</v>
      </c>
      <c r="O20" s="72">
        <v>8.208148043620545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52.060549638045956</v>
      </c>
      <c r="D21" s="72">
        <v>39.076900025146251</v>
      </c>
      <c r="E21" s="72">
        <v>46.181175588882276</v>
      </c>
      <c r="F21" s="72">
        <v>36.618274392282338</v>
      </c>
      <c r="G21" s="72">
        <v>65.272999142442785</v>
      </c>
      <c r="H21" s="72">
        <v>37.465710074510476</v>
      </c>
      <c r="I21" s="72">
        <v>39.584179391783486</v>
      </c>
      <c r="J21" s="72">
        <v>72.414462513036767</v>
      </c>
      <c r="K21" s="72">
        <v>80.691181129269737</v>
      </c>
      <c r="L21" s="72">
        <v>75.782410904327449</v>
      </c>
      <c r="M21" s="72">
        <v>76.183695518310913</v>
      </c>
      <c r="N21" s="72">
        <v>74.949731973755021</v>
      </c>
      <c r="O21" s="72">
        <v>59.69245567750567</v>
      </c>
      <c r="P21" s="72">
        <v>46.702572376124756</v>
      </c>
      <c r="Q21" s="72">
        <v>37.205780892085528</v>
      </c>
      <c r="R21" s="72">
        <v>41.494599526868981</v>
      </c>
      <c r="S21" s="72">
        <v>35.589895629462831</v>
      </c>
      <c r="T21" s="72">
        <v>37.595736287831386</v>
      </c>
      <c r="U21" s="72">
        <v>43.184450601408436</v>
      </c>
      <c r="V21" s="72">
        <v>29.014845952237199</v>
      </c>
      <c r="W21" s="72">
        <v>18.992040638663141</v>
      </c>
      <c r="X21" s="72">
        <v>28.484843920586901</v>
      </c>
      <c r="Y21" s="72">
        <v>19.559161702955254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0.78447696403246292</v>
      </c>
      <c r="D22" s="72">
        <v>3.8705946805920557</v>
      </c>
      <c r="E22" s="72">
        <v>3.8373910432203933</v>
      </c>
      <c r="F22" s="72">
        <v>4.1764810386504339</v>
      </c>
      <c r="G22" s="72">
        <v>5.1343493686081549</v>
      </c>
      <c r="H22" s="72">
        <v>5.993356243675561</v>
      </c>
      <c r="I22" s="72">
        <v>4.6758972602597906</v>
      </c>
      <c r="J22" s="72">
        <v>3.0611759025494378</v>
      </c>
      <c r="K22" s="72">
        <v>0.65678236377537913</v>
      </c>
      <c r="L22" s="72">
        <v>0.62567466438669039</v>
      </c>
      <c r="M22" s="72">
        <v>0.70215086513329206</v>
      </c>
      <c r="N22" s="72">
        <v>1.0608584729513899</v>
      </c>
      <c r="O22" s="72">
        <v>1.0751508502977432</v>
      </c>
      <c r="P22" s="72">
        <v>2.7388451433548506</v>
      </c>
      <c r="Q22" s="72">
        <v>2.0951697288324516</v>
      </c>
      <c r="R22" s="72">
        <v>2.6753508549444383</v>
      </c>
      <c r="S22" s="72">
        <v>4.269010687188862</v>
      </c>
      <c r="T22" s="72">
        <v>3.5945436131396091</v>
      </c>
      <c r="U22" s="72">
        <v>4.604593619328992</v>
      </c>
      <c r="V22" s="72">
        <v>4.0850301420690283</v>
      </c>
      <c r="W22" s="72">
        <v>6.2082909607477736</v>
      </c>
      <c r="X22" s="72">
        <v>8.3817926126411617</v>
      </c>
      <c r="Y22" s="72">
        <v>3.4444355270537952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1.0664306901796696E-3</v>
      </c>
      <c r="D23" s="72">
        <v>2.1810689181044653E-3</v>
      </c>
      <c r="E23" s="72">
        <v>6.1522185494847638E-4</v>
      </c>
      <c r="F23" s="72">
        <v>7.6029686036772426E-4</v>
      </c>
      <c r="G23" s="72">
        <v>9.3346593127010007E-4</v>
      </c>
      <c r="H23" s="72">
        <v>1.8329650603287043E-3</v>
      </c>
      <c r="I23" s="72">
        <v>8.6386688007042377E-3</v>
      </c>
      <c r="J23" s="72">
        <v>5.3794286433241573E-3</v>
      </c>
      <c r="K23" s="72">
        <v>1.5194780312141854E-3</v>
      </c>
      <c r="L23" s="72">
        <v>0</v>
      </c>
      <c r="M23" s="72">
        <v>1.0376542429843744E-3</v>
      </c>
      <c r="N23" s="72">
        <v>2.8012462135539786E-3</v>
      </c>
      <c r="O23" s="72">
        <v>2.5672688584248062E-3</v>
      </c>
      <c r="P23" s="72">
        <v>0</v>
      </c>
      <c r="Q23" s="72">
        <v>0</v>
      </c>
      <c r="R23" s="72">
        <v>1.8086668860181885E-3</v>
      </c>
      <c r="S23" s="72">
        <v>1.7792735972138245E-3</v>
      </c>
      <c r="T23" s="72">
        <v>2.7106068087830565E-3</v>
      </c>
      <c r="U23" s="72">
        <v>2.180230107603293E-3</v>
      </c>
      <c r="V23" s="72">
        <v>2.4977822465373427E-3</v>
      </c>
      <c r="W23" s="72">
        <v>1.876945990481066E-3</v>
      </c>
      <c r="X23" s="72">
        <v>2.0412592311920084E-3</v>
      </c>
      <c r="Y23" s="72">
        <v>2.7259586307448961E-3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8.0846808015098564</v>
      </c>
      <c r="G24" s="72">
        <v>1.9235982105082906E-3</v>
      </c>
      <c r="H24" s="72">
        <v>0.54410100392722904</v>
      </c>
      <c r="I24" s="72">
        <v>0</v>
      </c>
      <c r="J24" s="72">
        <v>3.8604852412711138E-2</v>
      </c>
      <c r="K24" s="72">
        <v>0.20369990025981827</v>
      </c>
      <c r="L24" s="72">
        <v>1.0546617529233286</v>
      </c>
      <c r="M24" s="72">
        <v>14.951828632154079</v>
      </c>
      <c r="N24" s="72">
        <v>7.3957128099836886</v>
      </c>
      <c r="O24" s="72">
        <v>6.8928250628712018</v>
      </c>
      <c r="P24" s="72">
        <v>5.8715254588293497</v>
      </c>
      <c r="Q24" s="72">
        <v>1.9595486464943295</v>
      </c>
      <c r="R24" s="72">
        <v>1.48132668183015</v>
      </c>
      <c r="S24" s="72">
        <v>0.43451530827068641</v>
      </c>
      <c r="T24" s="72">
        <v>0.1318722231430107</v>
      </c>
      <c r="U24" s="72">
        <v>0.37426353897541353</v>
      </c>
      <c r="V24" s="72">
        <v>0</v>
      </c>
      <c r="W24" s="72">
        <v>0</v>
      </c>
      <c r="X24" s="72">
        <v>0</v>
      </c>
      <c r="Y24" s="72">
        <v>0.11585894638890887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34.472748062817523</v>
      </c>
      <c r="D25" s="74">
        <v>42.482278084274789</v>
      </c>
      <c r="E25" s="74">
        <v>43.334534819153973</v>
      </c>
      <c r="F25" s="74">
        <v>59.649575331998776</v>
      </c>
      <c r="G25" s="74">
        <v>48.632536240358675</v>
      </c>
      <c r="H25" s="74">
        <v>57.524075002004132</v>
      </c>
      <c r="I25" s="74">
        <v>60.026220316934811</v>
      </c>
      <c r="J25" s="74">
        <v>22.931962641765129</v>
      </c>
      <c r="K25" s="74">
        <v>14.495137701724364</v>
      </c>
      <c r="L25" s="74">
        <v>13.792103220052633</v>
      </c>
      <c r="M25" s="74">
        <v>23.708723771776182</v>
      </c>
      <c r="N25" s="74">
        <v>20.924391981020712</v>
      </c>
      <c r="O25" s="74">
        <v>14.475736889583267</v>
      </c>
      <c r="P25" s="74">
        <v>28.508361718531496</v>
      </c>
      <c r="Q25" s="74">
        <v>16.877688516665774</v>
      </c>
      <c r="R25" s="74">
        <v>11.804561968387913</v>
      </c>
      <c r="S25" s="74">
        <v>13.282014873681984</v>
      </c>
      <c r="T25" s="74">
        <v>16.932372534399057</v>
      </c>
      <c r="U25" s="74">
        <v>17.136205560252026</v>
      </c>
      <c r="V25" s="74">
        <v>12.992565531234506</v>
      </c>
      <c r="W25" s="74">
        <v>3.6975461500731099</v>
      </c>
      <c r="X25" s="74">
        <v>0.16816522318283098</v>
      </c>
      <c r="Y25" s="74">
        <v>3.0040301450543923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0.55088616763020715</v>
      </c>
      <c r="D26" s="77">
        <v>0.67676781525098995</v>
      </c>
      <c r="E26" s="77">
        <v>0.8819616552291778</v>
      </c>
      <c r="F26" s="77">
        <v>1.0266508696382162</v>
      </c>
      <c r="G26" s="77">
        <v>2.5000460991660192</v>
      </c>
      <c r="H26" s="77">
        <v>2.2586136646882782</v>
      </c>
      <c r="I26" s="77">
        <v>5.9226945372375956</v>
      </c>
      <c r="J26" s="77">
        <v>4.6510921911864394</v>
      </c>
      <c r="K26" s="77">
        <v>2.9463474053091518</v>
      </c>
      <c r="L26" s="77">
        <v>5.6134694715031737</v>
      </c>
      <c r="M26" s="77">
        <v>1.6284451480221387</v>
      </c>
      <c r="N26" s="77">
        <v>3.5309498774034251</v>
      </c>
      <c r="O26" s="77">
        <v>3.2531843683066763</v>
      </c>
      <c r="P26" s="77">
        <v>8.6458984421508394</v>
      </c>
      <c r="Q26" s="77">
        <v>3.4261107588845841</v>
      </c>
      <c r="R26" s="77">
        <v>4.8201834747650221</v>
      </c>
      <c r="S26" s="77">
        <v>5.1241875734017084</v>
      </c>
      <c r="T26" s="77">
        <v>5.1486946290308939</v>
      </c>
      <c r="U26" s="77">
        <v>6.1758627143868123</v>
      </c>
      <c r="V26" s="77">
        <v>7.3691379015194105</v>
      </c>
      <c r="W26" s="77">
        <v>12.637446565617591</v>
      </c>
      <c r="X26" s="77">
        <v>17.694212160406252</v>
      </c>
      <c r="Y26" s="77">
        <v>11.429189503448903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47.629530530291007</v>
      </c>
      <c r="D27" s="69">
        <f t="shared" si="10"/>
        <v>47.86698493868024</v>
      </c>
      <c r="E27" s="69">
        <f t="shared" si="10"/>
        <v>51.384000633265131</v>
      </c>
      <c r="F27" s="69">
        <f t="shared" si="10"/>
        <v>62.368636492468525</v>
      </c>
      <c r="G27" s="69">
        <f t="shared" si="10"/>
        <v>65.75616913272917</v>
      </c>
      <c r="H27" s="69">
        <f t="shared" si="10"/>
        <v>57.647670614780765</v>
      </c>
      <c r="I27" s="69">
        <f t="shared" si="10"/>
        <v>56.982178664667231</v>
      </c>
      <c r="J27" s="69">
        <f t="shared" si="10"/>
        <v>52.570363864351968</v>
      </c>
      <c r="K27" s="69">
        <f t="shared" si="10"/>
        <v>53.410357118069982</v>
      </c>
      <c r="L27" s="69">
        <f t="shared" si="10"/>
        <v>46.179786828061573</v>
      </c>
      <c r="M27" s="69">
        <f t="shared" si="10"/>
        <v>56.708630483088946</v>
      </c>
      <c r="N27" s="69">
        <f t="shared" si="10"/>
        <v>44.746550441879229</v>
      </c>
      <c r="O27" s="69">
        <f t="shared" si="10"/>
        <v>41.318747566011353</v>
      </c>
      <c r="P27" s="69">
        <f t="shared" si="10"/>
        <v>40.766605509518527</v>
      </c>
      <c r="Q27" s="69">
        <f t="shared" si="10"/>
        <v>29.621664069138966</v>
      </c>
      <c r="R27" s="69">
        <f t="shared" ref="R27:V27" si="11">SUM(R28:R32)</f>
        <v>32.975844515298562</v>
      </c>
      <c r="S27" s="69">
        <f t="shared" si="11"/>
        <v>35.41756143841986</v>
      </c>
      <c r="T27" s="69">
        <f t="shared" si="11"/>
        <v>37.79018567152594</v>
      </c>
      <c r="U27" s="69">
        <f t="shared" si="11"/>
        <v>43.972936655551692</v>
      </c>
      <c r="V27" s="69">
        <f t="shared" si="11"/>
        <v>36.197939085660849</v>
      </c>
      <c r="W27" s="69">
        <f t="shared" ref="W27:Y27" si="12">SUM(W28:W32)</f>
        <v>32.77487540292023</v>
      </c>
      <c r="X27" s="69">
        <f t="shared" si="12"/>
        <v>49.793673778110744</v>
      </c>
      <c r="Y27" s="69">
        <f t="shared" si="12"/>
        <v>31.641548529761742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5.7422543775599726</v>
      </c>
      <c r="D29" s="72">
        <v>7.7421396579763107</v>
      </c>
      <c r="E29" s="72">
        <v>7.8505974156021328</v>
      </c>
      <c r="F29" s="72">
        <v>8.5330814080404185</v>
      </c>
      <c r="G29" s="72">
        <v>11.013170218029417</v>
      </c>
      <c r="H29" s="72">
        <v>11.819628683434352</v>
      </c>
      <c r="I29" s="72">
        <v>11.906548520493532</v>
      </c>
      <c r="J29" s="72">
        <v>8.4798744753136646</v>
      </c>
      <c r="K29" s="72">
        <v>5.8753570948338014</v>
      </c>
      <c r="L29" s="72">
        <v>5.8706918856351313</v>
      </c>
      <c r="M29" s="72">
        <v>6.8879234548204451</v>
      </c>
      <c r="N29" s="72">
        <v>6.192834270818695</v>
      </c>
      <c r="O29" s="72">
        <v>4.8768123101909948</v>
      </c>
      <c r="P29" s="72">
        <v>9.1437152198046192</v>
      </c>
      <c r="Q29" s="72">
        <v>4.0403892509826225</v>
      </c>
      <c r="R29" s="72">
        <v>4.9988348610993114</v>
      </c>
      <c r="S29" s="72">
        <v>4.0959679091291727</v>
      </c>
      <c r="T29" s="72">
        <v>5.1503538591315809</v>
      </c>
      <c r="U29" s="72">
        <v>5.9154100905790843</v>
      </c>
      <c r="V29" s="72">
        <v>6.7263553392352566</v>
      </c>
      <c r="W29" s="72">
        <v>8.2390856596301774</v>
      </c>
      <c r="X29" s="72">
        <v>14.400590162582535</v>
      </c>
      <c r="Y29" s="72">
        <v>7.7263815923599068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27.944095045715244</v>
      </c>
      <c r="D30" s="72">
        <v>24.219484460322199</v>
      </c>
      <c r="E30" s="72">
        <v>28.22167475914949</v>
      </c>
      <c r="F30" s="72">
        <v>29.507365843041725</v>
      </c>
      <c r="G30" s="72">
        <v>30.050037788821431</v>
      </c>
      <c r="H30" s="72">
        <v>16.574248528645338</v>
      </c>
      <c r="I30" s="72">
        <v>15.534038137104375</v>
      </c>
      <c r="J30" s="72">
        <v>29.610115013634033</v>
      </c>
      <c r="K30" s="72">
        <v>38.539318602463233</v>
      </c>
      <c r="L30" s="72">
        <v>26.925539697777896</v>
      </c>
      <c r="M30" s="72">
        <v>37.507503717853538</v>
      </c>
      <c r="N30" s="72">
        <v>28.914180412636515</v>
      </c>
      <c r="O30" s="72">
        <v>25.27795290188223</v>
      </c>
      <c r="P30" s="72">
        <v>19.736055991988362</v>
      </c>
      <c r="Q30" s="72">
        <v>15.397047921114607</v>
      </c>
      <c r="R30" s="72">
        <v>21.002637255245403</v>
      </c>
      <c r="S30" s="72">
        <v>21.379317769622652</v>
      </c>
      <c r="T30" s="72">
        <v>22.983698972332473</v>
      </c>
      <c r="U30" s="72">
        <v>27.187157909736317</v>
      </c>
      <c r="V30" s="72">
        <v>19.554148670909747</v>
      </c>
      <c r="W30" s="72">
        <v>12.609482423667021</v>
      </c>
      <c r="X30" s="72">
        <v>21.869776978485941</v>
      </c>
      <c r="Y30" s="72">
        <v>11.447346611981011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0.24132159741236706</v>
      </c>
      <c r="D31" s="72">
        <v>0.68545993164905505</v>
      </c>
      <c r="E31" s="72">
        <v>0.60662003593643765</v>
      </c>
      <c r="F31" s="72">
        <v>0.76731449653575068</v>
      </c>
      <c r="G31" s="72">
        <v>1.3756086471179136</v>
      </c>
      <c r="H31" s="72">
        <v>1.8236408209691202</v>
      </c>
      <c r="I31" s="72">
        <v>2.2906734443217651</v>
      </c>
      <c r="J31" s="72">
        <v>1.0231756824477523</v>
      </c>
      <c r="K31" s="72">
        <v>0.1921733930990881</v>
      </c>
      <c r="L31" s="72">
        <v>0.16171446400017264</v>
      </c>
      <c r="M31" s="72">
        <v>0.11290846728601316</v>
      </c>
      <c r="N31" s="72">
        <v>0.28229066006209269</v>
      </c>
      <c r="O31" s="72">
        <v>0.37164424285838782</v>
      </c>
      <c r="P31" s="72">
        <v>1.3913282691119389</v>
      </c>
      <c r="Q31" s="72">
        <v>0.82365345029293535</v>
      </c>
      <c r="R31" s="72">
        <v>0.75393439880354574</v>
      </c>
      <c r="S31" s="72">
        <v>0.60617210997193338</v>
      </c>
      <c r="T31" s="72">
        <v>0.55413522215344835</v>
      </c>
      <c r="U31" s="72">
        <v>0.63720440150812618</v>
      </c>
      <c r="V31" s="72">
        <v>0.69743964218386889</v>
      </c>
      <c r="W31" s="72">
        <v>0.77531572067915522</v>
      </c>
      <c r="X31" s="72">
        <v>1.5808969713464507</v>
      </c>
      <c r="Y31" s="72">
        <v>0.79273646154787536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13.701859509603423</v>
      </c>
      <c r="D32" s="77">
        <v>15.219900888732672</v>
      </c>
      <c r="E32" s="77">
        <v>14.705108422577068</v>
      </c>
      <c r="F32" s="77">
        <v>23.560874744850633</v>
      </c>
      <c r="G32" s="77">
        <v>23.317352478760402</v>
      </c>
      <c r="H32" s="77">
        <v>27.430152581731956</v>
      </c>
      <c r="I32" s="77">
        <v>27.250918562747561</v>
      </c>
      <c r="J32" s="77">
        <v>13.457198692956522</v>
      </c>
      <c r="K32" s="77">
        <v>8.8035080276738533</v>
      </c>
      <c r="L32" s="77">
        <v>13.22184078064838</v>
      </c>
      <c r="M32" s="77">
        <v>12.200294843128951</v>
      </c>
      <c r="N32" s="77">
        <v>9.3572450983619238</v>
      </c>
      <c r="O32" s="77">
        <v>10.79233811107974</v>
      </c>
      <c r="P32" s="77">
        <v>10.49550602861361</v>
      </c>
      <c r="Q32" s="77">
        <v>9.3605734467488002</v>
      </c>
      <c r="R32" s="77">
        <v>6.2204380001503043</v>
      </c>
      <c r="S32" s="77">
        <v>9.3361036496961045</v>
      </c>
      <c r="T32" s="77">
        <v>9.1019976179084363</v>
      </c>
      <c r="U32" s="77">
        <v>10.233164253728166</v>
      </c>
      <c r="V32" s="77">
        <v>9.2199954333319809</v>
      </c>
      <c r="W32" s="77">
        <v>11.150991598943872</v>
      </c>
      <c r="X32" s="77">
        <v>11.94240966569582</v>
      </c>
      <c r="Y32" s="77">
        <v>11.675083863872951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341.83296502775056</v>
      </c>
      <c r="D3" s="65">
        <f t="shared" si="0"/>
        <v>358.05437082670551</v>
      </c>
      <c r="E3" s="65">
        <f t="shared" si="0"/>
        <v>499.67796012517101</v>
      </c>
      <c r="F3" s="65">
        <f t="shared" si="0"/>
        <v>495.51485814286718</v>
      </c>
      <c r="G3" s="65">
        <f t="shared" si="0"/>
        <v>583.91786301221498</v>
      </c>
      <c r="H3" s="65">
        <f t="shared" si="0"/>
        <v>500.06544967356297</v>
      </c>
      <c r="I3" s="65">
        <f t="shared" si="0"/>
        <v>576.51684804655406</v>
      </c>
      <c r="J3" s="65">
        <f t="shared" si="0"/>
        <v>565.77787672787599</v>
      </c>
      <c r="K3" s="65">
        <f t="shared" si="0"/>
        <v>543.82056658670558</v>
      </c>
      <c r="L3" s="65">
        <f t="shared" si="0"/>
        <v>500.86992360174435</v>
      </c>
      <c r="M3" s="65">
        <f t="shared" si="0"/>
        <v>576.65128231958613</v>
      </c>
      <c r="N3" s="65">
        <f t="shared" si="0"/>
        <v>572.69619047731157</v>
      </c>
      <c r="O3" s="65">
        <f t="shared" si="0"/>
        <v>482.21030311602516</v>
      </c>
      <c r="P3" s="65">
        <f t="shared" si="0"/>
        <v>423.83054740862758</v>
      </c>
      <c r="Q3" s="65">
        <f t="shared" si="0"/>
        <v>329.86065861773596</v>
      </c>
      <c r="R3" s="65">
        <f t="shared" ref="R3:V3" si="1">SUM(R4,R15,R17,R27)</f>
        <v>350.13308358178131</v>
      </c>
      <c r="S3" s="65">
        <f t="shared" si="1"/>
        <v>351.15012158129792</v>
      </c>
      <c r="T3" s="65">
        <f t="shared" si="1"/>
        <v>362.88482845301348</v>
      </c>
      <c r="U3" s="65">
        <f t="shared" si="1"/>
        <v>388.69718997294655</v>
      </c>
      <c r="V3" s="65">
        <f t="shared" si="1"/>
        <v>274.73085284731059</v>
      </c>
      <c r="W3" s="65">
        <f t="shared" ref="W3:Y3" si="2">SUM(W4,W15,W17,W27)</f>
        <v>298.70311084785538</v>
      </c>
      <c r="X3" s="65">
        <f t="shared" si="2"/>
        <v>434.21948901234703</v>
      </c>
      <c r="Y3" s="65">
        <f t="shared" si="2"/>
        <v>235.39024180159805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240.30314883101738</v>
      </c>
      <c r="D4" s="69">
        <f t="shared" si="3"/>
        <v>244.82294407567775</v>
      </c>
      <c r="E4" s="69">
        <f t="shared" si="3"/>
        <v>331.28326660210678</v>
      </c>
      <c r="F4" s="69">
        <f t="shared" si="3"/>
        <v>357.21256937077794</v>
      </c>
      <c r="G4" s="69">
        <f t="shared" si="3"/>
        <v>434.75407911331797</v>
      </c>
      <c r="H4" s="69">
        <f t="shared" si="3"/>
        <v>360.45082586124755</v>
      </c>
      <c r="I4" s="69">
        <f t="shared" si="3"/>
        <v>430.2538703158163</v>
      </c>
      <c r="J4" s="69">
        <f t="shared" si="3"/>
        <v>420.8972245070031</v>
      </c>
      <c r="K4" s="69">
        <f t="shared" si="3"/>
        <v>406.83935430274687</v>
      </c>
      <c r="L4" s="69">
        <f t="shared" si="3"/>
        <v>384.92012711013138</v>
      </c>
      <c r="M4" s="69">
        <f t="shared" si="3"/>
        <v>432.23348508728373</v>
      </c>
      <c r="N4" s="69">
        <f t="shared" si="3"/>
        <v>422.50279558110395</v>
      </c>
      <c r="O4" s="69">
        <f t="shared" si="3"/>
        <v>363.55499780170663</v>
      </c>
      <c r="P4" s="69">
        <f t="shared" si="3"/>
        <v>318.17582254528691</v>
      </c>
      <c r="Q4" s="69">
        <f t="shared" si="3"/>
        <v>251.88682370911997</v>
      </c>
      <c r="R4" s="69">
        <f t="shared" ref="R4:V4" si="4">SUM(R5:R14)</f>
        <v>257.97369107282788</v>
      </c>
      <c r="S4" s="69">
        <f t="shared" si="4"/>
        <v>252.43988315055157</v>
      </c>
      <c r="T4" s="69">
        <f t="shared" si="4"/>
        <v>248.04768409002264</v>
      </c>
      <c r="U4" s="69">
        <f t="shared" si="4"/>
        <v>265.61092753153719</v>
      </c>
      <c r="V4" s="69">
        <f t="shared" si="4"/>
        <v>185.01054779028195</v>
      </c>
      <c r="W4" s="69">
        <f t="shared" ref="W4:Y4" si="5">SUM(W5:W14)</f>
        <v>223.19199482396843</v>
      </c>
      <c r="X4" s="69">
        <f t="shared" si="5"/>
        <v>313.85650379941114</v>
      </c>
      <c r="Y4" s="69">
        <f t="shared" si="5"/>
        <v>164.79063459555292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5.9607657750175944</v>
      </c>
      <c r="D6" s="72">
        <v>3.9037030364607603</v>
      </c>
      <c r="E6" s="72">
        <v>4.2255013325911817</v>
      </c>
      <c r="F6" s="72">
        <v>6.5525219377373398</v>
      </c>
      <c r="G6" s="72">
        <v>12.742196892305135</v>
      </c>
      <c r="H6" s="72">
        <v>13.294694620067315</v>
      </c>
      <c r="I6" s="72">
        <v>14.672597626911278</v>
      </c>
      <c r="J6" s="72">
        <v>19.209717913436496</v>
      </c>
      <c r="K6" s="72">
        <v>13.004329025571245</v>
      </c>
      <c r="L6" s="72">
        <v>10.662219459841189</v>
      </c>
      <c r="M6" s="72">
        <v>10.285576939138034</v>
      </c>
      <c r="N6" s="72">
        <v>12.934821625563876</v>
      </c>
      <c r="O6" s="72">
        <v>13.263278713909724</v>
      </c>
      <c r="P6" s="72">
        <v>5.8667698792008922</v>
      </c>
      <c r="Q6" s="72">
        <v>4.9847849296685727</v>
      </c>
      <c r="R6" s="72">
        <v>5.9049711470301043</v>
      </c>
      <c r="S6" s="72">
        <v>5.8368370660546001</v>
      </c>
      <c r="T6" s="72">
        <v>6.7400826648132126</v>
      </c>
      <c r="U6" s="72">
        <v>7.8303198220657171</v>
      </c>
      <c r="V6" s="72">
        <v>5.9230828043851753</v>
      </c>
      <c r="W6" s="72">
        <v>5.4995740300932239</v>
      </c>
      <c r="X6" s="72">
        <v>7.6264843751585367</v>
      </c>
      <c r="Y6" s="72">
        <v>7.9664301712058032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31.521295376828501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34.166629972971251</v>
      </c>
      <c r="L7" s="72">
        <v>30.357567365950626</v>
      </c>
      <c r="M7" s="72">
        <v>48.787700672515562</v>
      </c>
      <c r="N7" s="72">
        <v>38.000373221686509</v>
      </c>
      <c r="O7" s="72">
        <v>38.241598763873206</v>
      </c>
      <c r="P7" s="72">
        <v>0</v>
      </c>
      <c r="Q7" s="72">
        <v>0</v>
      </c>
      <c r="R7" s="72">
        <v>0</v>
      </c>
      <c r="S7" s="72">
        <v>0</v>
      </c>
      <c r="T7" s="72">
        <v>4.2866320521100501E-4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151.69432654540512</v>
      </c>
      <c r="D8" s="72">
        <v>131.02481741525804</v>
      </c>
      <c r="E8" s="72">
        <v>198.67987616698963</v>
      </c>
      <c r="F8" s="72">
        <v>242.10787308968727</v>
      </c>
      <c r="G8" s="72">
        <v>198.43651825884001</v>
      </c>
      <c r="H8" s="72">
        <v>107.97389067725349</v>
      </c>
      <c r="I8" s="72">
        <v>120.82037729958465</v>
      </c>
      <c r="J8" s="72">
        <v>284.98735417967686</v>
      </c>
      <c r="K8" s="72">
        <v>287.38525245011317</v>
      </c>
      <c r="L8" s="72">
        <v>258.12944727101802</v>
      </c>
      <c r="M8" s="72">
        <v>272.54662152454239</v>
      </c>
      <c r="N8" s="72">
        <v>280.168792228352</v>
      </c>
      <c r="O8" s="72">
        <v>221.40420496286819</v>
      </c>
      <c r="P8" s="72">
        <v>146.44747647684886</v>
      </c>
      <c r="Q8" s="72">
        <v>139.10667290419167</v>
      </c>
      <c r="R8" s="72">
        <v>153.88568519034985</v>
      </c>
      <c r="S8" s="72">
        <v>137.76000863776983</v>
      </c>
      <c r="T8" s="72">
        <v>144.18604890660876</v>
      </c>
      <c r="U8" s="72">
        <v>151.03683474243195</v>
      </c>
      <c r="V8" s="72">
        <v>101.59896064024457</v>
      </c>
      <c r="W8" s="72">
        <v>79.299184963040886</v>
      </c>
      <c r="X8" s="72">
        <v>142.26195382009553</v>
      </c>
      <c r="Y8" s="72">
        <v>67.238666378478527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42.833838143443529</v>
      </c>
      <c r="D9" s="72">
        <v>100.92029136345813</v>
      </c>
      <c r="E9" s="72">
        <v>116.26386965241296</v>
      </c>
      <c r="F9" s="72">
        <v>53.423822846436096</v>
      </c>
      <c r="G9" s="72">
        <v>205.45951709802904</v>
      </c>
      <c r="H9" s="72">
        <v>228.66046823925748</v>
      </c>
      <c r="I9" s="72">
        <v>284.31519054023931</v>
      </c>
      <c r="J9" s="72">
        <v>99.246506266795521</v>
      </c>
      <c r="K9" s="72">
        <v>47.619880192205031</v>
      </c>
      <c r="L9" s="72">
        <v>52.347994595524142</v>
      </c>
      <c r="M9" s="72">
        <v>19.096526072706023</v>
      </c>
      <c r="N9" s="72">
        <v>41.169562384667287</v>
      </c>
      <c r="O9" s="72">
        <v>49.499521577060648</v>
      </c>
      <c r="P9" s="72">
        <v>136.84321035166582</v>
      </c>
      <c r="Q9" s="72">
        <v>92.318524941568171</v>
      </c>
      <c r="R9" s="72">
        <v>83.067191499423046</v>
      </c>
      <c r="S9" s="72">
        <v>98.661369159385856</v>
      </c>
      <c r="T9" s="72">
        <v>86.532017593006501</v>
      </c>
      <c r="U9" s="72">
        <v>89.924156542733286</v>
      </c>
      <c r="V9" s="72">
        <v>64.053263705754091</v>
      </c>
      <c r="W9" s="72">
        <v>69.593850445173459</v>
      </c>
      <c r="X9" s="72">
        <v>84.420753266435042</v>
      </c>
      <c r="Y9" s="72">
        <v>62.839878865383248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2.9903329132153923E-2</v>
      </c>
      <c r="D10" s="72">
        <v>1.6713766907927901E-2</v>
      </c>
      <c r="E10" s="72">
        <v>8.791285786147145E-3</v>
      </c>
      <c r="F10" s="72">
        <v>2.6245103503503044E-2</v>
      </c>
      <c r="G10" s="72">
        <v>3.2002216729566026E-2</v>
      </c>
      <c r="H10" s="72">
        <v>5.318217738279505E-2</v>
      </c>
      <c r="I10" s="72">
        <v>4.7725217595891309E-2</v>
      </c>
      <c r="J10" s="72">
        <v>2.4088874299994924E-2</v>
      </c>
      <c r="K10" s="72">
        <v>8.0878954057998029E-3</v>
      </c>
      <c r="L10" s="72">
        <v>0</v>
      </c>
      <c r="M10" s="72">
        <v>1.0416112746487988E-2</v>
      </c>
      <c r="N10" s="72">
        <v>2.2797294691857022E-2</v>
      </c>
      <c r="O10" s="72">
        <v>1.5550341212407958E-2</v>
      </c>
      <c r="P10" s="72">
        <v>0</v>
      </c>
      <c r="Q10" s="72">
        <v>0</v>
      </c>
      <c r="R10" s="72">
        <v>8.0390088831695586E-3</v>
      </c>
      <c r="S10" s="72">
        <v>1.2742826192763195E-2</v>
      </c>
      <c r="T10" s="72">
        <v>1.3689131165791929E-2</v>
      </c>
      <c r="U10" s="72">
        <v>1.3215990275823847E-2</v>
      </c>
      <c r="V10" s="72">
        <v>1.2734387475962571E-2</v>
      </c>
      <c r="W10" s="72">
        <v>7.4021143024197928E-3</v>
      </c>
      <c r="X10" s="72">
        <v>9.87118174145773E-3</v>
      </c>
      <c r="Y10" s="72">
        <v>9.8838646405886577E-3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38.416652886131104</v>
      </c>
      <c r="G11" s="72">
        <v>0.81896910102222764</v>
      </c>
      <c r="H11" s="72">
        <v>2.1183580020865205</v>
      </c>
      <c r="I11" s="72">
        <v>0</v>
      </c>
      <c r="J11" s="72">
        <v>0.55505280190832085</v>
      </c>
      <c r="K11" s="72">
        <v>3.0727429723832773</v>
      </c>
      <c r="L11" s="72">
        <v>8.0317360123095867</v>
      </c>
      <c r="M11" s="72">
        <v>58.228898836923491</v>
      </c>
      <c r="N11" s="72">
        <v>35.870516554816632</v>
      </c>
      <c r="O11" s="72">
        <v>31.910217997741036</v>
      </c>
      <c r="P11" s="72">
        <v>22.149223137458819</v>
      </c>
      <c r="Q11" s="72">
        <v>8.4322013884819427</v>
      </c>
      <c r="R11" s="72">
        <v>7.6919496155527121</v>
      </c>
      <c r="S11" s="72">
        <v>3.8779897994884469</v>
      </c>
      <c r="T11" s="72">
        <v>5.2505753040780707</v>
      </c>
      <c r="U11" s="72">
        <v>3.1948496838535632</v>
      </c>
      <c r="V11" s="72">
        <v>0</v>
      </c>
      <c r="W11" s="72">
        <v>0</v>
      </c>
      <c r="X11" s="72">
        <v>0</v>
      </c>
      <c r="Y11" s="72">
        <v>2.3283895008224289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0.46361584867107858</v>
      </c>
      <c r="D12" s="72">
        <v>0.74714360549675785</v>
      </c>
      <c r="E12" s="72">
        <v>1.1671954086269822</v>
      </c>
      <c r="F12" s="72">
        <v>2.2788651277916538</v>
      </c>
      <c r="G12" s="72">
        <v>3.1885094430512928</v>
      </c>
      <c r="H12" s="72">
        <v>2.0085610401583351</v>
      </c>
      <c r="I12" s="72">
        <v>2.2802521807197729</v>
      </c>
      <c r="J12" s="72">
        <v>3.5034539876212967</v>
      </c>
      <c r="K12" s="72">
        <v>5.1050250021370838</v>
      </c>
      <c r="L12" s="72">
        <v>7.0313630571493348</v>
      </c>
      <c r="M12" s="72">
        <v>6.3972274316444642</v>
      </c>
      <c r="N12" s="72">
        <v>4.0414072337062343</v>
      </c>
      <c r="O12" s="72">
        <v>2.9561155278438132</v>
      </c>
      <c r="P12" s="72">
        <v>2.3230113499687226</v>
      </c>
      <c r="Q12" s="72">
        <v>3.5110361742469456</v>
      </c>
      <c r="R12" s="72">
        <v>3.0631667141840002</v>
      </c>
      <c r="S12" s="72">
        <v>2.7760016239342553</v>
      </c>
      <c r="T12" s="72">
        <v>1.7378940603156912</v>
      </c>
      <c r="U12" s="72">
        <v>9.8895439355403152</v>
      </c>
      <c r="V12" s="72">
        <v>10.900053949901206</v>
      </c>
      <c r="W12" s="72">
        <v>66.067356027319804</v>
      </c>
      <c r="X12" s="72">
        <v>74.932158741500132</v>
      </c>
      <c r="Y12" s="72">
        <v>21.356734395279485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2.6191136775295476</v>
      </c>
      <c r="D13" s="74">
        <v>3.862668515325355</v>
      </c>
      <c r="E13" s="74">
        <v>5.3614451589080518</v>
      </c>
      <c r="F13" s="74">
        <v>7.8293456080832051</v>
      </c>
      <c r="G13" s="74">
        <v>7.2220546735539575</v>
      </c>
      <c r="H13" s="74">
        <v>1.5167046683999161</v>
      </c>
      <c r="I13" s="74">
        <v>2.6679466375049095</v>
      </c>
      <c r="J13" s="74">
        <v>6.1913471366866704</v>
      </c>
      <c r="K13" s="74">
        <v>9.2083970178999976</v>
      </c>
      <c r="L13" s="74">
        <v>11.555732594017073</v>
      </c>
      <c r="M13" s="74">
        <v>9.4452252547556501</v>
      </c>
      <c r="N13" s="74">
        <v>3.3008709777076821</v>
      </c>
      <c r="O13" s="74">
        <v>0</v>
      </c>
      <c r="P13" s="74">
        <v>3.2330582719524857E-4</v>
      </c>
      <c r="Q13" s="74">
        <v>0</v>
      </c>
      <c r="R13" s="74">
        <v>0.60326804335980966</v>
      </c>
      <c r="S13" s="74">
        <v>0</v>
      </c>
      <c r="T13" s="74">
        <v>5.6005733512518308E-2</v>
      </c>
      <c r="U13" s="74">
        <v>0</v>
      </c>
      <c r="V13" s="74">
        <v>0</v>
      </c>
      <c r="W13" s="74">
        <v>0</v>
      </c>
      <c r="X13" s="74">
        <v>0</v>
      </c>
      <c r="Y13" s="74">
        <v>0.64549396817239546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5.1802901349898436</v>
      </c>
      <c r="D14" s="76">
        <v>4.3476063727707777</v>
      </c>
      <c r="E14" s="76">
        <v>5.5765875967917884</v>
      </c>
      <c r="F14" s="76">
        <v>6.5772427714077315</v>
      </c>
      <c r="G14" s="76">
        <v>6.8543114297867875</v>
      </c>
      <c r="H14" s="76">
        <v>4.8249664366417244</v>
      </c>
      <c r="I14" s="76">
        <v>5.4497808132605527</v>
      </c>
      <c r="J14" s="76">
        <v>7.1797033465779068</v>
      </c>
      <c r="K14" s="76">
        <v>7.2690097740600086</v>
      </c>
      <c r="L14" s="76">
        <v>6.8040667543213935</v>
      </c>
      <c r="M14" s="76">
        <v>7.4352922423116468</v>
      </c>
      <c r="N14" s="76">
        <v>6.9936540599118118</v>
      </c>
      <c r="O14" s="76">
        <v>6.2645099171976177</v>
      </c>
      <c r="P14" s="76">
        <v>4.5458080443165887</v>
      </c>
      <c r="Q14" s="76">
        <v>3.5336033709626604</v>
      </c>
      <c r="R14" s="76">
        <v>3.7494198540451857</v>
      </c>
      <c r="S14" s="76">
        <v>3.5149340377257832</v>
      </c>
      <c r="T14" s="76">
        <v>3.5309420333169155</v>
      </c>
      <c r="U14" s="76">
        <v>3.7220068146365453</v>
      </c>
      <c r="V14" s="76">
        <v>2.5224523025209531</v>
      </c>
      <c r="W14" s="76">
        <v>2.7246272440386679</v>
      </c>
      <c r="X14" s="76">
        <v>4.60528241448048</v>
      </c>
      <c r="Y14" s="76">
        <v>2.4051574515704734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10.070107726879687</v>
      </c>
      <c r="D15" s="69">
        <f t="shared" si="6"/>
        <v>20.05700085003334</v>
      </c>
      <c r="E15" s="69">
        <f t="shared" si="6"/>
        <v>67.920678225871271</v>
      </c>
      <c r="F15" s="69">
        <f t="shared" si="6"/>
        <v>16.560407053000464</v>
      </c>
      <c r="G15" s="69">
        <f t="shared" si="6"/>
        <v>18.198116421444023</v>
      </c>
      <c r="H15" s="69">
        <f t="shared" si="6"/>
        <v>23.341550571032769</v>
      </c>
      <c r="I15" s="69">
        <f t="shared" si="6"/>
        <v>28.531892943843697</v>
      </c>
      <c r="J15" s="69">
        <f t="shared" si="6"/>
        <v>38.562367133729609</v>
      </c>
      <c r="K15" s="69">
        <f t="shared" si="6"/>
        <v>30.250032240929833</v>
      </c>
      <c r="L15" s="69">
        <f t="shared" si="6"/>
        <v>13.299225274725055</v>
      </c>
      <c r="M15" s="69">
        <f t="shared" si="6"/>
        <v>17.43955038077112</v>
      </c>
      <c r="N15" s="69">
        <f t="shared" si="6"/>
        <v>38.535707566267163</v>
      </c>
      <c r="O15" s="69">
        <f t="shared" si="6"/>
        <v>22.598583367287223</v>
      </c>
      <c r="P15" s="69">
        <f t="shared" si="6"/>
        <v>5.3916700478560271</v>
      </c>
      <c r="Q15" s="69">
        <f t="shared" si="6"/>
        <v>7.4224677344817218</v>
      </c>
      <c r="R15" s="69">
        <f t="shared" si="6"/>
        <v>16.305710379812364</v>
      </c>
      <c r="S15" s="69">
        <f t="shared" si="6"/>
        <v>22.147916690853183</v>
      </c>
      <c r="T15" s="69">
        <f t="shared" si="6"/>
        <v>32.931283553050015</v>
      </c>
      <c r="U15" s="69">
        <f t="shared" si="6"/>
        <v>29.222305136176164</v>
      </c>
      <c r="V15" s="69">
        <f t="shared" si="6"/>
        <v>14.625642978608688</v>
      </c>
      <c r="W15" s="69">
        <f t="shared" si="6"/>
        <v>9.0705747680064874</v>
      </c>
      <c r="X15" s="69">
        <f t="shared" si="6"/>
        <v>26.554644410534323</v>
      </c>
      <c r="Y15" s="69">
        <f t="shared" si="6"/>
        <v>8.3416562761764599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10.070107726879687</v>
      </c>
      <c r="D16" s="72">
        <v>20.05700085003334</v>
      </c>
      <c r="E16" s="72">
        <v>67.920678225871271</v>
      </c>
      <c r="F16" s="72">
        <v>16.560407053000464</v>
      </c>
      <c r="G16" s="72">
        <v>18.198116421444023</v>
      </c>
      <c r="H16" s="72">
        <v>23.341550571032769</v>
      </c>
      <c r="I16" s="72">
        <v>28.531892943843697</v>
      </c>
      <c r="J16" s="72">
        <v>38.562367133729609</v>
      </c>
      <c r="K16" s="72">
        <v>30.250032240929833</v>
      </c>
      <c r="L16" s="72">
        <v>13.299225274725055</v>
      </c>
      <c r="M16" s="72">
        <v>17.43955038077112</v>
      </c>
      <c r="N16" s="72">
        <v>38.535707566267163</v>
      </c>
      <c r="O16" s="72">
        <v>22.598583367287223</v>
      </c>
      <c r="P16" s="72">
        <v>5.3916700478560271</v>
      </c>
      <c r="Q16" s="72">
        <v>7.4224677344817218</v>
      </c>
      <c r="R16" s="72">
        <v>16.305710379812364</v>
      </c>
      <c r="S16" s="72">
        <v>22.147916690853183</v>
      </c>
      <c r="T16" s="72">
        <v>32.931283553050015</v>
      </c>
      <c r="U16" s="72">
        <v>29.222305136176164</v>
      </c>
      <c r="V16" s="72">
        <v>14.625642978608688</v>
      </c>
      <c r="W16" s="72">
        <v>9.0705747680064874</v>
      </c>
      <c r="X16" s="72">
        <v>26.554644410534323</v>
      </c>
      <c r="Y16" s="72">
        <v>8.3416562761764599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59.706802194559039</v>
      </c>
      <c r="D17" s="69">
        <f t="shared" si="7"/>
        <v>61.03263255495137</v>
      </c>
      <c r="E17" s="69">
        <f t="shared" si="7"/>
        <v>66.191752594717769</v>
      </c>
      <c r="F17" s="69">
        <f t="shared" si="7"/>
        <v>79.216063262996045</v>
      </c>
      <c r="G17" s="69">
        <f t="shared" si="7"/>
        <v>86.345689464861891</v>
      </c>
      <c r="H17" s="69">
        <f t="shared" si="7"/>
        <v>76.041765759071154</v>
      </c>
      <c r="I17" s="69">
        <f t="shared" si="7"/>
        <v>77.913317400471811</v>
      </c>
      <c r="J17" s="69">
        <f t="shared" si="7"/>
        <v>71.37518894727323</v>
      </c>
      <c r="K17" s="69">
        <f t="shared" si="7"/>
        <v>71.958695526207208</v>
      </c>
      <c r="L17" s="69">
        <f t="shared" si="7"/>
        <v>71.651840267891771</v>
      </c>
      <c r="M17" s="69">
        <f t="shared" si="7"/>
        <v>89.529157650542061</v>
      </c>
      <c r="N17" s="69">
        <f t="shared" si="7"/>
        <v>82.123303004336989</v>
      </c>
      <c r="O17" s="69">
        <f t="shared" si="7"/>
        <v>68.368654453492638</v>
      </c>
      <c r="P17" s="69">
        <f t="shared" si="7"/>
        <v>72.934774517007497</v>
      </c>
      <c r="Q17" s="69">
        <f t="shared" si="7"/>
        <v>50.283658577185804</v>
      </c>
      <c r="R17" s="69">
        <f t="shared" ref="R17:V17" si="8">SUM(R18:R26)</f>
        <v>53.971924023146961</v>
      </c>
      <c r="S17" s="69">
        <f t="shared" si="8"/>
        <v>52.343179482936158</v>
      </c>
      <c r="T17" s="69">
        <f t="shared" si="8"/>
        <v>56.04758985208813</v>
      </c>
      <c r="U17" s="69">
        <f t="shared" si="8"/>
        <v>63.642281467265086</v>
      </c>
      <c r="V17" s="69">
        <f t="shared" si="8"/>
        <v>49.897239836747318</v>
      </c>
      <c r="W17" s="69">
        <f t="shared" ref="W17:Y17" si="9">SUM(W18:W26)</f>
        <v>42.835054274567256</v>
      </c>
      <c r="X17" s="69">
        <f t="shared" si="9"/>
        <v>59.151995129458285</v>
      </c>
      <c r="Y17" s="69">
        <f t="shared" si="9"/>
        <v>39.069115757081278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5.7169930496991874</v>
      </c>
      <c r="D19" s="72">
        <v>7.2176587667723098</v>
      </c>
      <c r="E19" s="72">
        <v>7.0815409801035791</v>
      </c>
      <c r="F19" s="72">
        <v>7.7672387159040266</v>
      </c>
      <c r="G19" s="72">
        <v>8.9439619913471269</v>
      </c>
      <c r="H19" s="72">
        <v>8.4151822155916918</v>
      </c>
      <c r="I19" s="72">
        <v>4.5372797008438592</v>
      </c>
      <c r="J19" s="72">
        <v>4.0455977547634472</v>
      </c>
      <c r="K19" s="72">
        <v>3.6499694202269533</v>
      </c>
      <c r="L19" s="72">
        <v>3.6694452451003468</v>
      </c>
      <c r="M19" s="72">
        <v>3.4382374647925933</v>
      </c>
      <c r="N19" s="72">
        <v>2.143092172529272</v>
      </c>
      <c r="O19" s="72">
        <v>1.6050298938797449</v>
      </c>
      <c r="P19" s="72">
        <v>2.9375264521495468</v>
      </c>
      <c r="Q19" s="72">
        <v>3.2459703891392482</v>
      </c>
      <c r="R19" s="72">
        <v>5.1061804032124387</v>
      </c>
      <c r="S19" s="72">
        <v>5.6561309506873032</v>
      </c>
      <c r="T19" s="72">
        <v>5.2008371273651282</v>
      </c>
      <c r="U19" s="72">
        <v>5.4949211866691261</v>
      </c>
      <c r="V19" s="72">
        <v>5.5066348778735161</v>
      </c>
      <c r="W19" s="72">
        <v>6.5461606007980588</v>
      </c>
      <c r="X19" s="72">
        <v>10.812137669904113</v>
      </c>
      <c r="Y19" s="72">
        <v>6.077313914453871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0.15198578924594178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3.9493491236588296</v>
      </c>
      <c r="L20" s="72">
        <v>3.1628535278632941</v>
      </c>
      <c r="M20" s="72">
        <v>5.6145750423317669</v>
      </c>
      <c r="N20" s="72">
        <v>4.670967361145494</v>
      </c>
      <c r="O20" s="72">
        <v>5.0595452344568068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30.212998223244735</v>
      </c>
      <c r="D21" s="72">
        <v>22.90529074008824</v>
      </c>
      <c r="E21" s="72">
        <v>27.35028001404816</v>
      </c>
      <c r="F21" s="72">
        <v>21.911090187813691</v>
      </c>
      <c r="G21" s="72">
        <v>39.472658869080277</v>
      </c>
      <c r="H21" s="72">
        <v>22.903301587142074</v>
      </c>
      <c r="I21" s="72">
        <v>24.469208524024829</v>
      </c>
      <c r="J21" s="72">
        <v>45.29173108239393</v>
      </c>
      <c r="K21" s="72">
        <v>51.106546581275431</v>
      </c>
      <c r="L21" s="72">
        <v>48.646191147350713</v>
      </c>
      <c r="M21" s="72">
        <v>49.909853450255589</v>
      </c>
      <c r="N21" s="72">
        <v>50.531920405754839</v>
      </c>
      <c r="O21" s="72">
        <v>41.788108714696122</v>
      </c>
      <c r="P21" s="72">
        <v>34.097957973464212</v>
      </c>
      <c r="Q21" s="72">
        <v>28.143197998094053</v>
      </c>
      <c r="R21" s="72">
        <v>32.054719141388226</v>
      </c>
      <c r="S21" s="72">
        <v>27.980783142391978</v>
      </c>
      <c r="T21" s="72">
        <v>29.991075071934929</v>
      </c>
      <c r="U21" s="72">
        <v>34.862108443130772</v>
      </c>
      <c r="V21" s="72">
        <v>23.64869332038224</v>
      </c>
      <c r="W21" s="72">
        <v>15.577231801699167</v>
      </c>
      <c r="X21" s="72">
        <v>23.439252583828953</v>
      </c>
      <c r="Y21" s="72">
        <v>16.125214030090351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0.45842614013027377</v>
      </c>
      <c r="D22" s="72">
        <v>2.3134275299613254</v>
      </c>
      <c r="E22" s="72">
        <v>2.3451877999285116</v>
      </c>
      <c r="F22" s="72">
        <v>2.6090603778956583</v>
      </c>
      <c r="G22" s="72">
        <v>3.2775896742623458</v>
      </c>
      <c r="H22" s="72">
        <v>3.9083382062434779</v>
      </c>
      <c r="I22" s="72">
        <v>3.1137835794117734</v>
      </c>
      <c r="J22" s="72">
        <v>2.0808385081908098</v>
      </c>
      <c r="K22" s="72">
        <v>0.45550487141391727</v>
      </c>
      <c r="L22" s="72">
        <v>0.44249933058422819</v>
      </c>
      <c r="M22" s="72">
        <v>0.50541934944219014</v>
      </c>
      <c r="N22" s="72">
        <v>0.77519274280355377</v>
      </c>
      <c r="O22" s="72">
        <v>0.79521515269681864</v>
      </c>
      <c r="P22" s="72">
        <v>2.0467802336090446</v>
      </c>
      <c r="Q22" s="72">
        <v>1.5849609251312404</v>
      </c>
      <c r="R22" s="72">
        <v>2.0605984333358309</v>
      </c>
      <c r="S22" s="72">
        <v>3.3540434416924612</v>
      </c>
      <c r="T22" s="72">
        <v>2.880173416781854</v>
      </c>
      <c r="U22" s="72">
        <v>3.755801958758457</v>
      </c>
      <c r="V22" s="72">
        <v>3.3813611780218564</v>
      </c>
      <c r="W22" s="72">
        <v>5.1991266454742329</v>
      </c>
      <c r="X22" s="72">
        <v>7.0719858942058043</v>
      </c>
      <c r="Y22" s="72">
        <v>2.9265750123428536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8.1170743496706502E-4</v>
      </c>
      <c r="D23" s="72">
        <v>1.6698762477572622E-3</v>
      </c>
      <c r="E23" s="72">
        <v>4.7378377659528848E-4</v>
      </c>
      <c r="F23" s="72">
        <v>5.8891215447347994E-4</v>
      </c>
      <c r="G23" s="72">
        <v>7.2722785894310663E-4</v>
      </c>
      <c r="H23" s="72">
        <v>1.4362064939458278E-3</v>
      </c>
      <c r="I23" s="72">
        <v>6.8074798969876855E-3</v>
      </c>
      <c r="J23" s="72">
        <v>4.2632339883461315E-3</v>
      </c>
      <c r="K23" s="72">
        <v>1.2110106060216307E-3</v>
      </c>
      <c r="L23" s="72">
        <v>0</v>
      </c>
      <c r="M23" s="72">
        <v>8.3636122061017562E-4</v>
      </c>
      <c r="N23" s="72">
        <v>2.2707203443293775E-3</v>
      </c>
      <c r="O23" s="72">
        <v>2.0929770134852353E-3</v>
      </c>
      <c r="P23" s="72">
        <v>0</v>
      </c>
      <c r="Q23" s="72">
        <v>0</v>
      </c>
      <c r="R23" s="72">
        <v>1.4972802881618472E-3</v>
      </c>
      <c r="S23" s="72">
        <v>1.4790483207400547E-3</v>
      </c>
      <c r="T23" s="72">
        <v>2.2618919520899939E-3</v>
      </c>
      <c r="U23" s="72">
        <v>1.8258983577467628E-3</v>
      </c>
      <c r="V23" s="72">
        <v>2.0990998893447295E-3</v>
      </c>
      <c r="W23" s="72">
        <v>1.5824575244741085E-3</v>
      </c>
      <c r="X23" s="72">
        <v>1.7261532234838083E-3</v>
      </c>
      <c r="Y23" s="72">
        <v>2.3117665308815924E-3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6.5511729805471957</v>
      </c>
      <c r="G24" s="72">
        <v>1.5636780135834633E-3</v>
      </c>
      <c r="H24" s="72">
        <v>0.44372492825179366</v>
      </c>
      <c r="I24" s="72">
        <v>0</v>
      </c>
      <c r="J24" s="72">
        <v>3.1695623294160757E-2</v>
      </c>
      <c r="K24" s="72">
        <v>0.16784946800507031</v>
      </c>
      <c r="L24" s="72">
        <v>0.87236951382751016</v>
      </c>
      <c r="M24" s="72">
        <v>12.432746587066999</v>
      </c>
      <c r="N24" s="72">
        <v>6.1933532595670302</v>
      </c>
      <c r="O24" s="72">
        <v>5.8255202867003053</v>
      </c>
      <c r="P24" s="72">
        <v>5.0152826337784537</v>
      </c>
      <c r="Q24" s="72">
        <v>1.6904516773213083</v>
      </c>
      <c r="R24" s="72">
        <v>1.2875545055218536</v>
      </c>
      <c r="S24" s="72">
        <v>0.38043083891979479</v>
      </c>
      <c r="T24" s="72">
        <v>0.11626500073518117</v>
      </c>
      <c r="U24" s="72">
        <v>0.332161463035691</v>
      </c>
      <c r="V24" s="72">
        <v>0</v>
      </c>
      <c r="W24" s="72">
        <v>0</v>
      </c>
      <c r="X24" s="72">
        <v>0</v>
      </c>
      <c r="Y24" s="72">
        <v>0.1051479940161331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22.614701117173723</v>
      </c>
      <c r="D25" s="74">
        <v>27.917817826630742</v>
      </c>
      <c r="E25" s="74">
        <v>28.532308361631749</v>
      </c>
      <c r="F25" s="74">
        <v>39.350261219042778</v>
      </c>
      <c r="G25" s="74">
        <v>32.149141925133598</v>
      </c>
      <c r="H25" s="74">
        <v>38.111168950659888</v>
      </c>
      <c r="I25" s="74">
        <v>39.863543579056781</v>
      </c>
      <c r="J25" s="74">
        <v>15.269970553456091</v>
      </c>
      <c r="K25" s="74">
        <v>9.6819176457118328</v>
      </c>
      <c r="L25" s="74">
        <v>9.2450120316625117</v>
      </c>
      <c r="M25" s="74">
        <v>15.999044247410179</v>
      </c>
      <c r="N25" s="74">
        <v>14.275556464789053</v>
      </c>
      <c r="O25" s="74">
        <v>10.039957825742688</v>
      </c>
      <c r="P25" s="74">
        <v>20.191328781855404</v>
      </c>
      <c r="Q25" s="74">
        <v>12.192966828615377</v>
      </c>
      <c r="R25" s="74">
        <v>8.6411907846354161</v>
      </c>
      <c r="S25" s="74">
        <v>9.8461244875221769</v>
      </c>
      <c r="T25" s="74">
        <v>12.708282714288057</v>
      </c>
      <c r="U25" s="74">
        <v>13.019599802926491</v>
      </c>
      <c r="V25" s="74">
        <v>9.989313459060952</v>
      </c>
      <c r="W25" s="74">
        <v>2.873506203453732</v>
      </c>
      <c r="X25" s="74">
        <v>0.13268066788968039</v>
      </c>
      <c r="Y25" s="74">
        <v>2.4033635361982841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0.55088616763020715</v>
      </c>
      <c r="D26" s="77">
        <v>0.67676781525098995</v>
      </c>
      <c r="E26" s="77">
        <v>0.8819616552291778</v>
      </c>
      <c r="F26" s="77">
        <v>1.0266508696382162</v>
      </c>
      <c r="G26" s="77">
        <v>2.5000460991660192</v>
      </c>
      <c r="H26" s="77">
        <v>2.2586136646882782</v>
      </c>
      <c r="I26" s="77">
        <v>5.9226945372375956</v>
      </c>
      <c r="J26" s="77">
        <v>4.6510921911864394</v>
      </c>
      <c r="K26" s="77">
        <v>2.9463474053091518</v>
      </c>
      <c r="L26" s="77">
        <v>5.6134694715031737</v>
      </c>
      <c r="M26" s="77">
        <v>1.6284451480221387</v>
      </c>
      <c r="N26" s="77">
        <v>3.5309498774034251</v>
      </c>
      <c r="O26" s="77">
        <v>3.2531843683066763</v>
      </c>
      <c r="P26" s="77">
        <v>8.6458984421508394</v>
      </c>
      <c r="Q26" s="77">
        <v>3.4261107588845841</v>
      </c>
      <c r="R26" s="77">
        <v>4.8201834747650221</v>
      </c>
      <c r="S26" s="77">
        <v>5.1241875734017084</v>
      </c>
      <c r="T26" s="77">
        <v>5.1486946290308939</v>
      </c>
      <c r="U26" s="77">
        <v>6.1758627143868123</v>
      </c>
      <c r="V26" s="77">
        <v>7.3691379015194105</v>
      </c>
      <c r="W26" s="77">
        <v>12.637446565617591</v>
      </c>
      <c r="X26" s="77">
        <v>17.694212160406252</v>
      </c>
      <c r="Y26" s="77">
        <v>11.429189503448903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31.752906275294443</v>
      </c>
      <c r="D27" s="69">
        <f t="shared" si="10"/>
        <v>32.141793346043045</v>
      </c>
      <c r="E27" s="69">
        <f t="shared" si="10"/>
        <v>34.282262702475236</v>
      </c>
      <c r="F27" s="69">
        <f t="shared" si="10"/>
        <v>42.52581845609275</v>
      </c>
      <c r="G27" s="69">
        <f t="shared" si="10"/>
        <v>44.619978012591069</v>
      </c>
      <c r="H27" s="69">
        <f t="shared" si="10"/>
        <v>40.231307482211463</v>
      </c>
      <c r="I27" s="69">
        <f t="shared" si="10"/>
        <v>39.81776738642229</v>
      </c>
      <c r="J27" s="69">
        <f t="shared" si="10"/>
        <v>34.943096139870001</v>
      </c>
      <c r="K27" s="69">
        <f t="shared" si="10"/>
        <v>34.772484516821642</v>
      </c>
      <c r="L27" s="69">
        <f t="shared" si="10"/>
        <v>30.998730948996133</v>
      </c>
      <c r="M27" s="69">
        <f t="shared" si="10"/>
        <v>37.449089200989278</v>
      </c>
      <c r="N27" s="69">
        <f t="shared" si="10"/>
        <v>29.534384325603511</v>
      </c>
      <c r="O27" s="69">
        <f t="shared" si="10"/>
        <v>27.688067493538668</v>
      </c>
      <c r="P27" s="69">
        <f t="shared" si="10"/>
        <v>27.328280298477132</v>
      </c>
      <c r="Q27" s="69">
        <f t="shared" si="10"/>
        <v>20.267708596948481</v>
      </c>
      <c r="R27" s="69">
        <f t="shared" ref="R27:V27" si="11">SUM(R28:R32)</f>
        <v>21.881758105994109</v>
      </c>
      <c r="S27" s="69">
        <f t="shared" si="11"/>
        <v>24.219142256957024</v>
      </c>
      <c r="T27" s="69">
        <f t="shared" si="11"/>
        <v>25.858270957852643</v>
      </c>
      <c r="U27" s="69">
        <f t="shared" si="11"/>
        <v>30.2216758379681</v>
      </c>
      <c r="V27" s="69">
        <f t="shared" si="11"/>
        <v>25.197422241672665</v>
      </c>
      <c r="W27" s="69">
        <f t="shared" ref="W27:Y27" si="12">SUM(W28:W32)</f>
        <v>23.605486981313241</v>
      </c>
      <c r="X27" s="69">
        <f t="shared" si="12"/>
        <v>34.656345672943317</v>
      </c>
      <c r="Y27" s="69">
        <f t="shared" si="12"/>
        <v>23.188835172787392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3.5757320791341591</v>
      </c>
      <c r="D29" s="72">
        <v>4.8217984508470915</v>
      </c>
      <c r="E29" s="72">
        <v>4.8900833733598779</v>
      </c>
      <c r="F29" s="72">
        <v>5.3159996210201852</v>
      </c>
      <c r="G29" s="72">
        <v>6.8620976711834567</v>
      </c>
      <c r="H29" s="72">
        <v>7.3656972311950524</v>
      </c>
      <c r="I29" s="72">
        <v>7.4209823431823656</v>
      </c>
      <c r="J29" s="72">
        <v>5.2860396804501262</v>
      </c>
      <c r="K29" s="72">
        <v>3.6630323209598581</v>
      </c>
      <c r="L29" s="72">
        <v>3.6606757700442274</v>
      </c>
      <c r="M29" s="72">
        <v>4.2954633839745151</v>
      </c>
      <c r="N29" s="72">
        <v>3.8622373767147629</v>
      </c>
      <c r="O29" s="72">
        <v>3.0416004091306004</v>
      </c>
      <c r="P29" s="72">
        <v>5.7034174088876846</v>
      </c>
      <c r="Q29" s="72">
        <v>2.5212985425061976</v>
      </c>
      <c r="R29" s="72">
        <v>3.1229488560886094</v>
      </c>
      <c r="S29" s="72">
        <v>2.5630079109187043</v>
      </c>
      <c r="T29" s="72">
        <v>3.2284515987762186</v>
      </c>
      <c r="U29" s="72">
        <v>3.7139614766880693</v>
      </c>
      <c r="V29" s="72">
        <v>4.2279032544765727</v>
      </c>
      <c r="W29" s="72">
        <v>5.1815637784050068</v>
      </c>
      <c r="X29" s="72">
        <v>9.0620384165076793</v>
      </c>
      <c r="Y29" s="72">
        <v>4.8623714272112668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17.414878826613684</v>
      </c>
      <c r="D30" s="72">
        <v>15.098194870086912</v>
      </c>
      <c r="E30" s="72">
        <v>17.598376804631616</v>
      </c>
      <c r="F30" s="72">
        <v>18.405597972874656</v>
      </c>
      <c r="G30" s="72">
        <v>18.749692326462675</v>
      </c>
      <c r="H30" s="72">
        <v>10.344573113139518</v>
      </c>
      <c r="I30" s="72">
        <v>9.6982342676067077</v>
      </c>
      <c r="J30" s="72">
        <v>18.49174760798121</v>
      </c>
      <c r="K30" s="72">
        <v>24.075285406929336</v>
      </c>
      <c r="L30" s="72">
        <v>16.825244020196745</v>
      </c>
      <c r="M30" s="72">
        <v>23.443015218281989</v>
      </c>
      <c r="N30" s="72">
        <v>18.074286435089306</v>
      </c>
      <c r="O30" s="72">
        <v>15.802471746057517</v>
      </c>
      <c r="P30" s="72">
        <v>12.340567587588019</v>
      </c>
      <c r="Q30" s="72">
        <v>9.6357393030676057</v>
      </c>
      <c r="R30" s="72">
        <v>13.173439427814607</v>
      </c>
      <c r="S30" s="72">
        <v>13.452243194158616</v>
      </c>
      <c r="T30" s="72">
        <v>14.511924572785269</v>
      </c>
      <c r="U30" s="72">
        <v>17.220114001114371</v>
      </c>
      <c r="V30" s="72">
        <v>12.413051937492211</v>
      </c>
      <c r="W30" s="72">
        <v>8.0131102316765137</v>
      </c>
      <c r="X30" s="72">
        <v>13.906658398406901</v>
      </c>
      <c r="Y30" s="72">
        <v>7.2796535921035854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0.14383399961223017</v>
      </c>
      <c r="D31" s="72">
        <v>0.40861372272190177</v>
      </c>
      <c r="E31" s="72">
        <v>0.36167053583154463</v>
      </c>
      <c r="F31" s="72">
        <v>0.45754654263613687</v>
      </c>
      <c r="G31" s="72">
        <v>0.8203935990147001</v>
      </c>
      <c r="H31" s="72">
        <v>1.0877576775769264</v>
      </c>
      <c r="I31" s="72">
        <v>1.3665373797517948</v>
      </c>
      <c r="J31" s="72">
        <v>0.61048363658615801</v>
      </c>
      <c r="K31" s="72">
        <v>0.11467864794442273</v>
      </c>
      <c r="L31" s="72">
        <v>9.6516966803009474E-2</v>
      </c>
      <c r="M31" s="72">
        <v>6.7395522332904564E-2</v>
      </c>
      <c r="N31" s="72">
        <v>0.16851122520514103</v>
      </c>
      <c r="O31" s="72">
        <v>0.22185864098353156</v>
      </c>
      <c r="P31" s="72">
        <v>0.83066305901371162</v>
      </c>
      <c r="Q31" s="72">
        <v>0.49195843379134763</v>
      </c>
      <c r="R31" s="72">
        <v>0.45082964217241306</v>
      </c>
      <c r="S31" s="72">
        <v>0.36305479272660424</v>
      </c>
      <c r="T31" s="72">
        <v>0.33247254625737588</v>
      </c>
      <c r="U31" s="72">
        <v>0.38292535738326572</v>
      </c>
      <c r="V31" s="72">
        <v>0.41959923315573061</v>
      </c>
      <c r="W31" s="72">
        <v>0.46670584767185619</v>
      </c>
      <c r="X31" s="72">
        <v>0.95222306498123055</v>
      </c>
      <c r="Y31" s="72">
        <v>0.47751937962913454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10.618461369934369</v>
      </c>
      <c r="D32" s="77">
        <v>11.813186302387136</v>
      </c>
      <c r="E32" s="77">
        <v>11.432131988652198</v>
      </c>
      <c r="F32" s="77">
        <v>18.346674319561771</v>
      </c>
      <c r="G32" s="77">
        <v>18.187794415930238</v>
      </c>
      <c r="H32" s="77">
        <v>21.433279460299968</v>
      </c>
      <c r="I32" s="77">
        <v>21.332013395881418</v>
      </c>
      <c r="J32" s="77">
        <v>10.554825214852508</v>
      </c>
      <c r="K32" s="77">
        <v>6.9194881409880278</v>
      </c>
      <c r="L32" s="77">
        <v>10.416294191952153</v>
      </c>
      <c r="M32" s="77">
        <v>9.6432150763998656</v>
      </c>
      <c r="N32" s="77">
        <v>7.4293492885943042</v>
      </c>
      <c r="O32" s="77">
        <v>8.6221366973670204</v>
      </c>
      <c r="P32" s="77">
        <v>8.4536322429877178</v>
      </c>
      <c r="Q32" s="77">
        <v>7.6187123175833289</v>
      </c>
      <c r="R32" s="77">
        <v>5.1345401799184831</v>
      </c>
      <c r="S32" s="77">
        <v>7.8408363591531014</v>
      </c>
      <c r="T32" s="77">
        <v>7.7854222400337827</v>
      </c>
      <c r="U32" s="77">
        <v>8.9046750027823922</v>
      </c>
      <c r="V32" s="77">
        <v>8.1368678165481505</v>
      </c>
      <c r="W32" s="77">
        <v>9.9441071235598635</v>
      </c>
      <c r="X32" s="77">
        <v>10.735425793047508</v>
      </c>
      <c r="Y32" s="77">
        <v>10.569290773843404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0.57623869222517377</v>
      </c>
      <c r="D3" s="66">
        <f>IF(RES_hh_tes_in!D3=0,"",RES_hh_tes_in!D3/RES_hh_fec_in!D3)</f>
        <v>0.6064109225126284</v>
      </c>
      <c r="E3" s="66">
        <f>IF(RES_hh_tes_in!E3=0,"",RES_hh_tes_in!E3/RES_hh_fec_in!E3)</f>
        <v>0.6499979674610139</v>
      </c>
      <c r="F3" s="66">
        <f>IF(RES_hh_tes_in!F3=0,"",RES_hh_tes_in!F3/RES_hh_fec_in!F3)</f>
        <v>0.61891242404637203</v>
      </c>
      <c r="G3" s="66">
        <f>IF(RES_hh_tes_in!G3=0,"",RES_hh_tes_in!G3/RES_hh_fec_in!G3)</f>
        <v>0.61684046748908949</v>
      </c>
      <c r="H3" s="66">
        <f>IF(RES_hh_tes_in!H3=0,"",RES_hh_tes_in!H3/RES_hh_fec_in!H3)</f>
        <v>0.64070071208871004</v>
      </c>
      <c r="I3" s="66">
        <f>IF(RES_hh_tes_in!I3=0,"",RES_hh_tes_in!I3/RES_hh_fec_in!I3)</f>
        <v>0.65149062230551902</v>
      </c>
      <c r="J3" s="66">
        <f>IF(RES_hh_tes_in!J3=0,"",RES_hh_tes_in!J3/RES_hh_fec_in!J3)</f>
        <v>0.64551404538152735</v>
      </c>
      <c r="K3" s="66">
        <f>IF(RES_hh_tes_in!K3=0,"",RES_hh_tes_in!K3/RES_hh_fec_in!K3)</f>
        <v>0.63798662302646447</v>
      </c>
      <c r="L3" s="66">
        <f>IF(RES_hh_tes_in!L3=0,"",RES_hh_tes_in!L3/RES_hh_fec_in!L3)</f>
        <v>0.63982638220938193</v>
      </c>
      <c r="M3" s="66">
        <f>IF(RES_hh_tes_in!M3=0,"",RES_hh_tes_in!M3/RES_hh_fec_in!M3)</f>
        <v>0.66086688830974216</v>
      </c>
      <c r="N3" s="66">
        <f>IF(RES_hh_tes_in!N3=0,"",RES_hh_tes_in!N3/RES_hh_fec_in!N3)</f>
        <v>0.69605042423606778</v>
      </c>
      <c r="O3" s="66">
        <f>IF(RES_hh_tes_in!O3=0,"",RES_hh_tes_in!O3/RES_hh_fec_in!O3)</f>
        <v>0.7121833512552953</v>
      </c>
      <c r="P3" s="66">
        <f>IF(RES_hh_tes_in!P3=0,"",RES_hh_tes_in!P3/RES_hh_fec_in!P3)</f>
        <v>0.72717921319652945</v>
      </c>
      <c r="Q3" s="66">
        <f>IF(RES_hh_tes_in!Q3=0,"",RES_hh_tes_in!Q3/RES_hh_fec_in!Q3)</f>
        <v>0.75421092094121134</v>
      </c>
      <c r="R3" s="66">
        <f>IF(RES_hh_tes_in!R3=0,"",RES_hh_tes_in!R3/RES_hh_fec_in!R3)</f>
        <v>0.78283392933940321</v>
      </c>
      <c r="S3" s="66">
        <f>IF(RES_hh_tes_in!S3=0,"",RES_hh_tes_in!S3/RES_hh_fec_in!S3)</f>
        <v>0.80336294004841657</v>
      </c>
      <c r="T3" s="66">
        <f>IF(RES_hh_tes_in!T3=0,"",RES_hh_tes_in!T3/RES_hh_fec_in!T3)</f>
        <v>0.83270056114924074</v>
      </c>
      <c r="U3" s="66">
        <f>IF(RES_hh_tes_in!U3=0,"",RES_hh_tes_in!U3/RES_hh_fec_in!U3)</f>
        <v>0.84530815555394889</v>
      </c>
      <c r="V3" s="66">
        <f>IF(RES_hh_tes_in!V3=0,"",RES_hh_tes_in!V3/RES_hh_fec_in!V3)</f>
        <v>0.84780455392368237</v>
      </c>
      <c r="W3" s="66">
        <f>IF(RES_hh_tes_in!W3=0,"",RES_hh_tes_in!W3/RES_hh_fec_in!W3)</f>
        <v>0.99153898938034135</v>
      </c>
      <c r="X3" s="66">
        <f>IF(RES_hh_tes_in!X3=0,"",RES_hh_tes_in!X3/RES_hh_fec_in!X3)</f>
        <v>0.98051538677236083</v>
      </c>
      <c r="Y3" s="66">
        <f>IF(RES_hh_tes_in!Y3=0,"",RES_hh_tes_in!Y3/RES_hh_fec_in!Y3)</f>
        <v>0.8942235381341429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0.54208466042409587</v>
      </c>
      <c r="D4" s="70">
        <f>IF(RES_hh_tes_in!D4=0,"",RES_hh_tes_in!D4/RES_hh_fec_in!D4)</f>
        <v>0.5617380193402286</v>
      </c>
      <c r="E4" s="70">
        <f>IF(RES_hh_tes_in!E4=0,"",RES_hh_tes_in!E4/RES_hh_fec_in!E4)</f>
        <v>0.56734297438731396</v>
      </c>
      <c r="F4" s="70">
        <f>IF(RES_hh_tes_in!F4=0,"",RES_hh_tes_in!F4/RES_hh_fec_in!F4)</f>
        <v>0.58636716595930405</v>
      </c>
      <c r="G4" s="70">
        <f>IF(RES_hh_tes_in!G4=0,"",RES_hh_tes_in!G4/RES_hh_fec_in!G4)</f>
        <v>0.58947381800552356</v>
      </c>
      <c r="H4" s="70">
        <f>IF(RES_hh_tes_in!H4=0,"",RES_hh_tes_in!H4/RES_hh_fec_in!H4)</f>
        <v>0.60415216227689872</v>
      </c>
      <c r="I4" s="70">
        <f>IF(RES_hh_tes_in!I4=0,"",RES_hh_tes_in!I4/RES_hh_fec_in!I4)</f>
        <v>0.61436347271153302</v>
      </c>
      <c r="J4" s="70">
        <f>IF(RES_hh_tes_in!J4=0,"",RES_hh_tes_in!J4/RES_hh_fec_in!J4)</f>
        <v>0.60018801961376644</v>
      </c>
      <c r="K4" s="70">
        <f>IF(RES_hh_tes_in!K4=0,"",RES_hh_tes_in!K4/RES_hh_fec_in!K4)</f>
        <v>0.60081863481829845</v>
      </c>
      <c r="L4" s="70">
        <f>IF(RES_hh_tes_in!L4=0,"",RES_hh_tes_in!L4/RES_hh_fec_in!L4)</f>
        <v>0.61686654840988708</v>
      </c>
      <c r="M4" s="70">
        <f>IF(RES_hh_tes_in!M4=0,"",RES_hh_tes_in!M4/RES_hh_fec_in!M4)</f>
        <v>0.63741816193077039</v>
      </c>
      <c r="N4" s="70">
        <f>IF(RES_hh_tes_in!N4=0,"",RES_hh_tes_in!N4/RES_hh_fec_in!N4)</f>
        <v>0.65215325955160874</v>
      </c>
      <c r="O4" s="70">
        <f>IF(RES_hh_tes_in!O4=0,"",RES_hh_tes_in!O4/RES_hh_fec_in!O4)</f>
        <v>0.68137067604786083</v>
      </c>
      <c r="P4" s="70">
        <f>IF(RES_hh_tes_in!P4=0,"",RES_hh_tes_in!P4/RES_hh_fec_in!P4)</f>
        <v>0.71675218009107289</v>
      </c>
      <c r="Q4" s="70">
        <f>IF(RES_hh_tes_in!Q4=0,"",RES_hh_tes_in!Q4/RES_hh_fec_in!Q4)</f>
        <v>0.74144490677303765</v>
      </c>
      <c r="R4" s="70">
        <f>IF(RES_hh_tes_in!R4=0,"",RES_hh_tes_in!R4/RES_hh_fec_in!R4)</f>
        <v>0.75677713573734462</v>
      </c>
      <c r="S4" s="70">
        <f>IF(RES_hh_tes_in!S4=0,"",RES_hh_tes_in!S4/RES_hh_fec_in!S4)</f>
        <v>0.76544653888546799</v>
      </c>
      <c r="T4" s="70">
        <f>IF(RES_hh_tes_in!T4=0,"",RES_hh_tes_in!T4/RES_hh_fec_in!T4)</f>
        <v>0.77646413455020968</v>
      </c>
      <c r="U4" s="70">
        <f>IF(RES_hh_tes_in!U4=0,"",RES_hh_tes_in!U4/RES_hh_fec_in!U4)</f>
        <v>0.80514874933697711</v>
      </c>
      <c r="V4" s="70">
        <f>IF(RES_hh_tes_in!V4=0,"",RES_hh_tes_in!V4/RES_hh_fec_in!V4)</f>
        <v>0.82733834950811902</v>
      </c>
      <c r="W4" s="70">
        <f>IF(RES_hh_tes_in!W4=0,"",RES_hh_tes_in!W4/RES_hh_fec_in!W4)</f>
        <v>1.031905420983479</v>
      </c>
      <c r="X4" s="70">
        <f>IF(RES_hh_tes_in!X4=0,"",RES_hh_tes_in!X4/RES_hh_fec_in!X4)</f>
        <v>0.98693910650723882</v>
      </c>
      <c r="Y4" s="70">
        <f>IF(RES_hh_tes_in!Y4=0,"",RES_hh_tes_in!Y4/RES_hh_fec_in!Y4)</f>
        <v>0.89429835889880482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0.51820601734526184</v>
      </c>
      <c r="D6" s="78">
        <f>IF(RES_hh_tes_in!D6=0,"",RES_hh_tes_in!D6/RES_hh_fec_in!D6)</f>
        <v>0.5230412531500811</v>
      </c>
      <c r="E6" s="78">
        <f>IF(RES_hh_tes_in!E6=0,"",RES_hh_tes_in!E6/RES_hh_fec_in!E6)</f>
        <v>0.52813389446623904</v>
      </c>
      <c r="F6" s="78">
        <f>IF(RES_hh_tes_in!F6=0,"",RES_hh_tes_in!F6/RES_hh_fec_in!F6)</f>
        <v>0.53319871208168901</v>
      </c>
      <c r="G6" s="78">
        <f>IF(RES_hh_tes_in!G6=0,"",RES_hh_tes_in!G6/RES_hh_fec_in!G6)</f>
        <v>0.53849005037593245</v>
      </c>
      <c r="H6" s="78">
        <f>IF(RES_hh_tes_in!H6=0,"",RES_hh_tes_in!H6/RES_hh_fec_in!H6)</f>
        <v>0.54397341910353636</v>
      </c>
      <c r="I6" s="78">
        <f>IF(RES_hh_tes_in!I6=0,"",RES_hh_tes_in!I6/RES_hh_fec_in!I6)</f>
        <v>0.54970801412383574</v>
      </c>
      <c r="J6" s="78">
        <f>IF(RES_hh_tes_in!J6=0,"",RES_hh_tes_in!J6/RES_hh_fec_in!J6)</f>
        <v>0.55594413431831902</v>
      </c>
      <c r="K6" s="78">
        <f>IF(RES_hh_tes_in!K6=0,"",RES_hh_tes_in!K6/RES_hh_fec_in!K6)</f>
        <v>0.56288986354213999</v>
      </c>
      <c r="L6" s="78">
        <f>IF(RES_hh_tes_in!L6=0,"",RES_hh_tes_in!L6/RES_hh_fec_in!L6)</f>
        <v>0.57059236193789364</v>
      </c>
      <c r="M6" s="78">
        <f>IF(RES_hh_tes_in!M6=0,"",RES_hh_tes_in!M6/RES_hh_fec_in!M6)</f>
        <v>0.58452912819282954</v>
      </c>
      <c r="N6" s="78">
        <f>IF(RES_hh_tes_in!N6=0,"",RES_hh_tes_in!N6/RES_hh_fec_in!N6)</f>
        <v>0.6063394392631154</v>
      </c>
      <c r="O6" s="78">
        <f>IF(RES_hh_tes_in!O6=0,"",RES_hh_tes_in!O6/RES_hh_fec_in!O6)</f>
        <v>0.63685766495518537</v>
      </c>
      <c r="P6" s="78">
        <f>IF(RES_hh_tes_in!P6=0,"",RES_hh_tes_in!P6/RES_hh_fec_in!P6)</f>
        <v>0.67202852040074923</v>
      </c>
      <c r="Q6" s="78">
        <f>IF(RES_hh_tes_in!Q6=0,"",RES_hh_tes_in!Q6/RES_hh_fec_in!Q6)</f>
        <v>0.70011286546153695</v>
      </c>
      <c r="R6" s="78">
        <f>IF(RES_hh_tes_in!R6=0,"",RES_hh_tes_in!R6/RES_hh_fec_in!R6)</f>
        <v>0.71073839045477816</v>
      </c>
      <c r="S6" s="78">
        <f>IF(RES_hh_tes_in!S6=0,"",RES_hh_tes_in!S6/RES_hh_fec_in!S6)</f>
        <v>0.71562205820430269</v>
      </c>
      <c r="T6" s="78">
        <f>IF(RES_hh_tes_in!T6=0,"",RES_hh_tes_in!T6/RES_hh_fec_in!T6)</f>
        <v>0.71717069435698722</v>
      </c>
      <c r="U6" s="78">
        <f>IF(RES_hh_tes_in!U6=0,"",RES_hh_tes_in!U6/RES_hh_fec_in!U6)</f>
        <v>0.71769093191064881</v>
      </c>
      <c r="V6" s="78">
        <f>IF(RES_hh_tes_in!V6=0,"",RES_hh_tes_in!V6/RES_hh_fec_in!V6)</f>
        <v>0.71941728292163232</v>
      </c>
      <c r="W6" s="78">
        <f>IF(RES_hh_tes_in!W6=0,"",RES_hh_tes_in!W6/RES_hh_fec_in!W6)</f>
        <v>0.7220753517177444</v>
      </c>
      <c r="X6" s="78">
        <f>IF(RES_hh_tes_in!X6=0,"",RES_hh_tes_in!X6/RES_hh_fec_in!X6)</f>
        <v>0.72417164690502889</v>
      </c>
      <c r="Y6" s="78">
        <f>IF(RES_hh_tes_in!Y6=0,"",RES_hh_tes_in!Y6/RES_hh_fec_in!Y6)</f>
        <v>0.72598124613349801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0.49294659306340216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0.53893838141527928</v>
      </c>
      <c r="L7" s="78">
        <f>IF(RES_hh_tes_in!L7=0,"",RES_hh_tes_in!L7/RES_hh_fec_in!L7)</f>
        <v>0.54686633986445432</v>
      </c>
      <c r="M7" s="78">
        <f>IF(RES_hh_tes_in!M7=0,"",RES_hh_tes_in!M7/RES_hh_fec_in!M7)</f>
        <v>0.56121104960771229</v>
      </c>
      <c r="N7" s="78">
        <f>IF(RES_hh_tes_in!N7=0,"",RES_hh_tes_in!N7/RES_hh_fec_in!N7)</f>
        <v>0.58365977092443899</v>
      </c>
      <c r="O7" s="78">
        <f>IF(RES_hh_tes_in!O7=0,"",RES_hh_tes_in!O7/RES_hh_fec_in!O7)</f>
        <v>0.61507129648381598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0.69809493668252032</v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0.53761298324406182</v>
      </c>
      <c r="D8" s="78">
        <f>IF(RES_hh_tes_in!D8=0,"",RES_hh_tes_in!D8/RES_hh_fec_in!D8)</f>
        <v>0.54250929414508142</v>
      </c>
      <c r="E8" s="78">
        <f>IF(RES_hh_tes_in!E8=0,"",RES_hh_tes_in!E8/RES_hh_fec_in!E8)</f>
        <v>0.54771438190122601</v>
      </c>
      <c r="F8" s="78">
        <f>IF(RES_hh_tes_in!F8=0,"",RES_hh_tes_in!F8/RES_hh_fec_in!F8)</f>
        <v>0.55290053422335095</v>
      </c>
      <c r="G8" s="78">
        <f>IF(RES_hh_tes_in!G8=0,"",RES_hh_tes_in!G8/RES_hh_fec_in!G8)</f>
        <v>0.55836323828743784</v>
      </c>
      <c r="H8" s="78">
        <f>IF(RES_hh_tes_in!H8=0,"",RES_hh_tes_in!H8/RES_hh_fec_in!H8)</f>
        <v>0.56406474133882911</v>
      </c>
      <c r="I8" s="78">
        <f>IF(RES_hh_tes_in!I8=0,"",RES_hh_tes_in!I8/RES_hh_fec_in!I8)</f>
        <v>0.57007618496322299</v>
      </c>
      <c r="J8" s="78">
        <f>IF(RES_hh_tes_in!J8=0,"",RES_hh_tes_in!J8/RES_hh_fec_in!J8)</f>
        <v>0.57669269895019071</v>
      </c>
      <c r="K8" s="78">
        <f>IF(RES_hh_tes_in!K8=0,"",RES_hh_tes_in!K8/RES_hh_fec_in!K8)</f>
        <v>0.58416281911563384</v>
      </c>
      <c r="L8" s="78">
        <f>IF(RES_hh_tes_in!L8=0,"",RES_hh_tes_in!L8/RES_hh_fec_in!L8)</f>
        <v>0.59254865918429267</v>
      </c>
      <c r="M8" s="78">
        <f>IF(RES_hh_tes_in!M8=0,"",RES_hh_tes_in!M8/RES_hh_fec_in!M8)</f>
        <v>0.60806533091243264</v>
      </c>
      <c r="N8" s="78">
        <f>IF(RES_hh_tes_in!N8=0,"",RES_hh_tes_in!N8/RES_hh_fec_in!N8)</f>
        <v>0.63264697783423696</v>
      </c>
      <c r="O8" s="78">
        <f>IF(RES_hh_tes_in!O8=0,"",RES_hh_tes_in!O8/RES_hh_fec_in!O8)</f>
        <v>0.66758433208324408</v>
      </c>
      <c r="P8" s="78">
        <f>IF(RES_hh_tes_in!P8=0,"",RES_hh_tes_in!P8/RES_hh_fec_in!P8)</f>
        <v>0.7087424927028092</v>
      </c>
      <c r="Q8" s="78">
        <f>IF(RES_hh_tes_in!Q8=0,"",RES_hh_tes_in!Q8/RES_hh_fec_in!Q8)</f>
        <v>0.74346426594125536</v>
      </c>
      <c r="R8" s="78">
        <f>IF(RES_hh_tes_in!R8=0,"",RES_hh_tes_in!R8/RES_hh_fec_in!R8)</f>
        <v>0.76111645330413102</v>
      </c>
      <c r="S8" s="78">
        <f>IF(RES_hh_tes_in!S8=0,"",RES_hh_tes_in!S8/RES_hh_fec_in!S8)</f>
        <v>0.77464185034673116</v>
      </c>
      <c r="T8" s="78">
        <f>IF(RES_hh_tes_in!T8=0,"",RES_hh_tes_in!T8/RES_hh_fec_in!T8)</f>
        <v>0.78565137765295812</v>
      </c>
      <c r="U8" s="78">
        <f>IF(RES_hh_tes_in!U8=0,"",RES_hh_tes_in!U8/RES_hh_fec_in!U8)</f>
        <v>0.79525943919136388</v>
      </c>
      <c r="V8" s="78">
        <f>IF(RES_hh_tes_in!V8=0,"",RES_hh_tes_in!V8/RES_hh_fec_in!V8)</f>
        <v>0.80401949510006743</v>
      </c>
      <c r="W8" s="78">
        <f>IF(RES_hh_tes_in!W8=0,"",RES_hh_tes_in!W8/RES_hh_fec_in!W8)</f>
        <v>0.8106264629957397</v>
      </c>
      <c r="X8" s="78">
        <f>IF(RES_hh_tes_in!X8=0,"",RES_hh_tes_in!X8/RES_hh_fec_in!X8)</f>
        <v>0.81466131752627213</v>
      </c>
      <c r="Y8" s="78">
        <f>IF(RES_hh_tes_in!Y8=0,"",RES_hh_tes_in!Y8/RES_hh_fec_in!Y8)</f>
        <v>0.81751039226695144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0.55990398063479885</v>
      </c>
      <c r="D9" s="78">
        <f>IF(RES_hh_tes_in!D9=0,"",RES_hh_tes_in!D9/RES_hh_fec_in!D9)</f>
        <v>0.57130071552798156</v>
      </c>
      <c r="E9" s="78">
        <f>IF(RES_hh_tes_in!E9=0,"",RES_hh_tes_in!E9/RES_hh_fec_in!E9)</f>
        <v>0.58280594599803659</v>
      </c>
      <c r="F9" s="78">
        <f>IF(RES_hh_tes_in!F9=0,"",RES_hh_tes_in!F9/RES_hh_fec_in!F9)</f>
        <v>0.59440841935561162</v>
      </c>
      <c r="G9" s="78">
        <f>IF(RES_hh_tes_in!G9=0,"",RES_hh_tes_in!G9/RES_hh_fec_in!G9)</f>
        <v>0.6060966879964238</v>
      </c>
      <c r="H9" s="78">
        <f>IF(RES_hh_tes_in!H9=0,"",RES_hh_tes_in!H9/RES_hh_fec_in!H9)</f>
        <v>0.6178572706653942</v>
      </c>
      <c r="I9" s="78">
        <f>IF(RES_hh_tes_in!I9=0,"",RES_hh_tes_in!I9/RES_hh_fec_in!I9)</f>
        <v>0.629672384085051</v>
      </c>
      <c r="J9" s="78">
        <f>IF(RES_hh_tes_in!J9=0,"",RES_hh_tes_in!J9/RES_hh_fec_in!J9)</f>
        <v>0.64150361405316247</v>
      </c>
      <c r="K9" s="78">
        <f>IF(RES_hh_tes_in!K9=0,"",RES_hh_tes_in!K9/RES_hh_fec_in!K9)</f>
        <v>0.65330016561398718</v>
      </c>
      <c r="L9" s="78">
        <f>IF(RES_hh_tes_in!L9=0,"",RES_hh_tes_in!L9/RES_hh_fec_in!L9)</f>
        <v>0.6650169555198695</v>
      </c>
      <c r="M9" s="78">
        <f>IF(RES_hh_tes_in!M9=0,"",RES_hh_tes_in!M9/RES_hh_fec_in!M9)</f>
        <v>0.67577979081708905</v>
      </c>
      <c r="N9" s="78">
        <f>IF(RES_hh_tes_in!N9=0,"",RES_hh_tes_in!N9/RES_hh_fec_in!N9)</f>
        <v>0.68511032991020993</v>
      </c>
      <c r="O9" s="78">
        <f>IF(RES_hh_tes_in!O9=0,"",RES_hh_tes_in!O9/RES_hh_fec_in!O9)</f>
        <v>0.69273230437937572</v>
      </c>
      <c r="P9" s="78">
        <f>IF(RES_hh_tes_in!P9=0,"",RES_hh_tes_in!P9/RES_hh_fec_in!P9)</f>
        <v>0.6993060066675657</v>
      </c>
      <c r="Q9" s="78">
        <f>IF(RES_hh_tes_in!Q9=0,"",RES_hh_tes_in!Q9/RES_hh_fec_in!Q9)</f>
        <v>0.70714966254541345</v>
      </c>
      <c r="R9" s="78">
        <f>IF(RES_hh_tes_in!R9=0,"",RES_hh_tes_in!R9/RES_hh_fec_in!R9)</f>
        <v>0.71889844465496799</v>
      </c>
      <c r="S9" s="78">
        <f>IF(RES_hh_tes_in!S9=0,"",RES_hh_tes_in!S9/RES_hh_fec_in!S9)</f>
        <v>0.73212155857388872</v>
      </c>
      <c r="T9" s="78">
        <f>IF(RES_hh_tes_in!T9=0,"",RES_hh_tes_in!T9/RES_hh_fec_in!T9)</f>
        <v>0.74545945510498957</v>
      </c>
      <c r="U9" s="78">
        <f>IF(RES_hh_tes_in!U9=0,"",RES_hh_tes_in!U9/RES_hh_fec_in!U9)</f>
        <v>0.75778032318796451</v>
      </c>
      <c r="V9" s="78">
        <f>IF(RES_hh_tes_in!V9=0,"",RES_hh_tes_in!V9/RES_hh_fec_in!V9)</f>
        <v>0.76811534302315598</v>
      </c>
      <c r="W9" s="78">
        <f>IF(RES_hh_tes_in!W9=0,"",RES_hh_tes_in!W9/RES_hh_fec_in!W9)</f>
        <v>0.77641773461299213</v>
      </c>
      <c r="X9" s="78">
        <f>IF(RES_hh_tes_in!X9=0,"",RES_hh_tes_in!X9/RES_hh_fec_in!X9)</f>
        <v>0.78388407560790541</v>
      </c>
      <c r="Y9" s="78">
        <f>IF(RES_hh_tes_in!Y9=0,"",RES_hh_tes_in!Y9/RES_hh_fec_in!Y9)</f>
        <v>0.79092038149378807</v>
      </c>
      <c r="DA9" s="89" t="s">
        <v>727</v>
      </c>
    </row>
    <row r="10" spans="1:105" ht="12" customHeight="1" x14ac:dyDescent="0.25">
      <c r="A10" s="28" t="s">
        <v>197</v>
      </c>
      <c r="B10" s="78"/>
      <c r="C10" s="78">
        <f>IF(RES_hh_tes_in!C10=0,"",RES_hh_tes_in!C10/RES_hh_fec_in!C10)</f>
        <v>0.76525957194663763</v>
      </c>
      <c r="D10" s="78">
        <f>IF(RES_hh_tes_in!D10=0,"",RES_hh_tes_in!D10/RES_hh_fec_in!D10)</f>
        <v>0.77040277641245114</v>
      </c>
      <c r="E10" s="78">
        <f>IF(RES_hh_tes_in!E10=0,"",RES_hh_tes_in!E10/RES_hh_fec_in!E10)</f>
        <v>0.7755467639418866</v>
      </c>
      <c r="F10" s="78">
        <f>IF(RES_hh_tes_in!F10=0,"",RES_hh_tes_in!F10/RES_hh_fec_in!F10)</f>
        <v>0.780690858252725</v>
      </c>
      <c r="G10" s="78">
        <f>IF(RES_hh_tes_in!G10=0,"",RES_hh_tes_in!G10/RES_hh_fec_in!G10)</f>
        <v>0.78583567371910035</v>
      </c>
      <c r="H10" s="78">
        <f>IF(RES_hh_tes_in!H10=0,"",RES_hh_tes_in!H10/RES_hh_fec_in!H10)</f>
        <v>0.79098113514944024</v>
      </c>
      <c r="I10" s="78">
        <f>IF(RES_hh_tes_in!I10=0,"",RES_hh_tes_in!I10/RES_hh_fec_in!I10)</f>
        <v>0.79612739392554988</v>
      </c>
      <c r="J10" s="78">
        <f>IF(RES_hh_tes_in!J10=0,"",RES_hh_tes_in!J10/RES_hh_fec_in!J10)</f>
        <v>0.80127507020525013</v>
      </c>
      <c r="K10" s="78">
        <f>IF(RES_hh_tes_in!K10=0,"",RES_hh_tes_in!K10/RES_hh_fec_in!K10)</f>
        <v>0.80642469128580752</v>
      </c>
      <c r="L10" s="78" t="str">
        <f>IF(RES_hh_tes_in!L10=0,"",RES_hh_tes_in!L10/RES_hh_fec_in!L10)</f>
        <v/>
      </c>
      <c r="M10" s="78">
        <f>IF(RES_hh_tes_in!M10=0,"",RES_hh_tes_in!M10/RES_hh_fec_in!M10)</f>
        <v>0.81678315741048801</v>
      </c>
      <c r="N10" s="78">
        <f>IF(RES_hh_tes_in!N10=0,"",RES_hh_tes_in!N10/RES_hh_fec_in!N10)</f>
        <v>0.82206477781391907</v>
      </c>
      <c r="O10" s="78">
        <f>IF(RES_hh_tes_in!O10=0,"",RES_hh_tes_in!O10/RES_hh_fec_in!O10)</f>
        <v>0.82739721011899359</v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>
        <f>IF(RES_hh_tes_in!R10=0,"",RES_hh_tes_in!R10/RES_hh_fec_in!R10)</f>
        <v>0.84184589280854583</v>
      </c>
      <c r="S10" s="78">
        <f>IF(RES_hh_tes_in!S10=0,"",RES_hh_tes_in!S10/RES_hh_fec_in!S10)</f>
        <v>0.84578342724407729</v>
      </c>
      <c r="T10" s="78">
        <f>IF(RES_hh_tes_in!T10=0,"",RES_hh_tes_in!T10/RES_hh_fec_in!T10)</f>
        <v>0.84945169718170344</v>
      </c>
      <c r="U10" s="78">
        <f>IF(RES_hh_tes_in!U10=0,"",RES_hh_tes_in!U10/RES_hh_fec_in!U10)</f>
        <v>0.85291975379574791</v>
      </c>
      <c r="V10" s="78">
        <f>IF(RES_hh_tes_in!V10=0,"",RES_hh_tes_in!V10/RES_hh_fec_in!V10)</f>
        <v>0.85625664826052894</v>
      </c>
      <c r="W10" s="78">
        <f>IF(RES_hh_tes_in!W10=0,"",RES_hh_tes_in!W10/RES_hh_fec_in!W10)</f>
        <v>0.85937656355061265</v>
      </c>
      <c r="X10" s="78">
        <f>IF(RES_hh_tes_in!X10=0,"",RES_hh_tes_in!X10/RES_hh_fec_in!X10)</f>
        <v>0.86195461978188337</v>
      </c>
      <c r="Y10" s="78">
        <f>IF(RES_hh_tes_in!Y10=0,"",RES_hh_tes_in!Y10/RES_hh_fec_in!Y10)</f>
        <v>0.86442621889277504</v>
      </c>
      <c r="DA10" s="89" t="s">
        <v>728</v>
      </c>
    </row>
    <row r="11" spans="1:105" ht="12" customHeight="1" x14ac:dyDescent="0.25">
      <c r="A11" s="28" t="s">
        <v>198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>
        <f>IF(RES_hh_tes_in!F11=0,"",RES_hh_tes_in!F11/RES_hh_fec_in!F11)</f>
        <v>0.76058742093756893</v>
      </c>
      <c r="G11" s="78">
        <f>IF(RES_hh_tes_in!G11=0,"",RES_hh_tes_in!G11/RES_hh_fec_in!G11)</f>
        <v>0.76300241883362119</v>
      </c>
      <c r="H11" s="78">
        <f>IF(RES_hh_tes_in!H11=0,"",RES_hh_tes_in!H11/RES_hh_fec_in!H11)</f>
        <v>0.76546837026646886</v>
      </c>
      <c r="I11" s="78" t="str">
        <f>IF(RES_hh_tes_in!I11=0,"",RES_hh_tes_in!I11/RES_hh_fec_in!I11)</f>
        <v/>
      </c>
      <c r="J11" s="78">
        <f>IF(RES_hh_tes_in!J11=0,"",RES_hh_tes_in!J11/RES_hh_fec_in!J11)</f>
        <v>0.77063787461414357</v>
      </c>
      <c r="K11" s="78">
        <f>IF(RES_hh_tes_in!K11=0,"",RES_hh_tes_in!K11/RES_hh_fec_in!K11)</f>
        <v>0.77343193860744108</v>
      </c>
      <c r="L11" s="78">
        <f>IF(RES_hh_tes_in!L11=0,"",RES_hh_tes_in!L11/RES_hh_fec_in!L11)</f>
        <v>0.77639053605566077</v>
      </c>
      <c r="M11" s="78">
        <f>IF(RES_hh_tes_in!M11=0,"",RES_hh_tes_in!M11/RES_hh_fec_in!M11)</f>
        <v>0.78048708357694385</v>
      </c>
      <c r="N11" s="78">
        <f>IF(RES_hh_tes_in!N11=0,"",RES_hh_tes_in!N11/RES_hh_fec_in!N11)</f>
        <v>0.786029351085621</v>
      </c>
      <c r="O11" s="78">
        <f>IF(RES_hh_tes_in!O11=0,"",RES_hh_tes_in!O11/RES_hh_fec_in!O11)</f>
        <v>0.7932871363100662</v>
      </c>
      <c r="P11" s="78">
        <f>IF(RES_hh_tes_in!P11=0,"",RES_hh_tes_in!P11/RES_hh_fec_in!P11)</f>
        <v>0.80174712929124492</v>
      </c>
      <c r="Q11" s="78">
        <f>IF(RES_hh_tes_in!Q11=0,"",RES_hh_tes_in!Q11/RES_hh_fec_in!Q11)</f>
        <v>0.80972893856201089</v>
      </c>
      <c r="R11" s="78">
        <f>IF(RES_hh_tes_in!R11=0,"",RES_hh_tes_in!R11/RES_hh_fec_in!R11)</f>
        <v>0.81584513260639102</v>
      </c>
      <c r="S11" s="78">
        <f>IF(RES_hh_tes_in!S11=0,"",RES_hh_tes_in!S11/RES_hh_fec_in!S11)</f>
        <v>0.82179516697778332</v>
      </c>
      <c r="T11" s="78">
        <f>IF(RES_hh_tes_in!T11=0,"",RES_hh_tes_in!T11/RES_hh_fec_in!T11)</f>
        <v>0.82753928609774763</v>
      </c>
      <c r="U11" s="78">
        <f>IF(RES_hh_tes_in!U11=0,"",RES_hh_tes_in!U11/RES_hh_fec_in!U11)</f>
        <v>0.83303773438786233</v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>
        <f>IF(RES_hh_tes_in!Y11=0,"",RES_hh_tes_in!Y11/RES_hh_fec_in!Y11)</f>
        <v>0.85185242960069585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1.6518644863861038</v>
      </c>
      <c r="D12" s="78">
        <f>IF(RES_hh_tes_in!D12=0,"",RES_hh_tes_in!D12/RES_hh_fec_in!D12)</f>
        <v>1.7496698291063866</v>
      </c>
      <c r="E12" s="78">
        <f>IF(RES_hh_tes_in!E12=0,"",RES_hh_tes_in!E12/RES_hh_fec_in!E12)</f>
        <v>1.8491218536526854</v>
      </c>
      <c r="F12" s="78">
        <f>IF(RES_hh_tes_in!F12=0,"",RES_hh_tes_in!F12/RES_hh_fec_in!F12)</f>
        <v>1.9492617688070037</v>
      </c>
      <c r="G12" s="78">
        <f>IF(RES_hh_tes_in!G12=0,"",RES_hh_tes_in!G12/RES_hh_fec_in!G12)</f>
        <v>2.0509631561123181</v>
      </c>
      <c r="H12" s="78">
        <f>IF(RES_hh_tes_in!H12=0,"",RES_hh_tes_in!H12/RES_hh_fec_in!H12)</f>
        <v>2.1541209249151567</v>
      </c>
      <c r="I12" s="78">
        <f>IF(RES_hh_tes_in!I12=0,"",RES_hh_tes_in!I12/RES_hh_fec_in!I12)</f>
        <v>2.2589522364048937</v>
      </c>
      <c r="J12" s="78">
        <f>IF(RES_hh_tes_in!J12=0,"",RES_hh_tes_in!J12/RES_hh_fec_in!J12)</f>
        <v>2.3663424888784959</v>
      </c>
      <c r="K12" s="78">
        <f>IF(RES_hh_tes_in!K12=0,"",RES_hh_tes_in!K12/RES_hh_fec_in!K12)</f>
        <v>2.4770472418723557</v>
      </c>
      <c r="L12" s="78">
        <f>IF(RES_hh_tes_in!L12=0,"",RES_hh_tes_in!L12/RES_hh_fec_in!L12)</f>
        <v>2.5912736235665772</v>
      </c>
      <c r="M12" s="78">
        <f>IF(RES_hh_tes_in!M12=0,"",RES_hh_tes_in!M12/RES_hh_fec_in!M12)</f>
        <v>2.7309488464671094</v>
      </c>
      <c r="N12" s="78">
        <f>IF(RES_hh_tes_in!N12=0,"",RES_hh_tes_in!N12/RES_hh_fec_in!N12)</f>
        <v>2.9036342754536921</v>
      </c>
      <c r="O12" s="78">
        <f>IF(RES_hh_tes_in!O12=0,"",RES_hh_tes_in!O12/RES_hh_fec_in!O12)</f>
        <v>3.1119276461549639</v>
      </c>
      <c r="P12" s="78">
        <f>IF(RES_hh_tes_in!P12=0,"",RES_hh_tes_in!P12/RES_hh_fec_in!P12)</f>
        <v>3.3348264145849509</v>
      </c>
      <c r="Q12" s="78">
        <f>IF(RES_hh_tes_in!Q12=0,"",RES_hh_tes_in!Q12/RES_hh_fec_in!Q12)</f>
        <v>3.5081676592366939</v>
      </c>
      <c r="R12" s="78">
        <f>IF(RES_hh_tes_in!R12=0,"",RES_hh_tes_in!R12/RES_hh_fec_in!R12)</f>
        <v>3.5090035722418982</v>
      </c>
      <c r="S12" s="78">
        <f>IF(RES_hh_tes_in!S12=0,"",RES_hh_tes_in!S12/RES_hh_fec_in!S12)</f>
        <v>3.5090964514646985</v>
      </c>
      <c r="T12" s="78">
        <f>IF(RES_hh_tes_in!T12=0,"",RES_hh_tes_in!T12/RES_hh_fec_in!T12)</f>
        <v>3.5091996506011434</v>
      </c>
      <c r="U12" s="78">
        <f>IF(RES_hh_tes_in!U12=0,"",RES_hh_tes_in!U12/RES_hh_fec_in!U12)</f>
        <v>3.5093143163083047</v>
      </c>
      <c r="V12" s="78">
        <f>IF(RES_hh_tes_in!V12=0,"",RES_hh_tes_in!V12/RES_hh_fec_in!V12)</f>
        <v>3.5196342299527972</v>
      </c>
      <c r="W12" s="78">
        <f>IF(RES_hh_tes_in!W12=0,"",RES_hh_tes_in!W12/RES_hh_fec_in!W12)</f>
        <v>3.5746021792744003</v>
      </c>
      <c r="X12" s="78">
        <f>IF(RES_hh_tes_in!X12=0,"",RES_hh_tes_in!X12/RES_hh_fec_in!X12)</f>
        <v>3.6482202904091228</v>
      </c>
      <c r="Y12" s="78">
        <f>IF(RES_hh_tes_in!Y12=0,"",RES_hh_tes_in!Y12/RES_hh_fec_in!Y12)</f>
        <v>3.7327002455789593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0.71126622240716442</v>
      </c>
      <c r="D13" s="79">
        <f>IF(RES_hh_tes_in!D13=0,"",RES_hh_tes_in!D13/RES_hh_fec_in!D13)</f>
        <v>0.71463526975749248</v>
      </c>
      <c r="E13" s="79">
        <f>IF(RES_hh_tes_in!E13=0,"",RES_hh_tes_in!E13/RES_hh_fec_in!E13)</f>
        <v>0.71799493321508445</v>
      </c>
      <c r="F13" s="79">
        <f>IF(RES_hh_tes_in!F13=0,"",RES_hh_tes_in!F13/RES_hh_fec_in!F13)</f>
        <v>0.72135298994039865</v>
      </c>
      <c r="G13" s="79">
        <f>IF(RES_hh_tes_in!G13=0,"",RES_hh_tes_in!G13/RES_hh_fec_in!G13)</f>
        <v>0.72470241085116083</v>
      </c>
      <c r="H13" s="79">
        <f>IF(RES_hh_tes_in!H13=0,"",RES_hh_tes_in!H13/RES_hh_fec_in!H13)</f>
        <v>0.72804408283400124</v>
      </c>
      <c r="I13" s="79">
        <f>IF(RES_hh_tes_in!I13=0,"",RES_hh_tes_in!I13/RES_hh_fec_in!I13)</f>
        <v>0.73137630273581</v>
      </c>
      <c r="J13" s="79">
        <f>IF(RES_hh_tes_in!J13=0,"",RES_hh_tes_in!J13/RES_hh_fec_in!J13)</f>
        <v>0.73469203141751038</v>
      </c>
      <c r="K13" s="79">
        <f>IF(RES_hh_tes_in!K13=0,"",RES_hh_tes_in!K13/RES_hh_fec_in!K13)</f>
        <v>0.73798533005928157</v>
      </c>
      <c r="L13" s="79">
        <f>IF(RES_hh_tes_in!L13=0,"",RES_hh_tes_in!L13/RES_hh_fec_in!L13)</f>
        <v>0.74125469637757546</v>
      </c>
      <c r="M13" s="79">
        <f>IF(RES_hh_tes_in!M13=0,"",RES_hh_tes_in!M13/RES_hh_fec_in!M13)</f>
        <v>0.74389863758945096</v>
      </c>
      <c r="N13" s="79">
        <f>IF(RES_hh_tes_in!N13=0,"",RES_hh_tes_in!N13/RES_hh_fec_in!N13)</f>
        <v>0.74569983164573117</v>
      </c>
      <c r="O13" s="79" t="str">
        <f>IF(RES_hh_tes_in!O13=0,"",RES_hh_tes_in!O13/RES_hh_fec_in!O13)</f>
        <v/>
      </c>
      <c r="P13" s="79">
        <f>IF(RES_hh_tes_in!P13=0,"",RES_hh_tes_in!P13/RES_hh_fec_in!P13)</f>
        <v>0.74889678140112625</v>
      </c>
      <c r="Q13" s="79" t="str">
        <f>IF(RES_hh_tes_in!Q13=0,"",RES_hh_tes_in!Q13/RES_hh_fec_in!Q13)</f>
        <v/>
      </c>
      <c r="R13" s="79">
        <f>IF(RES_hh_tes_in!R13=0,"",RES_hh_tes_in!R13/RES_hh_fec_in!R13)</f>
        <v>0.76921880665155773</v>
      </c>
      <c r="S13" s="79" t="str">
        <f>IF(RES_hh_tes_in!S13=0,"",RES_hh_tes_in!S13/RES_hh_fec_in!S13)</f>
        <v/>
      </c>
      <c r="T13" s="79">
        <f>IF(RES_hh_tes_in!T13=0,"",RES_hh_tes_in!T13/RES_hh_fec_in!T13)</f>
        <v>0.80989886063701855</v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 t="str">
        <f>IF(RES_hh_tes_in!W13=0,"",RES_hh_tes_in!W13/RES_hh_fec_in!W13)</f>
        <v/>
      </c>
      <c r="X13" s="79" t="str">
        <f>IF(RES_hh_tes_in!X13=0,"",RES_hh_tes_in!X13/RES_hh_fec_in!X13)</f>
        <v/>
      </c>
      <c r="Y13" s="79">
        <f>IF(RES_hh_tes_in!Y13=0,"",RES_hh_tes_in!Y13/RES_hh_fec_in!Y13)</f>
        <v>0.89202197364059477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2.302412497236523</v>
      </c>
      <c r="D15" s="70">
        <f>IF(RES_hh_tes_in!D15=0,"",RES_hh_tes_in!D15/RES_hh_fec_in!D15)</f>
        <v>2.3995607234196634</v>
      </c>
      <c r="E15" s="70">
        <f>IF(RES_hh_tes_in!E15=0,"",RES_hh_tes_in!E15/RES_hh_fec_in!E15)</f>
        <v>2.4981653883196522</v>
      </c>
      <c r="F15" s="70">
        <f>IF(RES_hh_tes_in!F15=0,"",RES_hh_tes_in!F15/RES_hh_fec_in!F15)</f>
        <v>2.5975620023931119</v>
      </c>
      <c r="G15" s="70">
        <f>IF(RES_hh_tes_in!G15=0,"",RES_hh_tes_in!G15/RES_hh_fec_in!G15)</f>
        <v>2.6983264024937252</v>
      </c>
      <c r="H15" s="70">
        <f>IF(RES_hh_tes_in!H15=0,"",RES_hh_tes_in!H15/RES_hh_fec_in!H15)</f>
        <v>2.800368089171926</v>
      </c>
      <c r="I15" s="70">
        <f>IF(RES_hh_tes_in!I15=0,"",RES_hh_tes_in!I15/RES_hh_fec_in!I15)</f>
        <v>2.9038077687773867</v>
      </c>
      <c r="J15" s="70">
        <f>IF(RES_hh_tes_in!J15=0,"",RES_hh_tes_in!J15/RES_hh_fec_in!J15)</f>
        <v>3.0091864380942837</v>
      </c>
      <c r="K15" s="70">
        <f>IF(RES_hh_tes_in!K15=0,"",RES_hh_tes_in!K15/RES_hh_fec_in!K15)</f>
        <v>3.1169326116838958</v>
      </c>
      <c r="L15" s="70">
        <f>IF(RES_hh_tes_in!L15=0,"",RES_hh_tes_in!L15/RES_hh_fec_in!L15)</f>
        <v>3.2271031151889891</v>
      </c>
      <c r="M15" s="70">
        <f>IF(RES_hh_tes_in!M15=0,"",RES_hh_tes_in!M15/RES_hh_fec_in!M15)</f>
        <v>3.3533503915550158</v>
      </c>
      <c r="N15" s="70">
        <f>IF(RES_hh_tes_in!N15=0,"",RES_hh_tes_in!N15/RES_hh_fec_in!N15)</f>
        <v>3.4997272243072683</v>
      </c>
      <c r="O15" s="70">
        <f>IF(RES_hh_tes_in!O15=0,"",RES_hh_tes_in!O15/RES_hh_fec_in!O15)</f>
        <v>3.6659724916537262</v>
      </c>
      <c r="P15" s="70">
        <f>IF(RES_hh_tes_in!P15=0,"",RES_hh_tes_in!P15/RES_hh_fec_in!P15)</f>
        <v>3.8359072036490263</v>
      </c>
      <c r="Q15" s="70">
        <f>IF(RES_hh_tes_in!Q15=0,"",RES_hh_tes_in!Q15/RES_hh_fec_in!Q15)</f>
        <v>3.9663294896328227</v>
      </c>
      <c r="R15" s="70">
        <f>IF(RES_hh_tes_in!R15=0,"",RES_hh_tes_in!R15/RES_hh_fec_in!R15)</f>
        <v>3.9945891452266613</v>
      </c>
      <c r="S15" s="70">
        <f>IF(RES_hh_tes_in!S15=0,"",RES_hh_tes_in!S15/RES_hh_fec_in!S15)</f>
        <v>3.9977291069593095</v>
      </c>
      <c r="T15" s="70">
        <f>IF(RES_hh_tes_in!T15=0,"",RES_hh_tes_in!T15/RES_hh_fec_in!T15)</f>
        <v>4.0012179533289194</v>
      </c>
      <c r="U15" s="70">
        <f>IF(RES_hh_tes_in!U15=0,"",RES_hh_tes_in!U15/RES_hh_fec_in!U15)</f>
        <v>4.0050944492951537</v>
      </c>
      <c r="V15" s="70">
        <f>IF(RES_hh_tes_in!V15=0,"",RES_hh_tes_in!V15/RES_hh_fec_in!V15)</f>
        <v>4.0161716779455272</v>
      </c>
      <c r="W15" s="70">
        <f>IF(RES_hh_tes_in!W15=0,"",RES_hh_tes_in!W15/RES_hh_fec_in!W15)</f>
        <v>4.0525292903981001</v>
      </c>
      <c r="X15" s="70">
        <f>IF(RES_hh_tes_in!X15=0,"",RES_hh_tes_in!X15/RES_hh_fec_in!X15)</f>
        <v>4.0965738044797613</v>
      </c>
      <c r="Y15" s="70">
        <f>IF(RES_hh_tes_in!Y15=0,"",RES_hh_tes_in!Y15/RES_hh_fec_in!Y15)</f>
        <v>4.1462198010357083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2.302412497236523</v>
      </c>
      <c r="D16" s="78">
        <f>IF(RES_hh_tes_in!D16=0,"",RES_hh_tes_in!D16/RES_hh_fec_in!D16)</f>
        <v>2.3995607234196634</v>
      </c>
      <c r="E16" s="78">
        <f>IF(RES_hh_tes_in!E16=0,"",RES_hh_tes_in!E16/RES_hh_fec_in!E16)</f>
        <v>2.4981653883196522</v>
      </c>
      <c r="F16" s="78">
        <f>IF(RES_hh_tes_in!F16=0,"",RES_hh_tes_in!F16/RES_hh_fec_in!F16)</f>
        <v>2.5975620023931119</v>
      </c>
      <c r="G16" s="78">
        <f>IF(RES_hh_tes_in!G16=0,"",RES_hh_tes_in!G16/RES_hh_fec_in!G16)</f>
        <v>2.6983264024937252</v>
      </c>
      <c r="H16" s="78">
        <f>IF(RES_hh_tes_in!H16=0,"",RES_hh_tes_in!H16/RES_hh_fec_in!H16)</f>
        <v>2.800368089171926</v>
      </c>
      <c r="I16" s="78">
        <f>IF(RES_hh_tes_in!I16=0,"",RES_hh_tes_in!I16/RES_hh_fec_in!I16)</f>
        <v>2.9038077687773867</v>
      </c>
      <c r="J16" s="78">
        <f>IF(RES_hh_tes_in!J16=0,"",RES_hh_tes_in!J16/RES_hh_fec_in!J16)</f>
        <v>3.0091864380942837</v>
      </c>
      <c r="K16" s="78">
        <f>IF(RES_hh_tes_in!K16=0,"",RES_hh_tes_in!K16/RES_hh_fec_in!K16)</f>
        <v>3.1169326116838958</v>
      </c>
      <c r="L16" s="78">
        <f>IF(RES_hh_tes_in!L16=0,"",RES_hh_tes_in!L16/RES_hh_fec_in!L16)</f>
        <v>3.2271031151889891</v>
      </c>
      <c r="M16" s="78">
        <f>IF(RES_hh_tes_in!M16=0,"",RES_hh_tes_in!M16/RES_hh_fec_in!M16)</f>
        <v>3.3533503915550158</v>
      </c>
      <c r="N16" s="78">
        <f>IF(RES_hh_tes_in!N16=0,"",RES_hh_tes_in!N16/RES_hh_fec_in!N16)</f>
        <v>3.4997272243072683</v>
      </c>
      <c r="O16" s="78">
        <f>IF(RES_hh_tes_in!O16=0,"",RES_hh_tes_in!O16/RES_hh_fec_in!O16)</f>
        <v>3.6659724916537262</v>
      </c>
      <c r="P16" s="78">
        <f>IF(RES_hh_tes_in!P16=0,"",RES_hh_tes_in!P16/RES_hh_fec_in!P16)</f>
        <v>3.8359072036490263</v>
      </c>
      <c r="Q16" s="78">
        <f>IF(RES_hh_tes_in!Q16=0,"",RES_hh_tes_in!Q16/RES_hh_fec_in!Q16)</f>
        <v>3.9663294896328227</v>
      </c>
      <c r="R16" s="78">
        <f>IF(RES_hh_tes_in!R16=0,"",RES_hh_tes_in!R16/RES_hh_fec_in!R16)</f>
        <v>3.9945891452266613</v>
      </c>
      <c r="S16" s="78">
        <f>IF(RES_hh_tes_in!S16=0,"",RES_hh_tes_in!S16/RES_hh_fec_in!S16)</f>
        <v>3.9977291069593095</v>
      </c>
      <c r="T16" s="78">
        <f>IF(RES_hh_tes_in!T16=0,"",RES_hh_tes_in!T16/RES_hh_fec_in!T16)</f>
        <v>4.0012179533289194</v>
      </c>
      <c r="U16" s="78">
        <f>IF(RES_hh_tes_in!U16=0,"",RES_hh_tes_in!U16/RES_hh_fec_in!U16)</f>
        <v>4.0050944492951537</v>
      </c>
      <c r="V16" s="78">
        <f>IF(RES_hh_tes_in!V16=0,"",RES_hh_tes_in!V16/RES_hh_fec_in!V16)</f>
        <v>4.0161716779455272</v>
      </c>
      <c r="W16" s="78">
        <f>IF(RES_hh_tes_in!W16=0,"",RES_hh_tes_in!W16/RES_hh_fec_in!W16)</f>
        <v>4.0525292903981001</v>
      </c>
      <c r="X16" s="78">
        <f>IF(RES_hh_tes_in!X16=0,"",RES_hh_tes_in!X16/RES_hh_fec_in!X16)</f>
        <v>4.0965738044797613</v>
      </c>
      <c r="Y16" s="78">
        <f>IF(RES_hh_tes_in!Y16=0,"",RES_hh_tes_in!Y16/RES_hh_fec_in!Y16)</f>
        <v>4.1462198010357083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0.60977305944150506</v>
      </c>
      <c r="D17" s="70">
        <f>IF(RES_hh_tes_in!D17=0,"",RES_hh_tes_in!D17/RES_hh_fec_in!D17)</f>
        <v>0.62030302743182364</v>
      </c>
      <c r="E17" s="70">
        <f>IF(RES_hh_tes_in!E17=0,"",RES_hh_tes_in!E17/RES_hh_fec_in!E17)</f>
        <v>0.62301125789967549</v>
      </c>
      <c r="F17" s="70">
        <f>IF(RES_hh_tes_in!F17=0,"",RES_hh_tes_in!F17/RES_hh_fec_in!F17)</f>
        <v>0.64570313646835009</v>
      </c>
      <c r="G17" s="70">
        <f>IF(RES_hh_tes_in!G17=0,"",RES_hh_tes_in!G17/RES_hh_fec_in!G17)</f>
        <v>0.63211732300744883</v>
      </c>
      <c r="H17" s="70">
        <f>IF(RES_hh_tes_in!H17=0,"",RES_hh_tes_in!H17/RES_hh_fec_in!H17)</f>
        <v>0.64501046548063456</v>
      </c>
      <c r="I17" s="70">
        <f>IF(RES_hh_tes_in!I17=0,"",RES_hh_tes_in!I17/RES_hh_fec_in!I17)</f>
        <v>0.66147551328766208</v>
      </c>
      <c r="J17" s="70">
        <f>IF(RES_hh_tes_in!J17=0,"",RES_hh_tes_in!J17/RES_hh_fec_in!J17)</f>
        <v>0.64995483107717833</v>
      </c>
      <c r="K17" s="70">
        <f>IF(RES_hh_tes_in!K17=0,"",RES_hh_tes_in!K17/RES_hh_fec_in!K17)</f>
        <v>0.6416629014475651</v>
      </c>
      <c r="L17" s="70">
        <f>IF(RES_hh_tes_in!L17=0,"",RES_hh_tes_in!L17/RES_hh_fec_in!L17)</f>
        <v>0.66021413192450917</v>
      </c>
      <c r="M17" s="70">
        <f>IF(RES_hh_tes_in!M17=0,"",RES_hh_tes_in!M17/RES_hh_fec_in!M17)</f>
        <v>0.67539432968071167</v>
      </c>
      <c r="N17" s="70">
        <f>IF(RES_hh_tes_in!N17=0,"",RES_hh_tes_in!N17/RES_hh_fec_in!N17)</f>
        <v>0.6891620354098672</v>
      </c>
      <c r="O17" s="70">
        <f>IF(RES_hh_tes_in!O17=0,"",RES_hh_tes_in!O17/RES_hh_fec_in!O17)</f>
        <v>0.71187731985415681</v>
      </c>
      <c r="P17" s="70">
        <f>IF(RES_hh_tes_in!P17=0,"",RES_hh_tes_in!P17/RES_hh_fec_in!P17)</f>
        <v>0.75379742540313532</v>
      </c>
      <c r="Q17" s="70">
        <f>IF(RES_hh_tes_in!Q17=0,"",RES_hh_tes_in!Q17/RES_hh_fec_in!Q17)</f>
        <v>0.76024554631570895</v>
      </c>
      <c r="R17" s="70">
        <f>IF(RES_hh_tes_in!R17=0,"",RES_hh_tes_in!R17/RES_hh_fec_in!R17)</f>
        <v>0.77857823150558825</v>
      </c>
      <c r="S17" s="70">
        <f>IF(RES_hh_tes_in!S17=0,"",RES_hh_tes_in!S17/RES_hh_fec_in!S17)</f>
        <v>0.78891553748324517</v>
      </c>
      <c r="T17" s="70">
        <f>IF(RES_hh_tes_in!T17=0,"",RES_hh_tes_in!T17/RES_hh_fec_in!T17)</f>
        <v>0.79710204313205146</v>
      </c>
      <c r="U17" s="70">
        <f>IF(RES_hh_tes_in!U17=0,"",RES_hh_tes_in!U17/RES_hh_fec_in!U17)</f>
        <v>0.80898540142242248</v>
      </c>
      <c r="V17" s="70">
        <f>IF(RES_hh_tes_in!V17=0,"",RES_hh_tes_in!V17/RES_hh_fec_in!V17)</f>
        <v>0.82353985882912195</v>
      </c>
      <c r="W17" s="70">
        <f>IF(RES_hh_tes_in!W17=0,"",RES_hh_tes_in!W17/RES_hh_fec_in!W17)</f>
        <v>0.85759733462116683</v>
      </c>
      <c r="X17" s="70">
        <f>IF(RES_hh_tes_in!X17=0,"",RES_hh_tes_in!X17/RES_hh_fec_in!X17)</f>
        <v>0.86274706490293163</v>
      </c>
      <c r="Y17" s="70">
        <f>IF(RES_hh_tes_in!Y17=0,"",RES_hh_tes_in!Y17/RES_hh_fec_in!Y17)</f>
        <v>0.86221047860497368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0.5858098413616698</v>
      </c>
      <c r="D19" s="78">
        <f>IF(RES_hh_tes_in!D19=0,"",RES_hh_tes_in!D19/RES_hh_fec_in!D19)</f>
        <v>0.58761755202164945</v>
      </c>
      <c r="E19" s="78">
        <f>IF(RES_hh_tes_in!E19=0,"",RES_hh_tes_in!E19/RES_hh_fec_in!E19)</f>
        <v>0.58967654246441525</v>
      </c>
      <c r="F19" s="78">
        <f>IF(RES_hh_tes_in!F19=0,"",RES_hh_tes_in!F19/RES_hh_fec_in!F19)</f>
        <v>0.59176979833210708</v>
      </c>
      <c r="G19" s="78">
        <f>IF(RES_hh_tes_in!G19=0,"",RES_hh_tes_in!G19/RES_hh_fec_in!G19)</f>
        <v>0.5940944680997079</v>
      </c>
      <c r="H19" s="78">
        <f>IF(RES_hh_tes_in!H19=0,"",RES_hh_tes_in!H19/RES_hh_fec_in!H19)</f>
        <v>0.59662642330372095</v>
      </c>
      <c r="I19" s="78">
        <f>IF(RES_hh_tes_in!I19=0,"",RES_hh_tes_in!I19/RES_hh_fec_in!I19)</f>
        <v>0.59941424133414267</v>
      </c>
      <c r="J19" s="78">
        <f>IF(RES_hh_tes_in!J19=0,"",RES_hh_tes_in!J19/RES_hh_fec_in!J19)</f>
        <v>0.60265692661151438</v>
      </c>
      <c r="K19" s="78">
        <f>IF(RES_hh_tes_in!K19=0,"",RES_hh_tes_in!K19/RES_hh_fec_in!K19)</f>
        <v>0.60652368523768418</v>
      </c>
      <c r="L19" s="78">
        <f>IF(RES_hh_tes_in!L19=0,"",RES_hh_tes_in!L19/RES_hh_fec_in!L19)</f>
        <v>0.61105978678199468</v>
      </c>
      <c r="M19" s="78">
        <f>IF(RES_hh_tes_in!M19=0,"",RES_hh_tes_in!M19/RES_hh_fec_in!M19)</f>
        <v>0.62030691740680544</v>
      </c>
      <c r="N19" s="78">
        <f>IF(RES_hh_tes_in!N19=0,"",RES_hh_tes_in!N19/RES_hh_fec_in!N19)</f>
        <v>0.63554977351808695</v>
      </c>
      <c r="O19" s="78">
        <f>IF(RES_hh_tes_in!O19=0,"",RES_hh_tes_in!O19/RES_hh_fec_in!O19)</f>
        <v>0.65783392917802752</v>
      </c>
      <c r="P19" s="78">
        <f>IF(RES_hh_tes_in!P19=0,"",RES_hh_tes_in!P19/RES_hh_fec_in!P19)</f>
        <v>0.68485587187054631</v>
      </c>
      <c r="Q19" s="78">
        <f>IF(RES_hh_tes_in!Q19=0,"",RES_hh_tes_in!Q19/RES_hh_fec_in!Q19)</f>
        <v>0.70918539092852373</v>
      </c>
      <c r="R19" s="78">
        <f>IF(RES_hh_tes_in!R19=0,"",RES_hh_tes_in!R19/RES_hh_fec_in!R19)</f>
        <v>0.72496984601585102</v>
      </c>
      <c r="S19" s="78">
        <f>IF(RES_hh_tes_in!S19=0,"",RES_hh_tes_in!S19/RES_hh_fec_in!S19)</f>
        <v>0.73966667804079322</v>
      </c>
      <c r="T19" s="78">
        <f>IF(RES_hh_tes_in!T19=0,"",RES_hh_tes_in!T19/RES_hh_fec_in!T19)</f>
        <v>0.75284253958724667</v>
      </c>
      <c r="U19" s="78">
        <f>IF(RES_hh_tes_in!U19=0,"",RES_hh_tes_in!U19/RES_hh_fec_in!U19)</f>
        <v>0.76406408323915442</v>
      </c>
      <c r="V19" s="78">
        <f>IF(RES_hh_tes_in!V19=0,"",RES_hh_tes_in!V19/RES_hh_fec_in!V19)</f>
        <v>0.77289796158044077</v>
      </c>
      <c r="W19" s="78">
        <f>IF(RES_hh_tes_in!W19=0,"",RES_hh_tes_in!W19/RES_hh_fec_in!W19)</f>
        <v>0.77832773138424249</v>
      </c>
      <c r="X19" s="78">
        <f>IF(RES_hh_tes_in!X19=0,"",RES_hh_tes_in!X19/RES_hh_fec_in!X19)</f>
        <v>0.78171361526372118</v>
      </c>
      <c r="Y19" s="78">
        <f>IF(RES_hh_tes_in!Y19=0,"",RES_hh_tes_in!Y19/RES_hh_fec_in!Y19)</f>
        <v>0.7834281439889268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0.52850495695429667</v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>
        <f>IF(RES_hh_tes_in!K20=0,"",RES_hh_tes_in!K20/RES_hh_fec_in!K20)</f>
        <v>0.5537847239547895</v>
      </c>
      <c r="L20" s="78">
        <f>IF(RES_hh_tes_in!L20=0,"",RES_hh_tes_in!L20/RES_hh_fec_in!L20)</f>
        <v>0.55932071190647636</v>
      </c>
      <c r="M20" s="78">
        <f>IF(RES_hh_tes_in!M20=0,"",RES_hh_tes_in!M20/RES_hh_fec_in!M20)</f>
        <v>0.57060617437387617</v>
      </c>
      <c r="N20" s="78">
        <f>IF(RES_hh_tes_in!N20=0,"",RES_hh_tes_in!N20/RES_hh_fec_in!N20)</f>
        <v>0.58920899156327422</v>
      </c>
      <c r="O20" s="78">
        <f>IF(RES_hh_tes_in!O20=0,"",RES_hh_tes_in!O20/RES_hh_fec_in!O20)</f>
        <v>0.61640521193926756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0.58034343535176613</v>
      </c>
      <c r="D21" s="78">
        <f>IF(RES_hh_tes_in!D21=0,"",RES_hh_tes_in!D21/RES_hh_fec_in!D21)</f>
        <v>0.58615936078216357</v>
      </c>
      <c r="E21" s="78">
        <f>IF(RES_hh_tes_in!E21=0,"",RES_hh_tes_in!E21/RES_hh_fec_in!E21)</f>
        <v>0.59223871339976253</v>
      </c>
      <c r="F21" s="78">
        <f>IF(RES_hh_tes_in!F21=0,"",RES_hh_tes_in!F21/RES_hh_fec_in!F21)</f>
        <v>0.59836490253706953</v>
      </c>
      <c r="G21" s="78">
        <f>IF(RES_hh_tes_in!G21=0,"",RES_hh_tes_in!G21/RES_hh_fec_in!G21)</f>
        <v>0.60473180928825709</v>
      </c>
      <c r="H21" s="78">
        <f>IF(RES_hh_tes_in!H21=0,"",RES_hh_tes_in!H21/RES_hh_fec_in!H21)</f>
        <v>0.61131369301670246</v>
      </c>
      <c r="I21" s="78">
        <f>IF(RES_hh_tes_in!I21=0,"",RES_hh_tes_in!I21/RES_hh_fec_in!I21)</f>
        <v>0.61815626596275774</v>
      </c>
      <c r="J21" s="78">
        <f>IF(RES_hh_tes_in!J21=0,"",RES_hh_tes_in!J21/RES_hh_fec_in!J21)</f>
        <v>0.62545145694121618</v>
      </c>
      <c r="K21" s="78">
        <f>IF(RES_hh_tes_in!K21=0,"",RES_hh_tes_in!K21/RES_hh_fec_in!K21)</f>
        <v>0.63335975339611383</v>
      </c>
      <c r="L21" s="78">
        <f>IF(RES_hh_tes_in!L21=0,"",RES_hh_tes_in!L21/RES_hh_fec_in!L21)</f>
        <v>0.64191928663716924</v>
      </c>
      <c r="M21" s="78">
        <f>IF(RES_hh_tes_in!M21=0,"",RES_hh_tes_in!M21/RES_hh_fec_in!M21)</f>
        <v>0.65512513026175856</v>
      </c>
      <c r="N21" s="78">
        <f>IF(RES_hh_tes_in!N21=0,"",RES_hh_tes_in!N21/RES_hh_fec_in!N21)</f>
        <v>0.67421082204069105</v>
      </c>
      <c r="O21" s="78">
        <f>IF(RES_hh_tes_in!O21=0,"",RES_hh_tes_in!O21/RES_hh_fec_in!O21)</f>
        <v>0.70005678674806859</v>
      </c>
      <c r="P21" s="78">
        <f>IF(RES_hh_tes_in!P21=0,"",RES_hh_tes_in!P21/RES_hh_fec_in!P21)</f>
        <v>0.73010877642568006</v>
      </c>
      <c r="Q21" s="78">
        <f>IF(RES_hh_tes_in!Q21=0,"",RES_hh_tes_in!Q21/RES_hh_fec_in!Q21)</f>
        <v>0.75642003267510283</v>
      </c>
      <c r="R21" s="78">
        <f>IF(RES_hh_tes_in!R21=0,"",RES_hh_tes_in!R21/RES_hh_fec_in!R21)</f>
        <v>0.77250339819840519</v>
      </c>
      <c r="S21" s="78">
        <f>IF(RES_hh_tes_in!S21=0,"",RES_hh_tes_in!S21/RES_hh_fec_in!S21)</f>
        <v>0.78620020226269771</v>
      </c>
      <c r="T21" s="78">
        <f>IF(RES_hh_tes_in!T21=0,"",RES_hh_tes_in!T21/RES_hh_fec_in!T21)</f>
        <v>0.7977254346696262</v>
      </c>
      <c r="U21" s="78">
        <f>IF(RES_hh_tes_in!U21=0,"",RES_hh_tes_in!U21/RES_hh_fec_in!U21)</f>
        <v>0.80728382456239389</v>
      </c>
      <c r="V21" s="78">
        <f>IF(RES_hh_tes_in!V21=0,"",RES_hh_tes_in!V21/RES_hh_fec_in!V21)</f>
        <v>0.8150549328888923</v>
      </c>
      <c r="W21" s="78">
        <f>IF(RES_hh_tes_in!W21=0,"",RES_hh_tes_in!W21/RES_hh_fec_in!W21)</f>
        <v>0.82019789753333505</v>
      </c>
      <c r="X21" s="78">
        <f>IF(RES_hh_tes_in!X21=0,"",RES_hh_tes_in!X21/RES_hh_fec_in!X21)</f>
        <v>0.82286750979487244</v>
      </c>
      <c r="Y21" s="78">
        <f>IF(RES_hh_tes_in!Y21=0,"",RES_hh_tes_in!Y21/RES_hh_fec_in!Y21)</f>
        <v>0.82443277861207842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0.58437170388511672</v>
      </c>
      <c r="D22" s="78">
        <f>IF(RES_hh_tes_in!D22=0,"",RES_hh_tes_in!D22/RES_hh_fec_in!D22)</f>
        <v>0.59769304741757612</v>
      </c>
      <c r="E22" s="78">
        <f>IF(RES_hh_tes_in!E22=0,"",RES_hh_tes_in!E22/RES_hh_fec_in!E22)</f>
        <v>0.61114120857497922</v>
      </c>
      <c r="F22" s="78">
        <f>IF(RES_hh_tes_in!F22=0,"",RES_hh_tes_in!F22/RES_hh_fec_in!F22)</f>
        <v>0.62470303438483621</v>
      </c>
      <c r="G22" s="78">
        <f>IF(RES_hh_tes_in!G22=0,"",RES_hh_tes_in!G22/RES_hh_fec_in!G22)</f>
        <v>0.63836514404372358</v>
      </c>
      <c r="H22" s="78">
        <f>IF(RES_hh_tes_in!H22=0,"",RES_hh_tes_in!H22/RES_hh_fec_in!H22)</f>
        <v>0.65211177966731393</v>
      </c>
      <c r="I22" s="78">
        <f>IF(RES_hh_tes_in!I22=0,"",RES_hh_tes_in!I22/RES_hh_fec_in!I22)</f>
        <v>0.66592215485050521</v>
      </c>
      <c r="J22" s="78">
        <f>IF(RES_hh_tes_in!J22=0,"",RES_hh_tes_in!J22/RES_hh_fec_in!J22)</f>
        <v>0.67975136824310745</v>
      </c>
      <c r="K22" s="78">
        <f>IF(RES_hh_tes_in!K22=0,"",RES_hh_tes_in!K22/RES_hh_fec_in!K22)</f>
        <v>0.69354004695793081</v>
      </c>
      <c r="L22" s="78">
        <f>IF(RES_hh_tes_in!L22=0,"",RES_hh_tes_in!L22/RES_hh_fec_in!L22)</f>
        <v>0.70723549437307409</v>
      </c>
      <c r="M22" s="78">
        <f>IF(RES_hh_tes_in!M22=0,"",RES_hh_tes_in!M22/RES_hh_fec_in!M22)</f>
        <v>0.7198158893477179</v>
      </c>
      <c r="N22" s="78">
        <f>IF(RES_hh_tes_in!N22=0,"",RES_hh_tes_in!N22/RES_hh_fec_in!N22)</f>
        <v>0.73072211097763862</v>
      </c>
      <c r="O22" s="78">
        <f>IF(RES_hh_tes_in!O22=0,"",RES_hh_tes_in!O22/RES_hh_fec_in!O22)</f>
        <v>0.73963123637636385</v>
      </c>
      <c r="P22" s="78">
        <f>IF(RES_hh_tes_in!P22=0,"",RES_hh_tes_in!P22/RES_hh_fec_in!P22)</f>
        <v>0.7473150640061067</v>
      </c>
      <c r="Q22" s="78">
        <f>IF(RES_hh_tes_in!Q22=0,"",RES_hh_tes_in!Q22/RES_hh_fec_in!Q22)</f>
        <v>0.75648330697030042</v>
      </c>
      <c r="R22" s="78">
        <f>IF(RES_hh_tes_in!R22=0,"",RES_hh_tes_in!R22/RES_hh_fec_in!R22)</f>
        <v>0.77021614923049986</v>
      </c>
      <c r="S22" s="78">
        <f>IF(RES_hh_tes_in!S22=0,"",RES_hh_tes_in!S22/RES_hh_fec_in!S22)</f>
        <v>0.78567229914832903</v>
      </c>
      <c r="T22" s="78">
        <f>IF(RES_hh_tes_in!T22=0,"",RES_hh_tes_in!T22/RES_hh_fec_in!T22)</f>
        <v>0.80126261544124167</v>
      </c>
      <c r="U22" s="78">
        <f>IF(RES_hh_tes_in!U22=0,"",RES_hh_tes_in!U22/RES_hh_fec_in!U22)</f>
        <v>0.81566415394237857</v>
      </c>
      <c r="V22" s="78">
        <f>IF(RES_hh_tes_in!V22=0,"",RES_hh_tes_in!V22/RES_hh_fec_in!V22)</f>
        <v>0.82774448668063672</v>
      </c>
      <c r="W22" s="78">
        <f>IF(RES_hh_tes_in!W22=0,"",RES_hh_tes_in!W22/RES_hh_fec_in!W22)</f>
        <v>0.83744893374778473</v>
      </c>
      <c r="X22" s="78">
        <f>IF(RES_hh_tes_in!X22=0,"",RES_hh_tes_in!X22/RES_hh_fec_in!X22)</f>
        <v>0.8437319104674641</v>
      </c>
      <c r="Y22" s="78">
        <f>IF(RES_hh_tes_in!Y22=0,"",RES_hh_tes_in!Y22/RES_hh_fec_in!Y22)</f>
        <v>0.84965300971857805</v>
      </c>
      <c r="DA22" s="89" t="s">
        <v>740</v>
      </c>
    </row>
    <row r="23" spans="1:105" ht="12" customHeight="1" x14ac:dyDescent="0.25">
      <c r="A23" s="28" t="s">
        <v>197</v>
      </c>
      <c r="B23" s="78"/>
      <c r="C23" s="78">
        <f>IF(RES_hh_tes_in!C23=0,"",RES_hh_tes_in!C23/RES_hh_fec_in!C23)</f>
        <v>0.76114410663698218</v>
      </c>
      <c r="D23" s="78">
        <f>IF(RES_hh_tes_in!D23=0,"",RES_hh_tes_in!D23/RES_hh_fec_in!D23)</f>
        <v>0.76562287138020702</v>
      </c>
      <c r="E23" s="78">
        <f>IF(RES_hh_tes_in!E23=0,"",RES_hh_tes_in!E23/RES_hh_fec_in!E23)</f>
        <v>0.77010231802471796</v>
      </c>
      <c r="F23" s="78">
        <f>IF(RES_hh_tes_in!F23=0,"",RES_hh_tes_in!F23/RES_hh_fec_in!F23)</f>
        <v>0.77458185765576804</v>
      </c>
      <c r="G23" s="78">
        <f>IF(RES_hh_tes_in!G23=0,"",RES_hh_tes_in!G23/RES_hh_fec_in!G23)</f>
        <v>0.77906202527779445</v>
      </c>
      <c r="H23" s="78">
        <f>IF(RES_hh_tes_in!H23=0,"",RES_hh_tes_in!H23/RES_hh_fec_in!H23)</f>
        <v>0.78354275541306495</v>
      </c>
      <c r="I23" s="78">
        <f>IF(RES_hh_tes_in!I23=0,"",RES_hh_tes_in!I23/RES_hh_fec_in!I23)</f>
        <v>0.78802417988668916</v>
      </c>
      <c r="J23" s="78">
        <f>IF(RES_hh_tes_in!J23=0,"",RES_hh_tes_in!J23/RES_hh_fec_in!J23)</f>
        <v>0.79250683873960903</v>
      </c>
      <c r="K23" s="78">
        <f>IF(RES_hh_tes_in!K23=0,"",RES_hh_tes_in!K23/RES_hh_fec_in!K23)</f>
        <v>0.79699119114867067</v>
      </c>
      <c r="L23" s="78" t="str">
        <f>IF(RES_hh_tes_in!L23=0,"",RES_hh_tes_in!L23/RES_hh_fec_in!L23)</f>
        <v/>
      </c>
      <c r="M23" s="78">
        <f>IF(RES_hh_tes_in!M23=0,"",RES_hh_tes_in!M23/RES_hh_fec_in!M23)</f>
        <v>0.80601146891158615</v>
      </c>
      <c r="N23" s="78">
        <f>IF(RES_hh_tes_in!N23=0,"",RES_hh_tes_in!N23/RES_hh_fec_in!N23)</f>
        <v>0.81061076792977937</v>
      </c>
      <c r="O23" s="78">
        <f>IF(RES_hh_tes_in!O23=0,"",RES_hh_tes_in!O23/RES_hh_fec_in!O23)</f>
        <v>0.81525431456735653</v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>
        <f>IF(RES_hh_tes_in!R23=0,"",RES_hh_tes_in!R23/RES_hh_fec_in!R23)</f>
        <v>0.82783640245558743</v>
      </c>
      <c r="S23" s="78">
        <f>IF(RES_hh_tes_in!S23=0,"",RES_hh_tes_in!S23/RES_hh_fec_in!S23)</f>
        <v>0.83126525513339022</v>
      </c>
      <c r="T23" s="78">
        <f>IF(RES_hh_tes_in!T23=0,"",RES_hh_tes_in!T23/RES_hh_fec_in!T23)</f>
        <v>0.83445962902509052</v>
      </c>
      <c r="U23" s="78">
        <f>IF(RES_hh_tes_in!U23=0,"",RES_hh_tes_in!U23/RES_hh_fec_in!U23)</f>
        <v>0.83747965472963593</v>
      </c>
      <c r="V23" s="78">
        <f>IF(RES_hh_tes_in!V23=0,"",RES_hh_tes_in!V23/RES_hh_fec_in!V23)</f>
        <v>0.84038546284596916</v>
      </c>
      <c r="W23" s="78">
        <f>IF(RES_hh_tes_in!W23=0,"",RES_hh_tes_in!W23/RES_hh_fec_in!W23)</f>
        <v>0.8431023228689285</v>
      </c>
      <c r="X23" s="78">
        <f>IF(RES_hh_tes_in!X23=0,"",RES_hh_tes_in!X23/RES_hh_fec_in!X23)</f>
        <v>0.84563155776927379</v>
      </c>
      <c r="Y23" s="78">
        <f>IF(RES_hh_tes_in!Y23=0,"",RES_hh_tes_in!Y23/RES_hh_fec_in!Y23)</f>
        <v>0.84805635155581161</v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>
        <f>IF(RES_hh_tes_in!F24=0,"",RES_hh_tes_in!F24/RES_hh_fec_in!F24)</f>
        <v>0.81031931147160807</v>
      </c>
      <c r="G24" s="78">
        <f>IF(RES_hh_tes_in!G24=0,"",RES_hh_tes_in!G24/RES_hh_fec_in!G24)</f>
        <v>0.81289221680564872</v>
      </c>
      <c r="H24" s="78">
        <f>IF(RES_hh_tes_in!H24=0,"",RES_hh_tes_in!H24/RES_hh_fec_in!H24)</f>
        <v>0.81551940733257644</v>
      </c>
      <c r="I24" s="78" t="str">
        <f>IF(RES_hh_tes_in!I24=0,"",RES_hh_tes_in!I24/RES_hh_fec_in!I24)</f>
        <v/>
      </c>
      <c r="J24" s="78">
        <f>IF(RES_hh_tes_in!J24=0,"",RES_hh_tes_in!J24/RES_hh_fec_in!J24)</f>
        <v>0.8210269257168451</v>
      </c>
      <c r="K24" s="78">
        <f>IF(RES_hh_tes_in!K24=0,"",RES_hh_tes_in!K24/RES_hh_fec_in!K24)</f>
        <v>0.824003682824484</v>
      </c>
      <c r="L24" s="78">
        <f>IF(RES_hh_tes_in!L24=0,"",RES_hh_tes_in!L24/RES_hh_fec_in!L24)</f>
        <v>0.82715573159779632</v>
      </c>
      <c r="M24" s="78">
        <f>IF(RES_hh_tes_in!M24=0,"",RES_hh_tes_in!M24/RES_hh_fec_in!M24)</f>
        <v>0.831520136629324</v>
      </c>
      <c r="N24" s="78">
        <f>IF(RES_hh_tes_in!N24=0,"",RES_hh_tes_in!N24/RES_hh_fec_in!N24)</f>
        <v>0.8374247917261527</v>
      </c>
      <c r="O24" s="78">
        <f>IF(RES_hh_tes_in!O24=0,"",RES_hh_tes_in!O24/RES_hh_fec_in!O24)</f>
        <v>0.84515713565399675</v>
      </c>
      <c r="P24" s="78">
        <f>IF(RES_hh_tes_in!P24=0,"",RES_hh_tes_in!P24/RES_hh_fec_in!P24)</f>
        <v>0.85417029508689013</v>
      </c>
      <c r="Q24" s="78">
        <f>IF(RES_hh_tes_in!Q24=0,"",RES_hh_tes_in!Q24/RES_hh_fec_in!Q24)</f>
        <v>0.86267400421293905</v>
      </c>
      <c r="R24" s="78">
        <f>IF(RES_hh_tes_in!R24=0,"",RES_hh_tes_in!R24/RES_hh_fec_in!R24)</f>
        <v>0.86919011269756197</v>
      </c>
      <c r="S24" s="78">
        <f>IF(RES_hh_tes_in!S24=0,"",RES_hh_tes_in!S24/RES_hh_fec_in!S24)</f>
        <v>0.87552919696629172</v>
      </c>
      <c r="T24" s="78">
        <f>IF(RES_hh_tes_in!T24=0,"",RES_hh_tes_in!T24/RES_hh_fec_in!T24)</f>
        <v>0.88164890197608903</v>
      </c>
      <c r="U24" s="78">
        <f>IF(RES_hh_tes_in!U24=0,"",RES_hh_tes_in!U24/RES_hh_fec_in!U24)</f>
        <v>0.88750687268393424</v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>
        <f>IF(RES_hh_tes_in!Y24=0,"",RES_hh_tes_in!Y24/RES_hh_fec_in!Y24)</f>
        <v>0.90755178856174101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0.65601677812178982</v>
      </c>
      <c r="D25" s="79">
        <f>IF(RES_hh_tes_in!D25=0,"",RES_hh_tes_in!D25/RES_hh_fec_in!D25)</f>
        <v>0.65716385950980305</v>
      </c>
      <c r="E25" s="79">
        <f>IF(RES_hh_tes_in!E25=0,"",RES_hh_tes_in!E25/RES_hh_fec_in!E25)</f>
        <v>0.65841962953345001</v>
      </c>
      <c r="F25" s="79">
        <f>IF(RES_hh_tes_in!F25=0,"",RES_hh_tes_in!F25/RES_hh_fec_in!F25)</f>
        <v>0.65969055102280816</v>
      </c>
      <c r="G25" s="79">
        <f>IF(RES_hh_tes_in!G25=0,"",RES_hh_tes_in!G25/RES_hh_fec_in!G25)</f>
        <v>0.66106241644979225</v>
      </c>
      <c r="H25" s="79">
        <f>IF(RES_hh_tes_in!H25=0,"",RES_hh_tes_in!H25/RES_hh_fec_in!H25)</f>
        <v>0.66252554168549604</v>
      </c>
      <c r="I25" s="79">
        <f>IF(RES_hh_tes_in!I25=0,"",RES_hh_tes_in!I25/RES_hh_fec_in!I25)</f>
        <v>0.66410217682505546</v>
      </c>
      <c r="J25" s="79">
        <f>IF(RES_hh_tes_in!J25=0,"",RES_hh_tes_in!J25/RES_hh_fec_in!J25)</f>
        <v>0.66588153800867711</v>
      </c>
      <c r="K25" s="79">
        <f>IF(RES_hh_tes_in!K25=0,"",RES_hh_tes_in!K25/RES_hh_fec_in!K25)</f>
        <v>0.66794244007492642</v>
      </c>
      <c r="L25" s="79">
        <f>IF(RES_hh_tes_in!L25=0,"",RES_hh_tes_in!L25/RES_hh_fec_in!L25)</f>
        <v>0.67031198100526046</v>
      </c>
      <c r="M25" s="79">
        <f>IF(RES_hh_tes_in!M25=0,"",RES_hh_tes_in!M25/RES_hh_fec_in!M25)</f>
        <v>0.67481676371193311</v>
      </c>
      <c r="N25" s="79">
        <f>IF(RES_hh_tes_in!N25=0,"",RES_hh_tes_in!N25/RES_hh_fec_in!N25)</f>
        <v>0.68224474468541663</v>
      </c>
      <c r="O25" s="79">
        <f>IF(RES_hh_tes_in!O25=0,"",RES_hh_tes_in!O25/RES_hh_fec_in!O25)</f>
        <v>0.69357145009781407</v>
      </c>
      <c r="P25" s="79">
        <f>IF(RES_hh_tes_in!P25=0,"",RES_hh_tes_in!P25/RES_hh_fec_in!P25)</f>
        <v>0.70825987761795128</v>
      </c>
      <c r="Q25" s="79">
        <f>IF(RES_hh_tes_in!Q25=0,"",RES_hh_tes_in!Q25/RES_hh_fec_in!Q25)</f>
        <v>0.7224310850727873</v>
      </c>
      <c r="R25" s="79">
        <f>IF(RES_hh_tes_in!R25=0,"",RES_hh_tes_in!R25/RES_hh_fec_in!R25)</f>
        <v>0.73202129886531464</v>
      </c>
      <c r="S25" s="79">
        <f>IF(RES_hh_tes_in!S25=0,"",RES_hh_tes_in!S25/RES_hh_fec_in!S25)</f>
        <v>0.74131256297808046</v>
      </c>
      <c r="T25" s="79">
        <f>IF(RES_hh_tes_in!T25=0,"",RES_hh_tes_in!T25/RES_hh_fec_in!T25)</f>
        <v>0.75053172191141393</v>
      </c>
      <c r="U25" s="79">
        <f>IF(RES_hh_tes_in!U25=0,"",RES_hh_tes_in!U25/RES_hh_fec_in!U25)</f>
        <v>0.75977145332137397</v>
      </c>
      <c r="V25" s="79">
        <f>IF(RES_hh_tes_in!V25=0,"",RES_hh_tes_in!V25/RES_hh_fec_in!V25)</f>
        <v>0.76884841835481621</v>
      </c>
      <c r="W25" s="79">
        <f>IF(RES_hh_tes_in!W25=0,"",RES_hh_tes_in!W25/RES_hh_fec_in!W25)</f>
        <v>0.77713869870073571</v>
      </c>
      <c r="X25" s="79">
        <f>IF(RES_hh_tes_in!X25=0,"",RES_hh_tes_in!X25/RES_hh_fec_in!X25)</f>
        <v>0.78898993132146344</v>
      </c>
      <c r="Y25" s="79">
        <f>IF(RES_hh_tes_in!Y25=0,"",RES_hh_tes_in!Y25/RES_hh_fec_in!Y25)</f>
        <v>0.8000464110371861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0.66666427155103936</v>
      </c>
      <c r="D27" s="70">
        <f>IF(RES_hh_tes_in!D27=0,"",RES_hh_tes_in!D27/RES_hh_fec_in!D27)</f>
        <v>0.67148146864102942</v>
      </c>
      <c r="E27" s="70">
        <f>IF(RES_hh_tes_in!E27=0,"",RES_hh_tes_in!E27/RES_hh_fec_in!E27)</f>
        <v>0.66717776506256465</v>
      </c>
      <c r="F27" s="70">
        <f>IF(RES_hh_tes_in!F27=0,"",RES_hh_tes_in!F27/RES_hh_fec_in!F27)</f>
        <v>0.68184621065474249</v>
      </c>
      <c r="G27" s="70">
        <f>IF(RES_hh_tes_in!G27=0,"",RES_hh_tes_in!G27/RES_hh_fec_in!G27)</f>
        <v>0.67856717629832441</v>
      </c>
      <c r="H27" s="70">
        <f>IF(RES_hh_tes_in!H27=0,"",RES_hh_tes_in!H27/RES_hh_fec_in!H27)</f>
        <v>0.69788262132999745</v>
      </c>
      <c r="I27" s="70">
        <f>IF(RES_hh_tes_in!I27=0,"",RES_hh_tes_in!I27/RES_hh_fec_in!I27)</f>
        <v>0.69877579832011538</v>
      </c>
      <c r="J27" s="70">
        <f>IF(RES_hh_tes_in!J27=0,"",RES_hh_tes_in!J27/RES_hh_fec_in!J27)</f>
        <v>0.66469192090878715</v>
      </c>
      <c r="K27" s="70">
        <f>IF(RES_hh_tes_in!K27=0,"",RES_hh_tes_in!K27/RES_hh_fec_in!K27)</f>
        <v>0.65104384979027397</v>
      </c>
      <c r="L27" s="70">
        <f>IF(RES_hh_tes_in!L27=0,"",RES_hh_tes_in!L27/RES_hh_fec_in!L27)</f>
        <v>0.6712618891986627</v>
      </c>
      <c r="M27" s="70">
        <f>IF(RES_hh_tes_in!M27=0,"",RES_hh_tes_in!M27/RES_hh_fec_in!M27)</f>
        <v>0.66037724561443878</v>
      </c>
      <c r="N27" s="70">
        <f>IF(RES_hh_tes_in!N27=0,"",RES_hh_tes_in!N27/RES_hh_fec_in!N27)</f>
        <v>0.66003712093886158</v>
      </c>
      <c r="O27" s="70">
        <f>IF(RES_hh_tes_in!O27=0,"",RES_hh_tes_in!O27/RES_hh_fec_in!O27)</f>
        <v>0.67010906972201567</v>
      </c>
      <c r="P27" s="70">
        <f>IF(RES_hh_tes_in!P27=0,"",RES_hh_tes_in!P27/RES_hh_fec_in!P27)</f>
        <v>0.6703594757747563</v>
      </c>
      <c r="Q27" s="70">
        <f>IF(RES_hh_tes_in!Q27=0,"",RES_hh_tes_in!Q27/RES_hh_fec_in!Q27)</f>
        <v>0.68421910901569472</v>
      </c>
      <c r="R27" s="70">
        <f>IF(RES_hh_tes_in!R27=0,"",RES_hh_tes_in!R27/RES_hh_fec_in!R27)</f>
        <v>0.66356930133639047</v>
      </c>
      <c r="S27" s="70">
        <f>IF(RES_hh_tes_in!S27=0,"",RES_hh_tes_in!S27/RES_hh_fec_in!S27)</f>
        <v>0.68381732884311053</v>
      </c>
      <c r="T27" s="70">
        <f>IF(RES_hh_tes_in!T27=0,"",RES_hh_tes_in!T27/RES_hh_fec_in!T27)</f>
        <v>0.68425890210262375</v>
      </c>
      <c r="U27" s="70">
        <f>IF(RES_hh_tes_in!U27=0,"",RES_hh_tes_in!U27/RES_hh_fec_in!U27)</f>
        <v>0.68727899786862512</v>
      </c>
      <c r="V27" s="70">
        <f>IF(RES_hh_tes_in!V27=0,"",RES_hh_tes_in!V27/RES_hh_fec_in!V27)</f>
        <v>0.69610101785198497</v>
      </c>
      <c r="W27" s="70">
        <f>IF(RES_hh_tes_in!W27=0,"",RES_hh_tes_in!W27/RES_hh_fec_in!W27)</f>
        <v>0.72023117376092294</v>
      </c>
      <c r="X27" s="70">
        <f>IF(RES_hh_tes_in!X27=0,"",RES_hh_tes_in!X27/RES_hh_fec_in!X27)</f>
        <v>0.69599897021814483</v>
      </c>
      <c r="Y27" s="70">
        <f>IF(RES_hh_tes_in!Y27=0,"",RES_hh_tes_in!Y27/RES_hh_fec_in!Y27)</f>
        <v>0.73286031342543789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0.62270527288161992</v>
      </c>
      <c r="D29" s="78">
        <f>IF(RES_hh_tes_in!D29=0,"",RES_hh_tes_in!D29/RES_hh_fec_in!D29)</f>
        <v>0.6227992084693863</v>
      </c>
      <c r="E29" s="78">
        <f>IF(RES_hh_tes_in!E29=0,"",RES_hh_tes_in!E29/RES_hh_fec_in!E29)</f>
        <v>0.622893152518739</v>
      </c>
      <c r="F29" s="78">
        <f>IF(RES_hh_tes_in!F29=0,"",RES_hh_tes_in!F29/RES_hh_fec_in!F29)</f>
        <v>0.6229870977219446</v>
      </c>
      <c r="G29" s="78">
        <f>IF(RES_hh_tes_in!G29=0,"",RES_hh_tes_in!G29/RES_hh_fec_in!G29)</f>
        <v>0.6230810507177732</v>
      </c>
      <c r="H29" s="78">
        <f>IF(RES_hh_tes_in!H29=0,"",RES_hh_tes_in!H29/RES_hh_fec_in!H29)</f>
        <v>0.62317501069372427</v>
      </c>
      <c r="I29" s="78">
        <f>IF(RES_hh_tes_in!I29=0,"",RES_hh_tes_in!I29/RES_hh_fec_in!I29)</f>
        <v>0.62326897928559089</v>
      </c>
      <c r="J29" s="78">
        <f>IF(RES_hh_tes_in!J29=0,"",RES_hh_tes_in!J29/RES_hh_fec_in!J29)</f>
        <v>0.6233629631946408</v>
      </c>
      <c r="K29" s="78">
        <f>IF(RES_hh_tes_in!K29=0,"",RES_hh_tes_in!K29/RES_hh_fec_in!K29)</f>
        <v>0.62345696811871409</v>
      </c>
      <c r="L29" s="78">
        <f>IF(RES_hh_tes_in!L29=0,"",RES_hh_tes_in!L29/RES_hh_fec_in!L29)</f>
        <v>0.62355099558221672</v>
      </c>
      <c r="M29" s="78">
        <f>IF(RES_hh_tes_in!M29=0,"",RES_hh_tes_in!M29/RES_hh_fec_in!M29)</f>
        <v>0.62362240407424641</v>
      </c>
      <c r="N29" s="78">
        <f>IF(RES_hh_tes_in!N29=0,"",RES_hh_tes_in!N29/RES_hh_fec_in!N29)</f>
        <v>0.62366231806235206</v>
      </c>
      <c r="O29" s="78">
        <f>IF(RES_hh_tes_in!O29=0,"",RES_hh_tes_in!O29/RES_hh_fec_in!O29)</f>
        <v>0.6236861736045527</v>
      </c>
      <c r="P29" s="78">
        <f>IF(RES_hh_tes_in!P29=0,"",RES_hh_tes_in!P29/RES_hh_fec_in!P29)</f>
        <v>0.62375273855144775</v>
      </c>
      <c r="Q29" s="78">
        <f>IF(RES_hh_tes_in!Q29=0,"",RES_hh_tes_in!Q29/RES_hh_fec_in!Q29)</f>
        <v>0.6240236734351815</v>
      </c>
      <c r="R29" s="78">
        <f>IF(RES_hh_tes_in!R29=0,"",RES_hh_tes_in!R29/RES_hh_fec_in!R29)</f>
        <v>0.624735351909951</v>
      </c>
      <c r="S29" s="78">
        <f>IF(RES_hh_tes_in!S29=0,"",RES_hh_tes_in!S29/RES_hh_fec_in!S29)</f>
        <v>0.62573925572176059</v>
      </c>
      <c r="T29" s="78">
        <f>IF(RES_hh_tes_in!T29=0,"",RES_hh_tes_in!T29/RES_hh_fec_in!T29)</f>
        <v>0.62684073504040339</v>
      </c>
      <c r="U29" s="78">
        <f>IF(RES_hh_tes_in!U29=0,"",RES_hh_tes_in!U29/RES_hh_fec_in!U29)</f>
        <v>0.62784514003567482</v>
      </c>
      <c r="V29" s="78">
        <f>IF(RES_hh_tes_in!V29=0,"",RES_hh_tes_in!V29/RES_hh_fec_in!V29)</f>
        <v>0.62855782087736956</v>
      </c>
      <c r="W29" s="78">
        <f>IF(RES_hh_tes_in!W29=0,"",RES_hh_tes_in!W29/RES_hh_fec_in!W29)</f>
        <v>0.6289003407008622</v>
      </c>
      <c r="X29" s="78">
        <f>IF(RES_hh_tes_in!X29=0,"",RES_hh_tes_in!X29/RES_hh_fec_in!X29)</f>
        <v>0.62928243316401244</v>
      </c>
      <c r="Y29" s="78">
        <f>IF(RES_hh_tes_in!Y29=0,"",RES_hh_tes_in!Y29/RES_hh_fec_in!Y29)</f>
        <v>0.62932064241032759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0.62320425113512357</v>
      </c>
      <c r="D30" s="78">
        <f>IF(RES_hh_tes_in!D30=0,"",RES_hh_tes_in!D30/RES_hh_fec_in!D30)</f>
        <v>0.62339043156850316</v>
      </c>
      <c r="E30" s="78">
        <f>IF(RES_hh_tes_in!E30=0,"",RES_hh_tes_in!E30/RES_hh_fec_in!E30)</f>
        <v>0.62357662877275588</v>
      </c>
      <c r="F30" s="78">
        <f>IF(RES_hh_tes_in!F30=0,"",RES_hh_tes_in!F30/RES_hh_fec_in!F30)</f>
        <v>0.6237628282639458</v>
      </c>
      <c r="G30" s="78">
        <f>IF(RES_hh_tes_in!G30=0,"",RES_hh_tes_in!G30/RES_hh_fec_in!G30)</f>
        <v>0.62394904320012312</v>
      </c>
      <c r="H30" s="78">
        <f>IF(RES_hh_tes_in!H30=0,"",RES_hh_tes_in!H30/RES_hh_fec_in!H30)</f>
        <v>0.62413527197091034</v>
      </c>
      <c r="I30" s="78">
        <f>IF(RES_hh_tes_in!I30=0,"",RES_hh_tes_in!I30/RES_hh_fec_in!I30)</f>
        <v>0.62432151781845113</v>
      </c>
      <c r="J30" s="78">
        <f>IF(RES_hh_tes_in!J30=0,"",RES_hh_tes_in!J30/RES_hh_fec_in!J30)</f>
        <v>0.62450779402466527</v>
      </c>
      <c r="K30" s="78">
        <f>IF(RES_hh_tes_in!K30=0,"",RES_hh_tes_in!K30/RES_hh_fec_in!K30)</f>
        <v>0.62469411188267787</v>
      </c>
      <c r="L30" s="78">
        <f>IF(RES_hh_tes_in!L30=0,"",RES_hh_tes_in!L30/RES_hh_fec_in!L30)</f>
        <v>0.62488047441386274</v>
      </c>
      <c r="M30" s="78">
        <f>IF(RES_hh_tes_in!M30=0,"",RES_hh_tes_in!M30/RES_hh_fec_in!M30)</f>
        <v>0.62502200611988834</v>
      </c>
      <c r="N30" s="78">
        <f>IF(RES_hh_tes_in!N30=0,"",RES_hh_tes_in!N30/RES_hh_fec_in!N30)</f>
        <v>0.62510111568613602</v>
      </c>
      <c r="O30" s="78">
        <f>IF(RES_hh_tes_in!O30=0,"",RES_hh_tes_in!O30/RES_hh_fec_in!O30)</f>
        <v>0.62514839739577344</v>
      </c>
      <c r="P30" s="78">
        <f>IF(RES_hh_tes_in!P30=0,"",RES_hh_tes_in!P30/RES_hh_fec_in!P30)</f>
        <v>0.62528032919026677</v>
      </c>
      <c r="Q30" s="78">
        <f>IF(RES_hh_tes_in!Q30=0,"",RES_hh_tes_in!Q30/RES_hh_fec_in!Q30)</f>
        <v>0.62581732241371535</v>
      </c>
      <c r="R30" s="78">
        <f>IF(RES_hh_tes_in!R30=0,"",RES_hh_tes_in!R30/RES_hh_fec_in!R30)</f>
        <v>0.62722786989641233</v>
      </c>
      <c r="S30" s="78">
        <f>IF(RES_hh_tes_in!S30=0,"",RES_hh_tes_in!S30/RES_hh_fec_in!S30)</f>
        <v>0.62921760830331908</v>
      </c>
      <c r="T30" s="78">
        <f>IF(RES_hh_tes_in!T30=0,"",RES_hh_tes_in!T30/RES_hh_fec_in!T30)</f>
        <v>0.63140074146700953</v>
      </c>
      <c r="U30" s="78">
        <f>IF(RES_hh_tes_in!U30=0,"",RES_hh_tes_in!U30/RES_hh_fec_in!U30)</f>
        <v>0.63339147322006284</v>
      </c>
      <c r="V30" s="78">
        <f>IF(RES_hh_tes_in!V30=0,"",RES_hh_tes_in!V30/RES_hh_fec_in!V30)</f>
        <v>0.63480400739505582</v>
      </c>
      <c r="W30" s="78">
        <f>IF(RES_hh_tes_in!W30=0,"",RES_hh_tes_in!W30/RES_hh_fec_in!W30)</f>
        <v>0.63548288204411363</v>
      </c>
      <c r="X30" s="78">
        <f>IF(RES_hh_tes_in!X30=0,"",RES_hh_tes_in!X30/RES_hh_fec_in!X30)</f>
        <v>0.63588478346566424</v>
      </c>
      <c r="Y30" s="78">
        <f>IF(RES_hh_tes_in!Y30=0,"",RES_hh_tes_in!Y30/RES_hh_fec_in!Y30)</f>
        <v>0.63592497360781941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0.5960262204233987</v>
      </c>
      <c r="D31" s="78">
        <f>IF(RES_hh_tes_in!D31=0,"",RES_hh_tes_in!D31/RES_hh_fec_in!D31)</f>
        <v>0.59611613145479336</v>
      </c>
      <c r="E31" s="78">
        <f>IF(RES_hh_tes_in!E31=0,"",RES_hh_tes_in!E31/RES_hh_fec_in!E31)</f>
        <v>0.59620605058524789</v>
      </c>
      <c r="F31" s="78">
        <f>IF(RES_hh_tes_in!F31=0,"",RES_hh_tes_in!F31/RES_hh_fec_in!F31)</f>
        <v>0.59629597082011976</v>
      </c>
      <c r="G31" s="78">
        <f>IF(RES_hh_tes_in!G31=0,"",RES_hh_tes_in!G31/RES_hh_fec_in!G31)</f>
        <v>0.59638589851374935</v>
      </c>
      <c r="H31" s="78">
        <f>IF(RES_hh_tes_in!H31=0,"",RES_hh_tes_in!H31/RES_hh_fec_in!H31)</f>
        <v>0.59647583288844652</v>
      </c>
      <c r="I31" s="78">
        <f>IF(RES_hh_tes_in!I31=0,"",RES_hh_tes_in!I31/RES_hh_fec_in!I31)</f>
        <v>0.59656577550992063</v>
      </c>
      <c r="J31" s="78">
        <f>IF(RES_hh_tes_in!J31=0,"",RES_hh_tes_in!J31/RES_hh_fec_in!J31)</f>
        <v>0.59665573279233197</v>
      </c>
      <c r="K31" s="78">
        <f>IF(RES_hh_tes_in!K31=0,"",RES_hh_tes_in!K31/RES_hh_fec_in!K31)</f>
        <v>0.59674571018940348</v>
      </c>
      <c r="L31" s="78">
        <f>IF(RES_hh_tes_in!L31=0,"",RES_hh_tes_in!L31/RES_hh_fec_in!L31)</f>
        <v>0.59683570916022965</v>
      </c>
      <c r="M31" s="78">
        <f>IF(RES_hh_tes_in!M31=0,"",RES_hh_tes_in!M31/RES_hh_fec_in!M31)</f>
        <v>0.59690405824199311</v>
      </c>
      <c r="N31" s="78">
        <f>IF(RES_hh_tes_in!N31=0,"",RES_hh_tes_in!N31/RES_hh_fec_in!N31)</f>
        <v>0.59694226216366941</v>
      </c>
      <c r="O31" s="78">
        <f>IF(RES_hh_tes_in!O31=0,"",RES_hh_tes_in!O31/RES_hh_fec_in!O31)</f>
        <v>0.5969650956440864</v>
      </c>
      <c r="P31" s="78">
        <f>IF(RES_hh_tes_in!P31=0,"",RES_hh_tes_in!P31/RES_hh_fec_in!P31)</f>
        <v>0.59702880869653407</v>
      </c>
      <c r="Q31" s="78">
        <f>IF(RES_hh_tes_in!Q31=0,"",RES_hh_tes_in!Q31/RES_hh_fec_in!Q31)</f>
        <v>0.59728813570365158</v>
      </c>
      <c r="R31" s="78">
        <f>IF(RES_hh_tes_in!R31=0,"",RES_hh_tes_in!R31/RES_hh_fec_in!R31)</f>
        <v>0.59796932317699791</v>
      </c>
      <c r="S31" s="78">
        <f>IF(RES_hh_tes_in!S31=0,"",RES_hh_tes_in!S31/RES_hh_fec_in!S31)</f>
        <v>0.59893021594710816</v>
      </c>
      <c r="T31" s="78">
        <f>IF(RES_hh_tes_in!T31=0,"",RES_hh_tes_in!T31/RES_hh_fec_in!T31)</f>
        <v>0.59998450371976042</v>
      </c>
      <c r="U31" s="78">
        <f>IF(RES_hh_tes_in!U31=0,"",RES_hh_tes_in!U31/RES_hh_fec_in!U31)</f>
        <v>0.60094587620073481</v>
      </c>
      <c r="V31" s="78">
        <f>IF(RES_hh_tes_in!V31=0,"",RES_hh_tes_in!V31/RES_hh_fec_in!V31)</f>
        <v>0.60162802309581065</v>
      </c>
      <c r="W31" s="78">
        <f>IF(RES_hh_tes_in!W31=0,"",RES_hh_tes_in!W31/RES_hh_fec_in!W31)</f>
        <v>0.60195586807273138</v>
      </c>
      <c r="X31" s="78">
        <f>IF(RES_hh_tes_in!X31=0,"",RES_hh_tes_in!X31/RES_hh_fec_in!X31)</f>
        <v>0.60233088065835294</v>
      </c>
      <c r="Y31" s="78">
        <f>IF(RES_hh_tes_in!Y31=0,"",RES_hh_tes_in!Y31/RES_hh_fec_in!Y31)</f>
        <v>0.60236838191691522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0.774964986503624</v>
      </c>
      <c r="D32" s="81">
        <f>IF(RES_hh_tes_in!D32=0,"",RES_hh_tes_in!D32/RES_hh_fec_in!D32)</f>
        <v>0.77616709785097648</v>
      </c>
      <c r="E32" s="81">
        <f>IF(RES_hh_tes_in!E32=0,"",RES_hh_tes_in!E32/RES_hh_fec_in!E32)</f>
        <v>0.77742588902644205</v>
      </c>
      <c r="F32" s="81">
        <f>IF(RES_hh_tes_in!F32=0,"",RES_hh_tes_in!F32/RES_hh_fec_in!F32)</f>
        <v>0.77869240926937755</v>
      </c>
      <c r="G32" s="81">
        <f>IF(RES_hh_tes_in!G32=0,"",RES_hh_tes_in!G32/RES_hh_fec_in!G32)</f>
        <v>0.78001112830015162</v>
      </c>
      <c r="H32" s="81">
        <f>IF(RES_hh_tes_in!H32=0,"",RES_hh_tes_in!H32/RES_hh_fec_in!H32)</f>
        <v>0.78137660359112215</v>
      </c>
      <c r="I32" s="81">
        <f>IF(RES_hh_tes_in!I32=0,"",RES_hh_tes_in!I32/RES_hh_fec_in!I32)</f>
        <v>0.78279979248268794</v>
      </c>
      <c r="J32" s="81">
        <f>IF(RES_hh_tes_in!J32=0,"",RES_hh_tes_in!J32/RES_hh_fec_in!J32)</f>
        <v>0.78432558333086722</v>
      </c>
      <c r="K32" s="81">
        <f>IF(RES_hh_tes_in!K32=0,"",RES_hh_tes_in!K32/RES_hh_fec_in!K32)</f>
        <v>0.78599214304531739</v>
      </c>
      <c r="L32" s="81">
        <f>IF(RES_hh_tes_in!L32=0,"",RES_hh_tes_in!L32/RES_hh_fec_in!L32)</f>
        <v>0.78780968283913588</v>
      </c>
      <c r="M32" s="81">
        <f>IF(RES_hh_tes_in!M32=0,"",RES_hh_tes_in!M32/RES_hh_fec_in!M32)</f>
        <v>0.79040836310860141</v>
      </c>
      <c r="N32" s="81">
        <f>IF(RES_hh_tes_in!N32=0,"",RES_hh_tes_in!N32/RES_hh_fec_in!N32)</f>
        <v>0.79396758452922045</v>
      </c>
      <c r="O32" s="81">
        <f>IF(RES_hh_tes_in!O32=0,"",RES_hh_tes_in!O32/RES_hh_fec_in!O32)</f>
        <v>0.79891276650379162</v>
      </c>
      <c r="P32" s="81">
        <f>IF(RES_hh_tes_in!P32=0,"",RES_hh_tes_in!P32/RES_hh_fec_in!P32)</f>
        <v>0.80545256416801747</v>
      </c>
      <c r="Q32" s="81">
        <f>IF(RES_hh_tes_in!Q32=0,"",RES_hh_tes_in!Q32/RES_hh_fec_in!Q32)</f>
        <v>0.81391512613252659</v>
      </c>
      <c r="R32" s="81">
        <f>IF(RES_hh_tes_in!R32=0,"",RES_hh_tes_in!R32/RES_hh_fec_in!R32)</f>
        <v>0.82543064970576308</v>
      </c>
      <c r="S32" s="81">
        <f>IF(RES_hh_tes_in!S32=0,"",RES_hh_tes_in!S32/RES_hh_fec_in!S32)</f>
        <v>0.83984032883014592</v>
      </c>
      <c r="T32" s="81">
        <f>IF(RES_hh_tes_in!T32=0,"",RES_hh_tes_in!T32/RES_hh_fec_in!T32)</f>
        <v>0.85535313970152504</v>
      </c>
      <c r="U32" s="81">
        <f>IF(RES_hh_tes_in!U32=0,"",RES_hh_tes_in!U32/RES_hh_fec_in!U32)</f>
        <v>0.87017805851579333</v>
      </c>
      <c r="V32" s="81">
        <f>IF(RES_hh_tes_in!V32=0,"",RES_hh_tes_in!V32/RES_hh_fec_in!V32)</f>
        <v>0.88252406146882412</v>
      </c>
      <c r="W32" s="81">
        <f>IF(RES_hh_tes_in!W32=0,"",RES_hh_tes_in!W32/RES_hh_fec_in!W32)</f>
        <v>0.89176886515650189</v>
      </c>
      <c r="X32" s="81">
        <f>IF(RES_hh_tes_in!X32=0,"",RES_hh_tes_in!X32/RES_hh_fec_in!X32)</f>
        <v>0.89893297027690033</v>
      </c>
      <c r="Y32" s="81">
        <f>IF(RES_hh_tes_in!Y32=0,"",RES_hh_tes_in!Y32/RES_hh_fec_in!Y32)</f>
        <v>0.90528606878351581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1121.8093840959164</v>
      </c>
      <c r="D3" s="65">
        <f t="shared" si="0"/>
        <v>788.56350437016636</v>
      </c>
      <c r="E3" s="65">
        <f t="shared" si="0"/>
        <v>1100.3713901149747</v>
      </c>
      <c r="F3" s="65">
        <f t="shared" si="0"/>
        <v>1273.5070925643731</v>
      </c>
      <c r="G3" s="65">
        <f t="shared" si="0"/>
        <v>1190.0139158359752</v>
      </c>
      <c r="H3" s="65">
        <f t="shared" si="0"/>
        <v>709.5933788411628</v>
      </c>
      <c r="I3" s="65">
        <f t="shared" si="0"/>
        <v>749.2275630087189</v>
      </c>
      <c r="J3" s="65">
        <f t="shared" si="0"/>
        <v>1531.7743059033796</v>
      </c>
      <c r="K3" s="65">
        <f t="shared" si="0"/>
        <v>1747.1400106547542</v>
      </c>
      <c r="L3" s="65">
        <f t="shared" si="0"/>
        <v>1535.0793961454033</v>
      </c>
      <c r="M3" s="65">
        <f t="shared" si="0"/>
        <v>1699.5679327121147</v>
      </c>
      <c r="N3" s="65">
        <f t="shared" si="0"/>
        <v>1592.424112610676</v>
      </c>
      <c r="O3" s="65">
        <f t="shared" si="0"/>
        <v>1271.2544891119699</v>
      </c>
      <c r="P3" s="65">
        <f t="shared" si="0"/>
        <v>699.93379410816033</v>
      </c>
      <c r="Q3" s="65">
        <f t="shared" si="0"/>
        <v>604.60318831246627</v>
      </c>
      <c r="R3" s="65">
        <f t="shared" ref="R3:V3" si="1">SUM(R4,R15,R17,R27)</f>
        <v>675.44528139109525</v>
      </c>
      <c r="S3" s="65">
        <f t="shared" si="1"/>
        <v>604.01696148448707</v>
      </c>
      <c r="T3" s="65">
        <f t="shared" si="1"/>
        <v>629.81044185720839</v>
      </c>
      <c r="U3" s="65">
        <f t="shared" si="1"/>
        <v>674.40890611296413</v>
      </c>
      <c r="V3" s="65">
        <f t="shared" si="1"/>
        <v>468.63687442224358</v>
      </c>
      <c r="W3" s="65">
        <f t="shared" ref="W3:Y3" si="2">SUM(W4,W15,W17,W27)</f>
        <v>367.40091960556413</v>
      </c>
      <c r="X3" s="65">
        <f t="shared" si="2"/>
        <v>629.01354738810392</v>
      </c>
      <c r="Y3" s="65">
        <f t="shared" si="2"/>
        <v>334.66230169661731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892.04765805330396</v>
      </c>
      <c r="D4" s="69">
        <f t="shared" si="3"/>
        <v>586.98966801958454</v>
      </c>
      <c r="E4" s="69">
        <f t="shared" si="3"/>
        <v>873.14735466706099</v>
      </c>
      <c r="F4" s="69">
        <f t="shared" si="3"/>
        <v>1060.9725185410405</v>
      </c>
      <c r="G4" s="69">
        <f t="shared" si="3"/>
        <v>897.25150376297086</v>
      </c>
      <c r="H4" s="69">
        <f t="shared" si="3"/>
        <v>514.17611943782367</v>
      </c>
      <c r="I4" s="69">
        <f t="shared" si="3"/>
        <v>568.31291646030593</v>
      </c>
      <c r="J4" s="69">
        <f t="shared" si="3"/>
        <v>1252.0020647215672</v>
      </c>
      <c r="K4" s="69">
        <f t="shared" si="3"/>
        <v>1413.5147331762521</v>
      </c>
      <c r="L4" s="69">
        <f t="shared" si="3"/>
        <v>1244.9089071212759</v>
      </c>
      <c r="M4" s="69">
        <f t="shared" si="3"/>
        <v>1369.1432852160729</v>
      </c>
      <c r="N4" s="69">
        <f t="shared" si="3"/>
        <v>1298.5956745165138</v>
      </c>
      <c r="O4" s="69">
        <f t="shared" si="3"/>
        <v>1026.8823168289889</v>
      </c>
      <c r="P4" s="69">
        <f t="shared" si="3"/>
        <v>508.39489828852049</v>
      </c>
      <c r="Q4" s="69">
        <f t="shared" si="3"/>
        <v>458.28380100566005</v>
      </c>
      <c r="R4" s="69">
        <f t="shared" ref="R4:V4" si="4">SUM(R5:R14)</f>
        <v>496.83833111867779</v>
      </c>
      <c r="S4" s="69">
        <f t="shared" si="4"/>
        <v>439.2008632073838</v>
      </c>
      <c r="T4" s="69">
        <f t="shared" si="4"/>
        <v>455.72076432758837</v>
      </c>
      <c r="U4" s="69">
        <f t="shared" si="4"/>
        <v>474.60597604062303</v>
      </c>
      <c r="V4" s="69">
        <f t="shared" si="4"/>
        <v>318.1289143914309</v>
      </c>
      <c r="W4" s="69">
        <f t="shared" ref="W4:Y4" si="5">SUM(W5:W14)</f>
        <v>249.36065381123314</v>
      </c>
      <c r="X4" s="69">
        <f t="shared" si="5"/>
        <v>436.5653452947783</v>
      </c>
      <c r="Y4" s="69">
        <f t="shared" si="5"/>
        <v>221.26941498589701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30.388634094471193</v>
      </c>
      <c r="D6" s="72">
        <v>19.717525150808306</v>
      </c>
      <c r="E6" s="72">
        <v>21.137118262814589</v>
      </c>
      <c r="F6" s="72">
        <v>32.466163142223735</v>
      </c>
      <c r="G6" s="72">
        <v>62.514131642972032</v>
      </c>
      <c r="H6" s="72">
        <v>64.567245895130554</v>
      </c>
      <c r="I6" s="72">
        <v>70.515812458127684</v>
      </c>
      <c r="J6" s="72">
        <v>91.285418262344564</v>
      </c>
      <c r="K6" s="72">
        <v>61.034599042263864</v>
      </c>
      <c r="L6" s="72">
        <v>49.366602382266372</v>
      </c>
      <c r="M6" s="72">
        <v>46.487273372795947</v>
      </c>
      <c r="N6" s="72">
        <v>56.358081534849759</v>
      </c>
      <c r="O6" s="72">
        <v>55.019937224128967</v>
      </c>
      <c r="P6" s="72">
        <v>23.063378359206745</v>
      </c>
      <c r="Q6" s="72">
        <v>18.810049635768262</v>
      </c>
      <c r="R6" s="72">
        <v>21.949244697756235</v>
      </c>
      <c r="S6" s="72">
        <v>21.547923561580632</v>
      </c>
      <c r="T6" s="72">
        <v>24.828716122765446</v>
      </c>
      <c r="U6" s="72">
        <v>28.823958019790158</v>
      </c>
      <c r="V6" s="72">
        <v>21.750964118263866</v>
      </c>
      <c r="W6" s="72">
        <v>20.121395929078865</v>
      </c>
      <c r="X6" s="72">
        <v>27.822390538896521</v>
      </c>
      <c r="Y6" s="72">
        <v>28.990114223525676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198.91676050125659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196.96498585150832</v>
      </c>
      <c r="L7" s="72">
        <v>172.34683533794876</v>
      </c>
      <c r="M7" s="72">
        <v>269.88083317320383</v>
      </c>
      <c r="N7" s="72">
        <v>202.0698132176783</v>
      </c>
      <c r="O7" s="72">
        <v>192.88507243511364</v>
      </c>
      <c r="P7" s="72">
        <v>0</v>
      </c>
      <c r="Q7" s="72">
        <v>0</v>
      </c>
      <c r="R7" s="72">
        <v>0</v>
      </c>
      <c r="S7" s="72">
        <v>0</v>
      </c>
      <c r="T7" s="72">
        <v>1.9049242061919282E-3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662.7422634575762</v>
      </c>
      <c r="D8" s="72">
        <v>567.2721428687762</v>
      </c>
      <c r="E8" s="72">
        <v>852.01023640424637</v>
      </c>
      <c r="F8" s="72">
        <v>1028.5063553988168</v>
      </c>
      <c r="G8" s="72">
        <v>834.73737211999878</v>
      </c>
      <c r="H8" s="72">
        <v>449.60887354269312</v>
      </c>
      <c r="I8" s="72">
        <v>497.79710400217823</v>
      </c>
      <c r="J8" s="72">
        <v>1160.7166464592226</v>
      </c>
      <c r="K8" s="72">
        <v>1155.5151482824799</v>
      </c>
      <c r="L8" s="72">
        <v>1023.1954694010607</v>
      </c>
      <c r="M8" s="72">
        <v>1052.775178670073</v>
      </c>
      <c r="N8" s="72">
        <v>1040.1677797639857</v>
      </c>
      <c r="O8" s="72">
        <v>778.97730716974627</v>
      </c>
      <c r="P8" s="72">
        <v>485.33151992931374</v>
      </c>
      <c r="Q8" s="72">
        <v>439.47375136989177</v>
      </c>
      <c r="R8" s="72">
        <v>474.88908642092156</v>
      </c>
      <c r="S8" s="72">
        <v>417.65293964580314</v>
      </c>
      <c r="T8" s="72">
        <v>430.89014328061671</v>
      </c>
      <c r="U8" s="72">
        <v>445.78201802083288</v>
      </c>
      <c r="V8" s="72">
        <v>296.37795027316702</v>
      </c>
      <c r="W8" s="72">
        <v>229.23925788215428</v>
      </c>
      <c r="X8" s="72">
        <v>408.74295475588178</v>
      </c>
      <c r="Y8" s="72">
        <v>192.27930076237135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148.956486742283</v>
      </c>
      <c r="D17" s="69">
        <f t="shared" si="7"/>
        <v>124.23350449956655</v>
      </c>
      <c r="E17" s="69">
        <f t="shared" si="7"/>
        <v>140.19684845149729</v>
      </c>
      <c r="F17" s="69">
        <f t="shared" si="7"/>
        <v>120.68452796357371</v>
      </c>
      <c r="G17" s="69">
        <f t="shared" si="7"/>
        <v>193.08566676037569</v>
      </c>
      <c r="H17" s="69">
        <f t="shared" si="7"/>
        <v>125.2618187597416</v>
      </c>
      <c r="I17" s="69">
        <f t="shared" si="7"/>
        <v>112.97281568390542</v>
      </c>
      <c r="J17" s="69">
        <f t="shared" si="7"/>
        <v>187.82142424639051</v>
      </c>
      <c r="K17" s="69">
        <f t="shared" si="7"/>
        <v>227.58239200107897</v>
      </c>
      <c r="L17" s="69">
        <f t="shared" si="7"/>
        <v>211.41831192633663</v>
      </c>
      <c r="M17" s="69">
        <f t="shared" si="7"/>
        <v>224.13021395464139</v>
      </c>
      <c r="N17" s="69">
        <f t="shared" si="7"/>
        <v>209.55429346538455</v>
      </c>
      <c r="O17" s="69">
        <f t="shared" si="7"/>
        <v>172.11553991302105</v>
      </c>
      <c r="P17" s="69">
        <f t="shared" si="7"/>
        <v>121.02643589043129</v>
      </c>
      <c r="Q17" s="69">
        <f t="shared" si="7"/>
        <v>99.480694831536539</v>
      </c>
      <c r="R17" s="69">
        <f t="shared" ref="R17:V17" si="8">SUM(R18:R26)</f>
        <v>116.06978924745049</v>
      </c>
      <c r="S17" s="69">
        <f t="shared" si="8"/>
        <v>103.78543189962335</v>
      </c>
      <c r="T17" s="69">
        <f t="shared" si="8"/>
        <v>106.52047659074313</v>
      </c>
      <c r="U17" s="69">
        <f t="shared" si="8"/>
        <v>120.36171799665334</v>
      </c>
      <c r="V17" s="69">
        <f t="shared" si="8"/>
        <v>86.874834427841989</v>
      </c>
      <c r="W17" s="69">
        <f t="shared" ref="W17:Y17" si="9">SUM(W18:W26)</f>
        <v>66.724970784352564</v>
      </c>
      <c r="X17" s="69">
        <f t="shared" si="9"/>
        <v>103.21395909402463</v>
      </c>
      <c r="Y17" s="69">
        <f t="shared" si="9"/>
        <v>66.219216643164799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25.782354503803113</v>
      </c>
      <c r="D19" s="72">
        <v>32.449884920383148</v>
      </c>
      <c r="E19" s="72">
        <v>31.726743370443668</v>
      </c>
      <c r="F19" s="72">
        <v>34.675715486007789</v>
      </c>
      <c r="G19" s="72">
        <v>39.772785794201617</v>
      </c>
      <c r="H19" s="72">
        <v>37.262553758423763</v>
      </c>
      <c r="I19" s="72">
        <v>19.997700966217195</v>
      </c>
      <c r="J19" s="72">
        <v>17.734711250974794</v>
      </c>
      <c r="K19" s="72">
        <v>15.898385944172524</v>
      </c>
      <c r="L19" s="72">
        <v>15.864569154978627</v>
      </c>
      <c r="M19" s="72">
        <v>14.643362675487596</v>
      </c>
      <c r="N19" s="72">
        <v>8.9084645581303494</v>
      </c>
      <c r="O19" s="72">
        <v>6.4458238191913981</v>
      </c>
      <c r="P19" s="72">
        <v>11.331676746765801</v>
      </c>
      <c r="Q19" s="72">
        <v>12.091950142266688</v>
      </c>
      <c r="R19" s="72">
        <v>18.607489650658135</v>
      </c>
      <c r="S19" s="72">
        <v>20.202028350360436</v>
      </c>
      <c r="T19" s="72">
        <v>18.250748356854103</v>
      </c>
      <c r="U19" s="72">
        <v>18.999547485362811</v>
      </c>
      <c r="V19" s="72">
        <v>18.822430143777162</v>
      </c>
      <c r="W19" s="72">
        <v>22.219573896720309</v>
      </c>
      <c r="X19" s="72">
        <v>36.540582430642694</v>
      </c>
      <c r="Y19" s="72">
        <v>20.493874640858337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0.8945839634956696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22.156979414619556</v>
      </c>
      <c r="L20" s="72">
        <v>17.556410107810379</v>
      </c>
      <c r="M20" s="72">
        <v>30.5469834009618</v>
      </c>
      <c r="N20" s="72">
        <v>24.604288185904633</v>
      </c>
      <c r="O20" s="72">
        <v>25.46438659927383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122.27954827498424</v>
      </c>
      <c r="D21" s="72">
        <v>91.783619579183394</v>
      </c>
      <c r="E21" s="72">
        <v>108.47010508105363</v>
      </c>
      <c r="F21" s="72">
        <v>86.008812477565925</v>
      </c>
      <c r="G21" s="72">
        <v>153.31288096617408</v>
      </c>
      <c r="H21" s="72">
        <v>87.999265001317838</v>
      </c>
      <c r="I21" s="72">
        <v>92.975114717688228</v>
      </c>
      <c r="J21" s="72">
        <v>170.08671299541572</v>
      </c>
      <c r="K21" s="72">
        <v>189.5270266422869</v>
      </c>
      <c r="L21" s="72">
        <v>177.99733266354761</v>
      </c>
      <c r="M21" s="72">
        <v>178.93986787819199</v>
      </c>
      <c r="N21" s="72">
        <v>176.04154072134958</v>
      </c>
      <c r="O21" s="72">
        <v>140.20532949455583</v>
      </c>
      <c r="P21" s="72">
        <v>109.69475914366549</v>
      </c>
      <c r="Q21" s="72">
        <v>87.388744689269856</v>
      </c>
      <c r="R21" s="72">
        <v>97.462299596792349</v>
      </c>
      <c r="S21" s="72">
        <v>83.583403549262911</v>
      </c>
      <c r="T21" s="72">
        <v>88.269728233889026</v>
      </c>
      <c r="U21" s="72">
        <v>101.36217051129053</v>
      </c>
      <c r="V21" s="72">
        <v>68.052404284064821</v>
      </c>
      <c r="W21" s="72">
        <v>44.505396887632259</v>
      </c>
      <c r="X21" s="72">
        <v>66.673376663381944</v>
      </c>
      <c r="Y21" s="72">
        <v>45.725342002306462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80.805239300329603</v>
      </c>
      <c r="D27" s="69">
        <f t="shared" si="10"/>
        <v>77.340331851015208</v>
      </c>
      <c r="E27" s="69">
        <f t="shared" si="10"/>
        <v>87.027186996416319</v>
      </c>
      <c r="F27" s="69">
        <f t="shared" si="10"/>
        <v>91.85004605975891</v>
      </c>
      <c r="G27" s="69">
        <f t="shared" si="10"/>
        <v>99.676745312628839</v>
      </c>
      <c r="H27" s="69">
        <f t="shared" si="10"/>
        <v>70.155440643597501</v>
      </c>
      <c r="I27" s="69">
        <f t="shared" si="10"/>
        <v>67.941830864507523</v>
      </c>
      <c r="J27" s="69">
        <f t="shared" si="10"/>
        <v>91.95081693542204</v>
      </c>
      <c r="K27" s="69">
        <f t="shared" si="10"/>
        <v>106.04288547742317</v>
      </c>
      <c r="L27" s="69">
        <f t="shared" si="10"/>
        <v>78.752177097790707</v>
      </c>
      <c r="M27" s="69">
        <f t="shared" si="10"/>
        <v>106.29443354140032</v>
      </c>
      <c r="N27" s="69">
        <f t="shared" si="10"/>
        <v>84.274144628777719</v>
      </c>
      <c r="O27" s="69">
        <f t="shared" si="10"/>
        <v>72.256632369960045</v>
      </c>
      <c r="P27" s="69">
        <f t="shared" si="10"/>
        <v>70.512459929208518</v>
      </c>
      <c r="Q27" s="69">
        <f t="shared" si="10"/>
        <v>46.838692475269667</v>
      </c>
      <c r="R27" s="69">
        <f t="shared" ref="R27:V27" si="11">SUM(R28:R32)</f>
        <v>62.53716102496702</v>
      </c>
      <c r="S27" s="69">
        <f t="shared" si="11"/>
        <v>61.030666377479854</v>
      </c>
      <c r="T27" s="69">
        <f t="shared" si="11"/>
        <v>67.569200938876861</v>
      </c>
      <c r="U27" s="69">
        <f t="shared" si="11"/>
        <v>79.441212075687744</v>
      </c>
      <c r="V27" s="69">
        <f t="shared" si="11"/>
        <v>63.633125602970644</v>
      </c>
      <c r="W27" s="69">
        <f t="shared" ref="W27:Y27" si="12">SUM(W28:W32)</f>
        <v>51.315295009978385</v>
      </c>
      <c r="X27" s="69">
        <f t="shared" si="12"/>
        <v>89.23424299930096</v>
      </c>
      <c r="Y27" s="69">
        <f t="shared" si="12"/>
        <v>47.173670067555477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15.170294166247871</v>
      </c>
      <c r="D29" s="72">
        <v>20.453732691929606</v>
      </c>
      <c r="E29" s="72">
        <v>20.740264074834741</v>
      </c>
      <c r="F29" s="72">
        <v>22.543298605924871</v>
      </c>
      <c r="G29" s="72">
        <v>29.095372814441557</v>
      </c>
      <c r="H29" s="72">
        <v>31.225931885607665</v>
      </c>
      <c r="I29" s="72">
        <v>31.455562865075066</v>
      </c>
      <c r="J29" s="72">
        <v>22.402732763996489</v>
      </c>
      <c r="K29" s="72">
        <v>15.521934348414252</v>
      </c>
      <c r="L29" s="72">
        <v>15.509609468456397</v>
      </c>
      <c r="M29" s="72">
        <v>18.197003847925256</v>
      </c>
      <c r="N29" s="72">
        <v>16.360668029315203</v>
      </c>
      <c r="O29" s="72">
        <v>12.883908039374136</v>
      </c>
      <c r="P29" s="72">
        <v>24.15651424271741</v>
      </c>
      <c r="Q29" s="72">
        <v>10.674186382804864</v>
      </c>
      <c r="R29" s="72">
        <v>13.206275853560332</v>
      </c>
      <c r="S29" s="72">
        <v>10.821018016865416</v>
      </c>
      <c r="T29" s="72">
        <v>13.606569470107045</v>
      </c>
      <c r="U29" s="72">
        <v>15.627749188326238</v>
      </c>
      <c r="V29" s="72">
        <v>17.770161761149723</v>
      </c>
      <c r="W29" s="72">
        <v>21.766599822875712</v>
      </c>
      <c r="X29" s="72">
        <v>38.044498653294056</v>
      </c>
      <c r="Y29" s="72">
        <v>20.412101918513144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65.634945134081732</v>
      </c>
      <c r="D30" s="72">
        <v>56.886599159085598</v>
      </c>
      <c r="E30" s="72">
        <v>66.286922921581578</v>
      </c>
      <c r="F30" s="72">
        <v>69.306747453834035</v>
      </c>
      <c r="G30" s="72">
        <v>70.581372498187278</v>
      </c>
      <c r="H30" s="72">
        <v>38.929508757989829</v>
      </c>
      <c r="I30" s="72">
        <v>36.486267999432449</v>
      </c>
      <c r="J30" s="72">
        <v>69.548084171425558</v>
      </c>
      <c r="K30" s="72">
        <v>90.520951129008921</v>
      </c>
      <c r="L30" s="72">
        <v>63.242567629334303</v>
      </c>
      <c r="M30" s="72">
        <v>88.097429693475064</v>
      </c>
      <c r="N30" s="72">
        <v>67.913476599462513</v>
      </c>
      <c r="O30" s="72">
        <v>59.372724330585903</v>
      </c>
      <c r="P30" s="72">
        <v>46.355945686491111</v>
      </c>
      <c r="Q30" s="72">
        <v>36.164506092464805</v>
      </c>
      <c r="R30" s="72">
        <v>49.330885171406685</v>
      </c>
      <c r="S30" s="72">
        <v>50.209648360614437</v>
      </c>
      <c r="T30" s="72">
        <v>53.962631468769821</v>
      </c>
      <c r="U30" s="72">
        <v>63.81346288736151</v>
      </c>
      <c r="V30" s="72">
        <v>45.862963841820921</v>
      </c>
      <c r="W30" s="72">
        <v>29.54869518710267</v>
      </c>
      <c r="X30" s="72">
        <v>51.189744346006897</v>
      </c>
      <c r="Y30" s="72">
        <v>26.761568149042333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11811.007182424391</v>
      </c>
      <c r="D3" s="65">
        <f>IF(RES_hh_fec_in!D3=0,0,1000*11630*RES_hh_fec_in!D3/RES_hh_num_in!D3)</f>
        <v>11733.923744728285</v>
      </c>
      <c r="E3" s="65">
        <f>IF(RES_hh_fec_in!E3=0,0,1000*11630*RES_hh_fec_in!E3/RES_hh_num_in!E3)</f>
        <v>13717.854723638606</v>
      </c>
      <c r="F3" s="65">
        <f>IF(RES_hh_fec_in!F3=0,0,1000*11630*RES_hh_fec_in!F3/RES_hh_num_in!F3)</f>
        <v>12431.038263445753</v>
      </c>
      <c r="G3" s="65">
        <f>IF(RES_hh_fec_in!G3=0,0,1000*11630*RES_hh_fec_in!G3/RES_hh_num_in!G3)</f>
        <v>12865.237281638983</v>
      </c>
      <c r="H3" s="65">
        <f>IF(RES_hh_fec_in!H3=0,0,1000*11630*RES_hh_fec_in!H3/RES_hh_num_in!H3)</f>
        <v>11868.55371747145</v>
      </c>
      <c r="I3" s="65">
        <f>IF(RES_hh_fec_in!I3=0,0,1000*11630*RES_hh_fec_in!I3/RES_hh_num_in!I3)</f>
        <v>12217.582999098982</v>
      </c>
      <c r="J3" s="65">
        <f>IF(RES_hh_fec_in!J3=0,0,1000*11630*RES_hh_fec_in!J3/RES_hh_num_in!J3)</f>
        <v>12167.719019219156</v>
      </c>
      <c r="K3" s="65">
        <f>IF(RES_hh_fec_in!K3=0,0,1000*11630*RES_hh_fec_in!K3/RES_hh_num_in!K3)</f>
        <v>11970.409160103281</v>
      </c>
      <c r="L3" s="65">
        <f>IF(RES_hh_fec_in!L3=0,0,1000*11630*RES_hh_fec_in!L3/RES_hh_num_in!L3)</f>
        <v>12212.522119191544</v>
      </c>
      <c r="M3" s="65">
        <f>IF(RES_hh_fec_in!M3=0,0,1000*11630*RES_hh_fec_in!M3/RES_hh_num_in!M3)</f>
        <v>11637.855437436127</v>
      </c>
      <c r="N3" s="65">
        <f>IF(RES_hh_fec_in!N3=0,0,1000*11630*RES_hh_fec_in!N3/RES_hh_num_in!N3)</f>
        <v>11355.298585195436</v>
      </c>
      <c r="O3" s="65">
        <f>IF(RES_hh_fec_in!O3=0,0,1000*11630*RES_hh_fec_in!O3/RES_hh_num_in!O3)</f>
        <v>10933.6517273965</v>
      </c>
      <c r="P3" s="65">
        <f>IF(RES_hh_fec_in!P3=0,0,1000*11630*RES_hh_fec_in!P3/RES_hh_num_in!P3)</f>
        <v>8605.689211811321</v>
      </c>
      <c r="Q3" s="65">
        <f>IF(RES_hh_fec_in!Q3=0,0,1000*11630*RES_hh_fec_in!Q3/RES_hh_num_in!Q3)</f>
        <v>9089.3804418630807</v>
      </c>
      <c r="R3" s="65">
        <f>IF(RES_hh_fec_in!R3=0,0,1000*11630*RES_hh_fec_in!R3/RES_hh_num_in!R3)</f>
        <v>8796.1078014785908</v>
      </c>
      <c r="S3" s="65">
        <f>IF(RES_hh_fec_in!S3=0,0,1000*11630*RES_hh_fec_in!S3/RES_hh_num_in!S3)</f>
        <v>8871.7626032228618</v>
      </c>
      <c r="T3" s="65">
        <f>IF(RES_hh_fec_in!T3=0,0,1000*11630*RES_hh_fec_in!T3/RES_hh_num_in!T3)</f>
        <v>8240.7530386055114</v>
      </c>
      <c r="U3" s="65">
        <f>IF(RES_hh_fec_in!U3=0,0,1000*11630*RES_hh_fec_in!U3/RES_hh_num_in!U3)</f>
        <v>7533.5819431845621</v>
      </c>
      <c r="V3" s="65">
        <f>IF(RES_hh_fec_in!V3=0,0,1000*11630*RES_hh_fec_in!V3/RES_hh_num_in!V3)</f>
        <v>6680.324843519812</v>
      </c>
      <c r="W3" s="65">
        <f>IF(RES_hh_fec_in!W3=0,0,1000*11630*RES_hh_fec_in!W3/RES_hh_num_in!W3)</f>
        <v>6236.701903240616</v>
      </c>
      <c r="X3" s="65">
        <f>IF(RES_hh_fec_in!X3=0,0,1000*11630*RES_hh_fec_in!X3/RES_hh_num_in!X3)</f>
        <v>5042.1504471315084</v>
      </c>
      <c r="Y3" s="65">
        <f>IF(RES_hh_fec_in!Y3=0,0,1000*11630*RES_hh_fec_in!Y3/RES_hh_num_in!Y3)</f>
        <v>4387.2999895288494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8826.077798843382</v>
      </c>
      <c r="D4" s="69">
        <f>IF(RES_hh_fec_in!D4=0,0,1000*11630*RES_hh_fec_in!D4/RES_hh_num_in!D4)</f>
        <v>8661.2304602127024</v>
      </c>
      <c r="E4" s="69">
        <f>IF(RES_hh_fec_in!E4=0,0,1000*11630*RES_hh_fec_in!E4/RES_hh_num_in!E4)</f>
        <v>10419.858528794093</v>
      </c>
      <c r="F4" s="69">
        <f>IF(RES_hh_fec_in!F4=0,0,1000*11630*RES_hh_fec_in!F4/RES_hh_num_in!F4)</f>
        <v>9458.8210909058798</v>
      </c>
      <c r="G4" s="69">
        <f>IF(RES_hh_fec_in!G4=0,0,1000*11630*RES_hh_fec_in!G4/RES_hh_num_in!G4)</f>
        <v>10023.468783759332</v>
      </c>
      <c r="H4" s="69">
        <f>IF(RES_hh_fec_in!H4=0,0,1000*11630*RES_hh_fec_in!H4/RES_hh_num_in!H4)</f>
        <v>9072.4764113344791</v>
      </c>
      <c r="I4" s="69">
        <f>IF(RES_hh_fec_in!I4=0,0,1000*11630*RES_hh_fec_in!I4/RES_hh_num_in!I4)</f>
        <v>9668.9844620843814</v>
      </c>
      <c r="J4" s="69">
        <f>IF(RES_hh_fec_in!J4=0,0,1000*11630*RES_hh_fec_in!J4/RES_hh_num_in!J4)</f>
        <v>9735.4862290445453</v>
      </c>
      <c r="K4" s="69">
        <f>IF(RES_hh_fec_in!K4=0,0,1000*11630*RES_hh_fec_in!K4/RES_hh_num_in!K4)</f>
        <v>9509.2113972729767</v>
      </c>
      <c r="L4" s="69">
        <f>IF(RES_hh_fec_in!L4=0,0,1000*11630*RES_hh_fec_in!L4/RES_hh_num_in!L4)</f>
        <v>9734.6861381087074</v>
      </c>
      <c r="M4" s="69">
        <f>IF(RES_hh_fec_in!M4=0,0,1000*11630*RES_hh_fec_in!M4/RES_hh_num_in!M4)</f>
        <v>9044.1480666502757</v>
      </c>
      <c r="N4" s="69">
        <f>IF(RES_hh_fec_in!N4=0,0,1000*11630*RES_hh_fec_in!N4/RES_hh_num_in!N4)</f>
        <v>8941.1809526621455</v>
      </c>
      <c r="O4" s="69">
        <f>IF(RES_hh_fec_in!O4=0,0,1000*11630*RES_hh_fec_in!O4/RES_hh_num_in!O4)</f>
        <v>8616.0308995003234</v>
      </c>
      <c r="P4" s="69">
        <f>IF(RES_hh_fec_in!P4=0,0,1000*11630*RES_hh_fec_in!P4/RES_hh_num_in!P4)</f>
        <v>6554.4010510780026</v>
      </c>
      <c r="Q4" s="69">
        <f>IF(RES_hh_fec_in!Q4=0,0,1000*11630*RES_hh_fec_in!Q4/RES_hh_num_in!Q4)</f>
        <v>7060.2997570618199</v>
      </c>
      <c r="R4" s="69">
        <f>IF(RES_hh_fec_in!R4=0,0,1000*11630*RES_hh_fec_in!R4/RES_hh_num_in!R4)</f>
        <v>6704.0068643777131</v>
      </c>
      <c r="S4" s="69">
        <f>IF(RES_hh_fec_in!S4=0,0,1000*11630*RES_hh_fec_in!S4/RES_hh_num_in!S4)</f>
        <v>6693.7885491930447</v>
      </c>
      <c r="T4" s="69">
        <f>IF(RES_hh_fec_in!T4=0,0,1000*11630*RES_hh_fec_in!T4/RES_hh_num_in!T4)</f>
        <v>6040.8871327553352</v>
      </c>
      <c r="U4" s="69">
        <f>IF(RES_hh_fec_in!U4=0,0,1000*11630*RES_hh_fec_in!U4/RES_hh_num_in!U4)</f>
        <v>5404.7422859518365</v>
      </c>
      <c r="V4" s="69">
        <f>IF(RES_hh_fec_in!V4=0,0,1000*11630*RES_hh_fec_in!V4/RES_hh_num_in!V4)</f>
        <v>4609.9819560032001</v>
      </c>
      <c r="W4" s="69">
        <f>IF(RES_hh_fec_in!W4=0,0,1000*11630*RES_hh_fec_in!W4/RES_hh_num_in!W4)</f>
        <v>4477.7903594094823</v>
      </c>
      <c r="X4" s="69">
        <f>IF(RES_hh_fec_in!X4=0,0,1000*11630*RES_hh_fec_in!X4/RES_hh_num_in!X4)</f>
        <v>3620.7761512356205</v>
      </c>
      <c r="Y4" s="69">
        <f>IF(RES_hh_fec_in!Y4=0,0,1000*11630*RES_hh_fec_in!Y4/RES_hh_num_in!Y4)</f>
        <v>3071.1785495228364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9113.4507174767914</v>
      </c>
      <c r="D6" s="72">
        <f>IF(RES_hh_fec_in!D6=0,0,1000*11630*RES_hh_fec_in!D6/RES_hh_num_in!D6)</f>
        <v>9136.8593204920726</v>
      </c>
      <c r="E6" s="72">
        <f>IF(RES_hh_fec_in!E6=0,0,1000*11630*RES_hh_fec_in!E6/RES_hh_num_in!E6)</f>
        <v>10269.227777832475</v>
      </c>
      <c r="F6" s="72">
        <f>IF(RES_hh_fec_in!F6=0,0,1000*11630*RES_hh_fec_in!F6/RES_hh_num_in!F6)</f>
        <v>9691.5987754340895</v>
      </c>
      <c r="G6" s="72">
        <f>IF(RES_hh_fec_in!G6=0,0,1000*11630*RES_hh_fec_in!G6/RES_hh_num_in!G6)</f>
        <v>11007.947110930098</v>
      </c>
      <c r="H6" s="72">
        <f>IF(RES_hh_fec_in!H6=0,0,1000*11630*RES_hh_fec_in!H6/RES_hh_num_in!H6)</f>
        <v>9974.2732014890007</v>
      </c>
      <c r="I6" s="72">
        <f>IF(RES_hh_fec_in!I6=0,0,1000*11630*RES_hh_fec_in!I6/RES_hh_num_in!I6)</f>
        <v>9785.4410016085876</v>
      </c>
      <c r="J6" s="72">
        <f>IF(RES_hh_fec_in!J6=0,0,1000*11630*RES_hh_fec_in!J6/RES_hh_num_in!J6)</f>
        <v>10940.78847029488</v>
      </c>
      <c r="K6" s="72">
        <f>IF(RES_hh_fec_in!K6=0,0,1000*11630*RES_hh_fec_in!K6/RES_hh_num_in!K6)</f>
        <v>10457.537220092774</v>
      </c>
      <c r="L6" s="72">
        <f>IF(RES_hh_fec_in!L6=0,0,1000*11630*RES_hh_fec_in!L6/RES_hh_num_in!L6)</f>
        <v>10477.838176530313</v>
      </c>
      <c r="M6" s="72">
        <f>IF(RES_hh_fec_in!M6=0,0,1000*11630*RES_hh_fec_in!M6/RES_hh_num_in!M6)</f>
        <v>8894.9235889850897</v>
      </c>
      <c r="N6" s="72">
        <f>IF(RES_hh_fec_in!N6=0,0,1000*11630*RES_hh_fec_in!N6/RES_hh_num_in!N6)</f>
        <v>9111.5581059425458</v>
      </c>
      <c r="O6" s="72">
        <f>IF(RES_hh_fec_in!O6=0,0,1000*11630*RES_hh_fec_in!O6/RES_hh_num_in!O6)</f>
        <v>8910.2696127790896</v>
      </c>
      <c r="P6" s="72">
        <f>IF(RES_hh_fec_in!P6=0,0,1000*11630*RES_hh_fec_in!P6/RES_hh_num_in!P6)</f>
        <v>7273.3880131280312</v>
      </c>
      <c r="Q6" s="72">
        <f>IF(RES_hh_fec_in!Q6=0,0,1000*11630*RES_hh_fec_in!Q6/RES_hh_num_in!Q6)</f>
        <v>7070.1237893725765</v>
      </c>
      <c r="R6" s="72">
        <f>IF(RES_hh_fec_in!R6=0,0,1000*11630*RES_hh_fec_in!R6/RES_hh_num_in!R6)</f>
        <v>7025.7109338292739</v>
      </c>
      <c r="S6" s="72">
        <f>IF(RES_hh_fec_in!S6=0,0,1000*11630*RES_hh_fec_in!S6/RES_hh_num_in!S6)</f>
        <v>6929.4991011688171</v>
      </c>
      <c r="T6" s="72">
        <f>IF(RES_hh_fec_in!T6=0,0,1000*11630*RES_hh_fec_in!T6/RES_hh_num_in!T6)</f>
        <v>6304.8317962576039</v>
      </c>
      <c r="U6" s="72">
        <f>IF(RES_hh_fec_in!U6=0,0,1000*11630*RES_hh_fec_in!U6/RES_hh_num_in!U6)</f>
        <v>6115.1012968493424</v>
      </c>
      <c r="V6" s="72">
        <f>IF(RES_hh_fec_in!V6=0,0,1000*11630*RES_hh_fec_in!V6/RES_hh_num_in!V6)</f>
        <v>5685.9700107429653</v>
      </c>
      <c r="W6" s="72">
        <f>IF(RES_hh_fec_in!W6=0,0,1000*11630*RES_hh_fec_in!W6/RES_hh_num_in!W6)</f>
        <v>5694.8744254884114</v>
      </c>
      <c r="X6" s="72">
        <f>IF(RES_hh_fec_in!X6=0,0,1000*11630*RES_hh_fec_in!X6/RES_hh_num_in!X6)</f>
        <v>4586.5513813704456</v>
      </c>
      <c r="Y6" s="72">
        <f>IF(RES_hh_fec_in!Y6=0,0,1000*11630*RES_hh_fec_in!Y6/RES_hh_num_in!Y6)</f>
        <v>3760.8240114724931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10246.720485292866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11128.346556439781</v>
      </c>
      <c r="L7" s="72">
        <f>IF(RES_hh_fec_in!L7=0,0,1000*11630*RES_hh_fec_in!L7/RES_hh_num_in!L7)</f>
        <v>10017.112874383216</v>
      </c>
      <c r="M7" s="72">
        <f>IF(RES_hh_fec_in!M7=0,0,1000*11630*RES_hh_fec_in!M7/RES_hh_num_in!M7)</f>
        <v>9817.5366269463721</v>
      </c>
      <c r="N7" s="72">
        <f>IF(RES_hh_fec_in!N7=0,0,1000*11630*RES_hh_fec_in!N7/RES_hh_num_in!N7)</f>
        <v>9499.0169435311891</v>
      </c>
      <c r="O7" s="72">
        <f>IF(RES_hh_fec_in!O7=0,0,1000*11630*RES_hh_fec_in!O7/RES_hh_num_in!O7)</f>
        <v>9488.826954733031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7141.3683363688788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8924.196812312779</v>
      </c>
      <c r="D8" s="72">
        <f>IF(RES_hh_fec_in!D8=0,0,1000*11630*RES_hh_fec_in!D8/RES_hh_num_in!D8)</f>
        <v>8525.2848954053461</v>
      </c>
      <c r="E8" s="72">
        <f>IF(RES_hh_fec_in!E8=0,0,1000*11630*RES_hh_fec_in!E8/RES_hh_num_in!E8)</f>
        <v>9737.4196362326111</v>
      </c>
      <c r="F8" s="72">
        <f>IF(RES_hh_fec_in!F8=0,0,1000*11630*RES_hh_fec_in!F8/RES_hh_num_in!F8)</f>
        <v>10148.652082977538</v>
      </c>
      <c r="G8" s="72">
        <f>IF(RES_hh_fec_in!G8=0,0,1000*11630*RES_hh_fec_in!G8/RES_hh_num_in!G8)</f>
        <v>10637.588130421633</v>
      </c>
      <c r="H8" s="72">
        <f>IF(RES_hh_fec_in!H8=0,0,1000*11630*RES_hh_fec_in!H8/RES_hh_num_in!H8)</f>
        <v>9718.4611815655608</v>
      </c>
      <c r="I8" s="72">
        <f>IF(RES_hh_fec_in!I8=0,0,1000*11630*RES_hh_fec_in!I8/RES_hh_num_in!I8)</f>
        <v>9371.4433937443682</v>
      </c>
      <c r="J8" s="72">
        <f>IF(RES_hh_fec_in!J8=0,0,1000*11630*RES_hh_fec_in!J8/RES_hh_num_in!J8)</f>
        <v>9365.8345571401314</v>
      </c>
      <c r="K8" s="72">
        <f>IF(RES_hh_fec_in!K8=0,0,1000*11630*RES_hh_fec_in!K8/RES_hh_num_in!K8)</f>
        <v>9492.5556006046372</v>
      </c>
      <c r="L8" s="72">
        <f>IF(RES_hh_fec_in!L8=0,0,1000*11630*RES_hh_fec_in!L8/RES_hh_num_in!L8)</f>
        <v>10199.543283014602</v>
      </c>
      <c r="M8" s="72">
        <f>IF(RES_hh_fec_in!M8=0,0,1000*11630*RES_hh_fec_in!M8/RES_hh_num_in!M8)</f>
        <v>9356.4898488857543</v>
      </c>
      <c r="N8" s="72">
        <f>IF(RES_hh_fec_in!N8=0,0,1000*11630*RES_hh_fec_in!N8/RES_hh_num_in!N8)</f>
        <v>9047.013588347394</v>
      </c>
      <c r="O8" s="72">
        <f>IF(RES_hh_fec_in!O8=0,0,1000*11630*RES_hh_fec_in!O8/RES_hh_num_in!O8)</f>
        <v>8509.4503783405744</v>
      </c>
      <c r="P8" s="72">
        <f>IF(RES_hh_fec_in!P8=0,0,1000*11630*RES_hh_fec_in!P8/RES_hh_num_in!P8)</f>
        <v>6390.9364700112174</v>
      </c>
      <c r="Q8" s="72">
        <f>IF(RES_hh_fec_in!Q8=0,0,1000*11630*RES_hh_fec_in!Q8/RES_hh_num_in!Q8)</f>
        <v>6907.0441243782016</v>
      </c>
      <c r="R8" s="72">
        <f>IF(RES_hh_fec_in!R8=0,0,1000*11630*RES_hh_fec_in!R8/RES_hh_num_in!R8)</f>
        <v>6618.3906786669131</v>
      </c>
      <c r="S8" s="72">
        <f>IF(RES_hh_fec_in!S8=0,0,1000*11630*RES_hh_fec_in!S8/RES_hh_num_in!S8)</f>
        <v>6428.7503304497586</v>
      </c>
      <c r="T8" s="72">
        <f>IF(RES_hh_fec_in!T8=0,0,1000*11630*RES_hh_fec_in!T8/RES_hh_num_in!T8)</f>
        <v>5836.7923952645388</v>
      </c>
      <c r="U8" s="72">
        <f>IF(RES_hh_fec_in!U8=0,0,1000*11630*RES_hh_fec_in!U8/RES_hh_num_in!U8)</f>
        <v>5405.7694702884619</v>
      </c>
      <c r="V8" s="72">
        <f>IF(RES_hh_fec_in!V8=0,0,1000*11630*RES_hh_fec_in!V8/RES_hh_num_in!V8)</f>
        <v>5052.4668148244491</v>
      </c>
      <c r="W8" s="72">
        <f>IF(RES_hh_fec_in!W8=0,0,1000*11630*RES_hh_fec_in!W8/RES_hh_num_in!W8)</f>
        <v>5340.8870939181452</v>
      </c>
      <c r="X8" s="72">
        <f>IF(RES_hh_fec_in!X8=0,0,1000*11630*RES_hh_fec_in!X8/RES_hh_num_in!X8)</f>
        <v>4178.9887738669177</v>
      </c>
      <c r="Y8" s="72">
        <f>IF(RES_hh_fec_in!Y8=0,0,1000*11630*RES_hh_fec_in!Y8/RES_hh_num_in!Y8)</f>
        <v>3125.4235674617835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7341.8898993923876</v>
      </c>
      <c r="D9" s="72">
        <f>IF(RES_hh_fec_in!D9=0,0,1000*11630*RES_hh_fec_in!D9/RES_hh_num_in!D9)</f>
        <v>8737.0552410577529</v>
      </c>
      <c r="E9" s="72">
        <f>IF(RES_hh_fec_in!E9=0,0,1000*11630*RES_hh_fec_in!E9/RES_hh_num_in!E9)</f>
        <v>11885.467022223915</v>
      </c>
      <c r="F9" s="72">
        <f>IF(RES_hh_fec_in!F9=0,0,1000*11630*RES_hh_fec_in!F9/RES_hh_num_in!F9)</f>
        <v>6701.2410391997364</v>
      </c>
      <c r="G9" s="72">
        <f>IF(RES_hh_fec_in!G9=0,0,1000*11630*RES_hh_fec_in!G9/RES_hh_num_in!G9)</f>
        <v>9334.1794182194972</v>
      </c>
      <c r="H9" s="72">
        <f>IF(RES_hh_fec_in!H9=0,0,1000*11630*RES_hh_fec_in!H9/RES_hh_num_in!H9)</f>
        <v>8675.9650063103509</v>
      </c>
      <c r="I9" s="72">
        <f>IF(RES_hh_fec_in!I9=0,0,1000*11630*RES_hh_fec_in!I9/RES_hh_num_in!I9)</f>
        <v>9785.4243401049098</v>
      </c>
      <c r="J9" s="72">
        <f>IF(RES_hh_fec_in!J9=0,0,1000*11630*RES_hh_fec_in!J9/RES_hh_num_in!J9)</f>
        <v>10951.646528795556</v>
      </c>
      <c r="K9" s="72">
        <f>IF(RES_hh_fec_in!K9=0,0,1000*11630*RES_hh_fec_in!K9/RES_hh_num_in!K9)</f>
        <v>10217.006888419146</v>
      </c>
      <c r="L9" s="72">
        <f>IF(RES_hh_fec_in!L9=0,0,1000*11630*RES_hh_fec_in!L9/RES_hh_num_in!L9)</f>
        <v>9481.3958115969017</v>
      </c>
      <c r="M9" s="72">
        <f>IF(RES_hh_fec_in!M9=0,0,1000*11630*RES_hh_fec_in!M9/RES_hh_num_in!M9)</f>
        <v>5902.307862914151</v>
      </c>
      <c r="N9" s="72">
        <f>IF(RES_hh_fec_in!N9=0,0,1000*11630*RES_hh_fec_in!N9/RES_hh_num_in!N9)</f>
        <v>8538.0923561962518</v>
      </c>
      <c r="O9" s="72">
        <f>IF(RES_hh_fec_in!O9=0,0,1000*11630*RES_hh_fec_in!O9/RES_hh_num_in!O9)</f>
        <v>8373.9988338977928</v>
      </c>
      <c r="P9" s="72">
        <f>IF(RES_hh_fec_in!P9=0,0,1000*11630*RES_hh_fec_in!P9/RES_hh_num_in!P9)</f>
        <v>6707.0078059823363</v>
      </c>
      <c r="Q9" s="72">
        <f>IF(RES_hh_fec_in!Q9=0,0,1000*11630*RES_hh_fec_in!Q9/RES_hh_num_in!Q9)</f>
        <v>7355.3858388692161</v>
      </c>
      <c r="R9" s="72">
        <f>IF(RES_hh_fec_in!R9=0,0,1000*11630*RES_hh_fec_in!R9/RES_hh_num_in!R9)</f>
        <v>6828.1201837250101</v>
      </c>
      <c r="S9" s="72">
        <f>IF(RES_hh_fec_in!S9=0,0,1000*11630*RES_hh_fec_in!S9/RES_hh_num_in!S9)</f>
        <v>7061.8715934972388</v>
      </c>
      <c r="T9" s="72">
        <f>IF(RES_hh_fec_in!T9=0,0,1000*11630*RES_hh_fec_in!T9/RES_hh_num_in!T9)</f>
        <v>6235.8070777539824</v>
      </c>
      <c r="U9" s="72">
        <f>IF(RES_hh_fec_in!U9=0,0,1000*11630*RES_hh_fec_in!U9/RES_hh_num_in!U9)</f>
        <v>5878.0986079572649</v>
      </c>
      <c r="V9" s="72">
        <f>IF(RES_hh_fec_in!V9=0,0,1000*11630*RES_hh_fec_in!V9/RES_hh_num_in!V9)</f>
        <v>5369.5255508650043</v>
      </c>
      <c r="W9" s="72">
        <f>IF(RES_hh_fec_in!W9=0,0,1000*11630*RES_hh_fec_in!W9/RES_hh_num_in!W9)</f>
        <v>5525.3716061535924</v>
      </c>
      <c r="X9" s="72">
        <f>IF(RES_hh_fec_in!X9=0,0,1000*11630*RES_hh_fec_in!X9/RES_hh_num_in!X9)</f>
        <v>4422.02279197805</v>
      </c>
      <c r="Y9" s="72">
        <f>IF(RES_hh_fec_in!Y9=0,0,1000*11630*RES_hh_fec_in!Y9/RES_hh_num_in!Y9)</f>
        <v>3524.6757584111201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6311.869174778677</v>
      </c>
      <c r="D10" s="72">
        <f>IF(RES_hh_fec_in!D10=0,0,1000*11630*RES_hh_fec_in!D10/RES_hh_num_in!D10)</f>
        <v>6469.5132937850558</v>
      </c>
      <c r="E10" s="72">
        <f>IF(RES_hh_fec_in!E10=0,0,1000*11630*RES_hh_fec_in!E10/RES_hh_num_in!E10)</f>
        <v>6938.5787547803911</v>
      </c>
      <c r="F10" s="72">
        <f>IF(RES_hh_fec_in!F10=0,0,1000*11630*RES_hh_fec_in!F10/RES_hh_num_in!F10)</f>
        <v>6981.6951806012539</v>
      </c>
      <c r="G10" s="72">
        <f>IF(RES_hh_fec_in!G10=0,0,1000*11630*RES_hh_fec_in!G10/RES_hh_num_in!G10)</f>
        <v>7286.428037192768</v>
      </c>
      <c r="H10" s="72">
        <f>IF(RES_hh_fec_in!H10=0,0,1000*11630*RES_hh_fec_in!H10/RES_hh_num_in!H10)</f>
        <v>7173.865091873392</v>
      </c>
      <c r="I10" s="72">
        <f>IF(RES_hh_fec_in!I10=0,0,1000*11630*RES_hh_fec_in!I10/RES_hh_num_in!I10)</f>
        <v>7187.4250649346613</v>
      </c>
      <c r="J10" s="72">
        <f>IF(RES_hh_fec_in!J10=0,0,1000*11630*RES_hh_fec_in!J10/RES_hh_num_in!J10)</f>
        <v>7600.7554146108441</v>
      </c>
      <c r="K10" s="72">
        <f>IF(RES_hh_fec_in!K10=0,0,1000*11630*RES_hh_fec_in!K10/RES_hh_num_in!K10)</f>
        <v>8331.5036451179658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6179.6997027600046</v>
      </c>
      <c r="N10" s="72">
        <f>IF(RES_hh_fec_in!N10=0,0,1000*11630*RES_hh_fec_in!N10/RES_hh_num_in!N10)</f>
        <v>7866.3475493913811</v>
      </c>
      <c r="O10" s="72">
        <f>IF(RES_hh_fec_in!O10=0,0,1000*11630*RES_hh_fec_in!O10/RES_hh_num_in!O10)</f>
        <v>8095.4654072867415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6169.885730995692</v>
      </c>
      <c r="S10" s="72">
        <f>IF(RES_hh_fec_in!S10=0,0,1000*11630*RES_hh_fec_in!S10/RES_hh_num_in!S10)</f>
        <v>5840.7019988056772</v>
      </c>
      <c r="T10" s="72">
        <f>IF(RES_hh_fec_in!T10=0,0,1000*11630*RES_hh_fec_in!T10/RES_hh_num_in!T10)</f>
        <v>6247.3473962230173</v>
      </c>
      <c r="U10" s="72">
        <f>IF(RES_hh_fec_in!U10=0,0,1000*11630*RES_hh_fec_in!U10/RES_hh_num_in!U10)</f>
        <v>5813.1236176716529</v>
      </c>
      <c r="V10" s="72">
        <f>IF(RES_hh_fec_in!V10=0,0,1000*11630*RES_hh_fec_in!V10/RES_hh_num_in!V10)</f>
        <v>5087.1541928981105</v>
      </c>
      <c r="W10" s="72">
        <f>IF(RES_hh_fec_in!W10=0,0,1000*11630*RES_hh_fec_in!W10/RES_hh_num_in!W10)</f>
        <v>4553.3319781084092</v>
      </c>
      <c r="X10" s="72">
        <f>IF(RES_hh_fec_in!X10=0,0,1000*11630*RES_hh_fec_in!X10/RES_hh_num_in!X10)</f>
        <v>4035.9940851011065</v>
      </c>
      <c r="Y10" s="72">
        <f>IF(RES_hh_fec_in!Y10=0,0,1000*11630*RES_hh_fec_in!Y10/RES_hh_num_in!Y10)</f>
        <v>3166.1339339136653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10705.116435591935</v>
      </c>
      <c r="G11" s="72">
        <f>IF(RES_hh_fec_in!G11=0,0,1000*11630*RES_hh_fec_in!G11/RES_hh_num_in!G11)</f>
        <v>10687.557732662735</v>
      </c>
      <c r="H11" s="72">
        <f>IF(RES_hh_fec_in!H11=0,0,1000*11630*RES_hh_fec_in!H11/RES_hh_num_in!H11)</f>
        <v>8856.5973237285853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2680.4866145675619</v>
      </c>
      <c r="K11" s="72">
        <f>IF(RES_hh_fec_in!K11=0,0,1000*11630*RES_hh_fec_in!K11/RES_hh_num_in!K11)</f>
        <v>2341.6001641340463</v>
      </c>
      <c r="L11" s="72">
        <f>IF(RES_hh_fec_in!L11=0,0,1000*11630*RES_hh_fec_in!L11/RES_hh_num_in!L11)</f>
        <v>3706.2408121530993</v>
      </c>
      <c r="M11" s="72">
        <f>IF(RES_hh_fec_in!M11=0,0,1000*11630*RES_hh_fec_in!M11/RES_hh_num_in!M11)</f>
        <v>8462.3920739976256</v>
      </c>
      <c r="N11" s="72">
        <f>IF(RES_hh_fec_in!N11=0,0,1000*11630*RES_hh_fec_in!N11/RES_hh_num_in!N11)</f>
        <v>7530.5207734410596</v>
      </c>
      <c r="O11" s="72">
        <f>IF(RES_hh_fec_in!O11=0,0,1000*11630*RES_hh_fec_in!O11/RES_hh_num_in!O11)</f>
        <v>7975.9319333938065</v>
      </c>
      <c r="P11" s="72">
        <f>IF(RES_hh_fec_in!P11=0,0,1000*11630*RES_hh_fec_in!P11/RES_hh_num_in!P11)</f>
        <v>6131.305228742327</v>
      </c>
      <c r="Q11" s="72">
        <f>IF(RES_hh_fec_in!Q11=0,0,1000*11630*RES_hh_fec_in!Q11/RES_hh_num_in!Q11)</f>
        <v>6497.332861490434</v>
      </c>
      <c r="R11" s="72">
        <f>IF(RES_hh_fec_in!R11=0,0,1000*11630*RES_hh_fec_in!R11/RES_hh_num_in!R11)</f>
        <v>6338.8799361148558</v>
      </c>
      <c r="S11" s="72">
        <f>IF(RES_hh_fec_in!S11=0,0,1000*11630*RES_hh_fec_in!S11/RES_hh_num_in!S11)</f>
        <v>5772.7041477293651</v>
      </c>
      <c r="T11" s="72">
        <f>IF(RES_hh_fec_in!T11=0,0,1000*11630*RES_hh_fec_in!T11/RES_hh_num_in!T11)</f>
        <v>6607.2780086068997</v>
      </c>
      <c r="U11" s="72">
        <f>IF(RES_hh_fec_in!U11=0,0,1000*11630*RES_hh_fec_in!U11/RES_hh_num_in!U11)</f>
        <v>5179.1852947714815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2957.351305789437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2927.4447334665515</v>
      </c>
      <c r="D12" s="72">
        <f>IF(RES_hh_fec_in!D12=0,0,1000*11630*RES_hh_fec_in!D12/RES_hh_num_in!D12)</f>
        <v>2582.5480543186291</v>
      </c>
      <c r="E12" s="72">
        <f>IF(RES_hh_fec_in!E12=0,0,1000*11630*RES_hh_fec_in!E12/RES_hh_num_in!E12)</f>
        <v>2566.7981690077354</v>
      </c>
      <c r="F12" s="72">
        <f>IF(RES_hh_fec_in!F12=0,0,1000*11630*RES_hh_fec_in!F12/RES_hh_num_in!F12)</f>
        <v>2782.1839019055042</v>
      </c>
      <c r="G12" s="72">
        <f>IF(RES_hh_fec_in!G12=0,0,1000*11630*RES_hh_fec_in!G12/RES_hh_num_in!G12)</f>
        <v>3222.8990490495098</v>
      </c>
      <c r="H12" s="72">
        <f>IF(RES_hh_fec_in!H12=0,0,1000*11630*RES_hh_fec_in!H12/RES_hh_num_in!H12)</f>
        <v>2555.1670271820403</v>
      </c>
      <c r="I12" s="72">
        <f>IF(RES_hh_fec_in!I12=0,0,1000*11630*RES_hh_fec_in!I12/RES_hh_num_in!I12)</f>
        <v>2424.5478584238267</v>
      </c>
      <c r="J12" s="72">
        <f>IF(RES_hh_fec_in!J12=0,0,1000*11630*RES_hh_fec_in!J12/RES_hh_num_in!J12)</f>
        <v>2321.5083604633282</v>
      </c>
      <c r="K12" s="72">
        <f>IF(RES_hh_fec_in!K12=0,0,1000*11630*RES_hh_fec_in!K12/RES_hh_num_in!K12)</f>
        <v>2191.5182244692696</v>
      </c>
      <c r="L12" s="72">
        <f>IF(RES_hh_fec_in!L12=0,0,1000*11630*RES_hh_fec_in!L12/RES_hh_num_in!L12)</f>
        <v>2459.8756758216191</v>
      </c>
      <c r="M12" s="72">
        <f>IF(RES_hh_fec_in!M12=0,0,1000*11630*RES_hh_fec_in!M12/RES_hh_num_in!M12)</f>
        <v>2106.8122187722929</v>
      </c>
      <c r="N12" s="72">
        <f>IF(RES_hh_fec_in!N12=0,0,1000*11630*RES_hh_fec_in!N12/RES_hh_num_in!N12)</f>
        <v>2053.6857249114732</v>
      </c>
      <c r="O12" s="72">
        <f>IF(RES_hh_fec_in!O12=0,0,1000*11630*RES_hh_fec_in!O12/RES_hh_num_in!O12)</f>
        <v>1961.5933494670055</v>
      </c>
      <c r="P12" s="72">
        <f>IF(RES_hh_fec_in!P12=0,0,1000*11630*RES_hh_fec_in!P12/RES_hh_num_in!P12)</f>
        <v>1356.3297847657377</v>
      </c>
      <c r="Q12" s="72">
        <f>IF(RES_hh_fec_in!Q12=0,0,1000*11630*RES_hh_fec_in!Q12/RES_hh_num_in!Q12)</f>
        <v>1494.5441029945366</v>
      </c>
      <c r="R12" s="72">
        <f>IF(RES_hh_fec_in!R12=0,0,1000*11630*RES_hh_fec_in!R12/RES_hh_num_in!R12)</f>
        <v>1455.74261454255</v>
      </c>
      <c r="S12" s="72">
        <f>IF(RES_hh_fec_in!S12=0,0,1000*11630*RES_hh_fec_in!S12/RES_hh_num_in!S12)</f>
        <v>1504.0616731957948</v>
      </c>
      <c r="T12" s="72">
        <f>IF(RES_hh_fec_in!T12=0,0,1000*11630*RES_hh_fec_in!T12/RES_hh_num_in!T12)</f>
        <v>1380.5452194938057</v>
      </c>
      <c r="U12" s="72">
        <f>IF(RES_hh_fec_in!U12=0,0,1000*11630*RES_hh_fec_in!U12/RES_hh_num_in!U12)</f>
        <v>883.7860422841984</v>
      </c>
      <c r="V12" s="72">
        <f>IF(RES_hh_fec_in!V12=0,0,1000*11630*RES_hh_fec_in!V12/RES_hh_num_in!V12)</f>
        <v>475.23715029937762</v>
      </c>
      <c r="W12" s="72">
        <f>IF(RES_hh_fec_in!W12=0,0,1000*11630*RES_hh_fec_in!W12/RES_hh_num_in!W12)</f>
        <v>1487.4865455842507</v>
      </c>
      <c r="X12" s="72">
        <f>IF(RES_hh_fec_in!X12=0,0,1000*11630*RES_hh_fec_in!X12/RES_hh_num_in!X12)</f>
        <v>1059.3315675221927</v>
      </c>
      <c r="Y12" s="72">
        <f>IF(RES_hh_fec_in!Y12=0,0,1000*11630*RES_hh_fec_in!Y12/RES_hh_num_in!Y12)</f>
        <v>815.14774077620291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6314.5745225260071</v>
      </c>
      <c r="D13" s="74">
        <f>IF(RES_hh_fec_in!D13=0,0,1000*11630*RES_hh_fec_in!D13/RES_hh_num_in!D13)</f>
        <v>6873.8333402569915</v>
      </c>
      <c r="E13" s="74">
        <f>IF(RES_hh_fec_in!E13=0,0,1000*11630*RES_hh_fec_in!E13/RES_hh_num_in!E13)</f>
        <v>7653.4834675062302</v>
      </c>
      <c r="F13" s="74">
        <f>IF(RES_hh_fec_in!F13=0,0,1000*11630*RES_hh_fec_in!F13/RES_hh_num_in!F13)</f>
        <v>7566.2936623946189</v>
      </c>
      <c r="G13" s="74">
        <f>IF(RES_hh_fec_in!G13=0,0,1000*11630*RES_hh_fec_in!G13/RES_hh_num_in!G13)</f>
        <v>8925.6289060209892</v>
      </c>
      <c r="H13" s="74">
        <f>IF(RES_hh_fec_in!H13=0,0,1000*11630*RES_hh_fec_in!H13/RES_hh_num_in!H13)</f>
        <v>7669.6127413176946</v>
      </c>
      <c r="I13" s="74">
        <f>IF(RES_hh_fec_in!I13=0,0,1000*11630*RES_hh_fec_in!I13/RES_hh_num_in!I13)</f>
        <v>7022.7487831870267</v>
      </c>
      <c r="J13" s="74">
        <f>IF(RES_hh_fec_in!J13=0,0,1000*11630*RES_hh_fec_in!J13/RES_hh_num_in!J13)</f>
        <v>7845.625330433415</v>
      </c>
      <c r="K13" s="74">
        <f>IF(RES_hh_fec_in!K13=0,0,1000*11630*RES_hh_fec_in!K13/RES_hh_num_in!K13)</f>
        <v>7320.5993752593795</v>
      </c>
      <c r="L13" s="74">
        <f>IF(RES_hh_fec_in!L13=0,0,1000*11630*RES_hh_fec_in!L13/RES_hh_num_in!L13)</f>
        <v>8345.8379176541912</v>
      </c>
      <c r="M13" s="74">
        <f>IF(RES_hh_fec_in!M13=0,0,1000*11630*RES_hh_fec_in!M13/RES_hh_num_in!M13)</f>
        <v>8346.9130328504652</v>
      </c>
      <c r="N13" s="74">
        <f>IF(RES_hh_fec_in!N13=0,0,1000*11630*RES_hh_fec_in!N13/RES_hh_num_in!N13)</f>
        <v>8304.67387928278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5020.7810524248653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7427.4848458399883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5397.5310321922107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0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2611.1753956214106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104.55407126705821</v>
      </c>
      <c r="D14" s="76">
        <f>IF(RES_hh_fec_in!D14=0,0,1000*11630*RES_hh_fec_in!D14/RES_hh_num_in!D14)</f>
        <v>88.065094574988365</v>
      </c>
      <c r="E14" s="76">
        <f>IF(RES_hh_fec_in!E14=0,0,1000*11630*RES_hh_fec_in!E14/RES_hh_num_in!E14)</f>
        <v>101.72982523255962</v>
      </c>
      <c r="F14" s="76">
        <f>IF(RES_hh_fec_in!F14=0,0,1000*11630*RES_hh_fec_in!F14/RES_hh_num_in!F14)</f>
        <v>105.15111247403216</v>
      </c>
      <c r="G14" s="76">
        <f>IF(RES_hh_fec_in!G14=0,0,1000*11630*RES_hh_fec_in!G14/RES_hh_num_in!G14)</f>
        <v>95.223446804692074</v>
      </c>
      <c r="H14" s="76">
        <f>IF(RES_hh_fec_in!H14=0,0,1000*11630*RES_hh_fec_in!H14/RES_hh_num_in!H14)</f>
        <v>74.087458470998087</v>
      </c>
      <c r="I14" s="76">
        <f>IF(RES_hh_fec_in!I14=0,0,1000*11630*RES_hh_fec_in!I14/RES_hh_num_in!I14)</f>
        <v>76.226852494257486</v>
      </c>
      <c r="J14" s="76">
        <f>IF(RES_hh_fec_in!J14=0,0,1000*11630*RES_hh_fec_in!J14/RES_hh_num_in!J14)</f>
        <v>102.09889772337792</v>
      </c>
      <c r="K14" s="76">
        <f>IF(RES_hh_fec_in!K14=0,0,1000*11630*RES_hh_fec_in!K14/RES_hh_num_in!K14)</f>
        <v>106.01765444527648</v>
      </c>
      <c r="L14" s="76">
        <f>IF(RES_hh_fec_in!L14=0,0,1000*11630*RES_hh_fec_in!L14/RES_hh_num_in!L14)</f>
        <v>111.30689049505339</v>
      </c>
      <c r="M14" s="76">
        <f>IF(RES_hh_fec_in!M14=0,0,1000*11630*RES_hh_fec_in!M14/RES_hh_num_in!M14)</f>
        <v>102.77735702928062</v>
      </c>
      <c r="N14" s="76">
        <f>IF(RES_hh_fec_in!N14=0,0,1000*11630*RES_hh_fec_in!N14/RES_hh_num_in!N14)</f>
        <v>98.160635089149295</v>
      </c>
      <c r="O14" s="76">
        <f>IF(RES_hh_fec_in!O14=0,0,1000*11630*RES_hh_fec_in!O14/RES_hh_num_in!O14)</f>
        <v>101.95702965527667</v>
      </c>
      <c r="P14" s="76">
        <f>IF(RES_hh_fec_in!P14=0,0,1000*11630*RES_hh_fec_in!P14/RES_hh_num_in!P14)</f>
        <v>67.632020534045708</v>
      </c>
      <c r="Q14" s="76">
        <f>IF(RES_hh_fec_in!Q14=0,0,1000*11630*RES_hh_fec_in!Q14/RES_hh_num_in!Q14)</f>
        <v>74.473345796893071</v>
      </c>
      <c r="R14" s="76">
        <f>IF(RES_hh_fec_in!R14=0,0,1000*11630*RES_hh_fec_in!R14/RES_hh_num_in!R14)</f>
        <v>74.77506632418519</v>
      </c>
      <c r="S14" s="76">
        <f>IF(RES_hh_fec_in!S14=0,0,1000*11630*RES_hh_fec_in!S14/RES_hh_num_in!S14)</f>
        <v>72.111958585005695</v>
      </c>
      <c r="T14" s="76">
        <f>IF(RES_hh_fec_in!T14=0,0,1000*11630*RES_hh_fec_in!T14/RES_hh_num_in!T14)</f>
        <v>67.241832127308371</v>
      </c>
      <c r="U14" s="76">
        <f>IF(RES_hh_fec_in!U14=0,0,1000*11630*RES_hh_fec_in!U14/RES_hh_num_in!U14)</f>
        <v>64.340502979764551</v>
      </c>
      <c r="V14" s="76">
        <f>IF(RES_hh_fec_in!V14=0,0,1000*11630*RES_hh_fec_in!V14/RES_hh_num_in!V14)</f>
        <v>60.070563125062577</v>
      </c>
      <c r="W14" s="76">
        <f>IF(RES_hh_fec_in!W14=0,0,1000*11630*RES_hh_fec_in!W14/RES_hh_num_in!W14)</f>
        <v>75.941836720525401</v>
      </c>
      <c r="X14" s="76">
        <f>IF(RES_hh_fec_in!X14=0,0,1000*11630*RES_hh_fec_in!X14/RES_hh_num_in!X14)</f>
        <v>67.28910307101863</v>
      </c>
      <c r="Y14" s="76">
        <f>IF(RES_hh_fec_in!Y14=0,0,1000*11630*RES_hh_fec_in!Y14/RES_hh_num_in!Y14)</f>
        <v>45.636055251714055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87.081598061496919</v>
      </c>
      <c r="D15" s="69">
        <f t="shared" si="0"/>
        <v>166.10991089033013</v>
      </c>
      <c r="E15" s="69">
        <f t="shared" si="0"/>
        <v>485.16429364761109</v>
      </c>
      <c r="F15" s="69">
        <f t="shared" si="0"/>
        <v>98.988560183089561</v>
      </c>
      <c r="G15" s="69">
        <f t="shared" si="0"/>
        <v>91.658100587214506</v>
      </c>
      <c r="H15" s="69">
        <f t="shared" si="0"/>
        <v>126.74789036916447</v>
      </c>
      <c r="I15" s="69">
        <f t="shared" si="0"/>
        <v>135.65761774468274</v>
      </c>
      <c r="J15" s="69">
        <f t="shared" si="0"/>
        <v>177.9030919777409</v>
      </c>
      <c r="K15" s="69">
        <f t="shared" si="0"/>
        <v>136.28980462753302</v>
      </c>
      <c r="L15" s="69">
        <f t="shared" si="0"/>
        <v>64.291869283387726</v>
      </c>
      <c r="M15" s="69">
        <f t="shared" si="0"/>
        <v>69.363346443003252</v>
      </c>
      <c r="N15" s="69">
        <f t="shared" si="0"/>
        <v>151.96518684096017</v>
      </c>
      <c r="O15" s="69">
        <f t="shared" si="0"/>
        <v>99.543425392922174</v>
      </c>
      <c r="P15" s="69">
        <f t="shared" si="0"/>
        <v>20.753439013763998</v>
      </c>
      <c r="Q15" s="69">
        <f t="shared" si="0"/>
        <v>38.891626457852361</v>
      </c>
      <c r="R15" s="69">
        <f t="shared" si="0"/>
        <v>80.27764834289286</v>
      </c>
      <c r="S15" s="69">
        <f t="shared" si="0"/>
        <v>112.44713675236055</v>
      </c>
      <c r="T15" s="69">
        <f t="shared" si="0"/>
        <v>155.63361122761461</v>
      </c>
      <c r="U15" s="69">
        <f t="shared" si="0"/>
        <v>119.53824726431044</v>
      </c>
      <c r="V15" s="69">
        <f t="shared" si="0"/>
        <v>75.073833131205561</v>
      </c>
      <c r="W15" s="69">
        <f t="shared" si="0"/>
        <v>46.337615569188785</v>
      </c>
      <c r="X15" s="69">
        <f t="shared" si="0"/>
        <v>73.804120271215709</v>
      </c>
      <c r="Y15" s="69">
        <f t="shared" si="0"/>
        <v>33.531651401389091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87.081598061496919</v>
      </c>
      <c r="D16" s="72">
        <f>IF(RES_hh_fec_in!D16=0,0,1000*11630*RES_hh_fec_in!D16/RES_hh_num_in!D$3)</f>
        <v>166.10991089033013</v>
      </c>
      <c r="E16" s="72">
        <f>IF(RES_hh_fec_in!E16=0,0,1000*11630*RES_hh_fec_in!E16/RES_hh_num_in!E$3)</f>
        <v>485.16429364761109</v>
      </c>
      <c r="F16" s="72">
        <f>IF(RES_hh_fec_in!F16=0,0,1000*11630*RES_hh_fec_in!F16/RES_hh_num_in!F$3)</f>
        <v>98.988560183089561</v>
      </c>
      <c r="G16" s="72">
        <f>IF(RES_hh_fec_in!G16=0,0,1000*11630*RES_hh_fec_in!G16/RES_hh_num_in!G$3)</f>
        <v>91.658100587214506</v>
      </c>
      <c r="H16" s="72">
        <f>IF(RES_hh_fec_in!H16=0,0,1000*11630*RES_hh_fec_in!H16/RES_hh_num_in!H$3)</f>
        <v>126.74789036916447</v>
      </c>
      <c r="I16" s="72">
        <f>IF(RES_hh_fec_in!I16=0,0,1000*11630*RES_hh_fec_in!I16/RES_hh_num_in!I$3)</f>
        <v>135.65761774468274</v>
      </c>
      <c r="J16" s="72">
        <f>IF(RES_hh_fec_in!J16=0,0,1000*11630*RES_hh_fec_in!J16/RES_hh_num_in!J$3)</f>
        <v>177.9030919777409</v>
      </c>
      <c r="K16" s="72">
        <f>IF(RES_hh_fec_in!K16=0,0,1000*11630*RES_hh_fec_in!K16/RES_hh_num_in!K$3)</f>
        <v>136.28980462753302</v>
      </c>
      <c r="L16" s="72">
        <f>IF(RES_hh_fec_in!L16=0,0,1000*11630*RES_hh_fec_in!L16/RES_hh_num_in!L$3)</f>
        <v>64.291869283387726</v>
      </c>
      <c r="M16" s="72">
        <f>IF(RES_hh_fec_in!M16=0,0,1000*11630*RES_hh_fec_in!M16/RES_hh_num_in!M$3)</f>
        <v>69.363346443003252</v>
      </c>
      <c r="N16" s="72">
        <f>IF(RES_hh_fec_in!N16=0,0,1000*11630*RES_hh_fec_in!N16/RES_hh_num_in!N$3)</f>
        <v>151.96518684096017</v>
      </c>
      <c r="O16" s="72">
        <f>IF(RES_hh_fec_in!O16=0,0,1000*11630*RES_hh_fec_in!O16/RES_hh_num_in!O$3)</f>
        <v>99.543425392922174</v>
      </c>
      <c r="P16" s="72">
        <f>IF(RES_hh_fec_in!P16=0,0,1000*11630*RES_hh_fec_in!P16/RES_hh_num_in!P$3)</f>
        <v>20.753439013763998</v>
      </c>
      <c r="Q16" s="72">
        <f>IF(RES_hh_fec_in!Q16=0,0,1000*11630*RES_hh_fec_in!Q16/RES_hh_num_in!Q$3)</f>
        <v>38.891626457852361</v>
      </c>
      <c r="R16" s="72">
        <f>IF(RES_hh_fec_in!R16=0,0,1000*11630*RES_hh_fec_in!R16/RES_hh_num_in!R$3)</f>
        <v>80.27764834289286</v>
      </c>
      <c r="S16" s="72">
        <f>IF(RES_hh_fec_in!S16=0,0,1000*11630*RES_hh_fec_in!S16/RES_hh_num_in!S$3)</f>
        <v>112.44713675236055</v>
      </c>
      <c r="T16" s="72">
        <f>IF(RES_hh_fec_in!T16=0,0,1000*11630*RES_hh_fec_in!T16/RES_hh_num_in!T$3)</f>
        <v>155.63361122761461</v>
      </c>
      <c r="U16" s="72">
        <f>IF(RES_hh_fec_in!U16=0,0,1000*11630*RES_hh_fec_in!U16/RES_hh_num_in!U$3)</f>
        <v>119.53824726431044</v>
      </c>
      <c r="V16" s="72">
        <f>IF(RES_hh_fec_in!V16=0,0,1000*11630*RES_hh_fec_in!V16/RES_hh_num_in!V$3)</f>
        <v>75.073833131205561</v>
      </c>
      <c r="W16" s="72">
        <f>IF(RES_hh_fec_in!W16=0,0,1000*11630*RES_hh_fec_in!W16/RES_hh_num_in!W$3)</f>
        <v>46.337615569188785</v>
      </c>
      <c r="X16" s="72">
        <f>IF(RES_hh_fec_in!X16=0,0,1000*11630*RES_hh_fec_in!X16/RES_hh_num_in!X$3)</f>
        <v>73.804120271215709</v>
      </c>
      <c r="Y16" s="72">
        <f>IF(RES_hh_fec_in!Y16=0,0,1000*11630*RES_hh_fec_in!Y16/RES_hh_num_in!Y$3)</f>
        <v>33.531651401389091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1949.5347759867868</v>
      </c>
      <c r="D17" s="69">
        <f>IF(RES_hh_fec_in!D17=0,0,1000*11630*RES_hh_fec_in!D17/RES_hh_num_in!D17)</f>
        <v>1955.3274594514974</v>
      </c>
      <c r="E17" s="69">
        <f>IF(RES_hh_fec_in!E17=0,0,1000*11630*RES_hh_fec_in!E17/RES_hh_num_in!E17)</f>
        <v>1895.9024583475364</v>
      </c>
      <c r="F17" s="69">
        <f>IF(RES_hh_fec_in!F17=0,0,1000*11630*RES_hh_fec_in!F17/RES_hh_num_in!F17)</f>
        <v>1904.8478078141031</v>
      </c>
      <c r="G17" s="69">
        <f>IF(RES_hh_fec_in!G17=0,0,1000*11630*RES_hh_fec_in!G17/RES_hh_num_in!G17)</f>
        <v>1856.4440566442017</v>
      </c>
      <c r="H17" s="69">
        <f>IF(RES_hh_fec_in!H17=0,0,1000*11630*RES_hh_fec_in!H17/RES_hh_num_in!H17)</f>
        <v>1792.7163886762421</v>
      </c>
      <c r="I17" s="69">
        <f>IF(RES_hh_fec_in!I17=0,0,1000*11630*RES_hh_fec_in!I17/RES_hh_num_in!I17)</f>
        <v>1626.2203352565543</v>
      </c>
      <c r="J17" s="69">
        <f>IF(RES_hh_fec_in!J17=0,0,1000*11630*RES_hh_fec_in!J17/RES_hh_num_in!J17)</f>
        <v>1524.519563415183</v>
      </c>
      <c r="K17" s="69">
        <f>IF(RES_hh_fec_in!K17=0,0,1000*11630*RES_hh_fec_in!K17/RES_hh_num_in!K17)</f>
        <v>1574.857601710311</v>
      </c>
      <c r="L17" s="69">
        <f>IF(RES_hh_fec_in!L17=0,0,1000*11630*RES_hh_fec_in!L17/RES_hh_num_in!L17)</f>
        <v>1693.1096535424347</v>
      </c>
      <c r="M17" s="69">
        <f>IF(RES_hh_fec_in!M17=0,0,1000*11630*RES_hh_fec_in!M17/RES_hh_num_in!M17)</f>
        <v>1767.9939602721245</v>
      </c>
      <c r="N17" s="69">
        <f>IF(RES_hh_fec_in!N17=0,0,1000*11630*RES_hh_fec_in!N17/RES_hh_num_in!N17)</f>
        <v>1644.5990310801433</v>
      </c>
      <c r="O17" s="69">
        <f>IF(RES_hh_fec_in!O17=0,0,1000*11630*RES_hh_fec_in!O17/RES_hh_num_in!O17)</f>
        <v>1550.8594602465357</v>
      </c>
      <c r="P17" s="69">
        <f>IF(RES_hh_fec_in!P17=0,0,1000*11630*RES_hh_fec_in!P17/RES_hh_num_in!P17)</f>
        <v>1428.6138409511866</v>
      </c>
      <c r="Q17" s="69">
        <f>IF(RES_hh_fec_in!Q17=0,0,1000*11630*RES_hh_fec_in!Q17/RES_hh_num_in!Q17)</f>
        <v>1374.5785439572653</v>
      </c>
      <c r="R17" s="69">
        <f>IF(RES_hh_fec_in!R17=0,0,1000*11630*RES_hh_fec_in!R17/RES_hh_num_in!R17)</f>
        <v>1363.303904299217</v>
      </c>
      <c r="S17" s="69">
        <f>IF(RES_hh_fec_in!S17=0,0,1000*11630*RES_hh_fec_in!S17/RES_hh_num_in!S17)</f>
        <v>1346.6615876867575</v>
      </c>
      <c r="T17" s="69">
        <f>IF(RES_hh_fec_in!T17=0,0,1000*11630*RES_hh_fec_in!T17/RES_hh_num_in!T17)</f>
        <v>1329.6274259426741</v>
      </c>
      <c r="U17" s="69">
        <f>IF(RES_hh_fec_in!U17=0,0,1000*11630*RES_hh_fec_in!U17/RES_hh_num_in!U17)</f>
        <v>1288.8733086248244</v>
      </c>
      <c r="V17" s="69">
        <f>IF(RES_hh_fec_in!V17=0,0,1000*11630*RES_hh_fec_in!V17/RES_hh_num_in!V17)</f>
        <v>1249.0441535768675</v>
      </c>
      <c r="W17" s="69">
        <f>IF(RES_hh_fec_in!W17=0,0,1000*11630*RES_hh_fec_in!W17/RES_hh_num_in!W17)</f>
        <v>1034.0485645672293</v>
      </c>
      <c r="X17" s="69">
        <f>IF(RES_hh_fec_in!X17=0,0,1000*11630*RES_hh_fec_in!X17/RES_hh_num_in!X17)</f>
        <v>780.63282353693273</v>
      </c>
      <c r="Y17" s="69">
        <f>IF(RES_hh_fec_in!Y17=0,0,1000*11630*RES_hh_fec_in!Y17/RES_hh_num_in!Y17)</f>
        <v>755.22308887959332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2043.9159940516465</v>
      </c>
      <c r="D19" s="72">
        <f>IF(RES_hh_fec_in!D19=0,0,1000*11630*RES_hh_fec_in!D19/RES_hh_num_in!D19)</f>
        <v>2008.7231585742404</v>
      </c>
      <c r="E19" s="72">
        <f>IF(RES_hh_fec_in!E19=0,0,1000*11630*RES_hh_fec_in!E19/RES_hh_num_in!E19)</f>
        <v>1969.7201353179103</v>
      </c>
      <c r="F19" s="72">
        <f>IF(RES_hh_fec_in!F19=0,0,1000*11630*RES_hh_fec_in!F19/RES_hh_num_in!F19)</f>
        <v>2217.7986310127026</v>
      </c>
      <c r="G19" s="72">
        <f>IF(RES_hh_fec_in!G19=0,0,1000*11630*RES_hh_fec_in!G19/RES_hh_num_in!G19)</f>
        <v>2005.6715164089142</v>
      </c>
      <c r="H19" s="72">
        <f>IF(RES_hh_fec_in!H19=0,0,1000*11630*RES_hh_fec_in!H19/RES_hh_num_in!H19)</f>
        <v>1943.0781285463906</v>
      </c>
      <c r="I19" s="72">
        <f>IF(RES_hh_fec_in!I19=0,0,1000*11630*RES_hh_fec_in!I19/RES_hh_num_in!I19)</f>
        <v>1750.0655804148034</v>
      </c>
      <c r="J19" s="72">
        <f>IF(RES_hh_fec_in!J19=0,0,1000*11630*RES_hh_fec_in!J19/RES_hh_num_in!J19)</f>
        <v>1655.7400098606583</v>
      </c>
      <c r="K19" s="72">
        <f>IF(RES_hh_fec_in!K19=0,0,1000*11630*RES_hh_fec_in!K19/RES_hh_num_in!K19)</f>
        <v>1665.6578611527443</v>
      </c>
      <c r="L19" s="72">
        <f>IF(RES_hh_fec_in!L19=0,0,1000*11630*RES_hh_fec_in!L19/RES_hh_num_in!L19)</f>
        <v>1786.9340710559143</v>
      </c>
      <c r="M19" s="72">
        <f>IF(RES_hh_fec_in!M19=0,0,1000*11630*RES_hh_fec_in!M19/RES_hh_num_in!M19)</f>
        <v>1980.6055644366932</v>
      </c>
      <c r="N19" s="72">
        <f>IF(RES_hh_fec_in!N19=0,0,1000*11630*RES_hh_fec_in!N19/RES_hh_num_in!N19)</f>
        <v>1796.7057102102788</v>
      </c>
      <c r="O19" s="72">
        <f>IF(RES_hh_fec_in!O19=0,0,1000*11630*RES_hh_fec_in!O19/RES_hh_num_in!O19)</f>
        <v>1661.6325555554931</v>
      </c>
      <c r="P19" s="72">
        <f>IF(RES_hh_fec_in!P19=0,0,1000*11630*RES_hh_fec_in!P19/RES_hh_num_in!P19)</f>
        <v>1466.5330063029064</v>
      </c>
      <c r="Q19" s="72">
        <f>IF(RES_hh_fec_in!Q19=0,0,1000*11630*RES_hh_fec_in!Q19/RES_hh_num_in!Q19)</f>
        <v>1435.6100000981003</v>
      </c>
      <c r="R19" s="72">
        <f>IF(RES_hh_fec_in!R19=0,0,1000*11630*RES_hh_fec_in!R19/RES_hh_num_in!R19)</f>
        <v>1441.201745348304</v>
      </c>
      <c r="S19" s="72">
        <f>IF(RES_hh_fec_in!S19=0,0,1000*11630*RES_hh_fec_in!S19/RES_hh_num_in!S19)</f>
        <v>1446.2302298994582</v>
      </c>
      <c r="T19" s="72">
        <f>IF(RES_hh_fec_in!T19=0,0,1000*11630*RES_hh_fec_in!T19/RES_hh_num_in!T19)</f>
        <v>1426.7499461761386</v>
      </c>
      <c r="U19" s="72">
        <f>IF(RES_hh_fec_in!U19=0,0,1000*11630*RES_hh_fec_in!U19/RES_hh_num_in!U19)</f>
        <v>1341.1287440821325</v>
      </c>
      <c r="V19" s="72">
        <f>IF(RES_hh_fec_in!V19=0,0,1000*11630*RES_hh_fec_in!V19/RES_hh_num_in!V19)</f>
        <v>1238.4693384500358</v>
      </c>
      <c r="W19" s="72">
        <f>IF(RES_hh_fec_in!W19=0,0,1000*11630*RES_hh_fec_in!W19/RES_hh_num_in!W19)</f>
        <v>1061.9213905788486</v>
      </c>
      <c r="X19" s="72">
        <f>IF(RES_hh_fec_in!X19=0,0,1000*11630*RES_hh_fec_in!X19/RES_hh_num_in!X19)</f>
        <v>868.22337003045197</v>
      </c>
      <c r="Y19" s="72">
        <f>IF(RES_hh_fec_in!Y19=0,0,1000*11630*RES_hh_fec_in!Y19/RES_hh_num_in!Y19)</f>
        <v>837.30367567671135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2286.0688536130901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1947.5894822631267</v>
      </c>
      <c r="L20" s="72">
        <f>IF(RES_hh_fec_in!L20=0,0,1000*11630*RES_hh_fec_in!L20/RES_hh_num_in!L20)</f>
        <v>1754.7283729449828</v>
      </c>
      <c r="M20" s="72">
        <f>IF(RES_hh_fec_in!M20=0,0,1000*11630*RES_hh_fec_in!M20/RES_hh_num_in!M20)</f>
        <v>2098.4217789066897</v>
      </c>
      <c r="N20" s="72">
        <f>IF(RES_hh_fec_in!N20=0,0,1000*11630*RES_hh_fec_in!N20/RES_hh_num_in!N20)</f>
        <v>1825.4317854502833</v>
      </c>
      <c r="O20" s="72">
        <f>IF(RES_hh_fec_in!O20=0,0,1000*11630*RES_hh_fec_in!O20/RES_hh_num_in!O20)</f>
        <v>1766.1238783243039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2079.8110447433983</v>
      </c>
      <c r="D21" s="72">
        <f>IF(RES_hh_fec_in!D21=0,0,1000*11630*RES_hh_fec_in!D21/RES_hh_num_in!D21)</f>
        <v>2053.9461787387504</v>
      </c>
      <c r="E21" s="72">
        <f>IF(RES_hh_fec_in!E21=0,0,1000*11630*RES_hh_fec_in!E21/RES_hh_num_in!E21)</f>
        <v>2049.8489468030248</v>
      </c>
      <c r="F21" s="72">
        <f>IF(RES_hh_fec_in!F21=0,0,1000*11630*RES_hh_fec_in!F21/RES_hh_num_in!F21)</f>
        <v>1913.1306318945014</v>
      </c>
      <c r="G21" s="72">
        <f>IF(RES_hh_fec_in!G21=0,0,1000*11630*RES_hh_fec_in!G21/RES_hh_num_in!G21)</f>
        <v>1953.7633479432486</v>
      </c>
      <c r="H21" s="72">
        <f>IF(RES_hh_fec_in!H21=0,0,1000*11630*RES_hh_fec_in!H21/RES_hh_num_in!H21)</f>
        <v>1902.136481833471</v>
      </c>
      <c r="I21" s="72">
        <f>IF(RES_hh_fec_in!I21=0,0,1000*11630*RES_hh_fec_in!I21/RES_hh_num_in!I21)</f>
        <v>1750.3336552152612</v>
      </c>
      <c r="J21" s="72">
        <f>IF(RES_hh_fec_in!J21=0,0,1000*11630*RES_hh_fec_in!J21/RES_hh_num_in!J21)</f>
        <v>1540.5895043301382</v>
      </c>
      <c r="K21" s="72">
        <f>IF(RES_hh_fec_in!K21=0,0,1000*11630*RES_hh_fec_in!K21/RES_hh_num_in!K21)</f>
        <v>1581.5667327312376</v>
      </c>
      <c r="L21" s="72">
        <f>IF(RES_hh_fec_in!L21=0,0,1000*11630*RES_hh_fec_in!L21/RES_hh_num_in!L21)</f>
        <v>1774.3349663439401</v>
      </c>
      <c r="M21" s="72">
        <f>IF(RES_hh_fec_in!M21=0,0,1000*11630*RES_hh_fec_in!M21/RES_hh_num_in!M21)</f>
        <v>1754.7693370183256</v>
      </c>
      <c r="N21" s="72">
        <f>IF(RES_hh_fec_in!N21=0,0,1000*11630*RES_hh_fec_in!N21/RES_hh_num_in!N21)</f>
        <v>1691.414489372735</v>
      </c>
      <c r="O21" s="72">
        <f>IF(RES_hh_fec_in!O21=0,0,1000*11630*RES_hh_fec_in!O21/RES_hh_num_in!O21)</f>
        <v>1570.5378143275461</v>
      </c>
      <c r="P21" s="72">
        <f>IF(RES_hh_fec_in!P21=0,0,1000*11630*RES_hh_fec_in!P21/RES_hh_num_in!P21)</f>
        <v>1444.4811597698272</v>
      </c>
      <c r="Q21" s="72">
        <f>IF(RES_hh_fec_in!Q21=0,0,1000*11630*RES_hh_fec_in!Q21/RES_hh_num_in!Q21)</f>
        <v>1373.456124879636</v>
      </c>
      <c r="R21" s="72">
        <f>IF(RES_hh_fec_in!R21=0,0,1000*11630*RES_hh_fec_in!R21/RES_hh_num_in!R21)</f>
        <v>1377.3737955311797</v>
      </c>
      <c r="S21" s="72">
        <f>IF(RES_hh_fec_in!S21=0,0,1000*11630*RES_hh_fec_in!S21/RES_hh_num_in!S21)</f>
        <v>1340.8917438623207</v>
      </c>
      <c r="T21" s="72">
        <f>IF(RES_hh_fec_in!T21=0,0,1000*11630*RES_hh_fec_in!T21/RES_hh_num_in!T21)</f>
        <v>1325.6598550982151</v>
      </c>
      <c r="U21" s="72">
        <f>IF(RES_hh_fec_in!U21=0,0,1000*11630*RES_hh_fec_in!U21/RES_hh_num_in!U21)</f>
        <v>1281.2840529172049</v>
      </c>
      <c r="V21" s="72">
        <f>IF(RES_hh_fec_in!V21=0,0,1000*11630*RES_hh_fec_in!V21/RES_hh_num_in!V21)</f>
        <v>1265.7501394419198</v>
      </c>
      <c r="W21" s="72">
        <f>IF(RES_hh_fec_in!W21=0,0,1000*11630*RES_hh_fec_in!W21/RES_hh_num_in!W21)</f>
        <v>1036.9004944565568</v>
      </c>
      <c r="X21" s="72">
        <f>IF(RES_hh_fec_in!X21=0,0,1000*11630*RES_hh_fec_in!X21/RES_hh_num_in!X21)</f>
        <v>729.39001817851192</v>
      </c>
      <c r="Y21" s="72">
        <f>IF(RES_hh_fec_in!Y21=0,0,1000*11630*RES_hh_fec_in!Y21/RES_hh_num_in!Y21)</f>
        <v>762.4547939967407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1723.0343893668637</v>
      </c>
      <c r="D22" s="72">
        <f>IF(RES_hh_fec_in!D22=0,0,1000*11630*RES_hh_fec_in!D22/RES_hh_num_in!D22)</f>
        <v>2132.8066016907801</v>
      </c>
      <c r="E22" s="72">
        <f>IF(RES_hh_fec_in!E22=0,0,1000*11630*RES_hh_fec_in!E22/RES_hh_num_in!E22)</f>
        <v>1987.3027489269791</v>
      </c>
      <c r="F22" s="72">
        <f>IF(RES_hh_fec_in!F22=0,0,1000*11630*RES_hh_fec_in!F22/RES_hh_num_in!F22)</f>
        <v>1776.803397574882</v>
      </c>
      <c r="G22" s="72">
        <f>IF(RES_hh_fec_in!G22=0,0,1000*11630*RES_hh_fec_in!G22/RES_hh_num_in!G22)</f>
        <v>1780.3894915445553</v>
      </c>
      <c r="H22" s="72">
        <f>IF(RES_hh_fec_in!H22=0,0,1000*11630*RES_hh_fec_in!H22/RES_hh_num_in!H22)</f>
        <v>1870.260353482701</v>
      </c>
      <c r="I22" s="72">
        <f>IF(RES_hh_fec_in!I22=0,0,1000*11630*RES_hh_fec_in!I22/RES_hh_num_in!I22)</f>
        <v>1599.6201063896156</v>
      </c>
      <c r="J22" s="72">
        <f>IF(RES_hh_fec_in!J22=0,0,1000*11630*RES_hh_fec_in!J22/RES_hh_num_in!J22)</f>
        <v>1537.5950482270866</v>
      </c>
      <c r="K22" s="72">
        <f>IF(RES_hh_fec_in!K22=0,0,1000*11630*RES_hh_fec_in!K22/RES_hh_num_in!K22)</f>
        <v>1450.2333189116498</v>
      </c>
      <c r="L22" s="72">
        <f>IF(RES_hh_fec_in!L22=0,0,1000*11630*RES_hh_fec_in!L22/RES_hh_num_in!L22)</f>
        <v>1521.0276644684802</v>
      </c>
      <c r="M22" s="72">
        <f>IF(RES_hh_fec_in!M22=0,0,1000*11630*RES_hh_fec_in!M22/RES_hh_num_in!M22)</f>
        <v>1647.3702968529731</v>
      </c>
      <c r="N22" s="72">
        <f>IF(RES_hh_fec_in!N22=0,0,1000*11630*RES_hh_fec_in!N22/RES_hh_num_in!N22)</f>
        <v>1541.2597177295022</v>
      </c>
      <c r="O22" s="72">
        <f>IF(RES_hh_fec_in!O22=0,0,1000*11630*RES_hh_fec_in!O22/RES_hh_num_in!O22)</f>
        <v>1456.4943959187831</v>
      </c>
      <c r="P22" s="72">
        <f>IF(RES_hh_fec_in!P22=0,0,1000*11630*RES_hh_fec_in!P22/RES_hh_num_in!P22)</f>
        <v>1474.8017879996719</v>
      </c>
      <c r="Q22" s="72">
        <f>IF(RES_hh_fec_in!Q22=0,0,1000*11630*RES_hh_fec_in!Q22/RES_hh_num_in!Q22)</f>
        <v>1382.9856374551002</v>
      </c>
      <c r="R22" s="72">
        <f>IF(RES_hh_fec_in!R22=0,0,1000*11630*RES_hh_fec_in!R22/RES_hh_num_in!R22)</f>
        <v>1313.2288204534595</v>
      </c>
      <c r="S22" s="72">
        <f>IF(RES_hh_fec_in!S22=0,0,1000*11630*RES_hh_fec_in!S22/RES_hh_num_in!S22)</f>
        <v>1394.5450899389491</v>
      </c>
      <c r="T22" s="72">
        <f>IF(RES_hh_fec_in!T22=0,0,1000*11630*RES_hh_fec_in!T22/RES_hh_num_in!T22)</f>
        <v>1297.0692591006409</v>
      </c>
      <c r="U22" s="72">
        <f>IF(RES_hh_fec_in!U22=0,0,1000*11630*RES_hh_fec_in!U22/RES_hh_num_in!U22)</f>
        <v>1241.7721459199115</v>
      </c>
      <c r="V22" s="72">
        <f>IF(RES_hh_fec_in!V22=0,0,1000*11630*RES_hh_fec_in!V22/RES_hh_num_in!V22)</f>
        <v>1100.507309526588</v>
      </c>
      <c r="W22" s="72">
        <f>IF(RES_hh_fec_in!W22=0,0,1000*11630*RES_hh_fec_in!W22/RES_hh_num_in!W22)</f>
        <v>1023.53808898949</v>
      </c>
      <c r="X22" s="72">
        <f>IF(RES_hh_fec_in!X22=0,0,1000*11630*RES_hh_fec_in!X22/RES_hh_num_in!X22)</f>
        <v>801.93035436064326</v>
      </c>
      <c r="Y22" s="72">
        <f>IF(RES_hh_fec_in!Y22=0,0,1000*11630*RES_hh_fec_in!Y22/RES_hh_num_in!Y22)</f>
        <v>759.92687293006861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1550.3236158486948</v>
      </c>
      <c r="D23" s="72">
        <f>IF(RES_hh_fec_in!D23=0,0,1000*11630*RES_hh_fec_in!D23/RES_hh_num_in!D23)</f>
        <v>1585.3644698471833</v>
      </c>
      <c r="E23" s="72">
        <f>IF(RES_hh_fec_in!E23=0,0,1000*11630*RES_hh_fec_in!E23/RES_hh_num_in!E23)</f>
        <v>1431.0060346101559</v>
      </c>
      <c r="F23" s="72">
        <f>IF(RES_hh_fec_in!F23=0,0,1000*11630*RES_hh_fec_in!F23/RES_hh_num_in!F23)</f>
        <v>1473.7087476794388</v>
      </c>
      <c r="G23" s="72">
        <f>IF(RES_hh_fec_in!G23=0,0,1000*11630*RES_hh_fec_in!G23/RES_hh_num_in!G23)</f>
        <v>1357.026097583908</v>
      </c>
      <c r="H23" s="72">
        <f>IF(RES_hh_fec_in!H23=0,0,1000*11630*RES_hh_fec_in!H23/RES_hh_num_in!H23)</f>
        <v>1421.1589101081886</v>
      </c>
      <c r="I23" s="72">
        <f>IF(RES_hh_fec_in!I23=0,0,1000*11630*RES_hh_fec_in!I23/RES_hh_num_in!I23)</f>
        <v>1395.384974335976</v>
      </c>
      <c r="J23" s="72">
        <f>IF(RES_hh_fec_in!J23=0,0,1000*11630*RES_hh_fec_in!J23/RES_hh_num_in!J23)</f>
        <v>1360.0598939534771</v>
      </c>
      <c r="K23" s="72">
        <f>IF(RES_hh_fec_in!K23=0,0,1000*11630*RES_hh_fec_in!K23/RES_hh_num_in!K23)</f>
        <v>1472.6274585850815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1340.8798717675861</v>
      </c>
      <c r="N23" s="72">
        <f>IF(RES_hh_fec_in!N23=0,0,1000*11630*RES_hh_fec_in!N23/RES_hh_num_in!N23)</f>
        <v>1551.3568316015605</v>
      </c>
      <c r="O23" s="72">
        <f>IF(RES_hh_fec_in!O23=0,0,1000*11630*RES_hh_fec_in!O23/RES_hh_num_in!O23)</f>
        <v>1571.438780183184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1237.3409343759724</v>
      </c>
      <c r="S23" s="72">
        <f>IF(RES_hh_fec_in!S23=0,0,1000*11630*RES_hh_fec_in!S23/RES_hh_num_in!S23)</f>
        <v>1217.2324667998105</v>
      </c>
      <c r="T23" s="72">
        <f>IF(RES_hh_fec_in!T23=0,0,1000*11630*RES_hh_fec_in!T23/RES_hh_num_in!T23)</f>
        <v>1313.5148827561227</v>
      </c>
      <c r="U23" s="72">
        <f>IF(RES_hh_fec_in!U23=0,0,1000*11630*RES_hh_fec_in!U23/RES_hh_num_in!U23)</f>
        <v>1267.803807571315</v>
      </c>
      <c r="V23" s="72">
        <f>IF(RES_hh_fec_in!V23=0,0,1000*11630*RES_hh_fec_in!V23/RES_hh_num_in!V23)</f>
        <v>1161.968301089172</v>
      </c>
      <c r="W23" s="72">
        <f>IF(RES_hh_fec_in!W23=0,0,1000*11630*RES_hh_fec_in!W23/RES_hh_num_in!W23)</f>
        <v>992.22190314976353</v>
      </c>
      <c r="X23" s="72">
        <f>IF(RES_hh_fec_in!X23=0,0,1000*11630*RES_hh_fec_in!X23/RES_hh_num_in!X23)</f>
        <v>741.8701518363456</v>
      </c>
      <c r="Y23" s="72">
        <f>IF(RES_hh_fec_in!Y23=0,0,1000*11630*RES_hh_fec_in!Y23/RES_hh_num_in!Y23)</f>
        <v>754.83092560864623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2163.5297112579588</v>
      </c>
      <c r="G24" s="72">
        <f>IF(RES_hh_fec_in!G24=0,0,1000*11630*RES_hh_fec_in!G24/RES_hh_num_in!G24)</f>
        <v>2033.7679262010381</v>
      </c>
      <c r="H24" s="72">
        <f>IF(RES_hh_fec_in!H24=0,0,1000*11630*RES_hh_fec_in!H24/RES_hh_num_in!H24)</f>
        <v>1741.302882684005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488.54671769296033</v>
      </c>
      <c r="K24" s="72">
        <f>IF(RES_hh_fec_in!K24=0,0,1000*11630*RES_hh_fec_in!K24/RES_hh_num_in!K24)</f>
        <v>524.81830749261997</v>
      </c>
      <c r="L24" s="72">
        <f>IF(RES_hh_fec_in!L24=0,0,1000*11630*RES_hh_fec_in!L24/RES_hh_num_in!L24)</f>
        <v>897.40387668263918</v>
      </c>
      <c r="M24" s="72">
        <f>IF(RES_hh_fec_in!M24=0,0,1000*11630*RES_hh_fec_in!M24/RES_hh_num_in!M24)</f>
        <v>1695.9560624190685</v>
      </c>
      <c r="N24" s="72">
        <f>IF(RES_hh_fec_in!N24=0,0,1000*11630*RES_hh_fec_in!N24/RES_hh_num_in!N24)</f>
        <v>1338.2104735991272</v>
      </c>
      <c r="O24" s="72">
        <f>IF(RES_hh_fec_in!O24=0,0,1000*11630*RES_hh_fec_in!O24/RES_hh_num_in!O24)</f>
        <v>1396.6262845602996</v>
      </c>
      <c r="P24" s="72">
        <f>IF(RES_hh_fec_in!P24=0,0,1000*11630*RES_hh_fec_in!P24/RES_hh_num_in!P24)</f>
        <v>1303.11516900472</v>
      </c>
      <c r="Q24" s="72">
        <f>IF(RES_hh_fec_in!Q24=0,0,1000*11630*RES_hh_fec_in!Q24/RES_hh_num_in!Q24)</f>
        <v>1222.6153840519878</v>
      </c>
      <c r="R24" s="72">
        <f>IF(RES_hh_fec_in!R24=0,0,1000*11630*RES_hh_fec_in!R24/RES_hh_num_in!R24)</f>
        <v>1224.4370511502946</v>
      </c>
      <c r="S24" s="72">
        <f>IF(RES_hh_fec_in!S24=0,0,1000*11630*RES_hh_fec_in!S24/RES_hh_num_in!S24)</f>
        <v>1145.1196544727131</v>
      </c>
      <c r="T24" s="72">
        <f>IF(RES_hh_fec_in!T24=0,0,1000*11630*RES_hh_fec_in!T24/RES_hh_num_in!T24)</f>
        <v>1335.9529226073298</v>
      </c>
      <c r="U24" s="72">
        <f>IF(RES_hh_fec_in!U24=0,0,1000*11630*RES_hh_fec_in!U24/RES_hh_num_in!U24)</f>
        <v>1178.6311828551475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668.04142117154697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1737.7425533590267</v>
      </c>
      <c r="D25" s="74">
        <f>IF(RES_hh_fec_in!D25=0,0,1000*11630*RES_hh_fec_in!D25/RES_hh_num_in!D25)</f>
        <v>1818.3149225304021</v>
      </c>
      <c r="E25" s="74">
        <f>IF(RES_hh_fec_in!E25=0,0,1000*11630*RES_hh_fec_in!E25/RES_hh_num_in!E25)</f>
        <v>1700.6034672950616</v>
      </c>
      <c r="F25" s="74">
        <f>IF(RES_hh_fec_in!F25=0,0,1000*11630*RES_hh_fec_in!F25/RES_hh_num_in!F25)</f>
        <v>1793.5153442929754</v>
      </c>
      <c r="G25" s="74">
        <f>IF(RES_hh_fec_in!G25=0,0,1000*11630*RES_hh_fec_in!G25/RES_hh_num_in!G25)</f>
        <v>1633.0716335017753</v>
      </c>
      <c r="H25" s="74">
        <f>IF(RES_hh_fec_in!H25=0,0,1000*11630*RES_hh_fec_in!H25/RES_hh_num_in!H25)</f>
        <v>1630.1330955321725</v>
      </c>
      <c r="I25" s="74">
        <f>IF(RES_hh_fec_in!I25=0,0,1000*11630*RES_hh_fec_in!I25/RES_hh_num_in!I25)</f>
        <v>1410.3842462466828</v>
      </c>
      <c r="J25" s="74">
        <f>IF(RES_hh_fec_in!J25=0,0,1000*11630*RES_hh_fec_in!J25/RES_hh_num_in!J25)</f>
        <v>1213.3092771686968</v>
      </c>
      <c r="K25" s="74">
        <f>IF(RES_hh_fec_in!K25=0,0,1000*11630*RES_hh_fec_in!K25/RES_hh_num_in!K25)</f>
        <v>1200.6670142663625</v>
      </c>
      <c r="L25" s="74">
        <f>IF(RES_hh_fec_in!L25=0,0,1000*11630*RES_hh_fec_in!L25/RES_hh_num_in!L25)</f>
        <v>1043.2864410311233</v>
      </c>
      <c r="M25" s="74">
        <f>IF(RES_hh_fec_in!M25=0,0,1000*11630*RES_hh_fec_in!M25/RES_hh_num_in!M25)</f>
        <v>1598.6251092338114</v>
      </c>
      <c r="N25" s="74">
        <f>IF(RES_hh_fec_in!N25=0,0,1000*11630*RES_hh_fec_in!N25/RES_hh_num_in!N25)</f>
        <v>1331.946813896164</v>
      </c>
      <c r="O25" s="74">
        <f>IF(RES_hh_fec_in!O25=0,0,1000*11630*RES_hh_fec_in!O25/RES_hh_num_in!O25)</f>
        <v>1193.5599182271192</v>
      </c>
      <c r="P25" s="74">
        <f>IF(RES_hh_fec_in!P25=0,0,1000*11630*RES_hh_fec_in!P25/RES_hh_num_in!P25)</f>
        <v>1091.9326526538882</v>
      </c>
      <c r="Q25" s="74">
        <f>IF(RES_hh_fec_in!Q25=0,0,1000*11630*RES_hh_fec_in!Q25/RES_hh_num_in!Q25)</f>
        <v>1146.3919207159299</v>
      </c>
      <c r="R25" s="74">
        <f>IF(RES_hh_fec_in!R25=0,0,1000*11630*RES_hh_fec_in!R25/RES_hh_num_in!R25)</f>
        <v>937.88123850492843</v>
      </c>
      <c r="S25" s="74">
        <f>IF(RES_hh_fec_in!S25=0,0,1000*11630*RES_hh_fec_in!S25/RES_hh_num_in!S25)</f>
        <v>948.90767064275087</v>
      </c>
      <c r="T25" s="74">
        <f>IF(RES_hh_fec_in!T25=0,0,1000*11630*RES_hh_fec_in!T25/RES_hh_num_in!T25)</f>
        <v>1007.3637360349749</v>
      </c>
      <c r="U25" s="74">
        <f>IF(RES_hh_fec_in!U25=0,0,1000*11630*RES_hh_fec_in!U25/RES_hh_num_in!U25)</f>
        <v>955.0132290553621</v>
      </c>
      <c r="V25" s="74">
        <f>IF(RES_hh_fec_in!V25=0,0,1000*11630*RES_hh_fec_in!V25/RES_hh_num_in!V25)</f>
        <v>806.08329045129631</v>
      </c>
      <c r="W25" s="74">
        <f>IF(RES_hh_fec_in!W25=0,0,1000*11630*RES_hh_fec_in!W25/RES_hh_num_in!W25)</f>
        <v>231.10532815266197</v>
      </c>
      <c r="X25" s="74">
        <f>IF(RES_hh_fec_in!X25=0,0,1000*11630*RES_hh_fec_in!X25/RES_hh_num_in!X25)</f>
        <v>7.5104319624598679</v>
      </c>
      <c r="Y25" s="74">
        <f>IF(RES_hh_fec_in!Y25=0,0,1000*11630*RES_hh_fec_in!Y25/RES_hh_num_in!Y25)</f>
        <v>147.45899811326146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981.73553931034462</v>
      </c>
      <c r="D26" s="77">
        <f>IF(RES_hh_fec_in!D26=0,0,1000*11630*RES_hh_fec_in!D26/RES_hh_num_in!D26)</f>
        <v>995.17128478556242</v>
      </c>
      <c r="E26" s="77">
        <f>IF(RES_hh_fec_in!E26=0,0,1000*11630*RES_hh_fec_in!E26/RES_hh_num_in!E26)</f>
        <v>974.92767325495083</v>
      </c>
      <c r="F26" s="77">
        <f>IF(RES_hh_fec_in!F26=0,0,1000*11630*RES_hh_fec_in!F26/RES_hh_num_in!F26)</f>
        <v>979.80876529562238</v>
      </c>
      <c r="G26" s="77">
        <f>IF(RES_hh_fec_in!G26=0,0,1000*11630*RES_hh_fec_in!G26/RES_hh_num_in!G26)</f>
        <v>974.57719827380856</v>
      </c>
      <c r="H26" s="77">
        <f>IF(RES_hh_fec_in!H26=0,0,1000*11630*RES_hh_fec_in!H26/RES_hh_num_in!H26)</f>
        <v>963.56248561405221</v>
      </c>
      <c r="I26" s="77">
        <f>IF(RES_hh_fec_in!I26=0,0,1000*11630*RES_hh_fec_in!I26/RES_hh_num_in!I26)</f>
        <v>917.88624479396128</v>
      </c>
      <c r="J26" s="77">
        <f>IF(RES_hh_fec_in!J26=0,0,1000*11630*RES_hh_fec_in!J26/RES_hh_num_in!J26)</f>
        <v>854.33471031348483</v>
      </c>
      <c r="K26" s="77">
        <f>IF(RES_hh_fec_in!K26=0,0,1000*11630*RES_hh_fec_in!K26/RES_hh_num_in!K26)</f>
        <v>881.55442047196902</v>
      </c>
      <c r="L26" s="77">
        <f>IF(RES_hh_fec_in!L26=0,0,1000*11630*RES_hh_fec_in!L26/RES_hh_num_in!L26)</f>
        <v>949.55347335508134</v>
      </c>
      <c r="M26" s="77">
        <f>IF(RES_hh_fec_in!M26=0,0,1000*11630*RES_hh_fec_in!M26/RES_hh_num_in!M26)</f>
        <v>982.45666190265467</v>
      </c>
      <c r="N26" s="77">
        <f>IF(RES_hh_fec_in!N26=0,0,1000*11630*RES_hh_fec_in!N26/RES_hh_num_in!N26)</f>
        <v>979.64948409279634</v>
      </c>
      <c r="O26" s="77">
        <f>IF(RES_hh_fec_in!O26=0,0,1000*11630*RES_hh_fec_in!O26/RES_hh_num_in!O26)</f>
        <v>951.14219426332761</v>
      </c>
      <c r="P26" s="77">
        <f>IF(RES_hh_fec_in!P26=0,0,1000*11630*RES_hh_fec_in!P26/RES_hh_num_in!P26)</f>
        <v>872.89093947787444</v>
      </c>
      <c r="Q26" s="77">
        <f>IF(RES_hh_fec_in!Q26=0,0,1000*11630*RES_hh_fec_in!Q26/RES_hh_num_in!Q26)</f>
        <v>911.7793214303498</v>
      </c>
      <c r="R26" s="77">
        <f>IF(RES_hh_fec_in!R26=0,0,1000*11630*RES_hh_fec_in!R26/RES_hh_num_in!R26)</f>
        <v>923.43113333746044</v>
      </c>
      <c r="S26" s="77">
        <f>IF(RES_hh_fec_in!S26=0,0,1000*11630*RES_hh_fec_in!S26/RES_hh_num_in!S26)</f>
        <v>915.91948787615252</v>
      </c>
      <c r="T26" s="77">
        <f>IF(RES_hh_fec_in!T26=0,0,1000*11630*RES_hh_fec_in!T26/RES_hh_num_in!T26)</f>
        <v>924.34885050369394</v>
      </c>
      <c r="U26" s="77">
        <f>IF(RES_hh_fec_in!U26=0,0,1000*11630*RES_hh_fec_in!U26/RES_hh_num_in!U26)</f>
        <v>901.13899213748994</v>
      </c>
      <c r="V26" s="77">
        <f>IF(RES_hh_fec_in!V26=0,0,1000*11630*RES_hh_fec_in!V26/RES_hh_num_in!V26)</f>
        <v>883.88310672913872</v>
      </c>
      <c r="W26" s="77">
        <f>IF(RES_hh_fec_in!W26=0,0,1000*11630*RES_hh_fec_in!W26/RES_hh_num_in!W26)</f>
        <v>718.58088209791379</v>
      </c>
      <c r="X26" s="77">
        <f>IF(RES_hh_fec_in!X26=0,0,1000*11630*RES_hh_fec_in!X26/RES_hh_num_in!X26)</f>
        <v>627.76824859373869</v>
      </c>
      <c r="Y26" s="77">
        <f>IF(RES_hh_fec_in!Y26=0,0,1000*11630*RES_hh_fec_in!Y26/RES_hh_num_in!Y26)</f>
        <v>560.13398029148698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948.31300953272591</v>
      </c>
      <c r="D27" s="69">
        <f>IF(RES_hh_fec_in!D27=0,0,1000*11630*RES_hh_fec_in!D27/RES_hh_num_in!D27)</f>
        <v>951.25591417375585</v>
      </c>
      <c r="E27" s="69">
        <f>IF(RES_hh_fec_in!E27=0,0,1000*11630*RES_hh_fec_in!E27/RES_hh_num_in!E27)</f>
        <v>916.9294428493647</v>
      </c>
      <c r="F27" s="69">
        <f>IF(RES_hh_fec_in!F27=0,0,1000*11630*RES_hh_fec_in!F27/RES_hh_num_in!F27)</f>
        <v>968.38080454268106</v>
      </c>
      <c r="G27" s="69">
        <f>IF(RES_hh_fec_in!G27=0,0,1000*11630*RES_hh_fec_in!G27/RES_hh_num_in!G27)</f>
        <v>893.66634064823609</v>
      </c>
      <c r="H27" s="69">
        <f>IF(RES_hh_fec_in!H27=0,0,1000*11630*RES_hh_fec_in!H27/RES_hh_num_in!H27)</f>
        <v>876.61302709156564</v>
      </c>
      <c r="I27" s="69">
        <f>IF(RES_hh_fec_in!I27=0,0,1000*11630*RES_hh_fec_in!I27/RES_hh_num_in!I27)</f>
        <v>786.72058401336233</v>
      </c>
      <c r="J27" s="69">
        <f>IF(RES_hh_fec_in!J27=0,0,1000*11630*RES_hh_fec_in!J27/RES_hh_num_in!J27)</f>
        <v>729.81013478168529</v>
      </c>
      <c r="K27" s="69">
        <f>IF(RES_hh_fec_in!K27=0,0,1000*11630*RES_hh_fec_in!K27/RES_hh_num_in!K27)</f>
        <v>750.05035649246213</v>
      </c>
      <c r="L27" s="69">
        <f>IF(RES_hh_fec_in!L27=0,0,1000*11630*RES_hh_fec_in!L27/RES_hh_num_in!L27)</f>
        <v>720.43445825701508</v>
      </c>
      <c r="M27" s="69">
        <f>IF(RES_hh_fec_in!M27=0,0,1000*11630*RES_hh_fec_in!M27/RES_hh_num_in!M27)</f>
        <v>756.35006407072251</v>
      </c>
      <c r="N27" s="69">
        <f>IF(RES_hh_fec_in!N27=0,0,1000*11630*RES_hh_fec_in!N27/RES_hh_num_in!N27)</f>
        <v>617.55341461218609</v>
      </c>
      <c r="O27" s="69">
        <f>IF(RES_hh_fec_in!O27=0,0,1000*11630*RES_hh_fec_in!O27/RES_hh_num_in!O27)</f>
        <v>667.21794225671965</v>
      </c>
      <c r="P27" s="69">
        <f>IF(RES_hh_fec_in!P27=0,0,1000*11630*RES_hh_fec_in!P27/RES_hh_num_in!P27)</f>
        <v>601.92088076836706</v>
      </c>
      <c r="Q27" s="69">
        <f>IF(RES_hh_fec_in!Q27=0,0,1000*11630*RES_hh_fec_in!Q27/RES_hh_num_in!Q27)</f>
        <v>615.61051438614265</v>
      </c>
      <c r="R27" s="69">
        <f>IF(RES_hh_fec_in!R27=0,0,1000*11630*RES_hh_fec_in!R27/RES_hh_num_in!R27)</f>
        <v>648.51938445876931</v>
      </c>
      <c r="S27" s="69">
        <f>IF(RES_hh_fec_in!S27=0,0,1000*11630*RES_hh_fec_in!S27/RES_hh_num_in!S27)</f>
        <v>718.86532959069962</v>
      </c>
      <c r="T27" s="69">
        <f>IF(RES_hh_fec_in!T27=0,0,1000*11630*RES_hh_fec_in!T27/RES_hh_num_in!T27)</f>
        <v>714.60486867988561</v>
      </c>
      <c r="U27" s="69">
        <f>IF(RES_hh_fec_in!U27=0,0,1000*11630*RES_hh_fec_in!U27/RES_hh_num_in!U27)</f>
        <v>720.42810134359195</v>
      </c>
      <c r="V27" s="69">
        <f>IF(RES_hh_fec_in!V27=0,0,1000*11630*RES_hh_fec_in!V27/RES_hh_num_in!V27)</f>
        <v>746.22490080853754</v>
      </c>
      <c r="W27" s="69">
        <f>IF(RES_hh_fec_in!W27=0,0,1000*11630*RES_hh_fec_in!W27/RES_hh_num_in!W27)</f>
        <v>678.52536369471625</v>
      </c>
      <c r="X27" s="69">
        <f>IF(RES_hh_fec_in!X27=0,0,1000*11630*RES_hh_fec_in!X27/RES_hh_num_in!X27)</f>
        <v>566.93735208773762</v>
      </c>
      <c r="Y27" s="69">
        <f>IF(RES_hh_fec_in!Y27=0,0,1000*11630*RES_hh_fec_in!Y27/RES_hh_num_in!Y27)</f>
        <v>527.36669972503057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998.43644371884648</v>
      </c>
      <c r="D29" s="72">
        <f>IF(RES_hh_fec_in!D29=0,0,1000*11630*RES_hh_fec_in!D29/RES_hh_num_in!D29)</f>
        <v>1011.2657991224477</v>
      </c>
      <c r="E29" s="72">
        <f>IF(RES_hh_fec_in!E29=0,0,1000*11630*RES_hh_fec_in!E29/RES_hh_num_in!E29)</f>
        <v>985.93432259006318</v>
      </c>
      <c r="F29" s="72">
        <f>IF(RES_hh_fec_in!F29=0,0,1000*11630*RES_hh_fec_in!F29/RES_hh_num_in!F29)</f>
        <v>1060.276253504456</v>
      </c>
      <c r="G29" s="72">
        <f>IF(RES_hh_fec_in!G29=0,0,1000*11630*RES_hh_fec_in!G29/RES_hh_num_in!G29)</f>
        <v>991.19469463695623</v>
      </c>
      <c r="H29" s="72">
        <f>IF(RES_hh_fec_in!H29=0,0,1000*11630*RES_hh_fec_in!H29/RES_hh_num_in!H29)</f>
        <v>947.45379697794067</v>
      </c>
      <c r="I29" s="72">
        <f>IF(RES_hh_fec_in!I29=0,0,1000*11630*RES_hh_fec_in!I29/RES_hh_num_in!I29)</f>
        <v>853.73440503424717</v>
      </c>
      <c r="J29" s="72">
        <f>IF(RES_hh_fec_in!J29=0,0,1000*11630*RES_hh_fec_in!J29/RES_hh_num_in!J29)</f>
        <v>829.43045657682728</v>
      </c>
      <c r="K29" s="72">
        <f>IF(RES_hh_fec_in!K29=0,0,1000*11630*RES_hh_fec_in!K29/RES_hh_num_in!K29)</f>
        <v>786.12980916839751</v>
      </c>
      <c r="L29" s="72">
        <f>IF(RES_hh_fec_in!L29=0,0,1000*11630*RES_hh_fec_in!L29/RES_hh_num_in!L29)</f>
        <v>764.82745188682168</v>
      </c>
      <c r="M29" s="72">
        <f>IF(RES_hh_fec_in!M29=0,0,1000*11630*RES_hh_fec_in!M29/RES_hh_num_in!M29)</f>
        <v>786.9090047992787</v>
      </c>
      <c r="N29" s="72">
        <f>IF(RES_hh_fec_in!N29=0,0,1000*11630*RES_hh_fec_in!N29/RES_hh_num_in!N29)</f>
        <v>674.07916599237626</v>
      </c>
      <c r="O29" s="72">
        <f>IF(RES_hh_fec_in!O29=0,0,1000*11630*RES_hh_fec_in!O29/RES_hh_num_in!O29)</f>
        <v>673.91460614205232</v>
      </c>
      <c r="P29" s="72">
        <f>IF(RES_hh_fec_in!P29=0,0,1000*11630*RES_hh_fec_in!P29/RES_hh_num_in!P29)</f>
        <v>692.52074478094596</v>
      </c>
      <c r="Q29" s="72">
        <f>IF(RES_hh_fec_in!Q29=0,0,1000*11630*RES_hh_fec_in!Q29/RES_hh_num_in!Q29)</f>
        <v>666.3224711635952</v>
      </c>
      <c r="R29" s="72">
        <f>IF(RES_hh_fec_in!R29=0,0,1000*11630*RES_hh_fec_in!R29/RES_hh_num_in!R29)</f>
        <v>698.17638538453673</v>
      </c>
      <c r="S29" s="72">
        <f>IF(RES_hh_fec_in!S29=0,0,1000*11630*RES_hh_fec_in!S29/RES_hh_num_in!S29)</f>
        <v>761.66586906674365</v>
      </c>
      <c r="T29" s="72">
        <f>IF(RES_hh_fec_in!T29=0,0,1000*11630*RES_hh_fec_in!T29/RES_hh_num_in!T29)</f>
        <v>789.0325286732392</v>
      </c>
      <c r="U29" s="72">
        <f>IF(RES_hh_fec_in!U29=0,0,1000*11630*RES_hh_fec_in!U29/RES_hh_num_in!U29)</f>
        <v>789.01985679230609</v>
      </c>
      <c r="V29" s="72">
        <f>IF(RES_hh_fec_in!V29=0,0,1000*11630*RES_hh_fec_in!V29/RES_hh_num_in!V29)</f>
        <v>785.65343572668519</v>
      </c>
      <c r="W29" s="72">
        <f>IF(RES_hh_fec_in!W29=0,0,1000*11630*RES_hh_fec_in!W29/RES_hh_num_in!W29)</f>
        <v>735.1980405691495</v>
      </c>
      <c r="X29" s="72">
        <f>IF(RES_hh_fec_in!X29=0,0,1000*11630*RES_hh_fec_in!X29/RES_hh_num_in!X29)</f>
        <v>650.40840546658569</v>
      </c>
      <c r="Y29" s="72">
        <f>IF(RES_hh_fec_in!Y29=0,0,1000*11630*RES_hh_fec_in!Y29/RES_hh_num_in!Y29)</f>
        <v>614.96747778607505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1013.7937204638899</v>
      </c>
      <c r="D30" s="72">
        <f>IF(RES_hh_fec_in!D30=0,0,1000*11630*RES_hh_fec_in!D30/RES_hh_num_in!D30)</f>
        <v>1023.2407747654062</v>
      </c>
      <c r="E30" s="72">
        <f>IF(RES_hh_fec_in!E30=0,0,1000*11630*RES_hh_fec_in!E30/RES_hh_num_in!E30)</f>
        <v>1010.470749526375</v>
      </c>
      <c r="F30" s="72">
        <f>IF(RES_hh_fec_in!F30=0,0,1000*11630*RES_hh_fec_in!F30/RES_hh_num_in!F30)</f>
        <v>1000.9498891760861</v>
      </c>
      <c r="G30" s="72">
        <f>IF(RES_hh_fec_in!G30=0,0,1000*11630*RES_hh_fec_in!G30/RES_hh_num_in!G30)</f>
        <v>1032.6534492525602</v>
      </c>
      <c r="H30" s="72">
        <f>IF(RES_hh_fec_in!H30=0,0,1000*11630*RES_hh_fec_in!H30/RES_hh_num_in!H30)</f>
        <v>1002.6763404223033</v>
      </c>
      <c r="I30" s="72">
        <f>IF(RES_hh_fec_in!I30=0,0,1000*11630*RES_hh_fec_in!I30/RES_hh_num_in!I30)</f>
        <v>848.43994840876644</v>
      </c>
      <c r="J30" s="72">
        <f>IF(RES_hh_fec_in!J30=0,0,1000*11630*RES_hh_fec_in!J30/RES_hh_num_in!J30)</f>
        <v>748.38179453210341</v>
      </c>
      <c r="K30" s="72">
        <f>IF(RES_hh_fec_in!K30=0,0,1000*11630*RES_hh_fec_in!K30/RES_hh_num_in!K30)</f>
        <v>773.49593562772327</v>
      </c>
      <c r="L30" s="72">
        <f>IF(RES_hh_fec_in!L30=0,0,1000*11630*RES_hh_fec_in!L30/RES_hh_num_in!L30)</f>
        <v>788.09102086387634</v>
      </c>
      <c r="M30" s="72">
        <f>IF(RES_hh_fec_in!M30=0,0,1000*11630*RES_hh_fec_in!M30/RES_hh_num_in!M30)</f>
        <v>822.95971957264021</v>
      </c>
      <c r="N30" s="72">
        <f>IF(RES_hh_fec_in!N30=0,0,1000*11630*RES_hh_fec_in!N30/RES_hh_num_in!N30)</f>
        <v>647.1272659023449</v>
      </c>
      <c r="O30" s="72">
        <f>IF(RES_hh_fec_in!O30=0,0,1000*11630*RES_hh_fec_in!O30/RES_hh_num_in!O30)</f>
        <v>709.50990777970662</v>
      </c>
      <c r="P30" s="72">
        <f>IF(RES_hh_fec_in!P30=0,0,1000*11630*RES_hh_fec_in!P30/RES_hh_num_in!P30)</f>
        <v>637.90852346282873</v>
      </c>
      <c r="Q30" s="72">
        <f>IF(RES_hh_fec_in!Q30=0,0,1000*11630*RES_hh_fec_in!Q30/RES_hh_num_in!Q30)</f>
        <v>670.73073528719226</v>
      </c>
      <c r="R30" s="72">
        <f>IF(RES_hh_fec_in!R30=0,0,1000*11630*RES_hh_fec_in!R30/RES_hh_num_in!R30)</f>
        <v>691.20075859967301</v>
      </c>
      <c r="S30" s="72">
        <f>IF(RES_hh_fec_in!S30=0,0,1000*11630*RES_hh_fec_in!S30/RES_hh_num_in!S30)</f>
        <v>781.5669774204149</v>
      </c>
      <c r="T30" s="72">
        <f>IF(RES_hh_fec_in!T30=0,0,1000*11630*RES_hh_fec_in!T30/RES_hh_num_in!T30)</f>
        <v>768.51099158240754</v>
      </c>
      <c r="U30" s="72">
        <f>IF(RES_hh_fec_in!U30=0,0,1000*11630*RES_hh_fec_in!U30/RES_hh_num_in!U30)</f>
        <v>780.63066978627637</v>
      </c>
      <c r="V30" s="72">
        <f>IF(RES_hh_fec_in!V30=0,0,1000*11630*RES_hh_fec_in!V30/RES_hh_num_in!V30)</f>
        <v>835.24225244672778</v>
      </c>
      <c r="W30" s="72">
        <f>IF(RES_hh_fec_in!W30=0,0,1000*11630*RES_hh_fec_in!W30/RES_hh_num_in!W30)</f>
        <v>790.92771589504218</v>
      </c>
      <c r="X30" s="72">
        <f>IF(RES_hh_fec_in!X30=0,0,1000*11630*RES_hh_fec_in!X30/RES_hh_num_in!X30)</f>
        <v>629.84715074201563</v>
      </c>
      <c r="Y30" s="72">
        <f>IF(RES_hh_fec_in!Y30=0,0,1000*11630*RES_hh_fec_in!Y30/RES_hh_num_in!Y30)</f>
        <v>577.63959569648659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997.71424738920325</v>
      </c>
      <c r="D31" s="72">
        <f>IF(RES_hh_fec_in!D31=0,0,1000*11630*RES_hh_fec_in!D31/RES_hh_num_in!D31)</f>
        <v>1136.8937542895765</v>
      </c>
      <c r="E31" s="72">
        <f>IF(RES_hh_fec_in!E31=0,0,1000*11630*RES_hh_fec_in!E31/RES_hh_num_in!E31)</f>
        <v>982.45244644767718</v>
      </c>
      <c r="F31" s="72">
        <f>IF(RES_hh_fec_in!F31=0,0,1000*11630*RES_hh_fec_in!F31/RES_hh_num_in!F31)</f>
        <v>1005.7328518776942</v>
      </c>
      <c r="G31" s="72">
        <f>IF(RES_hh_fec_in!G31=0,0,1000*11630*RES_hh_fec_in!G31/RES_hh_num_in!G31)</f>
        <v>966.90007046907624</v>
      </c>
      <c r="H31" s="72">
        <f>IF(RES_hh_fec_in!H31=0,0,1000*11630*RES_hh_fec_in!H31/RES_hh_num_in!H31)</f>
        <v>942.11721516839316</v>
      </c>
      <c r="I31" s="72">
        <f>IF(RES_hh_fec_in!I31=0,0,1000*11630*RES_hh_fec_in!I31/RES_hh_num_in!I31)</f>
        <v>988.99402893648619</v>
      </c>
      <c r="J31" s="72">
        <f>IF(RES_hh_fec_in!J31=0,0,1000*11630*RES_hh_fec_in!J31/RES_hh_num_in!J31)</f>
        <v>842.80283213169196</v>
      </c>
      <c r="K31" s="72">
        <f>IF(RES_hh_fec_in!K31=0,0,1000*11630*RES_hh_fec_in!K31/RES_hh_num_in!K31)</f>
        <v>853.37020303260579</v>
      </c>
      <c r="L31" s="72">
        <f>IF(RES_hh_fec_in!L31=0,0,1000*11630*RES_hh_fec_in!L31/RES_hh_num_in!L31)</f>
        <v>916.09313995226876</v>
      </c>
      <c r="M31" s="72">
        <f>IF(RES_hh_fec_in!M31=0,0,1000*11630*RES_hh_fec_in!M31/RES_hh_num_in!M31)</f>
        <v>741.87879917306952</v>
      </c>
      <c r="N31" s="72">
        <f>IF(RES_hh_fec_in!N31=0,0,1000*11630*RES_hh_fec_in!N31/RES_hh_num_in!N31)</f>
        <v>673.30606573464684</v>
      </c>
      <c r="O31" s="72">
        <f>IF(RES_hh_fec_in!O31=0,0,1000*11630*RES_hh_fec_in!O31/RES_hh_num_in!O31)</f>
        <v>723.2634779857849</v>
      </c>
      <c r="P31" s="72">
        <f>IF(RES_hh_fec_in!P31=0,0,1000*11630*RES_hh_fec_in!P31/RES_hh_num_in!P31)</f>
        <v>724.83191944865837</v>
      </c>
      <c r="Q31" s="72">
        <f>IF(RES_hh_fec_in!Q31=0,0,1000*11630*RES_hh_fec_in!Q31/RES_hh_num_in!Q31)</f>
        <v>722.62293504125216</v>
      </c>
      <c r="R31" s="72">
        <f>IF(RES_hh_fec_in!R31=0,0,1000*11630*RES_hh_fec_in!R31/RES_hh_num_in!R31)</f>
        <v>716.77078869330796</v>
      </c>
      <c r="S31" s="72">
        <f>IF(RES_hh_fec_in!S31=0,0,1000*11630*RES_hh_fec_in!S31/RES_hh_num_in!S31)</f>
        <v>823.18795410714449</v>
      </c>
      <c r="T31" s="72">
        <f>IF(RES_hh_fec_in!T31=0,0,1000*11630*RES_hh_fec_in!T31/RES_hh_num_in!T31)</f>
        <v>802.56446247130816</v>
      </c>
      <c r="U31" s="72">
        <f>IF(RES_hh_fec_in!U31=0,0,1000*11630*RES_hh_fec_in!U31/RES_hh_num_in!U31)</f>
        <v>823.68424914299294</v>
      </c>
      <c r="V31" s="72">
        <f>IF(RES_hh_fec_in!V31=0,0,1000*11630*RES_hh_fec_in!V31/RES_hh_num_in!V31)</f>
        <v>779.10124278151909</v>
      </c>
      <c r="W31" s="72">
        <f>IF(RES_hh_fec_in!W31=0,0,1000*11630*RES_hh_fec_in!W31/RES_hh_num_in!W31)</f>
        <v>829.98175915855802</v>
      </c>
      <c r="X31" s="72">
        <f>IF(RES_hh_fec_in!X31=0,0,1000*11630*RES_hh_fec_in!X31/RES_hh_num_in!X31)</f>
        <v>680.4526934403857</v>
      </c>
      <c r="Y31" s="72">
        <f>IF(RES_hh_fec_in!Y31=0,0,1000*11630*RES_hh_fec_in!Y31/RES_hh_num_in!Y31)</f>
        <v>633.5137117983777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822.01968531473437</v>
      </c>
      <c r="D32" s="77">
        <f>IF(RES_hh_fec_in!D32=0,0,1000*11630*RES_hh_fec_in!D32/RES_hh_num_in!D32)</f>
        <v>827.5475110847475</v>
      </c>
      <c r="E32" s="77">
        <f>IF(RES_hh_fec_in!E32=0,0,1000*11630*RES_hh_fec_in!E32/RES_hh_num_in!E32)</f>
        <v>752.95272353454277</v>
      </c>
      <c r="F32" s="77">
        <f>IF(RES_hh_fec_in!F32=0,0,1000*11630*RES_hh_fec_in!F32/RES_hh_num_in!F32)</f>
        <v>902.20428125911747</v>
      </c>
      <c r="G32" s="77">
        <f>IF(RES_hh_fec_in!G32=0,0,1000*11630*RES_hh_fec_in!G32/RES_hh_num_in!G32)</f>
        <v>729.88321399575682</v>
      </c>
      <c r="H32" s="77">
        <f>IF(RES_hh_fec_in!H32=0,0,1000*11630*RES_hh_fec_in!H32/RES_hh_num_in!H32)</f>
        <v>787.74785791850877</v>
      </c>
      <c r="I32" s="77">
        <f>IF(RES_hh_fec_in!I32=0,0,1000*11630*RES_hh_fec_in!I32/RES_hh_num_in!I32)</f>
        <v>719.81036054262404</v>
      </c>
      <c r="J32" s="77">
        <f>IF(RES_hh_fec_in!J32=0,0,1000*11630*RES_hh_fec_in!J32/RES_hh_num_in!J32)</f>
        <v>639.91503955467385</v>
      </c>
      <c r="K32" s="77">
        <f>IF(RES_hh_fec_in!K32=0,0,1000*11630*RES_hh_fec_in!K32/RES_hh_num_in!K32)</f>
        <v>643.2862631823956</v>
      </c>
      <c r="L32" s="77">
        <f>IF(RES_hh_fec_in!L32=0,0,1000*11630*RES_hh_fec_in!L32/RES_hh_num_in!L32)</f>
        <v>598.76022443846773</v>
      </c>
      <c r="M32" s="77">
        <f>IF(RES_hh_fec_in!M32=0,0,1000*11630*RES_hh_fec_in!M32/RES_hh_num_in!M32)</f>
        <v>595.28114981137412</v>
      </c>
      <c r="N32" s="77">
        <f>IF(RES_hh_fec_in!N32=0,0,1000*11630*RES_hh_fec_in!N32/RES_hh_num_in!N32)</f>
        <v>514.96640463908113</v>
      </c>
      <c r="O32" s="77">
        <f>IF(RES_hh_fec_in!O32=0,0,1000*11630*RES_hh_fec_in!O32/RES_hh_num_in!O32)</f>
        <v>581.82282343822226</v>
      </c>
      <c r="P32" s="77">
        <f>IF(RES_hh_fec_in!P32=0,0,1000*11630*RES_hh_fec_in!P32/RES_hh_num_in!P32)</f>
        <v>484.42783596963278</v>
      </c>
      <c r="Q32" s="77">
        <f>IF(RES_hh_fec_in!Q32=0,0,1000*11630*RES_hh_fec_in!Q32/RES_hh_num_in!Q32)</f>
        <v>521.23697277400959</v>
      </c>
      <c r="R32" s="77">
        <f>IF(RES_hh_fec_in!R32=0,0,1000*11630*RES_hh_fec_in!R32/RES_hh_num_in!R32)</f>
        <v>507.77125449557485</v>
      </c>
      <c r="S32" s="77">
        <f>IF(RES_hh_fec_in!S32=0,0,1000*11630*RES_hh_fec_in!S32/RES_hh_num_in!S32)</f>
        <v>590.88298919750378</v>
      </c>
      <c r="T32" s="77">
        <f>IF(RES_hh_fec_in!T32=0,0,1000*11630*RES_hh_fec_in!T32/RES_hh_num_in!T32)</f>
        <v>577.61292279636109</v>
      </c>
      <c r="U32" s="77">
        <f>IF(RES_hh_fec_in!U32=0,0,1000*11630*RES_hh_fec_in!U32/RES_hh_num_in!U32)</f>
        <v>570.4329125207712</v>
      </c>
      <c r="V32" s="77">
        <f>IF(RES_hh_fec_in!V32=0,0,1000*11630*RES_hh_fec_in!V32/RES_hh_num_in!V32)</f>
        <v>589.51118173029863</v>
      </c>
      <c r="W32" s="77">
        <f>IF(RES_hh_fec_in!W32=0,0,1000*11630*RES_hh_fec_in!W32/RES_hh_num_in!W32)</f>
        <v>551.49170672840137</v>
      </c>
      <c r="X32" s="77">
        <f>IF(RES_hh_fec_in!X32=0,0,1000*11630*RES_hh_fec_in!X32/RES_hh_num_in!X32)</f>
        <v>416.94377140639835</v>
      </c>
      <c r="Y32" s="77">
        <f>IF(RES_hh_fec_in!Y32=0,0,1000*11630*RES_hh_fec_in!Y32/RES_hh_num_in!Y32)</f>
        <v>442.80048178932572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6805.9593326623653</v>
      </c>
      <c r="D3" s="65">
        <f>IF(RES_hh_tes_in!D3=0,0,1000*11630*RES_hh_tes_in!D3/RES_hh_num_in!D3)</f>
        <v>7115.5795227335148</v>
      </c>
      <c r="E3" s="65">
        <f>IF(RES_hh_tes_in!E3=0,0,1000*11630*RES_hh_tes_in!E3/RES_hh_num_in!E3)</f>
        <v>8916.5776882905648</v>
      </c>
      <c r="F3" s="65">
        <f>IF(RES_hh_tes_in!F3=0,0,1000*11630*RES_hh_tes_in!F3/RES_hh_num_in!F3)</f>
        <v>7693.7240250424156</v>
      </c>
      <c r="G3" s="65">
        <f>IF(RES_hh_tes_in!G3=0,0,1000*11630*RES_hh_tes_in!G3/RES_hh_num_in!G3)</f>
        <v>7935.7989791642531</v>
      </c>
      <c r="H3" s="65">
        <f>IF(RES_hh_tes_in!H3=0,0,1000*11630*RES_hh_tes_in!H3/RES_hh_num_in!H3)</f>
        <v>7604.1908182470643</v>
      </c>
      <c r="I3" s="65">
        <f>IF(RES_hh_tes_in!I3=0,0,1000*11630*RES_hh_tes_in!I3/RES_hh_num_in!I3)</f>
        <v>7959.6407511523248</v>
      </c>
      <c r="J3" s="65">
        <f>IF(RES_hh_tes_in!J3=0,0,1000*11630*RES_hh_tes_in!J3/RES_hh_num_in!J3)</f>
        <v>7854.4335271619075</v>
      </c>
      <c r="K3" s="65">
        <f>IF(RES_hh_tes_in!K3=0,0,1000*11630*RES_hh_tes_in!K3/RES_hh_num_in!K3)</f>
        <v>7636.9609162993502</v>
      </c>
      <c r="L3" s="65">
        <f>IF(RES_hh_tes_in!L3=0,0,1000*11630*RES_hh_tes_in!L3/RES_hh_num_in!L3)</f>
        <v>7813.8938451743797</v>
      </c>
      <c r="M3" s="65">
        <f>IF(RES_hh_tes_in!M3=0,0,1000*11630*RES_hh_tes_in!M3/RES_hh_num_in!M3)</f>
        <v>7691.073309537026</v>
      </c>
      <c r="N3" s="65">
        <f>IF(RES_hh_tes_in!N3=0,0,1000*11630*RES_hh_tes_in!N3/RES_hh_num_in!N3)</f>
        <v>7903.8603975525039</v>
      </c>
      <c r="O3" s="65">
        <f>IF(RES_hh_tes_in!O3=0,0,1000*11630*RES_hh_tes_in!O3/RES_hh_num_in!O3)</f>
        <v>7786.7647286754864</v>
      </c>
      <c r="P3" s="65">
        <f>IF(RES_hh_tes_in!P3=0,0,1000*11630*RES_hh_tes_in!P3/RES_hh_num_in!P3)</f>
        <v>6257.878310058818</v>
      </c>
      <c r="Q3" s="65">
        <f>IF(RES_hh_tes_in!Q3=0,0,1000*11630*RES_hh_tes_in!Q3/RES_hh_num_in!Q3)</f>
        <v>6855.3099938425885</v>
      </c>
      <c r="R3" s="65">
        <f>IF(RES_hh_tes_in!R3=0,0,1000*11630*RES_hh_tes_in!R3/RES_hh_num_in!R3)</f>
        <v>6885.8916331244645</v>
      </c>
      <c r="S3" s="65">
        <f>IF(RES_hh_tes_in!S3=0,0,1000*11630*RES_hh_tes_in!S3/RES_hh_num_in!S3)</f>
        <v>7127.2452883367132</v>
      </c>
      <c r="T3" s="65">
        <f>IF(RES_hh_tes_in!T3=0,0,1000*11630*RES_hh_tes_in!T3/RES_hh_num_in!T3)</f>
        <v>6862.0796795391198</v>
      </c>
      <c r="U3" s="65">
        <f>IF(RES_hh_tes_in!U3=0,0,1000*11630*RES_hh_tes_in!U3/RES_hh_num_in!U3)</f>
        <v>6368.1982571078761</v>
      </c>
      <c r="V3" s="65">
        <f>IF(RES_hh_tes_in!V3=0,0,1000*11630*RES_hh_tes_in!V3/RES_hh_num_in!V3)</f>
        <v>5663.6098240256069</v>
      </c>
      <c r="W3" s="65">
        <f>IF(RES_hh_tes_in!W3=0,0,1000*11630*RES_hh_tes_in!W3/RES_hh_num_in!W3)</f>
        <v>6183.9331022056522</v>
      </c>
      <c r="X3" s="65">
        <f>IF(RES_hh_tes_in!X3=0,0,1000*11630*RES_hh_tes_in!X3/RES_hh_num_in!X3)</f>
        <v>4943.9060958335831</v>
      </c>
      <c r="Y3" s="65">
        <f>IF(RES_hh_tes_in!Y3=0,0,1000*11630*RES_hh_tes_in!Y3/RES_hh_num_in!Y3)</f>
        <v>3923.2269194923765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4784.4813864626667</v>
      </c>
      <c r="D4" s="69">
        <f>IF(RES_hh_tes_in!D4=0,0,1000*11630*RES_hh_tes_in!D4/RES_hh_num_in!D4)</f>
        <v>4865.3424437691401</v>
      </c>
      <c r="E4" s="69">
        <f>IF(RES_hh_tes_in!E4=0,0,1000*11630*RES_hh_tes_in!E4/RES_hh_num_in!E4)</f>
        <v>5911.6335304210634</v>
      </c>
      <c r="F4" s="69">
        <f>IF(RES_hh_tes_in!F4=0,0,1000*11630*RES_hh_tes_in!F4/RES_hh_num_in!F4)</f>
        <v>5546.3421163905732</v>
      </c>
      <c r="G4" s="69">
        <f>IF(RES_hh_tes_in!G4=0,0,1000*11630*RES_hh_tes_in!G4/RES_hh_num_in!G4)</f>
        <v>5908.572413621795</v>
      </c>
      <c r="H4" s="69">
        <f>IF(RES_hh_tes_in!H4=0,0,1000*11630*RES_hh_tes_in!H4/RES_hh_num_in!H4)</f>
        <v>5481.1562411138839</v>
      </c>
      <c r="I4" s="69">
        <f>IF(RES_hh_tes_in!I4=0,0,1000*11630*RES_hh_tes_in!I4/RES_hh_num_in!I4)</f>
        <v>5940.2708717200148</v>
      </c>
      <c r="J4" s="69">
        <f>IF(RES_hh_tes_in!J4=0,0,1000*11630*RES_hh_tes_in!J4/RES_hh_num_in!J4)</f>
        <v>5843.1221997873408</v>
      </c>
      <c r="K4" s="69">
        <f>IF(RES_hh_tes_in!K4=0,0,1000*11630*RES_hh_tes_in!K4/RES_hh_num_in!K4)</f>
        <v>5713.3114099081531</v>
      </c>
      <c r="L4" s="69">
        <f>IF(RES_hh_tes_in!L4=0,0,1000*11630*RES_hh_tes_in!L4/RES_hh_num_in!L4)</f>
        <v>6005.0022378686917</v>
      </c>
      <c r="M4" s="69">
        <f>IF(RES_hh_tes_in!M4=0,0,1000*11630*RES_hh_tes_in!M4/RES_hh_num_in!M4)</f>
        <v>5764.9042368739492</v>
      </c>
      <c r="N4" s="69">
        <f>IF(RES_hh_tes_in!N4=0,0,1000*11630*RES_hh_tes_in!N4/RES_hh_num_in!N4)</f>
        <v>5831.0203025193778</v>
      </c>
      <c r="O4" s="69">
        <f>IF(RES_hh_tes_in!O4=0,0,1000*11630*RES_hh_tes_in!O4/RES_hh_num_in!O4)</f>
        <v>5870.7107988417938</v>
      </c>
      <c r="P4" s="69">
        <f>IF(RES_hh_tes_in!P4=0,0,1000*11630*RES_hh_tes_in!P4/RES_hh_num_in!P4)</f>
        <v>4697.8812425513788</v>
      </c>
      <c r="Q4" s="69">
        <f>IF(RES_hh_tes_in!Q4=0,0,1000*11630*RES_hh_tes_in!Q4/RES_hh_num_in!Q4)</f>
        <v>5234.8232951644013</v>
      </c>
      <c r="R4" s="69">
        <f>IF(RES_hh_tes_in!R4=0,0,1000*11630*RES_hh_tes_in!R4/RES_hh_num_in!R4)</f>
        <v>5073.4391127872623</v>
      </c>
      <c r="S4" s="69">
        <f>IF(RES_hh_tes_in!S4=0,0,1000*11630*RES_hh_tes_in!S4/RES_hh_num_in!S4)</f>
        <v>5123.7372770109941</v>
      </c>
      <c r="T4" s="69">
        <f>IF(RES_hh_tes_in!T4=0,0,1000*11630*RES_hh_tes_in!T4/RES_hh_num_in!T4)</f>
        <v>4690.5321994503693</v>
      </c>
      <c r="U4" s="69">
        <f>IF(RES_hh_tes_in!U4=0,0,1000*11630*RES_hh_tes_in!U4/RES_hh_num_in!U4)</f>
        <v>4351.6214920227958</v>
      </c>
      <c r="V4" s="69">
        <f>IF(RES_hh_tes_in!V4=0,0,1000*11630*RES_hh_tes_in!V4/RES_hh_num_in!V4)</f>
        <v>3814.014862741898</v>
      </c>
      <c r="W4" s="69">
        <f>IF(RES_hh_tes_in!W4=0,0,1000*11630*RES_hh_tes_in!W4/RES_hh_num_in!W4)</f>
        <v>4620.6561459022059</v>
      </c>
      <c r="X4" s="69">
        <f>IF(RES_hh_tes_in!X4=0,0,1000*11630*RES_hh_tes_in!X4/RES_hh_num_in!X4)</f>
        <v>3573.4855795632025</v>
      </c>
      <c r="Y4" s="69">
        <f>IF(RES_hh_tes_in!Y4=0,0,1000*11630*RES_hh_tes_in!Y4/RES_hh_num_in!Y4)</f>
        <v>2746.5499367234847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4722.6450005759671</v>
      </c>
      <c r="D6" s="72">
        <f>IF(RES_hh_tes_in!D6=0,0,1000*11630*RES_hh_tes_in!D6/RES_hh_num_in!D6)</f>
        <v>4778.9543488461732</v>
      </c>
      <c r="E6" s="72">
        <f>IF(RES_hh_tes_in!E6=0,0,1000*11630*RES_hh_tes_in!E6/RES_hh_num_in!E6)</f>
        <v>5423.5272594675471</v>
      </c>
      <c r="F6" s="72">
        <f>IF(RES_hh_tes_in!F6=0,0,1000*11630*RES_hh_tes_in!F6/RES_hh_num_in!F6)</f>
        <v>5167.5479850739312</v>
      </c>
      <c r="G6" s="72">
        <f>IF(RES_hh_tes_in!G6=0,0,1000*11630*RES_hh_tes_in!G6/RES_hh_num_in!G6)</f>
        <v>5927.6699943003487</v>
      </c>
      <c r="H6" s="72">
        <f>IF(RES_hh_tes_in!H6=0,0,1000*11630*RES_hh_tes_in!H6/RES_hh_num_in!H6)</f>
        <v>5425.7394964867481</v>
      </c>
      <c r="I6" s="72">
        <f>IF(RES_hh_tes_in!I6=0,0,1000*11630*RES_hh_tes_in!I6/RES_hh_num_in!I6)</f>
        <v>5379.1353403202147</v>
      </c>
      <c r="J6" s="72">
        <f>IF(RES_hh_tes_in!J6=0,0,1000*11630*RES_hh_tes_in!J6/RES_hh_num_in!J6)</f>
        <v>6082.4671748779319</v>
      </c>
      <c r="K6" s="72">
        <f>IF(RES_hh_tes_in!K6=0,0,1000*11630*RES_hh_tes_in!K6/RES_hh_num_in!K6)</f>
        <v>5886.4416988048715</v>
      </c>
      <c r="L6" s="72">
        <f>IF(RES_hh_tes_in!L6=0,0,1000*11630*RES_hh_tes_in!L6/RES_hh_num_in!L6)</f>
        <v>5978.5744331494643</v>
      </c>
      <c r="M6" s="72">
        <f>IF(RES_hh_tes_in!M6=0,0,1000*11630*RES_hh_tes_in!M6/RES_hh_num_in!M6)</f>
        <v>5199.3419308112889</v>
      </c>
      <c r="N6" s="72">
        <f>IF(RES_hh_tes_in!N6=0,0,1000*11630*RES_hh_tes_in!N6/RES_hh_num_in!N6)</f>
        <v>5524.6970327704976</v>
      </c>
      <c r="O6" s="72">
        <f>IF(RES_hh_tes_in!O6=0,0,1000*11630*RES_hh_tes_in!O6/RES_hh_num_in!O6)</f>
        <v>5674.5734997156342</v>
      </c>
      <c r="P6" s="72">
        <f>IF(RES_hh_tes_in!P6=0,0,1000*11630*RES_hh_tes_in!P6/RES_hh_num_in!P6)</f>
        <v>4887.9241847629755</v>
      </c>
      <c r="Q6" s="72">
        <f>IF(RES_hh_tes_in!Q6=0,0,1000*11630*RES_hh_tes_in!Q6/RES_hh_num_in!Q6)</f>
        <v>4949.8846253454149</v>
      </c>
      <c r="R6" s="72">
        <f>IF(RES_hh_tes_in!R6=0,0,1000*11630*RES_hh_tes_in!R6/RES_hh_num_in!R6)</f>
        <v>4993.4424809103548</v>
      </c>
      <c r="S6" s="72">
        <f>IF(RES_hh_tes_in!S6=0,0,1000*11630*RES_hh_tes_in!S6/RES_hh_num_in!S6)</f>
        <v>4958.9024091032952</v>
      </c>
      <c r="T6" s="72">
        <f>IF(RES_hh_tes_in!T6=0,0,1000*11630*RES_hh_tes_in!T6/RES_hh_num_in!T6)</f>
        <v>4521.6405971260765</v>
      </c>
      <c r="U6" s="72">
        <f>IF(RES_hh_tes_in!U6=0,0,1000*11630*RES_hh_tes_in!U6/RES_hh_num_in!U6)</f>
        <v>4388.7527484638213</v>
      </c>
      <c r="V6" s="72">
        <f>IF(RES_hh_tes_in!V6=0,0,1000*11630*RES_hh_tes_in!V6/RES_hh_num_in!V6)</f>
        <v>4090.5850959025879</v>
      </c>
      <c r="W6" s="72">
        <f>IF(RES_hh_tes_in!W6=0,0,1000*11630*RES_hh_tes_in!W6/RES_hh_num_in!W6)</f>
        <v>4112.1284537729325</v>
      </c>
      <c r="X6" s="72">
        <f>IF(RES_hh_tes_in!X6=0,0,1000*11630*RES_hh_tes_in!X6/RES_hh_num_in!X6)</f>
        <v>3321.4504674615705</v>
      </c>
      <c r="Y6" s="72">
        <f>IF(RES_hh_tes_in!Y6=0,0,1000*11630*RES_hh_tes_in!Y6/RES_hh_num_in!Y6)</f>
        <v>2730.2877023375813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5051.0859532980894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5997.4930809559519</v>
      </c>
      <c r="L7" s="72">
        <f>IF(RES_hh_tes_in!L7=0,0,1000*11630*RES_hh_tes_in!L7/RES_hh_num_in!L7)</f>
        <v>5478.0218536230532</v>
      </c>
      <c r="M7" s="72">
        <f>IF(RES_hh_tes_in!M7=0,0,1000*11630*RES_hh_tes_in!M7/RES_hh_num_in!M7)</f>
        <v>5509.7100349707325</v>
      </c>
      <c r="N7" s="72">
        <f>IF(RES_hh_tes_in!N7=0,0,1000*11630*RES_hh_tes_in!N7/RES_hh_num_in!N7)</f>
        <v>5544.1940532687786</v>
      </c>
      <c r="O7" s="72">
        <f>IF(RES_hh_tes_in!O7=0,0,1000*11630*RES_hh_tes_in!O7/RES_hh_num_in!O7)</f>
        <v>5836.3050971582252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4985.3530766039885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4797.764071324621</v>
      </c>
      <c r="D8" s="72">
        <f>IF(RES_hh_tes_in!D8=0,0,1000*11630*RES_hh_tes_in!D8/RES_hh_num_in!D8)</f>
        <v>4625.0462909920789</v>
      </c>
      <c r="E8" s="72">
        <f>IF(RES_hh_tes_in!E8=0,0,1000*11630*RES_hh_tes_in!E8/RES_hh_num_in!E8)</f>
        <v>5333.324777372005</v>
      </c>
      <c r="F8" s="72">
        <f>IF(RES_hh_tes_in!F8=0,0,1000*11630*RES_hh_tes_in!F8/RES_hh_num_in!F8)</f>
        <v>5611.1951583252048</v>
      </c>
      <c r="G8" s="72">
        <f>IF(RES_hh_tes_in!G8=0,0,1000*11630*RES_hh_tes_in!G8/RES_hh_num_in!G8)</f>
        <v>5939.6381560702348</v>
      </c>
      <c r="H8" s="72">
        <f>IF(RES_hh_tes_in!H8=0,0,1000*11630*RES_hh_tes_in!H8/RES_hh_num_in!H8)</f>
        <v>5481.8412925912298</v>
      </c>
      <c r="I8" s="72">
        <f>IF(RES_hh_tes_in!I8=0,0,1000*11630*RES_hh_tes_in!I8/RES_hh_num_in!I8)</f>
        <v>5342.4366975045887</v>
      </c>
      <c r="J8" s="72">
        <f>IF(RES_hh_tes_in!J8=0,0,1000*11630*RES_hh_tes_in!J8/RES_hh_num_in!J8)</f>
        <v>5401.2084086781069</v>
      </c>
      <c r="K8" s="72">
        <f>IF(RES_hh_tes_in!K8=0,0,1000*11630*RES_hh_tes_in!K8/RES_hh_num_in!K8)</f>
        <v>5545.1980402611034</v>
      </c>
      <c r="L8" s="72">
        <f>IF(RES_hh_tes_in!L8=0,0,1000*11630*RES_hh_tes_in!L8/RES_hh_num_in!L8)</f>
        <v>6043.7256966424602</v>
      </c>
      <c r="M8" s="72">
        <f>IF(RES_hh_tes_in!M8=0,0,1000*11630*RES_hh_tes_in!M8/RES_hh_num_in!M8)</f>
        <v>5689.3570961415326</v>
      </c>
      <c r="N8" s="72">
        <f>IF(RES_hh_tes_in!N8=0,0,1000*11630*RES_hh_tes_in!N8/RES_hh_num_in!N8)</f>
        <v>5723.5658050932543</v>
      </c>
      <c r="O8" s="72">
        <f>IF(RES_hh_tes_in!O8=0,0,1000*11630*RES_hh_tes_in!O8/RES_hh_num_in!O8)</f>
        <v>5680.7757472200019</v>
      </c>
      <c r="P8" s="72">
        <f>IF(RES_hh_tes_in!P8=0,0,1000*11630*RES_hh_tes_in!P8/RES_hh_num_in!P8)</f>
        <v>4529.528244461042</v>
      </c>
      <c r="Q8" s="72">
        <f>IF(RES_hh_tes_in!Q8=0,0,1000*11630*RES_hh_tes_in!Q8/RES_hh_num_in!Q8)</f>
        <v>5135.1404897547009</v>
      </c>
      <c r="R8" s="72">
        <f>IF(RES_hh_tes_in!R8=0,0,1000*11630*RES_hh_tes_in!R8/RES_hh_num_in!R8)</f>
        <v>5037.3660399280816</v>
      </c>
      <c r="S8" s="72">
        <f>IF(RES_hh_tes_in!S8=0,0,1000*11630*RES_hh_tes_in!S8/RES_hh_num_in!S8)</f>
        <v>4979.97905139676</v>
      </c>
      <c r="T8" s="72">
        <f>IF(RES_hh_tes_in!T8=0,0,1000*11630*RES_hh_tes_in!T8/RES_hh_num_in!T8)</f>
        <v>4585.6839864138938</v>
      </c>
      <c r="U8" s="72">
        <f>IF(RES_hh_tes_in!U8=0,0,1000*11630*RES_hh_tes_in!U8/RES_hh_num_in!U8)</f>
        <v>4298.9891973393987</v>
      </c>
      <c r="V8" s="72">
        <f>IF(RES_hh_tes_in!V8=0,0,1000*11630*RES_hh_tes_in!V8/RES_hh_num_in!V8)</f>
        <v>4062.2818174649997</v>
      </c>
      <c r="W8" s="72">
        <f>IF(RES_hh_tes_in!W8=0,0,1000*11630*RES_hh_tes_in!W8/RES_hh_num_in!W8)</f>
        <v>4329.4644142024599</v>
      </c>
      <c r="X8" s="72">
        <f>IF(RES_hh_tes_in!X8=0,0,1000*11630*RES_hh_tes_in!X8/RES_hh_num_in!X8)</f>
        <v>3404.460500445924</v>
      </c>
      <c r="Y8" s="72">
        <f>IF(RES_hh_tes_in!Y8=0,0,1000*11630*RES_hh_tes_in!Y8/RES_hh_num_in!Y8)</f>
        <v>2555.0662466360577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4110.7533800522197</v>
      </c>
      <c r="D9" s="72">
        <f>IF(RES_hh_tes_in!D9=0,0,1000*11630*RES_hh_tes_in!D9/RES_hh_num_in!D9)</f>
        <v>4991.4859108237952</v>
      </c>
      <c r="E9" s="72">
        <f>IF(RES_hh_tes_in!E9=0,0,1000*11630*RES_hh_tes_in!E9/RES_hh_num_in!E9)</f>
        <v>6926.9208515156752</v>
      </c>
      <c r="F9" s="72">
        <f>IF(RES_hh_tes_in!F9=0,0,1000*11630*RES_hh_tes_in!F9/RES_hh_num_in!F9)</f>
        <v>3983.274093831672</v>
      </c>
      <c r="G9" s="72">
        <f>IF(RES_hh_tes_in!G9=0,0,1000*11630*RES_hh_tes_in!G9/RES_hh_num_in!G9)</f>
        <v>5657.4152305472226</v>
      </c>
      <c r="H9" s="72">
        <f>IF(RES_hh_tes_in!H9=0,0,1000*11630*RES_hh_tes_in!H9/RES_hh_num_in!H9)</f>
        <v>5360.5080591873821</v>
      </c>
      <c r="I9" s="72">
        <f>IF(RES_hh_tes_in!I9=0,0,1000*11630*RES_hh_tes_in!I9/RES_hh_num_in!I9)</f>
        <v>6161.6114735177443</v>
      </c>
      <c r="J9" s="72">
        <f>IF(RES_hh_tes_in!J9=0,0,1000*11630*RES_hh_tes_in!J9/RES_hh_num_in!J9)</f>
        <v>7025.5208280551205</v>
      </c>
      <c r="K9" s="72">
        <f>IF(RES_hh_tes_in!K9=0,0,1000*11630*RES_hh_tes_in!K9/RES_hh_num_in!K9)</f>
        <v>6674.7722922834755</v>
      </c>
      <c r="L9" s="72">
        <f>IF(RES_hh_tes_in!L9=0,0,1000*11630*RES_hh_tes_in!L9/RES_hh_num_in!L9)</f>
        <v>6305.2889767070146</v>
      </c>
      <c r="M9" s="72">
        <f>IF(RES_hh_tes_in!M9=0,0,1000*11630*RES_hh_tes_in!M9/RES_hh_num_in!M9)</f>
        <v>3988.6603729381841</v>
      </c>
      <c r="N9" s="72">
        <f>IF(RES_hh_tes_in!N9=0,0,1000*11630*RES_hh_tes_in!N9/RES_hh_num_in!N9)</f>
        <v>5849.5352709574545</v>
      </c>
      <c r="O9" s="72">
        <f>IF(RES_hh_tes_in!O9=0,0,1000*11630*RES_hh_tes_in!O9/RES_hh_num_in!O9)</f>
        <v>5800.9395090762227</v>
      </c>
      <c r="P9" s="72">
        <f>IF(RES_hh_tes_in!P9=0,0,1000*11630*RES_hh_tes_in!P9/RES_hh_num_in!P9)</f>
        <v>4690.2508454896988</v>
      </c>
      <c r="Q9" s="72">
        <f>IF(RES_hh_tes_in!Q9=0,0,1000*11630*RES_hh_tes_in!Q9/RES_hh_num_in!Q9)</f>
        <v>5201.3586138476785</v>
      </c>
      <c r="R9" s="72">
        <f>IF(RES_hh_tes_in!R9=0,0,1000*11630*RES_hh_tes_in!R9/RES_hh_num_in!R9)</f>
        <v>4908.7249799971041</v>
      </c>
      <c r="S9" s="72">
        <f>IF(RES_hh_tes_in!S9=0,0,1000*11630*RES_hh_tes_in!S9/RES_hh_num_in!S9)</f>
        <v>5170.1484374798702</v>
      </c>
      <c r="T9" s="72">
        <f>IF(RES_hh_tes_in!T9=0,0,1000*11630*RES_hh_tes_in!T9/RES_hh_num_in!T9)</f>
        <v>4648.5413463223213</v>
      </c>
      <c r="U9" s="72">
        <f>IF(RES_hh_tes_in!U9=0,0,1000*11630*RES_hh_tes_in!U9/RES_hh_num_in!U9)</f>
        <v>4454.3074628685799</v>
      </c>
      <c r="V9" s="72">
        <f>IF(RES_hh_tes_in!V9=0,0,1000*11630*RES_hh_tes_in!V9/RES_hh_num_in!V9)</f>
        <v>4124.4149603742735</v>
      </c>
      <c r="W9" s="72">
        <f>IF(RES_hh_tes_in!W9=0,0,1000*11630*RES_hh_tes_in!W9/RES_hh_num_in!W9)</f>
        <v>4289.9965053447222</v>
      </c>
      <c r="X9" s="72">
        <f>IF(RES_hh_tes_in!X9=0,0,1000*11630*RES_hh_tes_in!X9/RES_hh_num_in!X9)</f>
        <v>3466.3532486068034</v>
      </c>
      <c r="Y9" s="72">
        <f>IF(RES_hh_tes_in!Y9=0,0,1000*11630*RES_hh_tes_in!Y9/RES_hh_num_in!Y9)</f>
        <v>2787.7378954844303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4830.2183028743066</v>
      </c>
      <c r="D10" s="72">
        <f>IF(RES_hh_tes_in!D10=0,0,1000*11630*RES_hh_tes_in!D10/RES_hh_num_in!D10)</f>
        <v>4984.1310035692686</v>
      </c>
      <c r="E10" s="72">
        <f>IF(RES_hh_tes_in!E10=0,0,1000*11630*RES_hh_tes_in!E10/RES_hh_num_in!E10)</f>
        <v>5381.1922996258581</v>
      </c>
      <c r="F10" s="72">
        <f>IF(RES_hh_tes_in!F10=0,0,1000*11630*RES_hh_tes_in!F10/RES_hh_num_in!F10)</f>
        <v>5450.5456026025067</v>
      </c>
      <c r="G10" s="72">
        <f>IF(RES_hh_tes_in!G10=0,0,1000*11630*RES_hh_tes_in!G10/RES_hh_num_in!G10)</f>
        <v>5725.9350856131214</v>
      </c>
      <c r="H10" s="72">
        <f>IF(RES_hh_tes_in!H10=0,0,1000*11630*RES_hh_tes_in!H10/RES_hh_num_in!H10)</f>
        <v>5674.3919537789579</v>
      </c>
      <c r="I10" s="72">
        <f>IF(RES_hh_tes_in!I10=0,0,1000*11630*RES_hh_tes_in!I10/RES_hh_num_in!I10)</f>
        <v>5722.1059859816078</v>
      </c>
      <c r="J10" s="72">
        <f>IF(RES_hh_tes_in!J10=0,0,1000*11630*RES_hh_tes_in!J10/RES_hh_num_in!J10)</f>
        <v>6090.2958284552387</v>
      </c>
      <c r="K10" s="72">
        <f>IF(RES_hh_tes_in!K10=0,0,1000*11630*RES_hh_tes_in!K10/RES_hh_num_in!K10)</f>
        <v>6718.7302549608366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5047.4746350689702</v>
      </c>
      <c r="N10" s="72">
        <f>IF(RES_hh_tes_in!N10=0,0,1000*11630*RES_hh_tes_in!N10/RES_hh_num_in!N10)</f>
        <v>6466.647250397491</v>
      </c>
      <c r="O10" s="72">
        <f>IF(RES_hh_tes_in!O10=0,0,1000*11630*RES_hh_tes_in!O10/RES_hh_num_in!O10)</f>
        <v>6698.1654926038718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5194.0929617367765</v>
      </c>
      <c r="S10" s="72">
        <f>IF(RES_hh_tes_in!S10=0,0,1000*11630*RES_hh_tes_in!S10/RES_hh_num_in!S10)</f>
        <v>4939.9689540611989</v>
      </c>
      <c r="T10" s="72">
        <f>IF(RES_hh_tes_in!T10=0,0,1000*11630*RES_hh_tes_in!T10/RES_hh_num_in!T10)</f>
        <v>5306.8198486053379</v>
      </c>
      <c r="U10" s="72">
        <f>IF(RES_hh_tes_in!U10=0,0,1000*11630*RES_hh_tes_in!U10/RES_hh_num_in!U10)</f>
        <v>4958.1279647687534</v>
      </c>
      <c r="V10" s="72">
        <f>IF(RES_hh_tes_in!V10=0,0,1000*11630*RES_hh_tes_in!V10/RES_hh_num_in!V10)</f>
        <v>4355.9095983954321</v>
      </c>
      <c r="W10" s="72">
        <f>IF(RES_hh_tes_in!W10=0,0,1000*11630*RES_hh_tes_in!W10/RES_hh_num_in!W10)</f>
        <v>3913.0267880519173</v>
      </c>
      <c r="X10" s="72">
        <f>IF(RES_hh_tes_in!X10=0,0,1000*11630*RES_hh_tes_in!X10/RES_hh_num_in!X10)</f>
        <v>3478.8437470652543</v>
      </c>
      <c r="Y10" s="72">
        <f>IF(RES_hh_tes_in!Y10=0,0,1000*11630*RES_hh_tes_in!Y10/RES_hh_num_in!Y10)</f>
        <v>2736.8891850010973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8142.1769005832512</v>
      </c>
      <c r="G11" s="72">
        <f>IF(RES_hh_tes_in!G11=0,0,1000*11630*RES_hh_tes_in!G11/RES_hh_num_in!G11)</f>
        <v>8154.6324014456395</v>
      </c>
      <c r="H11" s="72">
        <f>IF(RES_hh_tes_in!H11=0,0,1000*11630*RES_hh_tes_in!H11/RES_hh_num_in!H11)</f>
        <v>6779.4451195008905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2065.684507582007</v>
      </c>
      <c r="K11" s="72">
        <f>IF(RES_hh_tes_in!K11=0,0,1000*11630*RES_hh_tes_in!K11/RES_hh_num_in!K11)</f>
        <v>1811.0683543896976</v>
      </c>
      <c r="L11" s="72">
        <f>IF(RES_hh_tes_in!L11=0,0,1000*11630*RES_hh_tes_in!L11/RES_hh_num_in!L11)</f>
        <v>2877.4902908989125</v>
      </c>
      <c r="M11" s="72">
        <f>IF(RES_hh_tes_in!M11=0,0,1000*11630*RES_hh_tes_in!M11/RES_hh_num_in!M11)</f>
        <v>6604.7877099190518</v>
      </c>
      <c r="N11" s="72">
        <f>IF(RES_hh_tes_in!N11=0,0,1000*11630*RES_hh_tes_in!N11/RES_hh_num_in!N11)</f>
        <v>5919.2103568846651</v>
      </c>
      <c r="O11" s="72">
        <f>IF(RES_hh_tes_in!O11=0,0,1000*11630*RES_hh_tes_in!O11/RES_hh_num_in!O11)</f>
        <v>6327.2042028459828</v>
      </c>
      <c r="P11" s="72">
        <f>IF(RES_hh_tes_in!P11=0,0,1000*11630*RES_hh_tes_in!P11/RES_hh_num_in!P11)</f>
        <v>4915.7563659525604</v>
      </c>
      <c r="Q11" s="72">
        <f>IF(RES_hh_tes_in!Q11=0,0,1000*11630*RES_hh_tes_in!Q11/RES_hh_num_in!Q11)</f>
        <v>5261.0784414187228</v>
      </c>
      <c r="R11" s="72">
        <f>IF(RES_hh_tes_in!R11=0,0,1000*11630*RES_hh_tes_in!R11/RES_hh_num_in!R11)</f>
        <v>5171.5443420556157</v>
      </c>
      <c r="S11" s="72">
        <f>IF(RES_hh_tes_in!S11=0,0,1000*11630*RES_hh_tes_in!S11/RES_hh_num_in!S11)</f>
        <v>4743.9803689965956</v>
      </c>
      <c r="T11" s="72">
        <f>IF(RES_hh_tes_in!T11=0,0,1000*11630*RES_hh_tes_in!T11/RES_hh_num_in!T11)</f>
        <v>5467.7821262919015</v>
      </c>
      <c r="U11" s="72">
        <f>IF(RES_hh_tes_in!U11=0,0,1000*11630*RES_hh_tes_in!U11/RES_hh_num_in!U11)</f>
        <v>4314.4567839313677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2519.2268950195225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4835.7419910714298</v>
      </c>
      <c r="D12" s="72">
        <f>IF(RES_hh_tes_in!D12=0,0,1000*11630*RES_hh_tes_in!D12/RES_hh_num_in!D12)</f>
        <v>4518.6064128587077</v>
      </c>
      <c r="E12" s="72">
        <f>IF(RES_hh_tes_in!E12=0,0,1000*11630*RES_hh_tes_in!E12/RES_hh_num_in!E12)</f>
        <v>4746.3225882279039</v>
      </c>
      <c r="F12" s="72">
        <f>IF(RES_hh_tes_in!F12=0,0,1000*11630*RES_hh_tes_in!F12/RES_hh_num_in!F12)</f>
        <v>5423.2047137746949</v>
      </c>
      <c r="G12" s="72">
        <f>IF(RES_hh_tes_in!G12=0,0,1000*11630*RES_hh_tes_in!G12/RES_hh_num_in!G12)</f>
        <v>6610.0472054699712</v>
      </c>
      <c r="H12" s="72">
        <f>IF(RES_hh_tes_in!H12=0,0,1000*11630*RES_hh_tes_in!H12/RES_hh_num_in!H12)</f>
        <v>5504.1387599060881</v>
      </c>
      <c r="I12" s="72">
        <f>IF(RES_hh_tes_in!I12=0,0,1000*11630*RES_hh_tes_in!I12/RES_hh_num_in!I12)</f>
        <v>5476.9378070571993</v>
      </c>
      <c r="J12" s="72">
        <f>IF(RES_hh_tes_in!J12=0,0,1000*11630*RES_hh_tes_in!J12/RES_hh_num_in!J12)</f>
        <v>5493.4838716510294</v>
      </c>
      <c r="K12" s="72">
        <f>IF(RES_hh_tes_in!K12=0,0,1000*11630*RES_hh_tes_in!K12/RES_hh_num_in!K12)</f>
        <v>5428.4941734346057</v>
      </c>
      <c r="L12" s="72">
        <f>IF(RES_hh_tes_in!L12=0,0,1000*11630*RES_hh_tes_in!L12/RES_hh_num_in!L12)</f>
        <v>6374.2109560095687</v>
      </c>
      <c r="M12" s="72">
        <f>IF(RES_hh_tes_in!M12=0,0,1000*11630*RES_hh_tes_in!M12/RES_hh_num_in!M12)</f>
        <v>5753.5963985790058</v>
      </c>
      <c r="N12" s="72">
        <f>IF(RES_hh_tes_in!N12=0,0,1000*11630*RES_hh_tes_in!N12/RES_hh_num_in!N12)</f>
        <v>5963.1522618629169</v>
      </c>
      <c r="O12" s="72">
        <f>IF(RES_hh_tes_in!O12=0,0,1000*11630*RES_hh_tes_in!O12/RES_hh_num_in!O12)</f>
        <v>6104.3365747200905</v>
      </c>
      <c r="P12" s="72">
        <f>IF(RES_hh_tes_in!P12=0,0,1000*11630*RES_hh_tes_in!P12/RES_hh_num_in!P12)</f>
        <v>4523.1243931251038</v>
      </c>
      <c r="Q12" s="72">
        <f>IF(RES_hh_tes_in!Q12=0,0,1000*11630*RES_hh_tes_in!Q12/RES_hh_num_in!Q12)</f>
        <v>5243.1112874283481</v>
      </c>
      <c r="R12" s="72">
        <f>IF(RES_hh_tes_in!R12=0,0,1000*11630*RES_hh_tes_in!R12/RES_hh_num_in!R12)</f>
        <v>5108.2060346945691</v>
      </c>
      <c r="S12" s="72">
        <f>IF(RES_hh_tes_in!S12=0,0,1000*11630*RES_hh_tes_in!S12/RES_hh_num_in!S12)</f>
        <v>5277.8974801954209</v>
      </c>
      <c r="T12" s="72">
        <f>IF(RES_hh_tes_in!T12=0,0,1000*11630*RES_hh_tes_in!T12/RES_hh_num_in!T12)</f>
        <v>4844.6088018867422</v>
      </c>
      <c r="U12" s="72">
        <f>IF(RES_hh_tes_in!U12=0,0,1000*11630*RES_hh_tes_in!U12/RES_hh_num_in!U12)</f>
        <v>3101.4830107413941</v>
      </c>
      <c r="V12" s="72">
        <f>IF(RES_hh_tes_in!V12=0,0,1000*11630*RES_hh_tes_in!V12/RES_hh_num_in!V12)</f>
        <v>1672.6609415389116</v>
      </c>
      <c r="W12" s="72">
        <f>IF(RES_hh_tes_in!W12=0,0,1000*11630*RES_hh_tes_in!W12/RES_hh_num_in!W12)</f>
        <v>5317.1726474868128</v>
      </c>
      <c r="X12" s="72">
        <f>IF(RES_hh_tes_in!X12=0,0,1000*11630*RES_hh_tes_in!X12/RES_hh_num_in!X12)</f>
        <v>3864.6749189053658</v>
      </c>
      <c r="Y12" s="72">
        <f>IF(RES_hh_tes_in!Y12=0,0,1000*11630*RES_hh_tes_in!Y12/RES_hh_num_in!Y12)</f>
        <v>3042.7021721784668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4491.3435667455969</v>
      </c>
      <c r="D13" s="74">
        <f>IF(RES_hh_tes_in!D13=0,0,1000*11630*RES_hh_tes_in!D13/RES_hh_num_in!D13)</f>
        <v>4912.2837433825998</v>
      </c>
      <c r="E13" s="74">
        <f>IF(RES_hh_tes_in!E13=0,0,1000*11630*RES_hh_tes_in!E13/RES_hh_num_in!E13)</f>
        <v>5495.1623511148882</v>
      </c>
      <c r="F13" s="74">
        <f>IF(RES_hh_tes_in!F13=0,0,1000*11630*RES_hh_tes_in!F13/RES_hh_num_in!F13)</f>
        <v>5457.9685561354481</v>
      </c>
      <c r="G13" s="74">
        <f>IF(RES_hh_tes_in!G13=0,0,1000*11630*RES_hh_tes_in!G13/RES_hh_num_in!G13)</f>
        <v>6468.4247865562202</v>
      </c>
      <c r="H13" s="74">
        <f>IF(RES_hh_tes_in!H13=0,0,1000*11630*RES_hh_tes_in!H13/RES_hh_num_in!H13)</f>
        <v>5583.8161739446105</v>
      </c>
      <c r="I13" s="74">
        <f>IF(RES_hh_tes_in!I13=0,0,1000*11630*RES_hh_tes_in!I13/RES_hh_num_in!I13)</f>
        <v>5136.272040089736</v>
      </c>
      <c r="J13" s="74">
        <f>IF(RES_hh_tes_in!J13=0,0,1000*11630*RES_hh_tes_in!J13/RES_hh_num_in!J13)</f>
        <v>5764.1184117568027</v>
      </c>
      <c r="K13" s="74">
        <f>IF(RES_hh_tes_in!K13=0,0,1000*11630*RES_hh_tes_in!K13/RES_hh_num_in!K13)</f>
        <v>5402.4949461825645</v>
      </c>
      <c r="L13" s="74">
        <f>IF(RES_hh_tes_in!L13=0,0,1000*11630*RES_hh_tes_in!L13/RES_hh_num_in!L13)</f>
        <v>6186.3915516672141</v>
      </c>
      <c r="M13" s="74">
        <f>IF(RES_hh_tes_in!M13=0,0,1000*11630*RES_hh_tes_in!M13/RES_hh_num_in!M13)</f>
        <v>6209.257233215093</v>
      </c>
      <c r="N13" s="74">
        <f>IF(RES_hh_tes_in!N13=0,0,1000*11630*RES_hh_tes_in!N13/RES_hh_num_in!N13)</f>
        <v>6192.7939136538698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3760.0467702807409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5713.3610295395656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4371.4542332254223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0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2329.2258299239711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104.55407126705821</v>
      </c>
      <c r="D14" s="76">
        <f>IF(RES_hh_tes_in!D14=0,0,1000*11630*RES_hh_tes_in!D14/RES_hh_num_in!D14)</f>
        <v>88.065094574988365</v>
      </c>
      <c r="E14" s="76">
        <f>IF(RES_hh_tes_in!E14=0,0,1000*11630*RES_hh_tes_in!E14/RES_hh_num_in!E14)</f>
        <v>101.72982523255962</v>
      </c>
      <c r="F14" s="76">
        <f>IF(RES_hh_tes_in!F14=0,0,1000*11630*RES_hh_tes_in!F14/RES_hh_num_in!F14)</f>
        <v>105.15111247403216</v>
      </c>
      <c r="G14" s="76">
        <f>IF(RES_hh_tes_in!G14=0,0,1000*11630*RES_hh_tes_in!G14/RES_hh_num_in!G14)</f>
        <v>95.223446804692074</v>
      </c>
      <c r="H14" s="76">
        <f>IF(RES_hh_tes_in!H14=0,0,1000*11630*RES_hh_tes_in!H14/RES_hh_num_in!H14)</f>
        <v>74.087458470998087</v>
      </c>
      <c r="I14" s="76">
        <f>IF(RES_hh_tes_in!I14=0,0,1000*11630*RES_hh_tes_in!I14/RES_hh_num_in!I14)</f>
        <v>76.226852494257486</v>
      </c>
      <c r="J14" s="76">
        <f>IF(RES_hh_tes_in!J14=0,0,1000*11630*RES_hh_tes_in!J14/RES_hh_num_in!J14)</f>
        <v>102.09889772337792</v>
      </c>
      <c r="K14" s="76">
        <f>IF(RES_hh_tes_in!K14=0,0,1000*11630*RES_hh_tes_in!K14/RES_hh_num_in!K14)</f>
        <v>106.01765444527648</v>
      </c>
      <c r="L14" s="76">
        <f>IF(RES_hh_tes_in!L14=0,0,1000*11630*RES_hh_tes_in!L14/RES_hh_num_in!L14)</f>
        <v>111.30689049505339</v>
      </c>
      <c r="M14" s="76">
        <f>IF(RES_hh_tes_in!M14=0,0,1000*11630*RES_hh_tes_in!M14/RES_hh_num_in!M14)</f>
        <v>102.77735702928062</v>
      </c>
      <c r="N14" s="76">
        <f>IF(RES_hh_tes_in!N14=0,0,1000*11630*RES_hh_tes_in!N14/RES_hh_num_in!N14)</f>
        <v>98.160635089149295</v>
      </c>
      <c r="O14" s="76">
        <f>IF(RES_hh_tes_in!O14=0,0,1000*11630*RES_hh_tes_in!O14/RES_hh_num_in!O14)</f>
        <v>101.95702965527667</v>
      </c>
      <c r="P14" s="76">
        <f>IF(RES_hh_tes_in!P14=0,0,1000*11630*RES_hh_tes_in!P14/RES_hh_num_in!P14)</f>
        <v>67.632020534045708</v>
      </c>
      <c r="Q14" s="76">
        <f>IF(RES_hh_tes_in!Q14=0,0,1000*11630*RES_hh_tes_in!Q14/RES_hh_num_in!Q14)</f>
        <v>74.473345796893071</v>
      </c>
      <c r="R14" s="76">
        <f>IF(RES_hh_tes_in!R14=0,0,1000*11630*RES_hh_tes_in!R14/RES_hh_num_in!R14)</f>
        <v>74.77506632418519</v>
      </c>
      <c r="S14" s="76">
        <f>IF(RES_hh_tes_in!S14=0,0,1000*11630*RES_hh_tes_in!S14/RES_hh_num_in!S14)</f>
        <v>72.111958585005695</v>
      </c>
      <c r="T14" s="76">
        <f>IF(RES_hh_tes_in!T14=0,0,1000*11630*RES_hh_tes_in!T14/RES_hh_num_in!T14)</f>
        <v>67.241832127308371</v>
      </c>
      <c r="U14" s="76">
        <f>IF(RES_hh_tes_in!U14=0,0,1000*11630*RES_hh_tes_in!U14/RES_hh_num_in!U14)</f>
        <v>64.340502979764551</v>
      </c>
      <c r="V14" s="76">
        <f>IF(RES_hh_tes_in!V14=0,0,1000*11630*RES_hh_tes_in!V14/RES_hh_num_in!V14)</f>
        <v>60.070563125062577</v>
      </c>
      <c r="W14" s="76">
        <f>IF(RES_hh_tes_in!W14=0,0,1000*11630*RES_hh_tes_in!W14/RES_hh_num_in!W14)</f>
        <v>75.941836720525401</v>
      </c>
      <c r="X14" s="76">
        <f>IF(RES_hh_tes_in!X14=0,0,1000*11630*RES_hh_tes_in!X14/RES_hh_num_in!X14)</f>
        <v>67.28910307101863</v>
      </c>
      <c r="Y14" s="76">
        <f>IF(RES_hh_tes_in!Y14=0,0,1000*11630*RES_hh_tes_in!Y14/RES_hh_num_in!Y14)</f>
        <v>45.636055251714055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200.49775965611823</v>
      </c>
      <c r="D15" s="69">
        <f t="shared" si="0"/>
        <v>398.59081794317638</v>
      </c>
      <c r="E15" s="69">
        <f t="shared" si="0"/>
        <v>1212.0206460390141</v>
      </c>
      <c r="F15" s="69">
        <f t="shared" si="0"/>
        <v>257.12892260319722</v>
      </c>
      <c r="G15" s="69">
        <f t="shared" si="0"/>
        <v>247.32347281690656</v>
      </c>
      <c r="H15" s="69">
        <f t="shared" si="0"/>
        <v>354.94074755966989</v>
      </c>
      <c r="I15" s="69">
        <f t="shared" si="0"/>
        <v>393.9236443008428</v>
      </c>
      <c r="J15" s="69">
        <f t="shared" si="0"/>
        <v>535.34357167445785</v>
      </c>
      <c r="K15" s="69">
        <f t="shared" si="0"/>
        <v>424.80613668358444</v>
      </c>
      <c r="L15" s="69">
        <f t="shared" si="0"/>
        <v>207.47649164574381</v>
      </c>
      <c r="M15" s="69">
        <f t="shared" si="0"/>
        <v>232.5996049542112</v>
      </c>
      <c r="N15" s="69">
        <f t="shared" si="0"/>
        <v>531.83670153424907</v>
      </c>
      <c r="O15" s="69">
        <f t="shared" si="0"/>
        <v>364.92345921543773</v>
      </c>
      <c r="P15" s="69">
        <f t="shared" si="0"/>
        <v>79.608266213388063</v>
      </c>
      <c r="Q15" s="69">
        <f t="shared" si="0"/>
        <v>154.25700491956397</v>
      </c>
      <c r="R15" s="69">
        <f t="shared" si="0"/>
        <v>320.67622267484296</v>
      </c>
      <c r="S15" s="69">
        <f t="shared" si="0"/>
        <v>449.5331915891457</v>
      </c>
      <c r="T15" s="69">
        <f t="shared" si="0"/>
        <v>622.72399938534477</v>
      </c>
      <c r="U15" s="69">
        <f t="shared" si="0"/>
        <v>478.76197059676127</v>
      </c>
      <c r="V15" s="69">
        <f t="shared" si="0"/>
        <v>301.50940237635632</v>
      </c>
      <c r="W15" s="69">
        <f t="shared" si="0"/>
        <v>187.7845443413446</v>
      </c>
      <c r="X15" s="69">
        <f t="shared" si="0"/>
        <v>302.34402576573609</v>
      </c>
      <c r="Y15" s="69">
        <f t="shared" si="0"/>
        <v>139.02959700186622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200.49775965611823</v>
      </c>
      <c r="D16" s="72">
        <f>IF(RES_hh_tes_in!D16=0,0,1000*11630*RES_hh_tes_in!D16/RES_hh_num_in!D$3)</f>
        <v>398.59081794317638</v>
      </c>
      <c r="E16" s="72">
        <f>IF(RES_hh_tes_in!E16=0,0,1000*11630*RES_hh_tes_in!E16/RES_hh_num_in!E$3)</f>
        <v>1212.0206460390141</v>
      </c>
      <c r="F16" s="72">
        <f>IF(RES_hh_tes_in!F16=0,0,1000*11630*RES_hh_tes_in!F16/RES_hh_num_in!F$3)</f>
        <v>257.12892260319722</v>
      </c>
      <c r="G16" s="72">
        <f>IF(RES_hh_tes_in!G16=0,0,1000*11630*RES_hh_tes_in!G16/RES_hh_num_in!G$3)</f>
        <v>247.32347281690656</v>
      </c>
      <c r="H16" s="72">
        <f>IF(RES_hh_tes_in!H16=0,0,1000*11630*RES_hh_tes_in!H16/RES_hh_num_in!H$3)</f>
        <v>354.94074755966989</v>
      </c>
      <c r="I16" s="72">
        <f>IF(RES_hh_tes_in!I16=0,0,1000*11630*RES_hh_tes_in!I16/RES_hh_num_in!I$3)</f>
        <v>393.9236443008428</v>
      </c>
      <c r="J16" s="72">
        <f>IF(RES_hh_tes_in!J16=0,0,1000*11630*RES_hh_tes_in!J16/RES_hh_num_in!J$3)</f>
        <v>535.34357167445785</v>
      </c>
      <c r="K16" s="72">
        <f>IF(RES_hh_tes_in!K16=0,0,1000*11630*RES_hh_tes_in!K16/RES_hh_num_in!K$3)</f>
        <v>424.80613668358444</v>
      </c>
      <c r="L16" s="72">
        <f>IF(RES_hh_tes_in!L16=0,0,1000*11630*RES_hh_tes_in!L16/RES_hh_num_in!L$3)</f>
        <v>207.47649164574381</v>
      </c>
      <c r="M16" s="72">
        <f>IF(RES_hh_tes_in!M16=0,0,1000*11630*RES_hh_tes_in!M16/RES_hh_num_in!M$3)</f>
        <v>232.5996049542112</v>
      </c>
      <c r="N16" s="72">
        <f>IF(RES_hh_tes_in!N16=0,0,1000*11630*RES_hh_tes_in!N16/RES_hh_num_in!N$3)</f>
        <v>531.83670153424907</v>
      </c>
      <c r="O16" s="72">
        <f>IF(RES_hh_tes_in!O16=0,0,1000*11630*RES_hh_tes_in!O16/RES_hh_num_in!O$3)</f>
        <v>364.92345921543773</v>
      </c>
      <c r="P16" s="72">
        <f>IF(RES_hh_tes_in!P16=0,0,1000*11630*RES_hh_tes_in!P16/RES_hh_num_in!P$3)</f>
        <v>79.608266213388063</v>
      </c>
      <c r="Q16" s="72">
        <f>IF(RES_hh_tes_in!Q16=0,0,1000*11630*RES_hh_tes_in!Q16/RES_hh_num_in!Q$3)</f>
        <v>154.25700491956397</v>
      </c>
      <c r="R16" s="72">
        <f>IF(RES_hh_tes_in!R16=0,0,1000*11630*RES_hh_tes_in!R16/RES_hh_num_in!R$3)</f>
        <v>320.67622267484296</v>
      </c>
      <c r="S16" s="72">
        <f>IF(RES_hh_tes_in!S16=0,0,1000*11630*RES_hh_tes_in!S16/RES_hh_num_in!S$3)</f>
        <v>449.5331915891457</v>
      </c>
      <c r="T16" s="72">
        <f>IF(RES_hh_tes_in!T16=0,0,1000*11630*RES_hh_tes_in!T16/RES_hh_num_in!T$3)</f>
        <v>622.72399938534477</v>
      </c>
      <c r="U16" s="72">
        <f>IF(RES_hh_tes_in!U16=0,0,1000*11630*RES_hh_tes_in!U16/RES_hh_num_in!U$3)</f>
        <v>478.76197059676127</v>
      </c>
      <c r="V16" s="72">
        <f>IF(RES_hh_tes_in!V16=0,0,1000*11630*RES_hh_tes_in!V16/RES_hh_num_in!V$3)</f>
        <v>301.50940237635632</v>
      </c>
      <c r="W16" s="72">
        <f>IF(RES_hh_tes_in!W16=0,0,1000*11630*RES_hh_tes_in!W16/RES_hh_num_in!W$3)</f>
        <v>187.7845443413446</v>
      </c>
      <c r="X16" s="72">
        <f>IF(RES_hh_tes_in!X16=0,0,1000*11630*RES_hh_tes_in!X16/RES_hh_num_in!X$3)</f>
        <v>302.34402576573609</v>
      </c>
      <c r="Y16" s="72">
        <f>IF(RES_hh_tes_in!Y16=0,0,1000*11630*RES_hh_tes_in!Y16/RES_hh_num_in!Y$3)</f>
        <v>139.02959700186622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1188.7737848410723</v>
      </c>
      <c r="D17" s="69">
        <f>IF(RES_hh_tes_in!D17=0,0,1000*11630*RES_hh_tes_in!D17/RES_hh_num_in!D17)</f>
        <v>1212.8955427183405</v>
      </c>
      <c r="E17" s="69">
        <f>IF(RES_hh_tes_in!E17=0,0,1000*11630*RES_hh_tes_in!E17/RES_hh_num_in!E17)</f>
        <v>1181.1685754301859</v>
      </c>
      <c r="F17" s="69">
        <f>IF(RES_hh_tes_in!F17=0,0,1000*11630*RES_hh_tes_in!F17/RES_hh_num_in!F17)</f>
        <v>1229.9662040004273</v>
      </c>
      <c r="G17" s="69">
        <f>IF(RES_hh_tes_in!G17=0,0,1000*11630*RES_hh_tes_in!G17/RES_hh_num_in!G17)</f>
        <v>1173.4904473990214</v>
      </c>
      <c r="H17" s="69">
        <f>IF(RES_hh_tes_in!H17=0,0,1000*11630*RES_hh_tes_in!H17/RES_hh_num_in!H17)</f>
        <v>1156.3208323348249</v>
      </c>
      <c r="I17" s="69">
        <f>IF(RES_hh_tes_in!I17=0,0,1000*11630*RES_hh_tes_in!I17/RES_hh_num_in!I17)</f>
        <v>1075.7049309826632</v>
      </c>
      <c r="J17" s="69">
        <f>IF(RES_hh_tes_in!J17=0,0,1000*11630*RES_hh_tes_in!J17/RES_hh_num_in!J17)</f>
        <v>990.86885531336907</v>
      </c>
      <c r="K17" s="69">
        <f>IF(RES_hh_tes_in!K17=0,0,1000*11630*RES_hh_tes_in!K17/RES_hh_num_in!K17)</f>
        <v>1010.527698080192</v>
      </c>
      <c r="L17" s="69">
        <f>IF(RES_hh_tes_in!L17=0,0,1000*11630*RES_hh_tes_in!L17/RES_hh_num_in!L17)</f>
        <v>1117.8149201665249</v>
      </c>
      <c r="M17" s="69">
        <f>IF(RES_hh_tes_in!M17=0,0,1000*11630*RES_hh_tes_in!M17/RES_hh_num_in!M17)</f>
        <v>1194.0930956775383</v>
      </c>
      <c r="N17" s="69">
        <f>IF(RES_hh_tes_in!N17=0,0,1000*11630*RES_hh_tes_in!N17/RES_hh_num_in!N17)</f>
        <v>1133.3952156922871</v>
      </c>
      <c r="O17" s="69">
        <f>IF(RES_hh_tes_in!O17=0,0,1000*11630*RES_hh_tes_in!O17/RES_hh_num_in!O17)</f>
        <v>1104.0216760307678</v>
      </c>
      <c r="P17" s="69">
        <f>IF(RES_hh_tes_in!P17=0,0,1000*11630*RES_hh_tes_in!P17/RES_hh_num_in!P17)</f>
        <v>1076.8854352042886</v>
      </c>
      <c r="Q17" s="69">
        <f>IF(RES_hh_tes_in!Q17=0,0,1000*11630*RES_hh_tes_in!Q17/RES_hh_num_in!Q17)</f>
        <v>1045.0172161046428</v>
      </c>
      <c r="R17" s="69">
        <f>IF(RES_hh_tes_in!R17=0,0,1000*11630*RES_hh_tes_in!R17/RES_hh_num_in!R17)</f>
        <v>1061.438742813948</v>
      </c>
      <c r="S17" s="69">
        <f>IF(RES_hh_tes_in!S17=0,0,1000*11630*RES_hh_tes_in!S17/RES_hh_num_in!S17)</f>
        <v>1062.4022502579387</v>
      </c>
      <c r="T17" s="69">
        <f>IF(RES_hh_tes_in!T17=0,0,1000*11630*RES_hh_tes_in!T17/RES_hh_num_in!T17)</f>
        <v>1059.848737823316</v>
      </c>
      <c r="U17" s="69">
        <f>IF(RES_hh_tes_in!U17=0,0,1000*11630*RES_hh_tes_in!U17/RES_hh_num_in!U17)</f>
        <v>1042.6796909604993</v>
      </c>
      <c r="V17" s="69">
        <f>IF(RES_hh_tes_in!V17=0,0,1000*11630*RES_hh_tes_in!V17/RES_hh_num_in!V17)</f>
        <v>1028.6376459080338</v>
      </c>
      <c r="W17" s="69">
        <f>IF(RES_hh_tes_in!W17=0,0,1000*11630*RES_hh_tes_in!W17/RES_hh_num_in!W17)</f>
        <v>886.79729284169923</v>
      </c>
      <c r="X17" s="69">
        <f>IF(RES_hh_tes_in!X17=0,0,1000*11630*RES_hh_tes_in!X17/RES_hh_num_in!X17)</f>
        <v>673.48867727337688</v>
      </c>
      <c r="Y17" s="69">
        <f>IF(RES_hh_tes_in!Y17=0,0,1000*11630*RES_hh_tes_in!Y17/RES_hh_num_in!Y17)</f>
        <v>651.16126091640069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1197.3461042319746</v>
      </c>
      <c r="D19" s="72">
        <f>IF(RES_hh_tes_in!D19=0,0,1000*11630*RES_hh_tes_in!D19/RES_hh_num_in!D19)</f>
        <v>1180.360985130591</v>
      </c>
      <c r="E19" s="72">
        <f>IF(RES_hh_tes_in!E19=0,0,1000*11630*RES_hh_tes_in!E19/RES_hh_num_in!E19)</f>
        <v>1161.4977590168053</v>
      </c>
      <c r="F19" s="72">
        <f>IF(RES_hh_tes_in!F19=0,0,1000*11630*RES_hh_tes_in!F19/RES_hh_num_in!F19)</f>
        <v>1312.4262486156101</v>
      </c>
      <c r="G19" s="72">
        <f>IF(RES_hh_tes_in!G19=0,0,1000*11630*RES_hh_tes_in!G19/RES_hh_num_in!G19)</f>
        <v>1191.5583527236881</v>
      </c>
      <c r="H19" s="72">
        <f>IF(RES_hh_tes_in!H19=0,0,1000*11630*RES_hh_tes_in!H19/RES_hh_num_in!H19)</f>
        <v>1159.2917540343205</v>
      </c>
      <c r="I19" s="72">
        <f>IF(RES_hh_tes_in!I19=0,0,1000*11630*RES_hh_tes_in!I19/RES_hh_num_in!I19)</f>
        <v>1049.0142321693354</v>
      </c>
      <c r="J19" s="72">
        <f>IF(RES_hh_tes_in!J19=0,0,1000*11630*RES_hh_tes_in!J19/RES_hh_num_in!J19)</f>
        <v>997.84318561034297</v>
      </c>
      <c r="K19" s="72">
        <f>IF(RES_hh_tes_in!K19=0,0,1000*11630*RES_hh_tes_in!K19/RES_hh_num_in!K19)</f>
        <v>1010.2609442914815</v>
      </c>
      <c r="L19" s="72">
        <f>IF(RES_hh_tes_in!L19=0,0,1000*11630*RES_hh_tes_in!L19/RES_hh_num_in!L19)</f>
        <v>1091.9235524529088</v>
      </c>
      <c r="M19" s="72">
        <f>IF(RES_hh_tes_in!M19=0,0,1000*11630*RES_hh_tes_in!M19/RES_hh_num_in!M19)</f>
        <v>1228.5833322744911</v>
      </c>
      <c r="N19" s="72">
        <f>IF(RES_hh_tes_in!N19=0,0,1000*11630*RES_hh_tes_in!N19/RES_hh_num_in!N19)</f>
        <v>1141.8959072027963</v>
      </c>
      <c r="O19" s="72">
        <f>IF(RES_hh_tes_in!O19=0,0,1000*11630*RES_hh_tes_in!O19/RES_hh_num_in!O19)</f>
        <v>1093.0782728711972</v>
      </c>
      <c r="P19" s="72">
        <f>IF(RES_hh_tes_in!P19=0,0,1000*11630*RES_hh_tes_in!P19/RES_hh_num_in!P19)</f>
        <v>1004.3637406585103</v>
      </c>
      <c r="Q19" s="72">
        <f>IF(RES_hh_tes_in!Q19=0,0,1000*11630*RES_hh_tes_in!Q19/RES_hh_num_in!Q19)</f>
        <v>1018.1136391404691</v>
      </c>
      <c r="R19" s="72">
        <f>IF(RES_hh_tes_in!R19=0,0,1000*11630*RES_hh_tes_in!R19/RES_hh_num_in!R19)</f>
        <v>1044.8278074029358</v>
      </c>
      <c r="S19" s="72">
        <f>IF(RES_hh_tes_in!S19=0,0,1000*11630*RES_hh_tes_in!S19/RES_hh_num_in!S19)</f>
        <v>1069.7283098319049</v>
      </c>
      <c r="T19" s="72">
        <f>IF(RES_hh_tes_in!T19=0,0,1000*11630*RES_hh_tes_in!T19/RES_hh_num_in!T19)</f>
        <v>1074.1180528352118</v>
      </c>
      <c r="U19" s="72">
        <f>IF(RES_hh_tes_in!U19=0,0,1000*11630*RES_hh_tes_in!U19/RES_hh_num_in!U19)</f>
        <v>1024.708304352793</v>
      </c>
      <c r="V19" s="72">
        <f>IF(RES_hh_tes_in!V19=0,0,1000*11630*RES_hh_tes_in!V19/RES_hh_num_in!V19)</f>
        <v>957.21042716790964</v>
      </c>
      <c r="W19" s="72">
        <f>IF(RES_hh_tes_in!W19=0,0,1000*11630*RES_hh_tes_in!W19/RES_hh_num_in!W19)</f>
        <v>826.52286683763532</v>
      </c>
      <c r="X19" s="72">
        <f>IF(RES_hh_tes_in!X19=0,0,1000*11630*RES_hh_tes_in!X19/RES_hh_num_in!X19)</f>
        <v>678.70202944295625</v>
      </c>
      <c r="Y19" s="72">
        <f>IF(RES_hh_tes_in!Y19=0,0,1000*11630*RES_hh_tes_in!Y19/RES_hh_num_in!Y19)</f>
        <v>655.96726459051229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1208.1987210733444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1078.5453038123371</v>
      </c>
      <c r="L20" s="72">
        <f>IF(RES_hh_tes_in!L20=0,0,1000*11630*RES_hh_tes_in!L20/RES_hh_num_in!L20)</f>
        <v>981.45592275808087</v>
      </c>
      <c r="M20" s="72">
        <f>IF(RES_hh_tes_in!M20=0,0,1000*11630*RES_hh_tes_in!M20/RES_hh_num_in!M20)</f>
        <v>1197.37242348477</v>
      </c>
      <c r="N20" s="72">
        <f>IF(RES_hh_tes_in!N20=0,0,1000*11630*RES_hh_tes_in!N20/RES_hh_num_in!N20)</f>
        <v>1075.5608214727088</v>
      </c>
      <c r="O20" s="72">
        <f>IF(RES_hh_tes_in!O20=0,0,1000*11630*RES_hh_tes_in!O20/RES_hh_num_in!O20)</f>
        <v>1088.6479635294938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1207.0046865889296</v>
      </c>
      <c r="D21" s="72">
        <f>IF(RES_hh_tes_in!D21=0,0,1000*11630*RES_hh_tes_in!D21/RES_hh_num_in!D21)</f>
        <v>1203.9397792104737</v>
      </c>
      <c r="E21" s="72">
        <f>IF(RES_hh_tes_in!E21=0,0,1000*11630*RES_hh_tes_in!E21/RES_hh_num_in!E21)</f>
        <v>1213.9999029184817</v>
      </c>
      <c r="F21" s="72">
        <f>IF(RES_hh_tes_in!F21=0,0,1000*11630*RES_hh_tes_in!F21/RES_hh_num_in!F21)</f>
        <v>1144.7502240942356</v>
      </c>
      <c r="G21" s="72">
        <f>IF(RES_hh_tes_in!G21=0,0,1000*11630*RES_hh_tes_in!G21/RES_hh_num_in!G21)</f>
        <v>1181.5028443228032</v>
      </c>
      <c r="H21" s="72">
        <f>IF(RES_hh_tes_in!H21=0,0,1000*11630*RES_hh_tes_in!H21/RES_hh_num_in!H21)</f>
        <v>1162.802077331417</v>
      </c>
      <c r="I21" s="72">
        <f>IF(RES_hh_tes_in!I21=0,0,1000*11630*RES_hh_tes_in!I21/RES_hh_num_in!I21)</f>
        <v>1081.9797164968111</v>
      </c>
      <c r="J21" s="72">
        <f>IF(RES_hh_tes_in!J21=0,0,1000*11630*RES_hh_tes_in!J21/RES_hh_num_in!J21)</f>
        <v>963.56395003163095</v>
      </c>
      <c r="K21" s="72">
        <f>IF(RES_hh_tes_in!K21=0,0,1000*11630*RES_hh_tes_in!K21/RES_hh_num_in!K21)</f>
        <v>1001.7007158221541</v>
      </c>
      <c r="L21" s="72">
        <f>IF(RES_hh_tes_in!L21=0,0,1000*11630*RES_hh_tes_in!L21/RES_hh_num_in!L21)</f>
        <v>1138.9798358508876</v>
      </c>
      <c r="M21" s="72">
        <f>IF(RES_hh_tes_in!M21=0,0,1000*11630*RES_hh_tes_in!M21/RES_hh_num_in!M21)</f>
        <v>1149.5934904934702</v>
      </c>
      <c r="N21" s="72">
        <f>IF(RES_hh_tes_in!N21=0,0,1000*11630*RES_hh_tes_in!N21/RES_hh_num_in!N21)</f>
        <v>1140.3699532915273</v>
      </c>
      <c r="O21" s="72">
        <f>IF(RES_hh_tes_in!O21=0,0,1000*11630*RES_hh_tes_in!O21/RES_hh_num_in!O21)</f>
        <v>1099.4656557644767</v>
      </c>
      <c r="P21" s="72">
        <f>IF(RES_hh_tes_in!P21=0,0,1000*11630*RES_hh_tes_in!P21/RES_hh_num_in!P21)</f>
        <v>1054.628372129496</v>
      </c>
      <c r="Q21" s="72">
        <f>IF(RES_hh_tes_in!Q21=0,0,1000*11630*RES_hh_tes_in!Q21/RES_hh_num_in!Q21)</f>
        <v>1038.9097268592743</v>
      </c>
      <c r="R21" s="72">
        <f>IF(RES_hh_tes_in!R21=0,0,1000*11630*RES_hh_tes_in!R21/RES_hh_num_in!R21)</f>
        <v>1064.0259376372717</v>
      </c>
      <c r="S21" s="72">
        <f>IF(RES_hh_tes_in!S21=0,0,1000*11630*RES_hh_tes_in!S21/RES_hh_num_in!S21)</f>
        <v>1054.209360236938</v>
      </c>
      <c r="T21" s="72">
        <f>IF(RES_hh_tes_in!T21=0,0,1000*11630*RES_hh_tes_in!T21/RES_hh_num_in!T21)</f>
        <v>1057.5125841322972</v>
      </c>
      <c r="U21" s="72">
        <f>IF(RES_hh_tes_in!U21=0,0,1000*11630*RES_hh_tes_in!U21/RES_hh_num_in!U21)</f>
        <v>1034.3598905898059</v>
      </c>
      <c r="V21" s="72">
        <f>IF(RES_hh_tes_in!V21=0,0,1000*11630*RES_hh_tes_in!V21/RES_hh_num_in!V21)</f>
        <v>1031.6558949569401</v>
      </c>
      <c r="W21" s="72">
        <f>IF(RES_hh_tes_in!W21=0,0,1000*11630*RES_hh_tes_in!W21/RES_hh_num_in!W21)</f>
        <v>850.46360550454335</v>
      </c>
      <c r="X21" s="72">
        <f>IF(RES_hh_tes_in!X21=0,0,1000*11630*RES_hh_tes_in!X21/RES_hh_num_in!X21)</f>
        <v>600.19134792778891</v>
      </c>
      <c r="Y21" s="72">
        <f>IF(RES_hh_tes_in!Y21=0,0,1000*11630*RES_hh_tes_in!Y21/RES_hh_num_in!Y21)</f>
        <v>628.59272438083269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1006.8925419669658</v>
      </c>
      <c r="D22" s="72">
        <f>IF(RES_hh_tes_in!D22=0,0,1000*11630*RES_hh_tes_in!D22/RES_hh_num_in!D22)</f>
        <v>1274.7636773168867</v>
      </c>
      <c r="E22" s="72">
        <f>IF(RES_hh_tes_in!E22=0,0,1000*11630*RES_hh_tes_in!E22/RES_hh_num_in!E22)</f>
        <v>1214.5226037836126</v>
      </c>
      <c r="F22" s="72">
        <f>IF(RES_hh_tes_in!F22=0,0,1000*11630*RES_hh_tes_in!F22/RES_hh_num_in!F22)</f>
        <v>1109.9744739703151</v>
      </c>
      <c r="G22" s="72">
        <f>IF(RES_hh_tes_in!G22=0,0,1000*11630*RES_hh_tes_in!G22/RES_hh_num_in!G22)</f>
        <v>1136.5385942237717</v>
      </c>
      <c r="H22" s="72">
        <f>IF(RES_hh_tes_in!H22=0,0,1000*11630*RES_hh_tes_in!H22/RES_hh_num_in!H22)</f>
        <v>1219.6188075508237</v>
      </c>
      <c r="I22" s="72">
        <f>IF(RES_hh_tes_in!I22=0,0,1000*11630*RES_hh_tes_in!I22/RES_hh_num_in!I22)</f>
        <v>1065.2224681891671</v>
      </c>
      <c r="J22" s="72">
        <f>IF(RES_hh_tes_in!J22=0,0,1000*11630*RES_hh_tes_in!J22/RES_hh_num_in!J22)</f>
        <v>1045.1823378361889</v>
      </c>
      <c r="K22" s="72">
        <f>IF(RES_hh_tes_in!K22=0,0,1000*11630*RES_hh_tes_in!K22/RES_hh_num_in!K22)</f>
        <v>1005.7948840979416</v>
      </c>
      <c r="L22" s="72">
        <f>IF(RES_hh_tes_in!L22=0,0,1000*11630*RES_hh_tes_in!L22/RES_hh_num_in!L22)</f>
        <v>1075.7247522354878</v>
      </c>
      <c r="M22" s="72">
        <f>IF(RES_hh_tes_in!M22=0,0,1000*11630*RES_hh_tes_in!M22/RES_hh_num_in!M22)</f>
        <v>1185.8033153142367</v>
      </c>
      <c r="N22" s="72">
        <f>IF(RES_hh_tes_in!N22=0,0,1000*11630*RES_hh_tes_in!N22/RES_hh_num_in!N22)</f>
        <v>1126.2325545041012</v>
      </c>
      <c r="O22" s="72">
        <f>IF(RES_hh_tes_in!O22=0,0,1000*11630*RES_hh_tes_in!O22/RES_hh_num_in!O22)</f>
        <v>1077.2687508286547</v>
      </c>
      <c r="P22" s="72">
        <f>IF(RES_hh_tes_in!P22=0,0,1000*11630*RES_hh_tes_in!P22/RES_hh_num_in!P22)</f>
        <v>1102.1415925952954</v>
      </c>
      <c r="Q22" s="72">
        <f>IF(RES_hh_tes_in!Q22=0,0,1000*11630*RES_hh_tes_in!Q22/RES_hh_num_in!Q22)</f>
        <v>1046.2055485144633</v>
      </c>
      <c r="R22" s="72">
        <f>IF(RES_hh_tes_in!R22=0,0,1000*11630*RES_hh_tes_in!R22/RES_hh_num_in!R22)</f>
        <v>1011.470045148175</v>
      </c>
      <c r="S22" s="72">
        <f>IF(RES_hh_tes_in!S22=0,0,1000*11630*RES_hh_tes_in!S22/RES_hh_num_in!S22)</f>
        <v>1095.6554470783474</v>
      </c>
      <c r="T22" s="72">
        <f>IF(RES_hh_tes_in!T22=0,0,1000*11630*RES_hh_tes_in!T22/RES_hh_num_in!T22)</f>
        <v>1039.2931069554131</v>
      </c>
      <c r="U22" s="72">
        <f>IF(RES_hh_tes_in!U22=0,0,1000*11630*RES_hh_tes_in!U22/RES_hh_num_in!U22)</f>
        <v>1012.8690267909764</v>
      </c>
      <c r="V22" s="72">
        <f>IF(RES_hh_tes_in!V22=0,0,1000*11630*RES_hh_tes_in!V22/RES_hh_num_in!V22)</f>
        <v>910.938858012374</v>
      </c>
      <c r="W22" s="72">
        <f>IF(RES_hh_tes_in!W22=0,0,1000*11630*RES_hh_tes_in!W22/RES_hh_num_in!W22)</f>
        <v>857.16088127449359</v>
      </c>
      <c r="X22" s="72">
        <f>IF(RES_hh_tes_in!X22=0,0,1000*11630*RES_hh_tes_in!X22/RES_hh_num_in!X22)</f>
        <v>676.61422994655595</v>
      </c>
      <c r="Y22" s="72">
        <f>IF(RES_hh_tes_in!Y22=0,0,1000*11630*RES_hh_tes_in!Y22/RES_hh_num_in!Y22)</f>
        <v>645.6741547510602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1180.0196835833708</v>
      </c>
      <c r="D23" s="72">
        <f>IF(RES_hh_tes_in!D23=0,0,1000*11630*RES_hh_tes_in!D23/RES_hh_num_in!D23)</f>
        <v>1213.7912975885599</v>
      </c>
      <c r="E23" s="72">
        <f>IF(RES_hh_tes_in!E23=0,0,1000*11630*RES_hh_tes_in!E23/RES_hh_num_in!E23)</f>
        <v>1102.021064360641</v>
      </c>
      <c r="F23" s="72">
        <f>IF(RES_hh_tes_in!F23=0,0,1000*11630*RES_hh_tes_in!F23/RES_hh_num_in!F23)</f>
        <v>1141.5080594210951</v>
      </c>
      <c r="G23" s="72">
        <f>IF(RES_hh_tes_in!G23=0,0,1000*11630*RES_hh_tes_in!G23/RES_hh_num_in!G23)</f>
        <v>1057.2074999385413</v>
      </c>
      <c r="H23" s="72">
        <f>IF(RES_hh_tes_in!H23=0,0,1000*11630*RES_hh_tes_in!H23/RES_hh_num_in!H23)</f>
        <v>1113.5387683059985</v>
      </c>
      <c r="I23" s="72">
        <f>IF(RES_hh_tes_in!I23=0,0,1000*11630*RES_hh_tes_in!I23/RES_hh_num_in!I23)</f>
        <v>1099.5971000273164</v>
      </c>
      <c r="J23" s="72">
        <f>IF(RES_hh_tes_in!J23=0,0,1000*11630*RES_hh_tes_in!J23/RES_hh_num_in!J23)</f>
        <v>1077.8567670535981</v>
      </c>
      <c r="K23" s="72">
        <f>IF(RES_hh_tes_in!K23=0,0,1000*11630*RES_hh_tes_in!K23/RES_hh_num_in!K23)</f>
        <v>1173.6711123359637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1080.7645550773714</v>
      </c>
      <c r="N23" s="72">
        <f>IF(RES_hh_tes_in!N23=0,0,1000*11630*RES_hh_tes_in!N23/RES_hh_num_in!N23)</f>
        <v>1257.5465525976504</v>
      </c>
      <c r="O23" s="72">
        <f>IF(RES_hh_tes_in!O23=0,0,1000*11630*RES_hh_tes_in!O23/RES_hh_num_in!O23)</f>
        <v>1281.1222456228045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1024.3158677248402</v>
      </c>
      <c r="S23" s="72">
        <f>IF(RES_hh_tes_in!S23=0,0,1000*11630*RES_hh_tes_in!S23/RES_hh_num_in!S23)</f>
        <v>1011.8430570709904</v>
      </c>
      <c r="T23" s="72">
        <f>IF(RES_hh_tes_in!T23=0,0,1000*11630*RES_hh_tes_in!T23/RES_hh_num_in!T23)</f>
        <v>1096.0751417836095</v>
      </c>
      <c r="U23" s="72">
        <f>IF(RES_hh_tes_in!U23=0,0,1000*11630*RES_hh_tes_in!U23/RES_hh_num_in!U23)</f>
        <v>1061.7598950297427</v>
      </c>
      <c r="V23" s="72">
        <f>IF(RES_hh_tes_in!V23=0,0,1000*11630*RES_hh_tes_in!V23/RES_hh_num_in!V23)</f>
        <v>976.50126852316816</v>
      </c>
      <c r="W23" s="72">
        <f>IF(RES_hh_tes_in!W23=0,0,1000*11630*RES_hh_tes_in!W23/RES_hh_num_in!W23)</f>
        <v>836.54459134699459</v>
      </c>
      <c r="X23" s="72">
        <f>IF(RES_hh_tes_in!X23=0,0,1000*11630*RES_hh_tes_in!X23/RES_hh_num_in!X23)</f>
        <v>627.34881215989662</v>
      </c>
      <c r="Y23" s="72">
        <f>IF(RES_hh_tes_in!Y23=0,0,1000*11630*RES_hh_tes_in!Y23/RES_hh_num_in!Y23)</f>
        <v>640.13916081316472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1753.1499059749162</v>
      </c>
      <c r="G24" s="72">
        <f>IF(RES_hh_tes_in!G24=0,0,1000*11630*RES_hh_tes_in!G24/RES_hh_num_in!G24)</f>
        <v>1653.2341179977891</v>
      </c>
      <c r="H24" s="72">
        <f>IF(RES_hh_tes_in!H24=0,0,1000*11630*RES_hh_tes_in!H24/RES_hh_num_in!H24)</f>
        <v>1420.0662948729664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401.11000969650661</v>
      </c>
      <c r="K24" s="72">
        <f>IF(RES_hh_tes_in!K24=0,0,1000*11630*RES_hh_tes_in!K24/RES_hh_num_in!K24)</f>
        <v>432.45221818763127</v>
      </c>
      <c r="L24" s="72">
        <f>IF(RES_hh_tes_in!L24=0,0,1000*11630*RES_hh_tes_in!L24/RES_hh_num_in!L24)</f>
        <v>742.29276015612686</v>
      </c>
      <c r="M24" s="72">
        <f>IF(RES_hh_tes_in!M24=0,0,1000*11630*RES_hh_tes_in!M24/RES_hh_num_in!M24)</f>
        <v>1410.2216167400343</v>
      </c>
      <c r="N24" s="72">
        <f>IF(RES_hh_tes_in!N24=0,0,1000*11630*RES_hh_tes_in!N24/RES_hh_num_in!N24)</f>
        <v>1120.6506271395051</v>
      </c>
      <c r="O24" s="72">
        <f>IF(RES_hh_tes_in!O24=0,0,1000*11630*RES_hh_tes_in!O24/RES_hh_num_in!O24)</f>
        <v>1180.3686702380667</v>
      </c>
      <c r="P24" s="72">
        <f>IF(RES_hh_tes_in!P24=0,0,1000*11630*RES_hh_tes_in!P24/RES_hh_num_in!P24)</f>
        <v>1113.0822684409643</v>
      </c>
      <c r="Q24" s="72">
        <f>IF(RES_hh_tes_in!Q24=0,0,1000*11630*RES_hh_tes_in!Q24/RES_hh_num_in!Q24)</f>
        <v>1054.7185089724685</v>
      </c>
      <c r="R24" s="72">
        <f>IF(RES_hh_tes_in!R24=0,0,1000*11630*RES_hh_tes_in!R24/RES_hh_num_in!R24)</f>
        <v>1064.268578480395</v>
      </c>
      <c r="S24" s="72">
        <f>IF(RES_hh_tes_in!S24=0,0,1000*11630*RES_hh_tes_in!S24/RES_hh_num_in!S24)</f>
        <v>1002.585691510812</v>
      </c>
      <c r="T24" s="72">
        <f>IF(RES_hh_tes_in!T24=0,0,1000*11630*RES_hh_tes_in!T24/RES_hh_num_in!T24)</f>
        <v>1177.8414273084991</v>
      </c>
      <c r="U24" s="72">
        <f>IF(RES_hh_tes_in!U24=0,0,1000*11630*RES_hh_tes_in!U24/RES_hh_num_in!U24)</f>
        <v>1046.043275143538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606.28218661756466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1139.9882710597212</v>
      </c>
      <c r="D25" s="74">
        <f>IF(RES_hh_tes_in!D25=0,0,1000*11630*RES_hh_tes_in!D25/RES_hh_num_in!D25)</f>
        <v>1194.9308522943475</v>
      </c>
      <c r="E25" s="74">
        <f>IF(RES_hh_tes_in!E25=0,0,1000*11630*RES_hh_tes_in!E25/RES_hh_num_in!E25)</f>
        <v>1119.710704919715</v>
      </c>
      <c r="F25" s="74">
        <f>IF(RES_hh_tes_in!F25=0,0,1000*11630*RES_hh_tes_in!F25/RES_hh_num_in!F25)</f>
        <v>1183.1651257444946</v>
      </c>
      <c r="G25" s="74">
        <f>IF(RES_hh_tes_in!G25=0,0,1000*11630*RES_hh_tes_in!G25/RES_hh_num_in!G25)</f>
        <v>1079.562280278293</v>
      </c>
      <c r="H25" s="74">
        <f>IF(RES_hh_tes_in!H25=0,0,1000*11630*RES_hh_tes_in!H25/RES_hh_num_in!H25)</f>
        <v>1080.004812136907</v>
      </c>
      <c r="I25" s="74">
        <f>IF(RES_hh_tes_in!I25=0,0,1000*11630*RES_hh_tes_in!I25/RES_hh_num_in!I25)</f>
        <v>936.63924809218713</v>
      </c>
      <c r="J25" s="74">
        <f>IF(RES_hh_tes_in!J25=0,0,1000*11630*RES_hh_tes_in!J25/RES_hh_num_in!J25)</f>
        <v>807.92024756128831</v>
      </c>
      <c r="K25" s="74">
        <f>IF(RES_hh_tes_in!K25=0,0,1000*11630*RES_hh_tes_in!K25/RES_hh_num_in!K25)</f>
        <v>801.97645522655068</v>
      </c>
      <c r="L25" s="74">
        <f>IF(RES_hh_tes_in!L25=0,0,1000*11630*RES_hh_tes_in!L25/RES_hh_num_in!L25)</f>
        <v>699.32740104350012</v>
      </c>
      <c r="M25" s="74">
        <f>IF(RES_hh_tes_in!M25=0,0,1000*11630*RES_hh_tes_in!M25/RES_hh_num_in!M25)</f>
        <v>1078.779022601796</v>
      </c>
      <c r="N25" s="74">
        <f>IF(RES_hh_tes_in!N25=0,0,1000*11630*RES_hh_tes_in!N25/RES_hh_num_in!N25)</f>
        <v>908.71371398114252</v>
      </c>
      <c r="O25" s="74">
        <f>IF(RES_hh_tes_in!O25=0,0,1000*11630*RES_hh_tes_in!O25/RES_hh_num_in!O25)</f>
        <v>827.81908326341147</v>
      </c>
      <c r="P25" s="74">
        <f>IF(RES_hh_tes_in!P25=0,0,1000*11630*RES_hh_tes_in!P25/RES_hh_num_in!P25)</f>
        <v>773.37208693568766</v>
      </c>
      <c r="Q25" s="74">
        <f>IF(RES_hh_tes_in!Q25=0,0,1000*11630*RES_hh_tes_in!Q25/RES_hh_num_in!Q25)</f>
        <v>828.18915920148606</v>
      </c>
      <c r="R25" s="74">
        <f>IF(RES_hh_tes_in!R25=0,0,1000*11630*RES_hh_tes_in!R25/RES_hh_num_in!R25)</f>
        <v>686.54904239178768</v>
      </c>
      <c r="S25" s="74">
        <f>IF(RES_hh_tes_in!S25=0,0,1000*11630*RES_hh_tes_in!S25/RES_hh_num_in!S25)</f>
        <v>703.43717735373775</v>
      </c>
      <c r="T25" s="74">
        <f>IF(RES_hh_tes_in!T25=0,0,1000*11630*RES_hh_tes_in!T25/RES_hh_num_in!T25)</f>
        <v>756.05843939744477</v>
      </c>
      <c r="U25" s="74">
        <f>IF(RES_hh_tes_in!U25=0,0,1000*11630*RES_hh_tes_in!U25/RES_hh_num_in!U25)</f>
        <v>725.59178898053062</v>
      </c>
      <c r="V25" s="74">
        <f>IF(RES_hh_tes_in!V25=0,0,1000*11630*RES_hh_tes_in!V25/RES_hh_num_in!V25)</f>
        <v>619.75586292572507</v>
      </c>
      <c r="W25" s="74">
        <f>IF(RES_hh_tes_in!W25=0,0,1000*11630*RES_hh_tes_in!W25/RES_hh_num_in!W25)</f>
        <v>179.60089398336621</v>
      </c>
      <c r="X25" s="74">
        <f>IF(RES_hh_tes_in!X25=0,0,1000*11630*RES_hh_tes_in!X25/RES_hh_num_in!X25)</f>
        <v>5.9256551982557353</v>
      </c>
      <c r="Y25" s="74">
        <f>IF(RES_hh_tes_in!Y25=0,0,1000*11630*RES_hh_tes_in!Y25/RES_hh_num_in!Y25)</f>
        <v>117.97404221565402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981.73553931034462</v>
      </c>
      <c r="D26" s="77">
        <f>IF(RES_hh_tes_in!D26=0,0,1000*11630*RES_hh_tes_in!D26/RES_hh_num_in!D26)</f>
        <v>995.17128478556242</v>
      </c>
      <c r="E26" s="77">
        <f>IF(RES_hh_tes_in!E26=0,0,1000*11630*RES_hh_tes_in!E26/RES_hh_num_in!E26)</f>
        <v>974.92767325495083</v>
      </c>
      <c r="F26" s="77">
        <f>IF(RES_hh_tes_in!F26=0,0,1000*11630*RES_hh_tes_in!F26/RES_hh_num_in!F26)</f>
        <v>979.80876529562238</v>
      </c>
      <c r="G26" s="77">
        <f>IF(RES_hh_tes_in!G26=0,0,1000*11630*RES_hh_tes_in!G26/RES_hh_num_in!G26)</f>
        <v>974.57719827380856</v>
      </c>
      <c r="H26" s="77">
        <f>IF(RES_hh_tes_in!H26=0,0,1000*11630*RES_hh_tes_in!H26/RES_hh_num_in!H26)</f>
        <v>963.56248561405221</v>
      </c>
      <c r="I26" s="77">
        <f>IF(RES_hh_tes_in!I26=0,0,1000*11630*RES_hh_tes_in!I26/RES_hh_num_in!I26)</f>
        <v>917.88624479396128</v>
      </c>
      <c r="J26" s="77">
        <f>IF(RES_hh_tes_in!J26=0,0,1000*11630*RES_hh_tes_in!J26/RES_hh_num_in!J26)</f>
        <v>854.33471031348483</v>
      </c>
      <c r="K26" s="77">
        <f>IF(RES_hh_tes_in!K26=0,0,1000*11630*RES_hh_tes_in!K26/RES_hh_num_in!K26)</f>
        <v>881.55442047196902</v>
      </c>
      <c r="L26" s="77">
        <f>IF(RES_hh_tes_in!L26=0,0,1000*11630*RES_hh_tes_in!L26/RES_hh_num_in!L26)</f>
        <v>949.55347335508134</v>
      </c>
      <c r="M26" s="77">
        <f>IF(RES_hh_tes_in!M26=0,0,1000*11630*RES_hh_tes_in!M26/RES_hh_num_in!M26)</f>
        <v>982.45666190265467</v>
      </c>
      <c r="N26" s="77">
        <f>IF(RES_hh_tes_in!N26=0,0,1000*11630*RES_hh_tes_in!N26/RES_hh_num_in!N26)</f>
        <v>979.64948409279634</v>
      </c>
      <c r="O26" s="77">
        <f>IF(RES_hh_tes_in!O26=0,0,1000*11630*RES_hh_tes_in!O26/RES_hh_num_in!O26)</f>
        <v>951.14219426332761</v>
      </c>
      <c r="P26" s="77">
        <f>IF(RES_hh_tes_in!P26=0,0,1000*11630*RES_hh_tes_in!P26/RES_hh_num_in!P26)</f>
        <v>872.89093947787444</v>
      </c>
      <c r="Q26" s="77">
        <f>IF(RES_hh_tes_in!Q26=0,0,1000*11630*RES_hh_tes_in!Q26/RES_hh_num_in!Q26)</f>
        <v>911.7793214303498</v>
      </c>
      <c r="R26" s="77">
        <f>IF(RES_hh_tes_in!R26=0,0,1000*11630*RES_hh_tes_in!R26/RES_hh_num_in!R26)</f>
        <v>923.43113333746044</v>
      </c>
      <c r="S26" s="77">
        <f>IF(RES_hh_tes_in!S26=0,0,1000*11630*RES_hh_tes_in!S26/RES_hh_num_in!S26)</f>
        <v>915.91948787615252</v>
      </c>
      <c r="T26" s="77">
        <f>IF(RES_hh_tes_in!T26=0,0,1000*11630*RES_hh_tes_in!T26/RES_hh_num_in!T26)</f>
        <v>924.34885050369394</v>
      </c>
      <c r="U26" s="77">
        <f>IF(RES_hh_tes_in!U26=0,0,1000*11630*RES_hh_tes_in!U26/RES_hh_num_in!U26)</f>
        <v>901.13899213748994</v>
      </c>
      <c r="V26" s="77">
        <f>IF(RES_hh_tes_in!V26=0,0,1000*11630*RES_hh_tes_in!V26/RES_hh_num_in!V26)</f>
        <v>883.88310672913872</v>
      </c>
      <c r="W26" s="77">
        <f>IF(RES_hh_tes_in!W26=0,0,1000*11630*RES_hh_tes_in!W26/RES_hh_num_in!W26)</f>
        <v>718.58088209791379</v>
      </c>
      <c r="X26" s="77">
        <f>IF(RES_hh_tes_in!X26=0,0,1000*11630*RES_hh_tes_in!X26/RES_hh_num_in!X26)</f>
        <v>627.76824859373869</v>
      </c>
      <c r="Y26" s="77">
        <f>IF(RES_hh_tes_in!Y26=0,0,1000*11630*RES_hh_tes_in!Y26/RES_hh_num_in!Y26)</f>
        <v>560.13398029148698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632.20640170250851</v>
      </c>
      <c r="D27" s="69">
        <f>IF(RES_hh_tes_in!D27=0,0,1000*11630*RES_hh_tes_in!D27/RES_hh_num_in!D27)</f>
        <v>638.75071830285856</v>
      </c>
      <c r="E27" s="69">
        <f>IF(RES_hh_tes_in!E27=0,0,1000*11630*RES_hh_tes_in!E27/RES_hh_num_in!E27)</f>
        <v>611.75493640030163</v>
      </c>
      <c r="F27" s="69">
        <f>IF(RES_hh_tes_in!F27=0,0,1000*11630*RES_hh_tes_in!F27/RES_hh_num_in!F27)</f>
        <v>660.2867820482179</v>
      </c>
      <c r="G27" s="69">
        <f>IF(RES_hh_tes_in!G27=0,0,1000*11630*RES_hh_tes_in!G27/RES_hh_num_in!G27)</f>
        <v>606.41264532652997</v>
      </c>
      <c r="H27" s="69">
        <f>IF(RES_hh_tes_in!H27=0,0,1000*11630*RES_hh_tes_in!H27/RES_hh_num_in!H27)</f>
        <v>611.77299723868589</v>
      </c>
      <c r="I27" s="69">
        <f>IF(RES_hh_tes_in!I27=0,0,1000*11630*RES_hh_tes_in!I27/RES_hh_num_in!I27)</f>
        <v>549.74130414880472</v>
      </c>
      <c r="J27" s="69">
        <f>IF(RES_hh_tes_in!J27=0,0,1000*11630*RES_hh_tes_in!J27/RES_hh_num_in!J27)</f>
        <v>485.09890038673922</v>
      </c>
      <c r="K27" s="69">
        <f>IF(RES_hh_tes_in!K27=0,0,1000*11630*RES_hh_tes_in!K27/RES_hh_num_in!K27)</f>
        <v>488.31567162741987</v>
      </c>
      <c r="L27" s="69">
        <f>IF(RES_hh_tes_in!L27=0,0,1000*11630*RES_hh_tes_in!L27/RES_hh_num_in!L27)</f>
        <v>483.60019549341905</v>
      </c>
      <c r="M27" s="69">
        <f>IF(RES_hh_tes_in!M27=0,0,1000*11630*RES_hh_tes_in!M27/RES_hh_num_in!M27)</f>
        <v>499.47637203132791</v>
      </c>
      <c r="N27" s="69">
        <f>IF(RES_hh_tes_in!N27=0,0,1000*11630*RES_hh_tes_in!N27/RES_hh_num_in!N27)</f>
        <v>407.60817780659039</v>
      </c>
      <c r="O27" s="69">
        <f>IF(RES_hh_tes_in!O27=0,0,1000*11630*RES_hh_tes_in!O27/RES_hh_num_in!O27)</f>
        <v>447.10879458748798</v>
      </c>
      <c r="P27" s="69">
        <f>IF(RES_hh_tes_in!P27=0,0,1000*11630*RES_hh_tes_in!P27/RES_hh_num_in!P27)</f>
        <v>403.50336608976221</v>
      </c>
      <c r="Q27" s="69">
        <f>IF(RES_hh_tes_in!Q27=0,0,1000*11630*RES_hh_tes_in!Q27/RES_hh_num_in!Q27)</f>
        <v>421.2124776539801</v>
      </c>
      <c r="R27" s="69">
        <f>IF(RES_hh_tes_in!R27=0,0,1000*11630*RES_hh_tes_in!R27/RES_hh_num_in!R27)</f>
        <v>430.33755484841151</v>
      </c>
      <c r="S27" s="69">
        <f>IF(RES_hh_tes_in!S27=0,0,1000*11630*RES_hh_tes_in!S27/RES_hh_num_in!S27)</f>
        <v>491.57256947863459</v>
      </c>
      <c r="T27" s="69">
        <f>IF(RES_hh_tes_in!T27=0,0,1000*11630*RES_hh_tes_in!T27/RES_hh_num_in!T27)</f>
        <v>488.97474288008823</v>
      </c>
      <c r="U27" s="69">
        <f>IF(RES_hh_tes_in!U27=0,0,1000*11630*RES_hh_tes_in!U27/RES_hh_num_in!U27)</f>
        <v>495.13510352782015</v>
      </c>
      <c r="V27" s="69">
        <f>IF(RES_hh_tes_in!V27=0,0,1000*11630*RES_hh_tes_in!V27/RES_hh_num_in!V27)</f>
        <v>519.44791299931956</v>
      </c>
      <c r="W27" s="69">
        <f>IF(RES_hh_tes_in!W27=0,0,1000*11630*RES_hh_tes_in!W27/RES_hh_num_in!W27)</f>
        <v>488.69511912040269</v>
      </c>
      <c r="X27" s="69">
        <f>IF(RES_hh_tes_in!X27=0,0,1000*11630*RES_hh_tes_in!X27/RES_hh_num_in!X27)</f>
        <v>394.58781323126721</v>
      </c>
      <c r="Y27" s="69">
        <f>IF(RES_hh_tes_in!Y27=0,0,1000*11630*RES_hh_tes_in!Y27/RES_hh_num_in!Y27)</f>
        <v>386.48612485062466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621.73163814089833</v>
      </c>
      <c r="D29" s="72">
        <f>IF(RES_hh_tes_in!D29=0,0,1000*11630*RES_hh_tes_in!D29/RES_hh_num_in!D29)</f>
        <v>629.81553924562172</v>
      </c>
      <c r="E29" s="72">
        <f>IF(RES_hh_tes_in!E29=0,0,1000*11630*RES_hh_tes_in!E29/RES_hh_num_in!E29)</f>
        <v>614.1317383745519</v>
      </c>
      <c r="F29" s="72">
        <f>IF(RES_hh_tes_in!F29=0,0,1000*11630*RES_hh_tes_in!F29/RES_hh_num_in!F29)</f>
        <v>660.53842595423782</v>
      </c>
      <c r="G29" s="72">
        <f>IF(RES_hh_tes_in!G29=0,0,1000*11630*RES_hh_tes_in!G29/RES_hh_num_in!G29)</f>
        <v>617.59463180027706</v>
      </c>
      <c r="H29" s="72">
        <f>IF(RES_hh_tes_in!H29=0,0,1000*11630*RES_hh_tes_in!H29/RES_hh_num_in!H29)</f>
        <v>590.42953006353787</v>
      </c>
      <c r="I29" s="72">
        <f>IF(RES_hh_tes_in!I29=0,0,1000*11630*RES_hh_tes_in!I29/RES_hh_num_in!I29)</f>
        <v>532.10617120668644</v>
      </c>
      <c r="J29" s="72">
        <f>IF(RES_hh_tes_in!J29=0,0,1000*11630*RES_hh_tes_in!J29/RES_hh_num_in!J29)</f>
        <v>517.03622717561495</v>
      </c>
      <c r="K29" s="72">
        <f>IF(RES_hh_tes_in!K29=0,0,1000*11630*RES_hh_tes_in!K29/RES_hh_num_in!K29)</f>
        <v>490.11810737187244</v>
      </c>
      <c r="L29" s="72">
        <f>IF(RES_hh_tes_in!L29=0,0,1000*11630*RES_hh_tes_in!L29/RES_hh_num_in!L29)</f>
        <v>476.90891907263767</v>
      </c>
      <c r="M29" s="72">
        <f>IF(RES_hh_tes_in!M29=0,0,1000*11630*RES_hh_tes_in!M29/RES_hh_num_in!M29)</f>
        <v>490.7340853605989</v>
      </c>
      <c r="N29" s="72">
        <f>IF(RES_hh_tes_in!N29=0,0,1000*11630*RES_hh_tes_in!N29/RES_hh_num_in!N29)</f>
        <v>420.39777522034228</v>
      </c>
      <c r="O29" s="72">
        <f>IF(RES_hh_tes_in!O29=0,0,1000*11630*RES_hh_tes_in!O29/RES_hh_num_in!O29)</f>
        <v>420.31122204095578</v>
      </c>
      <c r="P29" s="72">
        <f>IF(RES_hh_tes_in!P29=0,0,1000*11630*RES_hh_tes_in!P29/RES_hh_num_in!P29)</f>
        <v>431.96171106080328</v>
      </c>
      <c r="Q29" s="72">
        <f>IF(RES_hh_tes_in!Q29=0,0,1000*11630*RES_hh_tes_in!Q29/RES_hh_num_in!Q29)</f>
        <v>415.80099614791447</v>
      </c>
      <c r="R29" s="72">
        <f>IF(RES_hh_tes_in!R29=0,0,1000*11630*RES_hh_tes_in!R29/RES_hh_num_in!R29)</f>
        <v>436.17546981842617</v>
      </c>
      <c r="S29" s="72">
        <f>IF(RES_hh_tes_in!S29=0,0,1000*11630*RES_hh_tes_in!S29/RES_hh_num_in!S29)</f>
        <v>476.60423401849204</v>
      </c>
      <c r="T29" s="72">
        <f>IF(RES_hh_tes_in!T29=0,0,1000*11630*RES_hh_tes_in!T29/RES_hh_num_in!T29)</f>
        <v>494.59773024432144</v>
      </c>
      <c r="U29" s="72">
        <f>IF(RES_hh_tes_in!U29=0,0,1000*11630*RES_hh_tes_in!U29/RES_hh_num_in!U29)</f>
        <v>495.38228247869347</v>
      </c>
      <c r="V29" s="72">
        <f>IF(RES_hh_tes_in!V29=0,0,1000*11630*RES_hh_tes_in!V29/RES_hh_num_in!V29)</f>
        <v>493.8286115251837</v>
      </c>
      <c r="W29" s="72">
        <f>IF(RES_hh_tes_in!W29=0,0,1000*11630*RES_hh_tes_in!W29/RES_hh_num_in!W29)</f>
        <v>462.36629819654445</v>
      </c>
      <c r="X29" s="72">
        <f>IF(RES_hh_tes_in!X29=0,0,1000*11630*RES_hh_tes_in!X29/RES_hh_num_in!X29)</f>
        <v>409.29058394233857</v>
      </c>
      <c r="Y29" s="72">
        <f>IF(RES_hh_tes_in!Y29=0,0,1000*11630*RES_hh_tes_in!Y29/RES_hh_num_in!Y29)</f>
        <v>387.01172818179163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631.8005563671893</v>
      </c>
      <c r="D30" s="72">
        <f>IF(RES_hh_tes_in!D30=0,0,1000*11630*RES_hh_tes_in!D30/RES_hh_num_in!D30)</f>
        <v>637.87850817949607</v>
      </c>
      <c r="E30" s="72">
        <f>IF(RES_hh_tes_in!E30=0,0,1000*11630*RES_hh_tes_in!E30/RES_hh_num_in!E30)</f>
        <v>630.10594346313678</v>
      </c>
      <c r="F30" s="72">
        <f>IF(RES_hh_tes_in!F30=0,0,1000*11630*RES_hh_tes_in!F30/RES_hh_num_in!F30)</f>
        <v>624.35533382295853</v>
      </c>
      <c r="G30" s="72">
        <f>IF(RES_hh_tes_in!G30=0,0,1000*11630*RES_hh_tes_in!G30/RES_hh_num_in!G30)</f>
        <v>644.32313161844195</v>
      </c>
      <c r="H30" s="72">
        <f>IF(RES_hh_tes_in!H30=0,0,1000*11630*RES_hh_tes_in!H30/RES_hh_num_in!H30)</f>
        <v>625.80567042827136</v>
      </c>
      <c r="I30" s="72">
        <f>IF(RES_hh_tes_in!I30=0,0,1000*11630*RES_hh_tes_in!I30/RES_hh_num_in!I30)</f>
        <v>529.69931636836941</v>
      </c>
      <c r="J30" s="72">
        <f>IF(RES_hh_tes_in!J30=0,0,1000*11630*RES_hh_tes_in!J30/RES_hh_num_in!J30)</f>
        <v>467.37026359146421</v>
      </c>
      <c r="K30" s="72">
        <f>IF(RES_hh_tes_in!K30=0,0,1000*11630*RES_hh_tes_in!K30/RES_hh_num_in!K30)</f>
        <v>483.19835655182158</v>
      </c>
      <c r="L30" s="72">
        <f>IF(RES_hh_tes_in!L30=0,0,1000*11630*RES_hh_tes_in!L30/RES_hh_num_in!L30)</f>
        <v>492.46269099872438</v>
      </c>
      <c r="M30" s="72">
        <f>IF(RES_hh_tes_in!M30=0,0,1000*11630*RES_hh_tes_in!M30/RES_hh_num_in!M30)</f>
        <v>514.36793488315232</v>
      </c>
      <c r="N30" s="72">
        <f>IF(RES_hh_tes_in!N30=0,0,1000*11630*RES_hh_tes_in!N30/RES_hh_num_in!N30)</f>
        <v>404.51997590647454</v>
      </c>
      <c r="O30" s="72">
        <f>IF(RES_hh_tes_in!O30=0,0,1000*11630*RES_hh_tes_in!O30/RES_hh_num_in!O30)</f>
        <v>443.54898178490663</v>
      </c>
      <c r="P30" s="72">
        <f>IF(RES_hh_tes_in!P30=0,0,1000*11630*RES_hh_tes_in!P30/RES_hh_num_in!P30)</f>
        <v>398.87165154411451</v>
      </c>
      <c r="Q30" s="72">
        <f>IF(RES_hh_tes_in!Q30=0,0,1000*11630*RES_hh_tes_in!Q30/RES_hh_num_in!Q30)</f>
        <v>419.75491281801322</v>
      </c>
      <c r="R30" s="72">
        <f>IF(RES_hh_tes_in!R30=0,0,1000*11630*RES_hh_tes_in!R30/RES_hh_num_in!R30)</f>
        <v>433.54037948725727</v>
      </c>
      <c r="S30" s="72">
        <f>IF(RES_hh_tes_in!S30=0,0,1000*11630*RES_hh_tes_in!S30/RES_hh_num_in!S30)</f>
        <v>491.77570426132763</v>
      </c>
      <c r="T30" s="72">
        <f>IF(RES_hh_tes_in!T30=0,0,1000*11630*RES_hh_tes_in!T30/RES_hh_num_in!T30)</f>
        <v>485.23840991067885</v>
      </c>
      <c r="U30" s="72">
        <f>IF(RES_hh_tes_in!U30=0,0,1000*11630*RES_hh_tes_in!U30/RES_hh_num_in!U30)</f>
        <v>494.44480997669399</v>
      </c>
      <c r="V30" s="72">
        <f>IF(RES_hh_tes_in!V30=0,0,1000*11630*RES_hh_tes_in!V30/RES_hh_num_in!V30)</f>
        <v>530.21512899885556</v>
      </c>
      <c r="W30" s="72">
        <f>IF(RES_hh_tes_in!W30=0,0,1000*11630*RES_hh_tes_in!W30/RES_hh_num_in!W30)</f>
        <v>502.62102438554928</v>
      </c>
      <c r="X30" s="72">
        <f>IF(RES_hh_tes_in!X30=0,0,1000*11630*RES_hh_tes_in!X30/RES_hh_num_in!X30)</f>
        <v>400.51021906605217</v>
      </c>
      <c r="Y30" s="72">
        <f>IF(RES_hh_tes_in!Y30=0,0,1000*11630*RES_hh_tes_in!Y30/RES_hh_num_in!Y30)</f>
        <v>367.33544464811973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594.66385193396263</v>
      </c>
      <c r="D31" s="72">
        <f>IF(RES_hh_tes_in!D31=0,0,1000*11630*RES_hh_tes_in!D31/RES_hh_num_in!D31)</f>
        <v>677.72070668221875</v>
      </c>
      <c r="E31" s="72">
        <f>IF(RES_hh_tes_in!E31=0,0,1000*11630*RES_hh_tes_in!E31/RES_hh_num_in!E31)</f>
        <v>585.74409298438445</v>
      </c>
      <c r="F31" s="72">
        <f>IF(RES_hh_tes_in!F31=0,0,1000*11630*RES_hh_tes_in!F31/RES_hh_num_in!F31)</f>
        <v>599.71444729609732</v>
      </c>
      <c r="G31" s="72">
        <f>IF(RES_hh_tes_in!G31=0,0,1000*11630*RES_hh_tes_in!G31/RES_hh_num_in!G31)</f>
        <v>576.64556729970764</v>
      </c>
      <c r="H31" s="72">
        <f>IF(RES_hh_tes_in!H31=0,0,1000*11630*RES_hh_tes_in!H31/RES_hh_num_in!H31)</f>
        <v>561.95015059611114</v>
      </c>
      <c r="I31" s="72">
        <f>IF(RES_hh_tes_in!I31=0,0,1000*11630*RES_hh_tes_in!I31/RES_hh_num_in!I31)</f>
        <v>589.9999898471757</v>
      </c>
      <c r="J31" s="72">
        <f>IF(RES_hh_tes_in!J31=0,0,1000*11630*RES_hh_tes_in!J31/RES_hh_num_in!J31)</f>
        <v>502.86314140498746</v>
      </c>
      <c r="K31" s="72">
        <f>IF(RES_hh_tes_in!K31=0,0,1000*11630*RES_hh_tes_in!K31/RES_hh_num_in!K31)</f>
        <v>509.2450078631677</v>
      </c>
      <c r="L31" s="72">
        <f>IF(RES_hh_tes_in!L31=0,0,1000*11630*RES_hh_tes_in!L31/RES_hh_num_in!L31)</f>
        <v>546.75709884023388</v>
      </c>
      <c r="M31" s="72">
        <f>IF(RES_hh_tes_in!M31=0,0,1000*11630*RES_hh_tes_in!M31/RES_hh_num_in!M31)</f>
        <v>442.83046595010171</v>
      </c>
      <c r="N31" s="72">
        <f>IF(RES_hh_tes_in!N31=0,0,1000*11630*RES_hh_tes_in!N31/RES_hh_num_in!N31)</f>
        <v>401.92484600816044</v>
      </c>
      <c r="O31" s="72">
        <f>IF(RES_hh_tes_in!O31=0,0,1000*11630*RES_hh_tes_in!O31/RES_hh_num_in!O31)</f>
        <v>431.76305131165861</v>
      </c>
      <c r="P31" s="72">
        <f>IF(RES_hh_tes_in!P31=0,0,1000*11630*RES_hh_tes_in!P31/RES_hh_num_in!P31)</f>
        <v>432.74553737365466</v>
      </c>
      <c r="Q31" s="72">
        <f>IF(RES_hh_tes_in!Q31=0,0,1000*11630*RES_hh_tes_in!Q31/RES_hh_num_in!Q31)</f>
        <v>431.61410568749039</v>
      </c>
      <c r="R31" s="72">
        <f>IF(RES_hh_tes_in!R31=0,0,1000*11630*RES_hh_tes_in!R31/RES_hh_num_in!R31)</f>
        <v>428.60694338798038</v>
      </c>
      <c r="S31" s="72">
        <f>IF(RES_hh_tes_in!S31=0,0,1000*11630*RES_hh_tes_in!S31/RES_hh_num_in!S31)</f>
        <v>493.03213911845012</v>
      </c>
      <c r="T31" s="72">
        <f>IF(RES_hh_tes_in!T31=0,0,1000*11630*RES_hh_tes_in!T31/RES_hh_num_in!T31)</f>
        <v>481.52624071896406</v>
      </c>
      <c r="U31" s="72">
        <f>IF(RES_hh_tes_in!U31=0,0,1000*11630*RES_hh_tes_in!U31/RES_hh_num_in!U31)</f>
        <v>494.98965281398023</v>
      </c>
      <c r="V31" s="72">
        <f>IF(RES_hh_tes_in!V31=0,0,1000*11630*RES_hh_tes_in!V31/RES_hh_num_in!V31)</f>
        <v>468.72914048613455</v>
      </c>
      <c r="W31" s="72">
        <f>IF(RES_hh_tes_in!W31=0,0,1000*11630*RES_hh_tes_in!W31/RES_hh_num_in!W31)</f>
        <v>499.61239031882252</v>
      </c>
      <c r="X31" s="72">
        <f>IF(RES_hh_tes_in!X31=0,0,1000*11630*RES_hh_tes_in!X31/RES_hh_num_in!X31)</f>
        <v>409.85767008629574</v>
      </c>
      <c r="Y31" s="72">
        <f>IF(RES_hh_tes_in!Y31=0,0,1000*11630*RES_hh_tes_in!Y31/RES_hh_num_in!Y31)</f>
        <v>381.60862949816772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637.03647433564629</v>
      </c>
      <c r="D32" s="77">
        <f>IF(RES_hh_tes_in!D32=0,0,1000*11630*RES_hh_tes_in!D32/RES_hh_num_in!D32)</f>
        <v>642.31515001244725</v>
      </c>
      <c r="E32" s="77">
        <f>IF(RES_hh_tes_in!E32=0,0,1000*11630*RES_hh_tes_in!E32/RES_hh_num_in!E32)</f>
        <v>585.36494048872271</v>
      </c>
      <c r="F32" s="77">
        <f>IF(RES_hh_tes_in!F32=0,0,1000*11630*RES_hh_tes_in!F32/RES_hh_num_in!F32)</f>
        <v>702.53962542680927</v>
      </c>
      <c r="G32" s="77">
        <f>IF(RES_hh_tes_in!G32=0,0,1000*11630*RES_hh_tes_in!G32/RES_hh_num_in!G32)</f>
        <v>569.3170292761713</v>
      </c>
      <c r="H32" s="77">
        <f>IF(RES_hh_tes_in!H32=0,0,1000*11630*RES_hh_tes_in!H32/RES_hh_num_in!H32)</f>
        <v>615.52774570654628</v>
      </c>
      <c r="I32" s="77">
        <f>IF(RES_hh_tes_in!I32=0,0,1000*11630*RES_hh_tes_in!I32/RES_hh_num_in!I32)</f>
        <v>563.46740085965484</v>
      </c>
      <c r="J32" s="77">
        <f>IF(RES_hh_tes_in!J32=0,0,1000*11630*RES_hh_tes_in!J32/RES_hh_num_in!J32)</f>
        <v>501.9017366809145</v>
      </c>
      <c r="K32" s="77">
        <f>IF(RES_hh_tes_in!K32=0,0,1000*11630*RES_hh_tes_in!K32/RES_hh_num_in!K32)</f>
        <v>505.61794859034529</v>
      </c>
      <c r="L32" s="77">
        <f>IF(RES_hh_tes_in!L32=0,0,1000*11630*RES_hh_tes_in!L32/RES_hh_num_in!L32)</f>
        <v>471.70910251155908</v>
      </c>
      <c r="M32" s="77">
        <f>IF(RES_hh_tes_in!M32=0,0,1000*11630*RES_hh_tes_in!M32/RES_hh_num_in!M32)</f>
        <v>470.51519921181438</v>
      </c>
      <c r="N32" s="77">
        <f>IF(RES_hh_tes_in!N32=0,0,1000*11630*RES_hh_tes_in!N32/RES_hh_num_in!N32)</f>
        <v>408.86663240498831</v>
      </c>
      <c r="O32" s="77">
        <f>IF(RES_hh_tes_in!O32=0,0,1000*11630*RES_hh_tes_in!O32/RES_hh_num_in!O32)</f>
        <v>464.82568148807729</v>
      </c>
      <c r="P32" s="77">
        <f>IF(RES_hh_tes_in!P32=0,0,1000*11630*RES_hh_tes_in!P32/RES_hh_num_in!P32)</f>
        <v>390.18364263610454</v>
      </c>
      <c r="Q32" s="77">
        <f>IF(RES_hh_tes_in!Q32=0,0,1000*11630*RES_hh_tes_in!Q32/RES_hh_num_in!Q32)</f>
        <v>424.24265644029435</v>
      </c>
      <c r="R32" s="77">
        <f>IF(RES_hh_tes_in!R32=0,0,1000*11630*RES_hh_tes_in!R32/RES_hh_num_in!R32)</f>
        <v>419.12995650019269</v>
      </c>
      <c r="S32" s="77">
        <f>IF(RES_hh_tes_in!S32=0,0,1000*11630*RES_hh_tes_in!S32/RES_hh_num_in!S32)</f>
        <v>496.24736394777108</v>
      </c>
      <c r="T32" s="77">
        <f>IF(RES_hh_tes_in!T32=0,0,1000*11630*RES_hh_tes_in!T32/RES_hh_num_in!T32)</f>
        <v>494.06302704604207</v>
      </c>
      <c r="U32" s="77">
        <f>IF(RES_hh_tes_in!U32=0,0,1000*11630*RES_hh_tes_in!U32/RES_hh_num_in!U32)</f>
        <v>496.37820433083402</v>
      </c>
      <c r="V32" s="77">
        <f>IF(RES_hh_tes_in!V32=0,0,1000*11630*RES_hh_tes_in!V32/RES_hh_num_in!V32)</f>
        <v>520.25780238190919</v>
      </c>
      <c r="W32" s="77">
        <f>IF(RES_hh_tes_in!W32=0,0,1000*11630*RES_hh_tes_in!W32/RES_hh_num_in!W32)</f>
        <v>491.80313345240887</v>
      </c>
      <c r="X32" s="77">
        <f>IF(RES_hh_tes_in!X32=0,0,1000*11630*RES_hh_tes_in!X32/RES_hh_num_in!X32)</f>
        <v>374.80450286880665</v>
      </c>
      <c r="Y32" s="77">
        <f>IF(RES_hh_tes_in!Y32=0,0,1000*11630*RES_hh_tes_in!Y32/RES_hh_num_in!Y32)</f>
        <v>400.86110741450551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1920.5019903272364</v>
      </c>
      <c r="D3" s="65">
        <f>IF(RES_hh_emi_in!D3=0,0,1000000*RES_hh_emi_in!D3/RES_hh_num_in!D3)</f>
        <v>1347.4673658411061</v>
      </c>
      <c r="E3" s="65">
        <f>IF(RES_hh_emi_in!E3=0,0,1000000*RES_hh_emi_in!E3/RES_hh_num_in!E3)</f>
        <v>1688.3698155617838</v>
      </c>
      <c r="F3" s="65">
        <f>IF(RES_hh_emi_in!F3=0,0,1000000*RES_hh_emi_in!F3/RES_hh_num_in!F3)</f>
        <v>1700.2061230634954</v>
      </c>
      <c r="G3" s="65">
        <f>IF(RES_hh_emi_in!G3=0,0,1000000*RES_hh_emi_in!G3/RES_hh_num_in!G3)</f>
        <v>1390.6288090934086</v>
      </c>
      <c r="H3" s="65">
        <f>IF(RES_hh_emi_in!H3=0,0,1000000*RES_hh_emi_in!H3/RES_hh_num_in!H3)</f>
        <v>927.80347908782937</v>
      </c>
      <c r="I3" s="65">
        <f>IF(RES_hh_emi_in!I3=0,0,1000000*RES_hh_emi_in!I3/RES_hh_num_in!I3)</f>
        <v>889.43761998563423</v>
      </c>
      <c r="J3" s="65">
        <f>IF(RES_hh_emi_in!J3=0,0,1000000*RES_hh_emi_in!J3/RES_hh_num_in!J3)</f>
        <v>1828.4537213720432</v>
      </c>
      <c r="K3" s="65">
        <f>IF(RES_hh_emi_in!K3=0,0,1000000*RES_hh_emi_in!K3/RES_hh_num_in!K3)</f>
        <v>2109.6622645291845</v>
      </c>
      <c r="L3" s="65">
        <f>IF(RES_hh_emi_in!L3=0,0,1000000*RES_hh_emi_in!L3/RES_hh_num_in!L3)</f>
        <v>2059.1770105051542</v>
      </c>
      <c r="M3" s="65">
        <f>IF(RES_hh_emi_in!M3=0,0,1000000*RES_hh_emi_in!M3/RES_hh_num_in!M3)</f>
        <v>1949.0927335544948</v>
      </c>
      <c r="N3" s="65">
        <f>IF(RES_hh_emi_in!N3=0,0,1000000*RES_hh_emi_in!N3/RES_hh_num_in!N3)</f>
        <v>1889.7049340092799</v>
      </c>
      <c r="O3" s="65">
        <f>IF(RES_hh_emi_in!O3=0,0,1000000*RES_hh_emi_in!O3/RES_hh_num_in!O3)</f>
        <v>1765.116409258369</v>
      </c>
      <c r="P3" s="65">
        <f>IF(RES_hh_emi_in!P3=0,0,1000000*RES_hh_emi_in!P3/RES_hh_num_in!P3)</f>
        <v>888.61186219647595</v>
      </c>
      <c r="Q3" s="65">
        <f>IF(RES_hh_emi_in!Q3=0,0,1000000*RES_hh_emi_in!Q3/RES_hh_num_in!Q3)</f>
        <v>1080.4067645909831</v>
      </c>
      <c r="R3" s="65">
        <f>IF(RES_hh_emi_in!R3=0,0,1000000*RES_hh_emi_in!R3/RES_hh_num_in!R3)</f>
        <v>1142.1877353952921</v>
      </c>
      <c r="S3" s="65">
        <f>IF(RES_hh_emi_in!S3=0,0,1000000*RES_hh_emi_in!S3/RES_hh_num_in!S3)</f>
        <v>1054.1400212645608</v>
      </c>
      <c r="T3" s="65">
        <f>IF(RES_hh_emi_in!T3=0,0,1000000*RES_hh_emi_in!T3/RES_hh_num_in!T3)</f>
        <v>1024.0403916218177</v>
      </c>
      <c r="U3" s="65">
        <f>IF(RES_hh_emi_in!U3=0,0,1000000*RES_hh_emi_in!U3/RES_hh_num_in!U3)</f>
        <v>950.05501922619453</v>
      </c>
      <c r="V3" s="65">
        <f>IF(RES_hh_emi_in!V3=0,0,1000000*RES_hh_emi_in!V3/RES_hh_num_in!V3)</f>
        <v>830.69698682837975</v>
      </c>
      <c r="W3" s="65">
        <f>IF(RES_hh_emi_in!W3=0,0,1000000*RES_hh_emi_in!W3/RES_hh_num_in!W3)</f>
        <v>654.01176578384934</v>
      </c>
      <c r="X3" s="65">
        <f>IF(RES_hh_emi_in!X3=0,0,1000000*RES_hh_emi_in!X3/RES_hh_num_in!X3)</f>
        <v>615.80212852277634</v>
      </c>
      <c r="Y3" s="65">
        <f>IF(RES_hh_emi_in!Y3=0,0,1000000*RES_hh_emi_in!Y3/RES_hh_num_in!Y3)</f>
        <v>479.60317817196767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1527.1572221146985</v>
      </c>
      <c r="D4" s="69">
        <f>IF(RES_hh_emi_in!D4=0,0,1000000*RES_hh_emi_in!D4/RES_hh_num_in!D4)</f>
        <v>1003.0256502601326</v>
      </c>
      <c r="E4" s="69">
        <f>IF(RES_hh_emi_in!E4=0,0,1000000*RES_hh_emi_in!E4/RES_hh_num_in!E4)</f>
        <v>1339.7255248552497</v>
      </c>
      <c r="F4" s="69">
        <f>IF(RES_hh_emi_in!F4=0,0,1000000*RES_hh_emi_in!F4/RES_hh_num_in!F4)</f>
        <v>1416.4600911591649</v>
      </c>
      <c r="G4" s="69">
        <f>IF(RES_hh_emi_in!G4=0,0,1000000*RES_hh_emi_in!G4/RES_hh_num_in!G4)</f>
        <v>1048.5119321135332</v>
      </c>
      <c r="H4" s="69">
        <f>IF(RES_hh_emi_in!H4=0,0,1000000*RES_hh_emi_in!H4/RES_hh_num_in!H4)</f>
        <v>672.29262096183845</v>
      </c>
      <c r="I4" s="69">
        <f>IF(RES_hh_emi_in!I4=0,0,1000000*RES_hh_emi_in!I4/RES_hh_num_in!I4)</f>
        <v>674.66670045301942</v>
      </c>
      <c r="J4" s="69">
        <f>IF(RES_hh_emi_in!J4=0,0,1000000*RES_hh_emi_in!J4/RES_hh_num_in!J4)</f>
        <v>1494.4942120931685</v>
      </c>
      <c r="K4" s="69">
        <f>IF(RES_hh_emi_in!K4=0,0,1000000*RES_hh_emi_in!K4/RES_hh_num_in!K4)</f>
        <v>1706.8115175385608</v>
      </c>
      <c r="L4" s="69">
        <f>IF(RES_hh_emi_in!L4=0,0,1000000*RES_hh_emi_in!L4/RES_hh_num_in!L4)</f>
        <v>1669.9382508514973</v>
      </c>
      <c r="M4" s="69">
        <f>IF(RES_hh_emi_in!M4=0,0,1000000*RES_hh_emi_in!M4/RES_hh_num_in!M4)</f>
        <v>1570.156259744871</v>
      </c>
      <c r="N4" s="69">
        <f>IF(RES_hh_emi_in!N4=0,0,1000000*RES_hh_emi_in!N4/RES_hh_num_in!N4)</f>
        <v>1541.0232952287142</v>
      </c>
      <c r="O4" s="69">
        <f>IF(RES_hh_emi_in!O4=0,0,1000000*RES_hh_emi_in!O4/RES_hh_num_in!O4)</f>
        <v>1425.8095789130793</v>
      </c>
      <c r="P4" s="69">
        <f>IF(RES_hh_emi_in!P4=0,0,1000000*RES_hh_emi_in!P4/RES_hh_num_in!P4)</f>
        <v>645.44067039223296</v>
      </c>
      <c r="Q4" s="69">
        <f>IF(RES_hh_emi_in!Q4=0,0,1000000*RES_hh_emi_in!Q4/RES_hh_num_in!Q4)</f>
        <v>818.93864981256502</v>
      </c>
      <c r="R4" s="69">
        <f>IF(RES_hh_emi_in!R4=0,0,1000000*RES_hh_emi_in!R4/RES_hh_num_in!R4)</f>
        <v>840.16080045636727</v>
      </c>
      <c r="S4" s="69">
        <f>IF(RES_hh_emi_in!S4=0,0,1000000*RES_hh_emi_in!S4/RES_hh_num_in!S4)</f>
        <v>766.50034155164326</v>
      </c>
      <c r="T4" s="69">
        <f>IF(RES_hh_emi_in!T4=0,0,1000000*RES_hh_emi_in!T4/RES_hh_num_in!T4)</f>
        <v>740.97925178259152</v>
      </c>
      <c r="U4" s="69">
        <f>IF(RES_hh_emi_in!U4=0,0,1000000*RES_hh_emi_in!U4/RES_hh_num_in!U4)</f>
        <v>668.58813044294891</v>
      </c>
      <c r="V4" s="69">
        <f>IF(RES_hh_emi_in!V4=0,0,1000000*RES_hh_emi_in!V4/RES_hh_num_in!V4)</f>
        <v>563.90938278970793</v>
      </c>
      <c r="W4" s="69">
        <f>IF(RES_hh_emi_in!W4=0,0,1000000*RES_hh_emi_in!W4/RES_hh_num_in!W4)</f>
        <v>443.88784244520951</v>
      </c>
      <c r="X4" s="69">
        <f>IF(RES_hh_emi_in!X4=0,0,1000000*RES_hh_emi_in!X4/RES_hh_num_in!X4)</f>
        <v>427.39599168908074</v>
      </c>
      <c r="Y4" s="69">
        <f>IF(RES_hh_emi_in!Y4=0,0,1000000*RES_hh_emi_in!Y4/RES_hh_num_in!Y4)</f>
        <v>317.10029519754801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2070.2114649820282</v>
      </c>
      <c r="D6" s="72">
        <f>IF(RES_hh_emi_in!D6=0,0,1000000*RES_hh_emi_in!D6/RES_hh_num_in!D6)</f>
        <v>2075.5289632429799</v>
      </c>
      <c r="E6" s="72">
        <f>IF(RES_hh_emi_in!E6=0,0,1000000*RES_hh_emi_in!E6/RES_hh_num_in!E6)</f>
        <v>2332.7577820124257</v>
      </c>
      <c r="F6" s="72">
        <f>IF(RES_hh_emi_in!F6=0,0,1000000*RES_hh_emi_in!F6/RES_hh_num_in!F6)</f>
        <v>2201.5435778276078</v>
      </c>
      <c r="G6" s="72">
        <f>IF(RES_hh_emi_in!G6=0,0,1000000*RES_hh_emi_in!G6/RES_hh_num_in!G6)</f>
        <v>2500.5652657188812</v>
      </c>
      <c r="H6" s="72">
        <f>IF(RES_hh_emi_in!H6=0,0,1000000*RES_hh_emi_in!H6/RES_hh_num_in!H6)</f>
        <v>2265.7559004502423</v>
      </c>
      <c r="I6" s="72">
        <f>IF(RES_hh_emi_in!I6=0,0,1000000*RES_hh_emi_in!I6/RES_hh_num_in!I6)</f>
        <v>2222.8607779254066</v>
      </c>
      <c r="J6" s="72">
        <f>IF(RES_hh_emi_in!J6=0,0,1000000*RES_hh_emi_in!J6/RES_hh_num_in!J6)</f>
        <v>2485.3095089121853</v>
      </c>
      <c r="K6" s="72">
        <f>IF(RES_hh_emi_in!K6=0,0,1000000*RES_hh_emi_in!K6/RES_hh_num_in!K6)</f>
        <v>2375.5341549162754</v>
      </c>
      <c r="L6" s="72">
        <f>IF(RES_hh_emi_in!L6=0,0,1000000*RES_hh_emi_in!L6/RES_hh_num_in!L6)</f>
        <v>2380.1457201806265</v>
      </c>
      <c r="M6" s="72">
        <f>IF(RES_hh_emi_in!M6=0,0,1000000*RES_hh_emi_in!M6/RES_hh_num_in!M6)</f>
        <v>2020.5708424738534</v>
      </c>
      <c r="N6" s="72">
        <f>IF(RES_hh_emi_in!N6=0,0,1000000*RES_hh_emi_in!N6/RES_hh_num_in!N6)</f>
        <v>2069.7815393459091</v>
      </c>
      <c r="O6" s="72">
        <f>IF(RES_hh_emi_in!O6=0,0,1000000*RES_hh_emi_in!O6/RES_hh_num_in!O6)</f>
        <v>2024.0568452388982</v>
      </c>
      <c r="P6" s="72">
        <f>IF(RES_hh_emi_in!P6=0,0,1000000*RES_hh_emi_in!P6/RES_hh_num_in!P6)</f>
        <v>1652.2228210621638</v>
      </c>
      <c r="Q6" s="72">
        <f>IF(RES_hh_emi_in!Q6=0,0,1000000*RES_hh_emi_in!Q6/RES_hh_num_in!Q6)</f>
        <v>1606.0493199938746</v>
      </c>
      <c r="R6" s="72">
        <f>IF(RES_hh_emi_in!R6=0,0,1000000*RES_hh_emi_in!R6/RES_hh_num_in!R6)</f>
        <v>1595.9604957286581</v>
      </c>
      <c r="S6" s="72">
        <f>IF(RES_hh_emi_in!S6=0,0,1000000*RES_hh_emi_in!S6/RES_hh_num_in!S6)</f>
        <v>1574.1050158215087</v>
      </c>
      <c r="T6" s="72">
        <f>IF(RES_hh_emi_in!T6=0,0,1000000*RES_hh_emi_in!T6/RES_hh_num_in!T6)</f>
        <v>1432.2055908378775</v>
      </c>
      <c r="U6" s="72">
        <f>IF(RES_hh_emi_in!U6=0,0,1000000*RES_hh_emi_in!U6/RES_hh_num_in!U6)</f>
        <v>1389.1064105922967</v>
      </c>
      <c r="V6" s="72">
        <f>IF(RES_hh_emi_in!V6=0,0,1000000*RES_hh_emi_in!V6/RES_hh_num_in!V6)</f>
        <v>1291.6249476403721</v>
      </c>
      <c r="W6" s="72">
        <f>IF(RES_hh_emi_in!W6=0,0,1000000*RES_hh_emi_in!W6/RES_hh_num_in!W6)</f>
        <v>1293.647674493948</v>
      </c>
      <c r="X6" s="72">
        <f>IF(RES_hh_emi_in!X6=0,0,1000000*RES_hh_emi_in!X6/RES_hh_num_in!X6)</f>
        <v>1041.8810117921105</v>
      </c>
      <c r="Y6" s="72">
        <f>IF(RES_hh_emi_in!Y6=0,0,1000000*RES_hh_emi_in!Y6/RES_hh_num_in!Y6)</f>
        <v>854.30878244609175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2740.768569949937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2972.8768957573629</v>
      </c>
      <c r="L7" s="72">
        <f>IF(RES_hh_emi_in!L7=0,0,1000000*RES_hh_emi_in!L7/RES_hh_num_in!L7)</f>
        <v>2674.116917578724</v>
      </c>
      <c r="M7" s="72">
        <f>IF(RES_hh_emi_in!M7=0,0,1000000*RES_hh_emi_in!M7/RES_hh_num_in!M7)</f>
        <v>2620.660243277503</v>
      </c>
      <c r="N7" s="72">
        <f>IF(RES_hh_emi_in!N7=0,0,1000000*RES_hh_emi_in!N7/RES_hh_num_in!N7)</f>
        <v>2534.9668588270206</v>
      </c>
      <c r="O7" s="72">
        <f>IF(RES_hh_emi_in!O7=0,0,1000000*RES_hh_emi_in!O7/RES_hh_num_in!O7)</f>
        <v>2531.1672935162674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1904.9242061919283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1802.3307882146889</v>
      </c>
      <c r="D8" s="72">
        <f>IF(RES_hh_emi_in!D8=0,0,1000000*RES_hh_emi_in!D8/RES_hh_num_in!D8)</f>
        <v>1721.7665374760638</v>
      </c>
      <c r="E8" s="72">
        <f>IF(RES_hh_emi_in!E8=0,0,1000000*RES_hh_emi_in!E8/RES_hh_num_in!E8)</f>
        <v>1966.5692697335385</v>
      </c>
      <c r="F8" s="72">
        <f>IF(RES_hh_emi_in!F8=0,0,1000000*RES_hh_emi_in!F8/RES_hh_num_in!F8)</f>
        <v>2049.6217746781444</v>
      </c>
      <c r="G8" s="72">
        <f>IF(RES_hh_emi_in!G8=0,0,1000000*RES_hh_emi_in!G8/RES_hh_num_in!G8)</f>
        <v>2148.3672988199532</v>
      </c>
      <c r="H8" s="72">
        <f>IF(RES_hh_emi_in!H8=0,0,1000000*RES_hh_emi_in!H8/RES_hh_num_in!H8)</f>
        <v>1962.7404202289811</v>
      </c>
      <c r="I8" s="72">
        <f>IF(RES_hh_emi_in!I8=0,0,1000000*RES_hh_emi_in!I8/RES_hh_num_in!I8)</f>
        <v>1892.656707800613</v>
      </c>
      <c r="J8" s="72">
        <f>IF(RES_hh_emi_in!J8=0,0,1000000*RES_hh_emi_in!J8/RES_hh_num_in!J8)</f>
        <v>1891.5239471600212</v>
      </c>
      <c r="K8" s="72">
        <f>IF(RES_hh_emi_in!K8=0,0,1000000*RES_hh_emi_in!K8/RES_hh_num_in!K8)</f>
        <v>1917.1165290981126</v>
      </c>
      <c r="L8" s="72">
        <f>IF(RES_hh_emi_in!L8=0,0,1000000*RES_hh_emi_in!L8/RES_hh_num_in!L8)</f>
        <v>2059.8997614376294</v>
      </c>
      <c r="M8" s="72">
        <f>IF(RES_hh_emi_in!M8=0,0,1000000*RES_hh_emi_in!M8/RES_hh_num_in!M8)</f>
        <v>1889.636689880967</v>
      </c>
      <c r="N8" s="72">
        <f>IF(RES_hh_emi_in!N8=0,0,1000000*RES_hh_emi_in!N8/RES_hh_num_in!N8)</f>
        <v>1827.1348643026399</v>
      </c>
      <c r="O8" s="72">
        <f>IF(RES_hh_emi_in!O8=0,0,1000000*RES_hh_emi_in!O8/RES_hh_num_in!O8)</f>
        <v>1718.5685984096629</v>
      </c>
      <c r="P8" s="72">
        <f>IF(RES_hh_emi_in!P8=0,0,1000000*RES_hh_emi_in!P8/RES_hh_num_in!P8)</f>
        <v>1290.7135294834654</v>
      </c>
      <c r="Q8" s="72">
        <f>IF(RES_hh_emi_in!Q8=0,0,1000000*RES_hh_emi_in!Q8/RES_hh_num_in!Q8)</f>
        <v>1394.9466313594219</v>
      </c>
      <c r="R8" s="72">
        <f>IF(RES_hh_emi_in!R8=0,0,1000000*RES_hh_emi_in!R8/RES_hh_num_in!R8)</f>
        <v>1336.6501814635701</v>
      </c>
      <c r="S8" s="72">
        <f>IF(RES_hh_emi_in!S8=0,0,1000000*RES_hh_emi_in!S8/RES_hh_num_in!S8)</f>
        <v>1298.1957479712144</v>
      </c>
      <c r="T8" s="72">
        <f>IF(RES_hh_emi_in!T8=0,0,1000000*RES_hh_emi_in!T8/RES_hh_num_in!T8)</f>
        <v>1178.332148175763</v>
      </c>
      <c r="U8" s="72">
        <f>IF(RES_hh_emi_in!U8=0,0,1000000*RES_hh_emi_in!U8/RES_hh_num_in!U8)</f>
        <v>1091.0039158802365</v>
      </c>
      <c r="V8" s="72">
        <f>IF(RES_hh_emi_in!V8=0,0,1000000*RES_hh_emi_in!V8/RES_hh_num_in!V8)</f>
        <v>1018.9361236056211</v>
      </c>
      <c r="W8" s="72">
        <f>IF(RES_hh_emi_in!W8=0,0,1000000*RES_hh_emi_in!W8/RES_hh_num_in!W8)</f>
        <v>1076.154757048284</v>
      </c>
      <c r="X8" s="72">
        <f>IF(RES_hh_emi_in!X8=0,0,1000000*RES_hh_emi_in!X8/RES_hh_num_in!X8)</f>
        <v>841.06603692293493</v>
      </c>
      <c r="Y8" s="72">
        <f>IF(RES_hh_emi_in!Y8=0,0,1000000*RES_hh_emi_in!Y8/RES_hh_num_in!Y8)</f>
        <v>628.254912588249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255.00876825990932</v>
      </c>
      <c r="D17" s="69">
        <f>IF(RES_hh_emi_in!D17=0,0,1000000*RES_hh_emi_in!D17/RES_hh_num_in!D17)</f>
        <v>212.28549397672762</v>
      </c>
      <c r="E17" s="69">
        <f>IF(RES_hh_emi_in!E17=0,0,1000000*RES_hh_emi_in!E17/RES_hh_num_in!E17)</f>
        <v>215.11294212917085</v>
      </c>
      <c r="F17" s="69">
        <f>IF(RES_hh_emi_in!F17=0,0,1000000*RES_hh_emi_in!F17/RES_hh_num_in!F17)</f>
        <v>161.12087211820833</v>
      </c>
      <c r="G17" s="69">
        <f>IF(RES_hh_emi_in!G17=0,0,1000000*RES_hh_emi_in!G17/RES_hh_num_in!G17)</f>
        <v>225.63642932810706</v>
      </c>
      <c r="H17" s="69">
        <f>IF(RES_hh_emi_in!H17=0,0,1000000*RES_hh_emi_in!H17/RES_hh_num_in!H17)</f>
        <v>163.7816173425316</v>
      </c>
      <c r="I17" s="69">
        <f>IF(RES_hh_emi_in!I17=0,0,1000000*RES_hh_emi_in!I17/RES_hh_num_in!I17)</f>
        <v>134.11448973053766</v>
      </c>
      <c r="J17" s="69">
        <f>IF(RES_hh_emi_in!J17=0,0,1000000*RES_hh_emi_in!J17/RES_hh_num_in!J17)</f>
        <v>224.19933588987374</v>
      </c>
      <c r="K17" s="69">
        <f>IF(RES_hh_emi_in!K17=0,0,1000000*RES_hh_emi_in!K17/RES_hh_num_in!K17)</f>
        <v>274.80452714034948</v>
      </c>
      <c r="L17" s="69">
        <f>IF(RES_hh_emi_in!L17=0,0,1000000*RES_hh_emi_in!L17/RES_hh_num_in!L17)</f>
        <v>283.59948587133778</v>
      </c>
      <c r="M17" s="69">
        <f>IF(RES_hh_emi_in!M17=0,0,1000000*RES_hh_emi_in!M17/RES_hh_num_in!M17)</f>
        <v>257.03625196781275</v>
      </c>
      <c r="N17" s="69">
        <f>IF(RES_hh_emi_in!N17=0,0,1000000*RES_hh_emi_in!N17/RES_hh_num_in!N17)</f>
        <v>248.67482171891783</v>
      </c>
      <c r="O17" s="69">
        <f>IF(RES_hh_emi_in!O17=0,0,1000000*RES_hh_emi_in!O17/RES_hh_num_in!O17)</f>
        <v>238.97965858988496</v>
      </c>
      <c r="P17" s="69">
        <f>IF(RES_hh_emi_in!P17=0,0,1000000*RES_hh_emi_in!P17/RES_hh_num_in!P17)</f>
        <v>153.65099881858197</v>
      </c>
      <c r="Q17" s="69">
        <f>IF(RES_hh_emi_in!Q17=0,0,1000000*RES_hh_emi_in!Q17/RES_hh_num_in!Q17)</f>
        <v>177.76885355532821</v>
      </c>
      <c r="R17" s="69">
        <f>IF(RES_hh_emi_in!R17=0,0,1000000*RES_hh_emi_in!R17/RES_hh_num_in!R17)</f>
        <v>196.27569157832608</v>
      </c>
      <c r="S17" s="69">
        <f>IF(RES_hh_emi_in!S17=0,0,1000000*RES_hh_emi_in!S17/RES_hh_num_in!S17)</f>
        <v>181.12798872524777</v>
      </c>
      <c r="T17" s="69">
        <f>IF(RES_hh_emi_in!T17=0,0,1000000*RES_hh_emi_in!T17/RES_hh_num_in!T17)</f>
        <v>173.19698644891366</v>
      </c>
      <c r="U17" s="69">
        <f>IF(RES_hh_emi_in!U17=0,0,1000000*RES_hh_emi_in!U17/RES_hh_num_in!U17)</f>
        <v>169.55626366869851</v>
      </c>
      <c r="V17" s="69">
        <f>IF(RES_hh_emi_in!V17=0,0,1000000*RES_hh_emi_in!V17/RES_hh_num_in!V17)</f>
        <v>153.99271190384454</v>
      </c>
      <c r="W17" s="69">
        <f>IF(RES_hh_emi_in!W17=0,0,1000000*RES_hh_emi_in!W17/RES_hh_num_in!W17)</f>
        <v>118.77737271697696</v>
      </c>
      <c r="X17" s="69">
        <f>IF(RES_hh_emi_in!X17=0,0,1000000*RES_hh_emi_in!X17/RES_hh_num_in!X17)</f>
        <v>101.04611572721301</v>
      </c>
      <c r="Y17" s="69">
        <f>IF(RES_hh_emi_in!Y17=0,0,1000000*RES_hh_emi_in!Y17/RES_hh_num_in!Y17)</f>
        <v>94.898489005524297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464.29595720877205</v>
      </c>
      <c r="D19" s="72">
        <f>IF(RES_hh_emi_in!D19=0,0,1000000*RES_hh_emi_in!D19/RES_hh_num_in!D19)</f>
        <v>456.30155270172463</v>
      </c>
      <c r="E19" s="72">
        <f>IF(RES_hh_emi_in!E19=0,0,1000000*RES_hh_emi_in!E19/RES_hh_num_in!E19)</f>
        <v>447.44162593881657</v>
      </c>
      <c r="F19" s="72">
        <f>IF(RES_hh_emi_in!F19=0,0,1000000*RES_hh_emi_in!F19/RES_hh_num_in!F19)</f>
        <v>503.79513702084569</v>
      </c>
      <c r="G19" s="72">
        <f>IF(RES_hh_emi_in!G19=0,0,1000000*RES_hh_emi_in!G19/RES_hh_num_in!G19)</f>
        <v>455.60834166744888</v>
      </c>
      <c r="H19" s="72">
        <f>IF(RES_hh_emi_in!H19=0,0,1000000*RES_hh_emi_in!H19/RES_hh_num_in!H19)</f>
        <v>441.38962768059798</v>
      </c>
      <c r="I19" s="72">
        <f>IF(RES_hh_emi_in!I19=0,0,1000000*RES_hh_emi_in!I19/RES_hh_num_in!I19)</f>
        <v>397.54489724702688</v>
      </c>
      <c r="J19" s="72">
        <f>IF(RES_hh_emi_in!J19=0,0,1000000*RES_hh_emi_in!J19/RES_hh_num_in!J19)</f>
        <v>376.11790063994727</v>
      </c>
      <c r="K19" s="72">
        <f>IF(RES_hh_emi_in!K19=0,0,1000000*RES_hh_emi_in!K19/RES_hh_num_in!K19)</f>
        <v>378.37083973945749</v>
      </c>
      <c r="L19" s="72">
        <f>IF(RES_hh_emi_in!L19=0,0,1000000*RES_hh_emi_in!L19/RES_hh_num_in!L19)</f>
        <v>405.91994358106155</v>
      </c>
      <c r="M19" s="72">
        <f>IF(RES_hh_emi_in!M19=0,0,1000000*RES_hh_emi_in!M19/RES_hh_num_in!M19)</f>
        <v>449.91436001743926</v>
      </c>
      <c r="N19" s="72">
        <f>IF(RES_hh_emi_in!N19=0,0,1000000*RES_hh_emi_in!N19/RES_hh_num_in!N19)</f>
        <v>408.1396691313671</v>
      </c>
      <c r="O19" s="72">
        <f>IF(RES_hh_emi_in!O19=0,0,1000000*RES_hh_emi_in!O19/RES_hh_num_in!O19)</f>
        <v>377.45645131998583</v>
      </c>
      <c r="P19" s="72">
        <f>IF(RES_hh_emi_in!P19=0,0,1000000*RES_hh_emi_in!P19/RES_hh_num_in!P19)</f>
        <v>333.13763771176838</v>
      </c>
      <c r="Q19" s="72">
        <f>IF(RES_hh_emi_in!Q19=0,0,1000000*RES_hh_emi_in!Q19/RES_hh_num_in!Q19)</f>
        <v>326.11316762228455</v>
      </c>
      <c r="R19" s="72">
        <f>IF(RES_hh_emi_in!R19=0,0,1000000*RES_hh_emi_in!R19/RES_hh_num_in!R19)</f>
        <v>327.38338847332079</v>
      </c>
      <c r="S19" s="72">
        <f>IF(RES_hh_emi_in!S19=0,0,1000000*RES_hh_emi_in!S19/RES_hh_num_in!S19)</f>
        <v>328.525659023961</v>
      </c>
      <c r="T19" s="72">
        <f>IF(RES_hh_emi_in!T19=0,0,1000000*RES_hh_emi_in!T19/RES_hh_num_in!T19)</f>
        <v>324.10051777337162</v>
      </c>
      <c r="U19" s="72">
        <f>IF(RES_hh_emi_in!U19=0,0,1000000*RES_hh_emi_in!U19/RES_hh_num_in!U19)</f>
        <v>304.65080550569729</v>
      </c>
      <c r="V19" s="72">
        <f>IF(RES_hh_emi_in!V19=0,0,1000000*RES_hh_emi_in!V19/RES_hh_num_in!V19)</f>
        <v>281.33069492231016</v>
      </c>
      <c r="W19" s="72">
        <f>IF(RES_hh_emi_in!W19=0,0,1000000*RES_hh_emi_in!W19/RES_hh_num_in!W19)</f>
        <v>241.22606308389126</v>
      </c>
      <c r="X19" s="72">
        <f>IF(RES_hh_emi_in!X19=0,0,1000000*RES_hh_emi_in!X19/RES_hh_num_in!X19)</f>
        <v>197.22562073611749</v>
      </c>
      <c r="Y19" s="72">
        <f>IF(RES_hh_emi_in!Y19=0,0,1000000*RES_hh_emi_in!Y19/RES_hh_num_in!Y19)</f>
        <v>190.20190296672178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611.47229220483234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520.28787429248007</v>
      </c>
      <c r="L20" s="72">
        <f>IF(RES_hh_emi_in!L20=0,0,1000000*RES_hh_emi_in!L20/RES_hh_num_in!L20)</f>
        <v>468.43325883322336</v>
      </c>
      <c r="M20" s="72">
        <f>IF(RES_hh_emi_in!M20=0,0,1000000*RES_hh_emi_in!M20/RES_hh_num_in!M20)</f>
        <v>560.14565960615028</v>
      </c>
      <c r="N20" s="72">
        <f>IF(RES_hh_emi_in!N20=0,0,1000000*RES_hh_emi_in!N20/RES_hh_num_in!N20)</f>
        <v>487.14610224136521</v>
      </c>
      <c r="O20" s="72">
        <f>IF(RES_hh_emi_in!O20=0,0,1000000*RES_hh_emi_in!O20/RES_hh_num_in!O20)</f>
        <v>471.11777024058443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420.03863859637681</v>
      </c>
      <c r="D21" s="72">
        <f>IF(RES_hh_emi_in!D21=0,0,1000000*RES_hh_emi_in!D21/RES_hh_num_in!D21)</f>
        <v>414.81497025807812</v>
      </c>
      <c r="E21" s="72">
        <f>IF(RES_hh_emi_in!E21=0,0,1000000*RES_hh_emi_in!E21/RES_hh_num_in!E21)</f>
        <v>413.98749329633887</v>
      </c>
      <c r="F21" s="72">
        <f>IF(RES_hh_emi_in!F21=0,0,1000000*RES_hh_emi_in!F21/RES_hh_num_in!F21)</f>
        <v>386.37586241741354</v>
      </c>
      <c r="G21" s="72">
        <f>IF(RES_hh_emi_in!G21=0,0,1000000*RES_hh_emi_in!G21/RES_hh_num_in!G21)</f>
        <v>394.58204575061848</v>
      </c>
      <c r="H21" s="72">
        <f>IF(RES_hh_emi_in!H21=0,0,1000000*RES_hh_emi_in!H21/RES_hh_num_in!H21)</f>
        <v>384.15548387108788</v>
      </c>
      <c r="I21" s="72">
        <f>IF(RES_hh_emi_in!I21=0,0,1000000*RES_hh_emi_in!I21/RES_hh_num_in!I21)</f>
        <v>353.49738500727426</v>
      </c>
      <c r="J21" s="72">
        <f>IF(RES_hh_emi_in!J21=0,0,1000000*RES_hh_emi_in!J21/RES_hh_num_in!J21)</f>
        <v>311.13745629451472</v>
      </c>
      <c r="K21" s="72">
        <f>IF(RES_hh_emi_in!K21=0,0,1000000*RES_hh_emi_in!K21/RES_hh_num_in!K21)</f>
        <v>319.41321734240074</v>
      </c>
      <c r="L21" s="72">
        <f>IF(RES_hh_emi_in!L21=0,0,1000000*RES_hh_emi_in!L21/RES_hh_num_in!L21)</f>
        <v>358.34468980282213</v>
      </c>
      <c r="M21" s="72">
        <f>IF(RES_hh_emi_in!M21=0,0,1000000*RES_hh_emi_in!M21/RES_hh_num_in!M21)</f>
        <v>354.39321530422103</v>
      </c>
      <c r="N21" s="72">
        <f>IF(RES_hh_emi_in!N21=0,0,1000000*RES_hh_emi_in!N21/RES_hh_num_in!N21)</f>
        <v>341.59807027371767</v>
      </c>
      <c r="O21" s="72">
        <f>IF(RES_hh_emi_in!O21=0,0,1000000*RES_hh_emi_in!O21/RES_hh_num_in!O21)</f>
        <v>317.1858169815913</v>
      </c>
      <c r="P21" s="72">
        <f>IF(RES_hh_emi_in!P21=0,0,1000000*RES_hh_emi_in!P21/RES_hh_num_in!P21)</f>
        <v>291.72741502711438</v>
      </c>
      <c r="Q21" s="72">
        <f>IF(RES_hh_emi_in!Q21=0,0,1000000*RES_hh_emi_in!Q21/RES_hh_num_in!Q21)</f>
        <v>277.3831989806913</v>
      </c>
      <c r="R21" s="72">
        <f>IF(RES_hh_emi_in!R21=0,0,1000000*RES_hh_emi_in!R21/RES_hh_num_in!R21)</f>
        <v>278.17441174547713</v>
      </c>
      <c r="S21" s="72">
        <f>IF(RES_hh_emi_in!S21=0,0,1000000*RES_hh_emi_in!S21/RES_hh_num_in!S21)</f>
        <v>270.77423618813771</v>
      </c>
      <c r="T21" s="72">
        <f>IF(RES_hh_emi_in!T21=0,0,1000000*RES_hh_emi_in!T21/RES_hh_num_in!T21)</f>
        <v>267.62432497609058</v>
      </c>
      <c r="U21" s="72">
        <f>IF(RES_hh_emi_in!U21=0,0,1000000*RES_hh_emi_in!U21/RES_hh_num_in!U21)</f>
        <v>258.59147837707866</v>
      </c>
      <c r="V21" s="72">
        <f>IF(RES_hh_emi_in!V21=0,0,1000000*RES_hh_emi_in!V21/RES_hh_num_in!V21)</f>
        <v>255.26511856585762</v>
      </c>
      <c r="W21" s="72">
        <f>IF(RES_hh_emi_in!W21=0,0,1000000*RES_hh_emi_in!W21/RES_hh_num_in!W21)</f>
        <v>208.92885022149528</v>
      </c>
      <c r="X21" s="72">
        <f>IF(RES_hh_emi_in!X21=0,0,1000000*RES_hh_emi_in!X21/RES_hh_num_in!X21)</f>
        <v>146.7975161352</v>
      </c>
      <c r="Y21" s="72">
        <f>IF(RES_hh_emi_in!Y21=0,0,1000000*RES_hh_emi_in!Y21/RES_hh_num_in!Y21)</f>
        <v>153.26433669402823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138.33599995262915</v>
      </c>
      <c r="D27" s="69">
        <f>IF(RES_hh_emi_in!D27=0,0,1000000*RES_hh_emi_in!D27/RES_hh_num_in!D27)</f>
        <v>132.15622160424596</v>
      </c>
      <c r="E27" s="69">
        <f>IF(RES_hh_emi_in!E27=0,0,1000000*RES_hh_emi_in!E27/RES_hh_num_in!E27)</f>
        <v>133.5313485773631</v>
      </c>
      <c r="F27" s="69">
        <f>IF(RES_hh_emi_in!F27=0,0,1000000*RES_hh_emi_in!F27/RES_hh_num_in!F27)</f>
        <v>122.62515978612223</v>
      </c>
      <c r="G27" s="69">
        <f>IF(RES_hh_emi_in!G27=0,0,1000000*RES_hh_emi_in!G27/RES_hh_num_in!G27)</f>
        <v>116.48044765176822</v>
      </c>
      <c r="H27" s="69">
        <f>IF(RES_hh_emi_in!H27=0,0,1000000*RES_hh_emi_in!H27/RES_hh_num_in!H27)</f>
        <v>91.729240783459289</v>
      </c>
      <c r="I27" s="69">
        <f>IF(RES_hh_emi_in!I27=0,0,1000000*RES_hh_emi_in!I27/RES_hh_num_in!I27)</f>
        <v>80.65642980207717</v>
      </c>
      <c r="J27" s="69">
        <f>IF(RES_hh_emi_in!J27=0,0,1000000*RES_hh_emi_in!J27/RES_hh_num_in!J27)</f>
        <v>109.7601733890012</v>
      </c>
      <c r="K27" s="69">
        <f>IF(RES_hh_emi_in!K27=0,0,1000000*RES_hh_emi_in!K27/RES_hh_num_in!K27)</f>
        <v>128.0462198502745</v>
      </c>
      <c r="L27" s="69">
        <f>IF(RES_hh_emi_in!L27=0,0,1000000*RES_hh_emi_in!L27/RES_hh_num_in!L27)</f>
        <v>105.63927378231897</v>
      </c>
      <c r="M27" s="69">
        <f>IF(RES_hh_emi_in!M27=0,0,1000000*RES_hh_emi_in!M27/RES_hh_num_in!M27)</f>
        <v>121.90022184181079</v>
      </c>
      <c r="N27" s="69">
        <f>IF(RES_hh_emi_in!N27=0,0,1000000*RES_hh_emi_in!N27/RES_hh_num_in!N27)</f>
        <v>100.00681706164792</v>
      </c>
      <c r="O27" s="69">
        <f>IF(RES_hh_emi_in!O27=0,0,1000000*RES_hh_emi_in!O27/RES_hh_num_in!O27)</f>
        <v>100.32717175540473</v>
      </c>
      <c r="P27" s="69">
        <f>IF(RES_hh_emi_in!P27=0,0,1000000*RES_hh_emi_in!P27/RES_hh_num_in!P27)</f>
        <v>89.520192985660913</v>
      </c>
      <c r="Q27" s="69">
        <f>IF(RES_hh_emi_in!Q27=0,0,1000000*RES_hh_emi_in!Q27/RES_hh_num_in!Q27)</f>
        <v>83.699261223089891</v>
      </c>
      <c r="R27" s="69">
        <f>IF(RES_hh_emi_in!R27=0,0,1000000*RES_hh_emi_in!R27/RES_hh_num_in!R27)</f>
        <v>105.75124336059872</v>
      </c>
      <c r="S27" s="69">
        <f>IF(RES_hh_emi_in!S27=0,0,1000000*RES_hh_emi_in!S27/RES_hh_num_in!S27)</f>
        <v>106.51169098766979</v>
      </c>
      <c r="T27" s="69">
        <f>IF(RES_hh_emi_in!T27=0,0,1000000*RES_hh_emi_in!T27/RES_hh_num_in!T27)</f>
        <v>109.86415339031237</v>
      </c>
      <c r="U27" s="69">
        <f>IF(RES_hh_emi_in!U27=0,0,1000000*RES_hh_emi_in!U27/RES_hh_num_in!U27)</f>
        <v>111.9106251145471</v>
      </c>
      <c r="V27" s="69">
        <f>IF(RES_hh_emi_in!V27=0,0,1000000*RES_hh_emi_in!V27/RES_hh_num_in!V27)</f>
        <v>112.79489213482722</v>
      </c>
      <c r="W27" s="69">
        <f>IF(RES_hh_emi_in!W27=0,0,1000000*RES_hh_emi_in!W27/RES_hh_num_in!W27)</f>
        <v>91.346550621662772</v>
      </c>
      <c r="X27" s="69">
        <f>IF(RES_hh_emi_in!X27=0,0,1000000*RES_hh_emi_in!X27/RES_hh_num_in!X27)</f>
        <v>87.360021106482478</v>
      </c>
      <c r="Y27" s="69">
        <f>IF(RES_hh_emi_in!Y27=0,0,1000000*RES_hh_emi_in!Y27/RES_hh_num_in!Y27)</f>
        <v>67.604393968895337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226.80482255517322</v>
      </c>
      <c r="D29" s="72">
        <f>IF(RES_hh_emi_in!D29=0,0,1000000*RES_hh_emi_in!D29/RES_hh_num_in!D29)</f>
        <v>229.71913892865524</v>
      </c>
      <c r="E29" s="72">
        <f>IF(RES_hh_emi_in!E29=0,0,1000000*RES_hh_emi_in!E29/RES_hh_num_in!E29)</f>
        <v>223.96484071955879</v>
      </c>
      <c r="F29" s="72">
        <f>IF(RES_hh_emi_in!F29=0,0,1000000*RES_hh_emi_in!F29/RES_hh_num_in!F29)</f>
        <v>240.85235374607225</v>
      </c>
      <c r="G29" s="72">
        <f>IF(RES_hh_emi_in!G29=0,0,1000000*RES_hh_emi_in!G29/RES_hh_num_in!G29)</f>
        <v>225.15978683373103</v>
      </c>
      <c r="H29" s="72">
        <f>IF(RES_hh_emi_in!H29=0,0,1000000*RES_hh_emi_in!H29/RES_hh_num_in!H29)</f>
        <v>215.22360452150906</v>
      </c>
      <c r="I29" s="72">
        <f>IF(RES_hh_emi_in!I29=0,0,1000000*RES_hh_emi_in!I29/RES_hh_num_in!I29)</f>
        <v>193.93430744757958</v>
      </c>
      <c r="J29" s="72">
        <f>IF(RES_hh_emi_in!J29=0,0,1000000*RES_hh_emi_in!J29/RES_hh_num_in!J29)</f>
        <v>188.41342251599207</v>
      </c>
      <c r="K29" s="72">
        <f>IF(RES_hh_emi_in!K29=0,0,1000000*RES_hh_emi_in!K29/RES_hh_num_in!K29)</f>
        <v>178.57724745069319</v>
      </c>
      <c r="L29" s="72">
        <f>IF(RES_hh_emi_in!L29=0,0,1000000*RES_hh_emi_in!L29/RES_hh_num_in!L29)</f>
        <v>173.73820397061047</v>
      </c>
      <c r="M29" s="72">
        <f>IF(RES_hh_emi_in!M29=0,0,1000000*RES_hh_emi_in!M29/RES_hh_num_in!M29)</f>
        <v>178.75424953020419</v>
      </c>
      <c r="N29" s="72">
        <f>IF(RES_hh_emi_in!N29=0,0,1000000*RES_hh_emi_in!N29/RES_hh_num_in!N29)</f>
        <v>153.12382334682817</v>
      </c>
      <c r="O29" s="72">
        <f>IF(RES_hh_emi_in!O29=0,0,1000000*RES_hh_emi_in!O29/RES_hh_num_in!O29)</f>
        <v>153.08644193122865</v>
      </c>
      <c r="P29" s="72">
        <f>IF(RES_hh_emi_in!P29=0,0,1000000*RES_hh_emi_in!P29/RES_hh_num_in!P29)</f>
        <v>157.31301238443973</v>
      </c>
      <c r="Q29" s="72">
        <f>IF(RES_hh_emi_in!Q29=0,0,1000000*RES_hh_emi_in!Q29/RES_hh_num_in!Q29)</f>
        <v>151.36181254952231</v>
      </c>
      <c r="R29" s="72">
        <f>IF(RES_hh_emi_in!R29=0,0,1000000*RES_hh_emi_in!R29/RES_hh_num_in!R29)</f>
        <v>158.59774770395143</v>
      </c>
      <c r="S29" s="72">
        <f>IF(RES_hh_emi_in!S29=0,0,1000000*RES_hh_emi_in!S29/RES_hh_num_in!S29)</f>
        <v>173.02001881720147</v>
      </c>
      <c r="T29" s="72">
        <f>IF(RES_hh_emi_in!T29=0,0,1000000*RES_hh_emi_in!T29/RES_hh_num_in!T29)</f>
        <v>179.23662921341315</v>
      </c>
      <c r="U29" s="72">
        <f>IF(RES_hh_emi_in!U29=0,0,1000000*RES_hh_emi_in!U29/RES_hh_num_in!U29)</f>
        <v>179.23375066894025</v>
      </c>
      <c r="V29" s="72">
        <f>IF(RES_hh_emi_in!V29=0,0,1000000*RES_hh_emi_in!V29/RES_hh_num_in!V29)</f>
        <v>178.46903445967382</v>
      </c>
      <c r="W29" s="72">
        <f>IF(RES_hh_emi_in!W29=0,0,1000000*RES_hh_emi_in!W29/RES_hh_num_in!W29)</f>
        <v>167.00758689568806</v>
      </c>
      <c r="X29" s="72">
        <f>IF(RES_hh_emi_in!X29=0,0,1000000*RES_hh_emi_in!X29/RES_hh_num_in!X29)</f>
        <v>147.74677338578962</v>
      </c>
      <c r="Y29" s="72">
        <f>IF(RES_hh_emi_in!Y29=0,0,1000000*RES_hh_emi_in!Y29/RES_hh_num_in!Y29)</f>
        <v>139.69601225388485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204.74577978488722</v>
      </c>
      <c r="D30" s="72">
        <f>IF(RES_hh_emi_in!D30=0,0,1000000*RES_hh_emi_in!D30/RES_hh_num_in!D30)</f>
        <v>206.65370687162147</v>
      </c>
      <c r="E30" s="72">
        <f>IF(RES_hh_emi_in!E30=0,0,1000000*RES_hh_emi_in!E30/RES_hh_num_in!E30)</f>
        <v>204.07467257434672</v>
      </c>
      <c r="F30" s="72">
        <f>IF(RES_hh_emi_in!F30=0,0,1000000*RES_hh_emi_in!F30/RES_hh_num_in!F30)</f>
        <v>202.15183961800241</v>
      </c>
      <c r="G30" s="72">
        <f>IF(RES_hh_emi_in!G30=0,0,1000000*RES_hh_emi_in!G30/RES_hh_num_in!G30)</f>
        <v>208.55469061104708</v>
      </c>
      <c r="H30" s="72">
        <f>IF(RES_hh_emi_in!H30=0,0,1000000*RES_hh_emi_in!H30/RES_hh_num_in!H30)</f>
        <v>202.50051371168843</v>
      </c>
      <c r="I30" s="72">
        <f>IF(RES_hh_emi_in!I30=0,0,1000000*RES_hh_emi_in!I30/RES_hh_num_in!I30)</f>
        <v>171.35093198063453</v>
      </c>
      <c r="J30" s="72">
        <f>IF(RES_hh_emi_in!J30=0,0,1000000*RES_hh_emi_in!J30/RES_hh_num_in!J30)</f>
        <v>151.14318722370362</v>
      </c>
      <c r="K30" s="72">
        <f>IF(RES_hh_emi_in!K30=0,0,1000000*RES_hh_emi_in!K30/RES_hh_num_in!K30)</f>
        <v>156.21523915937502</v>
      </c>
      <c r="L30" s="72">
        <f>IF(RES_hh_emi_in!L30=0,0,1000000*RES_hh_emi_in!L30/RES_hh_num_in!L30)</f>
        <v>159.16286257366846</v>
      </c>
      <c r="M30" s="72">
        <f>IF(RES_hh_emi_in!M30=0,0,1000000*RES_hh_emi_in!M30/RES_hh_num_in!M30)</f>
        <v>166.20494496489044</v>
      </c>
      <c r="N30" s="72">
        <f>IF(RES_hh_emi_in!N30=0,0,1000000*RES_hh_emi_in!N30/RES_hh_num_in!N30)</f>
        <v>130.69382262163759</v>
      </c>
      <c r="O30" s="72">
        <f>IF(RES_hh_emi_in!O30=0,0,1000000*RES_hh_emi_in!O30/RES_hh_num_in!O30)</f>
        <v>143.29262097518958</v>
      </c>
      <c r="P30" s="72">
        <f>IF(RES_hh_emi_in!P30=0,0,1000000*RES_hh_emi_in!P30/RES_hh_num_in!P30)</f>
        <v>128.83200539855289</v>
      </c>
      <c r="Q30" s="72">
        <f>IF(RES_hh_emi_in!Q30=0,0,1000000*RES_hh_emi_in!Q30/RES_hh_num_in!Q30)</f>
        <v>135.46077929860138</v>
      </c>
      <c r="R30" s="72">
        <f>IF(RES_hh_emi_in!R30=0,0,1000000*RES_hh_emi_in!R30/RES_hh_num_in!R30)</f>
        <v>139.59490520678997</v>
      </c>
      <c r="S30" s="72">
        <f>IF(RES_hh_emi_in!S30=0,0,1000000*RES_hh_emi_in!S30/RES_hh_num_in!S30)</f>
        <v>157.82646310529728</v>
      </c>
      <c r="T30" s="72">
        <f>IF(RES_hh_emi_in!T30=0,0,1000000*RES_hh_emi_in!T30/RES_hh_num_in!T30)</f>
        <v>155.14706473759063</v>
      </c>
      <c r="U30" s="72">
        <f>IF(RES_hh_emi_in!U30=0,0,1000000*RES_hh_emi_in!U30/RES_hh_num_in!U30)</f>
        <v>157.54854554454255</v>
      </c>
      <c r="V30" s="72">
        <f>IF(RES_hh_emi_in!V30=0,0,1000000*RES_hh_emi_in!V30/RES_hh_num_in!V30)</f>
        <v>168.44415493885174</v>
      </c>
      <c r="W30" s="72">
        <f>IF(RES_hh_emi_in!W30=0,0,1000000*RES_hh_emi_in!W30/RES_hh_num_in!W30)</f>
        <v>159.36690084893004</v>
      </c>
      <c r="X30" s="72">
        <f>IF(RES_hh_emi_in!X30=0,0,1000000*RES_hh_emi_in!X30/RES_hh_num_in!X30)</f>
        <v>126.76345298042177</v>
      </c>
      <c r="Y30" s="72">
        <f>IF(RES_hh_emi_in!Y30=0,0,1000000*RES_hh_emi_in!Y30/RES_hh_num_in!Y30)</f>
        <v>116.11383413113818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126.50101690363215</v>
      </c>
      <c r="D3" s="65">
        <f>IF(RES_hh_fech_in!D3=0,0,RES_hh_fech_in!D3/RES_summary!D$21)</f>
        <v>125.36974172771616</v>
      </c>
      <c r="E3" s="65">
        <f>IF(RES_hh_fech_in!E3=0,0,RES_hh_fech_in!E3/RES_summary!E$21)</f>
        <v>145.28845371811363</v>
      </c>
      <c r="F3" s="65">
        <f>IF(RES_hh_fech_in!F3=0,0,RES_hh_fech_in!F3/RES_summary!F$21)</f>
        <v>131.03419273981524</v>
      </c>
      <c r="G3" s="65">
        <f>IF(RES_hh_fech_in!G3=0,0,RES_hh_fech_in!G3/RES_summary!G$21)</f>
        <v>134.70278848508531</v>
      </c>
      <c r="H3" s="65">
        <f>IF(RES_hh_fech_in!H3=0,0,RES_hh_fech_in!H3/RES_summary!H$21)</f>
        <v>123.98850994376201</v>
      </c>
      <c r="I3" s="65">
        <f>IF(RES_hh_fech_in!I3=0,0,RES_hh_fech_in!I3/RES_summary!I$21)</f>
        <v>127.22976251604348</v>
      </c>
      <c r="J3" s="65">
        <f>IF(RES_hh_fech_in!J3=0,0,RES_hh_fech_in!J3/RES_summary!J$21)</f>
        <v>125.866664876003</v>
      </c>
      <c r="K3" s="65">
        <f>IF(RES_hh_fech_in!K3=0,0,RES_hh_fech_in!K3/RES_summary!K$21)</f>
        <v>122.33629482164503</v>
      </c>
      <c r="L3" s="65">
        <f>IF(RES_hh_fech_in!L3=0,0,RES_hh_fech_in!L3/RES_summary!L$21)</f>
        <v>124.38959111331118</v>
      </c>
      <c r="M3" s="65">
        <f>IF(RES_hh_fech_in!M3=0,0,RES_hh_fech_in!M3/RES_summary!M$21)</f>
        <v>116.67654850945601</v>
      </c>
      <c r="N3" s="65">
        <f>IF(RES_hh_fech_in!N3=0,0,RES_hh_fech_in!N3/RES_summary!N$21)</f>
        <v>113.04686330235431</v>
      </c>
      <c r="O3" s="65">
        <f>IF(RES_hh_fech_in!O3=0,0,RES_hh_fech_in!O3/RES_summary!O$21)</f>
        <v>107.75099083908987</v>
      </c>
      <c r="P3" s="65">
        <f>IF(RES_hh_fech_in!P3=0,0,RES_hh_fech_in!P3/RES_summary!P$21)</f>
        <v>83.942526836176839</v>
      </c>
      <c r="Q3" s="65">
        <f>IF(RES_hh_fech_in!Q3=0,0,RES_hh_fech_in!Q3/RES_summary!Q$21)</f>
        <v>87.630877392523232</v>
      </c>
      <c r="R3" s="65">
        <f>IF(RES_hh_fech_in!R3=0,0,RES_hh_fech_in!R3/RES_summary!R$21)</f>
        <v>83.860592826308036</v>
      </c>
      <c r="S3" s="65">
        <f>IF(RES_hh_fech_in!S3=0,0,RES_hh_fech_in!S3/RES_summary!S$21)</f>
        <v>83.615113612707461</v>
      </c>
      <c r="T3" s="65">
        <f>IF(RES_hh_fech_in!T3=0,0,RES_hh_fech_in!T3/RES_summary!T$21)</f>
        <v>76.830600257761446</v>
      </c>
      <c r="U3" s="65">
        <f>IF(RES_hh_fech_in!U3=0,0,RES_hh_fech_in!U3/RES_summary!U$21)</f>
        <v>69.477604348518653</v>
      </c>
      <c r="V3" s="65">
        <f>IF(RES_hh_fech_in!V3=0,0,RES_hh_fech_in!V3/RES_summary!V$21)</f>
        <v>61.002519166784772</v>
      </c>
      <c r="W3" s="65">
        <f>IF(RES_hh_fech_in!W3=0,0,RES_hh_fech_in!W3/RES_summary!W$21)</f>
        <v>56.07769775122641</v>
      </c>
      <c r="X3" s="65">
        <f>IF(RES_hh_fech_in!X3=0,0,RES_hh_fech_in!X3/RES_summary!X$21)</f>
        <v>44.689691775496861</v>
      </c>
      <c r="Y3" s="65">
        <f>IF(RES_hh_fech_in!Y3=0,0,RES_hh_fech_in!Y3/RES_summary!Y$21)</f>
        <v>38.487269183537279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94.531126734534652</v>
      </c>
      <c r="D4" s="69">
        <f>IF(RES_hh_fech_in!D4=0,0,RES_hh_fech_in!D4/RES_summary!D$21)</f>
        <v>92.539908172570037</v>
      </c>
      <c r="E4" s="69">
        <f>IF(RES_hh_fech_in!E4=0,0,RES_hh_fech_in!E4/RES_summary!E$21)</f>
        <v>110.35873787183833</v>
      </c>
      <c r="F4" s="69">
        <f>IF(RES_hh_fech_in!F4=0,0,RES_hh_fech_in!F4/RES_summary!F$21)</f>
        <v>99.70438185857806</v>
      </c>
      <c r="G4" s="69">
        <f>IF(RES_hh_fech_in!G4=0,0,RES_hh_fech_in!G4/RES_summary!G$21)</f>
        <v>104.94864306875648</v>
      </c>
      <c r="H4" s="69">
        <f>IF(RES_hh_fech_in!H4=0,0,RES_hh_fech_in!H4/RES_summary!H$21)</f>
        <v>94.778425284065975</v>
      </c>
      <c r="I4" s="69">
        <f>IF(RES_hh_fech_in!I4=0,0,RES_hh_fech_in!I4/RES_summary!I$21)</f>
        <v>100.68952238532231</v>
      </c>
      <c r="J4" s="69">
        <f>IF(RES_hh_fech_in!J4=0,0,RES_hh_fech_in!J4/RES_summary!J$21)</f>
        <v>100.7068934334028</v>
      </c>
      <c r="K4" s="69">
        <f>IF(RES_hh_fech_in!K4=0,0,RES_hh_fech_in!K4/RES_summary!K$21)</f>
        <v>97.183118259267317</v>
      </c>
      <c r="L4" s="69">
        <f>IF(RES_hh_fech_in!L4=0,0,RES_hh_fech_in!L4/RES_summary!L$21)</f>
        <v>99.151806360529264</v>
      </c>
      <c r="M4" s="69">
        <f>IF(RES_hh_fech_in!M4=0,0,RES_hh_fech_in!M4/RES_summary!M$21)</f>
        <v>90.673061398475141</v>
      </c>
      <c r="N4" s="69">
        <f>IF(RES_hh_fech_in!N4=0,0,RES_hh_fech_in!N4/RES_summary!N$21)</f>
        <v>89.013287791041847</v>
      </c>
      <c r="O4" s="69">
        <f>IF(RES_hh_fech_in!O4=0,0,RES_hh_fech_in!O4/RES_summary!O$21)</f>
        <v>84.91086872605554</v>
      </c>
      <c r="P4" s="69">
        <f>IF(RES_hh_fech_in!P4=0,0,RES_hh_fech_in!P4/RES_summary!P$21)</f>
        <v>63.933634202132261</v>
      </c>
      <c r="Q4" s="69">
        <f>IF(RES_hh_fech_in!Q4=0,0,RES_hh_fech_in!Q4/RES_summary!Q$21)</f>
        <v>68.068474669185349</v>
      </c>
      <c r="R4" s="69">
        <f>IF(RES_hh_fech_in!R4=0,0,RES_hh_fech_in!R4/RES_summary!R$21)</f>
        <v>63.914859008873172</v>
      </c>
      <c r="S4" s="69">
        <f>IF(RES_hh_fech_in!S4=0,0,RES_hh_fech_in!S4/RES_summary!S$21)</f>
        <v>63.088014757844476</v>
      </c>
      <c r="T4" s="69">
        <f>IF(RES_hh_fech_in!T4=0,0,RES_hh_fech_in!T4/RES_summary!T$21)</f>
        <v>56.320700587032569</v>
      </c>
      <c r="U4" s="69">
        <f>IF(RES_hh_fech_in!U4=0,0,RES_hh_fech_in!U4/RES_summary!U$21)</f>
        <v>49.844622250214307</v>
      </c>
      <c r="V4" s="69">
        <f>IF(RES_hh_fech_in!V4=0,0,RES_hh_fech_in!V4/RES_summary!V$21)</f>
        <v>42.096831997984737</v>
      </c>
      <c r="W4" s="69">
        <f>IF(RES_hh_fech_in!W4=0,0,RES_hh_fech_in!W4/RES_summary!W$21)</f>
        <v>40.262333884812691</v>
      </c>
      <c r="X4" s="69">
        <f>IF(RES_hh_fech_in!X4=0,0,RES_hh_fech_in!X4/RES_summary!X$21)</f>
        <v>32.091737817709223</v>
      </c>
      <c r="Y4" s="69">
        <f>IF(RES_hh_fech_in!Y4=0,0,RES_hh_fech_in!Y4/RES_summary!Y$21)</f>
        <v>26.941689838465905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97.609015510335823</v>
      </c>
      <c r="D6" s="72">
        <f>IF(RES_hh_fech_in!D6=0,0,RES_hh_fech_in!D6/RES_summary!D$21)</f>
        <v>97.621709338890255</v>
      </c>
      <c r="E6" s="72">
        <f>IF(RES_hh_fech_in!E6=0,0,RES_hh_fech_in!E6/RES_summary!E$21)</f>
        <v>108.76337844206542</v>
      </c>
      <c r="F6" s="72">
        <f>IF(RES_hh_fech_in!F6=0,0,RES_hh_fech_in!F6/RES_summary!F$21)</f>
        <v>102.15806556009878</v>
      </c>
      <c r="G6" s="72">
        <f>IF(RES_hh_fech_in!G6=0,0,RES_hh_fech_in!G6/RES_summary!G$21)</f>
        <v>115.25641843037344</v>
      </c>
      <c r="H6" s="72">
        <f>IF(RES_hh_fech_in!H6=0,0,RES_hh_fech_in!H6/RES_summary!H$21)</f>
        <v>104.19932381517596</v>
      </c>
      <c r="I6" s="72">
        <f>IF(RES_hh_fech_in!I6=0,0,RES_hh_fech_in!I6/RES_summary!I$21)</f>
        <v>101.90226126077728</v>
      </c>
      <c r="J6" s="72">
        <f>IF(RES_hh_fech_in!J6=0,0,RES_hh_fech_in!J6/RES_summary!J$21)</f>
        <v>113.17491418849472</v>
      </c>
      <c r="K6" s="72">
        <f>IF(RES_hh_fech_in!K6=0,0,RES_hh_fech_in!K6/RES_summary!K$21)</f>
        <v>106.87490622539067</v>
      </c>
      <c r="L6" s="72">
        <f>IF(RES_hh_fech_in!L6=0,0,RES_hh_fech_in!L6/RES_summary!L$21)</f>
        <v>106.72111737524754</v>
      </c>
      <c r="M6" s="72">
        <f>IF(RES_hh_fech_in!M6=0,0,RES_hh_fech_in!M6/RES_summary!M$21)</f>
        <v>89.176995641283028</v>
      </c>
      <c r="N6" s="72">
        <f>IF(RES_hh_fech_in!N6=0,0,RES_hh_fech_in!N6/RES_summary!N$21)</f>
        <v>90.709465360678351</v>
      </c>
      <c r="O6" s="72">
        <f>IF(RES_hh_fech_in!O6=0,0,RES_hh_fech_in!O6/RES_summary!O$21)</f>
        <v>87.810587291222902</v>
      </c>
      <c r="P6" s="72">
        <f>IF(RES_hh_fech_in!P6=0,0,RES_hh_fech_in!P6/RES_summary!P$21)</f>
        <v>70.946853117115893</v>
      </c>
      <c r="Q6" s="72">
        <f>IF(RES_hh_fech_in!Q6=0,0,RES_hh_fech_in!Q6/RES_summary!Q$21)</f>
        <v>68.163188338222582</v>
      </c>
      <c r="R6" s="72">
        <f>IF(RES_hh_fech_in!R6=0,0,RES_hh_fech_in!R6/RES_summary!R$21)</f>
        <v>66.981930785131837</v>
      </c>
      <c r="S6" s="72">
        <f>IF(RES_hh_fech_in!S6=0,0,RES_hh_fech_in!S6/RES_summary!S$21)</f>
        <v>65.309553528055545</v>
      </c>
      <c r="T6" s="72">
        <f>IF(RES_hh_fech_in!T6=0,0,RES_hh_fech_in!T6/RES_summary!T$21)</f>
        <v>58.781522654713868</v>
      </c>
      <c r="U6" s="72">
        <f>IF(RES_hh_fech_in!U6=0,0,RES_hh_fech_in!U6/RES_summary!U$21)</f>
        <v>56.395827596721666</v>
      </c>
      <c r="V6" s="72">
        <f>IF(RES_hh_fech_in!V6=0,0,RES_hh_fech_in!V6/RES_summary!V$21)</f>
        <v>51.922399387295975</v>
      </c>
      <c r="W6" s="72">
        <f>IF(RES_hh_fech_in!W6=0,0,RES_hh_fech_in!W6/RES_summary!W$21)</f>
        <v>51.205821878032985</v>
      </c>
      <c r="X6" s="72">
        <f>IF(RES_hh_fech_in!X6=0,0,RES_hh_fech_in!X6/RES_summary!X$21)</f>
        <v>40.651616744703325</v>
      </c>
      <c r="Y6" s="72">
        <f>IF(RES_hh_fech_in!Y6=0,0,RES_hh_fech_in!Y6/RES_summary!Y$21)</f>
        <v>32.99155435618988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109.74682694679028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113.73050553221934</v>
      </c>
      <c r="L7" s="72">
        <f>IF(RES_hh_fech_in!L7=0,0,RES_hh_fech_in!L7/RES_summary!L$21)</f>
        <v>102.02843953275877</v>
      </c>
      <c r="M7" s="72">
        <f>IF(RES_hh_fech_in!M7=0,0,RES_hh_fech_in!M7/RES_summary!M$21)</f>
        <v>98.426750070511545</v>
      </c>
      <c r="N7" s="72">
        <f>IF(RES_hh_fech_in!N7=0,0,RES_hh_fech_in!N7/RES_summary!N$21)</f>
        <v>94.566784119806215</v>
      </c>
      <c r="O7" s="72">
        <f>IF(RES_hh_fech_in!O7=0,0,RES_hh_fech_in!O7/RES_summary!O$21)</f>
        <v>93.512262121102609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66.580761900594254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95.582023985696267</v>
      </c>
      <c r="D8" s="72">
        <f>IF(RES_hh_fech_in!D8=0,0,RES_hh_fech_in!D8/RES_summary!D$21)</f>
        <v>91.087413617491322</v>
      </c>
      <c r="E8" s="72">
        <f>IF(RES_hh_fech_in!E8=0,0,RES_hh_fech_in!E8/RES_summary!E$21)</f>
        <v>103.13089551201924</v>
      </c>
      <c r="F8" s="72">
        <f>IF(RES_hh_fech_in!F8=0,0,RES_hh_fech_in!F8/RES_summary!F$21)</f>
        <v>106.97581367765767</v>
      </c>
      <c r="G8" s="72">
        <f>IF(RES_hh_fech_in!G8=0,0,RES_hh_fech_in!G8/RES_summary!G$21)</f>
        <v>111.37865183168168</v>
      </c>
      <c r="H8" s="72">
        <f>IF(RES_hh_fech_in!H8=0,0,RES_hh_fech_in!H8/RES_summary!H$21)</f>
        <v>101.52690458608991</v>
      </c>
      <c r="I8" s="72">
        <f>IF(RES_hh_fech_in!I8=0,0,RES_hh_fech_in!I8/RES_summary!I$21)</f>
        <v>97.591030689668472</v>
      </c>
      <c r="J8" s="72">
        <f>IF(RES_hh_fech_in!J8=0,0,RES_hh_fech_in!J8/RES_summary!J$21)</f>
        <v>96.883101723965964</v>
      </c>
      <c r="K8" s="72">
        <f>IF(RES_hh_fech_in!K8=0,0,RES_hh_fech_in!K8/RES_summary!K$21)</f>
        <v>97.012897807781115</v>
      </c>
      <c r="L8" s="72">
        <f>IF(RES_hh_fech_in!L8=0,0,RES_hh_fech_in!L8/RES_summary!L$21)</f>
        <v>103.88656873120108</v>
      </c>
      <c r="M8" s="72">
        <f>IF(RES_hh_fech_in!M8=0,0,RES_hh_fech_in!M8/RES_summary!M$21)</f>
        <v>93.804476915916581</v>
      </c>
      <c r="N8" s="72">
        <f>IF(RES_hh_fech_in!N8=0,0,RES_hh_fech_in!N8/RES_summary!N$21)</f>
        <v>90.066897029889716</v>
      </c>
      <c r="O8" s="72">
        <f>IF(RES_hh_fech_in!O8=0,0,RES_hh_fech_in!O8/RES_summary!O$21)</f>
        <v>83.860519122333145</v>
      </c>
      <c r="P8" s="72">
        <f>IF(RES_hh_fech_in!P8=0,0,RES_hh_fech_in!P8/RES_summary!P$21)</f>
        <v>62.339150640707558</v>
      </c>
      <c r="Q8" s="72">
        <f>IF(RES_hh_fech_in!Q8=0,0,RES_hh_fech_in!Q8/RES_summary!Q$21)</f>
        <v>66.590934407413783</v>
      </c>
      <c r="R8" s="72">
        <f>IF(RES_hh_fech_in!R8=0,0,RES_hh_fech_in!R8/RES_summary!R$21)</f>
        <v>63.098608884240996</v>
      </c>
      <c r="S8" s="72">
        <f>IF(RES_hh_fech_in!S8=0,0,RES_hh_fech_in!S8/RES_summary!S$21)</f>
        <v>60.590066856952845</v>
      </c>
      <c r="T8" s="72">
        <f>IF(RES_hh_fech_in!T8=0,0,RES_hh_fech_in!T8/RES_summary!T$21)</f>
        <v>54.417874338337995</v>
      </c>
      <c r="U8" s="72">
        <f>IF(RES_hh_fech_in!U8=0,0,RES_hh_fech_in!U8/RES_summary!U$21)</f>
        <v>49.854095341165106</v>
      </c>
      <c r="V8" s="72">
        <f>IF(RES_hh_fech_in!V8=0,0,RES_hh_fech_in!V8/RES_summary!V$21)</f>
        <v>46.137457523469365</v>
      </c>
      <c r="W8" s="72">
        <f>IF(RES_hh_fech_in!W8=0,0,RES_hh_fech_in!W8/RES_summary!W$21)</f>
        <v>48.02292250340583</v>
      </c>
      <c r="X8" s="72">
        <f>IF(RES_hh_fech_in!X8=0,0,RES_hh_fech_in!X8/RES_summary!X$21)</f>
        <v>37.039299440900464</v>
      </c>
      <c r="Y8" s="72">
        <f>IF(RES_hh_fech_in!Y8=0,0,RES_hh_fech_in!Y8/RES_summary!Y$21)</f>
        <v>27.417550302137155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78.634829690874938</v>
      </c>
      <c r="D9" s="72">
        <f>IF(RES_hh_fech_in!D9=0,0,RES_hh_fech_in!D9/RES_summary!D$21)</f>
        <v>93.350049213019147</v>
      </c>
      <c r="E9" s="72">
        <f>IF(RES_hh_fech_in!E9=0,0,RES_hh_fech_in!E9/RES_summary!E$21)</f>
        <v>125.88128101407045</v>
      </c>
      <c r="F9" s="72">
        <f>IF(RES_hh_fech_in!F9=0,0,RES_hh_fech_in!F9/RES_summary!F$21)</f>
        <v>70.637037013114323</v>
      </c>
      <c r="G9" s="72">
        <f>IF(RES_hh_fech_in!G9=0,0,RES_hh_fech_in!G9/RES_summary!G$21)</f>
        <v>97.731582273162488</v>
      </c>
      <c r="H9" s="72">
        <f>IF(RES_hh_fech_in!H9=0,0,RES_hh_fech_in!H9/RES_summary!H$21)</f>
        <v>90.636146498043587</v>
      </c>
      <c r="I9" s="72">
        <f>IF(RES_hh_fech_in!I9=0,0,RES_hh_fech_in!I9/RES_summary!I$21)</f>
        <v>101.90208775353315</v>
      </c>
      <c r="J9" s="72">
        <f>IF(RES_hh_fech_in!J9=0,0,RES_hh_fech_in!J9/RES_summary!J$21)</f>
        <v>113.28723331818124</v>
      </c>
      <c r="K9" s="72">
        <f>IF(RES_hh_fech_in!K9=0,0,RES_hh_fech_in!K9/RES_summary!K$21)</f>
        <v>104.41671209220709</v>
      </c>
      <c r="L9" s="72">
        <f>IF(RES_hh_fech_in!L9=0,0,RES_hh_fech_in!L9/RES_summary!L$21)</f>
        <v>96.571939577872712</v>
      </c>
      <c r="M9" s="72">
        <f>IF(RES_hh_fech_in!M9=0,0,RES_hh_fech_in!M9/RES_summary!M$21)</f>
        <v>59.174210694334057</v>
      </c>
      <c r="N9" s="72">
        <f>IF(RES_hh_fech_in!N9=0,0,RES_hh_fech_in!N9/RES_summary!N$21)</f>
        <v>85.000368084744792</v>
      </c>
      <c r="O9" s="72">
        <f>IF(RES_hh_fech_in!O9=0,0,RES_hh_fech_in!O9/RES_summary!O$21)</f>
        <v>82.525645972146378</v>
      </c>
      <c r="P9" s="72">
        <f>IF(RES_hh_fech_in!P9=0,0,RES_hh_fech_in!P9/RES_summary!P$21)</f>
        <v>65.422207203508705</v>
      </c>
      <c r="Q9" s="72">
        <f>IF(RES_hh_fech_in!Q9=0,0,RES_hh_fech_in!Q9/RES_summary!Q$21)</f>
        <v>70.913404796216511</v>
      </c>
      <c r="R9" s="72">
        <f>IF(RES_hh_fech_in!R9=0,0,RES_hh_fech_in!R9/RES_summary!R$21)</f>
        <v>65.098134245263026</v>
      </c>
      <c r="S9" s="72">
        <f>IF(RES_hh_fech_in!S9=0,0,RES_hh_fech_in!S9/RES_summary!S$21)</f>
        <v>66.557145633509023</v>
      </c>
      <c r="T9" s="72">
        <f>IF(RES_hh_fech_in!T9=0,0,RES_hh_fech_in!T9/RES_summary!T$21)</f>
        <v>58.137987952191871</v>
      </c>
      <c r="U9" s="72">
        <f>IF(RES_hh_fech_in!U9=0,0,RES_hh_fech_in!U9/RES_summary!U$21)</f>
        <v>54.210097200137142</v>
      </c>
      <c r="V9" s="72">
        <f>IF(RES_hh_fech_in!V9=0,0,RES_hh_fech_in!V9/RES_summary!V$21)</f>
        <v>49.032733138856912</v>
      </c>
      <c r="W9" s="72">
        <f>IF(RES_hh_fech_in!W9=0,0,RES_hh_fech_in!W9/RES_summary!W$21)</f>
        <v>49.681726608111603</v>
      </c>
      <c r="X9" s="72">
        <f>IF(RES_hh_fech_in!X9=0,0,RES_hh_fech_in!X9/RES_summary!X$21)</f>
        <v>39.193363559817413</v>
      </c>
      <c r="Y9" s="72">
        <f>IF(RES_hh_fech_in!Y9=0,0,RES_hh_fech_in!Y9/RES_summary!Y$21)</f>
        <v>30.919961028975624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67.60286035219363</v>
      </c>
      <c r="D10" s="72">
        <f>IF(RES_hh_fech_in!D10=0,0,RES_hh_fech_in!D10/RES_summary!D$21)</f>
        <v>69.122761353401003</v>
      </c>
      <c r="E10" s="72">
        <f>IF(RES_hh_fech_in!E10=0,0,RES_hh_fech_in!E10/RES_summary!E$21)</f>
        <v>73.487830174075796</v>
      </c>
      <c r="F10" s="72">
        <f>IF(RES_hh_fech_in!F10=0,0,RES_hh_fech_in!F10/RES_summary!F$21)</f>
        <v>73.593272947738441</v>
      </c>
      <c r="G10" s="72">
        <f>IF(RES_hh_fech_in!G10=0,0,RES_hh_fech_in!G10/RES_summary!G$21)</f>
        <v>76.291027768804042</v>
      </c>
      <c r="H10" s="72">
        <f>IF(RES_hh_fech_in!H10=0,0,RES_hh_fech_in!H10/RES_summary!H$21)</f>
        <v>74.94399608012651</v>
      </c>
      <c r="I10" s="72">
        <f>IF(RES_hh_fech_in!I10=0,0,RES_hh_fech_in!I10/RES_summary!I$21)</f>
        <v>74.84740510303341</v>
      </c>
      <c r="J10" s="72">
        <f>IF(RES_hh_fech_in!J10=0,0,RES_hh_fech_in!J10/RES_summary!J$21)</f>
        <v>78.624574833145829</v>
      </c>
      <c r="K10" s="72">
        <f>IF(RES_hh_fech_in!K10=0,0,RES_hh_fech_in!K10/RES_summary!K$21)</f>
        <v>85.147071633428411</v>
      </c>
      <c r="L10" s="72">
        <f>IF(RES_hh_fech_in!L10=0,0,RES_hh_fech_in!L10/RES_summary!L$21)</f>
        <v>0</v>
      </c>
      <c r="M10" s="72">
        <f>IF(RES_hh_fech_in!M10=0,0,RES_hh_fech_in!M10/RES_summary!M$21)</f>
        <v>61.955231874043101</v>
      </c>
      <c r="N10" s="72">
        <f>IF(RES_hh_fech_in!N10=0,0,RES_hh_fech_in!N10/RES_summary!N$21)</f>
        <v>78.312860681994309</v>
      </c>
      <c r="O10" s="72">
        <f>IF(RES_hh_fech_in!O10=0,0,RES_hh_fech_in!O10/RES_summary!O$21)</f>
        <v>79.780702796030212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58.822639143292797</v>
      </c>
      <c r="S10" s="72">
        <f>IF(RES_hh_fech_in!S10=0,0,RES_hh_fech_in!S10/RES_summary!S$21)</f>
        <v>55.047794113730319</v>
      </c>
      <c r="T10" s="72">
        <f>IF(RES_hh_fech_in!T10=0,0,RES_hh_fech_in!T10/RES_summary!T$21)</f>
        <v>58.245581225644912</v>
      </c>
      <c r="U10" s="72">
        <f>IF(RES_hh_fech_in!U10=0,0,RES_hh_fech_in!U10/RES_summary!U$21)</f>
        <v>53.610872727415156</v>
      </c>
      <c r="V10" s="72">
        <f>IF(RES_hh_fech_in!V10=0,0,RES_hh_fech_in!V10/RES_summary!V$21)</f>
        <v>46.454211198679737</v>
      </c>
      <c r="W10" s="72">
        <f>IF(RES_hh_fech_in!W10=0,0,RES_hh_fech_in!W10/RES_summary!W$21)</f>
        <v>40.941571104541865</v>
      </c>
      <c r="X10" s="72">
        <f>IF(RES_hh_fech_in!X10=0,0,RES_hh_fech_in!X10/RES_summary!X$21)</f>
        <v>35.77190596792056</v>
      </c>
      <c r="Y10" s="72">
        <f>IF(RES_hh_fech_in!Y10=0,0,RES_hh_fech_in!Y10/RES_summary!Y$21)</f>
        <v>27.774679022747456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112.84144257268932</v>
      </c>
      <c r="G11" s="72">
        <f>IF(RES_hh_fech_in!G11=0,0,RES_hh_fech_in!G11/RES_summary!G$21)</f>
        <v>111.90184814854818</v>
      </c>
      <c r="H11" s="72">
        <f>IF(RES_hh_fech_in!H11=0,0,RES_hh_fech_in!H11/RES_summary!H$21)</f>
        <v>92.523177758761264</v>
      </c>
      <c r="I11" s="72">
        <f>IF(RES_hh_fech_in!I11=0,0,RES_hh_fech_in!I11/RES_summary!I$21)</f>
        <v>0</v>
      </c>
      <c r="J11" s="72">
        <f>IF(RES_hh_fech_in!J11=0,0,RES_hh_fech_in!J11/RES_summary!J$21)</f>
        <v>27.727786110731394</v>
      </c>
      <c r="K11" s="72">
        <f>IF(RES_hh_fech_in!K11=0,0,RES_hh_fech_in!K11/RES_summary!K$21)</f>
        <v>23.930901960200288</v>
      </c>
      <c r="L11" s="72">
        <f>IF(RES_hh_fech_in!L11=0,0,RES_hh_fech_in!L11/RES_summary!L$21)</f>
        <v>37.749596249796539</v>
      </c>
      <c r="M11" s="72">
        <f>IF(RES_hh_fech_in!M11=0,0,RES_hh_fech_in!M11/RES_summary!M$21)</f>
        <v>84.840605267506277</v>
      </c>
      <c r="N11" s="72">
        <f>IF(RES_hh_fech_in!N11=0,0,RES_hh_fech_in!N11/RES_summary!N$21)</f>
        <v>74.969561221456786</v>
      </c>
      <c r="O11" s="72">
        <f>IF(RES_hh_fech_in!O11=0,0,RES_hh_fech_in!O11/RES_summary!O$21)</f>
        <v>78.602702017193522</v>
      </c>
      <c r="P11" s="72">
        <f>IF(RES_hh_fech_in!P11=0,0,RES_hh_fech_in!P11/RES_summary!P$21)</f>
        <v>59.806628038356166</v>
      </c>
      <c r="Q11" s="72">
        <f>IF(RES_hh_fech_in!Q11=0,0,RES_hh_fech_in!Q11/RES_summary!Q$21)</f>
        <v>62.640900884876515</v>
      </c>
      <c r="R11" s="72">
        <f>IF(RES_hh_fech_in!R11=0,0,RES_hh_fech_in!R11/RES_summary!R$21)</f>
        <v>60.433801096437747</v>
      </c>
      <c r="S11" s="72">
        <f>IF(RES_hh_fech_in!S11=0,0,RES_hh_fech_in!S11/RES_summary!S$21)</f>
        <v>54.406923939735769</v>
      </c>
      <c r="T11" s="72">
        <f>IF(RES_hh_fech_in!T11=0,0,RES_hh_fech_in!T11/RES_summary!T$21)</f>
        <v>61.601304285303165</v>
      </c>
      <c r="U11" s="72">
        <f>IF(RES_hh_fech_in!U11=0,0,RES_hh_fech_in!U11/RES_summary!U$21)</f>
        <v>47.764448501596853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25.943148644464284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31.354204598551966</v>
      </c>
      <c r="D12" s="72">
        <f>IF(RES_hh_fech_in!D12=0,0,RES_hh_fech_in!D12/RES_summary!D$21)</f>
        <v>27.592933925005649</v>
      </c>
      <c r="E12" s="72">
        <f>IF(RES_hh_fech_in!E12=0,0,RES_hh_fech_in!E12/RES_summary!E$21)</f>
        <v>27.185456071275699</v>
      </c>
      <c r="F12" s="72">
        <f>IF(RES_hh_fech_in!F12=0,0,RES_hh_fech_in!F12/RES_summary!F$21)</f>
        <v>29.326691295924345</v>
      </c>
      <c r="G12" s="72">
        <f>IF(RES_hh_fech_in!G12=0,0,RES_hh_fech_in!G12/RES_summary!G$21)</f>
        <v>33.744693503048374</v>
      </c>
      <c r="H12" s="72">
        <f>IF(RES_hh_fech_in!H12=0,0,RES_hh_fech_in!H12/RES_summary!H$21)</f>
        <v>26.69334106744294</v>
      </c>
      <c r="I12" s="72">
        <f>IF(RES_hh_fech_in!I12=0,0,RES_hh_fech_in!I12/RES_summary!I$21)</f>
        <v>25.248418468595183</v>
      </c>
      <c r="J12" s="72">
        <f>IF(RES_hh_fech_in!J12=0,0,RES_hh_fech_in!J12/RES_summary!J$21)</f>
        <v>24.014403550225012</v>
      </c>
      <c r="K12" s="72">
        <f>IF(RES_hh_fech_in!K12=0,0,RES_hh_fech_in!K12/RES_summary!K$21)</f>
        <v>22.397080670329185</v>
      </c>
      <c r="L12" s="72">
        <f>IF(RES_hh_fech_in!L12=0,0,RES_hh_fech_in!L12/RES_summary!L$21)</f>
        <v>25.054851612034334</v>
      </c>
      <c r="M12" s="72">
        <f>IF(RES_hh_fech_in!M12=0,0,RES_hh_fech_in!M12/RES_summary!M$21)</f>
        <v>21.122068354034685</v>
      </c>
      <c r="N12" s="72">
        <f>IF(RES_hh_fech_in!N12=0,0,RES_hh_fech_in!N12/RES_summary!N$21)</f>
        <v>20.445321421380129</v>
      </c>
      <c r="O12" s="72">
        <f>IF(RES_hh_fech_in!O12=0,0,RES_hh_fech_in!O12/RES_summary!O$21)</f>
        <v>19.331476097672301</v>
      </c>
      <c r="P12" s="72">
        <f>IF(RES_hh_fech_in!P12=0,0,RES_hh_fech_in!P12/RES_summary!P$21)</f>
        <v>13.230055903034408</v>
      </c>
      <c r="Q12" s="72">
        <f>IF(RES_hh_fech_in!Q12=0,0,RES_hh_fech_in!Q12/RES_summary!Q$21)</f>
        <v>14.408926096220025</v>
      </c>
      <c r="R12" s="72">
        <f>IF(RES_hh_fech_in!R12=0,0,RES_hh_fech_in!R12/RES_summary!R$21)</f>
        <v>13.878802012582975</v>
      </c>
      <c r="S12" s="72">
        <f>IF(RES_hh_fech_in!S12=0,0,RES_hh_fech_in!S12/RES_summary!S$21)</f>
        <v>14.175569535539573</v>
      </c>
      <c r="T12" s="72">
        <f>IF(RES_hh_fech_in!T12=0,0,RES_hh_fech_in!T12/RES_summary!T$21)</f>
        <v>12.871168132304668</v>
      </c>
      <c r="U12" s="72">
        <f>IF(RES_hh_fech_in!U12=0,0,RES_hh_fech_in!U12/RES_summary!U$21)</f>
        <v>8.1506164580999538</v>
      </c>
      <c r="V12" s="72">
        <f>IF(RES_hh_fech_in!V12=0,0,RES_hh_fech_in!V12/RES_summary!V$21)</f>
        <v>4.3397086292933924</v>
      </c>
      <c r="W12" s="72">
        <f>IF(RES_hh_fech_in!W12=0,0,RES_hh_fech_in!W12/RES_summary!W$21)</f>
        <v>13.374828909001856</v>
      </c>
      <c r="X12" s="72">
        <f>IF(RES_hh_fech_in!X12=0,0,RES_hh_fech_in!X12/RES_summary!X$21)</f>
        <v>9.3890893849772485</v>
      </c>
      <c r="Y12" s="72">
        <f>IF(RES_hh_fech_in!Y12=0,0,RES_hh_fech_in!Y12/RES_summary!Y$21)</f>
        <v>7.1508241055964588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67.631835801605305</v>
      </c>
      <c r="D13" s="74">
        <f>IF(RES_hh_fech_in!D13=0,0,RES_hh_fech_in!D13/RES_summary!D$21)</f>
        <v>73.442671803159826</v>
      </c>
      <c r="E13" s="74">
        <f>IF(RES_hh_fech_in!E13=0,0,RES_hh_fech_in!E13/RES_summary!E$21)</f>
        <v>81.05952431723837</v>
      </c>
      <c r="F13" s="74">
        <f>IF(RES_hh_fech_in!F13=0,0,RES_hh_fech_in!F13/RES_summary!F$21)</f>
        <v>79.755460571596799</v>
      </c>
      <c r="G13" s="74">
        <f>IF(RES_hh_fech_in!G13=0,0,RES_hh_fech_in!G13/RES_summary!G$21)</f>
        <v>93.453939193178968</v>
      </c>
      <c r="H13" s="74">
        <f>IF(RES_hh_fech_in!H13=0,0,RES_hh_fech_in!H13/RES_summary!H$21)</f>
        <v>80.122976925302041</v>
      </c>
      <c r="I13" s="74">
        <f>IF(RES_hh_fech_in!I13=0,0,RES_hh_fech_in!I13/RES_summary!I$21)</f>
        <v>73.132522198589726</v>
      </c>
      <c r="J13" s="74">
        <f>IF(RES_hh_fech_in!J13=0,0,RES_hh_fech_in!J13/RES_summary!J$21)</f>
        <v>81.157585299969753</v>
      </c>
      <c r="K13" s="74">
        <f>IF(RES_hh_fech_in!K13=0,0,RES_hh_fech_in!K13/RES_summary!K$21)</f>
        <v>74.815738665624252</v>
      </c>
      <c r="L13" s="74">
        <f>IF(RES_hh_fech_in!L13=0,0,RES_hh_fech_in!L13/RES_summary!L$21)</f>
        <v>85.005812553950705</v>
      </c>
      <c r="M13" s="74">
        <f>IF(RES_hh_fech_in!M13=0,0,RES_hh_fech_in!M13/RES_summary!M$21)</f>
        <v>83.682857947249104</v>
      </c>
      <c r="N13" s="74">
        <f>IF(RES_hh_fech_in!N13=0,0,RES_hh_fech_in!N13/RES_summary!N$21)</f>
        <v>82.676587124349481</v>
      </c>
      <c r="O13" s="74">
        <f>IF(RES_hh_fech_in!O13=0,0,RES_hh_fech_in!O13/RES_summary!O$21)</f>
        <v>0</v>
      </c>
      <c r="P13" s="74">
        <f>IF(RES_hh_fech_in!P13=0,0,RES_hh_fech_in!P13/RES_summary!P$21)</f>
        <v>48.97423528301394</v>
      </c>
      <c r="Q13" s="74">
        <f>IF(RES_hh_fech_in!Q13=0,0,RES_hh_fech_in!Q13/RES_summary!Q$21)</f>
        <v>0</v>
      </c>
      <c r="R13" s="74">
        <f>IF(RES_hh_fech_in!R13=0,0,RES_hh_fech_in!R13/RES_summary!R$21)</f>
        <v>70.812374795572438</v>
      </c>
      <c r="S13" s="74">
        <f>IF(RES_hh_fech_in!S13=0,0,RES_hh_fech_in!S13/RES_summary!S$21)</f>
        <v>0</v>
      </c>
      <c r="T13" s="74">
        <f>IF(RES_hh_fech_in!T13=0,0,RES_hh_fech_in!T13/RES_summary!T$21)</f>
        <v>50.322530862227666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0</v>
      </c>
      <c r="X13" s="74">
        <f>IF(RES_hh_fech_in!X13=0,0,RES_hh_fech_in!X13/RES_summary!X$21)</f>
        <v>0</v>
      </c>
      <c r="Y13" s="74">
        <f>IF(RES_hh_fech_in!Y13=0,0,RES_hh_fech_in!Y13/RES_summary!Y$21)</f>
        <v>22.906345719820042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1.1198195151704928</v>
      </c>
      <c r="D14" s="76">
        <f>IF(RES_hh_fech_in!D14=0,0,RES_hh_fech_in!D14/RES_summary!D$21)</f>
        <v>0.94092124700004609</v>
      </c>
      <c r="E14" s="76">
        <f>IF(RES_hh_fech_in!E14=0,0,RES_hh_fech_in!E14/RES_summary!E$21)</f>
        <v>1.0774402632784368</v>
      </c>
      <c r="F14" s="76">
        <f>IF(RES_hh_fech_in!F14=0,0,RES_hh_fech_in!F14/RES_summary!F$21)</f>
        <v>1.1083861900131498</v>
      </c>
      <c r="G14" s="76">
        <f>IF(RES_hh_fech_in!G14=0,0,RES_hh_fech_in!G14/RES_summary!G$21)</f>
        <v>0.99701727476565549</v>
      </c>
      <c r="H14" s="76">
        <f>IF(RES_hh_fech_in!H14=0,0,RES_hh_fech_in!H14/RES_summary!H$21)</f>
        <v>0.77397750391582187</v>
      </c>
      <c r="I14" s="76">
        <f>IF(RES_hh_fech_in!I14=0,0,RES_hh_fech_in!I14/RES_summary!I$21)</f>
        <v>0.79380056930287157</v>
      </c>
      <c r="J14" s="76">
        <f>IF(RES_hh_fech_in!J14=0,0,RES_hh_fech_in!J14/RES_summary!J$21)</f>
        <v>1.0561427103682739</v>
      </c>
      <c r="K14" s="76">
        <f>IF(RES_hh_fech_in!K14=0,0,RES_hh_fech_in!K14/RES_summary!K$21)</f>
        <v>1.0834890317487464</v>
      </c>
      <c r="L14" s="76">
        <f>IF(RES_hh_fech_in!L14=0,0,RES_hh_fech_in!L14/RES_summary!L$21)</f>
        <v>1.1337067365483999</v>
      </c>
      <c r="M14" s="76">
        <f>IF(RES_hh_fech_in!M14=0,0,RES_hh_fech_in!M14/RES_summary!M$21)</f>
        <v>1.0304052449840679</v>
      </c>
      <c r="N14" s="76">
        <f>IF(RES_hh_fech_in!N14=0,0,RES_hh_fech_in!N14/RES_summary!N$21)</f>
        <v>0.97723118536599518</v>
      </c>
      <c r="O14" s="76">
        <f>IF(RES_hh_fech_in!O14=0,0,RES_hh_fech_in!O14/RES_summary!O$21)</f>
        <v>1.0047851570796731</v>
      </c>
      <c r="P14" s="76">
        <f>IF(RES_hh_fech_in!P14=0,0,RES_hh_fech_in!P14/RES_summary!P$21)</f>
        <v>0.6597034309433375</v>
      </c>
      <c r="Q14" s="76">
        <f>IF(RES_hh_fech_in!Q14=0,0,RES_hh_fech_in!Q14/RES_summary!Q$21)</f>
        <v>0.71799884230622346</v>
      </c>
      <c r="R14" s="76">
        <f>IF(RES_hh_fech_in!R14=0,0,RES_hh_fech_in!R14/RES_summary!R$21)</f>
        <v>0.71289273984552526</v>
      </c>
      <c r="S14" s="76">
        <f>IF(RES_hh_fech_in!S14=0,0,RES_hh_fech_in!S14/RES_summary!S$21)</f>
        <v>0.67964505810037168</v>
      </c>
      <c r="T14" s="76">
        <f>IF(RES_hh_fech_in!T14=0,0,RES_hh_fech_in!T14/RES_summary!T$21)</f>
        <v>0.62691240722424957</v>
      </c>
      <c r="U14" s="76">
        <f>IF(RES_hh_fech_in!U14=0,0,RES_hh_fech_in!U14/RES_summary!U$21)</f>
        <v>0.5933729855632438</v>
      </c>
      <c r="V14" s="76">
        <f>IF(RES_hh_fech_in!V14=0,0,RES_hh_fech_in!V14/RES_summary!V$21)</f>
        <v>0.54854453402080539</v>
      </c>
      <c r="W14" s="76">
        <f>IF(RES_hh_fech_in!W14=0,0,RES_hh_fech_in!W14/RES_summary!W$21)</f>
        <v>0.68283580526332388</v>
      </c>
      <c r="X14" s="76">
        <f>IF(RES_hh_fech_in!X14=0,0,RES_hh_fech_in!X14/RES_summary!X$21)</f>
        <v>0.59639816535110035</v>
      </c>
      <c r="Y14" s="76">
        <f>IF(RES_hh_fech_in!Y14=0,0,RES_hh_fech_in!Y14/RES_summary!Y$21)</f>
        <v>0.400338966366446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0.93268173816414002</v>
      </c>
      <c r="D15" s="69">
        <f>IF(RES_hh_fech_in!D15=0,0,RES_hh_fech_in!D15/RES_summary!D$21)</f>
        <v>1.7747819978880277</v>
      </c>
      <c r="E15" s="69">
        <f>IF(RES_hh_fech_in!E15=0,0,RES_hh_fech_in!E15/RES_summary!E$21)</f>
        <v>5.1384689110197375</v>
      </c>
      <c r="F15" s="69">
        <f>IF(RES_hh_fech_in!F15=0,0,RES_hh_fech_in!F15/RES_summary!F$21)</f>
        <v>1.0434274112251316</v>
      </c>
      <c r="G15" s="69">
        <f>IF(RES_hh_fech_in!G15=0,0,RES_hh_fech_in!G15/RES_summary!G$21)</f>
        <v>0.95968705948121602</v>
      </c>
      <c r="H15" s="69">
        <f>IF(RES_hh_fech_in!H15=0,0,RES_hh_fech_in!H15/RES_summary!H$21)</f>
        <v>1.3241109607360051</v>
      </c>
      <c r="I15" s="69">
        <f>IF(RES_hh_fech_in!I15=0,0,RES_hh_fech_in!I15/RES_summary!I$21)</f>
        <v>1.4126923869001793</v>
      </c>
      <c r="J15" s="69">
        <f>IF(RES_hh_fech_in!J15=0,0,RES_hh_fech_in!J15/RES_summary!J$21)</f>
        <v>1.840284840815138</v>
      </c>
      <c r="K15" s="69">
        <f>IF(RES_hh_fech_in!K15=0,0,RES_hh_fech_in!K15/RES_summary!K$21)</f>
        <v>1.3928671524169038</v>
      </c>
      <c r="L15" s="69">
        <f>IF(RES_hh_fech_in!L15=0,0,RES_hh_fech_in!L15/RES_summary!L$21)</f>
        <v>0.65483929150913656</v>
      </c>
      <c r="M15" s="69">
        <f>IF(RES_hh_fech_in!M15=0,0,RES_hh_fech_in!M15/RES_summary!M$21)</f>
        <v>0.69540955372257263</v>
      </c>
      <c r="N15" s="69">
        <f>IF(RES_hh_fech_in!N15=0,0,RES_hh_fech_in!N15/RES_summary!N$21)</f>
        <v>1.5128785539751692</v>
      </c>
      <c r="O15" s="69">
        <f>IF(RES_hh_fech_in!O15=0,0,RES_hh_fech_in!O15/RES_summary!O$21)</f>
        <v>0.98099911950994745</v>
      </c>
      <c r="P15" s="69">
        <f>IF(RES_hh_fech_in!P15=0,0,RES_hh_fech_in!P15/RES_summary!P$21)</f>
        <v>0.20243539691914672</v>
      </c>
      <c r="Q15" s="69">
        <f>IF(RES_hh_fech_in!Q15=0,0,RES_hh_fech_in!Q15/RES_summary!Q$21)</f>
        <v>0.37495485765202513</v>
      </c>
      <c r="R15" s="69">
        <f>IF(RES_hh_fech_in!R15=0,0,RES_hh_fech_in!R15/RES_summary!R$21)</f>
        <v>0.76535341911171628</v>
      </c>
      <c r="S15" s="69">
        <f>IF(RES_hh_fech_in!S15=0,0,RES_hh_fech_in!S15/RES_summary!S$21)</f>
        <v>1.0597984341416773</v>
      </c>
      <c r="T15" s="69">
        <f>IF(RES_hh_fech_in!T15=0,0,RES_hh_fech_in!T15/RES_summary!T$21)</f>
        <v>1.4510110562570784</v>
      </c>
      <c r="U15" s="69">
        <f>IF(RES_hh_fech_in!U15=0,0,RES_hh_fech_in!U15/RES_summary!U$21)</f>
        <v>1.1024279168369149</v>
      </c>
      <c r="V15" s="69">
        <f>IF(RES_hh_fech_in!V15=0,0,RES_hh_fech_in!V15/RES_summary!V$21)</f>
        <v>0.68554943835595938</v>
      </c>
      <c r="W15" s="69">
        <f>IF(RES_hh_fech_in!W15=0,0,RES_hh_fech_in!W15/RES_summary!W$21)</f>
        <v>0.41664758725301543</v>
      </c>
      <c r="X15" s="69">
        <f>IF(RES_hh_fech_in!X15=0,0,RES_hh_fech_in!X15/RES_summary!X$21)</f>
        <v>0.65414220009217128</v>
      </c>
      <c r="Y15" s="69">
        <f>IF(RES_hh_fech_in!Y15=0,0,RES_hh_fech_in!Y15/RES_summary!Y$21)</f>
        <v>0.29415396638796698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0.93268173816414002</v>
      </c>
      <c r="D16" s="72">
        <f>IF(RES_hh_fech_in!D16=0,0,RES_hh_fech_in!D16/RES_summary!D$21)</f>
        <v>1.7747819978880277</v>
      </c>
      <c r="E16" s="72">
        <f>IF(RES_hh_fech_in!E16=0,0,RES_hh_fech_in!E16/RES_summary!E$21)</f>
        <v>5.1384689110197375</v>
      </c>
      <c r="F16" s="72">
        <f>IF(RES_hh_fech_in!F16=0,0,RES_hh_fech_in!F16/RES_summary!F$21)</f>
        <v>1.0434274112251316</v>
      </c>
      <c r="G16" s="72">
        <f>IF(RES_hh_fech_in!G16=0,0,RES_hh_fech_in!G16/RES_summary!G$21)</f>
        <v>0.95968705948121602</v>
      </c>
      <c r="H16" s="72">
        <f>IF(RES_hh_fech_in!H16=0,0,RES_hh_fech_in!H16/RES_summary!H$21)</f>
        <v>1.3241109607360051</v>
      </c>
      <c r="I16" s="72">
        <f>IF(RES_hh_fech_in!I16=0,0,RES_hh_fech_in!I16/RES_summary!I$21)</f>
        <v>1.4126923869001793</v>
      </c>
      <c r="J16" s="72">
        <f>IF(RES_hh_fech_in!J16=0,0,RES_hh_fech_in!J16/RES_summary!J$21)</f>
        <v>1.840284840815138</v>
      </c>
      <c r="K16" s="72">
        <f>IF(RES_hh_fech_in!K16=0,0,RES_hh_fech_in!K16/RES_summary!K$21)</f>
        <v>1.3928671524169038</v>
      </c>
      <c r="L16" s="72">
        <f>IF(RES_hh_fech_in!L16=0,0,RES_hh_fech_in!L16/RES_summary!L$21)</f>
        <v>0.65483929150913656</v>
      </c>
      <c r="M16" s="72">
        <f>IF(RES_hh_fech_in!M16=0,0,RES_hh_fech_in!M16/RES_summary!M$21)</f>
        <v>0.69540955372257263</v>
      </c>
      <c r="N16" s="72">
        <f>IF(RES_hh_fech_in!N16=0,0,RES_hh_fech_in!N16/RES_summary!N$21)</f>
        <v>1.5128785539751692</v>
      </c>
      <c r="O16" s="72">
        <f>IF(RES_hh_fech_in!O16=0,0,RES_hh_fech_in!O16/RES_summary!O$21)</f>
        <v>0.98099911950994745</v>
      </c>
      <c r="P16" s="72">
        <f>IF(RES_hh_fech_in!P16=0,0,RES_hh_fech_in!P16/RES_summary!P$21)</f>
        <v>0.20243539691914672</v>
      </c>
      <c r="Q16" s="72">
        <f>IF(RES_hh_fech_in!Q16=0,0,RES_hh_fech_in!Q16/RES_summary!Q$21)</f>
        <v>0.37495485765202513</v>
      </c>
      <c r="R16" s="72">
        <f>IF(RES_hh_fech_in!R16=0,0,RES_hh_fech_in!R16/RES_summary!R$21)</f>
        <v>0.76535341911171628</v>
      </c>
      <c r="S16" s="72">
        <f>IF(RES_hh_fech_in!S16=0,0,RES_hh_fech_in!S16/RES_summary!S$21)</f>
        <v>1.0597984341416773</v>
      </c>
      <c r="T16" s="72">
        <f>IF(RES_hh_fech_in!T16=0,0,RES_hh_fech_in!T16/RES_summary!T$21)</f>
        <v>1.4510110562570784</v>
      </c>
      <c r="U16" s="72">
        <f>IF(RES_hh_fech_in!U16=0,0,RES_hh_fech_in!U16/RES_summary!U$21)</f>
        <v>1.1024279168369149</v>
      </c>
      <c r="V16" s="72">
        <f>IF(RES_hh_fech_in!V16=0,0,RES_hh_fech_in!V16/RES_summary!V$21)</f>
        <v>0.68554943835595938</v>
      </c>
      <c r="W16" s="72">
        <f>IF(RES_hh_fech_in!W16=0,0,RES_hh_fech_in!W16/RES_summary!W$21)</f>
        <v>0.41664758725301543</v>
      </c>
      <c r="X16" s="72">
        <f>IF(RES_hh_fech_in!X16=0,0,RES_hh_fech_in!X16/RES_summary!X$21)</f>
        <v>0.65414220009217128</v>
      </c>
      <c r="Y16" s="72">
        <f>IF(RES_hh_fech_in!Y16=0,0,RES_hh_fech_in!Y16/RES_summary!Y$21)</f>
        <v>0.29415396638796698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20.880364209608505</v>
      </c>
      <c r="D17" s="69">
        <f>IF(RES_hh_fech_in!D17=0,0,RES_hh_fech_in!D17/RES_summary!D$21)</f>
        <v>20.891468524727671</v>
      </c>
      <c r="E17" s="69">
        <f>IF(RES_hh_fech_in!E17=0,0,RES_hh_fech_in!E17/RES_summary!E$21)</f>
        <v>20.079869784524234</v>
      </c>
      <c r="F17" s="69">
        <f>IF(RES_hh_fech_in!F17=0,0,RES_hh_fech_in!F17/RES_summary!F$21)</f>
        <v>20.078789035916071</v>
      </c>
      <c r="G17" s="69">
        <f>IF(RES_hh_fech_in!G17=0,0,RES_hh_fech_in!G17/RES_summary!G$21)</f>
        <v>19.437510993553932</v>
      </c>
      <c r="H17" s="69">
        <f>IF(RES_hh_fech_in!H17=0,0,RES_hh_fech_in!H17/RES_summary!H$21)</f>
        <v>18.728165122303079</v>
      </c>
      <c r="I17" s="69">
        <f>IF(RES_hh_fech_in!I17=0,0,RES_hh_fech_in!I17/RES_summary!I$21)</f>
        <v>16.934906607035998</v>
      </c>
      <c r="J17" s="69">
        <f>IF(RES_hh_fech_in!J17=0,0,RES_hh_fech_in!J17/RES_summary!J$21)</f>
        <v>15.770103885716063</v>
      </c>
      <c r="K17" s="69">
        <f>IF(RES_hh_fech_in!K17=0,0,RES_hh_fech_in!K17/RES_summary!K$21)</f>
        <v>16.094875395493926</v>
      </c>
      <c r="L17" s="69">
        <f>IF(RES_hh_fech_in!L17=0,0,RES_hh_fech_in!L17/RES_summary!L$21)</f>
        <v>17.245022400670603</v>
      </c>
      <c r="M17" s="69">
        <f>IF(RES_hh_fech_in!M17=0,0,RES_hh_fech_in!M17/RES_summary!M$21)</f>
        <v>17.725210128195318</v>
      </c>
      <c r="N17" s="69">
        <f>IF(RES_hh_fech_in!N17=0,0,RES_hh_fech_in!N17/RES_summary!N$21)</f>
        <v>16.372688085550813</v>
      </c>
      <c r="O17" s="69">
        <f>IF(RES_hh_fech_in!O17=0,0,RES_hh_fech_in!O17/RES_summary!O$21)</f>
        <v>15.283699139146755</v>
      </c>
      <c r="P17" s="69">
        <f>IF(RES_hh_fech_in!P17=0,0,RES_hh_fech_in!P17/RES_summary!P$21)</f>
        <v>13.935136713743539</v>
      </c>
      <c r="Q17" s="69">
        <f>IF(RES_hh_fech_in!Q17=0,0,RES_hh_fech_in!Q17/RES_summary!Q$21)</f>
        <v>13.252336022500346</v>
      </c>
      <c r="R17" s="69">
        <f>IF(RES_hh_fech_in!R17=0,0,RES_hh_fech_in!R17/RES_summary!R$21)</f>
        <v>12.99750710169044</v>
      </c>
      <c r="S17" s="69">
        <f>IF(RES_hh_fech_in!S17=0,0,RES_hh_fech_in!S17/RES_summary!S$21)</f>
        <v>12.692095887619036</v>
      </c>
      <c r="T17" s="69">
        <f>IF(RES_hh_fech_in!T17=0,0,RES_hh_fech_in!T17/RES_summary!T$21)</f>
        <v>12.396448816726657</v>
      </c>
      <c r="U17" s="69">
        <f>IF(RES_hh_fech_in!U17=0,0,RES_hh_fech_in!U17/RES_summary!U$21)</f>
        <v>11.88648779124429</v>
      </c>
      <c r="V17" s="69">
        <f>IF(RES_hh_fech_in!V17=0,0,RES_hh_fech_in!V17/RES_summary!V$21)</f>
        <v>11.405858502920772</v>
      </c>
      <c r="W17" s="69">
        <f>IF(RES_hh_fech_in!W17=0,0,RES_hh_fech_in!W17/RES_summary!W$21)</f>
        <v>9.2977127596495031</v>
      </c>
      <c r="X17" s="69">
        <f>IF(RES_hh_fech_in!X17=0,0,RES_hh_fech_in!X17/RES_summary!X$21)</f>
        <v>6.9189209325454035</v>
      </c>
      <c r="Y17" s="69">
        <f>IF(RES_hh_fech_in!Y17=0,0,RES_hh_fech_in!Y17/RES_summary!Y$21)</f>
        <v>6.6251394672587329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21.891228048517583</v>
      </c>
      <c r="D19" s="72">
        <f>IF(RES_hh_fech_in!D19=0,0,RES_hh_fech_in!D19/RES_summary!D$21)</f>
        <v>21.46196865358667</v>
      </c>
      <c r="E19" s="72">
        <f>IF(RES_hh_fech_in!E19=0,0,RES_hh_fech_in!E19/RES_summary!E$21)</f>
        <v>20.861687084689088</v>
      </c>
      <c r="F19" s="72">
        <f>IF(RES_hh_fech_in!F19=0,0,RES_hh_fech_in!F19/RES_summary!F$21)</f>
        <v>23.377568881656995</v>
      </c>
      <c r="G19" s="72">
        <f>IF(RES_hh_fech_in!G19=0,0,RES_hh_fech_in!G19/RES_summary!G$21)</f>
        <v>20.999966042676181</v>
      </c>
      <c r="H19" s="72">
        <f>IF(RES_hh_fech_in!H19=0,0,RES_hh_fech_in!H19/RES_summary!H$21)</f>
        <v>20.298965450872778</v>
      </c>
      <c r="I19" s="72">
        <f>IF(RES_hh_fech_in!I19=0,0,RES_hh_fech_in!I19/RES_summary!I$21)</f>
        <v>18.22458895512295</v>
      </c>
      <c r="J19" s="72">
        <f>IF(RES_hh_fech_in!J19=0,0,RES_hh_fech_in!J19/RES_summary!J$21)</f>
        <v>17.127488941332842</v>
      </c>
      <c r="K19" s="72">
        <f>IF(RES_hh_fech_in!K19=0,0,RES_hh_fech_in!K19/RES_summary!K$21)</f>
        <v>17.022844286152594</v>
      </c>
      <c r="L19" s="72">
        <f>IF(RES_hh_fech_in!L19=0,0,RES_hh_fech_in!L19/RES_summary!L$21)</f>
        <v>18.200662915958276</v>
      </c>
      <c r="M19" s="72">
        <f>IF(RES_hh_fech_in!M19=0,0,RES_hh_fech_in!M19/RES_summary!M$21)</f>
        <v>19.856770215046303</v>
      </c>
      <c r="N19" s="72">
        <f>IF(RES_hh_fech_in!N19=0,0,RES_hh_fech_in!N19/RES_summary!N$21)</f>
        <v>17.886975255895926</v>
      </c>
      <c r="O19" s="72">
        <f>IF(RES_hh_fech_in!O19=0,0,RES_hh_fech_in!O19/RES_summary!O$21)</f>
        <v>16.375366504766717</v>
      </c>
      <c r="P19" s="72">
        <f>IF(RES_hh_fech_in!P19=0,0,RES_hh_fech_in!P19/RES_summary!P$21)</f>
        <v>14.305011859917009</v>
      </c>
      <c r="Q19" s="72">
        <f>IF(RES_hh_fech_in!Q19=0,0,RES_hh_fech_in!Q19/RES_summary!Q$21)</f>
        <v>13.840741369198367</v>
      </c>
      <c r="R19" s="72">
        <f>IF(RES_hh_fech_in!R19=0,0,RES_hh_fech_in!R19/RES_summary!R$21)</f>
        <v>13.740171843608206</v>
      </c>
      <c r="S19" s="72">
        <f>IF(RES_hh_fech_in!S19=0,0,RES_hh_fech_in!S19/RES_summary!S$21)</f>
        <v>13.630516323694906</v>
      </c>
      <c r="T19" s="72">
        <f>IF(RES_hh_fech_in!T19=0,0,RES_hh_fech_in!T19/RES_summary!T$21)</f>
        <v>13.301946347489498</v>
      </c>
      <c r="U19" s="72">
        <f>IF(RES_hh_fech_in!U19=0,0,RES_hh_fech_in!U19/RES_summary!U$21)</f>
        <v>12.368407613334616</v>
      </c>
      <c r="V19" s="72">
        <f>IF(RES_hh_fech_in!V19=0,0,RES_hh_fech_in!V19/RES_summary!V$21)</f>
        <v>11.309292785299194</v>
      </c>
      <c r="W19" s="72">
        <f>IF(RES_hh_fech_in!W19=0,0,RES_hh_fech_in!W19/RES_summary!W$21)</f>
        <v>9.5483330292730901</v>
      </c>
      <c r="X19" s="72">
        <f>IF(RES_hh_fech_in!X19=0,0,RES_hh_fech_in!X19/RES_summary!X$21)</f>
        <v>7.6952552697069629</v>
      </c>
      <c r="Y19" s="72">
        <f>IF(RES_hh_fech_in!Y19=0,0,RES_hh_fech_in!Y19/RES_summary!Y$21)</f>
        <v>7.3451854286343146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24.484790350827286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19.904155146825502</v>
      </c>
      <c r="L20" s="72">
        <f>IF(RES_hh_fech_in!L20=0,0,RES_hh_fech_in!L20/RES_summary!L$21)</f>
        <v>17.87263455454044</v>
      </c>
      <c r="M20" s="72">
        <f>IF(RES_hh_fech_in!M20=0,0,RES_hh_fech_in!M20/RES_summary!M$21)</f>
        <v>21.037949113229747</v>
      </c>
      <c r="N20" s="72">
        <f>IF(RES_hh_fech_in!N20=0,0,RES_hh_fech_in!N20/RES_summary!N$21)</f>
        <v>18.172955644390843</v>
      </c>
      <c r="O20" s="72">
        <f>IF(RES_hh_fech_in!O20=0,0,RES_hh_fech_in!O20/RES_summary!O$21)</f>
        <v>17.405127086422588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22.275679632043076</v>
      </c>
      <c r="D21" s="72">
        <f>IF(RES_hh_fech_in!D21=0,0,RES_hh_fech_in!D21/RES_summary!D$21)</f>
        <v>21.945148745899704</v>
      </c>
      <c r="E21" s="72">
        <f>IF(RES_hh_fech_in!E21=0,0,RES_hh_fech_in!E21/RES_summary!E$21)</f>
        <v>21.710346831674261</v>
      </c>
      <c r="F21" s="72">
        <f>IF(RES_hh_fech_in!F21=0,0,RES_hh_fech_in!F21/RES_summary!F$21)</f>
        <v>20.166097363988101</v>
      </c>
      <c r="G21" s="72">
        <f>IF(RES_hh_fech_in!G21=0,0,RES_hh_fech_in!G21/RES_summary!G$21)</f>
        <v>20.456472371754323</v>
      </c>
      <c r="H21" s="72">
        <f>IF(RES_hh_fech_in!H21=0,0,RES_hh_fech_in!H21/RES_summary!H$21)</f>
        <v>19.871255900794562</v>
      </c>
      <c r="I21" s="72">
        <f>IF(RES_hh_fech_in!I21=0,0,RES_hh_fech_in!I21/RES_summary!I$21)</f>
        <v>18.227380595106183</v>
      </c>
      <c r="J21" s="72">
        <f>IF(RES_hh_fech_in!J21=0,0,RES_hh_fech_in!J21/RES_summary!J$21)</f>
        <v>15.936336345926968</v>
      </c>
      <c r="K21" s="72">
        <f>IF(RES_hh_fech_in!K21=0,0,RES_hh_fech_in!K21/RES_summary!K$21)</f>
        <v>16.163441993309874</v>
      </c>
      <c r="L21" s="72">
        <f>IF(RES_hh_fech_in!L21=0,0,RES_hh_fech_in!L21/RES_summary!L$21)</f>
        <v>18.072335821176317</v>
      </c>
      <c r="M21" s="72">
        <f>IF(RES_hh_fech_in!M21=0,0,RES_hh_fech_in!M21/RES_summary!M$21)</f>
        <v>17.592625271398791</v>
      </c>
      <c r="N21" s="72">
        <f>IF(RES_hh_fech_in!N21=0,0,RES_hh_fech_in!N21/RES_summary!N$21)</f>
        <v>16.838756033859948</v>
      </c>
      <c r="O21" s="72">
        <f>IF(RES_hh_fech_in!O21=0,0,RES_hh_fech_in!O21/RES_summary!O$21)</f>
        <v>15.477629054163009</v>
      </c>
      <c r="P21" s="72">
        <f>IF(RES_hh_fech_in!P21=0,0,RES_hh_fech_in!P21/RES_summary!P$21)</f>
        <v>14.08991139860246</v>
      </c>
      <c r="Q21" s="72">
        <f>IF(RES_hh_fech_in!Q21=0,0,RES_hh_fech_in!Q21/RES_summary!Q$21)</f>
        <v>13.241514760346796</v>
      </c>
      <c r="R21" s="72">
        <f>IF(RES_hh_fech_in!R21=0,0,RES_hh_fech_in!R21/RES_summary!R$21)</f>
        <v>13.131647047032597</v>
      </c>
      <c r="S21" s="72">
        <f>IF(RES_hh_fech_in!S21=0,0,RES_hh_fech_in!S21/RES_summary!S$21)</f>
        <v>12.63771592182367</v>
      </c>
      <c r="T21" s="72">
        <f>IF(RES_hh_fech_in!T21=0,0,RES_hh_fech_in!T21/RES_summary!T$21)</f>
        <v>12.359458162096319</v>
      </c>
      <c r="U21" s="72">
        <f>IF(RES_hh_fech_in!U21=0,0,RES_hh_fech_in!U21/RES_summary!U$21)</f>
        <v>11.816496741922693</v>
      </c>
      <c r="V21" s="72">
        <f>IF(RES_hh_fech_in!V21=0,0,RES_hh_fech_in!V21/RES_summary!V$21)</f>
        <v>11.558412045870329</v>
      </c>
      <c r="W21" s="72">
        <f>IF(RES_hh_fech_in!W21=0,0,RES_hh_fech_in!W21/RES_summary!W$21)</f>
        <v>9.3233560667728224</v>
      </c>
      <c r="X21" s="72">
        <f>IF(RES_hh_fech_in!X21=0,0,RES_hh_fech_in!X21/RES_summary!X$21)</f>
        <v>6.4647446438385865</v>
      </c>
      <c r="Y21" s="72">
        <f>IF(RES_hh_fech_in!Y21=0,0,RES_hh_fech_in!Y21/RES_summary!Y$21)</f>
        <v>6.6885790729761219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18.454446690980365</v>
      </c>
      <c r="D22" s="72">
        <f>IF(RES_hh_fech_in!D22=0,0,RES_hh_fech_in!D22/RES_summary!D$21)</f>
        <v>22.787723750912519</v>
      </c>
      <c r="E22" s="72">
        <f>IF(RES_hh_fech_in!E22=0,0,RES_hh_fech_in!E22/RES_summary!E$21)</f>
        <v>21.047907947575375</v>
      </c>
      <c r="F22" s="72">
        <f>IF(RES_hh_fech_in!F22=0,0,RES_hh_fech_in!F22/RES_summary!F$21)</f>
        <v>18.729087138538805</v>
      </c>
      <c r="G22" s="72">
        <f>IF(RES_hh_fech_in!G22=0,0,RES_hh_fech_in!G22/RES_summary!G$21)</f>
        <v>18.641197503824213</v>
      </c>
      <c r="H22" s="72">
        <f>IF(RES_hh_fech_in!H22=0,0,RES_hh_fech_in!H22/RES_summary!H$21)</f>
        <v>19.538252086591825</v>
      </c>
      <c r="I22" s="72">
        <f>IF(RES_hh_fech_in!I22=0,0,RES_hh_fech_in!I22/RES_summary!I$21)</f>
        <v>16.657900852144657</v>
      </c>
      <c r="J22" s="72">
        <f>IF(RES_hh_fech_in!J22=0,0,RES_hh_fech_in!J22/RES_summary!J$21)</f>
        <v>15.905360761907206</v>
      </c>
      <c r="K22" s="72">
        <f>IF(RES_hh_fech_in!K22=0,0,RES_hh_fech_in!K22/RES_summary!K$21)</f>
        <v>14.821228622148251</v>
      </c>
      <c r="L22" s="72">
        <f>IF(RES_hh_fech_in!L22=0,0,RES_hh_fech_in!L22/RES_summary!L$21)</f>
        <v>15.492296137416844</v>
      </c>
      <c r="M22" s="72">
        <f>IF(RES_hh_fech_in!M22=0,0,RES_hh_fech_in!M22/RES_summary!M$21)</f>
        <v>16.515884854138342</v>
      </c>
      <c r="N22" s="72">
        <f>IF(RES_hh_fech_in!N22=0,0,RES_hh_fech_in!N22/RES_summary!N$21)</f>
        <v>15.343900938963595</v>
      </c>
      <c r="O22" s="72">
        <f>IF(RES_hh_fech_in!O22=0,0,RES_hh_fech_in!O22/RES_summary!O$21)</f>
        <v>14.353732698343453</v>
      </c>
      <c r="P22" s="72">
        <f>IF(RES_hh_fech_in!P22=0,0,RES_hh_fech_in!P22/RES_summary!P$21)</f>
        <v>14.385668087721584</v>
      </c>
      <c r="Q22" s="72">
        <f>IF(RES_hh_fech_in!Q22=0,0,RES_hh_fech_in!Q22/RES_summary!Q$21)</f>
        <v>13.33338895941375</v>
      </c>
      <c r="R22" s="72">
        <f>IF(RES_hh_fech_in!R22=0,0,RES_hh_fech_in!R22/RES_summary!R$21)</f>
        <v>12.520099785647041</v>
      </c>
      <c r="S22" s="72">
        <f>IF(RES_hh_fech_in!S22=0,0,RES_hh_fech_in!S22/RES_summary!S$21)</f>
        <v>13.143391155544361</v>
      </c>
      <c r="T22" s="72">
        <f>IF(RES_hh_fech_in!T22=0,0,RES_hh_fech_in!T22/RES_summary!T$21)</f>
        <v>12.092900889729314</v>
      </c>
      <c r="U22" s="72">
        <f>IF(RES_hh_fech_in!U22=0,0,RES_hh_fech_in!U22/RES_summary!U$21)</f>
        <v>11.45210266456127</v>
      </c>
      <c r="V22" s="72">
        <f>IF(RES_hh_fech_in!V22=0,0,RES_hh_fech_in!V22/RES_summary!V$21)</f>
        <v>10.049469122404261</v>
      </c>
      <c r="W22" s="72">
        <f>IF(RES_hh_fech_in!W22=0,0,RES_hh_fech_in!W22/RES_summary!W$21)</f>
        <v>9.2032071568782925</v>
      </c>
      <c r="X22" s="72">
        <f>IF(RES_hh_fech_in!X22=0,0,RES_hh_fech_in!X22/RES_summary!X$21)</f>
        <v>7.1076856467423459</v>
      </c>
      <c r="Y22" s="72">
        <f>IF(RES_hh_fech_in!Y22=0,0,RES_hh_fech_in!Y22/RES_summary!Y$21)</f>
        <v>6.6664030697851047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16.604639291593397</v>
      </c>
      <c r="D23" s="72">
        <f>IF(RES_hh_fech_in!D23=0,0,RES_hh_fech_in!D23/RES_summary!D$21)</f>
        <v>16.938642047877185</v>
      </c>
      <c r="E23" s="72">
        <f>IF(RES_hh_fech_in!E23=0,0,RES_hh_fech_in!E23/RES_summary!E$21)</f>
        <v>15.156061805460789</v>
      </c>
      <c r="F23" s="72">
        <f>IF(RES_hh_fech_in!F23=0,0,RES_hh_fech_in!F23/RES_summary!F$21)</f>
        <v>15.53420012016376</v>
      </c>
      <c r="G23" s="72">
        <f>IF(RES_hh_fech_in!G23=0,0,RES_hh_fech_in!G23/RES_summary!G$21)</f>
        <v>14.208459229311506</v>
      </c>
      <c r="H23" s="72">
        <f>IF(RES_hh_fech_in!H23=0,0,RES_hh_fech_in!H23/RES_summary!H$21)</f>
        <v>14.846575231674937</v>
      </c>
      <c r="I23" s="72">
        <f>IF(RES_hh_fech_in!I23=0,0,RES_hh_fech_in!I23/RES_summary!I$21)</f>
        <v>14.531065507499676</v>
      </c>
      <c r="J23" s="72">
        <f>IF(RES_hh_fech_in!J23=0,0,RES_hh_fech_in!J23/RES_summary!J$21)</f>
        <v>14.068881982986493</v>
      </c>
      <c r="K23" s="72">
        <f>IF(RES_hh_fech_in!K23=0,0,RES_hh_fech_in!K23/RES_summary!K$21)</f>
        <v>15.050094322286306</v>
      </c>
      <c r="L23" s="72">
        <f>IF(RES_hh_fech_in!L23=0,0,RES_hh_fech_in!L23/RES_summary!L$21)</f>
        <v>0</v>
      </c>
      <c r="M23" s="72">
        <f>IF(RES_hh_fech_in!M23=0,0,RES_hh_fech_in!M23/RES_summary!M$21)</f>
        <v>13.443132735640029</v>
      </c>
      <c r="N23" s="72">
        <f>IF(RES_hh_fech_in!N23=0,0,RES_hh_fech_in!N23/RES_summary!N$21)</f>
        <v>15.444422034298864</v>
      </c>
      <c r="O23" s="72">
        <f>IF(RES_hh_fech_in!O23=0,0,RES_hh_fech_in!O23/RES_summary!O$21)</f>
        <v>15.486508060562482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11.796597611910194</v>
      </c>
      <c r="S23" s="72">
        <f>IF(RES_hh_fech_in!S23=0,0,RES_hh_fech_in!S23/RES_summary!S$21)</f>
        <v>11.472244643648247</v>
      </c>
      <c r="T23" s="72">
        <f>IF(RES_hh_fech_in!T23=0,0,RES_hh_fech_in!T23/RES_summary!T$21)</f>
        <v>12.246227549458668</v>
      </c>
      <c r="U23" s="72">
        <f>IF(RES_hh_fech_in!U23=0,0,RES_hh_fech_in!U23/RES_summary!U$21)</f>
        <v>11.692176709337131</v>
      </c>
      <c r="V23" s="72">
        <f>IF(RES_hh_fech_in!V23=0,0,RES_hh_fech_in!V23/RES_summary!V$21)</f>
        <v>10.610710589492959</v>
      </c>
      <c r="W23" s="72">
        <f>IF(RES_hh_fech_in!W23=0,0,RES_hh_fech_in!W23/RES_summary!W$21)</f>
        <v>8.9216257006074837</v>
      </c>
      <c r="X23" s="72">
        <f>IF(RES_hh_fech_in!X23=0,0,RES_hh_fech_in!X23/RES_summary!X$21)</f>
        <v>6.5753588217243113</v>
      </c>
      <c r="Y23" s="72">
        <f>IF(RES_hh_fech_in!Y23=0,0,RES_hh_fech_in!Y23/RES_summary!Y$21)</f>
        <v>6.6216992435656055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22.805526230011775</v>
      </c>
      <c r="G24" s="72">
        <f>IF(RES_hh_fech_in!G24=0,0,RES_hh_fech_in!G24/RES_summary!G$21)</f>
        <v>21.294143651885157</v>
      </c>
      <c r="H24" s="72">
        <f>IF(RES_hh_fech_in!H24=0,0,RES_hh_fech_in!H24/RES_summary!H$21)</f>
        <v>18.191058061854921</v>
      </c>
      <c r="I24" s="72">
        <f>IF(RES_hh_fech_in!I24=0,0,RES_hh_fech_in!I24/RES_summary!I$21)</f>
        <v>0</v>
      </c>
      <c r="J24" s="72">
        <f>IF(RES_hh_fech_in!J24=0,0,RES_hh_fech_in!J24/RES_summary!J$21)</f>
        <v>5.0536789923406058</v>
      </c>
      <c r="K24" s="72">
        <f>IF(RES_hh_fech_in!K24=0,0,RES_hh_fech_in!K24/RES_summary!K$21)</f>
        <v>5.3635866856751582</v>
      </c>
      <c r="L24" s="72">
        <f>IF(RES_hh_fech_in!L24=0,0,RES_hh_fech_in!L24/RES_summary!L$21)</f>
        <v>9.1404298141360059</v>
      </c>
      <c r="M24" s="72">
        <f>IF(RES_hh_fech_in!M24=0,0,RES_hh_fech_in!M24/RES_summary!M$21)</f>
        <v>17.002986576909908</v>
      </c>
      <c r="N24" s="72">
        <f>IF(RES_hh_fech_in!N24=0,0,RES_hh_fech_in!N24/RES_summary!N$21)</f>
        <v>13.32245870451813</v>
      </c>
      <c r="O24" s="72">
        <f>IF(RES_hh_fech_in!O24=0,0,RES_hh_fech_in!O24/RES_summary!O$21)</f>
        <v>13.763733265457033</v>
      </c>
      <c r="P24" s="72">
        <f>IF(RES_hh_fech_in!P24=0,0,RES_hh_fech_in!P24/RES_summary!P$21)</f>
        <v>12.710984251519832</v>
      </c>
      <c r="Q24" s="72">
        <f>IF(RES_hh_fech_in!Q24=0,0,RES_hh_fech_in!Q24/RES_summary!Q$21)</f>
        <v>11.787256513614675</v>
      </c>
      <c r="R24" s="72">
        <f>IF(RES_hh_fech_in!R24=0,0,RES_hh_fech_in!R24/RES_summary!R$21)</f>
        <v>11.673574188199437</v>
      </c>
      <c r="S24" s="72">
        <f>IF(RES_hh_fech_in!S24=0,0,RES_hh_fech_in!S24/RES_summary!S$21)</f>
        <v>10.792591539148848</v>
      </c>
      <c r="T24" s="72">
        <f>IF(RES_hh_fech_in!T24=0,0,RES_hh_fech_in!T24/RES_summary!T$21)</f>
        <v>12.455423003114387</v>
      </c>
      <c r="U24" s="72">
        <f>IF(RES_hh_fech_in!U24=0,0,RES_hh_fech_in!U24/RES_summary!U$21)</f>
        <v>10.869792299706633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5.8603446456241146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18.611977515664201</v>
      </c>
      <c r="D25" s="74">
        <f>IF(RES_hh_fech_in!D25=0,0,RES_hh_fech_in!D25/RES_summary!D$21)</f>
        <v>19.427574030358375</v>
      </c>
      <c r="E25" s="74">
        <f>IF(RES_hh_fech_in!E25=0,0,RES_hh_fech_in!E25/RES_summary!E$21)</f>
        <v>18.011420380855707</v>
      </c>
      <c r="F25" s="74">
        <f>IF(RES_hh_fech_in!F25=0,0,RES_hh_fech_in!F25/RES_summary!F$21)</f>
        <v>18.9052459115156</v>
      </c>
      <c r="G25" s="74">
        <f>IF(RES_hh_fech_in!G25=0,0,RES_hh_fech_in!G25/RES_summary!G$21)</f>
        <v>17.098736541962779</v>
      </c>
      <c r="H25" s="74">
        <f>IF(RES_hh_fech_in!H25=0,0,RES_hh_fech_in!H25/RES_summary!H$21)</f>
        <v>17.029688564960782</v>
      </c>
      <c r="I25" s="74">
        <f>IF(RES_hh_fech_in!I25=0,0,RES_hh_fech_in!I25/RES_summary!I$21)</f>
        <v>14.687262834192977</v>
      </c>
      <c r="J25" s="74">
        <f>IF(RES_hh_fech_in!J25=0,0,RES_hh_fech_in!J25/RES_summary!J$21)</f>
        <v>12.550848021648189</v>
      </c>
      <c r="K25" s="74">
        <f>IF(RES_hh_fech_in!K25=0,0,RES_hh_fech_in!K25/RES_summary!K$21)</f>
        <v>12.270687816542996</v>
      </c>
      <c r="L25" s="74">
        <f>IF(RES_hh_fech_in!L25=0,0,RES_hh_fech_in!L25/RES_summary!L$21)</f>
        <v>10.62630409569436</v>
      </c>
      <c r="M25" s="74">
        <f>IF(RES_hh_fech_in!M25=0,0,RES_hh_fech_in!M25/RES_summary!M$21)</f>
        <v>16.027184828740651</v>
      </c>
      <c r="N25" s="74">
        <f>IF(RES_hh_fech_in!N25=0,0,RES_hh_fech_in!N25/RES_summary!N$21)</f>
        <v>13.260101288119014</v>
      </c>
      <c r="O25" s="74">
        <f>IF(RES_hh_fech_in!O25=0,0,RES_hh_fech_in!O25/RES_summary!O$21)</f>
        <v>11.762516954197778</v>
      </c>
      <c r="P25" s="74">
        <f>IF(RES_hh_fech_in!P25=0,0,RES_hh_fech_in!P25/RES_summary!P$21)</f>
        <v>10.651045342526878</v>
      </c>
      <c r="Q25" s="74">
        <f>IF(RES_hh_fech_in!Q25=0,0,RES_hh_fech_in!Q25/RES_summary!Q$21)</f>
        <v>11.05238475719973</v>
      </c>
      <c r="R25" s="74">
        <f>IF(RES_hh_fech_in!R25=0,0,RES_hh_fech_in!R25/RES_summary!R$21)</f>
        <v>8.9415999026835866</v>
      </c>
      <c r="S25" s="74">
        <f>IF(RES_hh_fech_in!S25=0,0,RES_hh_fech_in!S25/RES_summary!S$21)</f>
        <v>8.9433212132998374</v>
      </c>
      <c r="T25" s="74">
        <f>IF(RES_hh_fech_in!T25=0,0,RES_hh_fech_in!T25/RES_summary!T$21)</f>
        <v>9.3919038897160263</v>
      </c>
      <c r="U25" s="74">
        <f>IF(RES_hh_fech_in!U25=0,0,RES_hh_fech_in!U25/RES_summary!U$21)</f>
        <v>8.8075011032350492</v>
      </c>
      <c r="V25" s="74">
        <f>IF(RES_hh_fech_in!V25=0,0,RES_hh_fech_in!V25/RES_summary!V$21)</f>
        <v>7.3608862634097907</v>
      </c>
      <c r="W25" s="74">
        <f>IF(RES_hh_fech_in!W25=0,0,RES_hh_fech_in!W25/RES_summary!W$21)</f>
        <v>2.0779981057149741</v>
      </c>
      <c r="X25" s="74">
        <f>IF(RES_hh_fech_in!X25=0,0,RES_hh_fech_in!X25/RES_summary!X$21)</f>
        <v>6.6566615380173222E-2</v>
      </c>
      <c r="Y25" s="74">
        <f>IF(RES_hh_fech_in!Y25=0,0,RES_hh_fech_in!Y25/RES_summary!Y$21)</f>
        <v>1.2935733064675337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10.514814031947978</v>
      </c>
      <c r="D26" s="77">
        <f>IF(RES_hh_fech_in!D26=0,0,RES_hh_fech_in!D26/RES_summary!D$21)</f>
        <v>10.632791695485365</v>
      </c>
      <c r="E26" s="77">
        <f>IF(RES_hh_fech_in!E26=0,0,RES_hh_fech_in!E26/RES_summary!E$21)</f>
        <v>10.32564763134036</v>
      </c>
      <c r="F26" s="77">
        <f>IF(RES_hh_fech_in!F26=0,0,RES_hh_fech_in!F26/RES_summary!F$21)</f>
        <v>10.328055298280374</v>
      </c>
      <c r="G26" s="77">
        <f>IF(RES_hh_fech_in!G26=0,0,RES_hh_fech_in!G26/RES_summary!G$21)</f>
        <v>10.204107652862467</v>
      </c>
      <c r="H26" s="77">
        <f>IF(RES_hh_fech_in!H26=0,0,RES_hh_fech_in!H26/RES_summary!H$21)</f>
        <v>10.066152934297602</v>
      </c>
      <c r="I26" s="77">
        <f>IF(RES_hh_fech_in!I26=0,0,RES_hh_fech_in!I26/RES_summary!I$21)</f>
        <v>9.5585558085008362</v>
      </c>
      <c r="J26" s="77">
        <f>IF(RES_hh_fech_in!J26=0,0,RES_hh_fech_in!J26/RES_summary!J$21)</f>
        <v>8.8375036031909637</v>
      </c>
      <c r="K26" s="77">
        <f>IF(RES_hh_fech_in!K26=0,0,RES_hh_fech_in!K26/RES_summary!K$21)</f>
        <v>9.0093914119183474</v>
      </c>
      <c r="L26" s="77">
        <f>IF(RES_hh_fech_in!L26=0,0,RES_hh_fech_in!L26/RES_summary!L$21)</f>
        <v>9.6715950348413404</v>
      </c>
      <c r="M26" s="77">
        <f>IF(RES_hh_fech_in!M26=0,0,RES_hh_fech_in!M26/RES_summary!M$21)</f>
        <v>9.8497229998396296</v>
      </c>
      <c r="N26" s="77">
        <f>IF(RES_hh_fech_in!N26=0,0,RES_hh_fech_in!N26/RES_summary!N$21)</f>
        <v>9.7528304061371554</v>
      </c>
      <c r="O26" s="77">
        <f>IF(RES_hh_fech_in!O26=0,0,RES_hh_fech_in!O26/RES_summary!O$21)</f>
        <v>9.3734935423211567</v>
      </c>
      <c r="P26" s="77">
        <f>IF(RES_hh_fech_in!P26=0,0,RES_hh_fech_in!P26/RES_summary!P$21)</f>
        <v>8.5144454219436874</v>
      </c>
      <c r="Q26" s="77">
        <f>IF(RES_hh_fech_in!Q26=0,0,RES_hh_fech_in!Q26/RES_summary!Q$21)</f>
        <v>8.7904805433497337</v>
      </c>
      <c r="R26" s="77">
        <f>IF(RES_hh_fech_in!R26=0,0,RES_hh_fech_in!R26/RES_summary!R$21)</f>
        <v>8.8038350624729347</v>
      </c>
      <c r="S26" s="77">
        <f>IF(RES_hh_fech_in!S26=0,0,RES_hh_fech_in!S26/RES_summary!S$21)</f>
        <v>8.6324122346371457</v>
      </c>
      <c r="T26" s="77">
        <f>IF(RES_hh_fech_in!T26=0,0,RES_hh_fech_in!T26/RES_summary!T$21)</f>
        <v>8.6179353633182298</v>
      </c>
      <c r="U26" s="77">
        <f>IF(RES_hh_fech_in!U26=0,0,RES_hh_fech_in!U26/RES_summary!U$21)</f>
        <v>8.3106520684217315</v>
      </c>
      <c r="V26" s="77">
        <f>IF(RES_hh_fech_in!V26=0,0,RES_hh_fech_in!V26/RES_summary!V$21)</f>
        <v>8.0713284791450342</v>
      </c>
      <c r="W26" s="77">
        <f>IF(RES_hh_fech_in!W26=0,0,RES_hh_fech_in!W26/RES_summary!W$21)</f>
        <v>6.4611652346504354</v>
      </c>
      <c r="X26" s="77">
        <f>IF(RES_hh_fech_in!X26=0,0,RES_hh_fech_in!X26/RES_summary!X$21)</f>
        <v>5.5640484809528248</v>
      </c>
      <c r="Y26" s="77">
        <f>IF(RES_hh_fech_in!Y26=0,0,RES_hh_fech_in!Y26/RES_summary!Y$21)</f>
        <v>4.9137344904102926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10.156844221324864</v>
      </c>
      <c r="D27" s="69">
        <f>IF(RES_hh_fech_in!D27=0,0,RES_hh_fech_in!D27/RES_summary!D$21)</f>
        <v>10.163583032530429</v>
      </c>
      <c r="E27" s="69">
        <f>IF(RES_hh_fech_in!E27=0,0,RES_hh_fech_in!E27/RES_summary!E$21)</f>
        <v>9.7113771507313178</v>
      </c>
      <c r="F27" s="69">
        <f>IF(RES_hh_fech_in!F27=0,0,RES_hh_fech_in!F27/RES_summary!F$21)</f>
        <v>10.207594434095979</v>
      </c>
      <c r="G27" s="69">
        <f>IF(RES_hh_fech_in!G27=0,0,RES_hh_fech_in!G27/RES_summary!G$21)</f>
        <v>9.3569473632936884</v>
      </c>
      <c r="H27" s="69">
        <f>IF(RES_hh_fech_in!H27=0,0,RES_hh_fech_in!H27/RES_summary!H$21)</f>
        <v>9.1578085766569615</v>
      </c>
      <c r="I27" s="69">
        <f>IF(RES_hh_fech_in!I27=0,0,RES_hh_fech_in!I27/RES_summary!I$21)</f>
        <v>8.1926411367849798</v>
      </c>
      <c r="J27" s="69">
        <f>IF(RES_hh_fech_in!J27=0,0,RES_hh_fech_in!J27/RES_summary!J$21)</f>
        <v>7.549382716068985</v>
      </c>
      <c r="K27" s="69">
        <f>IF(RES_hh_fech_in!K27=0,0,RES_hh_fech_in!K27/RES_summary!K$21)</f>
        <v>7.6654340144668964</v>
      </c>
      <c r="L27" s="69">
        <f>IF(RES_hh_fech_in!L27=0,0,RES_hh_fech_in!L27/RES_summary!L$21)</f>
        <v>7.3379230606021899</v>
      </c>
      <c r="M27" s="69">
        <f>IF(RES_hh_fech_in!M27=0,0,RES_hh_fech_in!M27/RES_summary!M$21)</f>
        <v>7.5828674290629721</v>
      </c>
      <c r="N27" s="69">
        <f>IF(RES_hh_fech_in!N27=0,0,RES_hh_fech_in!N27/RES_summary!N$21)</f>
        <v>6.148008871786474</v>
      </c>
      <c r="O27" s="69">
        <f>IF(RES_hh_fech_in!O27=0,0,RES_hh_fech_in!O27/RES_summary!O$21)</f>
        <v>6.575423854377636</v>
      </c>
      <c r="P27" s="69">
        <f>IF(RES_hh_fech_in!P27=0,0,RES_hh_fech_in!P27/RES_summary!P$21)</f>
        <v>5.8713205233818808</v>
      </c>
      <c r="Q27" s="69">
        <f>IF(RES_hh_fech_in!Q27=0,0,RES_hh_fech_in!Q27/RES_summary!Q$21)</f>
        <v>5.9351118431855001</v>
      </c>
      <c r="R27" s="69">
        <f>IF(RES_hh_fech_in!R27=0,0,RES_hh_fech_in!R27/RES_summary!R$21)</f>
        <v>6.1828732966327262</v>
      </c>
      <c r="S27" s="69">
        <f>IF(RES_hh_fech_in!S27=0,0,RES_hh_fech_in!S27/RES_summary!S$21)</f>
        <v>6.7752045331022712</v>
      </c>
      <c r="T27" s="69">
        <f>IF(RES_hh_fech_in!T27=0,0,RES_hh_fech_in!T27/RES_summary!T$21)</f>
        <v>6.6624397977451215</v>
      </c>
      <c r="U27" s="69">
        <f>IF(RES_hh_fech_in!U27=0,0,RES_hh_fech_in!U27/RES_summary!U$21)</f>
        <v>6.6440663902231538</v>
      </c>
      <c r="V27" s="69">
        <f>IF(RES_hh_fech_in!V27=0,0,RES_hh_fech_in!V27/RES_summary!V$21)</f>
        <v>6.814279227523298</v>
      </c>
      <c r="W27" s="69">
        <f>IF(RES_hh_fech_in!W27=0,0,RES_hh_fech_in!W27/RES_summary!W$21)</f>
        <v>6.1010035195112122</v>
      </c>
      <c r="X27" s="69">
        <f>IF(RES_hh_fech_in!X27=0,0,RES_hh_fech_in!X27/RES_summary!X$21)</f>
        <v>5.0248908251500497</v>
      </c>
      <c r="Y27" s="69">
        <f>IF(RES_hh_fech_in!Y27=0,0,RES_hh_fech_in!Y27/RES_summary!Y$21)</f>
        <v>4.6262859114246719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10.693687972015482</v>
      </c>
      <c r="D29" s="72">
        <f>IF(RES_hh_fech_in!D29=0,0,RES_hh_fech_in!D29/RES_summary!D$21)</f>
        <v>10.804751659564289</v>
      </c>
      <c r="E29" s="72">
        <f>IF(RES_hh_fech_in!E29=0,0,RES_hh_fech_in!E29/RES_summary!E$21)</f>
        <v>10.442221184183163</v>
      </c>
      <c r="F29" s="72">
        <f>IF(RES_hh_fech_in!F29=0,0,RES_hh_fech_in!F29/RES_summary!F$21)</f>
        <v>11.176254148271077</v>
      </c>
      <c r="G29" s="72">
        <f>IF(RES_hh_fech_in!G29=0,0,RES_hh_fech_in!G29/RES_summary!G$21)</f>
        <v>10.37809768886059</v>
      </c>
      <c r="H29" s="72">
        <f>IF(RES_hh_fech_in!H29=0,0,RES_hh_fech_in!H29/RES_summary!H$21)</f>
        <v>9.8978685460996285</v>
      </c>
      <c r="I29" s="72">
        <f>IF(RES_hh_fech_in!I29=0,0,RES_hh_fech_in!I29/RES_summary!I$21)</f>
        <v>8.8905003233694782</v>
      </c>
      <c r="J29" s="72">
        <f>IF(RES_hh_fech_in!J29=0,0,RES_hh_fech_in!J29/RES_summary!J$21)</f>
        <v>8.5798862671801928</v>
      </c>
      <c r="K29" s="72">
        <f>IF(RES_hh_fech_in!K29=0,0,RES_hh_fech_in!K29/RES_summary!K$21)</f>
        <v>8.0341621423472578</v>
      </c>
      <c r="L29" s="72">
        <f>IF(RES_hh_fech_in!L29=0,0,RES_hh_fech_in!L29/RES_summary!L$21)</f>
        <v>7.7900840697707876</v>
      </c>
      <c r="M29" s="72">
        <f>IF(RES_hh_fech_in!M29=0,0,RES_hh_fech_in!M29/RES_summary!M$21)</f>
        <v>7.8892393160038949</v>
      </c>
      <c r="N29" s="72">
        <f>IF(RES_hh_fech_in!N29=0,0,RES_hh_fech_in!N29/RES_summary!N$21)</f>
        <v>6.7107469487640632</v>
      </c>
      <c r="O29" s="72">
        <f>IF(RES_hh_fech_in!O29=0,0,RES_hh_fech_in!O29/RES_summary!O$21)</f>
        <v>6.6414193869729257</v>
      </c>
      <c r="P29" s="72">
        <f>IF(RES_hh_fech_in!P29=0,0,RES_hh_fech_in!P29/RES_summary!P$21)</f>
        <v>6.7550593302390647</v>
      </c>
      <c r="Q29" s="72">
        <f>IF(RES_hh_fech_in!Q29=0,0,RES_hh_fech_in!Q29/RES_summary!Q$21)</f>
        <v>6.4240267142401208</v>
      </c>
      <c r="R29" s="72">
        <f>IF(RES_hh_fech_in!R29=0,0,RES_hh_fech_in!R29/RES_summary!R$21)</f>
        <v>6.6562946813628434</v>
      </c>
      <c r="S29" s="72">
        <f>IF(RES_hh_fech_in!S29=0,0,RES_hh_fech_in!S29/RES_summary!S$21)</f>
        <v>7.1785935924166546</v>
      </c>
      <c r="T29" s="72">
        <f>IF(RES_hh_fech_in!T29=0,0,RES_hh_fech_in!T29/RES_summary!T$21)</f>
        <v>7.3563474741772721</v>
      </c>
      <c r="U29" s="72">
        <f>IF(RES_hh_fech_in!U29=0,0,RES_hh_fech_in!U29/RES_summary!U$21)</f>
        <v>7.2766460691297352</v>
      </c>
      <c r="V29" s="72">
        <f>IF(RES_hh_fech_in!V29=0,0,RES_hh_fech_in!V29/RES_summary!V$21)</f>
        <v>7.1743275804706439</v>
      </c>
      <c r="W29" s="72">
        <f>IF(RES_hh_fech_in!W29=0,0,RES_hh_fech_in!W29/RES_summary!W$21)</f>
        <v>6.6105794610623141</v>
      </c>
      <c r="X29" s="72">
        <f>IF(RES_hh_fech_in!X29=0,0,RES_hh_fech_in!X29/RES_summary!X$21)</f>
        <v>5.7647131860236609</v>
      </c>
      <c r="Y29" s="72">
        <f>IF(RES_hh_fech_in!Y29=0,0,RES_hh_fech_in!Y29/RES_summary!Y$21)</f>
        <v>5.394757348064406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10.858171076217584</v>
      </c>
      <c r="D30" s="72">
        <f>IF(RES_hh_fech_in!D30=0,0,RES_hh_fech_in!D30/RES_summary!D$21)</f>
        <v>10.932696892225946</v>
      </c>
      <c r="E30" s="72">
        <f>IF(RES_hh_fech_in!E30=0,0,RES_hh_fech_in!E30/RES_summary!E$21)</f>
        <v>10.702091229548291</v>
      </c>
      <c r="F30" s="72">
        <f>IF(RES_hh_fech_in!F30=0,0,RES_hh_fech_in!F30/RES_summary!F$21)</f>
        <v>10.550901535463552</v>
      </c>
      <c r="G30" s="72">
        <f>IF(RES_hh_fech_in!G30=0,0,RES_hh_fech_in!G30/RES_summary!G$21)</f>
        <v>10.812182947576417</v>
      </c>
      <c r="H30" s="72">
        <f>IF(RES_hh_fech_in!H30=0,0,RES_hh_fech_in!H30/RES_summary!H$21)</f>
        <v>10.474767892048741</v>
      </c>
      <c r="I30" s="72">
        <f>IF(RES_hh_fech_in!I30=0,0,RES_hh_fech_in!I30/RES_summary!I$21)</f>
        <v>8.8353656490921608</v>
      </c>
      <c r="J30" s="72">
        <f>IF(RES_hh_fech_in!J30=0,0,RES_hh_fech_in!J30/RES_summary!J$21)</f>
        <v>7.7414937329575917</v>
      </c>
      <c r="K30" s="72">
        <f>IF(RES_hh_fech_in!K30=0,0,RES_hh_fech_in!K30/RES_summary!K$21)</f>
        <v>7.905045312877248</v>
      </c>
      <c r="L30" s="72">
        <f>IF(RES_hh_fech_in!L30=0,0,RES_hh_fech_in!L30/RES_summary!L$21)</f>
        <v>8.027033145862509</v>
      </c>
      <c r="M30" s="72">
        <f>IF(RES_hh_fech_in!M30=0,0,RES_hh_fech_in!M30/RES_summary!M$21)</f>
        <v>8.2506695634981302</v>
      </c>
      <c r="N30" s="72">
        <f>IF(RES_hh_fech_in!N30=0,0,RES_hh_fech_in!N30/RES_summary!N$21)</f>
        <v>6.4424292341432592</v>
      </c>
      <c r="O30" s="72">
        <f>IF(RES_hh_fech_in!O30=0,0,RES_hh_fech_in!O30/RES_summary!O$21)</f>
        <v>6.9922106062563314</v>
      </c>
      <c r="P30" s="72">
        <f>IF(RES_hh_fech_in!P30=0,0,RES_hh_fech_in!P30/RES_summary!P$21)</f>
        <v>6.222355006303296</v>
      </c>
      <c r="Q30" s="72">
        <f>IF(RES_hh_fech_in!Q30=0,0,RES_hh_fech_in!Q30/RES_summary!Q$21)</f>
        <v>6.4665268665221847</v>
      </c>
      <c r="R30" s="72">
        <f>IF(RES_hh_fech_in!R30=0,0,RES_hh_fech_in!R30/RES_summary!R$21)</f>
        <v>6.5897902443190626</v>
      </c>
      <c r="S30" s="72">
        <f>IF(RES_hh_fech_in!S30=0,0,RES_hh_fech_in!S30/RES_summary!S$21)</f>
        <v>7.3661587370708324</v>
      </c>
      <c r="T30" s="72">
        <f>IF(RES_hh_fech_in!T30=0,0,RES_hh_fech_in!T30/RES_summary!T$21)</f>
        <v>7.1650200547637528</v>
      </c>
      <c r="U30" s="72">
        <f>IF(RES_hh_fech_in!U30=0,0,RES_hh_fech_in!U30/RES_summary!U$21)</f>
        <v>7.1992777442072233</v>
      </c>
      <c r="V30" s="72">
        <f>IF(RES_hh_fech_in!V30=0,0,RES_hh_fech_in!V30/RES_summary!V$21)</f>
        <v>7.6271562696858082</v>
      </c>
      <c r="W30" s="72">
        <f>IF(RES_hh_fech_in!W30=0,0,RES_hh_fech_in!W30/RES_summary!W$21)</f>
        <v>7.1116763448296023</v>
      </c>
      <c r="X30" s="72">
        <f>IF(RES_hh_fech_in!X30=0,0,RES_hh_fech_in!X30/RES_summary!X$21)</f>
        <v>5.582474249325279</v>
      </c>
      <c r="Y30" s="72">
        <f>IF(RES_hh_fech_in!Y30=0,0,RES_hh_fech_in!Y30/RES_summary!Y$21)</f>
        <v>5.0673012248309428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10.685952935647043</v>
      </c>
      <c r="D31" s="72">
        <f>IF(RES_hh_fech_in!D31=0,0,RES_hh_fech_in!D31/RES_summary!D$21)</f>
        <v>12.147008916022092</v>
      </c>
      <c r="E31" s="72">
        <f>IF(RES_hh_fech_in!E31=0,0,RES_hh_fech_in!E31/RES_summary!E$21)</f>
        <v>10.405343960232575</v>
      </c>
      <c r="F31" s="72">
        <f>IF(RES_hh_fech_in!F31=0,0,RES_hh_fech_in!F31/RES_summary!F$21)</f>
        <v>10.601318213719045</v>
      </c>
      <c r="G31" s="72">
        <f>IF(RES_hh_fech_in!G31=0,0,RES_hh_fech_in!G31/RES_summary!G$21)</f>
        <v>10.123725884519203</v>
      </c>
      <c r="H31" s="72">
        <f>IF(RES_hh_fech_in!H31=0,0,RES_hh_fech_in!H31/RES_summary!H$21)</f>
        <v>9.8421182969530321</v>
      </c>
      <c r="I31" s="72">
        <f>IF(RES_hh_fech_in!I31=0,0,RES_hh_fech_in!I31/RES_summary!I$21)</f>
        <v>10.299048137479712</v>
      </c>
      <c r="J31" s="72">
        <f>IF(RES_hh_fech_in!J31=0,0,RES_hh_fech_in!J31/RES_summary!J$21)</f>
        <v>8.7182142734319523</v>
      </c>
      <c r="K31" s="72">
        <f>IF(RES_hh_fech_in!K31=0,0,RES_hh_fech_in!K31/RES_summary!K$21)</f>
        <v>8.7213517394340414</v>
      </c>
      <c r="L31" s="72">
        <f>IF(RES_hh_fech_in!L31=0,0,RES_hh_fech_in!L31/RES_summary!L$21)</f>
        <v>9.3307876938294214</v>
      </c>
      <c r="M31" s="72">
        <f>IF(RES_hh_fech_in!M31=0,0,RES_hh_fech_in!M31/RES_summary!M$21)</f>
        <v>7.437784234835207</v>
      </c>
      <c r="N31" s="72">
        <f>IF(RES_hh_fech_in!N31=0,0,RES_hh_fech_in!N31/RES_summary!N$21)</f>
        <v>6.7030504044152872</v>
      </c>
      <c r="O31" s="72">
        <f>IF(RES_hh_fech_in!O31=0,0,RES_hh_fech_in!O31/RES_summary!O$21)</f>
        <v>7.1277518558067046</v>
      </c>
      <c r="P31" s="72">
        <f>IF(RES_hh_fech_in!P31=0,0,RES_hh_fech_in!P31/RES_summary!P$21)</f>
        <v>7.0702324186339176</v>
      </c>
      <c r="Q31" s="72">
        <f>IF(RES_hh_fech_in!Q31=0,0,RES_hh_fech_in!Q31/RES_summary!Q$21)</f>
        <v>6.9668204809617915</v>
      </c>
      <c r="R31" s="72">
        <f>IF(RES_hh_fech_in!R31=0,0,RES_hh_fech_in!R31/RES_summary!R$21)</f>
        <v>6.8335705538189435</v>
      </c>
      <c r="S31" s="72">
        <f>IF(RES_hh_fech_in!S31=0,0,RES_hh_fech_in!S31/RES_summary!S$21)</f>
        <v>7.7584305831489164</v>
      </c>
      <c r="T31" s="72">
        <f>IF(RES_hh_fech_in!T31=0,0,RES_hh_fech_in!T31/RES_summary!T$21)</f>
        <v>7.482509075123617</v>
      </c>
      <c r="U31" s="72">
        <f>IF(RES_hh_fech_in!U31=0,0,RES_hh_fech_in!U31/RES_summary!U$21)</f>
        <v>7.5963344928949601</v>
      </c>
      <c r="V31" s="72">
        <f>IF(RES_hh_fech_in!V31=0,0,RES_hh_fech_in!V31/RES_summary!V$21)</f>
        <v>7.1144951194624495</v>
      </c>
      <c r="W31" s="72">
        <f>IF(RES_hh_fech_in!W31=0,0,RES_hh_fech_in!W31/RES_summary!W$21)</f>
        <v>7.4628332332094685</v>
      </c>
      <c r="X31" s="72">
        <f>IF(RES_hh_fech_in!X31=0,0,RES_hh_fech_in!X31/RES_summary!X$21)</f>
        <v>6.031002338487812</v>
      </c>
      <c r="Y31" s="72">
        <f>IF(RES_hh_fech_in!Y31=0,0,RES_hh_fech_in!Y31/RES_summary!Y$21)</f>
        <v>5.5574528333232154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8.8041878648466625</v>
      </c>
      <c r="D32" s="77">
        <f>IF(RES_hh_fech_in!D32=0,0,RES_hh_fech_in!D32/RES_summary!D$21)</f>
        <v>8.8418350067018938</v>
      </c>
      <c r="E32" s="77">
        <f>IF(RES_hh_fech_in!E32=0,0,RES_hh_fech_in!E32/RES_summary!E$21)</f>
        <v>7.9746679877478215</v>
      </c>
      <c r="F32" s="77">
        <f>IF(RES_hh_fech_in!F32=0,0,RES_hh_fech_in!F32/RES_summary!F$21)</f>
        <v>9.5100350570736989</v>
      </c>
      <c r="G32" s="77">
        <f>IF(RES_hh_fech_in!G32=0,0,RES_hh_fech_in!G32/RES_summary!G$21)</f>
        <v>7.6420902344336259</v>
      </c>
      <c r="H32" s="77">
        <f>IF(RES_hh_fech_in!H32=0,0,RES_hh_fech_in!H32/RES_summary!H$21)</f>
        <v>8.2294511563718</v>
      </c>
      <c r="I32" s="77">
        <f>IF(RES_hh_fech_in!I32=0,0,RES_hh_fech_in!I32/RES_summary!I$21)</f>
        <v>7.4958607799250965</v>
      </c>
      <c r="J32" s="77">
        <f>IF(RES_hh_fech_in!J32=0,0,RES_hh_fech_in!J32/RES_summary!J$21)</f>
        <v>6.6194799292719964</v>
      </c>
      <c r="K32" s="77">
        <f>IF(RES_hh_fech_in!K32=0,0,RES_hh_fech_in!K32/RES_summary!K$21)</f>
        <v>6.5743164577606539</v>
      </c>
      <c r="L32" s="77">
        <f>IF(RES_hh_fech_in!L32=0,0,RES_hh_fech_in!L32/RES_summary!L$21)</f>
        <v>6.0986206424775666</v>
      </c>
      <c r="M32" s="77">
        <f>IF(RES_hh_fech_in!M32=0,0,RES_hh_fech_in!M32/RES_summary!M$21)</f>
        <v>5.9680540221620832</v>
      </c>
      <c r="N32" s="77">
        <f>IF(RES_hh_fech_in!N32=0,0,RES_hh_fech_in!N32/RES_summary!N$21)</f>
        <v>5.1267112276939866</v>
      </c>
      <c r="O32" s="77">
        <f>IF(RES_hh_fech_in!O32=0,0,RES_hh_fech_in!O32/RES_summary!O$21)</f>
        <v>5.733856106023361</v>
      </c>
      <c r="P32" s="77">
        <f>IF(RES_hh_fech_in!P32=0,0,RES_hh_fech_in!P32/RES_summary!P$21)</f>
        <v>4.7252573989379529</v>
      </c>
      <c r="Q32" s="77">
        <f>IF(RES_hh_fech_in!Q32=0,0,RES_hh_fech_in!Q32/RES_summary!Q$21)</f>
        <v>5.0252548615125132</v>
      </c>
      <c r="R32" s="77">
        <f>IF(RES_hh_fech_in!R32=0,0,RES_hh_fech_in!R32/RES_summary!R$21)</f>
        <v>4.8410046105846014</v>
      </c>
      <c r="S32" s="77">
        <f>IF(RES_hh_fech_in!S32=0,0,RES_hh_fech_in!S32/RES_summary!S$21)</f>
        <v>5.5689889916145177</v>
      </c>
      <c r="T32" s="77">
        <f>IF(RES_hh_fech_in!T32=0,0,RES_hh_fech_in!T32/RES_summary!T$21)</f>
        <v>5.3852296467549623</v>
      </c>
      <c r="U32" s="77">
        <f>IF(RES_hh_fech_in!U32=0,0,RES_hh_fech_in!U32/RES_summary!U$21)</f>
        <v>5.260752786972156</v>
      </c>
      <c r="V32" s="77">
        <f>IF(RES_hh_fech_in!V32=0,0,RES_hh_fech_in!V32/RES_summary!V$21)</f>
        <v>5.3832213260438628</v>
      </c>
      <c r="W32" s="77">
        <f>IF(RES_hh_fech_in!W32=0,0,RES_hh_fech_in!W32/RES_summary!W$21)</f>
        <v>4.9587723963772925</v>
      </c>
      <c r="X32" s="77">
        <f>IF(RES_hh_fech_in!X32=0,0,RES_hh_fech_in!X32/RES_summary!X$21)</f>
        <v>3.6954646290781694</v>
      </c>
      <c r="Y32" s="77">
        <f>IF(RES_hh_fech_in!Y32=0,0,RES_hh_fech_in!Y32/RES_summary!Y$21)</f>
        <v>3.8844349321679115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72.894780545703583</v>
      </c>
      <c r="D3" s="65">
        <f>IF(RES_hh_tesh_in!D3=0,0,RES_hh_tesh_in!D3/RES_summary!D$21)</f>
        <v>76.025580736274321</v>
      </c>
      <c r="E3" s="65">
        <f>IF(RES_hh_tesh_in!E3=0,0,RES_hh_tesh_in!E3/RES_summary!E$21)</f>
        <v>94.437199612327476</v>
      </c>
      <c r="F3" s="65">
        <f>IF(RES_hh_tesh_in!F3=0,0,RES_hh_tesh_in!F3/RES_summary!F$21)</f>
        <v>81.098689861558583</v>
      </c>
      <c r="G3" s="65">
        <f>IF(RES_hh_tesh_in!G3=0,0,RES_hh_tesh_in!G3/RES_summary!G$21)</f>
        <v>83.090131021223954</v>
      </c>
      <c r="H3" s="65">
        <f>IF(RES_hh_tesh_in!H3=0,0,RES_hh_tesh_in!H3/RES_summary!H$21)</f>
        <v>79.43952661178642</v>
      </c>
      <c r="I3" s="65">
        <f>IF(RES_hh_tesh_in!I3=0,0,RES_hh_tesh_in!I3/RES_summary!I$21)</f>
        <v>82.888997157360564</v>
      </c>
      <c r="J3" s="65">
        <f>IF(RES_hh_tesh_in!J3=0,0,RES_hh_tesh_in!J3/RES_summary!J$21)</f>
        <v>81.248700022789691</v>
      </c>
      <c r="K3" s="65">
        <f>IF(RES_hh_tesh_in!K3=0,0,RES_hh_tesh_in!K3/RES_summary!K$21)</f>
        <v>78.048919606831276</v>
      </c>
      <c r="L3" s="65">
        <f>IF(RES_hh_tesh_in!L3=0,0,RES_hh_tesh_in!L3/RES_summary!L$21)</f>
        <v>79.587742066534176</v>
      </c>
      <c r="M3" s="65">
        <f>IF(RES_hh_tesh_in!M3=0,0,RES_hh_tesh_in!M3/RES_summary!M$21)</f>
        <v>77.10766755216487</v>
      </c>
      <c r="N3" s="65">
        <f>IF(RES_hh_tesh_in!N3=0,0,RES_hh_tesh_in!N3/RES_summary!N$21)</f>
        <v>78.686317160160485</v>
      </c>
      <c r="O3" s="65">
        <f>IF(RES_hh_tesh_in!O3=0,0,RES_hh_tesh_in!O3/RES_summary!O$21)</f>
        <v>76.738461756861625</v>
      </c>
      <c r="P3" s="65">
        <f>IF(RES_hh_tesh_in!P3=0,0,RES_hh_tesh_in!P3/RES_summary!P$21)</f>
        <v>61.041260618459624</v>
      </c>
      <c r="Q3" s="65">
        <f>IF(RES_hh_tesh_in!Q3=0,0,RES_hh_tesh_in!Q3/RES_summary!Q$21)</f>
        <v>66.092164741101314</v>
      </c>
      <c r="R3" s="65">
        <f>IF(RES_hh_tesh_in!R3=0,0,RES_hh_tesh_in!R3/RES_summary!R$21)</f>
        <v>65.648917398950502</v>
      </c>
      <c r="S3" s="65">
        <f>IF(RES_hh_tesh_in!S3=0,0,RES_hh_tesh_in!S3/RES_summary!S$21)</f>
        <v>67.173283504387058</v>
      </c>
      <c r="T3" s="65">
        <f>IF(RES_hh_tesh_in!T3=0,0,RES_hh_tesh_in!T3/RES_summary!T$21)</f>
        <v>63.976883948070949</v>
      </c>
      <c r="U3" s="65">
        <f>IF(RES_hh_tesh_in!U3=0,0,RES_hh_tesh_in!U3/RES_summary!U$21)</f>
        <v>58.729985584153326</v>
      </c>
      <c r="V3" s="65">
        <f>IF(RES_hh_tesh_in!V3=0,0,RES_hh_tesh_in!V3/RES_summary!V$21)</f>
        <v>51.718213550416849</v>
      </c>
      <c r="W3" s="65">
        <f>IF(RES_hh_tesh_in!W3=0,0,RES_hh_tesh_in!W3/RES_summary!W$21)</f>
        <v>55.60322375502728</v>
      </c>
      <c r="X3" s="65">
        <f>IF(RES_hh_tesh_in!X3=0,0,RES_hh_tesh_in!X3/RES_summary!X$21)</f>
        <v>43.818930415988902</v>
      </c>
      <c r="Y3" s="65">
        <f>IF(RES_hh_tesh_in!Y3=0,0,RES_hh_tesh_in!Y3/RES_summary!Y$21)</f>
        <v>34.416222022423874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51.243873735397393</v>
      </c>
      <c r="D4" s="69">
        <f>IF(RES_hh_tesh_in!D4=0,0,RES_hh_tesh_in!D4/RES_summary!D$21)</f>
        <v>51.983184726786128</v>
      </c>
      <c r="E4" s="69">
        <f>IF(RES_hh_tesh_in!E4=0,0,RES_hh_tesh_in!E4/RES_summary!E$21)</f>
        <v>62.61125459383868</v>
      </c>
      <c r="F4" s="69">
        <f>IF(RES_hh_tesh_in!F4=0,0,RES_hh_tesh_in!F4/RES_summary!F$21)</f>
        <v>58.463375824138666</v>
      </c>
      <c r="G4" s="69">
        <f>IF(RES_hh_tesh_in!G4=0,0,RES_hh_tesh_in!G4/RES_summary!G$21)</f>
        <v>61.864477324238806</v>
      </c>
      <c r="H4" s="69">
        <f>IF(RES_hh_tesh_in!H4=0,0,RES_hh_tesh_in!H4/RES_summary!H$21)</f>
        <v>57.260590572567949</v>
      </c>
      <c r="I4" s="69">
        <f>IF(RES_hh_tesh_in!I4=0,0,RES_hh_tesh_in!I4/RES_summary!I$21)</f>
        <v>61.859964638312256</v>
      </c>
      <c r="J4" s="69">
        <f>IF(RES_hh_tesh_in!J4=0,0,RES_hh_tesh_in!J4/RES_summary!J$21)</f>
        <v>60.443070931248648</v>
      </c>
      <c r="K4" s="69">
        <f>IF(RES_hh_tesh_in!K4=0,0,RES_hh_tesh_in!K4/RES_summary!K$21)</f>
        <v>58.389428439918234</v>
      </c>
      <c r="L4" s="69">
        <f>IF(RES_hh_tesh_in!L4=0,0,RES_hh_tesh_in!L4/RES_summary!L$21)</f>
        <v>61.163432558225175</v>
      </c>
      <c r="M4" s="69">
        <f>IF(RES_hh_tesh_in!M4=0,0,RES_hh_tesh_in!M4/RES_summary!M$21)</f>
        <v>57.796656133251915</v>
      </c>
      <c r="N4" s="69">
        <f>IF(RES_hh_tesh_in!N4=0,0,RES_hh_tesh_in!N4/RES_summary!N$21)</f>
        <v>58.050305776333367</v>
      </c>
      <c r="O4" s="69">
        <f>IF(RES_hh_tesh_in!O4=0,0,RES_hh_tesh_in!O4/RES_summary!O$21)</f>
        <v>57.855776027683625</v>
      </c>
      <c r="P4" s="69">
        <f>IF(RES_hh_tesh_in!P4=0,0,RES_hh_tesh_in!P4/RES_summary!P$21)</f>
        <v>45.824571695523488</v>
      </c>
      <c r="Q4" s="69">
        <f>IF(RES_hh_tesh_in!Q4=0,0,RES_hh_tesh_in!Q4/RES_summary!Q$21)</f>
        <v>50.469023855277008</v>
      </c>
      <c r="R4" s="69">
        <f>IF(RES_hh_tesh_in!R4=0,0,RES_hh_tesh_in!R4/RES_summary!R$21)</f>
        <v>48.369303931791258</v>
      </c>
      <c r="S4" s="69">
        <f>IF(RES_hh_tesh_in!S4=0,0,RES_hh_tesh_in!S4/RES_summary!S$21)</f>
        <v>48.290502541547383</v>
      </c>
      <c r="T4" s="69">
        <f>IF(RES_hh_tesh_in!T4=0,0,RES_hh_tesh_in!T4/RES_summary!T$21)</f>
        <v>43.731004038571733</v>
      </c>
      <c r="U4" s="69">
        <f>IF(RES_hh_tesh_in!U4=0,0,RES_hh_tesh_in!U4/RES_summary!U$21)</f>
        <v>40.13233526593411</v>
      </c>
      <c r="V4" s="69">
        <f>IF(RES_hh_tesh_in!V4=0,0,RES_hh_tesh_in!V4/RES_summary!V$21)</f>
        <v>34.828323504733262</v>
      </c>
      <c r="W4" s="69">
        <f>IF(RES_hh_tesh_in!W4=0,0,RES_hh_tesh_in!W4/RES_summary!W$21)</f>
        <v>41.546920597185029</v>
      </c>
      <c r="X4" s="69">
        <f>IF(RES_hh_tesh_in!X4=0,0,RES_hh_tesh_in!X4/RES_summary!X$21)</f>
        <v>31.672591048074509</v>
      </c>
      <c r="Y4" s="69">
        <f>IF(RES_hh_tesh_in!Y4=0,0,RES_hh_tesh_in!Y4/RES_summary!Y$21)</f>
        <v>24.09390900850067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50.581579184603015</v>
      </c>
      <c r="D6" s="72">
        <f>IF(RES_hh_tesh_in!D6=0,0,RES_hh_tesh_in!D6/RES_summary!D$21)</f>
        <v>51.060181187266146</v>
      </c>
      <c r="E6" s="72">
        <f>IF(RES_hh_tesh_in!E6=0,0,RES_hh_tesh_in!E6/RES_summary!E$21)</f>
        <v>57.441626631913401</v>
      </c>
      <c r="F6" s="72">
        <f>IF(RES_hh_tesh_in!F6=0,0,RES_hh_tesh_in!F6/RES_summary!F$21)</f>
        <v>54.470548985401422</v>
      </c>
      <c r="G6" s="72">
        <f>IF(RES_hh_tesh_in!G6=0,0,RES_hh_tesh_in!G6/RES_summary!G$21)</f>
        <v>62.064434566721346</v>
      </c>
      <c r="H6" s="72">
        <f>IF(RES_hh_tesh_in!H6=0,0,RES_hh_tesh_in!H6/RES_summary!H$21)</f>
        <v>56.68166244401781</v>
      </c>
      <c r="I6" s="72">
        <f>IF(RES_hh_tesh_in!I6=0,0,RES_hh_tesh_in!I6/RES_summary!I$21)</f>
        <v>56.016489672390151</v>
      </c>
      <c r="J6" s="72">
        <f>IF(RES_hh_tesh_in!J6=0,0,RES_hh_tesh_in!J6/RES_summary!J$21)</f>
        <v>62.918929695072734</v>
      </c>
      <c r="K6" s="72">
        <f>IF(RES_hh_tesh_in!K6=0,0,RES_hh_tesh_in!K6/RES_summary!K$21)</f>
        <v>60.158801381289166</v>
      </c>
      <c r="L6" s="72">
        <f>IF(RES_hh_tesh_in!L6=0,0,RES_hh_tesh_in!L6/RES_summary!L$21)</f>
        <v>60.894254431793684</v>
      </c>
      <c r="M6" s="72">
        <f>IF(RES_hh_tesh_in!M6=0,0,RES_hh_tesh_in!M6/RES_summary!M$21)</f>
        <v>52.126551517054921</v>
      </c>
      <c r="N6" s="72">
        <f>IF(RES_hh_tesh_in!N6=0,0,RES_hh_tesh_in!N6/RES_summary!N$21)</f>
        <v>55.00072636265071</v>
      </c>
      <c r="O6" s="72">
        <f>IF(RES_hh_tesh_in!O6=0,0,RES_hh_tesh_in!O6/RES_summary!O$21)</f>
        <v>55.922845580631687</v>
      </c>
      <c r="P6" s="72">
        <f>IF(RES_hh_tesh_in!P6=0,0,RES_hh_tesh_in!P6/RES_summary!P$21)</f>
        <v>47.678308727384675</v>
      </c>
      <c r="Q6" s="72">
        <f>IF(RES_hh_tesh_in!Q6=0,0,RES_hh_tesh_in!Q6/RES_summary!Q$21)</f>
        <v>47.721925106467438</v>
      </c>
      <c r="R6" s="72">
        <f>IF(RES_hh_tesh_in!R6=0,0,RES_hh_tesh_in!R6/RES_summary!R$21)</f>
        <v>47.60662967577796</v>
      </c>
      <c r="S6" s="72">
        <f>IF(RES_hh_tesh_in!S6=0,0,RES_hh_tesh_in!S6/RES_summary!S$21)</f>
        <v>46.736957116151189</v>
      </c>
      <c r="T6" s="72">
        <f>IF(RES_hh_tesh_in!T6=0,0,RES_hh_tesh_in!T6/RES_summary!T$21)</f>
        <v>42.156385417642113</v>
      </c>
      <c r="U6" s="72">
        <f>IF(RES_hh_tesh_in!U6=0,0,RES_hh_tesh_in!U6/RES_summary!U$21)</f>
        <v>40.474774063763455</v>
      </c>
      <c r="V6" s="72">
        <f>IF(RES_hh_tesh_in!V6=0,0,RES_hh_tesh_in!V6/RES_summary!V$21)</f>
        <v>37.353871489980293</v>
      </c>
      <c r="W6" s="72">
        <f>IF(RES_hh_tesh_in!W6=0,0,RES_hh_tesh_in!W6/RES_summary!W$21)</f>
        <v>36.974461842576844</v>
      </c>
      <c r="X6" s="72">
        <f>IF(RES_hh_tesh_in!X6=0,0,RES_hh_tesh_in!X6/RES_summary!X$21)</f>
        <v>29.438748247363854</v>
      </c>
      <c r="Y6" s="72">
        <f>IF(RES_hh_tesh_in!Y6=0,0,RES_hh_tesh_in!Y6/RES_summary!Y$21)</f>
        <v>23.951249743387763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54.09932444293905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61.293734569075752</v>
      </c>
      <c r="L7" s="72">
        <f>IF(RES_hh_tesh_in!L7=0,0,RES_hh_tesh_in!L7/RES_summary!L$21)</f>
        <v>55.795919289361592</v>
      </c>
      <c r="M7" s="72">
        <f>IF(RES_hh_tesh_in!M7=0,0,RES_hh_tesh_in!M7/RES_summary!M$21)</f>
        <v>55.238179716547755</v>
      </c>
      <c r="N7" s="72">
        <f>IF(RES_hh_tesh_in!N7=0,0,RES_hh_tesh_in!N7/RES_summary!N$21)</f>
        <v>55.194827556426972</v>
      </c>
      <c r="O7" s="72">
        <f>IF(RES_hh_tesh_in!O7=0,0,RES_hh_tesh_in!O7/RES_summary!O$21)</f>
        <v>57.516708299961017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46.479692763269313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51.386137059455649</v>
      </c>
      <c r="D8" s="72">
        <f>IF(RES_hh_tesh_in!D8=0,0,RES_hh_tesh_in!D8/RES_summary!D$21)</f>
        <v>49.415768467126298</v>
      </c>
      <c r="E8" s="72">
        <f>IF(RES_hh_tesh_in!E8=0,0,RES_hh_tesh_in!E8/RES_summary!E$21)</f>
        <v>56.486274690285533</v>
      </c>
      <c r="F8" s="72">
        <f>IF(RES_hh_tesh_in!F8=0,0,RES_hh_tesh_in!F8/RES_summary!F$21)</f>
        <v>59.14698453135459</v>
      </c>
      <c r="G8" s="72">
        <f>IF(RES_hh_tesh_in!G8=0,0,RES_hh_tesh_in!G8/RES_summary!G$21)</f>
        <v>62.189744712826858</v>
      </c>
      <c r="H8" s="72">
        <f>IF(RES_hh_tesh_in!H8=0,0,RES_hh_tesh_in!H8/RES_summary!H$21)</f>
        <v>57.267747174284793</v>
      </c>
      <c r="I8" s="72">
        <f>IF(RES_hh_tesh_in!I8=0,0,RES_hh_tesh_in!I8/RES_summary!I$21)</f>
        <v>55.634322462195016</v>
      </c>
      <c r="J8" s="72">
        <f>IF(RES_hh_tesh_in!J8=0,0,RES_hh_tesh_in!J8/RES_summary!J$21)</f>
        <v>55.87177741585981</v>
      </c>
      <c r="K8" s="72">
        <f>IF(RES_hh_tesh_in!K8=0,0,RES_hh_tesh_in!K8/RES_summary!K$21)</f>
        <v>56.671327873970306</v>
      </c>
      <c r="L8" s="72">
        <f>IF(RES_hh_tesh_in!L8=0,0,RES_hh_tesh_in!L8/RES_summary!L$21)</f>
        <v>61.557847008930061</v>
      </c>
      <c r="M8" s="72">
        <f>IF(RES_hh_tesh_in!M8=0,0,RES_hh_tesh_in!M8/RES_summary!M$21)</f>
        <v>57.039250296944459</v>
      </c>
      <c r="N8" s="72">
        <f>IF(RES_hh_tesh_in!N8=0,0,RES_hh_tesh_in!N8/RES_summary!N$21)</f>
        <v>56.980550208867143</v>
      </c>
      <c r="O8" s="72">
        <f>IF(RES_hh_tesh_in!O8=0,0,RES_hh_tesh_in!O8/RES_summary!O$21)</f>
        <v>55.9839686464369</v>
      </c>
      <c r="P8" s="72">
        <f>IF(RES_hh_tesh_in!P8=0,0,RES_hh_tesh_in!P8/RES_summary!P$21)</f>
        <v>44.182405018070995</v>
      </c>
      <c r="Q8" s="72">
        <f>IF(RES_hh_tesh_in!Q8=0,0,RES_hh_tesh_in!Q8/RES_summary!Q$21)</f>
        <v>49.50798016755018</v>
      </c>
      <c r="R8" s="72">
        <f>IF(RES_hh_tesh_in!R8=0,0,RES_hh_tesh_in!R8/RES_summary!R$21)</f>
        <v>48.025389402398041</v>
      </c>
      <c r="S8" s="72">
        <f>IF(RES_hh_tesh_in!S8=0,0,RES_hh_tesh_in!S8/RES_summary!S$21)</f>
        <v>46.935601502702099</v>
      </c>
      <c r="T8" s="72">
        <f>IF(RES_hh_tesh_in!T8=0,0,RES_hh_tesh_in!T8/RES_summary!T$21)</f>
        <v>42.753477942860798</v>
      </c>
      <c r="U8" s="72">
        <f>IF(RES_hh_tesh_in!U8=0,0,RES_hh_tesh_in!U8/RES_summary!U$21)</f>
        <v>39.646939902407752</v>
      </c>
      <c r="V8" s="72">
        <f>IF(RES_hh_tesh_in!V8=0,0,RES_hh_tesh_in!V8/RES_summary!V$21)</f>
        <v>37.095415303220648</v>
      </c>
      <c r="W8" s="72">
        <f>IF(RES_hh_tesh_in!W8=0,0,RES_hh_tesh_in!W8/RES_summary!W$21)</f>
        <v>38.928651811654369</v>
      </c>
      <c r="X8" s="72">
        <f>IF(RES_hh_tesh_in!X8=0,0,RES_hh_tesh_in!X8/RES_summary!X$21)</f>
        <v>30.174484482774091</v>
      </c>
      <c r="Y8" s="72">
        <f>IF(RES_hh_tesh_in!Y8=0,0,RES_hh_tesh_in!Y8/RES_summary!Y$21)</f>
        <v>22.414132302499024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44.027954160460332</v>
      </c>
      <c r="D9" s="72">
        <f>IF(RES_hh_tesh_in!D9=0,0,RES_hh_tesh_in!D9/RES_summary!D$21)</f>
        <v>53.33094990997013</v>
      </c>
      <c r="E9" s="72">
        <f>IF(RES_hh_tesh_in!E9=0,0,RES_hh_tesh_in!E9/RES_summary!E$21)</f>
        <v>73.364359064850007</v>
      </c>
      <c r="F9" s="72">
        <f>IF(RES_hh_tesh_in!F9=0,0,RES_hh_tesh_in!F9/RES_summary!F$21)</f>
        <v>41.987249518929119</v>
      </c>
      <c r="G9" s="72">
        <f>IF(RES_hh_tesh_in!G9=0,0,RES_hh_tesh_in!G9/RES_summary!G$21)</f>
        <v>59.234788328413778</v>
      </c>
      <c r="H9" s="72">
        <f>IF(RES_hh_tesh_in!H9=0,0,RES_hh_tesh_in!H9/RES_summary!H$21)</f>
        <v>56.00020209891003</v>
      </c>
      <c r="I9" s="72">
        <f>IF(RES_hh_tesh_in!I9=0,0,RES_hh_tesh_in!I9/RES_summary!I$21)</f>
        <v>64.16493053901128</v>
      </c>
      <c r="J9" s="72">
        <f>IF(RES_hh_tesh_in!J9=0,0,RES_hh_tesh_in!J9/RES_summary!J$21)</f>
        <v>72.674169599697095</v>
      </c>
      <c r="K9" s="72">
        <f>IF(RES_hh_tesh_in!K9=0,0,RES_hh_tesh_in!K9/RES_summary!K$21)</f>
        <v>68.2154553027069</v>
      </c>
      <c r="L9" s="72">
        <f>IF(RES_hh_tesh_in!L9=0,0,RES_hh_tesh_in!L9/RES_summary!L$21)</f>
        <v>64.221977246725714</v>
      </c>
      <c r="M9" s="72">
        <f>IF(RES_hh_tesh_in!M9=0,0,RES_hh_tesh_in!M9/RES_summary!M$21)</f>
        <v>39.98873572478341</v>
      </c>
      <c r="N9" s="72">
        <f>IF(RES_hh_tesh_in!N9=0,0,RES_hh_tesh_in!N9/RES_summary!N$21)</f>
        <v>58.234630221028773</v>
      </c>
      <c r="O9" s="72">
        <f>IF(RES_hh_tesh_in!O9=0,0,RES_hh_tesh_in!O9/RES_summary!O$21)</f>
        <v>57.168180904681506</v>
      </c>
      <c r="P9" s="72">
        <f>IF(RES_hh_tesh_in!P9=0,0,RES_hh_tesh_in!P9/RES_summary!P$21)</f>
        <v>45.750142466863721</v>
      </c>
      <c r="Q9" s="72">
        <f>IF(RES_hh_tesh_in!Q9=0,0,RES_hh_tesh_in!Q9/RES_summary!Q$21)</f>
        <v>50.146390271590803</v>
      </c>
      <c r="R9" s="72">
        <f>IF(RES_hh_tesh_in!R9=0,0,RES_hh_tesh_in!R9/RES_summary!R$21)</f>
        <v>46.798947458859899</v>
      </c>
      <c r="S9" s="72">
        <f>IF(RES_hh_tesh_in!S9=0,0,RES_hh_tesh_in!S9/RES_summary!S$21)</f>
        <v>48.727921195433922</v>
      </c>
      <c r="T9" s="72">
        <f>IF(RES_hh_tesh_in!T9=0,0,RES_hh_tesh_in!T9/RES_summary!T$21)</f>
        <v>43.339512819741401</v>
      </c>
      <c r="U9" s="72">
        <f>IF(RES_hh_tesh_in!U9=0,0,RES_hh_tesh_in!U9/RES_summary!U$21)</f>
        <v>41.079344976370884</v>
      </c>
      <c r="V9" s="72">
        <f>IF(RES_hh_tesh_in!V9=0,0,RES_hh_tesh_in!V9/RES_summary!V$21)</f>
        <v>37.662794634315944</v>
      </c>
      <c r="W9" s="72">
        <f>IF(RES_hh_tesh_in!W9=0,0,RES_hh_tesh_in!W9/RES_summary!W$21)</f>
        <v>38.573773624732027</v>
      </c>
      <c r="X9" s="72">
        <f>IF(RES_hh_tesh_in!X9=0,0,RES_hh_tesh_in!X9/RES_summary!X$21)</f>
        <v>30.723053564052044</v>
      </c>
      <c r="Y9" s="72">
        <f>IF(RES_hh_tesh_in!Y9=0,0,RES_hh_tesh_in!Y9/RES_summary!Y$21)</f>
        <v>24.455227372810466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51.733735975488017</v>
      </c>
      <c r="D10" s="72">
        <f>IF(RES_hh_tesh_in!D10=0,0,RES_hh_tesh_in!D10/RES_summary!D$21)</f>
        <v>53.252367259955413</v>
      </c>
      <c r="E10" s="72">
        <f>IF(RES_hh_tesh_in!E10=0,0,RES_hh_tesh_in!E10/RES_summary!E$21)</f>
        <v>56.993248880615418</v>
      </c>
      <c r="F10" s="72">
        <f>IF(RES_hh_tesh_in!F10=0,0,RES_hh_tesh_in!F10/RES_summary!F$21)</f>
        <v>57.453595419196972</v>
      </c>
      <c r="G10" s="72">
        <f>IF(RES_hh_tesh_in!G10=0,0,RES_hh_tesh_in!G10/RES_summary!G$21)</f>
        <v>59.952211205420724</v>
      </c>
      <c r="H10" s="72">
        <f>IF(RES_hh_tesh_in!H10=0,0,RES_hh_tesh_in!H10/RES_summary!H$21)</f>
        <v>59.279287092093654</v>
      </c>
      <c r="I10" s="72">
        <f>IF(RES_hh_tesh_in!I10=0,0,RES_hh_tesh_in!I10/RES_summary!I$21)</f>
        <v>59.588069566767885</v>
      </c>
      <c r="J10" s="72">
        <f>IF(RES_hh_tesh_in!J10=0,0,RES_hh_tesh_in!J10/RES_summary!J$21)</f>
        <v>62.999911719286864</v>
      </c>
      <c r="K10" s="72">
        <f>IF(RES_hh_tesh_in!K10=0,0,RES_hh_tesh_in!K10/RES_summary!K$21)</f>
        <v>68.664700955878061</v>
      </c>
      <c r="L10" s="72">
        <f>IF(RES_hh_tesh_in!L10=0,0,RES_hh_tesh_in!L10/RES_summary!L$21)</f>
        <v>0</v>
      </c>
      <c r="M10" s="72">
        <f>IF(RES_hh_tesh_in!M10=0,0,RES_hh_tesh_in!M10/RES_summary!M$21)</f>
        <v>50.603989908179827</v>
      </c>
      <c r="N10" s="72">
        <f>IF(RES_hh_tesh_in!N10=0,0,RES_hh_tesh_in!N10/RES_summary!N$21)</f>
        <v>64.37824441651604</v>
      </c>
      <c r="O10" s="72">
        <f>IF(RES_hh_tesh_in!O10=0,0,RES_hh_tesh_in!O10/RES_summary!O$21)</f>
        <v>66.010330914767991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49.519597166940244</v>
      </c>
      <c r="S10" s="72">
        <f>IF(RES_hh_tesh_in!S10=0,0,RES_hh_tesh_in!S10/RES_summary!S$21)</f>
        <v>46.558511967737182</v>
      </c>
      <c r="T10" s="72">
        <f>IF(RES_hh_tesh_in!T10=0,0,RES_hh_tesh_in!T10/RES_summary!T$21)</f>
        <v>49.476807825458835</v>
      </c>
      <c r="U10" s="72">
        <f>IF(RES_hh_tesh_in!U10=0,0,RES_hh_tesh_in!U10/RES_summary!U$21)</f>
        <v>45.725772367442111</v>
      </c>
      <c r="V10" s="72">
        <f>IF(RES_hh_tesh_in!V10=0,0,RES_hh_tesh_in!V10/RES_summary!V$21)</f>
        <v>39.776727178568237</v>
      </c>
      <c r="W10" s="72">
        <f>IF(RES_hh_tesh_in!W10=0,0,RES_hh_tesh_in!W10/RES_summary!W$21)</f>
        <v>35.184226682184239</v>
      </c>
      <c r="X10" s="72">
        <f>IF(RES_hh_tesh_in!X10=0,0,RES_hh_tesh_in!X10/RES_summary!X$21)</f>
        <v>30.833759607452247</v>
      </c>
      <c r="Y10" s="72">
        <f>IF(RES_hh_tesh_in!Y10=0,0,RES_hh_tesh_in!Y10/RES_summary!Y$21)</f>
        <v>24.009160768594061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85.825781781236572</v>
      </c>
      <c r="G11" s="72">
        <f>IF(RES_hh_tesh_in!G11=0,0,RES_hh_tesh_in!G11/RES_summary!G$21)</f>
        <v>85.381380809294839</v>
      </c>
      <c r="H11" s="72">
        <f>IF(RES_hh_tesh_in!H11=0,0,RES_hh_tesh_in!H11/RES_summary!H$21)</f>
        <v>70.823566090873783</v>
      </c>
      <c r="I11" s="72">
        <f>IF(RES_hh_tesh_in!I11=0,0,RES_hh_tesh_in!I11/RES_summary!I$21)</f>
        <v>0</v>
      </c>
      <c r="J11" s="72">
        <f>IF(RES_hh_tesh_in!J11=0,0,RES_hh_tesh_in!J11/RES_summary!J$21)</f>
        <v>21.368082156129613</v>
      </c>
      <c r="K11" s="72">
        <f>IF(RES_hh_tesh_in!K11=0,0,RES_hh_tesh_in!K11/RES_summary!K$21)</f>
        <v>18.508923895702317</v>
      </c>
      <c r="L11" s="72">
        <f>IF(RES_hh_tesh_in!L11=0,0,RES_hh_tesh_in!L11/RES_summary!L$21)</f>
        <v>29.308429268264298</v>
      </c>
      <c r="M11" s="72">
        <f>IF(RES_hh_tesh_in!M11=0,0,RES_hh_tesh_in!M11/RES_summary!M$21)</f>
        <v>66.216996574138676</v>
      </c>
      <c r="N11" s="72">
        <f>IF(RES_hh_tesh_in!N11=0,0,RES_hh_tesh_in!N11/RES_summary!N$21)</f>
        <v>58.92827555807542</v>
      </c>
      <c r="O11" s="72">
        <f>IF(RES_hh_tesh_in!O11=0,0,RES_hh_tesh_in!O11/RES_summary!O$21)</f>
        <v>62.354512389452921</v>
      </c>
      <c r="P11" s="72">
        <f>IF(RES_hh_tesh_in!P11=0,0,RES_hh_tesh_in!P11/RES_summary!P$21)</f>
        <v>47.949792342341333</v>
      </c>
      <c r="Q11" s="72">
        <f>IF(RES_hh_tesh_in!Q11=0,0,RES_hh_tesh_in!Q11/RES_summary!Q$21)</f>
        <v>50.722150184079197</v>
      </c>
      <c r="R11" s="72">
        <f>IF(RES_hh_tesh_in!R11=0,0,RES_hh_tesh_in!R11/RES_summary!R$21)</f>
        <v>49.304622469431507</v>
      </c>
      <c r="S11" s="72">
        <f>IF(RES_hh_tesh_in!S11=0,0,RES_hh_tesh_in!S11/RES_summary!S$21)</f>
        <v>44.711347143802712</v>
      </c>
      <c r="T11" s="72">
        <f>IF(RES_hh_tesh_in!T11=0,0,RES_hh_tesh_in!T11/RES_summary!T$21)</f>
        <v>50.977499370949907</v>
      </c>
      <c r="U11" s="72">
        <f>IF(RES_hh_tesh_in!U11=0,0,RES_hh_tesh_in!U11/RES_summary!U$21)</f>
        <v>39.789587964055968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22.099734204278899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51.792897075231856</v>
      </c>
      <c r="D12" s="72">
        <f>IF(RES_hh_tesh_in!D12=0,0,RES_hh_tesh_in!D12/RES_summary!D$21)</f>
        <v>48.278523985108457</v>
      </c>
      <c r="E12" s="72">
        <f>IF(RES_hh_tesh_in!E12=0,0,RES_hh_tesh_in!E12/RES_summary!E$21)</f>
        <v>50.269220922910989</v>
      </c>
      <c r="F12" s="72">
        <f>IF(RES_hh_tesh_in!F12=0,0,RES_hh_tesh_in!F12/RES_summary!F$21)</f>
        <v>57.165398148750455</v>
      </c>
      <c r="G12" s="72">
        <f>IF(RES_hh_tesh_in!G12=0,0,RES_hh_tesh_in!G12/RES_summary!G$21)</f>
        <v>69.209123089054927</v>
      </c>
      <c r="H12" s="72">
        <f>IF(RES_hh_tesh_in!H12=0,0,RES_hh_tesh_in!H12/RES_summary!H$21)</f>
        <v>57.500684549275924</v>
      </c>
      <c r="I12" s="72">
        <f>IF(RES_hh_tesh_in!I12=0,0,RES_hh_tesh_in!I12/RES_summary!I$21)</f>
        <v>57.03497136531972</v>
      </c>
      <c r="J12" s="72">
        <f>IF(RES_hh_tesh_in!J12=0,0,RES_hh_tesh_in!J12/RES_summary!J$21)</f>
        <v>56.826303465972053</v>
      </c>
      <c r="K12" s="72">
        <f>IF(RES_hh_tesh_in!K12=0,0,RES_hh_tesh_in!K12/RES_summary!K$21)</f>
        <v>55.47862690043155</v>
      </c>
      <c r="L12" s="72">
        <f>IF(RES_hh_tesh_in!L12=0,0,RES_hh_tesh_in!L12/RES_summary!L$21)</f>
        <v>64.923976124639097</v>
      </c>
      <c r="M12" s="72">
        <f>IF(RES_hh_tesh_in!M12=0,0,RES_hh_tesh_in!M12/RES_summary!M$21)</f>
        <v>57.68328820645047</v>
      </c>
      <c r="N12" s="72">
        <f>IF(RES_hh_tesh_in!N12=0,0,RES_hh_tesh_in!N12/RES_summary!N$21)</f>
        <v>59.365736051786953</v>
      </c>
      <c r="O12" s="72">
        <f>IF(RES_hh_tesh_in!O12=0,0,RES_hh_tesh_in!O12/RES_summary!O$21)</f>
        <v>60.158154909330321</v>
      </c>
      <c r="P12" s="72">
        <f>IF(RES_hh_tesh_in!P12=0,0,RES_hh_tesh_in!P12/RES_summary!P$21)</f>
        <v>44.119939891874701</v>
      </c>
      <c r="Q12" s="72">
        <f>IF(RES_hh_tesh_in!Q12=0,0,RES_hh_tesh_in!Q12/RES_summary!Q$21)</f>
        <v>50.548928535090724</v>
      </c>
      <c r="R12" s="72">
        <f>IF(RES_hh_tesh_in!R12=0,0,RES_hh_tesh_in!R12/RES_summary!R$21)</f>
        <v>48.700765840591714</v>
      </c>
      <c r="S12" s="72">
        <f>IF(RES_hh_tesh_in!S12=0,0,RES_hh_tesh_in!S12/RES_summary!S$21)</f>
        <v>49.743440754653001</v>
      </c>
      <c r="T12" s="72">
        <f>IF(RES_hh_tesh_in!T12=0,0,RES_hh_tesh_in!T12/RES_summary!T$21)</f>
        <v>45.167498712712117</v>
      </c>
      <c r="U12" s="72">
        <f>IF(RES_hh_tesh_in!U12=0,0,RES_hh_tesh_in!U12/RES_summary!U$21)</f>
        <v>28.60307502314825</v>
      </c>
      <c r="V12" s="72">
        <f>IF(RES_hh_tesh_in!V12=0,0,RES_hh_tesh_in!V12/RES_summary!V$21)</f>
        <v>15.274187039682557</v>
      </c>
      <c r="W12" s="72">
        <f>IF(RES_hh_tesh_in!W12=0,0,RES_hh_tesh_in!W12/RES_summary!W$21)</f>
        <v>47.809692565540288</v>
      </c>
      <c r="X12" s="72">
        <f>IF(RES_hh_tesh_in!X12=0,0,RES_hh_tesh_in!X12/RES_summary!X$21)</f>
        <v>34.253466402738916</v>
      </c>
      <c r="Y12" s="72">
        <f>IF(RES_hh_tesh_in!Y12=0,0,RES_hh_tesh_in!Y12/RES_summary!Y$21)</f>
        <v>26.691882895051847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48.104240365069423</v>
      </c>
      <c r="D13" s="74">
        <f>IF(RES_hh_tesh_in!D13=0,0,RES_hh_tesh_in!D13/RES_summary!D$21)</f>
        <v>52.484723575762096</v>
      </c>
      <c r="E13" s="74">
        <f>IF(RES_hh_tesh_in!E13=0,0,RES_hh_tesh_in!E13/RES_summary!E$21)</f>
        <v>58.200327748602071</v>
      </c>
      <c r="F13" s="74">
        <f>IF(RES_hh_tesh_in!F13=0,0,RES_hh_tesh_in!F13/RES_summary!F$21)</f>
        <v>57.531839947394936</v>
      </c>
      <c r="G13" s="74">
        <f>IF(RES_hh_tesh_in!G13=0,0,RES_hh_tesh_in!G13/RES_summary!G$21)</f>
        <v>67.726295036834586</v>
      </c>
      <c r="H13" s="74">
        <f>IF(RES_hh_tesh_in!H13=0,0,RES_hh_tesh_in!H13/RES_summary!H$21)</f>
        <v>58.333059249511365</v>
      </c>
      <c r="I13" s="74">
        <f>IF(RES_hh_tesh_in!I13=0,0,RES_hh_tesh_in!I13/RES_summary!I$21)</f>
        <v>53.487393695349105</v>
      </c>
      <c r="J13" s="74">
        <f>IF(RES_hh_tesh_in!J13=0,0,RES_hh_tesh_in!J13/RES_summary!J$21)</f>
        <v>59.625831208974667</v>
      </c>
      <c r="K13" s="74">
        <f>IF(RES_hh_tesh_in!K13=0,0,RES_hh_tesh_in!K13/RES_summary!K$21)</f>
        <v>55.212917592779682</v>
      </c>
      <c r="L13" s="74">
        <f>IF(RES_hh_tesh_in!L13=0,0,RES_hh_tesh_in!L13/RES_summary!L$21)</f>
        <v>63.010957775007824</v>
      </c>
      <c r="M13" s="74">
        <f>IF(RES_hh_tesh_in!M13=0,0,RES_hh_tesh_in!M13/RES_summary!M$21)</f>
        <v>62.251564016550162</v>
      </c>
      <c r="N13" s="74">
        <f>IF(RES_hh_tesh_in!N13=0,0,RES_hh_tesh_in!N13/RES_summary!N$21)</f>
        <v>61.651917099671032</v>
      </c>
      <c r="O13" s="74">
        <f>IF(RES_hh_tesh_in!O13=0,0,RES_hh_tesh_in!O13/RES_summary!O$21)</f>
        <v>0</v>
      </c>
      <c r="P13" s="74">
        <f>IF(RES_hh_tesh_in!P13=0,0,RES_hh_tesh_in!P13/RES_summary!P$21)</f>
        <v>36.676647175030617</v>
      </c>
      <c r="Q13" s="74">
        <f>IF(RES_hh_tesh_in!Q13=0,0,RES_hh_tesh_in!Q13/RES_summary!Q$21)</f>
        <v>0</v>
      </c>
      <c r="R13" s="74">
        <f>IF(RES_hh_tesh_in!R13=0,0,RES_hh_tesh_in!R13/RES_summary!R$21)</f>
        <v>54.470210436413076</v>
      </c>
      <c r="S13" s="74">
        <f>IF(RES_hh_tesh_in!S13=0,0,RES_hh_tesh_in!S13/RES_summary!S$21)</f>
        <v>0</v>
      </c>
      <c r="T13" s="74">
        <f>IF(RES_hh_tesh_in!T13=0,0,RES_hh_tesh_in!T13/RES_summary!T$21)</f>
        <v>40.756160409689386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0</v>
      </c>
      <c r="X13" s="74">
        <f>IF(RES_hh_tesh_in!X13=0,0,RES_hh_tesh_in!X13/RES_summary!X$21)</f>
        <v>0</v>
      </c>
      <c r="Y13" s="74">
        <f>IF(RES_hh_tesh_in!Y13=0,0,RES_hh_tesh_in!Y13/RES_summary!Y$21)</f>
        <v>20.43296371788766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1.1198195151704928</v>
      </c>
      <c r="D14" s="76">
        <f>IF(RES_hh_tesh_in!D14=0,0,RES_hh_tesh_in!D14/RES_summary!D$21)</f>
        <v>0.94092124700004609</v>
      </c>
      <c r="E14" s="76">
        <f>IF(RES_hh_tesh_in!E14=0,0,RES_hh_tesh_in!E14/RES_summary!E$21)</f>
        <v>1.0774402632784368</v>
      </c>
      <c r="F14" s="76">
        <f>IF(RES_hh_tesh_in!F14=0,0,RES_hh_tesh_in!F14/RES_summary!F$21)</f>
        <v>1.1083861900131498</v>
      </c>
      <c r="G14" s="76">
        <f>IF(RES_hh_tesh_in!G14=0,0,RES_hh_tesh_in!G14/RES_summary!G$21)</f>
        <v>0.99701727476565549</v>
      </c>
      <c r="H14" s="76">
        <f>IF(RES_hh_tesh_in!H14=0,0,RES_hh_tesh_in!H14/RES_summary!H$21)</f>
        <v>0.77397750391582187</v>
      </c>
      <c r="I14" s="76">
        <f>IF(RES_hh_tesh_in!I14=0,0,RES_hh_tesh_in!I14/RES_summary!I$21)</f>
        <v>0.79380056930287157</v>
      </c>
      <c r="J14" s="76">
        <f>IF(RES_hh_tesh_in!J14=0,0,RES_hh_tesh_in!J14/RES_summary!J$21)</f>
        <v>1.0561427103682739</v>
      </c>
      <c r="K14" s="76">
        <f>IF(RES_hh_tesh_in!K14=0,0,RES_hh_tesh_in!K14/RES_summary!K$21)</f>
        <v>1.0834890317487464</v>
      </c>
      <c r="L14" s="76">
        <f>IF(RES_hh_tesh_in!L14=0,0,RES_hh_tesh_in!L14/RES_summary!L$21)</f>
        <v>1.1337067365483999</v>
      </c>
      <c r="M14" s="76">
        <f>IF(RES_hh_tesh_in!M14=0,0,RES_hh_tesh_in!M14/RES_summary!M$21)</f>
        <v>1.0304052449840679</v>
      </c>
      <c r="N14" s="76">
        <f>IF(RES_hh_tesh_in!N14=0,0,RES_hh_tesh_in!N14/RES_summary!N$21)</f>
        <v>0.97723118536599518</v>
      </c>
      <c r="O14" s="76">
        <f>IF(RES_hh_tesh_in!O14=0,0,RES_hh_tesh_in!O14/RES_summary!O$21)</f>
        <v>1.0047851570796731</v>
      </c>
      <c r="P14" s="76">
        <f>IF(RES_hh_tesh_in!P14=0,0,RES_hh_tesh_in!P14/RES_summary!P$21)</f>
        <v>0.6597034309433375</v>
      </c>
      <c r="Q14" s="76">
        <f>IF(RES_hh_tesh_in!Q14=0,0,RES_hh_tesh_in!Q14/RES_summary!Q$21)</f>
        <v>0.71799884230622346</v>
      </c>
      <c r="R14" s="76">
        <f>IF(RES_hh_tesh_in!R14=0,0,RES_hh_tesh_in!R14/RES_summary!R$21)</f>
        <v>0.71289273984552526</v>
      </c>
      <c r="S14" s="76">
        <f>IF(RES_hh_tesh_in!S14=0,0,RES_hh_tesh_in!S14/RES_summary!S$21)</f>
        <v>0.67964505810037168</v>
      </c>
      <c r="T14" s="76">
        <f>IF(RES_hh_tesh_in!T14=0,0,RES_hh_tesh_in!T14/RES_summary!T$21)</f>
        <v>0.62691240722424957</v>
      </c>
      <c r="U14" s="76">
        <f>IF(RES_hh_tesh_in!U14=0,0,RES_hh_tesh_in!U14/RES_summary!U$21)</f>
        <v>0.5933729855632438</v>
      </c>
      <c r="V14" s="76">
        <f>IF(RES_hh_tesh_in!V14=0,0,RES_hh_tesh_in!V14/RES_summary!V$21)</f>
        <v>0.54854453402080539</v>
      </c>
      <c r="W14" s="76">
        <f>IF(RES_hh_tesh_in!W14=0,0,RES_hh_tesh_in!W14/RES_summary!W$21)</f>
        <v>0.68283580526332388</v>
      </c>
      <c r="X14" s="76">
        <f>IF(RES_hh_tesh_in!X14=0,0,RES_hh_tesh_in!X14/RES_summary!X$21)</f>
        <v>0.59639816535110035</v>
      </c>
      <c r="Y14" s="76">
        <f>IF(RES_hh_tesh_in!Y14=0,0,RES_hh_tesh_in!Y14/RES_summary!Y$21)</f>
        <v>0.400338966366446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2.1474180898933977</v>
      </c>
      <c r="D15" s="69">
        <f>IF(RES_hh_tesh_in!D15=0,0,RES_hh_tesh_in!D15/RES_summary!D$21)</f>
        <v>4.2586971747643911</v>
      </c>
      <c r="E15" s="69">
        <f>IF(RES_hh_tesh_in!E15=0,0,RES_hh_tesh_in!E15/RES_summary!E$21)</f>
        <v>12.836745182466084</v>
      </c>
      <c r="F15" s="69">
        <f>IF(RES_hh_tesh_in!F15=0,0,RES_hh_tesh_in!F15/RES_summary!F$21)</f>
        <v>2.7103673956538143</v>
      </c>
      <c r="G15" s="69">
        <f>IF(RES_hh_tesh_in!G15=0,0,RES_hh_tesh_in!G15/RES_summary!G$21)</f>
        <v>2.5895489307297317</v>
      </c>
      <c r="H15" s="69">
        <f>IF(RES_hh_tesh_in!H15=0,0,RES_hh_tesh_in!H15/RES_summary!H$21)</f>
        <v>3.7079980809678901</v>
      </c>
      <c r="I15" s="69">
        <f>IF(RES_hh_tesh_in!I15=0,0,RES_hh_tesh_in!I15/RES_summary!I$21)</f>
        <v>4.1021871279734103</v>
      </c>
      <c r="J15" s="69">
        <f>IF(RES_hh_tesh_in!J15=0,0,RES_hh_tesh_in!J15/RES_summary!J$21)</f>
        <v>5.5377601852114111</v>
      </c>
      <c r="K15" s="69">
        <f>IF(RES_hh_tesh_in!K15=0,0,RES_hh_tesh_in!K15/RES_summary!K$21)</f>
        <v>4.3414730511115316</v>
      </c>
      <c r="L15" s="69">
        <f>IF(RES_hh_tesh_in!L15=0,0,RES_hh_tesh_in!L15/RES_summary!L$21)</f>
        <v>2.113233917577285</v>
      </c>
      <c r="M15" s="69">
        <f>IF(RES_hh_tesh_in!M15=0,0,RES_hh_tesh_in!M15/RES_summary!M$21)</f>
        <v>2.3319518992666879</v>
      </c>
      <c r="N15" s="69">
        <f>IF(RES_hh_tesh_in!N15=0,0,RES_hh_tesh_in!N15/RES_summary!N$21)</f>
        <v>5.2946622624175141</v>
      </c>
      <c r="O15" s="69">
        <f>IF(RES_hh_tesh_in!O15=0,0,RES_hh_tesh_in!O15/RES_summary!O$21)</f>
        <v>3.5963157864599937</v>
      </c>
      <c r="P15" s="69">
        <f>IF(RES_hh_tesh_in!P15=0,0,RES_hh_tesh_in!P15/RES_summary!P$21)</f>
        <v>0.77652339731570486</v>
      </c>
      <c r="Q15" s="69">
        <f>IF(RES_hh_tesh_in!Q15=0,0,RES_hh_tesh_in!Q15/RES_summary!Q$21)</f>
        <v>1.4871945091863048</v>
      </c>
      <c r="R15" s="69">
        <f>IF(RES_hh_tesh_in!R15=0,0,RES_hh_tesh_in!R15/RES_summary!R$21)</f>
        <v>3.0572724602457737</v>
      </c>
      <c r="S15" s="69">
        <f>IF(RES_hh_tesh_in!S15=0,0,RES_hh_tesh_in!S15/RES_summary!S$21)</f>
        <v>4.2367870476780825</v>
      </c>
      <c r="T15" s="69">
        <f>IF(RES_hh_tesh_in!T15=0,0,RES_hh_tesh_in!T15/RES_summary!T$21)</f>
        <v>5.8058114887745802</v>
      </c>
      <c r="U15" s="69">
        <f>IF(RES_hh_tesh_in!U15=0,0,RES_hh_tesh_in!U15/RES_summary!U$21)</f>
        <v>4.4153279304715465</v>
      </c>
      <c r="V15" s="69">
        <f>IF(RES_hh_tesh_in!V15=0,0,RES_hh_tesh_in!V15/RES_summary!V$21)</f>
        <v>2.7532842381566667</v>
      </c>
      <c r="W15" s="69">
        <f>IF(RES_hh_tesh_in!W15=0,0,RES_hh_tesh_in!W15/RES_summary!W$21)</f>
        <v>1.6884765511165432</v>
      </c>
      <c r="X15" s="69">
        <f>IF(RES_hh_tesh_in!X15=0,0,RES_hh_tesh_in!X15/RES_summary!X$21)</f>
        <v>2.679741801302348</v>
      </c>
      <c r="Y15" s="69">
        <f>IF(RES_hh_tesh_in!Y15=0,0,RES_hh_tesh_in!Y15/RES_summary!Y$21)</f>
        <v>1.219626999990981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2.1474180898933977</v>
      </c>
      <c r="D16" s="72">
        <f>IF(RES_hh_tesh_in!D16=0,0,RES_hh_tesh_in!D16/RES_summary!D$21)</f>
        <v>4.2586971747643911</v>
      </c>
      <c r="E16" s="72">
        <f>IF(RES_hh_tesh_in!E16=0,0,RES_hh_tesh_in!E16/RES_summary!E$21)</f>
        <v>12.836745182466084</v>
      </c>
      <c r="F16" s="72">
        <f>IF(RES_hh_tesh_in!F16=0,0,RES_hh_tesh_in!F16/RES_summary!F$21)</f>
        <v>2.7103673956538143</v>
      </c>
      <c r="G16" s="72">
        <f>IF(RES_hh_tesh_in!G16=0,0,RES_hh_tesh_in!G16/RES_summary!G$21)</f>
        <v>2.5895489307297317</v>
      </c>
      <c r="H16" s="72">
        <f>IF(RES_hh_tesh_in!H16=0,0,RES_hh_tesh_in!H16/RES_summary!H$21)</f>
        <v>3.7079980809678901</v>
      </c>
      <c r="I16" s="72">
        <f>IF(RES_hh_tesh_in!I16=0,0,RES_hh_tesh_in!I16/RES_summary!I$21)</f>
        <v>4.1021871279734103</v>
      </c>
      <c r="J16" s="72">
        <f>IF(RES_hh_tesh_in!J16=0,0,RES_hh_tesh_in!J16/RES_summary!J$21)</f>
        <v>5.5377601852114111</v>
      </c>
      <c r="K16" s="72">
        <f>IF(RES_hh_tesh_in!K16=0,0,RES_hh_tesh_in!K16/RES_summary!K$21)</f>
        <v>4.3414730511115316</v>
      </c>
      <c r="L16" s="72">
        <f>IF(RES_hh_tesh_in!L16=0,0,RES_hh_tesh_in!L16/RES_summary!L$21)</f>
        <v>2.113233917577285</v>
      </c>
      <c r="M16" s="72">
        <f>IF(RES_hh_tesh_in!M16=0,0,RES_hh_tesh_in!M16/RES_summary!M$21)</f>
        <v>2.3319518992666879</v>
      </c>
      <c r="N16" s="72">
        <f>IF(RES_hh_tesh_in!N16=0,0,RES_hh_tesh_in!N16/RES_summary!N$21)</f>
        <v>5.2946622624175141</v>
      </c>
      <c r="O16" s="72">
        <f>IF(RES_hh_tesh_in!O16=0,0,RES_hh_tesh_in!O16/RES_summary!O$21)</f>
        <v>3.5963157864599937</v>
      </c>
      <c r="P16" s="72">
        <f>IF(RES_hh_tesh_in!P16=0,0,RES_hh_tesh_in!P16/RES_summary!P$21)</f>
        <v>0.77652339731570486</v>
      </c>
      <c r="Q16" s="72">
        <f>IF(RES_hh_tesh_in!Q16=0,0,RES_hh_tesh_in!Q16/RES_summary!Q$21)</f>
        <v>1.4871945091863048</v>
      </c>
      <c r="R16" s="72">
        <f>IF(RES_hh_tesh_in!R16=0,0,RES_hh_tesh_in!R16/RES_summary!R$21)</f>
        <v>3.0572724602457737</v>
      </c>
      <c r="S16" s="72">
        <f>IF(RES_hh_tesh_in!S16=0,0,RES_hh_tesh_in!S16/RES_summary!S$21)</f>
        <v>4.2367870476780825</v>
      </c>
      <c r="T16" s="72">
        <f>IF(RES_hh_tesh_in!T16=0,0,RES_hh_tesh_in!T16/RES_summary!T$21)</f>
        <v>5.8058114887745802</v>
      </c>
      <c r="U16" s="72">
        <f>IF(RES_hh_tesh_in!U16=0,0,RES_hh_tesh_in!U16/RES_summary!U$21)</f>
        <v>4.4153279304715465</v>
      </c>
      <c r="V16" s="72">
        <f>IF(RES_hh_tesh_in!V16=0,0,RES_hh_tesh_in!V16/RES_summary!V$21)</f>
        <v>2.7532842381566667</v>
      </c>
      <c r="W16" s="72">
        <f>IF(RES_hh_tesh_in!W16=0,0,RES_hh_tesh_in!W16/RES_summary!W$21)</f>
        <v>1.6884765511165432</v>
      </c>
      <c r="X16" s="72">
        <f>IF(RES_hh_tesh_in!X16=0,0,RES_hh_tesh_in!X16/RES_summary!X$21)</f>
        <v>2.679741801302348</v>
      </c>
      <c r="Y16" s="72">
        <f>IF(RES_hh_tesh_in!Y16=0,0,RES_hh_tesh_in!Y16/RES_summary!Y$21)</f>
        <v>1.219626999990981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12.732283566345881</v>
      </c>
      <c r="D17" s="69">
        <f>IF(RES_hh_tesh_in!D17=0,0,RES_hh_tesh_in!D17/RES_summary!D$21)</f>
        <v>12.959041173385232</v>
      </c>
      <c r="E17" s="69">
        <f>IF(RES_hh_tesh_in!E17=0,0,RES_hh_tesh_in!E17/RES_summary!E$21)</f>
        <v>12.509984932918131</v>
      </c>
      <c r="F17" s="69">
        <f>IF(RES_hh_tesh_in!F17=0,0,RES_hh_tesh_in!F17/RES_summary!F$21)</f>
        <v>12.964937056977325</v>
      </c>
      <c r="G17" s="69">
        <f>IF(RES_hh_tesh_in!G17=0,0,RES_hh_tesh_in!G17/RES_summary!G$21)</f>
        <v>12.286787415173167</v>
      </c>
      <c r="H17" s="69">
        <f>IF(RES_hh_tesh_in!H17=0,0,RES_hh_tesh_in!H17/RES_summary!H$21)</f>
        <v>12.079862503134892</v>
      </c>
      <c r="I17" s="69">
        <f>IF(RES_hh_tesh_in!I17=0,0,RES_hh_tesh_in!I17/RES_summary!I$21)</f>
        <v>11.202026040367755</v>
      </c>
      <c r="J17" s="69">
        <f>IF(RES_hh_tesh_in!J17=0,0,RES_hh_tesh_in!J17/RES_summary!J$21)</f>
        <v>10.249855207110139</v>
      </c>
      <c r="K17" s="69">
        <f>IF(RES_hh_tesh_in!K17=0,0,RES_hh_tesh_in!K17/RES_summary!K$21)</f>
        <v>10.327484444709659</v>
      </c>
      <c r="L17" s="69">
        <f>IF(RES_hh_tesh_in!L17=0,0,RES_hh_tesh_in!L17/RES_summary!L$21)</f>
        <v>11.385407494277457</v>
      </c>
      <c r="M17" s="69">
        <f>IF(RES_hh_tesh_in!M17=0,0,RES_hh_tesh_in!M17/RES_summary!M$21)</f>
        <v>11.971506412982237</v>
      </c>
      <c r="N17" s="69">
        <f>IF(RES_hh_tesh_in!N17=0,0,RES_hh_tesh_in!N17/RES_summary!N$21)</f>
        <v>11.28343504616908</v>
      </c>
      <c r="O17" s="69">
        <f>IF(RES_hh_tesh_in!O17=0,0,RES_hh_tesh_in!O17/RES_summary!O$21)</f>
        <v>10.880118780633072</v>
      </c>
      <c r="P17" s="69">
        <f>IF(RES_hh_tesh_in!P17=0,0,RES_hh_tesh_in!P17/RES_summary!P$21)</f>
        <v>10.504270177460587</v>
      </c>
      <c r="Q17" s="69">
        <f>IF(RES_hh_tesh_in!Q17=0,0,RES_hh_tesh_in!Q17/RES_summary!Q$21)</f>
        <v>10.075029439385125</v>
      </c>
      <c r="R17" s="69">
        <f>IF(RES_hh_tesh_in!R17=0,0,RES_hh_tesh_in!R17/RES_summary!R$21)</f>
        <v>10.119576093215466</v>
      </c>
      <c r="S17" s="69">
        <f>IF(RES_hh_tesh_in!S17=0,0,RES_hh_tesh_in!S17/RES_summary!S$21)</f>
        <v>10.012991648969859</v>
      </c>
      <c r="T17" s="69">
        <f>IF(RES_hh_tesh_in!T17=0,0,RES_hh_tesh_in!T17/RES_summary!T$21)</f>
        <v>9.881234679394721</v>
      </c>
      <c r="U17" s="69">
        <f>IF(RES_hh_tesh_in!U17=0,0,RES_hh_tesh_in!U17/RES_summary!U$21)</f>
        <v>9.6159950973024859</v>
      </c>
      <c r="V17" s="69">
        <f>IF(RES_hh_tesh_in!V17=0,0,RES_hh_tesh_in!V17/RES_summary!V$21)</f>
        <v>9.3931791013203156</v>
      </c>
      <c r="W17" s="69">
        <f>IF(RES_hh_tesh_in!W17=0,0,RES_hh_tesh_in!W17/RES_summary!W$21)</f>
        <v>7.9736936807486263</v>
      </c>
      <c r="X17" s="69">
        <f>IF(RES_hh_tesh_in!X17=0,0,RES_hh_tesh_in!X17/RES_summary!X$21)</f>
        <v>5.9692787268490015</v>
      </c>
      <c r="Y17" s="69">
        <f>IF(RES_hh_tesh_in!Y17=0,0,RES_hh_tesh_in!Y17/RES_summary!Y$21)</f>
        <v>5.7122646708898523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12.82409683031422</v>
      </c>
      <c r="D19" s="72">
        <f>IF(RES_hh_tesh_in!D19=0,0,RES_hh_tesh_in!D19/RES_summary!D$21)</f>
        <v>12.611429481785978</v>
      </c>
      <c r="E19" s="72">
        <f>IF(RES_hh_tesh_in!E19=0,0,RES_hh_tesh_in!E19/RES_summary!E$21)</f>
        <v>12.301647510074007</v>
      </c>
      <c r="F19" s="72">
        <f>IF(RES_hh_tesh_in!F19=0,0,RES_hh_tesh_in!F19/RES_summary!F$21)</f>
        <v>13.834139222593102</v>
      </c>
      <c r="G19" s="72">
        <f>IF(RES_hh_tesh_in!G19=0,0,RES_hh_tesh_in!G19/RES_summary!G$21)</f>
        <v>12.47596365623563</v>
      </c>
      <c r="H19" s="72">
        <f>IF(RES_hh_tesh_in!H19=0,0,RES_hh_tesh_in!H19/RES_summary!H$21)</f>
        <v>12.110899153720027</v>
      </c>
      <c r="I19" s="72">
        <f>IF(RES_hh_tesh_in!I19=0,0,RES_hh_tesh_in!I19/RES_summary!I$21)</f>
        <v>10.924078162161619</v>
      </c>
      <c r="J19" s="72">
        <f>IF(RES_hh_tesh_in!J19=0,0,RES_hh_tesh_in!J19/RES_summary!J$21)</f>
        <v>10.321999845956352</v>
      </c>
      <c r="K19" s="72">
        <f>IF(RES_hh_tesh_in!K19=0,0,RES_hh_tesh_in!K19/RES_summary!K$21)</f>
        <v>10.324758249664528</v>
      </c>
      <c r="L19" s="72">
        <f>IF(RES_hh_tesh_in!L19=0,0,RES_hh_tesh_in!L19/RES_summary!L$21)</f>
        <v>11.121693200716424</v>
      </c>
      <c r="M19" s="72">
        <f>IF(RES_hh_tesh_in!M19=0,0,RES_hh_tesh_in!M19/RES_summary!M$21)</f>
        <v>12.317291921750641</v>
      </c>
      <c r="N19" s="72">
        <f>IF(RES_hh_tesh_in!N19=0,0,RES_hh_tesh_in!N19/RES_summary!N$21)</f>
        <v>11.368063072808281</v>
      </c>
      <c r="O19" s="72">
        <f>IF(RES_hh_tesh_in!O19=0,0,RES_hh_tesh_in!O19/RES_summary!O$21)</f>
        <v>10.772271689560954</v>
      </c>
      <c r="P19" s="72">
        <f>IF(RES_hh_tesh_in!P19=0,0,RES_hh_tesh_in!P19/RES_summary!P$21)</f>
        <v>9.796871369441968</v>
      </c>
      <c r="Q19" s="72">
        <f>IF(RES_hh_tesh_in!Q19=0,0,RES_hh_tesh_in!Q19/RES_summary!Q$21)</f>
        <v>9.8156515786555349</v>
      </c>
      <c r="R19" s="72">
        <f>IF(RES_hh_tesh_in!R19=0,0,RES_hh_tesh_in!R19/RES_summary!R$21)</f>
        <v>9.9612102656919745</v>
      </c>
      <c r="S19" s="72">
        <f>IF(RES_hh_tesh_in!S19=0,0,RES_hh_tesh_in!S19/RES_summary!S$21)</f>
        <v>10.082038729128216</v>
      </c>
      <c r="T19" s="72">
        <f>IF(RES_hh_tesh_in!T19=0,0,RES_hh_tesh_in!T19/RES_summary!T$21)</f>
        <v>10.014271069697294</v>
      </c>
      <c r="U19" s="72">
        <f>IF(RES_hh_tesh_in!U19=0,0,RES_hh_tesh_in!U19/RES_summary!U$21)</f>
        <v>9.4502560242106917</v>
      </c>
      <c r="V19" s="72">
        <f>IF(RES_hh_tesh_in!V19=0,0,RES_hh_tesh_in!V19/RES_summary!V$21)</f>
        <v>8.740929340674132</v>
      </c>
      <c r="W19" s="72">
        <f>IF(RES_hh_tesh_in!W19=0,0,RES_hh_tesh_in!W19/RES_summary!W$21)</f>
        <v>7.4317323851753567</v>
      </c>
      <c r="X19" s="72">
        <f>IF(RES_hh_tesh_in!X19=0,0,RES_hh_tesh_in!X19/RES_summary!X$21)</f>
        <v>6.0154858172598322</v>
      </c>
      <c r="Y19" s="72">
        <f>IF(RES_hh_tesh_in!Y19=0,0,RES_hh_tesh_in!Y19/RES_summary!Y$21)</f>
        <v>5.7544249876094904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12.940333070398951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11.022617063538064</v>
      </c>
      <c r="L20" s="72">
        <f>IF(RES_hh_tesh_in!L20=0,0,RES_hh_tesh_in!L20/RES_summary!L$21)</f>
        <v>9.9965346826898482</v>
      </c>
      <c r="M20" s="72">
        <f>IF(RES_hh_tesh_in!M20=0,0,RES_hh_tesh_in!M20/RES_summary!M$21)</f>
        <v>12.004383660172307</v>
      </c>
      <c r="N20" s="72">
        <f>IF(RES_hh_tesh_in!N20=0,0,RES_hh_tesh_in!N20/RES_summary!N$21)</f>
        <v>10.707668868955642</v>
      </c>
      <c r="O20" s="72">
        <f>IF(RES_hh_tesh_in!O20=0,0,RES_hh_tesh_in!O20/RES_summary!O$21)</f>
        <v>10.728611050536202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12.927544442455245</v>
      </c>
      <c r="D21" s="72">
        <f>IF(RES_hh_tesh_in!D21=0,0,RES_hh_tesh_in!D21/RES_summary!D$21)</f>
        <v>12.863354361166072</v>
      </c>
      <c r="E21" s="72">
        <f>IF(RES_hh_tesh_in!E21=0,0,RES_hh_tesh_in!E21/RES_summary!E$21)</f>
        <v>12.857707875053377</v>
      </c>
      <c r="F21" s="72">
        <f>IF(RES_hh_tesh_in!F21=0,0,RES_hh_tesh_in!F21/RES_summary!F$21)</f>
        <v>12.066684883755794</v>
      </c>
      <c r="G21" s="72">
        <f>IF(RES_hh_tesh_in!G21=0,0,RES_hh_tesh_in!G21/RES_summary!G$21)</f>
        <v>12.370679549026233</v>
      </c>
      <c r="H21" s="72">
        <f>IF(RES_hh_tesh_in!H21=0,0,RES_hh_tesh_in!H21/RES_summary!H$21)</f>
        <v>12.147570829594667</v>
      </c>
      <c r="I21" s="72">
        <f>IF(RES_hh_tesh_in!I21=0,0,RES_hh_tesh_in!I21/RES_summary!I$21)</f>
        <v>11.267369526952869</v>
      </c>
      <c r="J21" s="72">
        <f>IF(RES_hh_tesh_in!J21=0,0,RES_hh_tesh_in!J21/RES_summary!J$21)</f>
        <v>9.9674047858652788</v>
      </c>
      <c r="K21" s="72">
        <f>IF(RES_hh_tesh_in!K21=0,0,RES_hh_tesh_in!K21/RES_summary!K$21)</f>
        <v>10.237273634915132</v>
      </c>
      <c r="L21" s="72">
        <f>IF(RES_hh_tesh_in!L21=0,0,RES_hh_tesh_in!L21/RES_summary!L$21)</f>
        <v>11.600980918196861</v>
      </c>
      <c r="M21" s="72">
        <f>IF(RES_hh_tesh_in!M21=0,0,RES_hh_tesh_in!M21/RES_summary!M$21)</f>
        <v>11.525370922571437</v>
      </c>
      <c r="N21" s="72">
        <f>IF(RES_hh_tesh_in!N21=0,0,RES_hh_tesh_in!N21/RES_summary!N$21)</f>
        <v>11.352871547731361</v>
      </c>
      <c r="O21" s="72">
        <f>IF(RES_hh_tesh_in!O21=0,0,RES_hh_tesh_in!O21/RES_summary!O$21)</f>
        <v>10.835219262135904</v>
      </c>
      <c r="P21" s="72">
        <f>IF(RES_hh_tesh_in!P21=0,0,RES_hh_tesh_in!P21/RES_summary!P$21)</f>
        <v>10.287167971179887</v>
      </c>
      <c r="Q21" s="72">
        <f>IF(RES_hh_tesh_in!Q21=0,0,RES_hh_tesh_in!Q21/RES_summary!Q$21)</f>
        <v>10.016147027689378</v>
      </c>
      <c r="R21" s="72">
        <f>IF(RES_hh_tesh_in!R21=0,0,RES_hh_tesh_in!R21/RES_summary!R$21)</f>
        <v>10.144241967774734</v>
      </c>
      <c r="S21" s="72">
        <f>IF(RES_hh_tesh_in!S21=0,0,RES_hh_tesh_in!S21/RES_summary!S$21)</f>
        <v>9.935774813876284</v>
      </c>
      <c r="T21" s="72">
        <f>IF(RES_hh_tesh_in!T21=0,0,RES_hh_tesh_in!T21/RES_summary!T$21)</f>
        <v>9.8594541346393427</v>
      </c>
      <c r="U21" s="72">
        <f>IF(RES_hh_tesh_in!U21=0,0,RES_hh_tesh_in!U21/RES_summary!U$21)</f>
        <v>9.5392666827484192</v>
      </c>
      <c r="V21" s="72">
        <f>IF(RES_hh_tesh_in!V21=0,0,RES_hh_tesh_in!V21/RES_summary!V$21)</f>
        <v>9.4207407543490049</v>
      </c>
      <c r="W21" s="72">
        <f>IF(RES_hh_tesh_in!W21=0,0,RES_hh_tesh_in!W21/RES_summary!W$21)</f>
        <v>7.6469970439217327</v>
      </c>
      <c r="X21" s="72">
        <f>IF(RES_hh_tesh_in!X21=0,0,RES_hh_tesh_in!X21/RES_summary!X$21)</f>
        <v>5.3196283265351978</v>
      </c>
      <c r="Y21" s="72">
        <f>IF(RES_hh_tesh_in!Y21=0,0,RES_hh_tesh_in!Y21/RES_summary!Y$21)</f>
        <v>5.514283830100303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10.784256457065251</v>
      </c>
      <c r="D22" s="72">
        <f>IF(RES_hh_tesh_in!D22=0,0,RES_hh_tesh_in!D22/RES_summary!D$21)</f>
        <v>13.620064052392781</v>
      </c>
      <c r="E22" s="72">
        <f>IF(RES_hh_tesh_in!E22=0,0,RES_hh_tesh_in!E22/RES_summary!E$21)</f>
        <v>12.863243901056125</v>
      </c>
      <c r="F22" s="72">
        <f>IF(RES_hh_tesh_in!F22=0,0,RES_hh_tesh_in!F22/RES_summary!F$21)</f>
        <v>11.7001175667032</v>
      </c>
      <c r="G22" s="72">
        <f>IF(RES_hh_tesh_in!G22=0,0,RES_hh_tesh_in!G22/RES_summary!G$21)</f>
        <v>11.899890729676242</v>
      </c>
      <c r="H22" s="72">
        <f>IF(RES_hh_tesh_in!H22=0,0,RES_hh_tesh_in!H22/RES_summary!H$21)</f>
        <v>12.741124339776004</v>
      </c>
      <c r="I22" s="72">
        <f>IF(RES_hh_tesh_in!I22=0,0,RES_hh_tesh_in!I22/RES_summary!I$21)</f>
        <v>11.092865230746236</v>
      </c>
      <c r="J22" s="72">
        <f>IF(RES_hh_tesh_in!J22=0,0,RES_hh_tesh_in!J22/RES_summary!J$21)</f>
        <v>10.811690740306657</v>
      </c>
      <c r="K22" s="72">
        <f>IF(RES_hh_tesh_in!K22=0,0,RES_hh_tesh_in!K22/RES_summary!K$21)</f>
        <v>10.279115594578927</v>
      </c>
      <c r="L22" s="72">
        <f>IF(RES_hh_tesh_in!L22=0,0,RES_hh_tesh_in!L22/RES_summary!L$21)</f>
        <v>10.956701717720067</v>
      </c>
      <c r="M22" s="72">
        <f>IF(RES_hh_tesh_in!M22=0,0,RES_hh_tesh_in!M22/RES_summary!M$21)</f>
        <v>11.888396344646091</v>
      </c>
      <c r="N22" s="72">
        <f>IF(RES_hh_tesh_in!N22=0,0,RES_hh_tesh_in!N22/RES_summary!N$21)</f>
        <v>11.212127684751248</v>
      </c>
      <c r="O22" s="72">
        <f>IF(RES_hh_tesh_in!O22=0,0,RES_hh_tesh_in!O22/RES_summary!O$21)</f>
        <v>10.616469062291609</v>
      </c>
      <c r="P22" s="72">
        <f>IF(RES_hh_tesh_in!P22=0,0,RES_hh_tesh_in!P22/RES_summary!P$21)</f>
        <v>10.750626467746262</v>
      </c>
      <c r="Q22" s="72">
        <f>IF(RES_hh_tesh_in!Q22=0,0,RES_hh_tesh_in!Q22/RES_summary!Q$21)</f>
        <v>10.086486173138606</v>
      </c>
      <c r="R22" s="72">
        <f>IF(RES_hh_tesh_in!R22=0,0,RES_hh_tesh_in!R22/RES_summary!R$21)</f>
        <v>9.6431830448826688</v>
      </c>
      <c r="S22" s="72">
        <f>IF(RES_hh_tesh_in!S22=0,0,RES_hh_tesh_in!S22/RES_summary!S$21)</f>
        <v>10.32639834778235</v>
      </c>
      <c r="T22" s="72">
        <f>IF(RES_hh_tesh_in!T22=0,0,RES_hh_tesh_in!T22/RES_summary!T$21)</f>
        <v>9.6895893951762293</v>
      </c>
      <c r="U22" s="72">
        <f>IF(RES_hh_tesh_in!U22=0,0,RES_hh_tesh_in!U22/RES_summary!U$21)</f>
        <v>9.341069630750626</v>
      </c>
      <c r="V22" s="72">
        <f>IF(RES_hh_tesh_in!V22=0,0,RES_hh_tesh_in!V22/RES_summary!V$21)</f>
        <v>8.3183926601374232</v>
      </c>
      <c r="W22" s="72">
        <f>IF(RES_hh_tesh_in!W22=0,0,RES_hh_tesh_in!W22/RES_summary!W$21)</f>
        <v>7.7072160205877074</v>
      </c>
      <c r="X22" s="72">
        <f>IF(RES_hh_tesh_in!X22=0,0,RES_hh_tesh_in!X22/RES_summary!X$21)</f>
        <v>5.9969811897280918</v>
      </c>
      <c r="Y22" s="72">
        <f>IF(RES_hh_tesh_in!Y22=0,0,RES_hh_tesh_in!Y22/RES_summary!Y$21)</f>
        <v>5.6641294322400819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12.63852333962919</v>
      </c>
      <c r="D23" s="72">
        <f>IF(RES_hh_tesh_in!D23=0,0,RES_hh_tesh_in!D23/RES_summary!D$21)</f>
        <v>12.968611761977238</v>
      </c>
      <c r="E23" s="72">
        <f>IF(RES_hh_tesh_in!E23=0,0,RES_hh_tesh_in!E23/RES_summary!E$21)</f>
        <v>11.671718328511249</v>
      </c>
      <c r="F23" s="72">
        <f>IF(RES_hh_tesh_in!F23=0,0,RES_hh_tesh_in!F23/RES_summary!F$21)</f>
        <v>12.0325095862729</v>
      </c>
      <c r="G23" s="72">
        <f>IF(RES_hh_tesh_in!G23=0,0,RES_hh_tesh_in!G23/RES_summary!G$21)</f>
        <v>11.069271023264394</v>
      </c>
      <c r="H23" s="72">
        <f>IF(RES_hh_tesh_in!H23=0,0,RES_hh_tesh_in!H23/RES_summary!H$21)</f>
        <v>11.632926465473945</v>
      </c>
      <c r="I23" s="72">
        <f>IF(RES_hh_tesh_in!I23=0,0,RES_hh_tesh_in!I23/RES_summary!I$21)</f>
        <v>11.45083097942719</v>
      </c>
      <c r="J23" s="72">
        <f>IF(RES_hh_tesh_in!J23=0,0,RES_hh_tesh_in!J23/RES_summary!J$21)</f>
        <v>11.149685184937269</v>
      </c>
      <c r="K23" s="72">
        <f>IF(RES_hh_tesh_in!K23=0,0,RES_hh_tesh_in!K23/RES_summary!K$21)</f>
        <v>11.994792600818808</v>
      </c>
      <c r="L23" s="72">
        <f>IF(RES_hh_tesh_in!L23=0,0,RES_hh_tesh_in!L23/RES_summary!L$21)</f>
        <v>0</v>
      </c>
      <c r="M23" s="72">
        <f>IF(RES_hh_tesh_in!M23=0,0,RES_hh_tesh_in!M23/RES_summary!M$21)</f>
        <v>10.83531916302665</v>
      </c>
      <c r="N23" s="72">
        <f>IF(RES_hh_tesh_in!N23=0,0,RES_hh_tesh_in!N23/RES_summary!N$21)</f>
        <v>12.519414805454607</v>
      </c>
      <c r="O23" s="72">
        <f>IF(RES_hh_tesh_in!O23=0,0,RES_hh_tesh_in!O23/RES_summary!O$21)</f>
        <v>12.625442513955708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9.7656529282599092</v>
      </c>
      <c r="S23" s="72">
        <f>IF(RES_hh_tesh_in!S23=0,0,RES_hh_tesh_in!S23/RES_summary!S$21)</f>
        <v>9.5364783706549296</v>
      </c>
      <c r="T23" s="72">
        <f>IF(RES_hh_tesh_in!T23=0,0,RES_hh_tesh_in!T23/RES_summary!T$21)</f>
        <v>10.218982497878125</v>
      </c>
      <c r="U23" s="72">
        <f>IF(RES_hh_tesh_in!U23=0,0,RES_hh_tesh_in!U23/RES_summary!U$21)</f>
        <v>9.7919601135735519</v>
      </c>
      <c r="V23" s="72">
        <f>IF(RES_hh_tesh_in!V23=0,0,RES_hh_tesh_in!V23/RES_summary!V$21)</f>
        <v>8.9170869298756656</v>
      </c>
      <c r="W23" s="72">
        <f>IF(RES_hh_tesh_in!W23=0,0,RES_hh_tesh_in!W23/RES_summary!W$21)</f>
        <v>7.5218433519493004</v>
      </c>
      <c r="X23" s="72">
        <f>IF(RES_hh_tesh_in!X23=0,0,RES_hh_tesh_in!X23/RES_summary!X$21)</f>
        <v>5.5603309233066662</v>
      </c>
      <c r="Y23" s="72">
        <f>IF(RES_hh_tesh_in!Y23=0,0,RES_hh_tesh_in!Y23/RES_summary!Y$21)</f>
        <v>5.6155741015981242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18.479758312450841</v>
      </c>
      <c r="G24" s="72">
        <f>IF(RES_hh_tesh_in!G24=0,0,RES_hh_tesh_in!G24/RES_summary!G$21)</f>
        <v>17.30984363815886</v>
      </c>
      <c r="H24" s="72">
        <f>IF(RES_hh_tesh_in!H24=0,0,RES_hh_tesh_in!H24/RES_summary!H$21)</f>
        <v>14.835160889356409</v>
      </c>
      <c r="I24" s="72">
        <f>IF(RES_hh_tesh_in!I24=0,0,RES_hh_tesh_in!I24/RES_summary!I$21)</f>
        <v>0</v>
      </c>
      <c r="J24" s="72">
        <f>IF(RES_hh_tesh_in!J24=0,0,RES_hh_tesh_in!J24/RES_summary!J$21)</f>
        <v>4.1492065266412101</v>
      </c>
      <c r="K24" s="72">
        <f>IF(RES_hh_tesh_in!K24=0,0,RES_hh_tesh_in!K24/RES_summary!K$21)</f>
        <v>4.4196151821446978</v>
      </c>
      <c r="L24" s="72">
        <f>IF(RES_hh_tesh_in!L24=0,0,RES_hh_tesh_in!L24/RES_summary!L$21)</f>
        <v>7.5605589100299753</v>
      </c>
      <c r="M24" s="72">
        <f>IF(RES_hh_tesh_in!M24=0,0,RES_hh_tesh_in!M24/RES_summary!M$21)</f>
        <v>14.13832572153869</v>
      </c>
      <c r="N24" s="72">
        <f>IF(RES_hh_tesh_in!N24=0,0,RES_hh_tesh_in!N24/RES_summary!N$21)</f>
        <v>11.156557205911364</v>
      </c>
      <c r="O24" s="72">
        <f>IF(RES_hh_tesh_in!O24=0,0,RES_hh_tesh_in!O24/RES_summary!O$21)</f>
        <v>11.632517382539298</v>
      </c>
      <c r="P24" s="72">
        <f>IF(RES_hh_tesh_in!P24=0,0,RES_hh_tesh_in!P24/RES_summary!P$21)</f>
        <v>10.857345168965507</v>
      </c>
      <c r="Q24" s="72">
        <f>IF(RES_hh_tesh_in!Q24=0,0,RES_hh_tesh_in!Q24/RES_summary!Q$21)</f>
        <v>10.168559775285019</v>
      </c>
      <c r="R24" s="72">
        <f>IF(RES_hh_tesh_in!R24=0,0,RES_hh_tesh_in!R24/RES_summary!R$21)</f>
        <v>10.146555264224419</v>
      </c>
      <c r="S24" s="72">
        <f>IF(RES_hh_tesh_in!S24=0,0,RES_hh_tesh_in!S24/RES_summary!S$21)</f>
        <v>9.4492290034561854</v>
      </c>
      <c r="T24" s="72">
        <f>IF(RES_hh_tesh_in!T24=0,0,RES_hh_tesh_in!T24/RES_summary!T$21)</f>
        <v>10.981310014343517</v>
      </c>
      <c r="U24" s="72">
        <f>IF(RES_hh_tesh_in!U24=0,0,RES_hh_tesh_in!U24/RES_summary!U$21)</f>
        <v>9.6470153706365416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5.318566264724387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12.209769524301223</v>
      </c>
      <c r="D25" s="74">
        <f>IF(RES_hh_tesh_in!D25=0,0,RES_hh_tesh_in!D25/RES_summary!D$21)</f>
        <v>12.767099530702728</v>
      </c>
      <c r="E25" s="74">
        <f>IF(RES_hh_tesh_in!E25=0,0,RES_hh_tesh_in!E25/RES_summary!E$21)</f>
        <v>11.859072734534246</v>
      </c>
      <c r="F25" s="74">
        <f>IF(RES_hh_tesh_in!F25=0,0,RES_hh_tesh_in!F25/RES_summary!F$21)</f>
        <v>12.471612092589419</v>
      </c>
      <c r="G25" s="74">
        <f>IF(RES_hh_tesh_in!G25=0,0,RES_hh_tesh_in!G25/RES_summary!G$21)</f>
        <v>11.303332096668278</v>
      </c>
      <c r="H25" s="74">
        <f>IF(RES_hh_tesh_in!H25=0,0,RES_hh_tesh_in!H25/RES_summary!H$21)</f>
        <v>11.282603641235939</v>
      </c>
      <c r="I25" s="74">
        <f>IF(RES_hh_tesh_in!I25=0,0,RES_hh_tesh_in!I25/RES_summary!I$21)</f>
        <v>9.7538432197892888</v>
      </c>
      <c r="J25" s="74">
        <f>IF(RES_hh_tesh_in!J25=0,0,RES_hh_tesh_in!J25/RES_summary!J$21)</f>
        <v>8.3573779839682611</v>
      </c>
      <c r="K25" s="74">
        <f>IF(RES_hh_tesh_in!K25=0,0,RES_hh_tesh_in!K25/RES_summary!K$21)</f>
        <v>8.1961131615793992</v>
      </c>
      <c r="L25" s="74">
        <f>IF(RES_hh_tesh_in!L25=0,0,RES_hh_tesh_in!L25/RES_summary!L$21)</f>
        <v>7.1229389491491988</v>
      </c>
      <c r="M25" s="74">
        <f>IF(RES_hh_tesh_in!M25=0,0,RES_hh_tesh_in!M25/RES_summary!M$21)</f>
        <v>10.815412997543758</v>
      </c>
      <c r="N25" s="74">
        <f>IF(RES_hh_tesh_in!N25=0,0,RES_hh_tesh_in!N25/RES_summary!N$21)</f>
        <v>9.04663441781552</v>
      </c>
      <c r="O25" s="74">
        <f>IF(RES_hh_tesh_in!O25=0,0,RES_hh_tesh_in!O25/RES_summary!O$21)</f>
        <v>8.1581459407230774</v>
      </c>
      <c r="P25" s="74">
        <f>IF(RES_hh_tesh_in!P25=0,0,RES_hh_tesh_in!P25/RES_summary!P$21)</f>
        <v>7.5437080708013351</v>
      </c>
      <c r="Q25" s="74">
        <f>IF(RES_hh_tesh_in!Q25=0,0,RES_hh_tesh_in!Q25/RES_summary!Q$21)</f>
        <v>7.9845863127857371</v>
      </c>
      <c r="R25" s="74">
        <f>IF(RES_hh_tesh_in!R25=0,0,RES_hh_tesh_in!R25/RES_summary!R$21)</f>
        <v>6.5454415746964099</v>
      </c>
      <c r="S25" s="74">
        <f>IF(RES_hh_tesh_in!S25=0,0,RES_hh_tesh_in!S25/RES_summary!S$21)</f>
        <v>6.6297963701675373</v>
      </c>
      <c r="T25" s="74">
        <f>IF(RES_hh_tesh_in!T25=0,0,RES_hh_tesh_in!T25/RES_summary!T$21)</f>
        <v>7.0489217983750763</v>
      </c>
      <c r="U25" s="74">
        <f>IF(RES_hh_tesh_in!U25=0,0,RES_hh_tesh_in!U25/RES_summary!U$21)</f>
        <v>6.6916879133344969</v>
      </c>
      <c r="V25" s="74">
        <f>IF(RES_hh_tesh_in!V25=0,0,RES_hh_tesh_in!V25/RES_summary!V$21)</f>
        <v>5.6594057613123105</v>
      </c>
      <c r="W25" s="74">
        <f>IF(RES_hh_tesh_in!W25=0,0,RES_hh_tesh_in!W25/RES_summary!W$21)</f>
        <v>1.6148927437779288</v>
      </c>
      <c r="X25" s="74">
        <f>IF(RES_hh_tesh_in!X25=0,0,RES_hh_tesh_in!X25/RES_summary!X$21)</f>
        <v>5.252038929710514E-2</v>
      </c>
      <c r="Y25" s="74">
        <f>IF(RES_hh_tesh_in!Y25=0,0,RES_hh_tesh_in!Y25/RES_summary!Y$21)</f>
        <v>1.0349186812528564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10.514814031947978</v>
      </c>
      <c r="D26" s="77">
        <f>IF(RES_hh_tesh_in!D26=0,0,RES_hh_tesh_in!D26/RES_summary!D$21)</f>
        <v>10.632791695485365</v>
      </c>
      <c r="E26" s="77">
        <f>IF(RES_hh_tesh_in!E26=0,0,RES_hh_tesh_in!E26/RES_summary!E$21)</f>
        <v>10.32564763134036</v>
      </c>
      <c r="F26" s="77">
        <f>IF(RES_hh_tesh_in!F26=0,0,RES_hh_tesh_in!F26/RES_summary!F$21)</f>
        <v>10.328055298280374</v>
      </c>
      <c r="G26" s="77">
        <f>IF(RES_hh_tesh_in!G26=0,0,RES_hh_tesh_in!G26/RES_summary!G$21)</f>
        <v>10.204107652862467</v>
      </c>
      <c r="H26" s="77">
        <f>IF(RES_hh_tesh_in!H26=0,0,RES_hh_tesh_in!H26/RES_summary!H$21)</f>
        <v>10.066152934297602</v>
      </c>
      <c r="I26" s="77">
        <f>IF(RES_hh_tesh_in!I26=0,0,RES_hh_tesh_in!I26/RES_summary!I$21)</f>
        <v>9.5585558085008362</v>
      </c>
      <c r="J26" s="77">
        <f>IF(RES_hh_tesh_in!J26=0,0,RES_hh_tesh_in!J26/RES_summary!J$21)</f>
        <v>8.8375036031909637</v>
      </c>
      <c r="K26" s="77">
        <f>IF(RES_hh_tesh_in!K26=0,0,RES_hh_tesh_in!K26/RES_summary!K$21)</f>
        <v>9.0093914119183474</v>
      </c>
      <c r="L26" s="77">
        <f>IF(RES_hh_tesh_in!L26=0,0,RES_hh_tesh_in!L26/RES_summary!L$21)</f>
        <v>9.6715950348413404</v>
      </c>
      <c r="M26" s="77">
        <f>IF(RES_hh_tesh_in!M26=0,0,RES_hh_tesh_in!M26/RES_summary!M$21)</f>
        <v>9.8497229998396296</v>
      </c>
      <c r="N26" s="77">
        <f>IF(RES_hh_tesh_in!N26=0,0,RES_hh_tesh_in!N26/RES_summary!N$21)</f>
        <v>9.7528304061371554</v>
      </c>
      <c r="O26" s="77">
        <f>IF(RES_hh_tesh_in!O26=0,0,RES_hh_tesh_in!O26/RES_summary!O$21)</f>
        <v>9.3734935423211567</v>
      </c>
      <c r="P26" s="77">
        <f>IF(RES_hh_tesh_in!P26=0,0,RES_hh_tesh_in!P26/RES_summary!P$21)</f>
        <v>8.5144454219436874</v>
      </c>
      <c r="Q26" s="77">
        <f>IF(RES_hh_tesh_in!Q26=0,0,RES_hh_tesh_in!Q26/RES_summary!Q$21)</f>
        <v>8.7904805433497337</v>
      </c>
      <c r="R26" s="77">
        <f>IF(RES_hh_tesh_in!R26=0,0,RES_hh_tesh_in!R26/RES_summary!R$21)</f>
        <v>8.8038350624729347</v>
      </c>
      <c r="S26" s="77">
        <f>IF(RES_hh_tesh_in!S26=0,0,RES_hh_tesh_in!S26/RES_summary!S$21)</f>
        <v>8.6324122346371457</v>
      </c>
      <c r="T26" s="77">
        <f>IF(RES_hh_tesh_in!T26=0,0,RES_hh_tesh_in!T26/RES_summary!T$21)</f>
        <v>8.6179353633182298</v>
      </c>
      <c r="U26" s="77">
        <f>IF(RES_hh_tesh_in!U26=0,0,RES_hh_tesh_in!U26/RES_summary!U$21)</f>
        <v>8.3106520684217315</v>
      </c>
      <c r="V26" s="77">
        <f>IF(RES_hh_tesh_in!V26=0,0,RES_hh_tesh_in!V26/RES_summary!V$21)</f>
        <v>8.0713284791450342</v>
      </c>
      <c r="W26" s="77">
        <f>IF(RES_hh_tesh_in!W26=0,0,RES_hh_tesh_in!W26/RES_summary!W$21)</f>
        <v>6.4611652346504354</v>
      </c>
      <c r="X26" s="77">
        <f>IF(RES_hh_tesh_in!X26=0,0,RES_hh_tesh_in!X26/RES_summary!X$21)</f>
        <v>5.5640484809528248</v>
      </c>
      <c r="Y26" s="77">
        <f>IF(RES_hh_tesh_in!Y26=0,0,RES_hh_tesh_in!Y26/RES_summary!Y$21)</f>
        <v>4.9137344904102926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6.7712051540669238</v>
      </c>
      <c r="D27" s="69">
        <f>IF(RES_hh_tesh_in!D27=0,0,RES_hh_tesh_in!D27/RES_summary!D$21)</f>
        <v>6.8246576613385788</v>
      </c>
      <c r="E27" s="69">
        <f>IF(RES_hh_tesh_in!E27=0,0,RES_hh_tesh_in!E27/RES_summary!E$21)</f>
        <v>6.4792149031045767</v>
      </c>
      <c r="F27" s="69">
        <f>IF(RES_hh_tesh_in!F27=0,0,RES_hh_tesh_in!F27/RES_summary!F$21)</f>
        <v>6.960009584788784</v>
      </c>
      <c r="G27" s="69">
        <f>IF(RES_hh_tesh_in!G27=0,0,RES_hh_tesh_in!G27/RES_summary!G$21)</f>
        <v>6.3493173510822487</v>
      </c>
      <c r="H27" s="69">
        <f>IF(RES_hh_tesh_in!H27=0,0,RES_hh_tesh_in!H27/RES_summary!H$21)</f>
        <v>6.3910754551156925</v>
      </c>
      <c r="I27" s="69">
        <f>IF(RES_hh_tesh_in!I27=0,0,RES_hh_tesh_in!I27/RES_summary!I$21)</f>
        <v>5.7248193507071417</v>
      </c>
      <c r="J27" s="69">
        <f>IF(RES_hh_tesh_in!J27=0,0,RES_hh_tesh_in!J27/RES_summary!J$21)</f>
        <v>5.0180136992194901</v>
      </c>
      <c r="K27" s="69">
        <f>IF(RES_hh_tesh_in!K27=0,0,RES_hh_tesh_in!K27/RES_summary!K$21)</f>
        <v>4.9905336710918418</v>
      </c>
      <c r="L27" s="69">
        <f>IF(RES_hh_tesh_in!L27=0,0,RES_hh_tesh_in!L27/RES_summary!L$21)</f>
        <v>4.9256680964542587</v>
      </c>
      <c r="M27" s="69">
        <f>IF(RES_hh_tesh_in!M27=0,0,RES_hh_tesh_in!M27/RES_summary!M$21)</f>
        <v>5.0075531066640453</v>
      </c>
      <c r="N27" s="69">
        <f>IF(RES_hh_tesh_in!N27=0,0,RES_hh_tesh_in!N27/RES_summary!N$21)</f>
        <v>4.0579140752405225</v>
      </c>
      <c r="O27" s="69">
        <f>IF(RES_hh_tesh_in!O27=0,0,RES_hh_tesh_in!O27/RES_summary!O$21)</f>
        <v>4.4062511620849483</v>
      </c>
      <c r="P27" s="69">
        <f>IF(RES_hh_tesh_in!P27=0,0,RES_hh_tesh_in!P27/RES_summary!P$21)</f>
        <v>3.9358953481598458</v>
      </c>
      <c r="Q27" s="69">
        <f>IF(RES_hh_tesh_in!Q27=0,0,RES_hh_tesh_in!Q27/RES_summary!Q$21)</f>
        <v>4.0609169372528813</v>
      </c>
      <c r="R27" s="69">
        <f>IF(RES_hh_tesh_in!R27=0,0,RES_hh_tesh_in!R27/RES_summary!R$21)</f>
        <v>4.1027649136980031</v>
      </c>
      <c r="S27" s="69">
        <f>IF(RES_hh_tesh_in!S27=0,0,RES_hh_tesh_in!S27/RES_summary!S$21)</f>
        <v>4.6330022661917303</v>
      </c>
      <c r="T27" s="69">
        <f>IF(RES_hh_tesh_in!T27=0,0,RES_hh_tesh_in!T27/RES_summary!T$21)</f>
        <v>4.558833741329904</v>
      </c>
      <c r="U27" s="69">
        <f>IF(RES_hh_tesh_in!U27=0,0,RES_hh_tesh_in!U27/RES_summary!U$21)</f>
        <v>4.5663272904451819</v>
      </c>
      <c r="V27" s="69">
        <f>IF(RES_hh_tesh_in!V27=0,0,RES_hh_tesh_in!V27/RES_summary!V$21)</f>
        <v>4.7434267062066056</v>
      </c>
      <c r="W27" s="69">
        <f>IF(RES_hh_tesh_in!W27=0,0,RES_hh_tesh_in!W27/RES_summary!W$21)</f>
        <v>4.3941329259770834</v>
      </c>
      <c r="X27" s="69">
        <f>IF(RES_hh_tesh_in!X27=0,0,RES_hh_tesh_in!X27/RES_summary!X$21)</f>
        <v>3.497318839763039</v>
      </c>
      <c r="Y27" s="69">
        <f>IF(RES_hh_tesh_in!Y27=0,0,RES_hh_tesh_in!Y27/RES_summary!Y$21)</f>
        <v>3.3904213430423722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6.6590158867247959</v>
      </c>
      <c r="D29" s="72">
        <f>IF(RES_hh_tesh_in!D29=0,0,RES_hh_tesh_in!D29/RES_summary!D$21)</f>
        <v>6.7291907812849265</v>
      </c>
      <c r="E29" s="72">
        <f>IF(RES_hh_tesh_in!E29=0,0,RES_hh_tesh_in!E29/RES_summary!E$21)</f>
        <v>6.5043880727138106</v>
      </c>
      <c r="F29" s="72">
        <f>IF(RES_hh_tesh_in!F29=0,0,RES_hh_tesh_in!F29/RES_summary!F$21)</f>
        <v>6.9626621352342424</v>
      </c>
      <c r="G29" s="72">
        <f>IF(RES_hh_tesh_in!G29=0,0,RES_hh_tesh_in!G29/RES_summary!G$21)</f>
        <v>6.4663960124269506</v>
      </c>
      <c r="H29" s="72">
        <f>IF(RES_hh_tesh_in!H29=0,0,RES_hh_tesh_in!H29/RES_summary!H$21)</f>
        <v>6.1681043370607131</v>
      </c>
      <c r="I29" s="72">
        <f>IF(RES_hh_tesh_in!I29=0,0,RES_hh_tesh_in!I29/RES_summary!I$21)</f>
        <v>5.5411730618847104</v>
      </c>
      <c r="J29" s="72">
        <f>IF(RES_hh_tesh_in!J29=0,0,RES_hh_tesh_in!J29/RES_summary!J$21)</f>
        <v>5.348383327382451</v>
      </c>
      <c r="K29" s="72">
        <f>IF(RES_hh_tesh_in!K29=0,0,RES_hh_tesh_in!K29/RES_summary!K$21)</f>
        <v>5.008954370641975</v>
      </c>
      <c r="L29" s="72">
        <f>IF(RES_hh_tesh_in!L29=0,0,RES_hh_tesh_in!L29/RES_summary!L$21)</f>
        <v>4.8575146773747422</v>
      </c>
      <c r="M29" s="72">
        <f>IF(RES_hh_tesh_in!M29=0,0,RES_hh_tesh_in!M29/RES_summary!M$21)</f>
        <v>4.9199063885634118</v>
      </c>
      <c r="N29" s="72">
        <f>IF(RES_hh_tesh_in!N29=0,0,RES_hh_tesh_in!N29/RES_summary!N$21)</f>
        <v>4.1852399979960513</v>
      </c>
      <c r="O29" s="72">
        <f>IF(RES_hh_tesh_in!O29=0,0,RES_hh_tesh_in!O29/RES_summary!O$21)</f>
        <v>4.1421614447642376</v>
      </c>
      <c r="P29" s="72">
        <f>IF(RES_hh_tesh_in!P29=0,0,RES_hh_tesh_in!P29/RES_summary!P$21)</f>
        <v>4.2134867563141247</v>
      </c>
      <c r="Q29" s="72">
        <f>IF(RES_hh_tesh_in!Q29=0,0,RES_hh_tesh_in!Q29/RES_summary!Q$21)</f>
        <v>4.0087447484658592</v>
      </c>
      <c r="R29" s="72">
        <f>IF(RES_hh_tesh_in!R29=0,0,RES_hh_tesh_in!R29/RES_summary!R$21)</f>
        <v>4.1584226001775519</v>
      </c>
      <c r="S29" s="72">
        <f>IF(RES_hh_tesh_in!S29=0,0,RES_hh_tesh_in!S29/RES_summary!S$21)</f>
        <v>4.4919278116477965</v>
      </c>
      <c r="T29" s="72">
        <f>IF(RES_hh_tesh_in!T29=0,0,RES_hh_tesh_in!T29/RES_summary!T$21)</f>
        <v>4.6112582579258961</v>
      </c>
      <c r="U29" s="72">
        <f>IF(RES_hh_tesh_in!U29=0,0,RES_hh_tesh_in!U29/RES_summary!U$21)</f>
        <v>4.5686068702628004</v>
      </c>
      <c r="V29" s="72">
        <f>IF(RES_hh_tesh_in!V29=0,0,RES_hh_tesh_in!V29/RES_summary!V$21)</f>
        <v>4.5094797102410382</v>
      </c>
      <c r="W29" s="72">
        <f>IF(RES_hh_tesh_in!W29=0,0,RES_hh_tesh_in!W29/RES_summary!W$21)</f>
        <v>4.1573956752922117</v>
      </c>
      <c r="X29" s="72">
        <f>IF(RES_hh_tesh_in!X29=0,0,RES_hh_tesh_in!X29/RES_summary!X$21)</f>
        <v>3.627632740193635</v>
      </c>
      <c r="Y29" s="72">
        <f>IF(RES_hh_tesh_in!Y29=0,0,RES_hh_tesh_in!Y29/RES_summary!Y$21)</f>
        <v>3.3950321599317275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6.766858374251238</v>
      </c>
      <c r="D30" s="72">
        <f>IF(RES_hh_tesh_in!D30=0,0,RES_hh_tesh_in!D30/RES_summary!D$21)</f>
        <v>6.8153386338523658</v>
      </c>
      <c r="E30" s="72">
        <f>IF(RES_hh_tesh_in!E30=0,0,RES_hh_tesh_in!E30/RES_summary!E$21)</f>
        <v>6.6735739697402021</v>
      </c>
      <c r="F30" s="72">
        <f>IF(RES_hh_tesh_in!F30=0,0,RES_hh_tesh_in!F30/RES_summary!F$21)</f>
        <v>6.5812601824951535</v>
      </c>
      <c r="G30" s="72">
        <f>IF(RES_hh_tesh_in!G30=0,0,RES_hh_tesh_in!G30/RES_summary!G$21)</f>
        <v>6.7462512050449934</v>
      </c>
      <c r="H30" s="72">
        <f>IF(RES_hh_tesh_in!H30=0,0,RES_hh_tesh_in!H30/RES_summary!H$21)</f>
        <v>6.5376721071359993</v>
      </c>
      <c r="I30" s="72">
        <f>IF(RES_hh_tesh_in!I30=0,0,RES_hh_tesh_in!I30/RES_summary!I$21)</f>
        <v>5.5161088925222224</v>
      </c>
      <c r="J30" s="72">
        <f>IF(RES_hh_tesh_in!J30=0,0,RES_hh_tesh_in!J30/RES_summary!J$21)</f>
        <v>4.8346231736251166</v>
      </c>
      <c r="K30" s="72">
        <f>IF(RES_hh_tesh_in!K30=0,0,RES_hh_tesh_in!K30/RES_summary!K$21)</f>
        <v>4.9382352611201785</v>
      </c>
      <c r="L30" s="72">
        <f>IF(RES_hh_tesh_in!L30=0,0,RES_hh_tesh_in!L30/RES_summary!L$21)</f>
        <v>5.0159362803223644</v>
      </c>
      <c r="M30" s="72">
        <f>IF(RES_hh_tesh_in!M30=0,0,RES_hh_tesh_in!M30/RES_summary!M$21)</f>
        <v>5.1568500424099044</v>
      </c>
      <c r="N30" s="72">
        <f>IF(RES_hh_tesh_in!N30=0,0,RES_hh_tesh_in!N30/RES_summary!N$21)</f>
        <v>4.0271697019919301</v>
      </c>
      <c r="O30" s="72">
        <f>IF(RES_hh_tesh_in!O30=0,0,RES_hh_tesh_in!O30/RES_summary!O$21)</f>
        <v>4.3711692547548751</v>
      </c>
      <c r="P30" s="72">
        <f>IF(RES_hh_tesh_in!P30=0,0,RES_hh_tesh_in!P30/RES_summary!P$21)</f>
        <v>3.8907161866800291</v>
      </c>
      <c r="Q30" s="72">
        <f>IF(RES_hh_tesh_in!Q30=0,0,RES_hh_tesh_in!Q30/RES_summary!Q$21)</f>
        <v>4.0468645289232672</v>
      </c>
      <c r="R30" s="72">
        <f>IF(RES_hh_tesh_in!R30=0,0,RES_hh_tesh_in!R30/RES_summary!R$21)</f>
        <v>4.1333000980084051</v>
      </c>
      <c r="S30" s="72">
        <f>IF(RES_hh_tesh_in!S30=0,0,RES_hh_tesh_in!S30/RES_summary!S$21)</f>
        <v>4.6349167829223061</v>
      </c>
      <c r="T30" s="72">
        <f>IF(RES_hh_tesh_in!T30=0,0,RES_hh_tesh_in!T30/RES_summary!T$21)</f>
        <v>4.5239989752038268</v>
      </c>
      <c r="U30" s="72">
        <f>IF(RES_hh_tesh_in!U30=0,0,RES_hh_tesh_in!U30/RES_summary!U$21)</f>
        <v>4.5599611365238237</v>
      </c>
      <c r="V30" s="72">
        <f>IF(RES_hh_tesh_in!V30=0,0,RES_hh_tesh_in!V30/RES_summary!V$21)</f>
        <v>4.8417493650248753</v>
      </c>
      <c r="W30" s="72">
        <f>IF(RES_hh_tesh_in!W30=0,0,RES_hh_tesh_in!W30/RES_summary!W$21)</f>
        <v>4.5193485797772635</v>
      </c>
      <c r="X30" s="72">
        <f>IF(RES_hh_tesh_in!X30=0,0,RES_hh_tesh_in!X30/RES_summary!X$21)</f>
        <v>3.5498104292348516</v>
      </c>
      <c r="Y30" s="72">
        <f>IF(RES_hh_tesh_in!Y30=0,0,RES_hh_tesh_in!Y30/RES_summary!Y$21)</f>
        <v>3.2224233976634884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6.3691081398560287</v>
      </c>
      <c r="D31" s="72">
        <f>IF(RES_hh_tesh_in!D31=0,0,RES_hh_tesh_in!D31/RES_summary!D$21)</f>
        <v>7.2410279637659727</v>
      </c>
      <c r="E31" s="72">
        <f>IF(RES_hh_tesh_in!E31=0,0,RES_hh_tesh_in!E31/RES_summary!E$21)</f>
        <v>6.2037290275113266</v>
      </c>
      <c r="F31" s="72">
        <f>IF(RES_hh_tesh_in!F31=0,0,RES_hh_tesh_in!F31/RES_summary!F$21)</f>
        <v>6.3215233362226151</v>
      </c>
      <c r="G31" s="72">
        <f>IF(RES_hh_tesh_in!G31=0,0,RES_hh_tesh_in!G31/RES_summary!G$21)</f>
        <v>6.0376473579458878</v>
      </c>
      <c r="H31" s="72">
        <f>IF(RES_hh_tesh_in!H31=0,0,RES_hh_tesh_in!H31/RES_summary!H$21)</f>
        <v>5.8705857085616797</v>
      </c>
      <c r="I31" s="72">
        <f>IF(RES_hh_tesh_in!I31=0,0,RES_hh_tesh_in!I31/RES_summary!I$21)</f>
        <v>6.1440596391495879</v>
      </c>
      <c r="J31" s="72">
        <f>IF(RES_hh_tesh_in!J31=0,0,RES_hh_tesh_in!J31/RES_summary!J$21)</f>
        <v>5.2017725259551106</v>
      </c>
      <c r="K31" s="72">
        <f>IF(RES_hh_tesh_in!K31=0,0,RES_hh_tesh_in!K31/RES_summary!K$21)</f>
        <v>5.2044292375601557</v>
      </c>
      <c r="L31" s="72">
        <f>IF(RES_hh_tesh_in!L31=0,0,RES_hh_tesh_in!L31/RES_summary!L$21)</f>
        <v>5.5689472902702271</v>
      </c>
      <c r="M31" s="72">
        <f>IF(RES_hh_tesh_in!M31=0,0,RES_hh_tesh_in!M31/RES_summary!M$21)</f>
        <v>4.4396435941014518</v>
      </c>
      <c r="N31" s="72">
        <f>IF(RES_hh_tesh_in!N31=0,0,RES_hh_tesh_in!N31/RES_summary!N$21)</f>
        <v>4.0013340718087615</v>
      </c>
      <c r="O31" s="72">
        <f>IF(RES_hh_tesh_in!O31=0,0,RES_hh_tesh_in!O31/RES_summary!O$21)</f>
        <v>4.2550190683289628</v>
      </c>
      <c r="P31" s="72">
        <f>IF(RES_hh_tesh_in!P31=0,0,RES_hh_tesh_in!P31/RES_summary!P$21)</f>
        <v>4.2211324381046227</v>
      </c>
      <c r="Q31" s="72">
        <f>IF(RES_hh_tesh_in!Q31=0,0,RES_hh_tesh_in!Q31/RES_summary!Q$21)</f>
        <v>4.1611992168556853</v>
      </c>
      <c r="R31" s="72">
        <f>IF(RES_hh_tesh_in!R31=0,0,RES_hh_tesh_in!R31/RES_summary!R$21)</f>
        <v>4.0862655589493766</v>
      </c>
      <c r="S31" s="72">
        <f>IF(RES_hh_tesh_in!S31=0,0,RES_hh_tesh_in!S31/RES_summary!S$21)</f>
        <v>4.6467585045760282</v>
      </c>
      <c r="T31" s="72">
        <f>IF(RES_hh_tesh_in!T31=0,0,RES_hh_tesh_in!T31/RES_summary!T$21)</f>
        <v>4.4893894940166463</v>
      </c>
      <c r="U31" s="72">
        <f>IF(RES_hh_tesh_in!U31=0,0,RES_hh_tesh_in!U31/RES_summary!U$21)</f>
        <v>4.5649858877466265</v>
      </c>
      <c r="V31" s="72">
        <f>IF(RES_hh_tesh_in!V31=0,0,RES_hh_tesh_in!V31/RES_summary!V$21)</f>
        <v>4.2802796340469866</v>
      </c>
      <c r="W31" s="72">
        <f>IF(RES_hh_tesh_in!W31=0,0,RES_hh_tesh_in!W31/RES_summary!W$21)</f>
        <v>4.4922962571786345</v>
      </c>
      <c r="X31" s="72">
        <f>IF(RES_hh_tesh_in!X31=0,0,RES_hh_tesh_in!X31/RES_summary!X$21)</f>
        <v>3.6326589497939494</v>
      </c>
      <c r="Y31" s="72">
        <f>IF(RES_hh_tesh_in!Y31=0,0,RES_hh_tesh_in!Y31/RES_summary!Y$21)</f>
        <v>3.3476338707884814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6.8229373298562628</v>
      </c>
      <c r="D32" s="77">
        <f>IF(RES_hh_tesh_in!D32=0,0,RES_hh_tesh_in!D32/RES_summary!D$21)</f>
        <v>6.8627414168289773</v>
      </c>
      <c r="E32" s="77">
        <f>IF(RES_hh_tesh_in!E32=0,0,RES_hh_tesh_in!E32/RES_summary!E$21)</f>
        <v>6.199713350065557</v>
      </c>
      <c r="F32" s="77">
        <f>IF(RES_hh_tesh_in!F32=0,0,RES_hh_tesh_in!F32/RES_summary!F$21)</f>
        <v>7.4053921108289611</v>
      </c>
      <c r="G32" s="77">
        <f>IF(RES_hh_tesh_in!G32=0,0,RES_hh_tesh_in!G32/RES_summary!G$21)</f>
        <v>5.9609154263321429</v>
      </c>
      <c r="H32" s="77">
        <f>IF(RES_hh_tesh_in!H32=0,0,RES_hh_tesh_in!H32/RES_summary!H$21)</f>
        <v>6.4303005939848301</v>
      </c>
      <c r="I32" s="77">
        <f>IF(RES_hh_tesh_in!I32=0,0,RES_hh_tesh_in!I32/RES_summary!I$21)</f>
        <v>5.8677582630044842</v>
      </c>
      <c r="J32" s="77">
        <f>IF(RES_hh_tesh_in!J32=0,0,RES_hh_tesh_in!J32/RES_summary!J$21)</f>
        <v>5.1918274568732254</v>
      </c>
      <c r="K32" s="77">
        <f>IF(RES_hh_tesh_in!K32=0,0,RES_hh_tesh_in!K32/RES_summary!K$21)</f>
        <v>5.1673610816933975</v>
      </c>
      <c r="L32" s="77">
        <f>IF(RES_hh_tesh_in!L32=0,0,RES_hh_tesh_in!L32/RES_summary!L$21)</f>
        <v>4.8045523941064596</v>
      </c>
      <c r="M32" s="77">
        <f>IF(RES_hh_tesh_in!M32=0,0,RES_hh_tesh_in!M32/RES_summary!M$21)</f>
        <v>4.717199810600837</v>
      </c>
      <c r="N32" s="77">
        <f>IF(RES_hh_tesh_in!N32=0,0,RES_hh_tesh_in!N32/RES_summary!N$21)</f>
        <v>4.0704425300310279</v>
      </c>
      <c r="O32" s="77">
        <f>IF(RES_hh_tesh_in!O32=0,0,RES_hh_tesh_in!O32/RES_summary!O$21)</f>
        <v>4.5808508443977818</v>
      </c>
      <c r="P32" s="77">
        <f>IF(RES_hh_tesh_in!P32=0,0,RES_hh_tesh_in!P32/RES_summary!P$21)</f>
        <v>3.8059706883284719</v>
      </c>
      <c r="Q32" s="77">
        <f>IF(RES_hh_tesh_in!Q32=0,0,RES_hh_tesh_in!Q32/RES_summary!Q$21)</f>
        <v>4.0901309444560496</v>
      </c>
      <c r="R32" s="77">
        <f>IF(RES_hh_tesh_in!R32=0,0,RES_hh_tesh_in!R32/RES_summary!R$21)</f>
        <v>3.9959135809434421</v>
      </c>
      <c r="S32" s="77">
        <f>IF(RES_hh_tesh_in!S32=0,0,RES_hh_tesh_in!S32/RES_summary!S$21)</f>
        <v>4.677061545968999</v>
      </c>
      <c r="T32" s="77">
        <f>IF(RES_hh_tesh_in!T32=0,0,RES_hh_tesh_in!T32/RES_summary!T$21)</f>
        <v>4.6062730863655919</v>
      </c>
      <c r="U32" s="77">
        <f>IF(RES_hh_tesh_in!U32=0,0,RES_hh_tesh_in!U32/RES_summary!U$21)</f>
        <v>4.5777916464989792</v>
      </c>
      <c r="V32" s="77">
        <f>IF(RES_hh_tesh_in!V32=0,0,RES_hh_tesh_in!V32/RES_summary!V$21)</f>
        <v>4.7508223484458192</v>
      </c>
      <c r="W32" s="77">
        <f>IF(RES_hh_tesh_in!W32=0,0,RES_hh_tesh_in!W32/RES_summary!W$21)</f>
        <v>4.4220788324867657</v>
      </c>
      <c r="X32" s="77">
        <f>IF(RES_hh_tesh_in!X32=0,0,RES_hh_tesh_in!X32/RES_summary!X$21)</f>
        <v>3.3219749955704629</v>
      </c>
      <c r="Y32" s="77">
        <f>IF(RES_hh_tesh_in!Y32=0,0,RES_hh_tesh_in!Y32/RES_summary!Y$21)</f>
        <v>3.5165248291876519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20.569410465126534</v>
      </c>
      <c r="D3" s="65">
        <f>IF(RES_hh_emih_in!D3=0,0,RES_hh_emih_in!D3/RES_summary!D$21)</f>
        <v>14.39685814541974</v>
      </c>
      <c r="E3" s="65">
        <f>IF(RES_hh_emih_in!E3=0,0,RES_hh_emih_in!E3/RES_summary!E$21)</f>
        <v>17.88185140819477</v>
      </c>
      <c r="F3" s="65">
        <f>IF(RES_hh_emih_in!F3=0,0,RES_hh_emih_in!F3/RES_summary!F$21)</f>
        <v>17.921683780994361</v>
      </c>
      <c r="G3" s="65">
        <f>IF(RES_hh_emih_in!G3=0,0,RES_hh_emih_in!G3/RES_summary!G$21)</f>
        <v>14.560289424270254</v>
      </c>
      <c r="H3" s="65">
        <f>IF(RES_hh_emih_in!H3=0,0,RES_hh_emih_in!H3/RES_summary!H$21)</f>
        <v>9.692585434684835</v>
      </c>
      <c r="I3" s="65">
        <f>IF(RES_hh_emih_in!I3=0,0,RES_hh_emih_in!I3/RES_summary!I$21)</f>
        <v>9.2623014856500401</v>
      </c>
      <c r="J3" s="65">
        <f>IF(RES_hh_emih_in!J3=0,0,RES_hh_emih_in!J3/RES_summary!J$21)</f>
        <v>18.914093218762087</v>
      </c>
      <c r="K3" s="65">
        <f>IF(RES_hh_emih_in!K3=0,0,RES_hh_emih_in!K3/RES_summary!K$21)</f>
        <v>21.560521559090535</v>
      </c>
      <c r="L3" s="65">
        <f>IF(RES_hh_emih_in!L3=0,0,RES_hh_emih_in!L3/RES_summary!L$21)</f>
        <v>20.973569903644343</v>
      </c>
      <c r="M3" s="65">
        <f>IF(RES_hh_emih_in!M3=0,0,RES_hh_emih_in!M3/RES_summary!M$21)</f>
        <v>19.540835001650393</v>
      </c>
      <c r="N3" s="65">
        <f>IF(RES_hh_emih_in!N3=0,0,RES_hh_emih_in!N3/RES_summary!N$21)</f>
        <v>18.812822380139536</v>
      </c>
      <c r="O3" s="65">
        <f>IF(RES_hh_emih_in!O3=0,0,RES_hh_emih_in!O3/RES_summary!O$21)</f>
        <v>17.395198492316904</v>
      </c>
      <c r="P3" s="65">
        <f>IF(RES_hh_emih_in!P3=0,0,RES_hh_emih_in!P3/RES_summary!P$21)</f>
        <v>8.6677921144299148</v>
      </c>
      <c r="Q3" s="65">
        <f>IF(RES_hh_emih_in!Q3=0,0,RES_hh_emih_in!Q3/RES_summary!Q$21)</f>
        <v>10.41622070145398</v>
      </c>
      <c r="R3" s="65">
        <f>IF(RES_hh_emih_in!R3=0,0,RES_hh_emih_in!R3/RES_summary!R$21)</f>
        <v>10.889423227974362</v>
      </c>
      <c r="S3" s="65">
        <f>IF(RES_hh_emih_in!S3=0,0,RES_hh_emih_in!S3/RES_summary!S$21)</f>
        <v>9.9351213038228252</v>
      </c>
      <c r="T3" s="65">
        <f>IF(RES_hh_emih_in!T3=0,0,RES_hh_emih_in!T3/RES_summary!T$21)</f>
        <v>9.5473845178851597</v>
      </c>
      <c r="U3" s="65">
        <f>IF(RES_hh_emih_in!U3=0,0,RES_hh_emih_in!U3/RES_summary!U$21)</f>
        <v>8.7617745758824803</v>
      </c>
      <c r="V3" s="65">
        <f>IF(RES_hh_emih_in!V3=0,0,RES_hh_emih_in!V3/RES_summary!V$21)</f>
        <v>7.585650405899802</v>
      </c>
      <c r="W3" s="65">
        <f>IF(RES_hh_emih_in!W3=0,0,RES_hh_emih_in!W3/RES_summary!W$21)</f>
        <v>5.8805879608124059</v>
      </c>
      <c r="X3" s="65">
        <f>IF(RES_hh_emih_in!X3=0,0,RES_hh_emih_in!X3/RES_summary!X$21)</f>
        <v>5.4579901188854807</v>
      </c>
      <c r="Y3" s="65">
        <f>IF(RES_hh_emih_in!Y3=0,0,RES_hh_emih_in!Y3/RES_summary!Y$21)</f>
        <v>4.2072839020900359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16.356517152636325</v>
      </c>
      <c r="D4" s="69">
        <f>IF(RES_hh_emih_in!D4=0,0,RES_hh_emih_in!D4/RES_summary!D$21)</f>
        <v>10.716710748685649</v>
      </c>
      <c r="E4" s="69">
        <f>IF(RES_hh_emih_in!E4=0,0,RES_hh_emih_in!E4/RES_summary!E$21)</f>
        <v>14.18929226429934</v>
      </c>
      <c r="F4" s="69">
        <f>IF(RES_hh_emih_in!F4=0,0,RES_hh_emih_in!F4/RES_summary!F$21)</f>
        <v>14.930748394443329</v>
      </c>
      <c r="G4" s="69">
        <f>IF(RES_hh_emih_in!G4=0,0,RES_hh_emih_in!G4/RES_summary!G$21)</f>
        <v>10.978225890722497</v>
      </c>
      <c r="H4" s="69">
        <f>IF(RES_hh_emih_in!H4=0,0,RES_hh_emih_in!H4/RES_summary!H$21)</f>
        <v>7.0233123852771788</v>
      </c>
      <c r="I4" s="69">
        <f>IF(RES_hh_emih_in!I4=0,0,RES_hh_emih_in!I4/RES_summary!I$21)</f>
        <v>7.0257500262081818</v>
      </c>
      <c r="J4" s="69">
        <f>IF(RES_hh_emih_in!J4=0,0,RES_hh_emih_in!J4/RES_summary!J$21)</f>
        <v>15.459512325649385</v>
      </c>
      <c r="K4" s="69">
        <f>IF(RES_hh_emih_in!K4=0,0,RES_hh_emih_in!K4/RES_summary!K$21)</f>
        <v>17.443430230481376</v>
      </c>
      <c r="L4" s="69">
        <f>IF(RES_hh_emih_in!L4=0,0,RES_hh_emih_in!L4/RES_summary!L$21)</f>
        <v>17.009012076339793</v>
      </c>
      <c r="M4" s="69">
        <f>IF(RES_hh_emih_in!M4=0,0,RES_hh_emih_in!M4/RES_summary!M$21)</f>
        <v>15.741767372211692</v>
      </c>
      <c r="N4" s="69">
        <f>IF(RES_hh_emih_in!N4=0,0,RES_hh_emih_in!N4/RES_summary!N$21)</f>
        <v>15.341547251658266</v>
      </c>
      <c r="O4" s="69">
        <f>IF(RES_hh_emih_in!O4=0,0,RES_hh_emih_in!O4/RES_summary!O$21)</f>
        <v>14.051334239117239</v>
      </c>
      <c r="P4" s="69">
        <f>IF(RES_hh_emih_in!P4=0,0,RES_hh_emih_in!P4/RES_summary!P$21)</f>
        <v>6.2958258730977592</v>
      </c>
      <c r="Q4" s="69">
        <f>IF(RES_hh_emih_in!Q4=0,0,RES_hh_emih_in!Q4/RES_summary!Q$21)</f>
        <v>7.8954019883684863</v>
      </c>
      <c r="R4" s="69">
        <f>IF(RES_hh_emih_in!R4=0,0,RES_hh_emih_in!R4/RES_summary!R$21)</f>
        <v>8.0099498989601994</v>
      </c>
      <c r="S4" s="69">
        <f>IF(RES_hh_emih_in!S4=0,0,RES_hh_emih_in!S4/RES_summary!S$21)</f>
        <v>7.2241578150138128</v>
      </c>
      <c r="T4" s="69">
        <f>IF(RES_hh_emih_in!T4=0,0,RES_hh_emih_in!T4/RES_summary!T$21)</f>
        <v>6.9083347633770433</v>
      </c>
      <c r="U4" s="69">
        <f>IF(RES_hh_emih_in!U4=0,0,RES_hh_emih_in!U4/RES_summary!U$21)</f>
        <v>6.1659781428480818</v>
      </c>
      <c r="V4" s="69">
        <f>IF(RES_hh_emih_in!V4=0,0,RES_hh_emih_in!V4/RES_summary!V$21)</f>
        <v>5.1494341574314655</v>
      </c>
      <c r="W4" s="69">
        <f>IF(RES_hh_emih_in!W4=0,0,RES_hh_emih_in!W4/RES_summary!W$21)</f>
        <v>3.9912454772212818</v>
      </c>
      <c r="X4" s="69">
        <f>IF(RES_hh_emih_in!X4=0,0,RES_hh_emih_in!X4/RES_summary!X$21)</f>
        <v>3.7881049633364241</v>
      </c>
      <c r="Y4" s="69">
        <f>IF(RES_hh_emih_in!Y4=0,0,RES_hh_emih_in!Y4/RES_summary!Y$21)</f>
        <v>2.7817392128587453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22.172863963327888</v>
      </c>
      <c r="D6" s="72">
        <f>IF(RES_hh_emih_in!D6=0,0,RES_hh_emih_in!D6/RES_summary!D$21)</f>
        <v>22.175747493422318</v>
      </c>
      <c r="E6" s="72">
        <f>IF(RES_hh_emih_in!E6=0,0,RES_hh_emih_in!E6/RES_summary!E$21)</f>
        <v>24.706689046899587</v>
      </c>
      <c r="F6" s="72">
        <f>IF(RES_hh_emih_in!F6=0,0,RES_hh_emih_in!F6/RES_summary!F$21)</f>
        <v>23.206226172632039</v>
      </c>
      <c r="G6" s="72">
        <f>IF(RES_hh_emih_in!G6=0,0,RES_hh_emih_in!G6/RES_summary!G$21)</f>
        <v>26.181648010643631</v>
      </c>
      <c r="H6" s="72">
        <f>IF(RES_hh_emih_in!H6=0,0,RES_hh_emih_in!H6/RES_summary!H$21)</f>
        <v>23.66991839785538</v>
      </c>
      <c r="I6" s="72">
        <f>IF(RES_hh_emih_in!I6=0,0,RES_hh_emih_in!I6/RES_summary!I$21)</f>
        <v>23.148117667998164</v>
      </c>
      <c r="J6" s="72">
        <f>IF(RES_hh_emih_in!J6=0,0,RES_hh_emih_in!J6/RES_summary!J$21)</f>
        <v>25.708813507058466</v>
      </c>
      <c r="K6" s="72">
        <f>IF(RES_hh_emih_in!K6=0,0,RES_hh_emih_in!K6/RES_summary!K$21)</f>
        <v>24.277703698159755</v>
      </c>
      <c r="L6" s="72">
        <f>IF(RES_hh_emih_in!L6=0,0,RES_hh_emih_in!L6/RES_summary!L$21)</f>
        <v>24.242769022961237</v>
      </c>
      <c r="M6" s="72">
        <f>IF(RES_hh_emih_in!M6=0,0,RES_hh_emih_in!M6/RES_summary!M$21)</f>
        <v>20.257446329873854</v>
      </c>
      <c r="N6" s="72">
        <f>IF(RES_hh_emih_in!N6=0,0,RES_hh_emih_in!N6/RES_summary!N$21)</f>
        <v>20.6055621513317</v>
      </c>
      <c r="O6" s="72">
        <f>IF(RES_hh_emih_in!O6=0,0,RES_hh_emih_in!O6/RES_summary!O$21)</f>
        <v>19.947053009074196</v>
      </c>
      <c r="P6" s="72">
        <f>IF(RES_hh_emih_in!P6=0,0,RES_hh_emih_in!P6/RES_summary!P$21)</f>
        <v>16.116287154084048</v>
      </c>
      <c r="Q6" s="72">
        <f>IF(RES_hh_emih_in!Q6=0,0,RES_hh_emih_in!Q6/RES_summary!Q$21)</f>
        <v>15.483949862910643</v>
      </c>
      <c r="R6" s="72">
        <f>IF(RES_hh_emih_in!R6=0,0,RES_hh_emih_in!R6/RES_summary!R$21)</f>
        <v>15.215615397150552</v>
      </c>
      <c r="S6" s="72">
        <f>IF(RES_hh_emih_in!S6=0,0,RES_hh_emih_in!S6/RES_summary!S$21)</f>
        <v>14.835718179433098</v>
      </c>
      <c r="T6" s="72">
        <f>IF(RES_hh_emih_in!T6=0,0,RES_hh_emih_in!T6/RES_summary!T$21)</f>
        <v>13.352810686244803</v>
      </c>
      <c r="U6" s="72">
        <f>IF(RES_hh_emih_in!U6=0,0,RES_hh_emih_in!U6/RES_summary!U$21)</f>
        <v>12.810876196871295</v>
      </c>
      <c r="V6" s="72">
        <f>IF(RES_hh_emih_in!V6=0,0,RES_hh_emih_in!V6/RES_summary!V$21)</f>
        <v>11.794692244818155</v>
      </c>
      <c r="W6" s="72">
        <f>IF(RES_hh_emih_in!W6=0,0,RES_hh_emih_in!W6/RES_summary!W$21)</f>
        <v>11.631914497813977</v>
      </c>
      <c r="X6" s="72">
        <f>IF(RES_hh_emih_in!X6=0,0,RES_hh_emih_in!X6/RES_summary!X$21)</f>
        <v>9.2344212597268083</v>
      </c>
      <c r="Y6" s="72">
        <f>IF(RES_hh_emih_in!Y6=0,0,RES_hh_emih_in!Y6/RES_summary!Y$21)</f>
        <v>7.4943614875520952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29.354821806569518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30.382482296427341</v>
      </c>
      <c r="L7" s="72">
        <f>IF(RES_hh_emih_in!L7=0,0,RES_hh_emih_in!L7/RES_summary!L$21)</f>
        <v>27.236987308631825</v>
      </c>
      <c r="M7" s="72">
        <f>IF(RES_hh_emih_in!M7=0,0,RES_hh_emih_in!M7/RES_summary!M$21)</f>
        <v>26.273705980054071</v>
      </c>
      <c r="N7" s="72">
        <f>IF(RES_hh_emih_in!N7=0,0,RES_hh_emih_in!N7/RES_summary!N$21)</f>
        <v>25.236681344463697</v>
      </c>
      <c r="O7" s="72">
        <f>IF(RES_hh_emih_in!O7=0,0,RES_hh_emih_in!O7/RES_summary!O$21)</f>
        <v>24.944619661926851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17.760084487622482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19.303745564151217</v>
      </c>
      <c r="D8" s="72">
        <f>IF(RES_hh_emih_in!D8=0,0,RES_hh_emih_in!D8/RES_summary!D$21)</f>
        <v>18.396014054188548</v>
      </c>
      <c r="E8" s="72">
        <f>IF(RES_hh_emih_in!E8=0,0,RES_hh_emih_in!E8/RES_summary!E$21)</f>
        <v>20.828315657607408</v>
      </c>
      <c r="F8" s="72">
        <f>IF(RES_hh_emih_in!F8=0,0,RES_hh_emih_in!F8/RES_summary!F$21)</f>
        <v>21.604835330339753</v>
      </c>
      <c r="G8" s="72">
        <f>IF(RES_hh_emih_in!G8=0,0,RES_hh_emih_in!G8/RES_summary!G$21)</f>
        <v>22.494032523926435</v>
      </c>
      <c r="H8" s="72">
        <f>IF(RES_hh_emih_in!H8=0,0,RES_hh_emih_in!H8/RES_summary!H$21)</f>
        <v>20.504373650206723</v>
      </c>
      <c r="I8" s="72">
        <f>IF(RES_hh_emih_in!I8=0,0,RES_hh_emih_in!I8/RES_summary!I$21)</f>
        <v>19.70948455808545</v>
      </c>
      <c r="J8" s="72">
        <f>IF(RES_hh_emih_in!J8=0,0,RES_hh_emih_in!J8/RES_summary!J$21)</f>
        <v>19.566511224172171</v>
      </c>
      <c r="K8" s="72">
        <f>IF(RES_hh_emih_in!K8=0,0,RES_hh_emih_in!K8/RES_summary!K$21)</f>
        <v>19.592724841259475</v>
      </c>
      <c r="L8" s="72">
        <f>IF(RES_hh_emih_in!L8=0,0,RES_hh_emih_in!L8/RES_summary!L$21)</f>
        <v>20.980931420953375</v>
      </c>
      <c r="M8" s="72">
        <f>IF(RES_hh_emih_in!M8=0,0,RES_hh_emih_in!M8/RES_summary!M$21)</f>
        <v>18.944752157938513</v>
      </c>
      <c r="N8" s="72">
        <f>IF(RES_hh_emih_in!N8=0,0,RES_hh_emih_in!N8/RES_summary!N$21)</f>
        <v>18.189910524156531</v>
      </c>
      <c r="O8" s="72">
        <f>IF(RES_hh_emih_in!O8=0,0,RES_hh_emih_in!O8/RES_summary!O$21)</f>
        <v>16.936470441946405</v>
      </c>
      <c r="P8" s="72">
        <f>IF(RES_hh_emih_in!P8=0,0,RES_hh_emih_in!P8/RES_summary!P$21)</f>
        <v>12.590014863397299</v>
      </c>
      <c r="Q8" s="72">
        <f>IF(RES_hh_emih_in!Q8=0,0,RES_hh_emih_in!Q8/RES_summary!Q$21)</f>
        <v>13.44870511292129</v>
      </c>
      <c r="R8" s="72">
        <f>IF(RES_hh_emih_in!R8=0,0,RES_hh_emih_in!R8/RES_summary!R$21)</f>
        <v>12.743395050261315</v>
      </c>
      <c r="S8" s="72">
        <f>IF(RES_hh_emih_in!S8=0,0,RES_hh_emih_in!S8/RES_summary!S$21)</f>
        <v>12.235312171080199</v>
      </c>
      <c r="T8" s="72">
        <f>IF(RES_hh_emih_in!T8=0,0,RES_hh_emih_in!T8/RES_summary!T$21)</f>
        <v>10.985885127638902</v>
      </c>
      <c r="U8" s="72">
        <f>IF(RES_hh_emih_in!U8=0,0,RES_hh_emih_in!U8/RES_summary!U$21)</f>
        <v>10.061659776434265</v>
      </c>
      <c r="V8" s="72">
        <f>IF(RES_hh_emih_in!V8=0,0,RES_hh_emih_in!V8/RES_summary!V$21)</f>
        <v>9.3045880052190526</v>
      </c>
      <c r="W8" s="72">
        <f>IF(RES_hh_emih_in!W8=0,0,RES_hh_emih_in!W8/RES_summary!W$21)</f>
        <v>9.676313239845717</v>
      </c>
      <c r="X8" s="72">
        <f>IF(RES_hh_emih_in!X8=0,0,RES_hh_emih_in!X8/RES_summary!X$21)</f>
        <v>7.4545538351216694</v>
      </c>
      <c r="Y8" s="72">
        <f>IF(RES_hh_emih_in!Y8=0,0,RES_hh_emih_in!Y8/RES_summary!Y$21)</f>
        <v>5.5113204007871559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2.7312546682915126</v>
      </c>
      <c r="D17" s="69">
        <f>IF(RES_hh_emih_in!D17=0,0,RES_hh_emih_in!D17/RES_summary!D$21)</f>
        <v>2.2681396378052971</v>
      </c>
      <c r="E17" s="69">
        <f>IF(RES_hh_emih_in!E17=0,0,RES_hh_emih_in!E17/RES_summary!E$21)</f>
        <v>2.2783027934277063</v>
      </c>
      <c r="F17" s="69">
        <f>IF(RES_hh_emih_in!F17=0,0,RES_hh_emih_in!F17/RES_summary!F$21)</f>
        <v>1.6983572059002183</v>
      </c>
      <c r="G17" s="69">
        <f>IF(RES_hh_emih_in!G17=0,0,RES_hh_emih_in!G17/RES_summary!G$21)</f>
        <v>2.3624792570045656</v>
      </c>
      <c r="H17" s="69">
        <f>IF(RES_hh_emih_in!H17=0,0,RES_hh_emih_in!H17/RES_summary!H$21)</f>
        <v>1.7109952209750998</v>
      </c>
      <c r="I17" s="69">
        <f>IF(RES_hh_emih_in!I17=0,0,RES_hh_emih_in!I17/RES_summary!I$21)</f>
        <v>1.3966227755223795</v>
      </c>
      <c r="J17" s="69">
        <f>IF(RES_hh_emih_in!J17=0,0,RES_hh_emih_in!J17/RES_summary!J$21)</f>
        <v>2.3191875676369862</v>
      </c>
      <c r="K17" s="69">
        <f>IF(RES_hh_emih_in!K17=0,0,RES_hh_emih_in!K17/RES_summary!K$21)</f>
        <v>2.8084727264472624</v>
      </c>
      <c r="L17" s="69">
        <f>IF(RES_hh_emih_in!L17=0,0,RES_hh_emih_in!L17/RES_summary!L$21)</f>
        <v>2.8885781121366163</v>
      </c>
      <c r="M17" s="69">
        <f>IF(RES_hh_emih_in!M17=0,0,RES_hh_emih_in!M17/RES_summary!M$21)</f>
        <v>2.5769440841257105</v>
      </c>
      <c r="N17" s="69">
        <f>IF(RES_hh_emih_in!N17=0,0,RES_hh_emih_in!N17/RES_summary!N$21)</f>
        <v>2.4756644104671071</v>
      </c>
      <c r="O17" s="69">
        <f>IF(RES_hh_emih_in!O17=0,0,RES_hh_emih_in!O17/RES_summary!O$21)</f>
        <v>2.3551413238200087</v>
      </c>
      <c r="P17" s="69">
        <f>IF(RES_hh_emih_in!P17=0,0,RES_hh_emih_in!P17/RES_summary!P$21)</f>
        <v>1.4987588761666955</v>
      </c>
      <c r="Q17" s="69">
        <f>IF(RES_hh_emih_in!Q17=0,0,RES_hh_emih_in!Q17/RES_summary!Q$21)</f>
        <v>1.7138726571910659</v>
      </c>
      <c r="R17" s="69">
        <f>IF(RES_hh_emih_in!R17=0,0,RES_hh_emih_in!R17/RES_summary!R$21)</f>
        <v>1.8712589959828818</v>
      </c>
      <c r="S17" s="69">
        <f>IF(RES_hh_emih_in!S17=0,0,RES_hh_emih_in!S17/RES_summary!S$21)</f>
        <v>1.7071057954369768</v>
      </c>
      <c r="T17" s="69">
        <f>IF(RES_hh_emih_in!T17=0,0,RES_hh_emih_in!T17/RES_summary!T$21)</f>
        <v>1.6147587932033423</v>
      </c>
      <c r="U17" s="69">
        <f>IF(RES_hh_emih_in!U17=0,0,RES_hh_emih_in!U17/RES_summary!U$21)</f>
        <v>1.5637133956768512</v>
      </c>
      <c r="V17" s="69">
        <f>IF(RES_hh_emih_in!V17=0,0,RES_hh_emih_in!V17/RES_summary!V$21)</f>
        <v>1.4062105630345134</v>
      </c>
      <c r="W17" s="69">
        <f>IF(RES_hh_emih_in!W17=0,0,RES_hh_emih_in!W17/RES_summary!W$21)</f>
        <v>1.0679942235889839</v>
      </c>
      <c r="X17" s="69">
        <f>IF(RES_hh_emih_in!X17=0,0,RES_hh_emih_in!X17/RES_summary!X$21)</f>
        <v>0.89559401574963704</v>
      </c>
      <c r="Y17" s="69">
        <f>IF(RES_hh_emih_in!Y17=0,0,RES_hh_emih_in!Y17/RES_summary!Y$21)</f>
        <v>0.8324900736634594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4.9728113635012541</v>
      </c>
      <c r="D19" s="72">
        <f>IF(RES_hh_emih_in!D19=0,0,RES_hh_emih_in!D19/RES_summary!D$21)</f>
        <v>4.87530079934875</v>
      </c>
      <c r="E19" s="72">
        <f>IF(RES_hh_emih_in!E19=0,0,RES_hh_emih_in!E19/RES_summary!E$21)</f>
        <v>4.7389408381579745</v>
      </c>
      <c r="F19" s="72">
        <f>IF(RES_hh_emih_in!F19=0,0,RES_hh_emih_in!F19/RES_summary!F$21)</f>
        <v>5.3104485471572049</v>
      </c>
      <c r="G19" s="72">
        <f>IF(RES_hh_emih_in!G19=0,0,RES_hh_emih_in!G19/RES_summary!G$21)</f>
        <v>4.7703522862543206</v>
      </c>
      <c r="H19" s="72">
        <f>IF(RES_hh_emih_in!H19=0,0,RES_hh_emih_in!H19/RES_summary!H$21)</f>
        <v>4.6111129918202591</v>
      </c>
      <c r="I19" s="72">
        <f>IF(RES_hh_emih_in!I19=0,0,RES_hh_emih_in!I19/RES_summary!I$21)</f>
        <v>4.1398976270457304</v>
      </c>
      <c r="J19" s="72">
        <f>IF(RES_hh_emih_in!J19=0,0,RES_hh_emih_in!J19/RES_summary!J$21)</f>
        <v>3.8906803879131697</v>
      </c>
      <c r="K19" s="72">
        <f>IF(RES_hh_emih_in!K19=0,0,RES_hh_emih_in!K19/RES_summary!K$21)</f>
        <v>3.8669093080424242</v>
      </c>
      <c r="L19" s="72">
        <f>IF(RES_hh_emih_in!L19=0,0,RES_hh_emih_in!L19/RES_summary!L$21)</f>
        <v>4.1344625879890824</v>
      </c>
      <c r="M19" s="72">
        <f>IF(RES_hh_emih_in!M19=0,0,RES_hh_emih_in!M19/RES_summary!M$21)</f>
        <v>4.5106639220499183</v>
      </c>
      <c r="N19" s="72">
        <f>IF(RES_hh_emih_in!N19=0,0,RES_hh_emih_in!N19/RES_summary!N$21)</f>
        <v>4.0632052991293204</v>
      </c>
      <c r="O19" s="72">
        <f>IF(RES_hh_emih_in!O19=0,0,RES_hh_emih_in!O19/RES_summary!O$21)</f>
        <v>3.7198282552228079</v>
      </c>
      <c r="P19" s="72">
        <f>IF(RES_hh_emih_in!P19=0,0,RES_hh_emih_in!P19/RES_summary!P$21)</f>
        <v>3.2495264940987494</v>
      </c>
      <c r="Q19" s="72">
        <f>IF(RES_hh_emih_in!Q19=0,0,RES_hh_emih_in!Q19/RES_summary!Q$21)</f>
        <v>3.1440628094271021</v>
      </c>
      <c r="R19" s="72">
        <f>IF(RES_hh_emih_in!R19=0,0,RES_hh_emih_in!R19/RES_summary!R$21)</f>
        <v>3.1212174359940406</v>
      </c>
      <c r="S19" s="72">
        <f>IF(RES_hh_emih_in!S19=0,0,RES_hh_emih_in!S19/RES_summary!S$21)</f>
        <v>3.0963080880905354</v>
      </c>
      <c r="T19" s="72">
        <f>IF(RES_hh_emih_in!T19=0,0,RES_hh_emih_in!T19/RES_summary!T$21)</f>
        <v>3.0216701322957138</v>
      </c>
      <c r="U19" s="72">
        <f>IF(RES_hh_emih_in!U19=0,0,RES_hh_emih_in!U19/RES_summary!U$21)</f>
        <v>2.8096074734450922</v>
      </c>
      <c r="V19" s="72">
        <f>IF(RES_hh_emih_in!V19=0,0,RES_hh_emih_in!V19/RES_summary!V$21)</f>
        <v>2.5690189491085649</v>
      </c>
      <c r="W19" s="72">
        <f>IF(RES_hh_emih_in!W19=0,0,RES_hh_emih_in!W19/RES_summary!W$21)</f>
        <v>2.1689993309296756</v>
      </c>
      <c r="X19" s="72">
        <f>IF(RES_hh_emih_in!X19=0,0,RES_hh_emih_in!X19/RES_summary!X$21)</f>
        <v>1.748054187066634</v>
      </c>
      <c r="Y19" s="72">
        <f>IF(RES_hh_emih_in!Y19=0,0,RES_hh_emih_in!Y19/RES_summary!Y$21)</f>
        <v>1.668532321968571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6.5491338357165008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5.3172861453820728</v>
      </c>
      <c r="L20" s="72">
        <f>IF(RES_hh_emih_in!L20=0,0,RES_hh_emih_in!L20/RES_summary!L$21)</f>
        <v>4.7711865707554448</v>
      </c>
      <c r="M20" s="72">
        <f>IF(RES_hh_emih_in!M20=0,0,RES_hh_emih_in!M20/RES_summary!M$21)</f>
        <v>5.6157994552127226</v>
      </c>
      <c r="N20" s="72">
        <f>IF(RES_hh_emih_in!N20=0,0,RES_hh_emih_in!N20/RES_summary!N$21)</f>
        <v>4.8497481959789885</v>
      </c>
      <c r="O20" s="72">
        <f>IF(RES_hh_emih_in!O20=0,0,RES_hh_emih_in!O20/RES_summary!O$21)</f>
        <v>4.6428592944960521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4.4987962584874204</v>
      </c>
      <c r="D21" s="72">
        <f>IF(RES_hh_emih_in!D21=0,0,RES_hh_emih_in!D21/RES_summary!D$21)</f>
        <v>4.4320422407219047</v>
      </c>
      <c r="E21" s="72">
        <f>IF(RES_hh_emih_in!E21=0,0,RES_hh_emih_in!E21/RES_summary!E$21)</f>
        <v>4.3846216461249341</v>
      </c>
      <c r="F21" s="72">
        <f>IF(RES_hh_emih_in!F21=0,0,RES_hh_emih_in!F21/RES_summary!F$21)</f>
        <v>4.072745023631037</v>
      </c>
      <c r="G21" s="72">
        <f>IF(RES_hh_emih_in!G21=0,0,RES_hh_emih_in!G21/RES_summary!G$21)</f>
        <v>4.131389160199503</v>
      </c>
      <c r="H21" s="72">
        <f>IF(RES_hh_emih_in!H21=0,0,RES_hh_emih_in!H21/RES_summary!H$21)</f>
        <v>4.0131988417244706</v>
      </c>
      <c r="I21" s="72">
        <f>IF(RES_hh_emih_in!I21=0,0,RES_hh_emih_in!I21/RES_summary!I$21)</f>
        <v>3.6812017849876462</v>
      </c>
      <c r="J21" s="72">
        <f>IF(RES_hh_emih_in!J21=0,0,RES_hh_emih_in!J21/RES_summary!J$21)</f>
        <v>3.2185024884234106</v>
      </c>
      <c r="K21" s="72">
        <f>IF(RES_hh_emih_in!K21=0,0,RES_hh_emih_in!K21/RES_summary!K$21)</f>
        <v>3.2643687449688619</v>
      </c>
      <c r="L21" s="72">
        <f>IF(RES_hh_emih_in!L21=0,0,RES_hh_emih_in!L21/RES_summary!L$21)</f>
        <v>3.6498889424447691</v>
      </c>
      <c r="M21" s="72">
        <f>IF(RES_hh_emih_in!M21=0,0,RES_hh_emih_in!M21/RES_summary!M$21)</f>
        <v>3.5530065998116998</v>
      </c>
      <c r="N21" s="72">
        <f>IF(RES_hh_emih_in!N21=0,0,RES_hh_emih_in!N21/RES_summary!N$21)</f>
        <v>3.4007551685983564</v>
      </c>
      <c r="O21" s="72">
        <f>IF(RES_hh_emih_in!O21=0,0,RES_hh_emih_in!O21/RES_summary!O$21)</f>
        <v>3.1258619637787621</v>
      </c>
      <c r="P21" s="72">
        <f>IF(RES_hh_emih_in!P21=0,0,RES_hh_emih_in!P21/RES_summary!P$21)</f>
        <v>2.8455985060617537</v>
      </c>
      <c r="Q21" s="72">
        <f>IF(RES_hh_emih_in!Q21=0,0,RES_hh_emih_in!Q21/RES_summary!Q$21)</f>
        <v>2.6742563209996386</v>
      </c>
      <c r="R21" s="72">
        <f>IF(RES_hh_emih_in!R21=0,0,RES_hh_emih_in!R21/RES_summary!R$21)</f>
        <v>2.6520674376187041</v>
      </c>
      <c r="S21" s="72">
        <f>IF(RES_hh_emih_in!S21=0,0,RES_hh_emih_in!S21/RES_summary!S$21)</f>
        <v>2.5520090578213224</v>
      </c>
      <c r="T21" s="72">
        <f>IF(RES_hh_emih_in!T21=0,0,RES_hh_emih_in!T21/RES_summary!T$21)</f>
        <v>2.495128471289644</v>
      </c>
      <c r="U21" s="72">
        <f>IF(RES_hh_emih_in!U21=0,0,RES_hh_emih_in!U21/RES_summary!U$21)</f>
        <v>2.3848305571076787</v>
      </c>
      <c r="V21" s="72">
        <f>IF(RES_hh_emih_in!V21=0,0,RES_hh_emih_in!V21/RES_summary!V$21)</f>
        <v>2.3309967183752471</v>
      </c>
      <c r="W21" s="72">
        <f>IF(RES_hh_emih_in!W21=0,0,RES_hh_emih_in!W21/RES_summary!W$21)</f>
        <v>1.8785969084307934</v>
      </c>
      <c r="X21" s="72">
        <f>IF(RES_hh_emih_in!X21=0,0,RES_hh_emih_in!X21/RES_summary!X$21)</f>
        <v>1.3010987709069266</v>
      </c>
      <c r="Y21" s="72">
        <f>IF(RES_hh_emih_in!Y21=0,0,RES_hh_emih_in!Y21/RES_summary!Y$21)</f>
        <v>1.3445002157723016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1.4816386441987013</v>
      </c>
      <c r="D27" s="69">
        <f>IF(RES_hh_emih_in!D27=0,0,RES_hh_emih_in!D27/RES_summary!D$21)</f>
        <v>1.4120077589287932</v>
      </c>
      <c r="E27" s="69">
        <f>IF(RES_hh_emih_in!E27=0,0,RES_hh_emih_in!E27/RES_summary!E$21)</f>
        <v>1.4142563504677206</v>
      </c>
      <c r="F27" s="69">
        <f>IF(RES_hh_emih_in!F27=0,0,RES_hh_emih_in!F27/RES_summary!F$21)</f>
        <v>1.2925781806508152</v>
      </c>
      <c r="G27" s="69">
        <f>IF(RES_hh_emih_in!G27=0,0,RES_hh_emih_in!G27/RES_summary!G$21)</f>
        <v>1.2195842765431923</v>
      </c>
      <c r="H27" s="69">
        <f>IF(RES_hh_emih_in!H27=0,0,RES_hh_emih_in!H27/RES_summary!H$21)</f>
        <v>0.95827782843255616</v>
      </c>
      <c r="I27" s="69">
        <f>IF(RES_hh_emih_in!I27=0,0,RES_hh_emih_in!I27/RES_summary!I$21)</f>
        <v>0.83992868391947906</v>
      </c>
      <c r="J27" s="69">
        <f>IF(RES_hh_emih_in!J27=0,0,RES_hh_emih_in!J27/RES_summary!J$21)</f>
        <v>1.1353933254757194</v>
      </c>
      <c r="K27" s="69">
        <f>IF(RES_hh_emih_in!K27=0,0,RES_hh_emih_in!K27/RES_summary!K$21)</f>
        <v>1.3086186021618997</v>
      </c>
      <c r="L27" s="69">
        <f>IF(RES_hh_emih_in!L27=0,0,RES_hh_emih_in!L27/RES_summary!L$21)</f>
        <v>1.0759797151679322</v>
      </c>
      <c r="M27" s="69">
        <f>IF(RES_hh_emih_in!M27=0,0,RES_hh_emih_in!M27/RES_summary!M$21)</f>
        <v>1.2221235453129891</v>
      </c>
      <c r="N27" s="69">
        <f>IF(RES_hh_emih_in!N27=0,0,RES_hh_emih_in!N27/RES_summary!N$21)</f>
        <v>0.99561071801416567</v>
      </c>
      <c r="O27" s="69">
        <f>IF(RES_hh_emih_in!O27=0,0,RES_hh_emih_in!O27/RES_summary!O$21)</f>
        <v>0.98872292937965667</v>
      </c>
      <c r="P27" s="69">
        <f>IF(RES_hh_emih_in!P27=0,0,RES_hh_emih_in!P27/RES_summary!P$21)</f>
        <v>0.87320736516545794</v>
      </c>
      <c r="Q27" s="69">
        <f>IF(RES_hh_emih_in!Q27=0,0,RES_hh_emih_in!Q27/RES_summary!Q$21)</f>
        <v>0.80694605589442781</v>
      </c>
      <c r="R27" s="69">
        <f>IF(RES_hh_emih_in!R27=0,0,RES_hh_emih_in!R27/RES_summary!R$21)</f>
        <v>1.0082143330312805</v>
      </c>
      <c r="S27" s="69">
        <f>IF(RES_hh_emih_in!S27=0,0,RES_hh_emih_in!S27/RES_summary!S$21)</f>
        <v>1.0038576933720369</v>
      </c>
      <c r="T27" s="69">
        <f>IF(RES_hh_emih_in!T27=0,0,RES_hh_emih_in!T27/RES_summary!T$21)</f>
        <v>1.0242909613047739</v>
      </c>
      <c r="U27" s="69">
        <f>IF(RES_hh_emih_in!U27=0,0,RES_hh_emih_in!U27/RES_summary!U$21)</f>
        <v>1.0320830373575476</v>
      </c>
      <c r="V27" s="69">
        <f>IF(RES_hh_emih_in!V27=0,0,RES_hh_emih_in!V27/RES_summary!V$21)</f>
        <v>1.0300056854338229</v>
      </c>
      <c r="W27" s="69">
        <f>IF(RES_hh_emih_in!W27=0,0,RES_hh_emih_in!W27/RES_summary!W$21)</f>
        <v>0.8213482600021389</v>
      </c>
      <c r="X27" s="69">
        <f>IF(RES_hh_emih_in!X27=0,0,RES_hh_emih_in!X27/RES_summary!X$21)</f>
        <v>0.77429113979941833</v>
      </c>
      <c r="Y27" s="69">
        <f>IF(RES_hh_emih_in!Y27=0,0,RES_hh_emih_in!Y27/RES_summary!Y$21)</f>
        <v>0.59305461556783057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2.4291781597230373</v>
      </c>
      <c r="D29" s="72">
        <f>IF(RES_hh_emih_in!D29=0,0,RES_hh_emih_in!D29/RES_summary!D$21)</f>
        <v>2.4544073869866243</v>
      </c>
      <c r="E29" s="72">
        <f>IF(RES_hh_emih_in!E29=0,0,RES_hh_emih_in!E29/RES_summary!E$21)</f>
        <v>2.3720549641990476</v>
      </c>
      <c r="F29" s="72">
        <f>IF(RES_hh_emih_in!F29=0,0,RES_hh_emih_in!F29/RES_summary!F$21)</f>
        <v>2.538797892321258</v>
      </c>
      <c r="G29" s="72">
        <f>IF(RES_hh_emih_in!G29=0,0,RES_hh_emih_in!G29/RES_summary!G$21)</f>
        <v>2.3574886710015721</v>
      </c>
      <c r="H29" s="72">
        <f>IF(RES_hh_emih_in!H29=0,0,RES_hh_emih_in!H29/RES_summary!H$21)</f>
        <v>2.248399818931992</v>
      </c>
      <c r="I29" s="72">
        <f>IF(RES_hh_emih_in!I29=0,0,RES_hh_emih_in!I29/RES_summary!I$21)</f>
        <v>2.0195660534566109</v>
      </c>
      <c r="J29" s="72">
        <f>IF(RES_hh_emih_in!J29=0,0,RES_hh_emih_in!J29/RES_summary!J$21)</f>
        <v>1.9490069644526524</v>
      </c>
      <c r="K29" s="72">
        <f>IF(RES_hh_emih_in!K29=0,0,RES_hh_emih_in!K29/RES_summary!K$21)</f>
        <v>1.8250402722556034</v>
      </c>
      <c r="L29" s="72">
        <f>IF(RES_hh_emih_in!L29=0,0,RES_hh_emih_in!L29/RES_summary!L$21)</f>
        <v>1.7695954972891328</v>
      </c>
      <c r="M29" s="72">
        <f>IF(RES_hh_emih_in!M29=0,0,RES_hh_emih_in!M29/RES_summary!M$21)</f>
        <v>1.7921196030234452</v>
      </c>
      <c r="N29" s="72">
        <f>IF(RES_hh_emih_in!N29=0,0,RES_hh_emih_in!N29/RES_summary!N$21)</f>
        <v>1.5244132768812444</v>
      </c>
      <c r="O29" s="72">
        <f>IF(RES_hh_emih_in!O29=0,0,RES_hh_emih_in!O29/RES_summary!O$21)</f>
        <v>1.5086648279447703</v>
      </c>
      <c r="P29" s="72">
        <f>IF(RES_hh_emih_in!P29=0,0,RES_hh_emih_in!P29/RES_summary!P$21)</f>
        <v>1.5344792774571063</v>
      </c>
      <c r="Q29" s="72">
        <f>IF(RES_hh_emih_in!Q29=0,0,RES_hh_emih_in!Q29/RES_summary!Q$21)</f>
        <v>1.4592819084067861</v>
      </c>
      <c r="R29" s="72">
        <f>IF(RES_hh_emih_in!R29=0,0,RES_hh_emih_in!R29/RES_summary!R$21)</f>
        <v>1.5120438998183843</v>
      </c>
      <c r="S29" s="72">
        <f>IF(RES_hh_emih_in!S29=0,0,RES_hh_emih_in!S29/RES_summary!S$21)</f>
        <v>1.630689320453367</v>
      </c>
      <c r="T29" s="72">
        <f>IF(RES_hh_emih_in!T29=0,0,RES_hh_emih_in!T29/RES_summary!T$21)</f>
        <v>1.6710678922341105</v>
      </c>
      <c r="U29" s="72">
        <f>IF(RES_hh_emih_in!U29=0,0,RES_hh_emih_in!U29/RES_summary!U$21)</f>
        <v>1.6529629210635106</v>
      </c>
      <c r="V29" s="72">
        <f>IF(RES_hh_emih_in!V29=0,0,RES_hh_emih_in!V29/RES_summary!V$21)</f>
        <v>1.6297202531797115</v>
      </c>
      <c r="W29" s="72">
        <f>IF(RES_hh_emih_in!W29=0,0,RES_hh_emih_in!W29/RES_summary!W$21)</f>
        <v>1.5016592303749159</v>
      </c>
      <c r="X29" s="72">
        <f>IF(RES_hh_emih_in!X29=0,0,RES_hh_emih_in!X29/RES_summary!X$21)</f>
        <v>1.309512247337135</v>
      </c>
      <c r="Y29" s="72">
        <f>IF(RES_hh_emih_in!Y29=0,0,RES_hh_emih_in!Y29/RES_summary!Y$21)</f>
        <v>1.2254730791863109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2.1929162305529033</v>
      </c>
      <c r="D30" s="72">
        <f>IF(RES_hh_emih_in!D30=0,0,RES_hh_emih_in!D30/RES_summary!D$21)</f>
        <v>2.2079674643539526</v>
      </c>
      <c r="E30" s="72">
        <f>IF(RES_hh_emih_in!E30=0,0,RES_hh_emih_in!E30/RES_summary!E$21)</f>
        <v>2.1613943447195734</v>
      </c>
      <c r="F30" s="72">
        <f>IF(RES_hh_emih_in!F30=0,0,RES_hh_emih_in!F30/RES_summary!F$21)</f>
        <v>2.1308600741022197</v>
      </c>
      <c r="G30" s="72">
        <f>IF(RES_hh_emih_in!G30=0,0,RES_hh_emih_in!G30/RES_summary!G$21)</f>
        <v>2.1836284680925333</v>
      </c>
      <c r="H30" s="72">
        <f>IF(RES_hh_emih_in!H30=0,0,RES_hh_emih_in!H30/RES_summary!H$21)</f>
        <v>2.1154841234781641</v>
      </c>
      <c r="I30" s="72">
        <f>IF(RES_hh_emih_in!I30=0,0,RES_hh_emih_in!I30/RES_summary!I$21)</f>
        <v>1.7843904464906535</v>
      </c>
      <c r="J30" s="72">
        <f>IF(RES_hh_emih_in!J30=0,0,RES_hh_emih_in!J30/RES_summary!J$21)</f>
        <v>1.5634720743081154</v>
      </c>
      <c r="K30" s="72">
        <f>IF(RES_hh_emih_in!K30=0,0,RES_hh_emih_in!K30/RES_summary!K$21)</f>
        <v>1.5965029513886893</v>
      </c>
      <c r="L30" s="72">
        <f>IF(RES_hh_emih_in!L30=0,0,RES_hh_emih_in!L30/RES_summary!L$21)</f>
        <v>1.6211396141383922</v>
      </c>
      <c r="M30" s="72">
        <f>IF(RES_hh_emih_in!M30=0,0,RES_hh_emih_in!M30/RES_summary!M$21)</f>
        <v>1.6663052250440826</v>
      </c>
      <c r="N30" s="72">
        <f>IF(RES_hh_emih_in!N30=0,0,RES_hh_emih_in!N30/RES_summary!N$21)</f>
        <v>1.3011130081275728</v>
      </c>
      <c r="O30" s="72">
        <f>IF(RES_hh_emih_in!O30=0,0,RES_hh_emih_in!O30/RES_summary!O$21)</f>
        <v>1.412146854039529</v>
      </c>
      <c r="P30" s="72">
        <f>IF(RES_hh_emih_in!P30=0,0,RES_hh_emih_in!P30/RES_summary!P$21)</f>
        <v>1.2566668170730138</v>
      </c>
      <c r="Q30" s="72">
        <f>IF(RES_hh_emih_in!Q30=0,0,RES_hh_emih_in!Q30/RES_summary!Q$21)</f>
        <v>1.3059797659628207</v>
      </c>
      <c r="R30" s="72">
        <f>IF(RES_hh_emih_in!R30=0,0,RES_hh_emih_in!R30/RES_summary!R$21)</f>
        <v>1.330874037742678</v>
      </c>
      <c r="S30" s="72">
        <f>IF(RES_hh_emih_in!S30=0,0,RES_hh_emih_in!S30/RES_summary!S$21)</f>
        <v>1.4874921967419679</v>
      </c>
      <c r="T30" s="72">
        <f>IF(RES_hh_emih_in!T30=0,0,RES_hh_emih_in!T30/RES_summary!T$21)</f>
        <v>1.4464748617240391</v>
      </c>
      <c r="U30" s="72">
        <f>IF(RES_hh_emih_in!U30=0,0,RES_hh_emih_in!U30/RES_summary!U$21)</f>
        <v>1.4529735782499784</v>
      </c>
      <c r="V30" s="72">
        <f>IF(RES_hh_emih_in!V30=0,0,RES_hh_emih_in!V30/RES_summary!V$21)</f>
        <v>1.5381763658032048</v>
      </c>
      <c r="W30" s="72">
        <f>IF(RES_hh_emih_in!W30=0,0,RES_hh_emih_in!W30/RES_summary!W$21)</f>
        <v>1.4329575208191851</v>
      </c>
      <c r="X30" s="72">
        <f>IF(RES_hh_emih_in!X30=0,0,RES_hh_emih_in!X30/RES_summary!X$21)</f>
        <v>1.1235324493967811</v>
      </c>
      <c r="Y30" s="72">
        <f>IF(RES_hh_emih_in!Y30=0,0,RES_hh_emih_in!Y30/RES_summary!Y$21)</f>
        <v>1.0186001415001547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3377.6433410926811</v>
      </c>
      <c r="C3" s="19">
        <f t="shared" ref="C3:V3" si="0">SUM(C4,C9,C12)</f>
        <v>3416.1650687634587</v>
      </c>
      <c r="D3" s="19">
        <f t="shared" si="0"/>
        <v>3448.1398157484373</v>
      </c>
      <c r="E3" s="19">
        <f t="shared" si="0"/>
        <v>3487.8925659702263</v>
      </c>
      <c r="F3" s="19">
        <f t="shared" si="0"/>
        <v>3544.5941358346413</v>
      </c>
      <c r="G3" s="19">
        <f t="shared" si="0"/>
        <v>3611.9583028273937</v>
      </c>
      <c r="H3" s="19">
        <f t="shared" si="0"/>
        <v>3681.9442697670684</v>
      </c>
      <c r="I3" s="19">
        <f t="shared" si="0"/>
        <v>3773.6825386943533</v>
      </c>
      <c r="J3" s="19">
        <f t="shared" si="0"/>
        <v>3853.4391763886351</v>
      </c>
      <c r="K3" s="19">
        <f t="shared" si="0"/>
        <v>3940.0461657272367</v>
      </c>
      <c r="L3" s="19">
        <f t="shared" si="0"/>
        <v>3987.8441769692054</v>
      </c>
      <c r="M3" s="19">
        <f t="shared" si="0"/>
        <v>4010.9223638100707</v>
      </c>
      <c r="N3" s="19">
        <f t="shared" si="0"/>
        <v>3997.6617687384578</v>
      </c>
      <c r="O3" s="19">
        <f t="shared" si="0"/>
        <v>3990.1519642398553</v>
      </c>
      <c r="P3" s="19">
        <f t="shared" si="0"/>
        <v>4012.3568107121414</v>
      </c>
      <c r="Q3" s="19">
        <f t="shared" si="0"/>
        <v>3968.8115267029716</v>
      </c>
      <c r="R3" s="19">
        <f t="shared" si="0"/>
        <v>3908.8465176268273</v>
      </c>
      <c r="S3" s="19">
        <f t="shared" si="0"/>
        <v>3943.4223511990062</v>
      </c>
      <c r="T3" s="19">
        <f t="shared" si="0"/>
        <v>4002.1779879621658</v>
      </c>
      <c r="U3" s="19">
        <f t="shared" si="0"/>
        <v>4011.3931164612586</v>
      </c>
      <c r="V3" s="19">
        <f t="shared" si="0"/>
        <v>4169.0232158211511</v>
      </c>
      <c r="W3" s="19">
        <f t="shared" ref="W3:Y3" si="1">SUM(W4,W9,W12)</f>
        <v>4222.4237241512965</v>
      </c>
      <c r="X3" s="19">
        <f t="shared" si="1"/>
        <v>4131.1621113112651</v>
      </c>
      <c r="Y3" s="19">
        <f t="shared" si="1"/>
        <v>4050.1134453307241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1802.7049294316457</v>
      </c>
      <c r="C4" s="22">
        <f t="shared" ref="C4:V4" si="2">SUM(C5:C8)</f>
        <v>1791.5873421662134</v>
      </c>
      <c r="D4" s="22">
        <f t="shared" si="2"/>
        <v>1770.8164224650911</v>
      </c>
      <c r="E4" s="22">
        <f t="shared" si="2"/>
        <v>1761.7902293715656</v>
      </c>
      <c r="F4" s="22">
        <f t="shared" si="2"/>
        <v>1754.2535552806921</v>
      </c>
      <c r="G4" s="22">
        <f t="shared" si="2"/>
        <v>1749.4493629797259</v>
      </c>
      <c r="H4" s="22">
        <f t="shared" si="2"/>
        <v>1733.6006161035475</v>
      </c>
      <c r="I4" s="22">
        <f t="shared" si="2"/>
        <v>1722.6389888534588</v>
      </c>
      <c r="J4" s="22">
        <f t="shared" si="2"/>
        <v>1700.2217646723973</v>
      </c>
      <c r="K4" s="22">
        <f t="shared" si="2"/>
        <v>1682.7087570457638</v>
      </c>
      <c r="L4" s="22">
        <f t="shared" si="2"/>
        <v>1652.6904965415683</v>
      </c>
      <c r="M4" s="22">
        <f t="shared" si="2"/>
        <v>1625.1233313028026</v>
      </c>
      <c r="N4" s="22">
        <f t="shared" si="2"/>
        <v>1589.4766505940029</v>
      </c>
      <c r="O4" s="22">
        <f t="shared" si="2"/>
        <v>1554.4824563488719</v>
      </c>
      <c r="P4" s="22">
        <f t="shared" si="2"/>
        <v>1510.9351389435267</v>
      </c>
      <c r="Q4" s="22">
        <f t="shared" si="2"/>
        <v>1466.0862495837878</v>
      </c>
      <c r="R4" s="22">
        <f t="shared" si="2"/>
        <v>1419.0735686079308</v>
      </c>
      <c r="S4" s="22">
        <f t="shared" si="2"/>
        <v>1383.6303438947343</v>
      </c>
      <c r="T4" s="22">
        <f t="shared" si="2"/>
        <v>1348.3849290024646</v>
      </c>
      <c r="U4" s="22">
        <f t="shared" si="2"/>
        <v>1321.6923765079675</v>
      </c>
      <c r="V4" s="22">
        <f t="shared" si="2"/>
        <v>1308.0922061504675</v>
      </c>
      <c r="W4" s="22">
        <f t="shared" ref="W4:Y4" si="3">SUM(W5:W8)</f>
        <v>1308.1344755564235</v>
      </c>
      <c r="X4" s="22">
        <f t="shared" si="3"/>
        <v>1289.4699477877414</v>
      </c>
      <c r="Y4" s="22">
        <f t="shared" si="3"/>
        <v>1257.124625778677</v>
      </c>
      <c r="DA4" s="57"/>
    </row>
    <row r="5" spans="1:105" ht="12" customHeight="1" x14ac:dyDescent="0.25">
      <c r="A5" s="28" t="s">
        <v>32</v>
      </c>
      <c r="B5" s="29">
        <f>B18*B70/11630</f>
        <v>1042.6492738392456</v>
      </c>
      <c r="C5" s="29">
        <f t="shared" ref="C5:V5" si="4">C18*C70/11630</f>
        <v>1034.3355354573705</v>
      </c>
      <c r="D5" s="29">
        <f t="shared" si="4"/>
        <v>1023.5448000997357</v>
      </c>
      <c r="E5" s="29">
        <f t="shared" si="4"/>
        <v>1013.6288511569135</v>
      </c>
      <c r="F5" s="29">
        <f t="shared" si="4"/>
        <v>1005.183607580232</v>
      </c>
      <c r="G5" s="29">
        <f t="shared" si="4"/>
        <v>998.46547428030999</v>
      </c>
      <c r="H5" s="29">
        <f t="shared" si="4"/>
        <v>987.20862984305199</v>
      </c>
      <c r="I5" s="29">
        <f t="shared" si="4"/>
        <v>976.58103383098501</v>
      </c>
      <c r="J5" s="29">
        <f t="shared" si="4"/>
        <v>964.18667878069141</v>
      </c>
      <c r="K5" s="29">
        <f t="shared" si="4"/>
        <v>949.49076103153686</v>
      </c>
      <c r="L5" s="29">
        <f t="shared" si="4"/>
        <v>930.73436801181504</v>
      </c>
      <c r="M5" s="29">
        <f t="shared" si="4"/>
        <v>914.18407938488497</v>
      </c>
      <c r="N5" s="29">
        <f t="shared" si="4"/>
        <v>895.0408526093812</v>
      </c>
      <c r="O5" s="29">
        <f t="shared" si="4"/>
        <v>870.63115013052698</v>
      </c>
      <c r="P5" s="29">
        <f t="shared" si="4"/>
        <v>846.2939797343613</v>
      </c>
      <c r="Q5" s="29">
        <f t="shared" si="4"/>
        <v>814.01423065066672</v>
      </c>
      <c r="R5" s="29">
        <f t="shared" si="4"/>
        <v>782.50355175591596</v>
      </c>
      <c r="S5" s="29">
        <f t="shared" si="4"/>
        <v>750.09939641638812</v>
      </c>
      <c r="T5" s="29">
        <f t="shared" si="4"/>
        <v>718.10903109397066</v>
      </c>
      <c r="U5" s="29">
        <f t="shared" si="4"/>
        <v>701.64014288515557</v>
      </c>
      <c r="V5" s="29">
        <f t="shared" si="4"/>
        <v>682.59146871576263</v>
      </c>
      <c r="W5" s="29">
        <f t="shared" ref="W5:Y5" si="5">W18*W70/11630</f>
        <v>664.96930732700491</v>
      </c>
      <c r="X5" s="29">
        <f t="shared" si="5"/>
        <v>655.25165545814207</v>
      </c>
      <c r="Y5" s="29">
        <f t="shared" si="5"/>
        <v>637.73353480258095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565.55672468039711</v>
      </c>
      <c r="C6" s="29">
        <f t="shared" ref="C6:V6" si="6">C19*C71/11630</f>
        <v>551.70765377432508</v>
      </c>
      <c r="D6" s="29">
        <f t="shared" si="6"/>
        <v>539.14019948337841</v>
      </c>
      <c r="E6" s="29">
        <f t="shared" si="6"/>
        <v>534.96119605335025</v>
      </c>
      <c r="F6" s="29">
        <f t="shared" si="6"/>
        <v>529.5583554152264</v>
      </c>
      <c r="G6" s="29">
        <f t="shared" si="6"/>
        <v>524.56170745782754</v>
      </c>
      <c r="H6" s="29">
        <f t="shared" si="6"/>
        <v>521.24180321929009</v>
      </c>
      <c r="I6" s="29">
        <f t="shared" si="6"/>
        <v>513.11220351972815</v>
      </c>
      <c r="J6" s="29">
        <f t="shared" si="6"/>
        <v>500.87377787951078</v>
      </c>
      <c r="K6" s="29">
        <f t="shared" si="6"/>
        <v>490.04910769294156</v>
      </c>
      <c r="L6" s="29">
        <f t="shared" si="6"/>
        <v>474.90774538333585</v>
      </c>
      <c r="M6" s="29">
        <f t="shared" si="6"/>
        <v>460.74248042847267</v>
      </c>
      <c r="N6" s="29">
        <f t="shared" si="6"/>
        <v>444.46254988766765</v>
      </c>
      <c r="O6" s="29">
        <f t="shared" si="6"/>
        <v>426.27334283990251</v>
      </c>
      <c r="P6" s="29">
        <f t="shared" si="6"/>
        <v>405.35153391130382</v>
      </c>
      <c r="Q6" s="29">
        <f t="shared" si="6"/>
        <v>384.48659161274549</v>
      </c>
      <c r="R6" s="29">
        <f t="shared" si="6"/>
        <v>367.97380172836489</v>
      </c>
      <c r="S6" s="29">
        <f t="shared" si="6"/>
        <v>359.28371723935652</v>
      </c>
      <c r="T6" s="29">
        <f t="shared" si="6"/>
        <v>343.77357331831558</v>
      </c>
      <c r="U6" s="29">
        <f t="shared" si="6"/>
        <v>328.32398565486091</v>
      </c>
      <c r="V6" s="29">
        <f t="shared" si="6"/>
        <v>317.13748887194828</v>
      </c>
      <c r="W6" s="29">
        <f t="shared" ref="W6:Y6" si="7">W19*W71/11630</f>
        <v>305.13824304693208</v>
      </c>
      <c r="X6" s="29">
        <f t="shared" si="7"/>
        <v>298.51609207980567</v>
      </c>
      <c r="Y6" s="29">
        <f t="shared" si="7"/>
        <v>289.45893020021174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13.097102382797793</v>
      </c>
      <c r="C7" s="29">
        <f t="shared" ref="C7:V7" si="8">C20*C72/11630</f>
        <v>13.147910791997417</v>
      </c>
      <c r="D7" s="29">
        <f t="shared" si="8"/>
        <v>13.161936783861456</v>
      </c>
      <c r="E7" s="29">
        <f t="shared" si="8"/>
        <v>13.342808803538611</v>
      </c>
      <c r="F7" s="29">
        <f t="shared" si="8"/>
        <v>13.467046085272205</v>
      </c>
      <c r="G7" s="29">
        <f t="shared" si="8"/>
        <v>13.694451551063244</v>
      </c>
      <c r="H7" s="29">
        <f t="shared" si="8"/>
        <v>13.940409952056532</v>
      </c>
      <c r="I7" s="29">
        <f t="shared" si="8"/>
        <v>14.32476033981377</v>
      </c>
      <c r="J7" s="29">
        <f t="shared" si="8"/>
        <v>14.823347887924648</v>
      </c>
      <c r="K7" s="29">
        <f t="shared" si="8"/>
        <v>15.48949060896874</v>
      </c>
      <c r="L7" s="29">
        <f t="shared" si="8"/>
        <v>16.444015156855968</v>
      </c>
      <c r="M7" s="29">
        <f t="shared" si="8"/>
        <v>17.866764040483755</v>
      </c>
      <c r="N7" s="29">
        <f t="shared" si="8"/>
        <v>20.142066798402531</v>
      </c>
      <c r="O7" s="29">
        <f t="shared" si="8"/>
        <v>23.653636096572228</v>
      </c>
      <c r="P7" s="29">
        <f t="shared" si="8"/>
        <v>28.884227527307047</v>
      </c>
      <c r="Q7" s="29">
        <f t="shared" si="8"/>
        <v>33.147331429726528</v>
      </c>
      <c r="R7" s="29">
        <f t="shared" si="8"/>
        <v>38.790131896182338</v>
      </c>
      <c r="S7" s="29">
        <f t="shared" si="8"/>
        <v>45.005283149359705</v>
      </c>
      <c r="T7" s="29">
        <f t="shared" si="8"/>
        <v>51.707049611201455</v>
      </c>
      <c r="U7" s="29">
        <f t="shared" si="8"/>
        <v>59.368855718483495</v>
      </c>
      <c r="V7" s="29">
        <f t="shared" si="8"/>
        <v>66.755348614855023</v>
      </c>
      <c r="W7" s="29">
        <f t="shared" ref="W7:Y7" si="9">W20*W72/11630</f>
        <v>73.677943808477849</v>
      </c>
      <c r="X7" s="29">
        <f t="shared" si="9"/>
        <v>77.935355674582667</v>
      </c>
      <c r="Y7" s="29">
        <f t="shared" si="9"/>
        <v>80.373739614692155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181.40182852920523</v>
      </c>
      <c r="C8" s="29">
        <f t="shared" ref="C8:V8" si="10">C21*C73/11630</f>
        <v>192.39624214252026</v>
      </c>
      <c r="D8" s="29">
        <f t="shared" si="10"/>
        <v>194.96948609811582</v>
      </c>
      <c r="E8" s="29">
        <f t="shared" si="10"/>
        <v>199.85737335776309</v>
      </c>
      <c r="F8" s="29">
        <f t="shared" si="10"/>
        <v>206.0445461999615</v>
      </c>
      <c r="G8" s="29">
        <f t="shared" si="10"/>
        <v>212.72772969052514</v>
      </c>
      <c r="H8" s="29">
        <f t="shared" si="10"/>
        <v>211.2097730891486</v>
      </c>
      <c r="I8" s="29">
        <f t="shared" si="10"/>
        <v>218.62099116293186</v>
      </c>
      <c r="J8" s="29">
        <f t="shared" si="10"/>
        <v>220.33796012427038</v>
      </c>
      <c r="K8" s="29">
        <f t="shared" si="10"/>
        <v>227.67939771231687</v>
      </c>
      <c r="L8" s="29">
        <f t="shared" si="10"/>
        <v>230.60436798956158</v>
      </c>
      <c r="M8" s="29">
        <f t="shared" si="10"/>
        <v>232.33000744896125</v>
      </c>
      <c r="N8" s="29">
        <f t="shared" si="10"/>
        <v>229.83118129855131</v>
      </c>
      <c r="O8" s="29">
        <f t="shared" si="10"/>
        <v>233.92432728187009</v>
      </c>
      <c r="P8" s="29">
        <f t="shared" si="10"/>
        <v>230.40539777055446</v>
      </c>
      <c r="Q8" s="29">
        <f t="shared" si="10"/>
        <v>234.43809589064901</v>
      </c>
      <c r="R8" s="29">
        <f t="shared" si="10"/>
        <v>229.80608322746761</v>
      </c>
      <c r="S8" s="29">
        <f t="shared" si="10"/>
        <v>229.24194708962995</v>
      </c>
      <c r="T8" s="29">
        <f t="shared" si="10"/>
        <v>234.79527497897701</v>
      </c>
      <c r="U8" s="29">
        <f t="shared" si="10"/>
        <v>232.35939224946765</v>
      </c>
      <c r="V8" s="29">
        <f t="shared" si="10"/>
        <v>241.60789994790173</v>
      </c>
      <c r="W8" s="29">
        <f t="shared" ref="W8:Y8" si="11">W21*W73/11630</f>
        <v>264.34898137400859</v>
      </c>
      <c r="X8" s="29">
        <f t="shared" si="11"/>
        <v>257.76684457521077</v>
      </c>
      <c r="Y8" s="29">
        <f t="shared" si="11"/>
        <v>249.55842116119211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587.66069624604233</v>
      </c>
      <c r="C9" s="22">
        <f t="shared" ref="C9:V9" si="12">SUM(C10:C11)</f>
        <v>617.41101502982133</v>
      </c>
      <c r="D9" s="22">
        <f t="shared" si="12"/>
        <v>648.67236818377739</v>
      </c>
      <c r="E9" s="22">
        <f t="shared" si="12"/>
        <v>681.67937003437021</v>
      </c>
      <c r="F9" s="22">
        <f t="shared" si="12"/>
        <v>727.64545116126169</v>
      </c>
      <c r="G9" s="22">
        <f t="shared" si="12"/>
        <v>775.58601720238255</v>
      </c>
      <c r="H9" s="22">
        <f t="shared" si="12"/>
        <v>842.95942363501638</v>
      </c>
      <c r="I9" s="22">
        <f t="shared" si="12"/>
        <v>918.7027659336643</v>
      </c>
      <c r="J9" s="22">
        <f t="shared" si="12"/>
        <v>997.70664652300638</v>
      </c>
      <c r="K9" s="22">
        <f t="shared" si="12"/>
        <v>1077.0240755789562</v>
      </c>
      <c r="L9" s="22">
        <f t="shared" si="12"/>
        <v>1140.4774831333782</v>
      </c>
      <c r="M9" s="22">
        <f t="shared" si="12"/>
        <v>1190.1517510337201</v>
      </c>
      <c r="N9" s="22">
        <f t="shared" si="12"/>
        <v>1224.7777986711335</v>
      </c>
      <c r="O9" s="22">
        <f t="shared" si="12"/>
        <v>1253.0627430960706</v>
      </c>
      <c r="P9" s="22">
        <f t="shared" si="12"/>
        <v>1310.1596866021937</v>
      </c>
      <c r="Q9" s="22">
        <f t="shared" si="12"/>
        <v>1338.3948049837261</v>
      </c>
      <c r="R9" s="22">
        <f t="shared" si="12"/>
        <v>1362.835601511179</v>
      </c>
      <c r="S9" s="22">
        <f t="shared" si="12"/>
        <v>1447.5406757127887</v>
      </c>
      <c r="T9" s="22">
        <f t="shared" si="12"/>
        <v>1547.0016556617456</v>
      </c>
      <c r="U9" s="22">
        <f t="shared" si="12"/>
        <v>1613.5638208212297</v>
      </c>
      <c r="V9" s="22">
        <f t="shared" si="12"/>
        <v>1756.4932365644388</v>
      </c>
      <c r="W9" s="22">
        <f t="shared" ref="W9:Y9" si="13">SUM(W10:W11)</f>
        <v>1815.3053966928417</v>
      </c>
      <c r="X9" s="22">
        <f t="shared" si="13"/>
        <v>1790.3832484472932</v>
      </c>
      <c r="Y9" s="22">
        <f t="shared" si="13"/>
        <v>1784.1033740399735</v>
      </c>
      <c r="DA9" s="57"/>
    </row>
    <row r="10" spans="1:105" ht="12" customHeight="1" x14ac:dyDescent="0.25">
      <c r="A10" s="28" t="s">
        <v>28</v>
      </c>
      <c r="B10" s="29">
        <f>B23*B75/11630</f>
        <v>449.68117666251777</v>
      </c>
      <c r="C10" s="29">
        <f t="shared" ref="C10:V10" si="14">C23*C75/11630</f>
        <v>476.98151497443183</v>
      </c>
      <c r="D10" s="29">
        <f t="shared" si="14"/>
        <v>505.44380752353123</v>
      </c>
      <c r="E10" s="29">
        <f t="shared" si="14"/>
        <v>535.78564007271564</v>
      </c>
      <c r="F10" s="29">
        <f t="shared" si="14"/>
        <v>570.7888910446112</v>
      </c>
      <c r="G10" s="29">
        <f t="shared" si="14"/>
        <v>606.71548693191551</v>
      </c>
      <c r="H10" s="29">
        <f t="shared" si="14"/>
        <v>660.43065300736362</v>
      </c>
      <c r="I10" s="29">
        <f t="shared" si="14"/>
        <v>718.38408494793759</v>
      </c>
      <c r="J10" s="29">
        <f t="shared" si="14"/>
        <v>782.20699115005618</v>
      </c>
      <c r="K10" s="29">
        <f t="shared" si="14"/>
        <v>845.78330304622216</v>
      </c>
      <c r="L10" s="29">
        <f t="shared" si="14"/>
        <v>896.59099242504692</v>
      </c>
      <c r="M10" s="29">
        <f t="shared" si="14"/>
        <v>937.47926523086926</v>
      </c>
      <c r="N10" s="29">
        <f t="shared" si="14"/>
        <v>964.34892551971109</v>
      </c>
      <c r="O10" s="29">
        <f t="shared" si="14"/>
        <v>989.22451950327149</v>
      </c>
      <c r="P10" s="29">
        <f t="shared" si="14"/>
        <v>1036.1843979231492</v>
      </c>
      <c r="Q10" s="29">
        <f t="shared" si="14"/>
        <v>1047.9841685526669</v>
      </c>
      <c r="R10" s="29">
        <f t="shared" si="14"/>
        <v>1035.1369290755015</v>
      </c>
      <c r="S10" s="29">
        <f t="shared" si="14"/>
        <v>1071.9016667197925</v>
      </c>
      <c r="T10" s="29">
        <f t="shared" si="14"/>
        <v>1114.8183612286832</v>
      </c>
      <c r="U10" s="29">
        <f t="shared" si="14"/>
        <v>1135.2045136172751</v>
      </c>
      <c r="V10" s="29">
        <f t="shared" si="14"/>
        <v>1208.6029289386929</v>
      </c>
      <c r="W10" s="29">
        <f t="shared" ref="W10:Y10" si="15">W23*W75/11630</f>
        <v>1222.0025007049021</v>
      </c>
      <c r="X10" s="29">
        <f t="shared" si="15"/>
        <v>1176.9631478093518</v>
      </c>
      <c r="Y10" s="29">
        <f t="shared" si="15"/>
        <v>1157.4073259285863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137.97951958352459</v>
      </c>
      <c r="C11" s="29">
        <f t="shared" ref="C11:V11" si="16">C24*C76/11630</f>
        <v>140.4295000553895</v>
      </c>
      <c r="D11" s="29">
        <f t="shared" si="16"/>
        <v>143.22856066024619</v>
      </c>
      <c r="E11" s="29">
        <f t="shared" si="16"/>
        <v>145.89372996165454</v>
      </c>
      <c r="F11" s="29">
        <f t="shared" si="16"/>
        <v>156.85656011665046</v>
      </c>
      <c r="G11" s="29">
        <f t="shared" si="16"/>
        <v>168.87053027046701</v>
      </c>
      <c r="H11" s="29">
        <f t="shared" si="16"/>
        <v>182.52877062765273</v>
      </c>
      <c r="I11" s="29">
        <f t="shared" si="16"/>
        <v>200.31868098572673</v>
      </c>
      <c r="J11" s="29">
        <f t="shared" si="16"/>
        <v>215.4996553729502</v>
      </c>
      <c r="K11" s="29">
        <f t="shared" si="16"/>
        <v>231.24077253273404</v>
      </c>
      <c r="L11" s="29">
        <f t="shared" si="16"/>
        <v>243.88649070833137</v>
      </c>
      <c r="M11" s="29">
        <f t="shared" si="16"/>
        <v>252.6724858028509</v>
      </c>
      <c r="N11" s="29">
        <f t="shared" si="16"/>
        <v>260.42887315142247</v>
      </c>
      <c r="O11" s="29">
        <f t="shared" si="16"/>
        <v>263.83822359279901</v>
      </c>
      <c r="P11" s="29">
        <f t="shared" si="16"/>
        <v>273.97528867904464</v>
      </c>
      <c r="Q11" s="29">
        <f t="shared" si="16"/>
        <v>290.41063643105912</v>
      </c>
      <c r="R11" s="29">
        <f t="shared" si="16"/>
        <v>327.69867243567739</v>
      </c>
      <c r="S11" s="29">
        <f t="shared" si="16"/>
        <v>375.63900899299614</v>
      </c>
      <c r="T11" s="29">
        <f t="shared" si="16"/>
        <v>432.18329443306254</v>
      </c>
      <c r="U11" s="29">
        <f t="shared" si="16"/>
        <v>478.35930720395459</v>
      </c>
      <c r="V11" s="29">
        <f t="shared" si="16"/>
        <v>547.89030762574589</v>
      </c>
      <c r="W11" s="29">
        <f t="shared" ref="W11:Y11" si="17">W24*W76/11630</f>
        <v>593.30289598793956</v>
      </c>
      <c r="X11" s="29">
        <f t="shared" si="17"/>
        <v>613.42010063794146</v>
      </c>
      <c r="Y11" s="29">
        <f t="shared" si="17"/>
        <v>626.6960481113872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987.27771541499305</v>
      </c>
      <c r="C12" s="22">
        <f t="shared" ref="C12:V12" si="18">SUM(C13:C14)</f>
        <v>1007.1667115674242</v>
      </c>
      <c r="D12" s="22">
        <f t="shared" si="18"/>
        <v>1028.6510250995689</v>
      </c>
      <c r="E12" s="22">
        <f t="shared" si="18"/>
        <v>1044.4229665642908</v>
      </c>
      <c r="F12" s="22">
        <f t="shared" si="18"/>
        <v>1062.6951293926872</v>
      </c>
      <c r="G12" s="22">
        <f t="shared" si="18"/>
        <v>1086.9229226452851</v>
      </c>
      <c r="H12" s="22">
        <f t="shared" si="18"/>
        <v>1105.3842300285046</v>
      </c>
      <c r="I12" s="22">
        <f t="shared" si="18"/>
        <v>1132.3407839072302</v>
      </c>
      <c r="J12" s="22">
        <f t="shared" si="18"/>
        <v>1155.5107651932315</v>
      </c>
      <c r="K12" s="22">
        <f t="shared" si="18"/>
        <v>1180.3133331025169</v>
      </c>
      <c r="L12" s="22">
        <f t="shared" si="18"/>
        <v>1194.6761972942584</v>
      </c>
      <c r="M12" s="22">
        <f t="shared" si="18"/>
        <v>1195.647281473548</v>
      </c>
      <c r="N12" s="22">
        <f t="shared" si="18"/>
        <v>1183.4073194733214</v>
      </c>
      <c r="O12" s="22">
        <f t="shared" si="18"/>
        <v>1182.6067647949133</v>
      </c>
      <c r="P12" s="22">
        <f t="shared" si="18"/>
        <v>1191.2619851664208</v>
      </c>
      <c r="Q12" s="22">
        <f t="shared" si="18"/>
        <v>1164.330472135458</v>
      </c>
      <c r="R12" s="22">
        <f t="shared" si="18"/>
        <v>1126.9373475077175</v>
      </c>
      <c r="S12" s="22">
        <f t="shared" si="18"/>
        <v>1112.2513315914834</v>
      </c>
      <c r="T12" s="22">
        <f t="shared" si="18"/>
        <v>1106.7914032979556</v>
      </c>
      <c r="U12" s="22">
        <f t="shared" si="18"/>
        <v>1076.1369191320614</v>
      </c>
      <c r="V12" s="22">
        <f t="shared" si="18"/>
        <v>1104.4377731062448</v>
      </c>
      <c r="W12" s="22">
        <f t="shared" ref="W12:Y12" si="19">SUM(W13:W14)</f>
        <v>1098.9838519020316</v>
      </c>
      <c r="X12" s="22">
        <f t="shared" si="19"/>
        <v>1051.3089150762303</v>
      </c>
      <c r="Y12" s="22">
        <f t="shared" si="19"/>
        <v>1008.8854455120735</v>
      </c>
      <c r="DA12" s="57"/>
    </row>
    <row r="13" spans="1:105" ht="12" customHeight="1" x14ac:dyDescent="0.25">
      <c r="A13" s="30" t="s">
        <v>44</v>
      </c>
      <c r="B13" s="31">
        <f>B26*B78/11630</f>
        <v>793.7702639815534</v>
      </c>
      <c r="C13" s="31">
        <f t="shared" ref="C13:V13" si="20">C26*C78/11630</f>
        <v>807.19068376123653</v>
      </c>
      <c r="D13" s="31">
        <f t="shared" si="20"/>
        <v>817.95330031468154</v>
      </c>
      <c r="E13" s="31">
        <f t="shared" si="20"/>
        <v>824.56340918542332</v>
      </c>
      <c r="F13" s="31">
        <f t="shared" si="20"/>
        <v>833.38866968712455</v>
      </c>
      <c r="G13" s="31">
        <f t="shared" si="20"/>
        <v>840.65130157282817</v>
      </c>
      <c r="H13" s="31">
        <f t="shared" si="20"/>
        <v>844.05143708252012</v>
      </c>
      <c r="I13" s="31">
        <f t="shared" si="20"/>
        <v>845.39994370356658</v>
      </c>
      <c r="J13" s="31">
        <f t="shared" si="20"/>
        <v>841.19173054117675</v>
      </c>
      <c r="K13" s="31">
        <f t="shared" si="20"/>
        <v>831.15411049543627</v>
      </c>
      <c r="L13" s="31">
        <f t="shared" si="20"/>
        <v>817.49238569584679</v>
      </c>
      <c r="M13" s="31">
        <f t="shared" si="20"/>
        <v>791.96239311756312</v>
      </c>
      <c r="N13" s="31">
        <f t="shared" si="20"/>
        <v>762.81281793858807</v>
      </c>
      <c r="O13" s="31">
        <f t="shared" si="20"/>
        <v>740.48944980831345</v>
      </c>
      <c r="P13" s="31">
        <f t="shared" si="20"/>
        <v>724.50917423388978</v>
      </c>
      <c r="Q13" s="31">
        <f t="shared" si="20"/>
        <v>680.76220902713089</v>
      </c>
      <c r="R13" s="31">
        <f t="shared" si="20"/>
        <v>638.53514530635277</v>
      </c>
      <c r="S13" s="31">
        <f t="shared" si="20"/>
        <v>602.4123260889296</v>
      </c>
      <c r="T13" s="31">
        <f t="shared" si="20"/>
        <v>572.87701507307133</v>
      </c>
      <c r="U13" s="31">
        <f t="shared" si="20"/>
        <v>531.94736066138694</v>
      </c>
      <c r="V13" s="31">
        <f t="shared" si="20"/>
        <v>523.136868133799</v>
      </c>
      <c r="W13" s="31">
        <f t="shared" ref="W13:Y13" si="21">W26*W78/11630</f>
        <v>508.29550484522849</v>
      </c>
      <c r="X13" s="31">
        <f t="shared" si="21"/>
        <v>473.33379568213513</v>
      </c>
      <c r="Y13" s="31">
        <f t="shared" si="21"/>
        <v>442.40757693203295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193.50745143343971</v>
      </c>
      <c r="C14" s="33">
        <f t="shared" ref="C14:V14" si="22">C27*C79/11630</f>
        <v>199.97602780618766</v>
      </c>
      <c r="D14" s="33">
        <f t="shared" si="22"/>
        <v>210.69772478488738</v>
      </c>
      <c r="E14" s="33">
        <f t="shared" si="22"/>
        <v>219.85955737886752</v>
      </c>
      <c r="F14" s="33">
        <f t="shared" si="22"/>
        <v>229.30645970556282</v>
      </c>
      <c r="G14" s="33">
        <f t="shared" si="22"/>
        <v>246.27162107245698</v>
      </c>
      <c r="H14" s="33">
        <f t="shared" si="22"/>
        <v>261.33279294598441</v>
      </c>
      <c r="I14" s="33">
        <f t="shared" si="22"/>
        <v>286.94084020366364</v>
      </c>
      <c r="J14" s="33">
        <f t="shared" si="22"/>
        <v>314.31903465205465</v>
      </c>
      <c r="K14" s="33">
        <f t="shared" si="22"/>
        <v>349.15922260708061</v>
      </c>
      <c r="L14" s="33">
        <f t="shared" si="22"/>
        <v>377.18381159841158</v>
      </c>
      <c r="M14" s="33">
        <f t="shared" si="22"/>
        <v>403.68488835598487</v>
      </c>
      <c r="N14" s="33">
        <f t="shared" si="22"/>
        <v>420.59450153473335</v>
      </c>
      <c r="O14" s="33">
        <f t="shared" si="22"/>
        <v>442.11731498659981</v>
      </c>
      <c r="P14" s="33">
        <f t="shared" si="22"/>
        <v>466.75281093253096</v>
      </c>
      <c r="Q14" s="33">
        <f t="shared" si="22"/>
        <v>483.56826310832707</v>
      </c>
      <c r="R14" s="33">
        <f t="shared" si="22"/>
        <v>488.40220220136479</v>
      </c>
      <c r="S14" s="33">
        <f t="shared" si="22"/>
        <v>509.83900550255379</v>
      </c>
      <c r="T14" s="33">
        <f t="shared" si="22"/>
        <v>533.91438822488442</v>
      </c>
      <c r="U14" s="33">
        <f t="shared" si="22"/>
        <v>544.18955847067446</v>
      </c>
      <c r="V14" s="33">
        <f t="shared" si="22"/>
        <v>581.30090497244578</v>
      </c>
      <c r="W14" s="33">
        <f t="shared" ref="W14:Y14" si="23">W27*W79/11630</f>
        <v>590.68834705680308</v>
      </c>
      <c r="X14" s="33">
        <f t="shared" si="23"/>
        <v>577.97511939409503</v>
      </c>
      <c r="Y14" s="33">
        <f t="shared" si="23"/>
        <v>566.47786858004054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114591.95420144421</v>
      </c>
      <c r="C16" s="19">
        <f t="shared" ref="C16:Q16" si="24">SUM(C17,C22,C25)</f>
        <v>116340.24208867701</v>
      </c>
      <c r="D16" s="19">
        <f t="shared" si="24"/>
        <v>119262.89013530896</v>
      </c>
      <c r="E16" s="19">
        <f t="shared" si="24"/>
        <v>121843.94105121153</v>
      </c>
      <c r="F16" s="19">
        <f t="shared" si="24"/>
        <v>124760.3869201683</v>
      </c>
      <c r="G16" s="19">
        <f t="shared" si="24"/>
        <v>130248.99463834283</v>
      </c>
      <c r="H16" s="19">
        <f t="shared" si="24"/>
        <v>135044.84744910456</v>
      </c>
      <c r="I16" s="19">
        <f t="shared" si="24"/>
        <v>143542.3972572287</v>
      </c>
      <c r="J16" s="19">
        <f t="shared" si="24"/>
        <v>152516.07311413871</v>
      </c>
      <c r="K16" s="19">
        <f t="shared" si="24"/>
        <v>164239.94172594056</v>
      </c>
      <c r="L16" s="19">
        <f t="shared" si="24"/>
        <v>173048.18202727131</v>
      </c>
      <c r="M16" s="19">
        <f t="shared" si="24"/>
        <v>180427.76378294156</v>
      </c>
      <c r="N16" s="19">
        <f t="shared" si="24"/>
        <v>184620.82206241664</v>
      </c>
      <c r="O16" s="19">
        <f t="shared" si="24"/>
        <v>190365.31231667422</v>
      </c>
      <c r="P16" s="19">
        <f t="shared" si="24"/>
        <v>197336.29352013022</v>
      </c>
      <c r="Q16" s="19">
        <f t="shared" si="24"/>
        <v>200652.09233258077</v>
      </c>
      <c r="R16" s="19">
        <f t="shared" ref="R16" si="25">SUM(R17,R22,R25)</f>
        <v>202603.70278008343</v>
      </c>
      <c r="S16" s="19">
        <f t="shared" ref="S16" si="26">SUM(S17,S22,S25)</f>
        <v>205898.46665973478</v>
      </c>
      <c r="T16" s="19">
        <f t="shared" ref="T16" si="27">SUM(T17,T22,T25)</f>
        <v>208901.28394687164</v>
      </c>
      <c r="U16" s="19">
        <f t="shared" ref="U16" si="28">SUM(U17,U22,U25)</f>
        <v>211695.33150380151</v>
      </c>
      <c r="V16" s="19">
        <f t="shared" ref="V16:W16" si="29">SUM(V17,V22,V25)</f>
        <v>214180.03707075358</v>
      </c>
      <c r="W16" s="19">
        <f t="shared" si="29"/>
        <v>212551.53203370539</v>
      </c>
      <c r="X16" s="19">
        <f t="shared" ref="X16:Y16" si="30">SUM(X17,X22,X25)</f>
        <v>214076.06989576705</v>
      </c>
      <c r="Y16" s="19">
        <f t="shared" si="30"/>
        <v>212847.54956108693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21744.451177364455</v>
      </c>
      <c r="C17" s="22">
        <f t="shared" ref="C17:Q17" si="31">SUM(C18:C21)</f>
        <v>21983.256257599365</v>
      </c>
      <c r="D17" s="22">
        <f t="shared" si="31"/>
        <v>21836.241706565637</v>
      </c>
      <c r="E17" s="22">
        <f t="shared" si="31"/>
        <v>21859.589290096908</v>
      </c>
      <c r="F17" s="22">
        <f t="shared" si="31"/>
        <v>21839.918959747909</v>
      </c>
      <c r="G17" s="22">
        <f t="shared" si="31"/>
        <v>21854.938937802424</v>
      </c>
      <c r="H17" s="22">
        <f t="shared" si="31"/>
        <v>21696.053412044188</v>
      </c>
      <c r="I17" s="22">
        <f t="shared" si="31"/>
        <v>21706.98830936287</v>
      </c>
      <c r="J17" s="22">
        <f t="shared" si="31"/>
        <v>21515.847308913988</v>
      </c>
      <c r="K17" s="22">
        <f t="shared" si="31"/>
        <v>21506.342585684564</v>
      </c>
      <c r="L17" s="22">
        <f t="shared" si="31"/>
        <v>21244.785832019727</v>
      </c>
      <c r="M17" s="22">
        <f t="shared" si="31"/>
        <v>20970.969496045807</v>
      </c>
      <c r="N17" s="22">
        <f t="shared" si="31"/>
        <v>20556.192605162036</v>
      </c>
      <c r="O17" s="22">
        <f t="shared" si="31"/>
        <v>20298.796856775465</v>
      </c>
      <c r="P17" s="22">
        <f t="shared" si="31"/>
        <v>19907.804104179715</v>
      </c>
      <c r="Q17" s="22">
        <f t="shared" si="31"/>
        <v>19520.64664539578</v>
      </c>
      <c r="R17" s="22">
        <f t="shared" ref="R17" si="32">SUM(R18:R21)</f>
        <v>19251.580498468949</v>
      </c>
      <c r="S17" s="22">
        <f t="shared" ref="S17" si="33">SUM(S18:S21)</f>
        <v>19049.623852959114</v>
      </c>
      <c r="T17" s="22">
        <f t="shared" ref="T17" si="34">SUM(T18:T21)</f>
        <v>19137.667928269628</v>
      </c>
      <c r="U17" s="22">
        <f t="shared" ref="U17" si="35">SUM(U18:U21)</f>
        <v>19141.53756406538</v>
      </c>
      <c r="V17" s="22">
        <f t="shared" ref="V17:W17" si="36">SUM(V18:V21)</f>
        <v>19156.060538911712</v>
      </c>
      <c r="W17" s="22">
        <f t="shared" si="36"/>
        <v>19296.941991156382</v>
      </c>
      <c r="X17" s="22">
        <f t="shared" ref="X17:Y17" si="37">SUM(X18:X21)</f>
        <v>19516.465637248955</v>
      </c>
      <c r="Y17" s="22">
        <f t="shared" si="37"/>
        <v>19345.817534439411</v>
      </c>
      <c r="DA17" s="57"/>
    </row>
    <row r="18" spans="1:105" ht="12" customHeight="1" x14ac:dyDescent="0.25">
      <c r="A18" s="28" t="s">
        <v>32</v>
      </c>
      <c r="B18" s="29">
        <f>B31*B83/1000000</f>
        <v>1384.2478373002778</v>
      </c>
      <c r="C18" s="29">
        <f t="shared" ref="C18:Q18" si="38">C31*C83/1000000</f>
        <v>1373.210305635756</v>
      </c>
      <c r="D18" s="29">
        <f t="shared" si="38"/>
        <v>1358.8842494474807</v>
      </c>
      <c r="E18" s="29">
        <f t="shared" si="38"/>
        <v>1345.7195820724787</v>
      </c>
      <c r="F18" s="29">
        <f t="shared" si="38"/>
        <v>1334.5074607486413</v>
      </c>
      <c r="G18" s="29">
        <f t="shared" si="38"/>
        <v>1325.5882951917824</v>
      </c>
      <c r="H18" s="29">
        <f t="shared" si="38"/>
        <v>1310.6434206706281</v>
      </c>
      <c r="I18" s="29">
        <f t="shared" si="38"/>
        <v>1296.5339524491276</v>
      </c>
      <c r="J18" s="29">
        <f t="shared" si="38"/>
        <v>1280.0788897510783</v>
      </c>
      <c r="K18" s="29">
        <f t="shared" si="38"/>
        <v>1260.568213561276</v>
      </c>
      <c r="L18" s="29">
        <f t="shared" si="38"/>
        <v>1235.6667465727644</v>
      </c>
      <c r="M18" s="29">
        <f t="shared" si="38"/>
        <v>1213.6941601879244</v>
      </c>
      <c r="N18" s="29">
        <f t="shared" si="38"/>
        <v>1188.279122813597</v>
      </c>
      <c r="O18" s="29">
        <f t="shared" si="38"/>
        <v>1155.8721776276293</v>
      </c>
      <c r="P18" s="29">
        <f t="shared" si="38"/>
        <v>1123.5615278893408</v>
      </c>
      <c r="Q18" s="29">
        <f t="shared" si="38"/>
        <v>1080.7061075875865</v>
      </c>
      <c r="R18" s="29">
        <f t="shared" ref="R18:V18" si="39">R31*R83/1000000</f>
        <v>1038.8717245343955</v>
      </c>
      <c r="S18" s="29">
        <f t="shared" si="39"/>
        <v>995.85113930623254</v>
      </c>
      <c r="T18" s="29">
        <f t="shared" si="39"/>
        <v>953.37991228571684</v>
      </c>
      <c r="U18" s="29">
        <f t="shared" si="39"/>
        <v>931.51539517743845</v>
      </c>
      <c r="V18" s="29">
        <f t="shared" si="39"/>
        <v>906.22588826076708</v>
      </c>
      <c r="W18" s="29">
        <f t="shared" ref="W18:Y18" si="40">W31*W83/1000000</f>
        <v>882.83025618870624</v>
      </c>
      <c r="X18" s="29">
        <f t="shared" si="40"/>
        <v>869.92885307970221</v>
      </c>
      <c r="Y18" s="29">
        <f t="shared" si="40"/>
        <v>846.67134814543567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15127.352895752556</v>
      </c>
      <c r="C19" s="29">
        <f t="shared" ref="C19:Q19" si="41">C32*C84/1000000</f>
        <v>15094.532537210602</v>
      </c>
      <c r="D19" s="29">
        <f t="shared" si="41"/>
        <v>14888.730655433381</v>
      </c>
      <c r="E19" s="29">
        <f t="shared" si="41"/>
        <v>14796.185337254145</v>
      </c>
      <c r="F19" s="29">
        <f t="shared" si="41"/>
        <v>14621.715817680242</v>
      </c>
      <c r="G19" s="29">
        <f t="shared" si="41"/>
        <v>14464.778671570055</v>
      </c>
      <c r="H19" s="29">
        <f t="shared" si="41"/>
        <v>14346.863763561831</v>
      </c>
      <c r="I19" s="29">
        <f t="shared" si="41"/>
        <v>14154.945164568911</v>
      </c>
      <c r="J19" s="29">
        <f t="shared" si="41"/>
        <v>13885.90556625387</v>
      </c>
      <c r="K19" s="29">
        <f t="shared" si="41"/>
        <v>13634.235445868217</v>
      </c>
      <c r="L19" s="29">
        <f t="shared" si="41"/>
        <v>13252.074881986689</v>
      </c>
      <c r="M19" s="29">
        <f t="shared" si="41"/>
        <v>12874.598374637162</v>
      </c>
      <c r="N19" s="29">
        <f t="shared" si="41"/>
        <v>12442.913541686659</v>
      </c>
      <c r="O19" s="29">
        <f t="shared" si="41"/>
        <v>11963.515010853813</v>
      </c>
      <c r="P19" s="29">
        <f t="shared" si="41"/>
        <v>11423.994251471402</v>
      </c>
      <c r="Q19" s="29">
        <f t="shared" si="41"/>
        <v>10826.205477820044</v>
      </c>
      <c r="R19" s="29">
        <f t="shared" ref="R19:V19" si="42">R32*R84/1000000</f>
        <v>10403.396720068535</v>
      </c>
      <c r="S19" s="29">
        <f t="shared" si="42"/>
        <v>10087.460697657252</v>
      </c>
      <c r="T19" s="29">
        <f t="shared" si="42"/>
        <v>9759.5100185650281</v>
      </c>
      <c r="U19" s="29">
        <f t="shared" si="42"/>
        <v>9457.976873896896</v>
      </c>
      <c r="V19" s="29">
        <f t="shared" si="42"/>
        <v>9129.6896289145207</v>
      </c>
      <c r="W19" s="29">
        <f t="shared" ref="W19:Y19" si="43">W32*W84/1000000</f>
        <v>8777.5973992006057</v>
      </c>
      <c r="X19" s="29">
        <f t="shared" si="43"/>
        <v>8607.9345341772332</v>
      </c>
      <c r="Y19" s="29">
        <f t="shared" si="43"/>
        <v>8356.9001652397419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566.70534360086981</v>
      </c>
      <c r="C20" s="29">
        <f t="shared" ref="C20:Q20" si="45">C33*C85/1000000</f>
        <v>571.31446889295876</v>
      </c>
      <c r="D20" s="29">
        <f t="shared" si="45"/>
        <v>576.59501351338054</v>
      </c>
      <c r="E20" s="29">
        <f t="shared" si="45"/>
        <v>584.1794925730926</v>
      </c>
      <c r="F20" s="29">
        <f t="shared" si="45"/>
        <v>595.67662452873446</v>
      </c>
      <c r="G20" s="29">
        <f t="shared" si="45"/>
        <v>612.47130952795953</v>
      </c>
      <c r="H20" s="29">
        <f t="shared" si="45"/>
        <v>630.71860949841016</v>
      </c>
      <c r="I20" s="29">
        <f t="shared" si="45"/>
        <v>656.30710771368729</v>
      </c>
      <c r="J20" s="29">
        <f t="shared" si="45"/>
        <v>689.41478878629869</v>
      </c>
      <c r="K20" s="29">
        <f t="shared" si="45"/>
        <v>733.80989275246725</v>
      </c>
      <c r="L20" s="29">
        <f t="shared" si="45"/>
        <v>793.87699041153599</v>
      </c>
      <c r="M20" s="29">
        <f t="shared" si="45"/>
        <v>881.37696873978973</v>
      </c>
      <c r="N20" s="29">
        <f t="shared" si="45"/>
        <v>998.48672760238378</v>
      </c>
      <c r="O20" s="29">
        <f t="shared" si="45"/>
        <v>1167.0313301208853</v>
      </c>
      <c r="P20" s="29">
        <f t="shared" si="45"/>
        <v>1423.2828740734367</v>
      </c>
      <c r="Q20" s="29">
        <f t="shared" si="45"/>
        <v>1623.5833886882699</v>
      </c>
      <c r="R20" s="29">
        <f t="shared" ref="R20:V20" si="46">R33*R85/1000000</f>
        <v>1881.1158070730314</v>
      </c>
      <c r="S20" s="29">
        <f t="shared" si="46"/>
        <v>2145.6652983228646</v>
      </c>
      <c r="T20" s="29">
        <f t="shared" si="46"/>
        <v>2473.3029143368794</v>
      </c>
      <c r="U20" s="29">
        <f t="shared" si="46"/>
        <v>2855.4776416708723</v>
      </c>
      <c r="V20" s="29">
        <f t="shared" si="46"/>
        <v>3221.5256421906811</v>
      </c>
      <c r="W20" s="29">
        <f t="shared" ref="W20:Y20" si="47">W33*W85/1000000</f>
        <v>3535.8474984206882</v>
      </c>
      <c r="X20" s="29">
        <f t="shared" si="47"/>
        <v>3818.9529136434139</v>
      </c>
      <c r="Y20" s="29">
        <f t="shared" si="47"/>
        <v>3980.3623652973874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4666.1451007107544</v>
      </c>
      <c r="C21" s="29">
        <f t="shared" ref="C21:Q21" si="49">C34*C86/1000000</f>
        <v>4944.1989458600519</v>
      </c>
      <c r="D21" s="29">
        <f t="shared" si="49"/>
        <v>5012.0317881713954</v>
      </c>
      <c r="E21" s="29">
        <f t="shared" si="49"/>
        <v>5133.5048781971927</v>
      </c>
      <c r="F21" s="29">
        <f t="shared" si="49"/>
        <v>5288.0190567902946</v>
      </c>
      <c r="G21" s="29">
        <f t="shared" si="49"/>
        <v>5452.1006615126289</v>
      </c>
      <c r="H21" s="29">
        <f t="shared" si="49"/>
        <v>5407.8276183133212</v>
      </c>
      <c r="I21" s="29">
        <f t="shared" si="49"/>
        <v>5599.2020846311443</v>
      </c>
      <c r="J21" s="29">
        <f t="shared" si="49"/>
        <v>5660.4480641227419</v>
      </c>
      <c r="K21" s="29">
        <f t="shared" si="49"/>
        <v>5877.7290335026009</v>
      </c>
      <c r="L21" s="29">
        <f t="shared" si="49"/>
        <v>5963.1672130487368</v>
      </c>
      <c r="M21" s="29">
        <f t="shared" si="49"/>
        <v>6001.2999924809328</v>
      </c>
      <c r="N21" s="29">
        <f t="shared" si="49"/>
        <v>5926.5132130593965</v>
      </c>
      <c r="O21" s="29">
        <f t="shared" si="49"/>
        <v>6012.3783381731364</v>
      </c>
      <c r="P21" s="29">
        <f t="shared" si="49"/>
        <v>5936.9654507455352</v>
      </c>
      <c r="Q21" s="29">
        <f t="shared" si="49"/>
        <v>5990.15167129988</v>
      </c>
      <c r="R21" s="29">
        <f t="shared" ref="R21:V21" si="50">R34*R86/1000000</f>
        <v>5928.1962467929889</v>
      </c>
      <c r="S21" s="29">
        <f t="shared" si="50"/>
        <v>5820.6467176727656</v>
      </c>
      <c r="T21" s="29">
        <f t="shared" si="50"/>
        <v>5951.4750830820039</v>
      </c>
      <c r="U21" s="29">
        <f t="shared" si="50"/>
        <v>5896.5676533201749</v>
      </c>
      <c r="V21" s="29">
        <f t="shared" si="50"/>
        <v>5898.619379545743</v>
      </c>
      <c r="W21" s="29">
        <f t="shared" ref="W21:Y21" si="51">W34*W86/1000000</f>
        <v>6100.6668373463808</v>
      </c>
      <c r="X21" s="29">
        <f t="shared" si="51"/>
        <v>6219.6493363486061</v>
      </c>
      <c r="Y21" s="29">
        <f t="shared" si="51"/>
        <v>6161.8836557568484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6549.5894348641186</v>
      </c>
      <c r="C22" s="22">
        <f t="shared" ref="C22:Q22" si="52">SUM(C23:C24)</f>
        <v>6746.4895118614832</v>
      </c>
      <c r="D22" s="22">
        <f t="shared" si="52"/>
        <v>6971.0394602649076</v>
      </c>
      <c r="E22" s="22">
        <f t="shared" si="52"/>
        <v>7216.4103745324037</v>
      </c>
      <c r="F22" s="22">
        <f t="shared" si="52"/>
        <v>7659.1982414916838</v>
      </c>
      <c r="G22" s="22">
        <f t="shared" si="52"/>
        <v>8134.5433188433017</v>
      </c>
      <c r="H22" s="22">
        <f t="shared" si="52"/>
        <v>8788.6382640117408</v>
      </c>
      <c r="I22" s="22">
        <f t="shared" si="52"/>
        <v>9558.9400152275739</v>
      </c>
      <c r="J22" s="22">
        <f t="shared" si="52"/>
        <v>10353.794340534088</v>
      </c>
      <c r="K22" s="22">
        <f t="shared" si="52"/>
        <v>11184.39427523865</v>
      </c>
      <c r="L22" s="22">
        <f t="shared" si="52"/>
        <v>11835.232310772833</v>
      </c>
      <c r="M22" s="22">
        <f t="shared" si="52"/>
        <v>12237.537639786042</v>
      </c>
      <c r="N22" s="22">
        <f t="shared" si="52"/>
        <v>12518.738176819235</v>
      </c>
      <c r="O22" s="22">
        <f t="shared" si="52"/>
        <v>12699.353310256043</v>
      </c>
      <c r="P22" s="22">
        <f t="shared" si="52"/>
        <v>13171.073756078811</v>
      </c>
      <c r="Q22" s="22">
        <f t="shared" si="52"/>
        <v>13428.208231718942</v>
      </c>
      <c r="R22" s="22">
        <f t="shared" ref="R22" si="53">SUM(R23:R24)</f>
        <v>13925.819730745661</v>
      </c>
      <c r="S22" s="22">
        <f t="shared" ref="S22" si="54">SUM(S23:S24)</f>
        <v>14732.126007221581</v>
      </c>
      <c r="T22" s="22">
        <f t="shared" ref="T22" si="55">SUM(T23:T24)</f>
        <v>15524.349216403663</v>
      </c>
      <c r="U22" s="22">
        <f t="shared" ref="U22" si="56">SUM(U23:U24)</f>
        <v>16332.48036319942</v>
      </c>
      <c r="V22" s="22">
        <f t="shared" ref="V22:W22" si="57">SUM(V23:V24)</f>
        <v>17052.087094702321</v>
      </c>
      <c r="W22" s="22">
        <f t="shared" si="57"/>
        <v>17371.632974369415</v>
      </c>
      <c r="X22" s="22">
        <f t="shared" ref="X22:Y22" si="58">SUM(X23:X24)</f>
        <v>17812.936773555481</v>
      </c>
      <c r="Y22" s="22">
        <f t="shared" si="58"/>
        <v>18111.817431478958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3826.525314096385</v>
      </c>
      <c r="C23" s="29">
        <f t="shared" ref="C23:Q23" si="60">C36*C88/1000000</f>
        <v>4030.0258818135389</v>
      </c>
      <c r="D23" s="29">
        <f t="shared" si="60"/>
        <v>4249.9766903664977</v>
      </c>
      <c r="E23" s="29">
        <f t="shared" si="60"/>
        <v>4490.8487104834476</v>
      </c>
      <c r="F23" s="29">
        <f t="shared" si="60"/>
        <v>4774.7364875090761</v>
      </c>
      <c r="G23" s="29">
        <f t="shared" si="60"/>
        <v>5073.4271171871733</v>
      </c>
      <c r="H23" s="29">
        <f t="shared" si="60"/>
        <v>5524.9436966531284</v>
      </c>
      <c r="I23" s="29">
        <f t="shared" si="60"/>
        <v>6021.7484664779677</v>
      </c>
      <c r="J23" s="29">
        <f t="shared" si="60"/>
        <v>6586.7647074989818</v>
      </c>
      <c r="K23" s="29">
        <f t="shared" si="60"/>
        <v>7173.5249184216782</v>
      </c>
      <c r="L23" s="29">
        <f t="shared" si="60"/>
        <v>7645.7451286767273</v>
      </c>
      <c r="M23" s="29">
        <f t="shared" si="60"/>
        <v>7946.9509957898645</v>
      </c>
      <c r="N23" s="29">
        <f t="shared" si="60"/>
        <v>8140.2457253593757</v>
      </c>
      <c r="O23" s="29">
        <f t="shared" si="60"/>
        <v>8310.8477703784611</v>
      </c>
      <c r="P23" s="29">
        <f t="shared" si="60"/>
        <v>8663.6105994051468</v>
      </c>
      <c r="Q23" s="29">
        <f t="shared" si="60"/>
        <v>8709.8072584455931</v>
      </c>
      <c r="R23" s="29">
        <f t="shared" ref="R23:V23" si="61">R36*R88/1000000</f>
        <v>8606.2063709516951</v>
      </c>
      <c r="S23" s="29">
        <f t="shared" si="61"/>
        <v>8759.9142774475313</v>
      </c>
      <c r="T23" s="29">
        <f t="shared" si="61"/>
        <v>8854.1010226186481</v>
      </c>
      <c r="U23" s="29">
        <f t="shared" si="61"/>
        <v>8984.1878303114718</v>
      </c>
      <c r="V23" s="29">
        <f t="shared" si="61"/>
        <v>9072.5796009889145</v>
      </c>
      <c r="W23" s="29">
        <f t="shared" ref="W23:Y23" si="62">W36*W88/1000000</f>
        <v>8914.6295710684681</v>
      </c>
      <c r="X23" s="29">
        <f t="shared" si="62"/>
        <v>8852.6423587979552</v>
      </c>
      <c r="Y23" s="29">
        <f t="shared" si="62"/>
        <v>8842.8270121667174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2723.0641207677336</v>
      </c>
      <c r="C24" s="29">
        <f t="shared" ref="C24:Q24" si="64">C37*C89/1000000</f>
        <v>2716.4636300479442</v>
      </c>
      <c r="D24" s="29">
        <f t="shared" si="64"/>
        <v>2721.0627698984099</v>
      </c>
      <c r="E24" s="29">
        <f t="shared" si="64"/>
        <v>2725.5616640489561</v>
      </c>
      <c r="F24" s="29">
        <f t="shared" si="64"/>
        <v>2884.4617539826072</v>
      </c>
      <c r="G24" s="29">
        <f t="shared" si="64"/>
        <v>3061.1162016561279</v>
      </c>
      <c r="H24" s="29">
        <f t="shared" si="64"/>
        <v>3263.6945673586129</v>
      </c>
      <c r="I24" s="29">
        <f t="shared" si="64"/>
        <v>3537.1915487496067</v>
      </c>
      <c r="J24" s="29">
        <f t="shared" si="64"/>
        <v>3767.0296330351075</v>
      </c>
      <c r="K24" s="29">
        <f t="shared" si="64"/>
        <v>4010.8693568169729</v>
      </c>
      <c r="L24" s="29">
        <f t="shared" si="64"/>
        <v>4189.4871820961062</v>
      </c>
      <c r="M24" s="29">
        <f t="shared" si="64"/>
        <v>4290.5866439961783</v>
      </c>
      <c r="N24" s="29">
        <f t="shared" si="64"/>
        <v>4378.4924514598588</v>
      </c>
      <c r="O24" s="29">
        <f t="shared" si="64"/>
        <v>4388.5055398775821</v>
      </c>
      <c r="P24" s="29">
        <f t="shared" si="64"/>
        <v>4507.4631566736634</v>
      </c>
      <c r="Q24" s="29">
        <f t="shared" si="64"/>
        <v>4718.4009732733475</v>
      </c>
      <c r="R24" s="29">
        <f t="shared" ref="R24:V24" si="65">R37*R89/1000000</f>
        <v>5319.6133597939661</v>
      </c>
      <c r="S24" s="29">
        <f t="shared" si="65"/>
        <v>5972.2117297740488</v>
      </c>
      <c r="T24" s="29">
        <f t="shared" si="65"/>
        <v>6670.2481937850152</v>
      </c>
      <c r="U24" s="29">
        <f t="shared" si="65"/>
        <v>7348.2925328879483</v>
      </c>
      <c r="V24" s="29">
        <f t="shared" si="65"/>
        <v>7979.5074937134059</v>
      </c>
      <c r="W24" s="29">
        <f t="shared" ref="W24:Y24" si="66">W37*W89/1000000</f>
        <v>8457.0034033009488</v>
      </c>
      <c r="X24" s="29">
        <f t="shared" si="66"/>
        <v>8960.2944147575254</v>
      </c>
      <c r="Y24" s="29">
        <f t="shared" si="66"/>
        <v>9268.9904193122402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86297.913589215634</v>
      </c>
      <c r="C25" s="22">
        <f t="shared" ref="C25:Q25" si="67">SUM(C26:C27)</f>
        <v>87610.496319216167</v>
      </c>
      <c r="D25" s="22">
        <f t="shared" si="67"/>
        <v>90455.608968478424</v>
      </c>
      <c r="E25" s="22">
        <f t="shared" si="67"/>
        <v>92767.941386582213</v>
      </c>
      <c r="F25" s="22">
        <f t="shared" si="67"/>
        <v>95261.269718928699</v>
      </c>
      <c r="G25" s="22">
        <f t="shared" si="67"/>
        <v>100259.5123816971</v>
      </c>
      <c r="H25" s="22">
        <f t="shared" si="67"/>
        <v>104560.15577304862</v>
      </c>
      <c r="I25" s="22">
        <f t="shared" si="67"/>
        <v>112276.46893263826</v>
      </c>
      <c r="J25" s="22">
        <f t="shared" si="67"/>
        <v>120646.43146469064</v>
      </c>
      <c r="K25" s="22">
        <f t="shared" si="67"/>
        <v>131549.20486501735</v>
      </c>
      <c r="L25" s="22">
        <f t="shared" si="67"/>
        <v>139968.16388447877</v>
      </c>
      <c r="M25" s="22">
        <f t="shared" si="67"/>
        <v>147219.25664710969</v>
      </c>
      <c r="N25" s="22">
        <f t="shared" si="67"/>
        <v>151545.89128043537</v>
      </c>
      <c r="O25" s="22">
        <f t="shared" si="67"/>
        <v>157367.16214964271</v>
      </c>
      <c r="P25" s="22">
        <f t="shared" si="67"/>
        <v>164257.41565987171</v>
      </c>
      <c r="Q25" s="22">
        <f t="shared" si="67"/>
        <v>167703.23745546603</v>
      </c>
      <c r="R25" s="22">
        <f t="shared" ref="R25" si="68">SUM(R26:R27)</f>
        <v>169426.30255086883</v>
      </c>
      <c r="S25" s="22">
        <f t="shared" ref="S25" si="69">SUM(S26:S27)</f>
        <v>172116.71679955409</v>
      </c>
      <c r="T25" s="22">
        <f t="shared" ref="T25" si="70">SUM(T26:T27)</f>
        <v>174239.26680219834</v>
      </c>
      <c r="U25" s="22">
        <f t="shared" ref="U25" si="71">SUM(U26:U27)</f>
        <v>176221.31357653672</v>
      </c>
      <c r="V25" s="22">
        <f t="shared" ref="V25:W25" si="72">SUM(V26:V27)</f>
        <v>177971.88943713956</v>
      </c>
      <c r="W25" s="22">
        <f t="shared" si="72"/>
        <v>175882.95706817959</v>
      </c>
      <c r="X25" s="22">
        <f t="shared" ref="X25:Y25" si="73">SUM(X26:X27)</f>
        <v>176746.66748496261</v>
      </c>
      <c r="Y25" s="22">
        <f t="shared" si="73"/>
        <v>175389.91459516855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19583.170070106156</v>
      </c>
      <c r="C26" s="31">
        <f t="shared" ref="C26:Q26" si="75">C39*C91/1000000</f>
        <v>19873.424061279238</v>
      </c>
      <c r="D26" s="31">
        <f t="shared" si="75"/>
        <v>20111.905289103215</v>
      </c>
      <c r="E26" s="31">
        <f t="shared" si="75"/>
        <v>20252.081100427356</v>
      </c>
      <c r="F26" s="31">
        <f t="shared" si="75"/>
        <v>20437.91206231686</v>
      </c>
      <c r="G26" s="31">
        <f t="shared" si="75"/>
        <v>20594.704887054333</v>
      </c>
      <c r="H26" s="31">
        <f t="shared" si="75"/>
        <v>20652.462389607255</v>
      </c>
      <c r="I26" s="31">
        <f t="shared" si="75"/>
        <v>20670.386824414927</v>
      </c>
      <c r="J26" s="31">
        <f t="shared" si="75"/>
        <v>20587.295761110116</v>
      </c>
      <c r="K26" s="31">
        <f t="shared" si="75"/>
        <v>20398.582805894592</v>
      </c>
      <c r="L26" s="31">
        <f t="shared" si="75"/>
        <v>20070.880047325143</v>
      </c>
      <c r="M26" s="31">
        <f t="shared" si="75"/>
        <v>19438.037885962462</v>
      </c>
      <c r="N26" s="31">
        <f t="shared" si="75"/>
        <v>18736.909491248269</v>
      </c>
      <c r="O26" s="31">
        <f t="shared" si="75"/>
        <v>18180.538341108862</v>
      </c>
      <c r="P26" s="31">
        <f t="shared" si="75"/>
        <v>17768.121819140288</v>
      </c>
      <c r="Q26" s="31">
        <f t="shared" si="75"/>
        <v>16641.005825434269</v>
      </c>
      <c r="R26" s="31">
        <f t="shared" ref="R26:V26" si="76">R39*R91/1000000</f>
        <v>15640.027406657662</v>
      </c>
      <c r="S26" s="31">
        <f t="shared" si="76"/>
        <v>14671.875879474606</v>
      </c>
      <c r="T26" s="31">
        <f t="shared" si="76"/>
        <v>13575.604832362696</v>
      </c>
      <c r="U26" s="31">
        <f t="shared" si="76"/>
        <v>12555.531873891838</v>
      </c>
      <c r="V26" s="31">
        <f t="shared" si="76"/>
        <v>11700.677288583516</v>
      </c>
      <c r="W26" s="31">
        <f t="shared" ref="W26:Y26" si="77">W39*W91/1000000</f>
        <v>11105.493377596349</v>
      </c>
      <c r="X26" s="31">
        <f t="shared" si="77"/>
        <v>10672.456148906038</v>
      </c>
      <c r="Y26" s="31">
        <f t="shared" si="77"/>
        <v>10137.293135630442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66714.74351910947</v>
      </c>
      <c r="C27" s="33">
        <f t="shared" ref="C27:Q27" si="79">C40*C92/1000000</f>
        <v>67737.072257936932</v>
      </c>
      <c r="D27" s="33">
        <f t="shared" si="79"/>
        <v>70343.703679375205</v>
      </c>
      <c r="E27" s="33">
        <f t="shared" si="79"/>
        <v>72515.860286154857</v>
      </c>
      <c r="F27" s="33">
        <f t="shared" si="79"/>
        <v>74823.357656611843</v>
      </c>
      <c r="G27" s="33">
        <f t="shared" si="79"/>
        <v>79664.807494642766</v>
      </c>
      <c r="H27" s="33">
        <f t="shared" si="79"/>
        <v>83907.693383441365</v>
      </c>
      <c r="I27" s="33">
        <f t="shared" si="79"/>
        <v>91606.082108223345</v>
      </c>
      <c r="J27" s="33">
        <f t="shared" si="79"/>
        <v>100059.13570358053</v>
      </c>
      <c r="K27" s="33">
        <f t="shared" si="79"/>
        <v>111150.62205912276</v>
      </c>
      <c r="L27" s="33">
        <f t="shared" si="79"/>
        <v>119897.28383715363</v>
      </c>
      <c r="M27" s="33">
        <f t="shared" si="79"/>
        <v>127781.21876114723</v>
      </c>
      <c r="N27" s="33">
        <f t="shared" si="79"/>
        <v>132808.98178918712</v>
      </c>
      <c r="O27" s="33">
        <f t="shared" si="79"/>
        <v>139186.62380853386</v>
      </c>
      <c r="P27" s="33">
        <f t="shared" si="79"/>
        <v>146489.29384073141</v>
      </c>
      <c r="Q27" s="33">
        <f t="shared" si="79"/>
        <v>151062.23163003178</v>
      </c>
      <c r="R27" s="33">
        <f t="shared" ref="R27:V27" si="80">R40*R92/1000000</f>
        <v>153786.27514421116</v>
      </c>
      <c r="S27" s="33">
        <f t="shared" si="80"/>
        <v>157444.8409200795</v>
      </c>
      <c r="T27" s="33">
        <f t="shared" si="80"/>
        <v>160663.66196983564</v>
      </c>
      <c r="U27" s="33">
        <f t="shared" si="80"/>
        <v>163665.78170264489</v>
      </c>
      <c r="V27" s="33">
        <f t="shared" si="80"/>
        <v>166271.21214855605</v>
      </c>
      <c r="W27" s="33">
        <f t="shared" ref="W27:Y27" si="81">W40*W92/1000000</f>
        <v>164777.46369058324</v>
      </c>
      <c r="X27" s="33">
        <f t="shared" si="81"/>
        <v>166074.21133605659</v>
      </c>
      <c r="Y27" s="33">
        <f t="shared" si="81"/>
        <v>165252.62145953812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27866084</v>
      </c>
      <c r="C31" s="34">
        <v>27989901</v>
      </c>
      <c r="D31" s="34">
        <v>28112397</v>
      </c>
      <c r="E31" s="34">
        <v>28315311</v>
      </c>
      <c r="F31" s="34">
        <v>28635346</v>
      </c>
      <c r="G31" s="34">
        <v>29081696</v>
      </c>
      <c r="H31" s="34">
        <v>29404792</v>
      </c>
      <c r="I31" s="34">
        <v>29817682</v>
      </c>
      <c r="J31" s="34">
        <v>30215922</v>
      </c>
      <c r="K31" s="34">
        <v>30593346</v>
      </c>
      <c r="L31" s="34">
        <v>30859680</v>
      </c>
      <c r="M31" s="34">
        <v>31277445</v>
      </c>
      <c r="N31" s="34">
        <v>31651118</v>
      </c>
      <c r="O31" s="34">
        <v>31860499</v>
      </c>
      <c r="P31" s="34">
        <v>32155626</v>
      </c>
      <c r="Q31" s="34">
        <v>32115463</v>
      </c>
      <c r="R31" s="34">
        <v>32175556</v>
      </c>
      <c r="S31" s="34">
        <v>32228270</v>
      </c>
      <c r="T31" s="34">
        <v>32357398</v>
      </c>
      <c r="U31" s="34">
        <v>32634536</v>
      </c>
      <c r="V31" s="34">
        <v>32618053</v>
      </c>
      <c r="W31" s="34">
        <v>32742598</v>
      </c>
      <c r="X31" s="34">
        <v>33465046</v>
      </c>
      <c r="Y31" s="34">
        <v>33754288</v>
      </c>
      <c r="DA31" s="58" t="s">
        <v>985</v>
      </c>
    </row>
    <row r="32" spans="1:105" ht="12" customHeight="1" x14ac:dyDescent="0.25">
      <c r="A32" s="28" t="s">
        <v>47</v>
      </c>
      <c r="B32" s="34">
        <v>21417322</v>
      </c>
      <c r="C32" s="34">
        <v>21624530</v>
      </c>
      <c r="D32" s="34">
        <v>21629140</v>
      </c>
      <c r="E32" s="34">
        <v>21898606</v>
      </c>
      <c r="F32" s="34">
        <v>22077336</v>
      </c>
      <c r="G32" s="34">
        <v>22351621</v>
      </c>
      <c r="H32" s="34">
        <v>22788267</v>
      </c>
      <c r="I32" s="34">
        <v>23156019</v>
      </c>
      <c r="J32" s="34">
        <v>23416856</v>
      </c>
      <c r="K32" s="34">
        <v>23856413</v>
      </c>
      <c r="L32" s="34">
        <v>24088601</v>
      </c>
      <c r="M32" s="34">
        <v>24415114</v>
      </c>
      <c r="N32" s="34">
        <v>24705968</v>
      </c>
      <c r="O32" s="34">
        <v>24947612</v>
      </c>
      <c r="P32" s="34">
        <v>25072648</v>
      </c>
      <c r="Q32" s="34">
        <v>25109217</v>
      </c>
      <c r="R32" s="34">
        <v>25089657</v>
      </c>
      <c r="S32" s="34">
        <v>25102900</v>
      </c>
      <c r="T32" s="34">
        <v>25234240</v>
      </c>
      <c r="U32" s="34">
        <v>25328014</v>
      </c>
      <c r="V32" s="34">
        <v>25350216</v>
      </c>
      <c r="W32" s="34">
        <v>25305793</v>
      </c>
      <c r="X32" s="34">
        <v>25756692</v>
      </c>
      <c r="Y32" s="34">
        <v>25801372</v>
      </c>
      <c r="DA32" s="58" t="s">
        <v>986</v>
      </c>
    </row>
    <row r="33" spans="1:105" ht="12" customHeight="1" x14ac:dyDescent="0.25">
      <c r="A33" s="28" t="s">
        <v>46</v>
      </c>
      <c r="B33" s="34">
        <v>341354</v>
      </c>
      <c r="C33" s="34">
        <v>345015</v>
      </c>
      <c r="D33" s="34">
        <v>349417</v>
      </c>
      <c r="E33" s="34">
        <v>355862</v>
      </c>
      <c r="F33" s="34">
        <v>365242</v>
      </c>
      <c r="G33" s="34">
        <v>378317</v>
      </c>
      <c r="H33" s="34">
        <v>392704</v>
      </c>
      <c r="I33" s="34">
        <v>412416</v>
      </c>
      <c r="J33" s="34">
        <v>437906</v>
      </c>
      <c r="K33" s="34">
        <v>471869</v>
      </c>
      <c r="L33" s="34">
        <v>517183</v>
      </c>
      <c r="M33" s="34">
        <v>585565</v>
      </c>
      <c r="N33" s="34">
        <v>686799</v>
      </c>
      <c r="O33" s="34">
        <v>841791</v>
      </c>
      <c r="P33" s="34">
        <v>1104411</v>
      </c>
      <c r="Q33" s="34">
        <v>1357141</v>
      </c>
      <c r="R33" s="34">
        <v>1698650</v>
      </c>
      <c r="S33" s="34">
        <v>2063793</v>
      </c>
      <c r="T33" s="34">
        <v>2518264</v>
      </c>
      <c r="U33" s="34">
        <v>3062198</v>
      </c>
      <c r="V33" s="34">
        <v>3598387</v>
      </c>
      <c r="W33" s="34">
        <v>4079914</v>
      </c>
      <c r="X33" s="34">
        <v>4536537</v>
      </c>
      <c r="Y33" s="34">
        <v>4849433</v>
      </c>
      <c r="DA33" s="58" t="s">
        <v>987</v>
      </c>
    </row>
    <row r="34" spans="1:105" ht="12" customHeight="1" x14ac:dyDescent="0.25">
      <c r="A34" s="28" t="s">
        <v>45</v>
      </c>
      <c r="B34" s="34">
        <v>6893700</v>
      </c>
      <c r="C34" s="34">
        <v>7417326</v>
      </c>
      <c r="D34" s="34">
        <v>7607335</v>
      </c>
      <c r="E34" s="34">
        <v>7911608</v>
      </c>
      <c r="F34" s="34">
        <v>8299061</v>
      </c>
      <c r="G34" s="34">
        <v>8731102</v>
      </c>
      <c r="H34" s="34">
        <v>8781016</v>
      </c>
      <c r="I34" s="34">
        <v>9334024</v>
      </c>
      <c r="J34" s="34">
        <v>9652196</v>
      </c>
      <c r="K34" s="34">
        <v>10336146</v>
      </c>
      <c r="L34" s="34">
        <v>10771928</v>
      </c>
      <c r="M34" s="34">
        <v>11143309</v>
      </c>
      <c r="N34" s="34">
        <v>11276057</v>
      </c>
      <c r="O34" s="34">
        <v>11810577</v>
      </c>
      <c r="P34" s="34">
        <v>11995743</v>
      </c>
      <c r="Q34" s="34">
        <v>12516058</v>
      </c>
      <c r="R34" s="34">
        <v>12712093</v>
      </c>
      <c r="S34" s="34">
        <v>12641563</v>
      </c>
      <c r="T34" s="34">
        <v>13184761</v>
      </c>
      <c r="U34" s="34">
        <v>13286827</v>
      </c>
      <c r="V34" s="34">
        <v>13540788</v>
      </c>
      <c r="W34" s="34">
        <v>14176409</v>
      </c>
      <c r="X34" s="34">
        <v>14718110</v>
      </c>
      <c r="Y34" s="34">
        <v>14736096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10998798.807483437</v>
      </c>
      <c r="C36" s="34">
        <v>11720844.241535285</v>
      </c>
      <c r="D36" s="34">
        <v>12542357.10326484</v>
      </c>
      <c r="E36" s="34">
        <v>13492533.372452192</v>
      </c>
      <c r="F36" s="34">
        <v>14647464.736478176</v>
      </c>
      <c r="G36" s="34">
        <v>15931202.080176288</v>
      </c>
      <c r="H36" s="34">
        <v>17859146.397933021</v>
      </c>
      <c r="I36" s="34">
        <v>20153166.667322867</v>
      </c>
      <c r="J36" s="34">
        <v>22863177.346257448</v>
      </c>
      <c r="K36" s="34">
        <v>25612857.081864268</v>
      </c>
      <c r="L36" s="34">
        <v>28116873.682911012</v>
      </c>
      <c r="M36" s="34">
        <v>30254434.402662553</v>
      </c>
      <c r="N36" s="34">
        <v>32246071.920259811</v>
      </c>
      <c r="O36" s="34">
        <v>34539158.000238657</v>
      </c>
      <c r="P36" s="34">
        <v>39346696.174706809</v>
      </c>
      <c r="Q36" s="34">
        <v>43398813.529354244</v>
      </c>
      <c r="R36" s="34">
        <v>47526244.85460636</v>
      </c>
      <c r="S36" s="34">
        <v>53729218.477662228</v>
      </c>
      <c r="T36" s="34">
        <v>59216012.512753092</v>
      </c>
      <c r="U36" s="34">
        <v>64428694.267526738</v>
      </c>
      <c r="V36" s="34">
        <v>68979649.458600879</v>
      </c>
      <c r="W36" s="34">
        <v>71208996.717934117</v>
      </c>
      <c r="X36" s="34">
        <v>74631882.83720462</v>
      </c>
      <c r="Y36" s="34">
        <v>76993858.406824797</v>
      </c>
      <c r="DA36" s="58" t="s">
        <v>989</v>
      </c>
    </row>
    <row r="37" spans="1:105" ht="12" customHeight="1" x14ac:dyDescent="0.25">
      <c r="A37" s="28" t="s">
        <v>27</v>
      </c>
      <c r="B37" s="34">
        <v>7557426.9135343153</v>
      </c>
      <c r="C37" s="34">
        <v>7636128.8929941561</v>
      </c>
      <c r="D37" s="34">
        <v>7792569.3877879139</v>
      </c>
      <c r="E37" s="34">
        <v>7998957.3644644963</v>
      </c>
      <c r="F37" s="34">
        <v>8784127.7377451435</v>
      </c>
      <c r="G37" s="34">
        <v>9753758.8164256942</v>
      </c>
      <c r="H37" s="34">
        <v>10763933.011976477</v>
      </c>
      <c r="I37" s="34">
        <v>12173395.104625948</v>
      </c>
      <c r="J37" s="34">
        <v>13609502.576430313</v>
      </c>
      <c r="K37" s="34">
        <v>15522210.259670606</v>
      </c>
      <c r="L37" s="34">
        <v>17387044.82041961</v>
      </c>
      <c r="M37" s="34">
        <v>18985589.094389874</v>
      </c>
      <c r="N37" s="34">
        <v>20793759.701617163</v>
      </c>
      <c r="O37" s="34">
        <v>22270836.176024403</v>
      </c>
      <c r="P37" s="34">
        <v>24757583.634474143</v>
      </c>
      <c r="Q37" s="34">
        <v>27658234.062183749</v>
      </c>
      <c r="R37" s="34">
        <v>32595198.188538309</v>
      </c>
      <c r="S37" s="34">
        <v>37755591.035982206</v>
      </c>
      <c r="T37" s="34">
        <v>42884605.713569991</v>
      </c>
      <c r="U37" s="34">
        <v>47923651.708887011</v>
      </c>
      <c r="V37" s="34">
        <v>52677247.215764768</v>
      </c>
      <c r="W37" s="34">
        <v>56584258.62318667</v>
      </c>
      <c r="X37" s="34">
        <v>60800796.346430294</v>
      </c>
      <c r="Y37" s="34">
        <v>63628417.662721865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303105671.9217394</v>
      </c>
      <c r="C39" s="35">
        <v>308894436.8308593</v>
      </c>
      <c r="D39" s="35">
        <v>314904469.65864247</v>
      </c>
      <c r="E39" s="35">
        <v>321424080.93474334</v>
      </c>
      <c r="F39" s="35">
        <v>329677845.28434235</v>
      </c>
      <c r="G39" s="35">
        <v>339356545.92545295</v>
      </c>
      <c r="H39" s="35">
        <v>348016295.93602318</v>
      </c>
      <c r="I39" s="35">
        <v>357644963.77366459</v>
      </c>
      <c r="J39" s="35">
        <v>367411036.1409362</v>
      </c>
      <c r="K39" s="35">
        <v>377626404.31525522</v>
      </c>
      <c r="L39" s="35">
        <v>390370306.65079767</v>
      </c>
      <c r="M39" s="35">
        <v>398547011.00753045</v>
      </c>
      <c r="N39" s="35">
        <v>405752798.15031958</v>
      </c>
      <c r="O39" s="35">
        <v>412645163.67926651</v>
      </c>
      <c r="P39" s="35">
        <v>426615703.23038292</v>
      </c>
      <c r="Q39" s="35">
        <v>427168039.64079434</v>
      </c>
      <c r="R39" s="35">
        <v>432327219.09762436</v>
      </c>
      <c r="S39" s="35">
        <v>437208668.66534442</v>
      </c>
      <c r="T39" s="35">
        <v>440771801.06847012</v>
      </c>
      <c r="U39" s="35">
        <v>444178088.47451723</v>
      </c>
      <c r="V39" s="35">
        <v>446866852.47618479</v>
      </c>
      <c r="W39" s="35">
        <v>458404975.3561613</v>
      </c>
      <c r="X39" s="35">
        <v>478904109.44893914</v>
      </c>
      <c r="Y39" s="35">
        <v>491658509.05468184</v>
      </c>
      <c r="DA39" s="59" t="s">
        <v>991</v>
      </c>
    </row>
    <row r="40" spans="1:105" ht="12" customHeight="1" x14ac:dyDescent="0.25">
      <c r="A40" s="32" t="s">
        <v>25</v>
      </c>
      <c r="B40" s="36">
        <v>7853865.1034041084</v>
      </c>
      <c r="C40" s="36">
        <v>8057319.4338334017</v>
      </c>
      <c r="D40" s="36">
        <v>8465404.7531795781</v>
      </c>
      <c r="E40" s="36">
        <v>8820919.6325498112</v>
      </c>
      <c r="F40" s="36">
        <v>9195465.3438257296</v>
      </c>
      <c r="G40" s="36">
        <v>9894972.8646635134</v>
      </c>
      <c r="H40" s="36">
        <v>10520496.411808351</v>
      </c>
      <c r="I40" s="36">
        <v>11589667.602598352</v>
      </c>
      <c r="J40" s="36">
        <v>12758897.07757869</v>
      </c>
      <c r="K40" s="36">
        <v>14190484.085755741</v>
      </c>
      <c r="L40" s="36">
        <v>15384489.803322636</v>
      </c>
      <c r="M40" s="36">
        <v>16523063.717025466</v>
      </c>
      <c r="N40" s="36">
        <v>17320199.10736794</v>
      </c>
      <c r="O40" s="36">
        <v>18345958.724309407</v>
      </c>
      <c r="P40" s="36">
        <v>19547482.692822676</v>
      </c>
      <c r="Q40" s="36">
        <v>20457268.706434395</v>
      </c>
      <c r="R40" s="36">
        <v>21160105.900228001</v>
      </c>
      <c r="S40" s="36">
        <v>22106424.521856029</v>
      </c>
      <c r="T40" s="36">
        <v>22989829.811944492</v>
      </c>
      <c r="U40" s="36">
        <v>23841300.046803169</v>
      </c>
      <c r="V40" s="36">
        <v>24605425.657670341</v>
      </c>
      <c r="W40" s="36">
        <v>24816809.642691985</v>
      </c>
      <c r="X40" s="36">
        <v>25471032.24412071</v>
      </c>
      <c r="Y40" s="36">
        <v>25786843.807892673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1589008.9186986275</v>
      </c>
      <c r="D44" s="37">
        <v>1597112.4148056991</v>
      </c>
      <c r="E44" s="37">
        <v>1687015.5317268372</v>
      </c>
      <c r="F44" s="37">
        <v>1813682.6593909077</v>
      </c>
      <c r="G44" s="37">
        <v>1949605.1902349032</v>
      </c>
      <c r="H44" s="37">
        <v>1836020.5192200691</v>
      </c>
      <c r="I44" s="37">
        <v>1935546.0438481532</v>
      </c>
      <c r="J44" s="37">
        <v>1930690.1641777307</v>
      </c>
      <c r="K44" s="37">
        <v>1919731.2828406617</v>
      </c>
      <c r="L44" s="37">
        <v>1818561.805058632</v>
      </c>
      <c r="M44" s="37">
        <v>1979977.1386598274</v>
      </c>
      <c r="N44" s="37">
        <v>1945933.6940956935</v>
      </c>
      <c r="O44" s="37">
        <v>1791754.8844577931</v>
      </c>
      <c r="P44" s="37">
        <v>1887679.1254948117</v>
      </c>
      <c r="Q44" s="37">
        <v>1562632.8356296346</v>
      </c>
      <c r="R44" s="37">
        <v>1673198.4359765574</v>
      </c>
      <c r="S44" s="37">
        <v>1676195.3503585905</v>
      </c>
      <c r="T44" s="37">
        <v>1763052.0053248741</v>
      </c>
      <c r="U44" s="37">
        <v>1866146.9186986275</v>
      </c>
      <c r="V44" s="37">
        <v>1580629.4148056991</v>
      </c>
      <c r="W44" s="37">
        <v>1811560.5317268372</v>
      </c>
      <c r="X44" s="37">
        <v>2536130.6593909077</v>
      </c>
      <c r="Y44" s="37">
        <v>2238847.1902349032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1510402.9109117426</v>
      </c>
      <c r="D45" s="37">
        <v>1324629.9010848477</v>
      </c>
      <c r="E45" s="37">
        <v>1606528.1114849113</v>
      </c>
      <c r="F45" s="37">
        <v>1533054.3465490602</v>
      </c>
      <c r="G45" s="37">
        <v>1646094.4469213001</v>
      </c>
      <c r="H45" s="37">
        <v>1826166.2899199687</v>
      </c>
      <c r="I45" s="37">
        <v>1775211.7900112271</v>
      </c>
      <c r="J45" s="37">
        <v>1686467.8992886655</v>
      </c>
      <c r="K45" s="37">
        <v>1883593.6079590768</v>
      </c>
      <c r="L45" s="37">
        <v>1694867.9448345378</v>
      </c>
      <c r="M45" s="37">
        <v>1808076.9778308123</v>
      </c>
      <c r="N45" s="37">
        <v>1791545.8144722134</v>
      </c>
      <c r="O45" s="37">
        <v>1761710.6024029665</v>
      </c>
      <c r="P45" s="37">
        <v>1664727.5299051777</v>
      </c>
      <c r="Q45" s="37">
        <v>1596138.8264234923</v>
      </c>
      <c r="R45" s="37">
        <v>1490842.9109117426</v>
      </c>
      <c r="S45" s="37">
        <v>1337872.9010848477</v>
      </c>
      <c r="T45" s="37">
        <v>1737868.1114849113</v>
      </c>
      <c r="U45" s="37">
        <v>1626828.3465490602</v>
      </c>
      <c r="V45" s="37">
        <v>1668296.4469213001</v>
      </c>
      <c r="W45" s="37">
        <v>1781743.2899199687</v>
      </c>
      <c r="X45" s="37">
        <v>2226110.7900112271</v>
      </c>
      <c r="Y45" s="37">
        <v>1731147.8992886655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25653.832280456787</v>
      </c>
      <c r="D46" s="37">
        <v>27398.575305951701</v>
      </c>
      <c r="E46" s="37">
        <v>30491.128714046848</v>
      </c>
      <c r="F46" s="37">
        <v>34523.583270108153</v>
      </c>
      <c r="G46" s="37">
        <v>39366.125161097269</v>
      </c>
      <c r="H46" s="37">
        <v>41878.040350570926</v>
      </c>
      <c r="I46" s="37">
        <v>48457.719132439641</v>
      </c>
      <c r="J46" s="37">
        <v>55547.660892558575</v>
      </c>
      <c r="K46" s="37">
        <v>65392.479087635176</v>
      </c>
      <c r="L46" s="37">
        <v>78177.906451371615</v>
      </c>
      <c r="M46" s="37">
        <v>102745.80043821369</v>
      </c>
      <c r="N46" s="37">
        <v>137166.14891554951</v>
      </c>
      <c r="O46" s="37">
        <v>180645.83228045679</v>
      </c>
      <c r="P46" s="37">
        <v>290018.57530595176</v>
      </c>
      <c r="Q46" s="37">
        <v>283221.12871404691</v>
      </c>
      <c r="R46" s="37">
        <v>376032.58327010809</v>
      </c>
      <c r="S46" s="37">
        <v>404509.12516109738</v>
      </c>
      <c r="T46" s="37">
        <v>496349.04035057081</v>
      </c>
      <c r="U46" s="37">
        <v>592391.7191324397</v>
      </c>
      <c r="V46" s="37">
        <v>591736.66089255875</v>
      </c>
      <c r="W46" s="37">
        <v>546919.47908763494</v>
      </c>
      <c r="X46" s="37">
        <v>534800.9064513715</v>
      </c>
      <c r="Y46" s="37">
        <v>415641.80043821409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838701.99566872977</v>
      </c>
      <c r="D47" s="37">
        <v>521417.89756429475</v>
      </c>
      <c r="E47" s="37">
        <v>652861.46403601766</v>
      </c>
      <c r="F47" s="37">
        <v>754111.58446185943</v>
      </c>
      <c r="G47" s="37">
        <v>817706.42335630395</v>
      </c>
      <c r="H47" s="37">
        <v>455571.53830882814</v>
      </c>
      <c r="I47" s="37">
        <v>979694.00403606426</v>
      </c>
      <c r="J47" s="37">
        <v>766976.54286457971</v>
      </c>
      <c r="K47" s="37">
        <v>1156019.6619776152</v>
      </c>
      <c r="L47" s="37">
        <v>932322.79777641967</v>
      </c>
      <c r="M47" s="37">
        <v>893661.46772498265</v>
      </c>
      <c r="N47" s="37">
        <v>682102.43006609008</v>
      </c>
      <c r="O47" s="37">
        <v>1112351.8518167362</v>
      </c>
      <c r="P47" s="37">
        <v>792951.48547208682</v>
      </c>
      <c r="Q47" s="37">
        <v>1159606.8548693955</v>
      </c>
      <c r="R47" s="37">
        <v>1034736.9956687298</v>
      </c>
      <c r="S47" s="37">
        <v>450887.89756429568</v>
      </c>
      <c r="T47" s="37">
        <v>1196059.4640360177</v>
      </c>
      <c r="U47" s="37">
        <v>856177.58446186036</v>
      </c>
      <c r="V47" s="37">
        <v>1071667.4233563039</v>
      </c>
      <c r="W47" s="37">
        <v>1091192.5383088291</v>
      </c>
      <c r="X47" s="37">
        <v>1521395.0040360652</v>
      </c>
      <c r="Y47" s="37">
        <v>784962.54286457971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1766537.4841264691</v>
      </c>
      <c r="D49" s="37">
        <v>1946657.8148011956</v>
      </c>
      <c r="E49" s="37">
        <v>2162201.928293271</v>
      </c>
      <c r="F49" s="37">
        <v>2460546.4266192596</v>
      </c>
      <c r="G49" s="37">
        <v>2690168.5350376628</v>
      </c>
      <c r="H49" s="37">
        <v>3442976.3916391321</v>
      </c>
      <c r="I49" s="37">
        <v>3926039.0976314396</v>
      </c>
      <c r="J49" s="37">
        <v>4468049.6681090221</v>
      </c>
      <c r="K49" s="37">
        <v>4516217.2197332904</v>
      </c>
      <c r="L49" s="37">
        <v>4450674.4158479385</v>
      </c>
      <c r="M49" s="37">
        <v>4299762.6480448097</v>
      </c>
      <c r="N49" s="37">
        <v>4452183.9442165196</v>
      </c>
      <c r="O49" s="37">
        <v>4983254.6150165088</v>
      </c>
      <c r="P49" s="37">
        <v>8250514.5661072843</v>
      </c>
      <c r="Q49" s="37">
        <v>7978156.4522788748</v>
      </c>
      <c r="R49" s="37">
        <v>8595480.9933611378</v>
      </c>
      <c r="S49" s="37">
        <v>10719190.842789158</v>
      </c>
      <c r="T49" s="37">
        <v>9937468.4509387985</v>
      </c>
      <c r="U49" s="37">
        <v>9512444.4028184563</v>
      </c>
      <c r="V49" s="37">
        <v>9003139.13529066</v>
      </c>
      <c r="W49" s="37">
        <v>7212601.8743497431</v>
      </c>
      <c r="X49" s="37">
        <v>11673400.685377792</v>
      </c>
      <c r="Y49" s="37">
        <v>10340132.021899052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1488621.700255407</v>
      </c>
      <c r="D50" s="37">
        <v>1615406.9778843448</v>
      </c>
      <c r="E50" s="37">
        <v>1716107.4077805281</v>
      </c>
      <c r="F50" s="37">
        <v>2347408.2910596691</v>
      </c>
      <c r="G50" s="37">
        <v>2586214.4394457452</v>
      </c>
      <c r="H50" s="37">
        <v>2498795.8958061896</v>
      </c>
      <c r="I50" s="37">
        <v>3024869.0705338158</v>
      </c>
      <c r="J50" s="37">
        <v>3152214.8795848936</v>
      </c>
      <c r="K50" s="37">
        <v>4260115.9742999617</v>
      </c>
      <c r="L50" s="37">
        <v>4451049.0001947489</v>
      </c>
      <c r="M50" s="37">
        <v>4097340.1697764546</v>
      </c>
      <c r="N50" s="37">
        <v>4833039.677761104</v>
      </c>
      <c r="O50" s="37">
        <v>4629291.3539921343</v>
      </c>
      <c r="P50" s="37">
        <v>6746863.4327497035</v>
      </c>
      <c r="Q50" s="37">
        <v>7351699.4279043563</v>
      </c>
      <c r="R50" s="37">
        <v>9034304.2961310148</v>
      </c>
      <c r="S50" s="37">
        <v>9993432.5252050012</v>
      </c>
      <c r="T50" s="37">
        <v>9758306.0315799192</v>
      </c>
      <c r="U50" s="37">
        <v>11785909.428066723</v>
      </c>
      <c r="V50" s="37">
        <v>12105294.93478211</v>
      </c>
      <c r="W50" s="37">
        <v>12941315.703552917</v>
      </c>
      <c r="X50" s="37">
        <v>14209970.248448625</v>
      </c>
      <c r="Y50" s="37">
        <v>12585927.34787149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78750410.222109437</v>
      </c>
      <c r="D52" s="38">
        <v>79664544.180983484</v>
      </c>
      <c r="E52" s="38">
        <v>81665489.147845149</v>
      </c>
      <c r="F52" s="38">
        <v>83097465.554475605</v>
      </c>
      <c r="G52" s="38">
        <v>85381144.312777817</v>
      </c>
      <c r="H52" s="38">
        <v>84734002.55675593</v>
      </c>
      <c r="I52" s="38">
        <v>90847309.685850978</v>
      </c>
      <c r="J52" s="38">
        <v>92710162.527760684</v>
      </c>
      <c r="K52" s="38">
        <v>94740885.438281059</v>
      </c>
      <c r="L52" s="38">
        <v>98895854.706084669</v>
      </c>
      <c r="M52" s="38">
        <v>95312157.906497538</v>
      </c>
      <c r="N52" s="38">
        <v>86467870.322960556</v>
      </c>
      <c r="O52" s="38">
        <v>67066229.438406527</v>
      </c>
      <c r="P52" s="38">
        <v>74703867.768819809</v>
      </c>
      <c r="Q52" s="38">
        <v>72406043.157783866</v>
      </c>
      <c r="R52" s="38">
        <v>64664257.984768391</v>
      </c>
      <c r="S52" s="38">
        <v>52321007.541080892</v>
      </c>
      <c r="T52" s="38">
        <v>48171179.777218401</v>
      </c>
      <c r="U52" s="38">
        <v>41558599.515477419</v>
      </c>
      <c r="V52" s="38">
        <v>34462271.496382654</v>
      </c>
      <c r="W52" s="38">
        <v>38264419.015877128</v>
      </c>
      <c r="X52" s="38">
        <v>45257296.254237533</v>
      </c>
      <c r="Y52" s="38">
        <v>38460079.106419981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1127452.4965070821</v>
      </c>
      <c r="D53" s="39">
        <v>1348017.6196069792</v>
      </c>
      <c r="E53" s="39">
        <v>1311656.094264362</v>
      </c>
      <c r="F53" s="39">
        <v>1347175.3597788541</v>
      </c>
      <c r="G53" s="39">
        <v>1688909.9421649445</v>
      </c>
      <c r="H53" s="39">
        <v>1631987.9838755</v>
      </c>
      <c r="I53" s="39">
        <v>2092991.8734246697</v>
      </c>
      <c r="J53" s="39">
        <v>2210705.7079562955</v>
      </c>
      <c r="K53" s="39">
        <v>2559039.5046841335</v>
      </c>
      <c r="L53" s="39">
        <v>2542023.3371738736</v>
      </c>
      <c r="M53" s="39">
        <v>2450230.0079671927</v>
      </c>
      <c r="N53" s="39">
        <v>2144310.750121329</v>
      </c>
      <c r="O53" s="39">
        <v>2714669.5591064114</v>
      </c>
      <c r="P53" s="39">
        <v>2833511.952388769</v>
      </c>
      <c r="Q53" s="39">
        <v>3002777.8870363869</v>
      </c>
      <c r="R53" s="39">
        <v>2913542.9017499015</v>
      </c>
      <c r="S53" s="39">
        <v>3505358.1263121627</v>
      </c>
      <c r="T53" s="39">
        <v>3425428.627262339</v>
      </c>
      <c r="U53" s="39">
        <v>3301700.2428258695</v>
      </c>
      <c r="V53" s="39">
        <v>2908436.3609885015</v>
      </c>
      <c r="W53" s="39">
        <v>2926053.5441280529</v>
      </c>
      <c r="X53" s="39">
        <v>3487734.5538174957</v>
      </c>
      <c r="Y53" s="39">
        <v>3318589.45080835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1465191.9186986275</v>
      </c>
      <c r="D57" s="37">
        <v>1474616.4148056991</v>
      </c>
      <c r="E57" s="37">
        <v>1484101.5317268372</v>
      </c>
      <c r="F57" s="37">
        <v>1493647.6593909077</v>
      </c>
      <c r="G57" s="37">
        <v>1503255.1902349032</v>
      </c>
      <c r="H57" s="37">
        <v>1512924.5192200691</v>
      </c>
      <c r="I57" s="37">
        <v>1522656.0438481532</v>
      </c>
      <c r="J57" s="37">
        <v>1532450.1641777307</v>
      </c>
      <c r="K57" s="37">
        <v>1542307.2828406617</v>
      </c>
      <c r="L57" s="37">
        <v>1552227.805058632</v>
      </c>
      <c r="M57" s="37">
        <v>1562212.1386598274</v>
      </c>
      <c r="N57" s="37">
        <v>1572260.6940956935</v>
      </c>
      <c r="O57" s="37">
        <v>1582373.8844577931</v>
      </c>
      <c r="P57" s="37">
        <v>1592552.125494808</v>
      </c>
      <c r="Q57" s="37">
        <v>1602795.8356296346</v>
      </c>
      <c r="R57" s="37">
        <v>1613105.4359765574</v>
      </c>
      <c r="S57" s="37">
        <v>1623481.3503585905</v>
      </c>
      <c r="T57" s="37">
        <v>1633924.0053248703</v>
      </c>
      <c r="U57" s="37">
        <v>1589008.9186986238</v>
      </c>
      <c r="V57" s="37">
        <v>1597112.4148056954</v>
      </c>
      <c r="W57" s="37">
        <v>1687015.5317268372</v>
      </c>
      <c r="X57" s="37">
        <v>1813682.6593909115</v>
      </c>
      <c r="Y57" s="37">
        <v>1949605.1902348995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1303194.9109117426</v>
      </c>
      <c r="D58" s="37">
        <v>1320019.9010848477</v>
      </c>
      <c r="E58" s="37">
        <v>1337062.1114849113</v>
      </c>
      <c r="F58" s="37">
        <v>1354324.3465490602</v>
      </c>
      <c r="G58" s="37">
        <v>1371809.4469213001</v>
      </c>
      <c r="H58" s="37">
        <v>1389520.2899199687</v>
      </c>
      <c r="I58" s="37">
        <v>1407459.7900112271</v>
      </c>
      <c r="J58" s="37">
        <v>1425630.8992886655</v>
      </c>
      <c r="K58" s="37">
        <v>1444036.6079590768</v>
      </c>
      <c r="L58" s="37">
        <v>1462679.9448345378</v>
      </c>
      <c r="M58" s="37">
        <v>1481563.9778308123</v>
      </c>
      <c r="N58" s="37">
        <v>1500691.8144722134</v>
      </c>
      <c r="O58" s="37">
        <v>1520066.6024029665</v>
      </c>
      <c r="P58" s="37">
        <v>1539691.5299051777</v>
      </c>
      <c r="Q58" s="37">
        <v>1559569.8264234923</v>
      </c>
      <c r="R58" s="37">
        <v>1510402.9109117426</v>
      </c>
      <c r="S58" s="37">
        <v>1324629.9010848477</v>
      </c>
      <c r="T58" s="37">
        <v>1606528.1114849113</v>
      </c>
      <c r="U58" s="37">
        <v>1533054.3465490602</v>
      </c>
      <c r="V58" s="37">
        <v>1646094.4469213001</v>
      </c>
      <c r="W58" s="37">
        <v>1826166.2899199687</v>
      </c>
      <c r="X58" s="37">
        <v>1775211.7900112271</v>
      </c>
      <c r="Y58" s="37">
        <v>1686467.8992886655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21992.832280456787</v>
      </c>
      <c r="D59" s="37">
        <v>22996.575305951701</v>
      </c>
      <c r="E59" s="37">
        <v>24046.128714046848</v>
      </c>
      <c r="F59" s="37">
        <v>25143.583270108153</v>
      </c>
      <c r="G59" s="37">
        <v>26291.125161097269</v>
      </c>
      <c r="H59" s="37">
        <v>27491.040350570926</v>
      </c>
      <c r="I59" s="37">
        <v>28745.719132439641</v>
      </c>
      <c r="J59" s="37">
        <v>30057.660892558575</v>
      </c>
      <c r="K59" s="37">
        <v>31429.479087635176</v>
      </c>
      <c r="L59" s="37">
        <v>32863.906451371615</v>
      </c>
      <c r="M59" s="37">
        <v>34363.800438213628</v>
      </c>
      <c r="N59" s="37">
        <v>35932.148915549507</v>
      </c>
      <c r="O59" s="37">
        <v>25653.832280456787</v>
      </c>
      <c r="P59" s="37">
        <v>27398.575305951759</v>
      </c>
      <c r="Q59" s="37">
        <v>30491.128714046907</v>
      </c>
      <c r="R59" s="37">
        <v>34523.583270108094</v>
      </c>
      <c r="S59" s="37">
        <v>39366.125161097385</v>
      </c>
      <c r="T59" s="37">
        <v>41878.040350570809</v>
      </c>
      <c r="U59" s="37">
        <v>48457.719132439699</v>
      </c>
      <c r="V59" s="37">
        <v>55547.66089255875</v>
      </c>
      <c r="W59" s="37">
        <v>65392.479087634943</v>
      </c>
      <c r="X59" s="37">
        <v>78177.906451371498</v>
      </c>
      <c r="Y59" s="37">
        <v>102745.80043821409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315075.99566872977</v>
      </c>
      <c r="D60" s="37">
        <v>331408.89756429475</v>
      </c>
      <c r="E60" s="37">
        <v>348588.46403601766</v>
      </c>
      <c r="F60" s="37">
        <v>366658.58446186036</v>
      </c>
      <c r="G60" s="37">
        <v>385665.42335630395</v>
      </c>
      <c r="H60" s="37">
        <v>405657.53830882907</v>
      </c>
      <c r="I60" s="37">
        <v>426686.00403606519</v>
      </c>
      <c r="J60" s="37">
        <v>448804.54286457971</v>
      </c>
      <c r="K60" s="37">
        <v>472069.66197761521</v>
      </c>
      <c r="L60" s="37">
        <v>496540.79777641967</v>
      </c>
      <c r="M60" s="37">
        <v>522280.46772498265</v>
      </c>
      <c r="N60" s="37">
        <v>549354.43006609008</v>
      </c>
      <c r="O60" s="37">
        <v>577831.85181673616</v>
      </c>
      <c r="P60" s="37">
        <v>607785.48547208682</v>
      </c>
      <c r="Q60" s="37">
        <v>639291.85486939549</v>
      </c>
      <c r="R60" s="37">
        <v>838701.99566872977</v>
      </c>
      <c r="S60" s="37">
        <v>521417.89756429568</v>
      </c>
      <c r="T60" s="37">
        <v>652861.46403601766</v>
      </c>
      <c r="U60" s="37">
        <v>754111.58446186036</v>
      </c>
      <c r="V60" s="37">
        <v>817706.42335630395</v>
      </c>
      <c r="W60" s="37">
        <v>455571.53830882907</v>
      </c>
      <c r="X60" s="37">
        <v>979694.00403606519</v>
      </c>
      <c r="Y60" s="37">
        <v>766976.54286457971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1044492.0500746202</v>
      </c>
      <c r="D62" s="37">
        <v>1125144.9530716408</v>
      </c>
      <c r="E62" s="37">
        <v>1212025.6591059193</v>
      </c>
      <c r="F62" s="37">
        <v>1305615.0625932757</v>
      </c>
      <c r="G62" s="37">
        <v>1406431.1913395505</v>
      </c>
      <c r="H62" s="37">
        <v>1515032.073882401</v>
      </c>
      <c r="I62" s="37">
        <v>1632018.8282415941</v>
      </c>
      <c r="J62" s="37">
        <v>1758038.9891744405</v>
      </c>
      <c r="K62" s="37">
        <v>1766537.484126471</v>
      </c>
      <c r="L62" s="37">
        <v>1946657.8148011938</v>
      </c>
      <c r="M62" s="37">
        <v>2162201.9282932691</v>
      </c>
      <c r="N62" s="37">
        <v>2460546.4266192615</v>
      </c>
      <c r="O62" s="37">
        <v>2690168.5350376666</v>
      </c>
      <c r="P62" s="37">
        <v>3442976.3916391358</v>
      </c>
      <c r="Q62" s="37">
        <v>3926039.0976314396</v>
      </c>
      <c r="R62" s="37">
        <v>4468049.6681090221</v>
      </c>
      <c r="S62" s="37">
        <v>4516217.2197332904</v>
      </c>
      <c r="T62" s="37">
        <v>4450674.4158479348</v>
      </c>
      <c r="U62" s="37">
        <v>4299762.6480448022</v>
      </c>
      <c r="V62" s="37">
        <v>4452183.9442165196</v>
      </c>
      <c r="W62" s="37">
        <v>4983254.6150165051</v>
      </c>
      <c r="X62" s="37">
        <v>8250514.566107288</v>
      </c>
      <c r="Y62" s="37">
        <v>7978156.4522788823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1409919.7207955662</v>
      </c>
      <c r="D63" s="37">
        <v>1458966.483090587</v>
      </c>
      <c r="E63" s="37">
        <v>1509719.4311039457</v>
      </c>
      <c r="F63" s="37">
        <v>1562237.917779021</v>
      </c>
      <c r="G63" s="37">
        <v>1616583.3607651945</v>
      </c>
      <c r="H63" s="37">
        <v>1488621.700255407</v>
      </c>
      <c r="I63" s="37">
        <v>1615406.9778843448</v>
      </c>
      <c r="J63" s="37">
        <v>1716107.4077805281</v>
      </c>
      <c r="K63" s="37">
        <v>2347408.2910596672</v>
      </c>
      <c r="L63" s="37">
        <v>2586214.4394457452</v>
      </c>
      <c r="M63" s="37">
        <v>2498795.8958061896</v>
      </c>
      <c r="N63" s="37">
        <v>3024869.0705338158</v>
      </c>
      <c r="O63" s="37">
        <v>3152214.8795848936</v>
      </c>
      <c r="P63" s="37">
        <v>4260115.9742999636</v>
      </c>
      <c r="Q63" s="37">
        <v>4451049.0001947507</v>
      </c>
      <c r="R63" s="37">
        <v>4097340.1697764583</v>
      </c>
      <c r="S63" s="37">
        <v>4833039.6777611077</v>
      </c>
      <c r="T63" s="37">
        <v>4629291.3539921343</v>
      </c>
      <c r="U63" s="37">
        <v>6746863.4327497035</v>
      </c>
      <c r="V63" s="37">
        <v>7351699.4279043525</v>
      </c>
      <c r="W63" s="37">
        <v>9034304.2961310148</v>
      </c>
      <c r="X63" s="37">
        <v>9993432.5252049938</v>
      </c>
      <c r="Y63" s="37">
        <v>9758306.0315799192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72961645.312989533</v>
      </c>
      <c r="D65" s="38">
        <v>73654511.353200316</v>
      </c>
      <c r="E65" s="38">
        <v>75145877.871744275</v>
      </c>
      <c r="F65" s="38">
        <v>74843701.204876602</v>
      </c>
      <c r="G65" s="38">
        <v>75702443.671667218</v>
      </c>
      <c r="H65" s="38">
        <v>76074252.546185672</v>
      </c>
      <c r="I65" s="38">
        <v>81218641.84820956</v>
      </c>
      <c r="J65" s="38">
        <v>82944090.160489082</v>
      </c>
      <c r="K65" s="38">
        <v>84525517.26396203</v>
      </c>
      <c r="L65" s="38">
        <v>86151952.370542228</v>
      </c>
      <c r="M65" s="38">
        <v>87135453.549764752</v>
      </c>
      <c r="N65" s="38">
        <v>79262083.18017143</v>
      </c>
      <c r="O65" s="38">
        <v>60173863.909459591</v>
      </c>
      <c r="P65" s="38">
        <v>60733328.217703402</v>
      </c>
      <c r="Q65" s="38">
        <v>71853706.747372448</v>
      </c>
      <c r="R65" s="38">
        <v>59505078.527938366</v>
      </c>
      <c r="S65" s="38">
        <v>47439557.973360837</v>
      </c>
      <c r="T65" s="38">
        <v>44608047.374092698</v>
      </c>
      <c r="U65" s="38">
        <v>38152312.109430313</v>
      </c>
      <c r="V65" s="38">
        <v>31773507.494715095</v>
      </c>
      <c r="W65" s="38">
        <v>26726296.135900617</v>
      </c>
      <c r="X65" s="38">
        <v>24758162.161459684</v>
      </c>
      <c r="Y65" s="38">
        <v>25705679.500677288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923998.16607778892</v>
      </c>
      <c r="D66" s="39">
        <v>939932.30026080273</v>
      </c>
      <c r="E66" s="39">
        <v>956141.21489412896</v>
      </c>
      <c r="F66" s="39">
        <v>972629.64850293659</v>
      </c>
      <c r="G66" s="39">
        <v>989402.42132716067</v>
      </c>
      <c r="H66" s="39">
        <v>1006464.4367306624</v>
      </c>
      <c r="I66" s="39">
        <v>1023820.6826346684</v>
      </c>
      <c r="J66" s="39">
        <v>1041476.2329759579</v>
      </c>
      <c r="K66" s="39">
        <v>1127452.4965070821</v>
      </c>
      <c r="L66" s="39">
        <v>1348017.6196069792</v>
      </c>
      <c r="M66" s="39">
        <v>1311656.094264362</v>
      </c>
      <c r="N66" s="39">
        <v>1347175.359778855</v>
      </c>
      <c r="O66" s="39">
        <v>1688909.9421649426</v>
      </c>
      <c r="P66" s="39">
        <v>1631987.9838755019</v>
      </c>
      <c r="Q66" s="39">
        <v>2092991.8734246679</v>
      </c>
      <c r="R66" s="39">
        <v>2210705.7079562955</v>
      </c>
      <c r="S66" s="39">
        <v>2559039.5046841353</v>
      </c>
      <c r="T66" s="39">
        <v>2542023.3371738754</v>
      </c>
      <c r="U66" s="39">
        <v>2450230.0079671927</v>
      </c>
      <c r="V66" s="39">
        <v>2144310.750121329</v>
      </c>
      <c r="W66" s="39">
        <v>2714669.5591064095</v>
      </c>
      <c r="X66" s="39">
        <v>2833511.9523887709</v>
      </c>
      <c r="Y66" s="39">
        <v>3002777.8870363869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8759.9999999999982</v>
      </c>
      <c r="D70" s="40">
        <v>8759.9999999999964</v>
      </c>
      <c r="E70" s="40">
        <v>8759.9999999999927</v>
      </c>
      <c r="F70" s="40">
        <v>8760</v>
      </c>
      <c r="G70" s="40">
        <v>8759.9999999999927</v>
      </c>
      <c r="H70" s="40">
        <v>8759.9999999999945</v>
      </c>
      <c r="I70" s="40">
        <v>8759.9999999999982</v>
      </c>
      <c r="J70" s="40">
        <v>8759.9999999999964</v>
      </c>
      <c r="K70" s="40">
        <v>8759.9999999999964</v>
      </c>
      <c r="L70" s="40">
        <v>8759.9999999999945</v>
      </c>
      <c r="M70" s="40">
        <v>8759.9999999999964</v>
      </c>
      <c r="N70" s="40">
        <v>8759.9999999999945</v>
      </c>
      <c r="O70" s="40">
        <v>8759.9999999999964</v>
      </c>
      <c r="P70" s="40">
        <v>8759.9999999999964</v>
      </c>
      <c r="Q70" s="40">
        <v>8759.9999999999964</v>
      </c>
      <c r="R70" s="40">
        <v>8759.9999999999982</v>
      </c>
      <c r="S70" s="40">
        <v>8759.9999999999964</v>
      </c>
      <c r="T70" s="40">
        <v>8760</v>
      </c>
      <c r="U70" s="40">
        <v>8759.9999999999982</v>
      </c>
      <c r="V70" s="40">
        <v>8760</v>
      </c>
      <c r="W70" s="40">
        <v>8760</v>
      </c>
      <c r="X70" s="40">
        <v>8760</v>
      </c>
      <c r="Y70" s="40">
        <v>8760</v>
      </c>
      <c r="DA70" s="58" t="s">
        <v>1009</v>
      </c>
    </row>
    <row r="71" spans="1:105" ht="12" customHeight="1" x14ac:dyDescent="0.25">
      <c r="A71" s="28" t="s">
        <v>47</v>
      </c>
      <c r="B71" s="40">
        <v>434.80341559823205</v>
      </c>
      <c r="C71" s="40">
        <v>425.07841813437926</v>
      </c>
      <c r="D71" s="40">
        <v>421.13734643345776</v>
      </c>
      <c r="E71" s="40">
        <v>420.48667060391523</v>
      </c>
      <c r="F71" s="40">
        <v>421.20663198993702</v>
      </c>
      <c r="G71" s="40">
        <v>421.75914310566833</v>
      </c>
      <c r="H71" s="40">
        <v>422.53430933363438</v>
      </c>
      <c r="I71" s="40">
        <v>421.58375447978483</v>
      </c>
      <c r="J71" s="40">
        <v>419.50177530338902</v>
      </c>
      <c r="K71" s="40">
        <v>418.01178695326433</v>
      </c>
      <c r="L71" s="40">
        <v>416.7782877770901</v>
      </c>
      <c r="M71" s="40">
        <v>416.20211298701196</v>
      </c>
      <c r="N71" s="40">
        <v>415.4251685407832</v>
      </c>
      <c r="O71" s="40">
        <v>414.38983214635135</v>
      </c>
      <c r="P71" s="40">
        <v>412.66112671417642</v>
      </c>
      <c r="Q71" s="40">
        <v>413.03290147386195</v>
      </c>
      <c r="R71" s="40">
        <v>411.35942704612069</v>
      </c>
      <c r="S71" s="40">
        <v>414.22413000966026</v>
      </c>
      <c r="T71" s="40">
        <v>409.66059260010491</v>
      </c>
      <c r="U71" s="40">
        <v>403.72354511718777</v>
      </c>
      <c r="V71" s="40">
        <v>403.99062240840732</v>
      </c>
      <c r="W71" s="40">
        <v>404.29716757788555</v>
      </c>
      <c r="X71" s="40">
        <v>403.31883764959156</v>
      </c>
      <c r="Y71" s="40">
        <v>402.82967268544456</v>
      </c>
      <c r="DA71" s="58" t="s">
        <v>1010</v>
      </c>
    </row>
    <row r="72" spans="1:105" ht="12" customHeight="1" x14ac:dyDescent="0.25">
      <c r="A72" s="28" t="s">
        <v>46</v>
      </c>
      <c r="B72" s="40">
        <v>268.78042078109769</v>
      </c>
      <c r="C72" s="40">
        <v>267.64629785628472</v>
      </c>
      <c r="D72" s="40">
        <v>265.4780586179254</v>
      </c>
      <c r="E72" s="40">
        <v>265.63217017711094</v>
      </c>
      <c r="F72" s="40">
        <v>262.93082441438082</v>
      </c>
      <c r="G72" s="40">
        <v>260.03907295121218</v>
      </c>
      <c r="H72" s="40">
        <v>257.05118780521116</v>
      </c>
      <c r="I72" s="40">
        <v>253.83994900252054</v>
      </c>
      <c r="J72" s="40">
        <v>250.06068732593135</v>
      </c>
      <c r="K72" s="40">
        <v>245.48970729544686</v>
      </c>
      <c r="L72" s="40">
        <v>240.89865128235601</v>
      </c>
      <c r="M72" s="40">
        <v>235.75663213429436</v>
      </c>
      <c r="N72" s="40">
        <v>234.60726155861843</v>
      </c>
      <c r="O72" s="40">
        <v>235.719282510299</v>
      </c>
      <c r="P72" s="40">
        <v>236.02024043271695</v>
      </c>
      <c r="Q72" s="40">
        <v>237.43989203977785</v>
      </c>
      <c r="R72" s="40">
        <v>239.82002184891866</v>
      </c>
      <c r="S72" s="40">
        <v>243.93899805164025</v>
      </c>
      <c r="T72" s="40">
        <v>243.13762115122984</v>
      </c>
      <c r="U72" s="40">
        <v>241.80185546889555</v>
      </c>
      <c r="V72" s="40">
        <v>240.99286816876784</v>
      </c>
      <c r="W72" s="40">
        <v>242.33920916423193</v>
      </c>
      <c r="X72" s="40">
        <v>237.33945062723242</v>
      </c>
      <c r="Y72" s="40">
        <v>234.83957135873266</v>
      </c>
      <c r="DA72" s="58" t="s">
        <v>1011</v>
      </c>
    </row>
    <row r="73" spans="1:105" ht="12" customHeight="1" x14ac:dyDescent="0.25">
      <c r="A73" s="28" t="s">
        <v>45</v>
      </c>
      <c r="B73" s="40">
        <v>452.12980313734852</v>
      </c>
      <c r="C73" s="40">
        <v>452.56437303986394</v>
      </c>
      <c r="D73" s="40">
        <v>452.41036353210495</v>
      </c>
      <c r="E73" s="40">
        <v>452.77861953976696</v>
      </c>
      <c r="F73" s="40">
        <v>453.15609618094868</v>
      </c>
      <c r="G73" s="40">
        <v>453.77436146133351</v>
      </c>
      <c r="H73" s="40">
        <v>454.22484487272351</v>
      </c>
      <c r="I73" s="40">
        <v>454.09365277309729</v>
      </c>
      <c r="J73" s="40">
        <v>452.70806254494033</v>
      </c>
      <c r="K73" s="40">
        <v>450.49905844610305</v>
      </c>
      <c r="L73" s="40">
        <v>449.74905178743671</v>
      </c>
      <c r="M73" s="40">
        <v>450.2354473225418</v>
      </c>
      <c r="N73" s="40">
        <v>451.01336020177757</v>
      </c>
      <c r="O73" s="40">
        <v>452.48980906860004</v>
      </c>
      <c r="P73" s="40">
        <v>451.34417545499701</v>
      </c>
      <c r="Q73" s="40">
        <v>455.1662803917929</v>
      </c>
      <c r="R73" s="40">
        <v>450.83607840770873</v>
      </c>
      <c r="S73" s="40">
        <v>458.03911042351677</v>
      </c>
      <c r="T73" s="40">
        <v>458.82222640364489</v>
      </c>
      <c r="U73" s="40">
        <v>458.2902954296988</v>
      </c>
      <c r="V73" s="40">
        <v>476.36568756034734</v>
      </c>
      <c r="W73" s="40">
        <v>503.9414108895985</v>
      </c>
      <c r="X73" s="40">
        <v>481.9931543230133</v>
      </c>
      <c r="Y73" s="40">
        <v>471.0190260397207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1366.7208904431543</v>
      </c>
      <c r="C75" s="40">
        <v>1376.4911645322541</v>
      </c>
      <c r="D75" s="40">
        <v>1383.1396992889743</v>
      </c>
      <c r="E75" s="40">
        <v>1387.5299293649293</v>
      </c>
      <c r="F75" s="40">
        <v>1390.2913428238087</v>
      </c>
      <c r="G75" s="40">
        <v>1390.7957974037568</v>
      </c>
      <c r="H75" s="40">
        <v>1390.2057498121617</v>
      </c>
      <c r="I75" s="40">
        <v>1387.4387072881373</v>
      </c>
      <c r="J75" s="40">
        <v>1381.1131429544175</v>
      </c>
      <c r="K75" s="40">
        <v>1371.2170691938973</v>
      </c>
      <c r="L75" s="40">
        <v>1363.8112527180185</v>
      </c>
      <c r="M75" s="40">
        <v>1371.9581082620416</v>
      </c>
      <c r="N75" s="40">
        <v>1377.7689743265216</v>
      </c>
      <c r="O75" s="40">
        <v>1384.2969429458271</v>
      </c>
      <c r="P75" s="40">
        <v>1390.9702438234756</v>
      </c>
      <c r="Q75" s="40">
        <v>1399.3485181258388</v>
      </c>
      <c r="R75" s="40">
        <v>1398.8326524195145</v>
      </c>
      <c r="S75" s="40">
        <v>1423.0979880757006</v>
      </c>
      <c r="T75" s="40">
        <v>1464.3313316584472</v>
      </c>
      <c r="U75" s="40">
        <v>1469.5183073561361</v>
      </c>
      <c r="V75" s="40">
        <v>1549.289472425779</v>
      </c>
      <c r="W75" s="40">
        <v>1594.2209342406404</v>
      </c>
      <c r="X75" s="40">
        <v>1546.2142097516498</v>
      </c>
      <c r="Y75" s="40">
        <v>1522.2108475071545</v>
      </c>
      <c r="DA75" s="58" t="s">
        <v>1013</v>
      </c>
    </row>
    <row r="76" spans="1:105" ht="12" customHeight="1" x14ac:dyDescent="0.25">
      <c r="A76" s="28" t="s">
        <v>27</v>
      </c>
      <c r="B76" s="40">
        <v>589.30004641387791</v>
      </c>
      <c r="C76" s="40">
        <v>601.2210388457712</v>
      </c>
      <c r="D76" s="40">
        <v>612.16822298474699</v>
      </c>
      <c r="E76" s="40">
        <v>622.53006484301864</v>
      </c>
      <c r="F76" s="40">
        <v>632.43750472263832</v>
      </c>
      <c r="G76" s="40">
        <v>641.58435605384261</v>
      </c>
      <c r="H76" s="40">
        <v>650.43145385925084</v>
      </c>
      <c r="I76" s="40">
        <v>658.6316369232394</v>
      </c>
      <c r="J76" s="40">
        <v>665.3149128450334</v>
      </c>
      <c r="K76" s="40">
        <v>670.51054155749171</v>
      </c>
      <c r="L76" s="40">
        <v>677.02794247929205</v>
      </c>
      <c r="M76" s="40">
        <v>684.89026180117241</v>
      </c>
      <c r="N76" s="40">
        <v>691.74215288214043</v>
      </c>
      <c r="O76" s="40">
        <v>699.19896705196982</v>
      </c>
      <c r="P76" s="40">
        <v>706.90153121266587</v>
      </c>
      <c r="Q76" s="40">
        <v>715.80938559999595</v>
      </c>
      <c r="R76" s="40">
        <v>716.43093259968373</v>
      </c>
      <c r="S76" s="40">
        <v>731.50147252964666</v>
      </c>
      <c r="T76" s="40">
        <v>753.53893411938566</v>
      </c>
      <c r="U76" s="40">
        <v>757.08999306748547</v>
      </c>
      <c r="V76" s="40">
        <v>798.54104814207244</v>
      </c>
      <c r="W76" s="40">
        <v>815.9051559145023</v>
      </c>
      <c r="X76" s="40">
        <v>796.18765190008708</v>
      </c>
      <c r="Y76" s="40">
        <v>786.32889989287946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471.40213443774809</v>
      </c>
      <c r="C78" s="41">
        <v>472.37092225258465</v>
      </c>
      <c r="D78" s="41">
        <v>472.99332141415033</v>
      </c>
      <c r="E78" s="41">
        <v>473.51540818311821</v>
      </c>
      <c r="F78" s="41">
        <v>474.23191757106179</v>
      </c>
      <c r="G78" s="41">
        <v>474.72273532977863</v>
      </c>
      <c r="H78" s="41">
        <v>475.30982156440007</v>
      </c>
      <c r="I78" s="41">
        <v>475.65637879884105</v>
      </c>
      <c r="J78" s="41">
        <v>475.1988770023072</v>
      </c>
      <c r="K78" s="41">
        <v>473.87224872644776</v>
      </c>
      <c r="L78" s="41">
        <v>473.69305298148896</v>
      </c>
      <c r="M78" s="41">
        <v>473.84014199338549</v>
      </c>
      <c r="N78" s="41">
        <v>473.47792744419934</v>
      </c>
      <c r="O78" s="41">
        <v>473.68742001428717</v>
      </c>
      <c r="P78" s="41">
        <v>474.22241822224476</v>
      </c>
      <c r="Q78" s="41">
        <v>475.76838648086471</v>
      </c>
      <c r="R78" s="41">
        <v>474.81782140303068</v>
      </c>
      <c r="S78" s="41">
        <v>477.5159911361747</v>
      </c>
      <c r="T78" s="41">
        <v>490.774427185523</v>
      </c>
      <c r="U78" s="41">
        <v>492.73482530487871</v>
      </c>
      <c r="V78" s="41">
        <v>519.97688905858377</v>
      </c>
      <c r="W78" s="41">
        <v>532.30203470973356</v>
      </c>
      <c r="X78" s="41">
        <v>515.8017954796187</v>
      </c>
      <c r="Y78" s="41">
        <v>507.55167586456128</v>
      </c>
      <c r="DA78" s="59" t="s">
        <v>1015</v>
      </c>
    </row>
    <row r="79" spans="1:105" ht="12" customHeight="1" x14ac:dyDescent="0.25">
      <c r="A79" s="32" t="s">
        <v>25</v>
      </c>
      <c r="B79" s="42">
        <v>33.733048220837169</v>
      </c>
      <c r="C79" s="42">
        <v>34.334539800152811</v>
      </c>
      <c r="D79" s="42">
        <v>34.834880893067087</v>
      </c>
      <c r="E79" s="42">
        <v>35.260791807836007</v>
      </c>
      <c r="F79" s="42">
        <v>35.641732874574338</v>
      </c>
      <c r="G79" s="42">
        <v>35.952373992308708</v>
      </c>
      <c r="H79" s="42">
        <v>36.221951282498068</v>
      </c>
      <c r="I79" s="42">
        <v>36.429043735612829</v>
      </c>
      <c r="J79" s="42">
        <v>36.533699269926693</v>
      </c>
      <c r="K79" s="42">
        <v>36.533504569685505</v>
      </c>
      <c r="L79" s="42">
        <v>36.586714798706701</v>
      </c>
      <c r="M79" s="42">
        <v>36.741356023187407</v>
      </c>
      <c r="N79" s="42">
        <v>36.831199117341626</v>
      </c>
      <c r="O79" s="42">
        <v>36.941943360644252</v>
      </c>
      <c r="P79" s="42">
        <v>37.056190584461568</v>
      </c>
      <c r="Q79" s="42">
        <v>37.229020379649882</v>
      </c>
      <c r="R79" s="42">
        <v>36.935140058990392</v>
      </c>
      <c r="S79" s="42">
        <v>37.660348851980068</v>
      </c>
      <c r="T79" s="42">
        <v>38.648592089362538</v>
      </c>
      <c r="U79" s="42">
        <v>38.669809285563488</v>
      </c>
      <c r="V79" s="42">
        <v>40.659651406097332</v>
      </c>
      <c r="W79" s="42">
        <v>41.690807240305958</v>
      </c>
      <c r="X79" s="42">
        <v>40.474981542748026</v>
      </c>
      <c r="Y79" s="42">
        <v>39.86706869396906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49.675004112536143</v>
      </c>
      <c r="C83" s="29">
        <v>49.06092042396849</v>
      </c>
      <c r="D83" s="29">
        <v>48.33754480087488</v>
      </c>
      <c r="E83" s="29">
        <v>47.526215836812767</v>
      </c>
      <c r="F83" s="29">
        <v>46.603503961455232</v>
      </c>
      <c r="G83" s="29">
        <v>45.581533318819595</v>
      </c>
      <c r="H83" s="29">
        <v>44.57244318105117</v>
      </c>
      <c r="I83" s="29">
        <v>43.482050430651441</v>
      </c>
      <c r="J83" s="29">
        <v>42.364382915440352</v>
      </c>
      <c r="K83" s="29">
        <v>41.203999508954524</v>
      </c>
      <c r="L83" s="29">
        <v>40.041463377869256</v>
      </c>
      <c r="M83" s="29">
        <v>38.804133783559507</v>
      </c>
      <c r="N83" s="29">
        <v>37.543037905125402</v>
      </c>
      <c r="O83" s="29">
        <v>36.279161152737416</v>
      </c>
      <c r="P83" s="29">
        <v>34.94136695983903</v>
      </c>
      <c r="Q83" s="29">
        <v>33.650646966776925</v>
      </c>
      <c r="R83" s="29">
        <v>32.287607540780193</v>
      </c>
      <c r="S83" s="29">
        <v>30.89992541660575</v>
      </c>
      <c r="T83" s="29">
        <v>29.464047519696017</v>
      </c>
      <c r="U83" s="29">
        <v>28.543852904096401</v>
      </c>
      <c r="V83" s="29">
        <v>27.782954680365719</v>
      </c>
      <c r="W83" s="29">
        <v>26.962743035500917</v>
      </c>
      <c r="X83" s="29">
        <v>25.99514888100564</v>
      </c>
      <c r="Y83" s="29">
        <v>25.083371574759205</v>
      </c>
      <c r="DA83" s="58" t="s">
        <v>1017</v>
      </c>
    </row>
    <row r="84" spans="1:105" ht="12" customHeight="1" x14ac:dyDescent="0.25">
      <c r="A84" s="28" t="s">
        <v>47</v>
      </c>
      <c r="B84" s="29">
        <v>706.31393111391594</v>
      </c>
      <c r="C84" s="29">
        <v>698.02823632285197</v>
      </c>
      <c r="D84" s="29">
        <v>688.36443129192287</v>
      </c>
      <c r="E84" s="29">
        <v>675.66790951232895</v>
      </c>
      <c r="F84" s="29">
        <v>662.29529766092446</v>
      </c>
      <c r="G84" s="29">
        <v>647.14674034469601</v>
      </c>
      <c r="H84" s="29">
        <v>629.57239194897227</v>
      </c>
      <c r="I84" s="29">
        <v>611.28578122901479</v>
      </c>
      <c r="J84" s="29">
        <v>592.98761397575618</v>
      </c>
      <c r="K84" s="29">
        <v>571.512383100855</v>
      </c>
      <c r="L84" s="29">
        <v>550.13883462915464</v>
      </c>
      <c r="M84" s="29">
        <v>527.3208380119446</v>
      </c>
      <c r="N84" s="29">
        <v>503.63999264010454</v>
      </c>
      <c r="O84" s="29">
        <v>479.54549761531536</v>
      </c>
      <c r="P84" s="29">
        <v>455.63572908100497</v>
      </c>
      <c r="Q84" s="29">
        <v>431.16459895264927</v>
      </c>
      <c r="R84" s="29">
        <v>414.64882202528855</v>
      </c>
      <c r="S84" s="29">
        <v>401.84443620686261</v>
      </c>
      <c r="T84" s="29">
        <v>386.75664567528196</v>
      </c>
      <c r="U84" s="29">
        <v>373.41960067997815</v>
      </c>
      <c r="V84" s="29">
        <v>360.14247882205501</v>
      </c>
      <c r="W84" s="29">
        <v>346.86118704917112</v>
      </c>
      <c r="X84" s="29">
        <v>334.2018662247944</v>
      </c>
      <c r="Y84" s="29">
        <v>323.89363500668657</v>
      </c>
      <c r="DA84" s="58" t="s">
        <v>1018</v>
      </c>
    </row>
    <row r="85" spans="1:105" ht="12" customHeight="1" x14ac:dyDescent="0.25">
      <c r="A85" s="28" t="s">
        <v>46</v>
      </c>
      <c r="B85" s="29">
        <v>1660.1690432831306</v>
      </c>
      <c r="C85" s="29">
        <v>1655.9119716329978</v>
      </c>
      <c r="D85" s="29">
        <v>1650.1630244475241</v>
      </c>
      <c r="E85" s="29">
        <v>1641.589977499965</v>
      </c>
      <c r="F85" s="29">
        <v>1630.9094368356718</v>
      </c>
      <c r="G85" s="29">
        <v>1618.9367898560192</v>
      </c>
      <c r="H85" s="29">
        <v>1606.0916351715543</v>
      </c>
      <c r="I85" s="29">
        <v>1591.3715949761583</v>
      </c>
      <c r="J85" s="29">
        <v>1574.3442400567671</v>
      </c>
      <c r="K85" s="29">
        <v>1555.1135860852637</v>
      </c>
      <c r="L85" s="29">
        <v>1535.002098699176</v>
      </c>
      <c r="M85" s="29">
        <v>1505.1735823346507</v>
      </c>
      <c r="N85" s="29">
        <v>1453.8267056335023</v>
      </c>
      <c r="O85" s="29">
        <v>1386.3670793829885</v>
      </c>
      <c r="P85" s="29">
        <v>1288.7257317008223</v>
      </c>
      <c r="Q85" s="29">
        <v>1196.3262392693684</v>
      </c>
      <c r="R85" s="29">
        <v>1107.418130322922</v>
      </c>
      <c r="S85" s="29">
        <v>1039.670789814126</v>
      </c>
      <c r="T85" s="29">
        <v>982.14599991775253</v>
      </c>
      <c r="U85" s="29">
        <v>932.49281779652142</v>
      </c>
      <c r="V85" s="29">
        <v>895.26936435427342</v>
      </c>
      <c r="W85" s="29">
        <v>866.64755639964176</v>
      </c>
      <c r="X85" s="29">
        <v>841.82117629447612</v>
      </c>
      <c r="Y85" s="29">
        <v>820.78922737923949</v>
      </c>
      <c r="DA85" s="58" t="s">
        <v>1019</v>
      </c>
    </row>
    <row r="86" spans="1:105" ht="12" customHeight="1" x14ac:dyDescent="0.25">
      <c r="A86" s="28" t="s">
        <v>45</v>
      </c>
      <c r="B86" s="29">
        <v>676.87092573084908</v>
      </c>
      <c r="C86" s="29">
        <v>666.5743080269159</v>
      </c>
      <c r="D86" s="29">
        <v>658.84199764719119</v>
      </c>
      <c r="E86" s="29">
        <v>648.85733446313225</v>
      </c>
      <c r="F86" s="29">
        <v>637.18281583787552</v>
      </c>
      <c r="G86" s="29">
        <v>624.44587882636449</v>
      </c>
      <c r="H86" s="29">
        <v>615.85443168687095</v>
      </c>
      <c r="I86" s="29">
        <v>599.87011867884041</v>
      </c>
      <c r="J86" s="29">
        <v>586.44147550699779</v>
      </c>
      <c r="K86" s="29">
        <v>568.6577021553876</v>
      </c>
      <c r="L86" s="29">
        <v>553.58402071093838</v>
      </c>
      <c r="M86" s="29">
        <v>538.55636530234722</v>
      </c>
      <c r="N86" s="29">
        <v>525.58382890928954</v>
      </c>
      <c r="O86" s="29">
        <v>509.06728250221278</v>
      </c>
      <c r="P86" s="29">
        <v>494.92269472141368</v>
      </c>
      <c r="Q86" s="29">
        <v>478.59730845765336</v>
      </c>
      <c r="R86" s="29">
        <v>466.34305198939222</v>
      </c>
      <c r="S86" s="29">
        <v>460.43726694814285</v>
      </c>
      <c r="T86" s="29">
        <v>451.3904410616168</v>
      </c>
      <c r="U86" s="29">
        <v>443.79050418284027</v>
      </c>
      <c r="V86" s="29">
        <v>435.61861979862198</v>
      </c>
      <c r="W86" s="29">
        <v>430.33936431619469</v>
      </c>
      <c r="X86" s="29">
        <v>422.58478407544214</v>
      </c>
      <c r="Y86" s="29">
        <v>418.14898978378318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347.90392851743667</v>
      </c>
      <c r="C88" s="29">
        <v>343.8340958010765</v>
      </c>
      <c r="D88" s="29">
        <v>338.84991914798906</v>
      </c>
      <c r="E88" s="29">
        <v>332.83954810535789</v>
      </c>
      <c r="F88" s="29">
        <v>325.97699147334555</v>
      </c>
      <c r="G88" s="29">
        <v>318.45852507892062</v>
      </c>
      <c r="H88" s="29">
        <v>309.36213711157961</v>
      </c>
      <c r="I88" s="29">
        <v>298.79912005302202</v>
      </c>
      <c r="J88" s="29">
        <v>288.09489633675923</v>
      </c>
      <c r="K88" s="29">
        <v>280.07515504785471</v>
      </c>
      <c r="L88" s="29">
        <v>271.92728519187</v>
      </c>
      <c r="M88" s="29">
        <v>262.67061846280922</v>
      </c>
      <c r="N88" s="29">
        <v>252.44146776975211</v>
      </c>
      <c r="O88" s="29">
        <v>240.62102991396128</v>
      </c>
      <c r="P88" s="29">
        <v>220.18648175534409</v>
      </c>
      <c r="Q88" s="29">
        <v>200.69228972249257</v>
      </c>
      <c r="R88" s="29">
        <v>181.08323931924446</v>
      </c>
      <c r="S88" s="29">
        <v>163.03818528626917</v>
      </c>
      <c r="T88" s="29">
        <v>149.52207429893696</v>
      </c>
      <c r="U88" s="29">
        <v>139.44389114897319</v>
      </c>
      <c r="V88" s="29">
        <v>131.52545239352011</v>
      </c>
      <c r="W88" s="29">
        <v>125.18965273981037</v>
      </c>
      <c r="X88" s="29">
        <v>118.61743295567558</v>
      </c>
      <c r="Y88" s="29">
        <v>114.8510698793981</v>
      </c>
      <c r="DA88" s="58" t="s">
        <v>1021</v>
      </c>
    </row>
    <row r="89" spans="1:105" ht="12" customHeight="1" x14ac:dyDescent="0.25">
      <c r="A89" s="28" t="s">
        <v>27</v>
      </c>
      <c r="B89" s="29">
        <v>360.31630235035408</v>
      </c>
      <c r="C89" s="29">
        <v>355.73831559341426</v>
      </c>
      <c r="D89" s="29">
        <v>349.18685153611978</v>
      </c>
      <c r="E89" s="29">
        <v>340.7396164101724</v>
      </c>
      <c r="F89" s="29">
        <v>328.37201826974331</v>
      </c>
      <c r="G89" s="29">
        <v>313.83964472251392</v>
      </c>
      <c r="H89" s="29">
        <v>303.20651045740135</v>
      </c>
      <c r="I89" s="29">
        <v>290.56738225850052</v>
      </c>
      <c r="J89" s="29">
        <v>276.79407178033512</v>
      </c>
      <c r="K89" s="29">
        <v>258.39550487458007</v>
      </c>
      <c r="L89" s="29">
        <v>240.95452823448807</v>
      </c>
      <c r="M89" s="29">
        <v>225.99175736211527</v>
      </c>
      <c r="N89" s="29">
        <v>210.56761808781204</v>
      </c>
      <c r="O89" s="29">
        <v>197.05167355153077</v>
      </c>
      <c r="P89" s="29">
        <v>182.06393738673125</v>
      </c>
      <c r="Q89" s="29">
        <v>170.59661013299009</v>
      </c>
      <c r="R89" s="29">
        <v>163.2023627843607</v>
      </c>
      <c r="S89" s="29">
        <v>158.18085655399628</v>
      </c>
      <c r="T89" s="29">
        <v>155.53945484158541</v>
      </c>
      <c r="U89" s="29">
        <v>153.33331811868737</v>
      </c>
      <c r="V89" s="29">
        <v>151.47920431433195</v>
      </c>
      <c r="W89" s="29">
        <v>149.45858811403605</v>
      </c>
      <c r="X89" s="29">
        <v>147.37133315990846</v>
      </c>
      <c r="Y89" s="29">
        <v>145.67375332897342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64.608392003837025</v>
      </c>
      <c r="C91" s="31">
        <v>64.337267660671046</v>
      </c>
      <c r="D91" s="31">
        <v>63.866687287432242</v>
      </c>
      <c r="E91" s="31">
        <v>63.007354774202518</v>
      </c>
      <c r="F91" s="31">
        <v>61.993586632093695</v>
      </c>
      <c r="G91" s="31">
        <v>60.687513278669471</v>
      </c>
      <c r="H91" s="31">
        <v>59.343377395763831</v>
      </c>
      <c r="I91" s="31">
        <v>57.795828036589299</v>
      </c>
      <c r="J91" s="31">
        <v>56.033416898269159</v>
      </c>
      <c r="K91" s="31">
        <v>54.017893274393941</v>
      </c>
      <c r="L91" s="31">
        <v>51.414976255556681</v>
      </c>
      <c r="M91" s="31">
        <v>48.772258602123067</v>
      </c>
      <c r="N91" s="31">
        <v>46.178139933139263</v>
      </c>
      <c r="O91" s="31">
        <v>44.058527619724899</v>
      </c>
      <c r="P91" s="31">
        <v>41.649010302710465</v>
      </c>
      <c r="Q91" s="31">
        <v>38.956579802711111</v>
      </c>
      <c r="R91" s="31">
        <v>36.176365298725194</v>
      </c>
      <c r="S91" s="31">
        <v>33.558062616331604</v>
      </c>
      <c r="T91" s="31">
        <v>30.79962193464786</v>
      </c>
      <c r="U91" s="31">
        <v>28.266887088042743</v>
      </c>
      <c r="V91" s="31">
        <v>26.183811181669803</v>
      </c>
      <c r="W91" s="31">
        <v>24.226380546955998</v>
      </c>
      <c r="X91" s="31">
        <v>22.285163017679089</v>
      </c>
      <c r="Y91" s="31">
        <v>20.618565424854634</v>
      </c>
      <c r="DA91" s="59" t="s">
        <v>1023</v>
      </c>
    </row>
    <row r="92" spans="1:105" ht="12" customHeight="1" x14ac:dyDescent="0.25">
      <c r="A92" s="32" t="s">
        <v>25</v>
      </c>
      <c r="B92" s="33">
        <v>8494.5110007292114</v>
      </c>
      <c r="C92" s="33">
        <v>8406.8991944768804</v>
      </c>
      <c r="D92" s="33">
        <v>8309.5499542363086</v>
      </c>
      <c r="E92" s="33">
        <v>8220.8957010067588</v>
      </c>
      <c r="F92" s="33">
        <v>8136.984356844082</v>
      </c>
      <c r="G92" s="33">
        <v>8051.0385004832278</v>
      </c>
      <c r="H92" s="33">
        <v>7975.6401313213892</v>
      </c>
      <c r="I92" s="33">
        <v>7904.1164293344928</v>
      </c>
      <c r="J92" s="33">
        <v>7842.3029118571094</v>
      </c>
      <c r="K92" s="33">
        <v>7832.7575992065404</v>
      </c>
      <c r="L92" s="33">
        <v>7793.3870651504512</v>
      </c>
      <c r="M92" s="33">
        <v>7733.5063853491456</v>
      </c>
      <c r="N92" s="33">
        <v>7667.8669203456639</v>
      </c>
      <c r="O92" s="33">
        <v>7586.7729727367087</v>
      </c>
      <c r="P92" s="33">
        <v>7494.0234577886822</v>
      </c>
      <c r="Q92" s="33">
        <v>7384.2815381565761</v>
      </c>
      <c r="R92" s="33">
        <v>7267.7460060610611</v>
      </c>
      <c r="S92" s="33">
        <v>7122.130526554306</v>
      </c>
      <c r="T92" s="33">
        <v>6988.466782227415</v>
      </c>
      <c r="U92" s="33">
        <v>6864.8010545293446</v>
      </c>
      <c r="V92" s="33">
        <v>6757.5019616343725</v>
      </c>
      <c r="W92" s="33">
        <v>6639.7520899350038</v>
      </c>
      <c r="X92" s="33">
        <v>6520.1209650382452</v>
      </c>
      <c r="Y92" s="33">
        <v>6408.4082057750184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38.858109728582363</v>
      </c>
      <c r="D96" s="29">
        <v>36.895036151090125</v>
      </c>
      <c r="E96" s="29">
        <v>35.896576633744665</v>
      </c>
      <c r="F96" s="29">
        <v>34.727592488665067</v>
      </c>
      <c r="G96" s="29">
        <v>33.727363124391637</v>
      </c>
      <c r="H96" s="29">
        <v>32.793564430661206</v>
      </c>
      <c r="I96" s="29">
        <v>31.788691989112682</v>
      </c>
      <c r="J96" s="29">
        <v>30.905738588640435</v>
      </c>
      <c r="K96" s="29">
        <v>29.745540398552375</v>
      </c>
      <c r="L96" s="29">
        <v>28.707001030237603</v>
      </c>
      <c r="M96" s="29">
        <v>28.096439570708878</v>
      </c>
      <c r="N96" s="29">
        <v>27.07544415861474</v>
      </c>
      <c r="O96" s="29">
        <v>25.783372732941043</v>
      </c>
      <c r="P96" s="29">
        <v>24.792022655241773</v>
      </c>
      <c r="Q96" s="29">
        <v>23.526620320819379</v>
      </c>
      <c r="R96" s="29">
        <v>22.88828108457253</v>
      </c>
      <c r="S96" s="29">
        <v>22.447179273869668</v>
      </c>
      <c r="T96" s="29">
        <v>21.947143105650447</v>
      </c>
      <c r="U96" s="29">
        <v>21.370967856068088</v>
      </c>
      <c r="V96" s="29">
        <v>21.280138816772869</v>
      </c>
      <c r="W96" s="29">
        <v>20.514053819369046</v>
      </c>
      <c r="X96" s="29">
        <v>19.74796882196522</v>
      </c>
      <c r="Y96" s="29">
        <v>18.981883824561397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587.68713670973307</v>
      </c>
      <c r="D97" s="29">
        <v>548.49023346943261</v>
      </c>
      <c r="E97" s="29">
        <v>530.23677073399506</v>
      </c>
      <c r="F97" s="29">
        <v>510.16367123644255</v>
      </c>
      <c r="G97" s="29">
        <v>493.28334628834585</v>
      </c>
      <c r="H97" s="29">
        <v>472.86089722176365</v>
      </c>
      <c r="I97" s="29">
        <v>451.88403022582526</v>
      </c>
      <c r="J97" s="29">
        <v>437.54367740426369</v>
      </c>
      <c r="K97" s="29">
        <v>407.87622638344629</v>
      </c>
      <c r="L97" s="29">
        <v>384.071608587529</v>
      </c>
      <c r="M97" s="29">
        <v>369.99131023254392</v>
      </c>
      <c r="N97" s="29">
        <v>350.68860469244112</v>
      </c>
      <c r="O97" s="29">
        <v>337.31175021301362</v>
      </c>
      <c r="P97" s="29">
        <v>329.17387858596021</v>
      </c>
      <c r="Q97" s="29">
        <v>315.6098410470027</v>
      </c>
      <c r="R97" s="29">
        <v>311.79381867669929</v>
      </c>
      <c r="S97" s="29">
        <v>306.91296681649078</v>
      </c>
      <c r="T97" s="29">
        <v>301.45532642709304</v>
      </c>
      <c r="U97" s="29">
        <v>295.40638998069574</v>
      </c>
      <c r="V97" s="29">
        <v>289.93871742295062</v>
      </c>
      <c r="W97" s="29">
        <v>287.03933024872111</v>
      </c>
      <c r="X97" s="29">
        <v>284.13994307449161</v>
      </c>
      <c r="Y97" s="29">
        <v>281.24055590026211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1602.9162492633643</v>
      </c>
      <c r="D98" s="29">
        <v>1586.1681331821542</v>
      </c>
      <c r="E98" s="29">
        <v>1557.9980002409445</v>
      </c>
      <c r="F98" s="29">
        <v>1542.1264392327455</v>
      </c>
      <c r="G98" s="29">
        <v>1535.3910718266995</v>
      </c>
      <c r="H98" s="29">
        <v>1525.55070851697</v>
      </c>
      <c r="I98" s="29">
        <v>1512.891084400781</v>
      </c>
      <c r="J98" s="29">
        <v>1494.3649807414181</v>
      </c>
      <c r="K98" s="29">
        <v>1476.8265944551993</v>
      </c>
      <c r="L98" s="29">
        <v>1466.2293094570009</v>
      </c>
      <c r="M98" s="29">
        <v>1406.8671946573659</v>
      </c>
      <c r="N98" s="29">
        <v>1288.6794704694848</v>
      </c>
      <c r="O98" s="29">
        <v>1160.644253398618</v>
      </c>
      <c r="P98" s="29">
        <v>1033.4175687928521</v>
      </c>
      <c r="Q98" s="29">
        <v>874.95460985399609</v>
      </c>
      <c r="R98" s="29">
        <v>826.45005446088658</v>
      </c>
      <c r="S98" s="29">
        <v>803.42288502185204</v>
      </c>
      <c r="T98" s="29">
        <v>788.80920141519118</v>
      </c>
      <c r="U98" s="29">
        <v>768.89322363742565</v>
      </c>
      <c r="V98" s="29">
        <v>758.87892266536926</v>
      </c>
      <c r="W98" s="29">
        <v>751.29013343871554</v>
      </c>
      <c r="X98" s="29">
        <v>743.70134421206183</v>
      </c>
      <c r="Y98" s="29">
        <v>736.11255498540811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585.80953491282844</v>
      </c>
      <c r="D99" s="29">
        <v>560.30660045592811</v>
      </c>
      <c r="E99" s="29">
        <v>547.47064433448031</v>
      </c>
      <c r="F99" s="29">
        <v>533.99884364901993</v>
      </c>
      <c r="G99" s="29">
        <v>519.90213689033499</v>
      </c>
      <c r="H99" s="29">
        <v>505.52927678586548</v>
      </c>
      <c r="I99" s="29">
        <v>490.13856866315433</v>
      </c>
      <c r="J99" s="29">
        <v>475.93205983746225</v>
      </c>
      <c r="K99" s="29">
        <v>464.36165071255573</v>
      </c>
      <c r="L99" s="29">
        <v>452.13118246764475</v>
      </c>
      <c r="M99" s="29">
        <v>438.25235534589706</v>
      </c>
      <c r="N99" s="29">
        <v>435.49949262438275</v>
      </c>
      <c r="O99" s="29">
        <v>428.80560210393736</v>
      </c>
      <c r="P99" s="29">
        <v>423.70743094028768</v>
      </c>
      <c r="Q99" s="29">
        <v>419.02502398255621</v>
      </c>
      <c r="R99" s="29">
        <v>414.9500822948529</v>
      </c>
      <c r="S99" s="29">
        <v>409.42407520392698</v>
      </c>
      <c r="T99" s="29">
        <v>408.21620200940646</v>
      </c>
      <c r="U99" s="29">
        <v>406.20928489004052</v>
      </c>
      <c r="V99" s="29">
        <v>398.61157833798973</v>
      </c>
      <c r="W99" s="29">
        <v>396.21990886796181</v>
      </c>
      <c r="X99" s="29">
        <v>393.82823939793383</v>
      </c>
      <c r="Y99" s="29">
        <v>391.43656992790591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320.90089247308708</v>
      </c>
      <c r="D101" s="29">
        <v>314.0732558282661</v>
      </c>
      <c r="E101" s="29">
        <v>306.41934951321127</v>
      </c>
      <c r="F101" s="29">
        <v>299.98067845747761</v>
      </c>
      <c r="G101" s="29">
        <v>292.91605937378688</v>
      </c>
      <c r="H101" s="29">
        <v>284.23145513747431</v>
      </c>
      <c r="I101" s="29">
        <v>271.16146964169951</v>
      </c>
      <c r="J101" s="29">
        <v>263.34642612413211</v>
      </c>
      <c r="K101" s="29">
        <v>255.44468081058631</v>
      </c>
      <c r="L101" s="29">
        <v>243.47172290893087</v>
      </c>
      <c r="M101" s="29">
        <v>224.13943614659956</v>
      </c>
      <c r="N101" s="29">
        <v>209.20319727867511</v>
      </c>
      <c r="O101" s="29">
        <v>192.36336198135351</v>
      </c>
      <c r="P101" s="29">
        <v>161.36751328158746</v>
      </c>
      <c r="Q101" s="29">
        <v>139.22855452498351</v>
      </c>
      <c r="R101" s="29">
        <v>124.83815916485777</v>
      </c>
      <c r="S101" s="29">
        <v>121.96364369623485</v>
      </c>
      <c r="T101" s="29">
        <v>118.52114239346808</v>
      </c>
      <c r="U101" s="29">
        <v>114.98970578642255</v>
      </c>
      <c r="V101" s="29">
        <v>113.2719234208967</v>
      </c>
      <c r="W101" s="29">
        <v>111.00648495247876</v>
      </c>
      <c r="X101" s="29">
        <v>108.74104648406083</v>
      </c>
      <c r="Y101" s="29">
        <v>106.47560801564289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336.83276926709004</v>
      </c>
      <c r="D102" s="29">
        <v>328.26931884698905</v>
      </c>
      <c r="E102" s="29">
        <v>319.6043643105956</v>
      </c>
      <c r="F102" s="29">
        <v>307.48799968388522</v>
      </c>
      <c r="G102" s="29">
        <v>293.53164806713966</v>
      </c>
      <c r="H102" s="29">
        <v>281.73366883311115</v>
      </c>
      <c r="I102" s="29">
        <v>265.72572595345815</v>
      </c>
      <c r="J102" s="29">
        <v>246.91003981949194</v>
      </c>
      <c r="K102" s="29">
        <v>226.66979243442944</v>
      </c>
      <c r="L102" s="29">
        <v>210.68148472498225</v>
      </c>
      <c r="M102" s="29">
        <v>196.49195915666303</v>
      </c>
      <c r="N102" s="29">
        <v>184.49907234333216</v>
      </c>
      <c r="O102" s="29">
        <v>170.29098615186541</v>
      </c>
      <c r="P102" s="29">
        <v>160.75576914341357</v>
      </c>
      <c r="Q102" s="29">
        <v>156.24842117243674</v>
      </c>
      <c r="R102" s="29">
        <v>155.66298607116278</v>
      </c>
      <c r="S102" s="29">
        <v>154.53045820148216</v>
      </c>
      <c r="T102" s="29">
        <v>152.31773312462326</v>
      </c>
      <c r="U102" s="29">
        <v>149.55498939629251</v>
      </c>
      <c r="V102" s="29">
        <v>147.03535923405056</v>
      </c>
      <c r="W102" s="29">
        <v>145.56500564171006</v>
      </c>
      <c r="X102" s="29">
        <v>144.09465204936956</v>
      </c>
      <c r="Y102" s="29">
        <v>142.62429845702903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63.544920701818612</v>
      </c>
      <c r="D104" s="31">
        <v>62.726763524973904</v>
      </c>
      <c r="E104" s="31">
        <v>61.134623086863698</v>
      </c>
      <c r="F104" s="31">
        <v>60.188411764428977</v>
      </c>
      <c r="G104" s="31">
        <v>58.287982346593942</v>
      </c>
      <c r="H104" s="31">
        <v>56.886079289083412</v>
      </c>
      <c r="I104" s="31">
        <v>55.157989420955445</v>
      </c>
      <c r="J104" s="31">
        <v>52.911996907020459</v>
      </c>
      <c r="K104" s="31">
        <v>50.341448760490259</v>
      </c>
      <c r="L104" s="31">
        <v>46.362105499785983</v>
      </c>
      <c r="M104" s="31">
        <v>43.967814059438602</v>
      </c>
      <c r="N104" s="31">
        <v>41.078199034943793</v>
      </c>
      <c r="O104" s="31">
        <v>37.904642499745201</v>
      </c>
      <c r="P104" s="31">
        <v>34.243915575137059</v>
      </c>
      <c r="Q104" s="31">
        <v>31.554455834862257</v>
      </c>
      <c r="R104" s="31">
        <v>26.558118463003463</v>
      </c>
      <c r="S104" s="31">
        <v>21.120212184484341</v>
      </c>
      <c r="T104" s="31">
        <v>16.565127719996791</v>
      </c>
      <c r="U104" s="31">
        <v>13.263434537919128</v>
      </c>
      <c r="V104" s="31">
        <v>11.853206633199969</v>
      </c>
      <c r="W104" s="31">
        <v>11.14201423520797</v>
      </c>
      <c r="X104" s="31">
        <v>10.430821837215971</v>
      </c>
      <c r="Y104" s="31">
        <v>9.7196294392239722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7868.3947684825225</v>
      </c>
      <c r="D105" s="33">
        <v>7856.6455897157948</v>
      </c>
      <c r="E105" s="33">
        <v>7848.1766066293876</v>
      </c>
      <c r="F105" s="33">
        <v>7845.6828523315653</v>
      </c>
      <c r="G105" s="33">
        <v>7842.8927792106979</v>
      </c>
      <c r="H105" s="33">
        <v>7838.4824182785287</v>
      </c>
      <c r="I105" s="33">
        <v>7833.4010678070463</v>
      </c>
      <c r="J105" s="33">
        <v>7825.5033454283202</v>
      </c>
      <c r="K105" s="33">
        <v>7800.8673348851453</v>
      </c>
      <c r="L105" s="33">
        <v>7607.1522165779979</v>
      </c>
      <c r="M105" s="33">
        <v>7418.9131386988647</v>
      </c>
      <c r="N105" s="33">
        <v>7273.7935238434702</v>
      </c>
      <c r="O105" s="33">
        <v>7228.7183328304709</v>
      </c>
      <c r="P105" s="33">
        <v>7091.8984949777923</v>
      </c>
      <c r="Q105" s="33">
        <v>6982.9282598691734</v>
      </c>
      <c r="R105" s="33">
        <v>6872.7075944281796</v>
      </c>
      <c r="S105" s="33">
        <v>6738.6248724008146</v>
      </c>
      <c r="T105" s="33">
        <v>6584.9801494065305</v>
      </c>
      <c r="U105" s="33">
        <v>6414.9261816764829</v>
      </c>
      <c r="V105" s="33">
        <v>6258.5877199888237</v>
      </c>
      <c r="W105" s="33">
        <v>6196.0018427889354</v>
      </c>
      <c r="X105" s="33">
        <v>6133.4159655890471</v>
      </c>
      <c r="Y105" s="33">
        <v>6070.8300883891588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1.2490563077691283</v>
      </c>
      <c r="C109" s="43">
        <f>C31/RES_summary!C$6</f>
        <v>1.2490562764095008</v>
      </c>
      <c r="D109" s="43">
        <f>D31/RES_summary!D$6</f>
        <v>1.2490563231050518</v>
      </c>
      <c r="E109" s="43">
        <f>E31/RES_summary!E$6</f>
        <v>1.2490562593639591</v>
      </c>
      <c r="F109" s="43">
        <f>F31/RES_summary!F$6</f>
        <v>1.2490563925898852</v>
      </c>
      <c r="G109" s="43">
        <f>G31/RES_summary!G$6</f>
        <v>1.2490560577425385</v>
      </c>
      <c r="H109" s="43">
        <f>H31/RES_summary!H$6</f>
        <v>1.2490567547708529</v>
      </c>
      <c r="I109" s="43">
        <f>I31/RES_summary!I$6</f>
        <v>1.2490554174240858</v>
      </c>
      <c r="J109" s="43">
        <f>J31/RES_summary!J$6</f>
        <v>1.2490580471628108</v>
      </c>
      <c r="K109" s="43">
        <f>K31/RES_summary!K$6</f>
        <v>1.2490527895516628</v>
      </c>
      <c r="L109" s="43">
        <f>L31/RES_summary!L$6</f>
        <v>1.2490633445608537</v>
      </c>
      <c r="M109" s="43">
        <f>M31/RES_summary!M$6</f>
        <v>1.249042226227453</v>
      </c>
      <c r="N109" s="43">
        <f>N31/RES_summary!N$6</f>
        <v>1.2490844514645028</v>
      </c>
      <c r="O109" s="43">
        <f>O31/RES_summary!O$6</f>
        <v>1.2490000119958575</v>
      </c>
      <c r="P109" s="43">
        <f>P31/RES_summary!P$6</f>
        <v>1.2491532688797558</v>
      </c>
      <c r="Q109" s="43">
        <f>Q31/RES_summary!Q$6</f>
        <v>1.2496131566279087</v>
      </c>
      <c r="R109" s="43">
        <f>R31/RES_summary!R$6</f>
        <v>1.250362511425998</v>
      </c>
      <c r="S109" s="43">
        <f>S31/RES_summary!S$6</f>
        <v>1.2517503306460622</v>
      </c>
      <c r="T109" s="43">
        <f>T31/RES_summary!T$6</f>
        <v>1.254071282632456</v>
      </c>
      <c r="U109" s="43">
        <f>U31/RES_summary!U$6</f>
        <v>1.257552493303298</v>
      </c>
      <c r="V109" s="43">
        <f>V31/RES_summary!V$6</f>
        <v>1.2622499830599965</v>
      </c>
      <c r="W109" s="43">
        <f>W31/RES_summary!W$6</f>
        <v>1.268000008364883</v>
      </c>
      <c r="X109" s="43">
        <f>X31/RES_summary!X$6</f>
        <v>1.273290250156198</v>
      </c>
      <c r="Y109" s="43">
        <f>Y31/RES_summary!Y$6</f>
        <v>1.2781467250240393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0.96000001792941281</v>
      </c>
      <c r="C110" s="43">
        <f>C32/RES_summary!C$6</f>
        <v>0.96500001628821552</v>
      </c>
      <c r="D110" s="43">
        <f>D32/RES_summary!D$6</f>
        <v>0.96100002003829132</v>
      </c>
      <c r="E110" s="43">
        <f>E32/RES_summary!E$6</f>
        <v>0.96600001658626156</v>
      </c>
      <c r="F110" s="43">
        <f>F32/RES_summary!F$6</f>
        <v>0.9629999812872807</v>
      </c>
      <c r="G110" s="43">
        <f>G32/RES_summary!G$6</f>
        <v>0.9599999811020421</v>
      </c>
      <c r="H110" s="43">
        <f>H32/RES_summary!H$6</f>
        <v>0.96800000577700795</v>
      </c>
      <c r="I110" s="43">
        <f>I32/RES_summary!I$6</f>
        <v>0.96999998114960995</v>
      </c>
      <c r="J110" s="43">
        <f>J32/RES_summary!J$6</f>
        <v>0.96799999768508638</v>
      </c>
      <c r="K110" s="43">
        <f>K32/RES_summary!K$6</f>
        <v>0.9740000066140706</v>
      </c>
      <c r="L110" s="43">
        <f>L32/RES_summary!L$6</f>
        <v>0.97500001720212004</v>
      </c>
      <c r="M110" s="43">
        <f>M32/RES_summary!M$6</f>
        <v>0.97499998302793123</v>
      </c>
      <c r="N110" s="43">
        <f>N32/RES_summary!N$6</f>
        <v>0.97500001381245227</v>
      </c>
      <c r="O110" s="43">
        <f>O32/RES_summary!O$6</f>
        <v>0.97799998949382416</v>
      </c>
      <c r="P110" s="43">
        <f>P32/RES_summary!P$6</f>
        <v>0.97400001507268019</v>
      </c>
      <c r="Q110" s="43">
        <f>Q32/RES_summary!Q$6</f>
        <v>0.97700001758732691</v>
      </c>
      <c r="R110" s="43">
        <f>R32/RES_summary!R$6</f>
        <v>0.97499998251271458</v>
      </c>
      <c r="S110" s="43">
        <f>S32/RES_summary!S$6</f>
        <v>0.97500000388401342</v>
      </c>
      <c r="T110" s="43">
        <f>T32/RES_summary!T$6</f>
        <v>0.97800001480512211</v>
      </c>
      <c r="U110" s="43">
        <f>U32/RES_summary!U$6</f>
        <v>0.97600000061655057</v>
      </c>
      <c r="V110" s="43">
        <f>V32/RES_summary!V$6</f>
        <v>0.98099999152516104</v>
      </c>
      <c r="W110" s="43">
        <f>W32/RES_summary!W$6</f>
        <v>0.97999999070568555</v>
      </c>
      <c r="X110" s="43">
        <f>X32/RES_summary!X$6</f>
        <v>0.97999999162935991</v>
      </c>
      <c r="Y110" s="43">
        <f>Y32/RES_summary!Y$6</f>
        <v>0.97699999250249181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1.5300691940863418E-2</v>
      </c>
      <c r="C111" s="43">
        <f>C33/RES_summary!C$6</f>
        <v>1.5396379973099008E-2</v>
      </c>
      <c r="D111" s="43">
        <f>D33/RES_summary!D$6</f>
        <v>1.5524877272130082E-2</v>
      </c>
      <c r="E111" s="43">
        <f>E33/RES_summary!E$6</f>
        <v>1.5697926064445391E-2</v>
      </c>
      <c r="F111" s="43">
        <f>F33/RES_summary!F$6</f>
        <v>1.5931634105008367E-2</v>
      </c>
      <c r="G111" s="43">
        <f>G33/RES_summary!G$6</f>
        <v>1.6248678914633587E-2</v>
      </c>
      <c r="H111" s="43">
        <f>H33/RES_summary!H$6</f>
        <v>1.6681280514602281E-2</v>
      </c>
      <c r="I111" s="43">
        <f>I33/RES_summary!I$6</f>
        <v>1.7276005526934379E-2</v>
      </c>
      <c r="J111" s="43">
        <f>J33/RES_summary!J$6</f>
        <v>1.8102046106714131E-2</v>
      </c>
      <c r="K111" s="43">
        <f>K33/RES_summary!K$6</f>
        <v>1.9265277186514791E-2</v>
      </c>
      <c r="L111" s="43">
        <f>L33/RES_summary!L$6</f>
        <v>2.0933280180806021E-2</v>
      </c>
      <c r="M111" s="43">
        <f>M33/RES_summary!M$6</f>
        <v>2.3384116292135708E-2</v>
      </c>
      <c r="N111" s="43">
        <f>N33/RES_summary!N$6</f>
        <v>2.7103938387938429E-2</v>
      </c>
      <c r="O111" s="43">
        <f>O33/RES_summary!O$6</f>
        <v>3.300001575926368E-2</v>
      </c>
      <c r="P111" s="43">
        <f>P33/RES_summary!P$6</f>
        <v>4.2903180016982408E-2</v>
      </c>
      <c r="Q111" s="43">
        <f>Q33/RES_summary!Q$6</f>
        <v>5.2806377071355208E-2</v>
      </c>
      <c r="R111" s="43">
        <f>R33/RES_summary!R$6</f>
        <v>6.6010616258931828E-2</v>
      </c>
      <c r="S111" s="43">
        <f>S33/RES_summary!S$6</f>
        <v>8.0157997004959569E-2</v>
      </c>
      <c r="T111" s="43">
        <f>T33/RES_summary!T$6</f>
        <v>9.7600016060844549E-2</v>
      </c>
      <c r="U111" s="43">
        <f>U33/RES_summary!U$6</f>
        <v>0.1179999841238243</v>
      </c>
      <c r="V111" s="43">
        <f>V33/RES_summary!V$6</f>
        <v>0.13925000151889236</v>
      </c>
      <c r="W111" s="43">
        <f>W33/RES_summary!W$6</f>
        <v>0.15800001533561886</v>
      </c>
      <c r="X111" s="43">
        <f>X33/RES_summary!X$6</f>
        <v>0.1726078108953697</v>
      </c>
      <c r="Y111" s="43">
        <f>Y33/RES_summary!Y$6</f>
        <v>0.1836296149151036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0.30899998251882255</v>
      </c>
      <c r="C112" s="43">
        <f>C34/RES_summary!C$6</f>
        <v>0.33100001298594722</v>
      </c>
      <c r="D112" s="43">
        <f>D34/RES_summary!D$6</f>
        <v>0.3379999892477461</v>
      </c>
      <c r="E112" s="43">
        <f>E34/RES_summary!E$6</f>
        <v>0.34899999841195367</v>
      </c>
      <c r="F112" s="43">
        <f>F34/RES_summary!F$6</f>
        <v>0.36199999799350796</v>
      </c>
      <c r="G112" s="43">
        <f>G34/RES_summary!G$6</f>
        <v>0.37499999463126199</v>
      </c>
      <c r="H112" s="43">
        <f>H34/RES_summary!H$6</f>
        <v>0.37299999770618802</v>
      </c>
      <c r="I112" s="43">
        <f>I34/RES_summary!I$6</f>
        <v>0.39099998596693181</v>
      </c>
      <c r="J112" s="43">
        <f>J34/RES_summary!J$6</f>
        <v>0.39900000690340326</v>
      </c>
      <c r="K112" s="43">
        <f>K34/RES_summary!K$6</f>
        <v>0.42199999942841365</v>
      </c>
      <c r="L112" s="43">
        <f>L34/RES_summary!L$6</f>
        <v>0.43599999789527</v>
      </c>
      <c r="M112" s="43">
        <f>M34/RES_summary!M$6</f>
        <v>0.44500001457601196</v>
      </c>
      <c r="N112" s="43">
        <f>N34/RES_summary!N$6</f>
        <v>0.44499999881607549</v>
      </c>
      <c r="O112" s="43">
        <f>O34/RES_summary!O$6</f>
        <v>0.46299999302201755</v>
      </c>
      <c r="P112" s="43">
        <f>P34/RES_summary!P$6</f>
        <v>0.46599999580451168</v>
      </c>
      <c r="Q112" s="43">
        <f>Q34/RES_summary!Q$6</f>
        <v>0.48700000824892326</v>
      </c>
      <c r="R112" s="43">
        <f>R34/RES_summary!R$6</f>
        <v>0.49399999580305148</v>
      </c>
      <c r="S112" s="43">
        <f>S34/RES_summary!S$6</f>
        <v>0.4910000029518502</v>
      </c>
      <c r="T112" s="43">
        <f>T34/RES_summary!T$6</f>
        <v>0.51099999259743889</v>
      </c>
      <c r="U112" s="43">
        <f>U34/RES_summary!U$6</f>
        <v>0.51199999969172472</v>
      </c>
      <c r="V112" s="43">
        <f>V34/RES_summary!V$6</f>
        <v>0.52399998931938108</v>
      </c>
      <c r="W112" s="43">
        <f>W34/RES_summary!W$6</f>
        <v>0.54900001308949287</v>
      </c>
      <c r="X112" s="43">
        <f>X34/RES_summary!X$6</f>
        <v>0.56000000608773826</v>
      </c>
      <c r="Y112" s="43">
        <f>Y34/RES_summary!Y$6</f>
        <v>0.55800000408954997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0.4930050102616052</v>
      </c>
      <c r="C114" s="43">
        <f>C36/RES_summary!C$6</f>
        <v>0.5230455822158071</v>
      </c>
      <c r="D114" s="43">
        <f>D36/RES_summary!D$6</f>
        <v>0.55726697536586833</v>
      </c>
      <c r="E114" s="43">
        <f>E36/RES_summary!E$6</f>
        <v>0.59518799788349563</v>
      </c>
      <c r="F114" s="43">
        <f>F36/RES_summary!F$6</f>
        <v>0.63891351144606334</v>
      </c>
      <c r="G114" s="43">
        <f>G36/RES_summary!G$6</f>
        <v>0.68424360344612367</v>
      </c>
      <c r="H114" s="43">
        <f>H36/RES_summary!H$6</f>
        <v>0.75862082080974369</v>
      </c>
      <c r="I114" s="43">
        <f>I36/RES_summary!I$6</f>
        <v>0.84421123023815647</v>
      </c>
      <c r="J114" s="43">
        <f>J36/RES_summary!J$6</f>
        <v>0.94511217126034885</v>
      </c>
      <c r="K114" s="43">
        <f>K36/RES_summary!K$6</f>
        <v>1.0457113970629635</v>
      </c>
      <c r="L114" s="43">
        <f>L36/RES_summary!L$6</f>
        <v>1.1380466771195252</v>
      </c>
      <c r="M114" s="43">
        <f>M36/RES_summary!M$6</f>
        <v>1.2081890352474147</v>
      </c>
      <c r="N114" s="43">
        <f>N36/RES_summary!N$6</f>
        <v>1.272563801898013</v>
      </c>
      <c r="O114" s="43">
        <f>O36/RES_summary!O$6</f>
        <v>1.3540091998127493</v>
      </c>
      <c r="P114" s="43">
        <f>P36/RES_summary!P$6</f>
        <v>1.5285055917198933</v>
      </c>
      <c r="Q114" s="43">
        <f>Q36/RES_summary!Q$6</f>
        <v>1.6886484983362173</v>
      </c>
      <c r="R114" s="43">
        <f>R36/RES_summary!R$6</f>
        <v>1.8469000154978681</v>
      </c>
      <c r="S114" s="43">
        <f>S36/RES_summary!S$6</f>
        <v>2.0868500541533321</v>
      </c>
      <c r="T114" s="43">
        <f>T36/RES_summary!T$6</f>
        <v>2.2950269599628452</v>
      </c>
      <c r="U114" s="43">
        <f>U36/RES_summary!U$6</f>
        <v>2.4827215290085376</v>
      </c>
      <c r="V114" s="43">
        <f>V36/RES_summary!V$6</f>
        <v>2.6693672170010716</v>
      </c>
      <c r="W114" s="43">
        <f>W36/RES_summary!W$6</f>
        <v>2.7576616991112126</v>
      </c>
      <c r="X114" s="43">
        <f>X36/RES_summary!X$6</f>
        <v>2.8396210412324647</v>
      </c>
      <c r="Y114" s="43">
        <f>Y36/RES_summary!Y$6</f>
        <v>2.9154650801595259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0.33875056706404139</v>
      </c>
      <c r="C115" s="43">
        <f>C37/RES_summary!C$6</f>
        <v>0.34076414637073149</v>
      </c>
      <c r="D115" s="43">
        <f>D37/RES_summary!D$6</f>
        <v>0.34623010151184747</v>
      </c>
      <c r="E115" s="43">
        <f>E37/RES_summary!E$6</f>
        <v>0.35285318831461243</v>
      </c>
      <c r="F115" s="43">
        <f>F37/RES_summary!F$6</f>
        <v>0.38315831434887143</v>
      </c>
      <c r="G115" s="43">
        <f>G37/RES_summary!G$6</f>
        <v>0.41892300694623191</v>
      </c>
      <c r="H115" s="43">
        <f>H37/RES_summary!H$6</f>
        <v>0.45723034655406469</v>
      </c>
      <c r="I115" s="43">
        <f>I37/RES_summary!I$6</f>
        <v>0.50994054815786438</v>
      </c>
      <c r="J115" s="43">
        <f>J37/RES_summary!J$6</f>
        <v>0.56258613293260717</v>
      </c>
      <c r="K115" s="43">
        <f>K37/RES_summary!K$6</f>
        <v>0.63373453903502452</v>
      </c>
      <c r="L115" s="43">
        <f>L37/RES_summary!L$6</f>
        <v>0.70375066609319292</v>
      </c>
      <c r="M115" s="43">
        <f>M37/RES_summary!M$6</f>
        <v>0.75817581866729788</v>
      </c>
      <c r="N115" s="43">
        <f>N37/RES_summary!N$6</f>
        <v>0.82060804078955929</v>
      </c>
      <c r="O115" s="43">
        <f>O37/RES_summary!O$6</f>
        <v>0.87306462623238434</v>
      </c>
      <c r="P115" s="43">
        <f>P37/RES_summary!P$6</f>
        <v>0.96176067374857876</v>
      </c>
      <c r="Q115" s="43">
        <f>Q37/RES_summary!Q$6</f>
        <v>1.0761823104714068</v>
      </c>
      <c r="R115" s="43">
        <f>R37/RES_summary!R$6</f>
        <v>1.2666700730035216</v>
      </c>
      <c r="S115" s="43">
        <f>S37/RES_summary!S$6</f>
        <v>1.4664322212463847</v>
      </c>
      <c r="T115" s="43">
        <f>T37/RES_summary!T$6</f>
        <v>1.6620728431996874</v>
      </c>
      <c r="U115" s="43">
        <f>U37/RES_summary!U$6</f>
        <v>1.8467095010852834</v>
      </c>
      <c r="V115" s="43">
        <f>V37/RES_summary!V$6</f>
        <v>2.0384985702778251</v>
      </c>
      <c r="W115" s="43">
        <f>W37/RES_summary!W$6</f>
        <v>2.1912995544068128</v>
      </c>
      <c r="X115" s="43">
        <f>X37/RES_summary!X$6</f>
        <v>2.313370828465088</v>
      </c>
      <c r="Y115" s="43">
        <f>Y37/RES_summary!Y$6</f>
        <v>2.4093665863747353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13.58626678346511</v>
      </c>
      <c r="C117" s="44">
        <f>C39/RES_summary!C$6</f>
        <v>13.784490880177206</v>
      </c>
      <c r="D117" s="44">
        <f>D39/RES_summary!D$6</f>
        <v>13.991457896712626</v>
      </c>
      <c r="E117" s="44">
        <f>E39/RES_summary!E$6</f>
        <v>14.17878688324663</v>
      </c>
      <c r="F117" s="44">
        <f>F39/RES_summary!F$6</f>
        <v>14.380347286450354</v>
      </c>
      <c r="G117" s="44">
        <f>G39/RES_summary!G$6</f>
        <v>14.575331143780987</v>
      </c>
      <c r="H117" s="44">
        <f>H39/RES_summary!H$6</f>
        <v>14.783036221076546</v>
      </c>
      <c r="I117" s="44">
        <f>I39/RES_summary!I$6</f>
        <v>14.981660194643457</v>
      </c>
      <c r="J117" s="44">
        <f>J39/RES_summary!J$6</f>
        <v>15.187943340211914</v>
      </c>
      <c r="K117" s="44">
        <f>K39/RES_summary!K$6</f>
        <v>15.417578506069052</v>
      </c>
      <c r="L117" s="44">
        <f>L39/RES_summary!L$6</f>
        <v>15.800463285506893</v>
      </c>
      <c r="M117" s="44">
        <f>M39/RES_summary!M$6</f>
        <v>15.915687674781077</v>
      </c>
      <c r="N117" s="44">
        <f>N39/RES_summary!N$6</f>
        <v>16.01268907176609</v>
      </c>
      <c r="O117" s="44">
        <f>O39/RES_summary!O$6</f>
        <v>16.176576970292789</v>
      </c>
      <c r="P117" s="44">
        <f>P39/RES_summary!P$6</f>
        <v>16.572788856471604</v>
      </c>
      <c r="Q117" s="44">
        <f>Q39/RES_summary!Q$6</f>
        <v>16.621114957180865</v>
      </c>
      <c r="R117" s="44">
        <f>R39/RES_summary!R$6</f>
        <v>16.800509909719143</v>
      </c>
      <c r="S117" s="44">
        <f>S39/RES_summary!S$6</f>
        <v>16.981243348252001</v>
      </c>
      <c r="T117" s="44">
        <f>T39/RES_summary!T$6</f>
        <v>17.082932870997666</v>
      </c>
      <c r="U117" s="44">
        <f>U39/RES_summary!U$6</f>
        <v>17.116139252962629</v>
      </c>
      <c r="V117" s="44">
        <f>V39/RES_summary!V$6</f>
        <v>17.292806439677385</v>
      </c>
      <c r="W117" s="44">
        <f>W39/RES_summary!W$6</f>
        <v>17.752333293348212</v>
      </c>
      <c r="X117" s="44">
        <f>X39/RES_summary!X$6</f>
        <v>18.221517858396815</v>
      </c>
      <c r="Y117" s="44">
        <f>Y39/RES_summary!Y$6</f>
        <v>18.617240961457803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0.3520379737524203</v>
      </c>
      <c r="C118" s="45">
        <f>C40/RES_summary!C$6</f>
        <v>0.35955987875290646</v>
      </c>
      <c r="D118" s="45">
        <f>D40/RES_summary!D$6</f>
        <v>0.37612471588966651</v>
      </c>
      <c r="E118" s="45">
        <f>E40/RES_summary!E$6</f>
        <v>0.38911191476522283</v>
      </c>
      <c r="F118" s="45">
        <f>F40/RES_summary!F$6</f>
        <v>0.40110061078166387</v>
      </c>
      <c r="G118" s="45">
        <f>G40/RES_summary!G$6</f>
        <v>0.42498813679250347</v>
      </c>
      <c r="H118" s="45">
        <f>H40/RES_summary!H$6</f>
        <v>0.4468896466505099</v>
      </c>
      <c r="I118" s="45">
        <f>I40/RES_summary!I$6</f>
        <v>0.48548834564571081</v>
      </c>
      <c r="J118" s="45">
        <f>J40/RES_summary!J$6</f>
        <v>0.52742402060978755</v>
      </c>
      <c r="K118" s="45">
        <f>K40/RES_summary!K$6</f>
        <v>0.57936336000650879</v>
      </c>
      <c r="L118" s="45">
        <f>L40/RES_summary!L$6</f>
        <v>0.6226960969167703</v>
      </c>
      <c r="M118" s="45">
        <f>M40/RES_summary!M$6</f>
        <v>0.65983664232201644</v>
      </c>
      <c r="N118" s="45">
        <f>N40/RES_summary!N$6</f>
        <v>0.68352692632477163</v>
      </c>
      <c r="O118" s="45">
        <f>O40/RES_summary!O$6</f>
        <v>0.71920099765976531</v>
      </c>
      <c r="P118" s="45">
        <f>P40/RES_summary!P$6</f>
        <v>0.75936328853028379</v>
      </c>
      <c r="Q118" s="45">
        <f>Q40/RES_summary!Q$6</f>
        <v>0.79599263831982803</v>
      </c>
      <c r="R118" s="45">
        <f>R40/RES_summary!R$6</f>
        <v>0.82229513471186511</v>
      </c>
      <c r="S118" s="45">
        <f>S40/RES_summary!S$6</f>
        <v>0.85861649429632736</v>
      </c>
      <c r="T118" s="45">
        <f>T40/RES_summary!T$6</f>
        <v>0.89101371376546123</v>
      </c>
      <c r="U118" s="45">
        <f>U40/RES_summary!U$6</f>
        <v>0.91871036001398521</v>
      </c>
      <c r="V118" s="45">
        <f>V40/RES_summary!V$6</f>
        <v>0.95217817322138731</v>
      </c>
      <c r="W118" s="45">
        <f>W40/RES_summary!W$6</f>
        <v>0.96106346950608945</v>
      </c>
      <c r="X118" s="45">
        <f>X40/RES_summary!X$6</f>
        <v>0.96913110526885415</v>
      </c>
      <c r="Y118" s="45">
        <f>Y40/RES_summary!Y$6</f>
        <v>0.97644986502942821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62.046877225220662</v>
      </c>
      <c r="C122" s="29">
        <f t="shared" si="82"/>
        <v>61.27985058198491</v>
      </c>
      <c r="D122" s="29">
        <f t="shared" si="82"/>
        <v>60.37631597690649</v>
      </c>
      <c r="E122" s="29">
        <f t="shared" si="82"/>
        <v>59.36291737485351</v>
      </c>
      <c r="F122" s="29">
        <f t="shared" si="82"/>
        <v>58.210404540143699</v>
      </c>
      <c r="G122" s="29">
        <f t="shared" si="82"/>
        <v>56.933890313064971</v>
      </c>
      <c r="H122" s="29">
        <f t="shared" si="82"/>
        <v>55.673511231932004</v>
      </c>
      <c r="I122" s="29">
        <f t="shared" si="82"/>
        <v>54.311490651112486</v>
      </c>
      <c r="J122" s="29">
        <f t="shared" si="82"/>
        <v>52.915573393617471</v>
      </c>
      <c r="K122" s="29">
        <f t="shared" si="82"/>
        <v>51.465970527344993</v>
      </c>
      <c r="L122" s="29">
        <f t="shared" si="82"/>
        <v>50.01432416787231</v>
      </c>
      <c r="M122" s="29">
        <f t="shared" si="82"/>
        <v>48.468001647845085</v>
      </c>
      <c r="N122" s="29">
        <f t="shared" si="82"/>
        <v>46.894424908034594</v>
      </c>
      <c r="O122" s="29">
        <f t="shared" si="82"/>
        <v>45.312672714968684</v>
      </c>
      <c r="P122" s="29">
        <f t="shared" si="82"/>
        <v>43.647122757010017</v>
      </c>
      <c r="Q122" s="29">
        <f t="shared" si="82"/>
        <v>42.050291178725473</v>
      </c>
      <c r="R122" s="29">
        <f t="shared" ref="R122:V122" si="83">R83*R109</f>
        <v>40.371214052626911</v>
      </c>
      <c r="S122" s="29">
        <f t="shared" si="83"/>
        <v>38.678991857174907</v>
      </c>
      <c r="T122" s="29">
        <f t="shared" si="83"/>
        <v>36.950015864568819</v>
      </c>
      <c r="U122" s="29">
        <f t="shared" si="83"/>
        <v>35.895393388029014</v>
      </c>
      <c r="V122" s="29">
        <f t="shared" si="83"/>
        <v>35.069034074648279</v>
      </c>
      <c r="W122" s="29">
        <f t="shared" ref="W122:Y122" si="84">W83*W109</f>
        <v>34.188758394555357</v>
      </c>
      <c r="X122" s="29">
        <f t="shared" si="84"/>
        <v>33.099369621543282</v>
      </c>
      <c r="Y122" s="29">
        <f t="shared" si="84"/>
        <v>32.060229230839553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678.06138653315338</v>
      </c>
      <c r="C123" s="29">
        <f t="shared" si="85"/>
        <v>673.59725942118655</v>
      </c>
      <c r="D123" s="29">
        <f t="shared" si="85"/>
        <v>661.51823226518491</v>
      </c>
      <c r="E123" s="29">
        <f t="shared" si="85"/>
        <v>652.69521179571439</v>
      </c>
      <c r="F123" s="29">
        <f t="shared" si="85"/>
        <v>637.79035925412427</v>
      </c>
      <c r="G123" s="29">
        <f t="shared" si="85"/>
        <v>621.26085850115635</v>
      </c>
      <c r="H123" s="29">
        <f t="shared" si="85"/>
        <v>609.42607904364991</v>
      </c>
      <c r="I123" s="29">
        <f t="shared" si="85"/>
        <v>592.9471962691689</v>
      </c>
      <c r="J123" s="29">
        <f t="shared" si="85"/>
        <v>574.0120089558169</v>
      </c>
      <c r="K123" s="29">
        <f t="shared" si="85"/>
        <v>556.65306492025604</v>
      </c>
      <c r="L123" s="29">
        <f t="shared" si="85"/>
        <v>536.38537322698005</v>
      </c>
      <c r="M123" s="29">
        <f t="shared" si="85"/>
        <v>514.13780811192044</v>
      </c>
      <c r="N123" s="29">
        <f t="shared" si="85"/>
        <v>491.0489997806053</v>
      </c>
      <c r="O123" s="29">
        <f t="shared" si="85"/>
        <v>468.99549162958908</v>
      </c>
      <c r="P123" s="29">
        <f t="shared" si="85"/>
        <v>443.78920699255048</v>
      </c>
      <c r="Q123" s="29">
        <f t="shared" si="85"/>
        <v>421.24782075977112</v>
      </c>
      <c r="R123" s="29">
        <f t="shared" ref="R123:V123" si="86">R84*R110</f>
        <v>404.28259422357405</v>
      </c>
      <c r="S123" s="29">
        <f t="shared" si="86"/>
        <v>391.79832686246021</v>
      </c>
      <c r="T123" s="29">
        <f t="shared" si="86"/>
        <v>378.24800519640513</v>
      </c>
      <c r="U123" s="29">
        <f t="shared" si="86"/>
        <v>364.45753049389072</v>
      </c>
      <c r="V123" s="29">
        <f t="shared" si="86"/>
        <v>353.29976867228646</v>
      </c>
      <c r="W123" s="29">
        <f t="shared" ref="W123:Y123" si="87">W84*W110</f>
        <v>339.92396008435077</v>
      </c>
      <c r="X123" s="29">
        <f t="shared" si="87"/>
        <v>327.51782610281498</v>
      </c>
      <c r="Y123" s="29">
        <f t="shared" si="87"/>
        <v>316.44407897313761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25.401735101033129</v>
      </c>
      <c r="C124" s="29">
        <f t="shared" si="88"/>
        <v>25.495049917265181</v>
      </c>
      <c r="D124" s="29">
        <f t="shared" si="88"/>
        <v>25.618578433554802</v>
      </c>
      <c r="E124" s="29">
        <f t="shared" si="88"/>
        <v>25.769558094929025</v>
      </c>
      <c r="F124" s="29">
        <f t="shared" si="88"/>
        <v>25.983052406071177</v>
      </c>
      <c r="G124" s="29">
        <f t="shared" si="88"/>
        <v>26.305584081458086</v>
      </c>
      <c r="H124" s="29">
        <f t="shared" si="88"/>
        <v>26.791665098452963</v>
      </c>
      <c r="I124" s="29">
        <f t="shared" si="88"/>
        <v>27.49254447021449</v>
      </c>
      <c r="J124" s="29">
        <f t="shared" si="88"/>
        <v>28.498852021347417</v>
      </c>
      <c r="K124" s="29">
        <f t="shared" si="88"/>
        <v>29.959694292447637</v>
      </c>
      <c r="L124" s="29">
        <f t="shared" si="88"/>
        <v>32.13262901019511</v>
      </c>
      <c r="M124" s="29">
        <f t="shared" si="88"/>
        <v>35.197154089163973</v>
      </c>
      <c r="N124" s="29">
        <f t="shared" si="88"/>
        <v>39.404429456229948</v>
      </c>
      <c r="O124" s="29">
        <f t="shared" si="88"/>
        <v>45.750135467762981</v>
      </c>
      <c r="P124" s="29">
        <f t="shared" si="88"/>
        <v>55.290432059677748</v>
      </c>
      <c r="Q124" s="29">
        <f t="shared" si="88"/>
        <v>63.173654491214585</v>
      </c>
      <c r="R124" s="29">
        <f t="shared" ref="R124:V124" si="89">R85*R111</f>
        <v>73.101353238930159</v>
      </c>
      <c r="S124" s="29">
        <f t="shared" si="89"/>
        <v>83.337928056064669</v>
      </c>
      <c r="T124" s="29">
        <f t="shared" si="89"/>
        <v>95.857465366066876</v>
      </c>
      <c r="U124" s="29">
        <f t="shared" si="89"/>
        <v>110.03413769556971</v>
      </c>
      <c r="V124" s="29">
        <f t="shared" si="89"/>
        <v>124.66626034615037</v>
      </c>
      <c r="W124" s="29">
        <f t="shared" ref="W124:Y124" si="90">W85*W111</f>
        <v>136.93032720172002</v>
      </c>
      <c r="X124" s="29">
        <f t="shared" si="90"/>
        <v>145.30491040555461</v>
      </c>
      <c r="Y124" s="29">
        <f t="shared" si="90"/>
        <v>150.72120975011515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209.15310421833161</v>
      </c>
      <c r="C125" s="29">
        <f t="shared" si="91"/>
        <v>220.63610461300794</v>
      </c>
      <c r="D125" s="29">
        <f t="shared" si="91"/>
        <v>222.68858812071417</v>
      </c>
      <c r="E125" s="29">
        <f t="shared" si="91"/>
        <v>226.45120869721765</v>
      </c>
      <c r="F125" s="29">
        <f t="shared" si="91"/>
        <v>230.66017805480868</v>
      </c>
      <c r="G125" s="29">
        <f t="shared" si="91"/>
        <v>234.16720120740035</v>
      </c>
      <c r="H125" s="29">
        <f t="shared" si="91"/>
        <v>229.7137016065486</v>
      </c>
      <c r="I125" s="29">
        <f t="shared" si="91"/>
        <v>234.54920798540832</v>
      </c>
      <c r="J125" s="29">
        <f t="shared" si="91"/>
        <v>233.99015277573412</v>
      </c>
      <c r="K125" s="29">
        <f t="shared" si="91"/>
        <v>239.97354998453659</v>
      </c>
      <c r="L125" s="29">
        <f t="shared" si="91"/>
        <v>241.36263186482424</v>
      </c>
      <c r="M125" s="29">
        <f t="shared" si="91"/>
        <v>239.65759040954853</v>
      </c>
      <c r="N125" s="29">
        <f t="shared" si="91"/>
        <v>233.88480324238228</v>
      </c>
      <c r="O125" s="29">
        <f t="shared" si="91"/>
        <v>235.69814824626195</v>
      </c>
      <c r="P125" s="29">
        <f t="shared" si="91"/>
        <v>230.63397366373638</v>
      </c>
      <c r="Q125" s="29">
        <f t="shared" si="91"/>
        <v>233.07689316678966</v>
      </c>
      <c r="R125" s="29">
        <f t="shared" ref="R125:V125" si="92">R86*R112</f>
        <v>230.37346572554199</v>
      </c>
      <c r="S125" s="29">
        <f t="shared" si="92"/>
        <v>226.07469943067997</v>
      </c>
      <c r="T125" s="29">
        <f t="shared" si="92"/>
        <v>230.66051204104085</v>
      </c>
      <c r="U125" s="29">
        <f t="shared" si="92"/>
        <v>227.22073800480456</v>
      </c>
      <c r="V125" s="29">
        <f t="shared" si="92"/>
        <v>228.26415212180143</v>
      </c>
      <c r="W125" s="29">
        <f t="shared" ref="W125:Y125" si="93">W86*W112</f>
        <v>236.25631664251492</v>
      </c>
      <c r="X125" s="29">
        <f t="shared" si="93"/>
        <v>236.64748165483314</v>
      </c>
      <c r="Y125" s="29">
        <f t="shared" si="93"/>
        <v>233.3271380093922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171.51837984879162</v>
      </c>
      <c r="C127" s="29">
        <f t="shared" si="94"/>
        <v>179.84090482391966</v>
      </c>
      <c r="D127" s="29">
        <f t="shared" si="94"/>
        <v>188.82986954656889</v>
      </c>
      <c r="E127" s="29">
        <f t="shared" si="94"/>
        <v>198.1021042532754</v>
      </c>
      <c r="F127" s="29">
        <f t="shared" si="94"/>
        <v>208.27110427285865</v>
      </c>
      <c r="G127" s="29">
        <f t="shared" si="94"/>
        <v>217.90320874813838</v>
      </c>
      <c r="H127" s="29">
        <f t="shared" si="94"/>
        <v>234.68855838304299</v>
      </c>
      <c r="I127" s="29">
        <f t="shared" si="94"/>
        <v>252.24957273404033</v>
      </c>
      <c r="J127" s="29">
        <f t="shared" si="94"/>
        <v>272.28199300585965</v>
      </c>
      <c r="K127" s="29">
        <f t="shared" si="94"/>
        <v>292.87778166771824</v>
      </c>
      <c r="L127" s="29">
        <f t="shared" si="94"/>
        <v>309.46594333074114</v>
      </c>
      <c r="M127" s="29">
        <f t="shared" si="94"/>
        <v>317.35576110842322</v>
      </c>
      <c r="N127" s="29">
        <f t="shared" si="94"/>
        <v>321.24787398179046</v>
      </c>
      <c r="O127" s="29">
        <f t="shared" si="94"/>
        <v>325.8030881719223</v>
      </c>
      <c r="P127" s="29">
        <f t="shared" si="94"/>
        <v>336.55626858417372</v>
      </c>
      <c r="Q127" s="29">
        <f t="shared" si="94"/>
        <v>338.89873366754415</v>
      </c>
      <c r="R127" s="29">
        <f t="shared" ref="R127:V127" si="95">R88*R114</f>
        <v>334.44263750511675</v>
      </c>
      <c r="S127" s="29">
        <f t="shared" si="95"/>
        <v>340.23624579371182</v>
      </c>
      <c r="T127" s="29">
        <f t="shared" si="95"/>
        <v>343.15719162562795</v>
      </c>
      <c r="U127" s="29">
        <f t="shared" si="95"/>
        <v>346.20035064427879</v>
      </c>
      <c r="V127" s="29">
        <f t="shared" si="95"/>
        <v>351.08973082049772</v>
      </c>
      <c r="W127" s="29">
        <f t="shared" ref="W127:Y127" si="96">W88*W114</f>
        <v>345.23071048560814</v>
      </c>
      <c r="X127" s="29">
        <f t="shared" si="96"/>
        <v>336.82855847791757</v>
      </c>
      <c r="Y127" s="29">
        <f t="shared" si="96"/>
        <v>334.84428365234669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122.05735174360103</v>
      </c>
      <c r="C128" s="29">
        <f t="shared" si="97"/>
        <v>121.22286344455169</v>
      </c>
      <c r="D128" s="29">
        <f t="shared" si="97"/>
        <v>120.89899905395316</v>
      </c>
      <c r="E128" s="29">
        <f t="shared" si="97"/>
        <v>120.23106003542736</v>
      </c>
      <c r="F128" s="29">
        <f t="shared" si="97"/>
        <v>125.81846899957166</v>
      </c>
      <c r="G128" s="29">
        <f t="shared" si="97"/>
        <v>131.47464766609266</v>
      </c>
      <c r="H128" s="29">
        <f t="shared" si="97"/>
        <v>138.63521785388625</v>
      </c>
      <c r="I128" s="29">
        <f t="shared" si="97"/>
        <v>148.17209018569548</v>
      </c>
      <c r="J128" s="29">
        <f t="shared" si="97"/>
        <v>155.72050646156922</v>
      </c>
      <c r="K128" s="29">
        <f t="shared" si="97"/>
        <v>163.75415617041443</v>
      </c>
      <c r="L128" s="29">
        <f t="shared" si="97"/>
        <v>169.57190974319204</v>
      </c>
      <c r="M128" s="29">
        <f t="shared" si="97"/>
        <v>171.34148565008309</v>
      </c>
      <c r="N128" s="29">
        <f t="shared" si="97"/>
        <v>172.7934805327636</v>
      </c>
      <c r="O128" s="29">
        <f t="shared" si="97"/>
        <v>172.03884571773304</v>
      </c>
      <c r="P128" s="29">
        <f t="shared" si="97"/>
        <v>175.1019350863817</v>
      </c>
      <c r="Q128" s="29">
        <f t="shared" si="97"/>
        <v>183.59305405151107</v>
      </c>
      <c r="R128" s="29">
        <f t="shared" ref="R128:V128" si="98">R89*R115</f>
        <v>206.72354878241339</v>
      </c>
      <c r="S128" s="29">
        <f t="shared" si="98"/>
        <v>231.96150483513253</v>
      </c>
      <c r="T128" s="29">
        <f t="shared" si="98"/>
        <v>258.51790393828327</v>
      </c>
      <c r="U128" s="29">
        <f t="shared" si="98"/>
        <v>283.16209540271223</v>
      </c>
      <c r="V128" s="29">
        <f t="shared" si="98"/>
        <v>308.79014142158826</v>
      </c>
      <c r="W128" s="29">
        <f t="shared" ref="W128:Y128" si="99">W89*W115</f>
        <v>327.50853753655855</v>
      </c>
      <c r="X128" s="29">
        <f t="shared" si="99"/>
        <v>340.92454308414193</v>
      </c>
      <c r="Y128" s="29">
        <f t="shared" si="99"/>
        <v>350.98147378262394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877.78685021482374</v>
      </c>
      <c r="C130" s="31">
        <f t="shared" si="100"/>
        <v>886.85647932403992</v>
      </c>
      <c r="D130" s="31">
        <f t="shared" si="100"/>
        <v>893.58806618461972</v>
      </c>
      <c r="E130" s="31">
        <f t="shared" si="100"/>
        <v>893.36785542052962</v>
      </c>
      <c r="F130" s="31">
        <f t="shared" si="100"/>
        <v>891.48930530215353</v>
      </c>
      <c r="G130" s="31">
        <f t="shared" si="100"/>
        <v>884.54060232921336</v>
      </c>
      <c r="H130" s="31">
        <f t="shared" si="100"/>
        <v>877.27529752259193</v>
      </c>
      <c r="I130" s="31">
        <f t="shared" si="100"/>
        <v>865.87745631222822</v>
      </c>
      <c r="J130" s="31">
        <f t="shared" si="100"/>
        <v>851.03236100938477</v>
      </c>
      <c r="K130" s="31">
        <f t="shared" si="100"/>
        <v>832.82511029042803</v>
      </c>
      <c r="L130" s="31">
        <f t="shared" si="100"/>
        <v>812.38044465113205</v>
      </c>
      <c r="M130" s="31">
        <f t="shared" si="100"/>
        <v>776.24403510504544</v>
      </c>
      <c r="N130" s="31">
        <f t="shared" si="100"/>
        <v>739.43619666186441</v>
      </c>
      <c r="O130" s="31">
        <f t="shared" si="100"/>
        <v>712.7161632382506</v>
      </c>
      <c r="P130" s="31">
        <f t="shared" si="100"/>
        <v>690.240253827831</v>
      </c>
      <c r="Q130" s="31">
        <f t="shared" si="100"/>
        <v>647.50179123945168</v>
      </c>
      <c r="R130" s="31">
        <f t="shared" ref="R130:V130" si="101">R91*R117</f>
        <v>607.78138369885232</v>
      </c>
      <c r="S130" s="31">
        <f t="shared" si="101"/>
        <v>569.8576275838052</v>
      </c>
      <c r="T130" s="31">
        <f t="shared" si="101"/>
        <v>526.14787396169663</v>
      </c>
      <c r="U130" s="31">
        <f t="shared" si="101"/>
        <v>483.81997564671093</v>
      </c>
      <c r="V130" s="31">
        <f t="shared" si="101"/>
        <v>452.79157861767629</v>
      </c>
      <c r="W130" s="31">
        <f t="shared" ref="W130:Y130" si="102">W91*W117</f>
        <v>430.07478196105041</v>
      </c>
      <c r="X130" s="31">
        <f t="shared" si="102"/>
        <v>406.06949590392378</v>
      </c>
      <c r="Y130" s="31">
        <f t="shared" si="102"/>
        <v>383.86080079410129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2990.3904407143555</v>
      </c>
      <c r="C131" s="33">
        <f t="shared" si="103"/>
        <v>3022.7836550540142</v>
      </c>
      <c r="D131" s="33">
        <f t="shared" si="103"/>
        <v>3125.427115708123</v>
      </c>
      <c r="E131" s="33">
        <f t="shared" si="103"/>
        <v>3198.8484673039288</v>
      </c>
      <c r="F131" s="33">
        <f t="shared" si="103"/>
        <v>3263.7493954510055</v>
      </c>
      <c r="G131" s="33">
        <f t="shared" si="103"/>
        <v>3421.5958515650782</v>
      </c>
      <c r="H131" s="33">
        <f t="shared" si="103"/>
        <v>3564.2310000978418</v>
      </c>
      <c r="I131" s="33">
        <f t="shared" si="103"/>
        <v>3837.3564090686859</v>
      </c>
      <c r="J131" s="33">
        <f t="shared" si="103"/>
        <v>4136.2189326115213</v>
      </c>
      <c r="K131" s="33">
        <f t="shared" si="103"/>
        <v>4538.0127607928162</v>
      </c>
      <c r="L131" s="33">
        <f t="shared" si="103"/>
        <v>4852.9117072308291</v>
      </c>
      <c r="M131" s="33">
        <f t="shared" si="103"/>
        <v>5102.8508866846541</v>
      </c>
      <c r="N131" s="33">
        <f t="shared" si="103"/>
        <v>5241.193507531264</v>
      </c>
      <c r="O131" s="33">
        <f t="shared" si="103"/>
        <v>5456.4146910103846</v>
      </c>
      <c r="P131" s="33">
        <f t="shared" si="103"/>
        <v>5690.6862972295021</v>
      </c>
      <c r="Q131" s="33">
        <f t="shared" si="103"/>
        <v>5877.8337436536513</v>
      </c>
      <c r="R131" s="33">
        <f t="shared" ref="R131:V131" si="104">R92*R118</f>
        <v>5976.2321811055999</v>
      </c>
      <c r="S131" s="33">
        <f t="shared" si="104"/>
        <v>6115.1787446309145</v>
      </c>
      <c r="T131" s="33">
        <f t="shared" si="104"/>
        <v>6226.8197411590118</v>
      </c>
      <c r="U131" s="33">
        <f t="shared" si="104"/>
        <v>6306.7638482310394</v>
      </c>
      <c r="V131" s="33">
        <f t="shared" si="104"/>
        <v>6434.3458733689577</v>
      </c>
      <c r="W131" s="33">
        <f t="shared" ref="W131:Y131" si="105">W92*W118</f>
        <v>6381.2231802132428</v>
      </c>
      <c r="X131" s="33">
        <f t="shared" si="105"/>
        <v>6318.8520373341426</v>
      </c>
      <c r="Y131" s="33">
        <f t="shared" si="105"/>
        <v>6257.489327582497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1760.7576278180163</v>
      </c>
      <c r="C133" s="19">
        <f t="shared" ref="C133:Q133" si="107">SUM(C134,C139,C142)</f>
        <v>1772.9610958300441</v>
      </c>
      <c r="D133" s="19">
        <f t="shared" si="107"/>
        <v>1781.7580395937234</v>
      </c>
      <c r="E133" s="19">
        <f t="shared" si="107"/>
        <v>1789.383704908251</v>
      </c>
      <c r="F133" s="19">
        <f t="shared" si="107"/>
        <v>1798.1496828131644</v>
      </c>
      <c r="G133" s="19">
        <f t="shared" si="107"/>
        <v>1804.1998504519804</v>
      </c>
      <c r="H133" s="19">
        <f t="shared" si="107"/>
        <v>1818.9509419620113</v>
      </c>
      <c r="I133" s="19">
        <f t="shared" si="107"/>
        <v>1838.454583232131</v>
      </c>
      <c r="J133" s="19">
        <f t="shared" si="107"/>
        <v>1852.5715661304414</v>
      </c>
      <c r="K133" s="19">
        <f t="shared" si="107"/>
        <v>1870.8322181918124</v>
      </c>
      <c r="L133" s="19">
        <f t="shared" si="107"/>
        <v>1877.201705549807</v>
      </c>
      <c r="M133" s="19">
        <f t="shared" si="107"/>
        <v>1862.8154110661451</v>
      </c>
      <c r="N133" s="19">
        <f t="shared" si="107"/>
        <v>1834.7990596177906</v>
      </c>
      <c r="O133" s="19">
        <f t="shared" si="107"/>
        <v>1819.1940204535454</v>
      </c>
      <c r="P133" s="19">
        <f t="shared" si="107"/>
        <v>1812.7504505908685</v>
      </c>
      <c r="Q133" s="19">
        <f t="shared" si="107"/>
        <v>1795.9803952493191</v>
      </c>
      <c r="R133" s="19">
        <f t="shared" ref="R133:V133" si="108">SUM(R134,R139,R142)</f>
        <v>1766.5999610927333</v>
      </c>
      <c r="S133" s="19">
        <f t="shared" si="108"/>
        <v>1781.2863085126403</v>
      </c>
      <c r="T133" s="19">
        <f t="shared" si="108"/>
        <v>1803.9510375231944</v>
      </c>
      <c r="U133" s="19">
        <f t="shared" si="108"/>
        <v>1797.7264986722369</v>
      </c>
      <c r="V133" s="19">
        <f t="shared" si="108"/>
        <v>1876.2960650548757</v>
      </c>
      <c r="W133" s="19">
        <f t="shared" ref="W133:Y133" si="109">SUM(W134,W139,W142)</f>
        <v>1901.7247037952161</v>
      </c>
      <c r="X133" s="19">
        <f t="shared" si="109"/>
        <v>1828.0494500337284</v>
      </c>
      <c r="Y133" s="19">
        <f t="shared" si="109"/>
        <v>1783.6049249842617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939.7458922276461</v>
      </c>
      <c r="C134" s="22">
        <f t="shared" ref="C134:Q134" si="111">SUM(C135:C138)</f>
        <v>929.81884467075963</v>
      </c>
      <c r="D134" s="22">
        <f t="shared" si="111"/>
        <v>915.03435648444713</v>
      </c>
      <c r="E134" s="22">
        <f t="shared" si="111"/>
        <v>903.84628203911257</v>
      </c>
      <c r="F134" s="22">
        <f t="shared" si="111"/>
        <v>889.92148413039047</v>
      </c>
      <c r="G134" s="22">
        <f t="shared" si="111"/>
        <v>873.86287837004647</v>
      </c>
      <c r="H134" s="22">
        <f t="shared" si="111"/>
        <v>856.43188560454792</v>
      </c>
      <c r="I134" s="22">
        <f t="shared" si="111"/>
        <v>839.23157601056312</v>
      </c>
      <c r="J134" s="22">
        <f t="shared" si="111"/>
        <v>817.39515097267429</v>
      </c>
      <c r="K134" s="22">
        <f t="shared" si="111"/>
        <v>798.99209910238642</v>
      </c>
      <c r="L134" s="22">
        <f t="shared" si="111"/>
        <v>777.97257896161454</v>
      </c>
      <c r="M134" s="22">
        <f t="shared" si="111"/>
        <v>754.76524146887368</v>
      </c>
      <c r="N134" s="22">
        <f t="shared" si="111"/>
        <v>729.51901198850817</v>
      </c>
      <c r="O134" s="22">
        <f t="shared" si="111"/>
        <v>708.72117524189014</v>
      </c>
      <c r="P134" s="22">
        <f t="shared" si="111"/>
        <v>682.62831127606682</v>
      </c>
      <c r="Q134" s="22">
        <f t="shared" si="111"/>
        <v>663.43844858373973</v>
      </c>
      <c r="R134" s="22">
        <f t="shared" ref="R134:V134" si="112">SUM(R135:R138)</f>
        <v>641.34912941338223</v>
      </c>
      <c r="S134" s="22">
        <f t="shared" si="112"/>
        <v>625.00071463888389</v>
      </c>
      <c r="T134" s="22">
        <f t="shared" si="112"/>
        <v>607.77416670895684</v>
      </c>
      <c r="U134" s="22">
        <f t="shared" si="112"/>
        <v>592.32325014246805</v>
      </c>
      <c r="V134" s="22">
        <f t="shared" si="112"/>
        <v>588.71542135215702</v>
      </c>
      <c r="W134" s="22">
        <f t="shared" ref="W134:Y134" si="113">SUM(W135:W138)</f>
        <v>589.16674653533926</v>
      </c>
      <c r="X134" s="22">
        <f t="shared" si="113"/>
        <v>570.59364057253163</v>
      </c>
      <c r="Y134" s="22">
        <f t="shared" si="113"/>
        <v>553.61749840435652</v>
      </c>
      <c r="DA134" s="57"/>
    </row>
    <row r="135" spans="1:105" ht="12" customHeight="1" x14ac:dyDescent="0.25">
      <c r="A135" s="28" t="s">
        <v>32</v>
      </c>
      <c r="B135" s="29">
        <f>B5*1000*11630/RES_summary!B$6</f>
        <v>543.53064449293265</v>
      </c>
      <c r="C135" s="29">
        <f>C5*1000*11630/RES_summary!C$6</f>
        <v>536.81149109818762</v>
      </c>
      <c r="D135" s="29">
        <f>D5*1000*11630/RES_summary!D$6</f>
        <v>528.89652795770064</v>
      </c>
      <c r="E135" s="29">
        <f>E5*1000*11630/RES_summary!E$6</f>
        <v>520.01915620371631</v>
      </c>
      <c r="F135" s="29">
        <f>F5*1000*11630/RES_summary!F$6</f>
        <v>509.92314377165889</v>
      </c>
      <c r="G135" s="29">
        <f>G5*1000*11630/RES_summary!G$6</f>
        <v>498.7408791424487</v>
      </c>
      <c r="H135" s="29">
        <f>H5*1000*11630/RES_summary!H$6</f>
        <v>487.69995839172412</v>
      </c>
      <c r="I135" s="29">
        <f>I5*1000*11630/RES_summary!I$6</f>
        <v>475.76865810374522</v>
      </c>
      <c r="J135" s="29">
        <f>J5*1000*11630/RES_summary!J$6</f>
        <v>463.5404229280889</v>
      </c>
      <c r="K135" s="29">
        <f>K5*1000*11630/RES_summary!K$6</f>
        <v>450.84190181954204</v>
      </c>
      <c r="L135" s="29">
        <f>L5*1000*11630/RES_summary!L$6</f>
        <v>438.12547971056114</v>
      </c>
      <c r="M135" s="29">
        <f>M5*1000*11630/RES_summary!M$6</f>
        <v>424.57969443512269</v>
      </c>
      <c r="N135" s="29">
        <f>N5*1000*11630/RES_summary!N$6</f>
        <v>410.79516219438284</v>
      </c>
      <c r="O135" s="29">
        <f>O5*1000*11630/RES_summary!O$6</f>
        <v>396.93901298312545</v>
      </c>
      <c r="P135" s="29">
        <f>P5*1000*11630/RES_summary!P$6</f>
        <v>382.34879535140755</v>
      </c>
      <c r="Q135" s="29">
        <f>Q5*1000*11630/RES_summary!Q$6</f>
        <v>368.36055072563499</v>
      </c>
      <c r="R135" s="29">
        <f>R5*1000*11630/RES_summary!R$6</f>
        <v>353.65183510101173</v>
      </c>
      <c r="S135" s="29">
        <f>S5*1000*11630/RES_summary!S$6</f>
        <v>338.82796866885201</v>
      </c>
      <c r="T135" s="29">
        <f>T5*1000*11630/RES_summary!T$6</f>
        <v>323.68213897362284</v>
      </c>
      <c r="U135" s="29">
        <f>U5*1000*11630/RES_summary!U$6</f>
        <v>314.44364607913411</v>
      </c>
      <c r="V135" s="29">
        <f>V5*1000*11630/RES_summary!V$6</f>
        <v>307.20473849391891</v>
      </c>
      <c r="W135" s="29">
        <f>W5*1000*11630/RES_summary!W$6</f>
        <v>299.49352353630496</v>
      </c>
      <c r="X135" s="29">
        <f>X5*1000*11630/RES_summary!X$6</f>
        <v>289.95047788471919</v>
      </c>
      <c r="Y135" s="29">
        <f>Y5*1000*11630/RES_summary!Y$6</f>
        <v>280.84760806215451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294.82340684988816</v>
      </c>
      <c r="C136" s="29">
        <f>C6*1000*11630/RES_summary!C$6</f>
        <v>286.33165749441105</v>
      </c>
      <c r="D136" s="29">
        <f>D6*1000*11630/RES_summary!D$6</f>
        <v>278.59003295351181</v>
      </c>
      <c r="E136" s="29">
        <f>E6*1000*11630/RES_summary!E$6</f>
        <v>274.44963652709725</v>
      </c>
      <c r="F136" s="29">
        <f>F6*1000*11630/RES_summary!F$6</f>
        <v>268.64152913708165</v>
      </c>
      <c r="G136" s="29">
        <f>G6*1000*11630/RES_summary!G$6</f>
        <v>262.02244732653958</v>
      </c>
      <c r="H136" s="29">
        <f>H6*1000*11630/RES_summary!H$6</f>
        <v>257.50342739861344</v>
      </c>
      <c r="I136" s="29">
        <f>I6*1000*11630/RES_summary!I$6</f>
        <v>249.97690521141817</v>
      </c>
      <c r="J136" s="29">
        <f>J6*1000*11630/RES_summary!J$6</f>
        <v>240.79905680243004</v>
      </c>
      <c r="K136" s="29">
        <f>K6*1000*11630/RES_summary!K$6</f>
        <v>232.6875423803277</v>
      </c>
      <c r="L136" s="29">
        <f>L6*1000*11630/RES_summary!L$6</f>
        <v>223.55377744221619</v>
      </c>
      <c r="M136" s="29">
        <f>M6*1000*11630/RES_summary!M$6</f>
        <v>213.98524210269227</v>
      </c>
      <c r="N136" s="29">
        <f>N6*1000*11630/RES_summary!N$6</f>
        <v>203.99411349564102</v>
      </c>
      <c r="O136" s="29">
        <f>O6*1000*11630/RES_summary!O$6</f>
        <v>194.34696305378097</v>
      </c>
      <c r="P136" s="29">
        <f>P6*1000*11630/RES_summary!P$6</f>
        <v>183.13455418113676</v>
      </c>
      <c r="Q136" s="29">
        <f>Q6*1000*11630/RES_summary!Q$6</f>
        <v>173.98920964794959</v>
      </c>
      <c r="R136" s="29">
        <f>R6*1000*11630/RES_summary!R$6</f>
        <v>166.30545632452873</v>
      </c>
      <c r="S136" s="29">
        <f>S6*1000*11630/RES_summary!S$6</f>
        <v>162.29232108384315</v>
      </c>
      <c r="T136" s="29">
        <f>T6*1000*11630/RES_summary!T$6</f>
        <v>154.95330195856693</v>
      </c>
      <c r="U136" s="29">
        <f>U6*1000*11630/RES_summary!U$6</f>
        <v>147.14008625564912</v>
      </c>
      <c r="V136" s="29">
        <f>V6*1000*11630/RES_summary!V$6</f>
        <v>142.72979344266335</v>
      </c>
      <c r="W136" s="29">
        <f>W6*1000*11630/RES_summary!W$6</f>
        <v>137.43029425396128</v>
      </c>
      <c r="X136" s="29">
        <f>X6*1000*11630/RES_summary!X$6</f>
        <v>132.09410893330841</v>
      </c>
      <c r="Y136" s="29">
        <f>Y6*1000*11630/RES_summary!Y$6</f>
        <v>127.47306475599596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6.8274890490256626</v>
      </c>
      <c r="C137" s="29">
        <f>C7*1000*11630/RES_summary!C$6</f>
        <v>6.8236557240172031</v>
      </c>
      <c r="D137" s="29">
        <f>D7*1000*11630/RES_summary!D$6</f>
        <v>6.8011704670911817</v>
      </c>
      <c r="E137" s="29">
        <f>E7*1000*11630/RES_summary!E$6</f>
        <v>6.8452236412611338</v>
      </c>
      <c r="F137" s="29">
        <f>F7*1000*11630/RES_summary!F$6</f>
        <v>6.8317453899303562</v>
      </c>
      <c r="G137" s="29">
        <f>G7*1000*11630/RES_summary!G$6</f>
        <v>6.8404796979825244</v>
      </c>
      <c r="H137" s="29">
        <f>H7*1000*11630/RES_summary!H$6</f>
        <v>6.8868293368367555</v>
      </c>
      <c r="I137" s="29">
        <f>I7*1000*11630/RES_summary!I$6</f>
        <v>6.9787060862687742</v>
      </c>
      <c r="J137" s="29">
        <f>J7*1000*11630/RES_summary!J$6</f>
        <v>7.1264425244581435</v>
      </c>
      <c r="K137" s="29">
        <f>K7*1000*11630/RES_summary!K$6</f>
        <v>7.3547965825140409</v>
      </c>
      <c r="L137" s="29">
        <f>L7*1000*11630/RES_summary!L$6</f>
        <v>7.7407069907123081</v>
      </c>
      <c r="M137" s="29">
        <f>M7*1000*11630/RES_summary!M$6</f>
        <v>8.2979625087731055</v>
      </c>
      <c r="N137" s="29">
        <f>N7*1000*11630/RES_summary!N$6</f>
        <v>9.2445652880058677</v>
      </c>
      <c r="O137" s="29">
        <f>O7*1000*11630/RES_summary!O$6</f>
        <v>10.784189107210073</v>
      </c>
      <c r="P137" s="29">
        <f>P7*1000*11630/RES_summary!P$6</f>
        <v>13.049661068353943</v>
      </c>
      <c r="Q137" s="29">
        <f>Q7*1000*11630/RES_summary!Q$6</f>
        <v>14.999945702152218</v>
      </c>
      <c r="R137" s="29">
        <f>R7*1000*11630/RES_summary!R$6</f>
        <v>17.531168130945748</v>
      </c>
      <c r="S137" s="29">
        <f>S7*1000*11630/RES_summary!S$6</f>
        <v>20.329370669696093</v>
      </c>
      <c r="T137" s="29">
        <f>T7*1000*11630/RES_summary!T$6</f>
        <v>23.30655609869191</v>
      </c>
      <c r="U137" s="29">
        <f>U7*1000*11630/RES_summary!U$6</f>
        <v>26.606458659708704</v>
      </c>
      <c r="V137" s="29">
        <f>V7*1000*11630/RES_summary!V$6</f>
        <v>30.04367964469311</v>
      </c>
      <c r="W137" s="29">
        <f>W7*1000*11630/RES_summary!W$6</f>
        <v>33.183587204664349</v>
      </c>
      <c r="X137" s="29">
        <f>X7*1000*11630/RES_summary!X$6</f>
        <v>34.486587609093561</v>
      </c>
      <c r="Y137" s="29">
        <f>Y7*1000*11630/RES_summary!Y$6</f>
        <v>35.395304292386676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94.564351835799599</v>
      </c>
      <c r="C138" s="29">
        <f>C8*1000*11630/RES_summary!C$6</f>
        <v>99.852040354143767</v>
      </c>
      <c r="D138" s="29">
        <f>D8*1000*11630/RES_summary!D$6</f>
        <v>100.7466251061435</v>
      </c>
      <c r="E138" s="29">
        <f>E8*1000*11630/RES_summary!E$6</f>
        <v>102.5322656670379</v>
      </c>
      <c r="F138" s="29">
        <f>F8*1000*11630/RES_summary!F$6</f>
        <v>104.52506583171963</v>
      </c>
      <c r="G138" s="29">
        <f>G8*1000*11630/RES_summary!G$6</f>
        <v>106.25907220307569</v>
      </c>
      <c r="H138" s="29">
        <f>H8*1000*11630/RES_summary!H$6</f>
        <v>104.34167047737364</v>
      </c>
      <c r="I138" s="29">
        <f>I8*1000*11630/RES_summary!I$6</f>
        <v>106.50730660913098</v>
      </c>
      <c r="J138" s="29">
        <f>J8*1000*11630/RES_summary!J$6</f>
        <v>105.92922871769717</v>
      </c>
      <c r="K138" s="29">
        <f>K8*1000*11630/RES_summary!K$6</f>
        <v>108.10785832000259</v>
      </c>
      <c r="L138" s="29">
        <f>L8*1000*11630/RES_summary!L$6</f>
        <v>108.55261481812487</v>
      </c>
      <c r="M138" s="29">
        <f>M8*1000*11630/RES_summary!M$6</f>
        <v>107.90234242228559</v>
      </c>
      <c r="N138" s="29">
        <f>N8*1000*11630/RES_summary!N$6</f>
        <v>105.48517101047844</v>
      </c>
      <c r="O138" s="29">
        <f>O8*1000*11630/RES_summary!O$6</f>
        <v>106.65101009777366</v>
      </c>
      <c r="P138" s="29">
        <f>P8*1000*11630/RES_summary!P$6</f>
        <v>104.0953006751686</v>
      </c>
      <c r="Q138" s="29">
        <f>Q8*1000*11630/RES_summary!Q$6</f>
        <v>106.08874250800294</v>
      </c>
      <c r="R138" s="29">
        <f>R8*1000*11630/RES_summary!R$6</f>
        <v>103.86066985689604</v>
      </c>
      <c r="S138" s="29">
        <f>S8*1000*11630/RES_summary!S$6</f>
        <v>103.55105421649259</v>
      </c>
      <c r="T138" s="29">
        <f>T8*1000*11630/RES_summary!T$6</f>
        <v>105.83216967807513</v>
      </c>
      <c r="U138" s="29">
        <f>U8*1000*11630/RES_summary!U$6</f>
        <v>104.13305914797607</v>
      </c>
      <c r="V138" s="29">
        <f>V8*1000*11630/RES_summary!V$6</f>
        <v>108.73720977088163</v>
      </c>
      <c r="W138" s="29">
        <f>W8*1000*11630/RES_summary!W$6</f>
        <v>119.05934154040868</v>
      </c>
      <c r="X138" s="29">
        <f>X8*1000*11630/RES_summary!X$6</f>
        <v>114.06246614541047</v>
      </c>
      <c r="Y138" s="29">
        <f>Y8*1000*11630/RES_summary!Y$6</f>
        <v>109.90152129381941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306.34615588196675</v>
      </c>
      <c r="C139" s="22">
        <f t="shared" ref="C139:Q139" si="115">SUM(C140:C141)</f>
        <v>320.4311524036039</v>
      </c>
      <c r="D139" s="22">
        <f t="shared" si="115"/>
        <v>335.18861439291072</v>
      </c>
      <c r="E139" s="22">
        <f t="shared" si="115"/>
        <v>349.72004832159053</v>
      </c>
      <c r="F139" s="22">
        <f t="shared" si="115"/>
        <v>369.12983181302184</v>
      </c>
      <c r="G139" s="22">
        <f t="shared" si="115"/>
        <v>387.41094412796031</v>
      </c>
      <c r="H139" s="22">
        <f t="shared" si="115"/>
        <v>416.43808958403082</v>
      </c>
      <c r="I139" s="22">
        <f t="shared" si="115"/>
        <v>447.57164741344434</v>
      </c>
      <c r="J139" s="22">
        <f t="shared" si="115"/>
        <v>479.65541431487895</v>
      </c>
      <c r="K139" s="22">
        <f t="shared" si="115"/>
        <v>511.39790134653344</v>
      </c>
      <c r="L139" s="22">
        <f t="shared" si="115"/>
        <v>536.85805700317894</v>
      </c>
      <c r="M139" s="22">
        <f t="shared" si="115"/>
        <v>552.74892462065986</v>
      </c>
      <c r="N139" s="22">
        <f t="shared" si="115"/>
        <v>562.13388806819921</v>
      </c>
      <c r="O139" s="22">
        <f t="shared" si="115"/>
        <v>571.29760217735395</v>
      </c>
      <c r="P139" s="22">
        <f t="shared" si="115"/>
        <v>591.9195810037113</v>
      </c>
      <c r="Q139" s="22">
        <f t="shared" si="115"/>
        <v>605.65507197344016</v>
      </c>
      <c r="R139" s="22">
        <f t="shared" ref="R139:V139" si="116">SUM(R140:R141)</f>
        <v>615.93242654796131</v>
      </c>
      <c r="S139" s="22">
        <f t="shared" si="116"/>
        <v>653.86969921655293</v>
      </c>
      <c r="T139" s="22">
        <f t="shared" si="116"/>
        <v>697.2991331657604</v>
      </c>
      <c r="U139" s="22">
        <f t="shared" si="116"/>
        <v>723.12694213029533</v>
      </c>
      <c r="V139" s="22">
        <f t="shared" si="116"/>
        <v>790.52122702373151</v>
      </c>
      <c r="W139" s="22">
        <f t="shared" ref="W139:Y139" si="117">SUM(W140:W141)</f>
        <v>817.58993018102251</v>
      </c>
      <c r="X139" s="22">
        <f t="shared" si="117"/>
        <v>792.24901480199389</v>
      </c>
      <c r="Y139" s="22">
        <f t="shared" si="117"/>
        <v>785.69047696363691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234.41775283430766</v>
      </c>
      <c r="C140" s="29">
        <f>C10*1000*11630/RES_summary!C$6</f>
        <v>247.54941651161144</v>
      </c>
      <c r="D140" s="29">
        <f>D10*1000*11630/RES_summary!D$6</f>
        <v>261.1780889814176</v>
      </c>
      <c r="E140" s="29">
        <f>E10*1000*11630/RES_summary!E$6</f>
        <v>274.87259872159103</v>
      </c>
      <c r="F140" s="29">
        <f>F10*1000*11630/RES_summary!F$6</f>
        <v>289.5575132309101</v>
      </c>
      <c r="G140" s="29">
        <f>G10*1000*11630/RES_summary!G$6</f>
        <v>303.05886696770443</v>
      </c>
      <c r="H140" s="29">
        <f>H10*1000*11630/RES_summary!H$6</f>
        <v>326.26538327923362</v>
      </c>
      <c r="I140" s="29">
        <f>I10*1000*11630/RES_summary!I$6</f>
        <v>349.98082110810191</v>
      </c>
      <c r="J140" s="29">
        <f>J10*1000*11630/RES_summary!J$6</f>
        <v>376.05223913021558</v>
      </c>
      <c r="K140" s="29">
        <f>K10*1000*11630/RES_summary!K$6</f>
        <v>401.59901341041876</v>
      </c>
      <c r="L140" s="29">
        <f>L10*1000*11630/RES_summary!L$6</f>
        <v>422.05313584746148</v>
      </c>
      <c r="M140" s="29">
        <f>M10*1000*11630/RES_summary!M$6</f>
        <v>435.39880965637269</v>
      </c>
      <c r="N140" s="29">
        <f>N10*1000*11630/RES_summary!N$6</f>
        <v>442.60535384046716</v>
      </c>
      <c r="O140" s="29">
        <f>O10*1000*11630/RES_summary!O$6</f>
        <v>451.00821895870183</v>
      </c>
      <c r="P140" s="29">
        <f>P10*1000*11630/RES_summary!P$6</f>
        <v>468.13975497284724</v>
      </c>
      <c r="Q140" s="29">
        <f>Q10*1000*11630/RES_summary!Q$6</f>
        <v>474.2374407524012</v>
      </c>
      <c r="R140" s="29">
        <f>R10*1000*11630/RES_summary!R$6</f>
        <v>467.82928170346065</v>
      </c>
      <c r="S140" s="29">
        <f>S10*1000*11630/RES_summary!S$6</f>
        <v>484.18951685946075</v>
      </c>
      <c r="T140" s="29">
        <f>T10*1000*11630/RES_summary!T$6</f>
        <v>502.49582738132875</v>
      </c>
      <c r="U140" s="29">
        <f>U10*1000*11630/RES_summary!U$6</f>
        <v>508.74775328488124</v>
      </c>
      <c r="V140" s="29">
        <f>V10*1000*11630/RES_summary!V$6</f>
        <v>543.93962383699761</v>
      </c>
      <c r="W140" s="29">
        <f>W10*1000*11630/RES_summary!W$6</f>
        <v>550.37402579892614</v>
      </c>
      <c r="X140" s="29">
        <f>X10*1000*11630/RES_summary!X$6</f>
        <v>520.8091033687208</v>
      </c>
      <c r="Y140" s="29">
        <f>Y10*1000*11630/RES_summary!Y$6</f>
        <v>509.7036008013647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71.928403047659103</v>
      </c>
      <c r="C141" s="29">
        <f>C11*1000*11630/RES_summary!C$6</f>
        <v>72.881735891992449</v>
      </c>
      <c r="D141" s="29">
        <f>D11*1000*11630/RES_summary!D$6</f>
        <v>74.010525411493106</v>
      </c>
      <c r="E141" s="29">
        <f>E11*1000*11630/RES_summary!E$6</f>
        <v>74.847449599999479</v>
      </c>
      <c r="F141" s="29">
        <f>F11*1000*11630/RES_summary!F$6</f>
        <v>79.572318582111734</v>
      </c>
      <c r="G141" s="29">
        <f>G11*1000*11630/RES_summary!G$6</f>
        <v>84.352077160255902</v>
      </c>
      <c r="H141" s="29">
        <f>H11*1000*11630/RES_summary!H$6</f>
        <v>90.172706304797202</v>
      </c>
      <c r="I141" s="29">
        <f>I11*1000*11630/RES_summary!I$6</f>
        <v>97.590826305342461</v>
      </c>
      <c r="J141" s="29">
        <f>J11*1000*11630/RES_summary!J$6</f>
        <v>103.60317518466337</v>
      </c>
      <c r="K141" s="29">
        <f>K11*1000*11630/RES_summary!K$6</f>
        <v>109.79888793611465</v>
      </c>
      <c r="L141" s="29">
        <f>L11*1000*11630/RES_summary!L$6</f>
        <v>114.80492115571751</v>
      </c>
      <c r="M141" s="29">
        <f>M11*1000*11630/RES_summary!M$6</f>
        <v>117.35011496428722</v>
      </c>
      <c r="N141" s="29">
        <f>N11*1000*11630/RES_summary!N$6</f>
        <v>119.52853422773211</v>
      </c>
      <c r="O141" s="29">
        <f>O11*1000*11630/RES_summary!O$6</f>
        <v>120.28938321865211</v>
      </c>
      <c r="P141" s="29">
        <f>P11*1000*11630/RES_summary!P$6</f>
        <v>123.77982603086409</v>
      </c>
      <c r="Q141" s="29">
        <f>Q11*1000*11630/RES_summary!Q$6</f>
        <v>131.41763122103899</v>
      </c>
      <c r="R141" s="29">
        <f>R11*1000*11630/RES_summary!R$6</f>
        <v>148.10314484450066</v>
      </c>
      <c r="S141" s="29">
        <f>S11*1000*11630/RES_summary!S$6</f>
        <v>169.68018235709218</v>
      </c>
      <c r="T141" s="29">
        <f>T11*1000*11630/RES_summary!T$6</f>
        <v>194.80330578443167</v>
      </c>
      <c r="U141" s="29">
        <f>U11*1000*11630/RES_summary!U$6</f>
        <v>214.37918884541406</v>
      </c>
      <c r="V141" s="29">
        <f>V11*1000*11630/RES_summary!V$6</f>
        <v>246.5816031867339</v>
      </c>
      <c r="W141" s="29">
        <f>W11*1000*11630/RES_summary!W$6</f>
        <v>267.21590438209643</v>
      </c>
      <c r="X141" s="29">
        <f>X11*1000*11630/RES_summary!X$6</f>
        <v>271.4399114332731</v>
      </c>
      <c r="Y141" s="29">
        <f>Y11*1000*11630/RES_summary!Y$6</f>
        <v>275.98687616227215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514.66557970840358</v>
      </c>
      <c r="C142" s="22">
        <f t="shared" ref="C142:Q142" si="119">SUM(C143:C144)</f>
        <v>522.7110987556805</v>
      </c>
      <c r="D142" s="22">
        <f t="shared" si="119"/>
        <v>531.53506871636557</v>
      </c>
      <c r="E142" s="22">
        <f t="shared" si="119"/>
        <v>535.81737454754807</v>
      </c>
      <c r="F142" s="22">
        <f t="shared" si="119"/>
        <v>539.09836686975223</v>
      </c>
      <c r="G142" s="22">
        <f t="shared" si="119"/>
        <v>542.92602795397374</v>
      </c>
      <c r="H142" s="22">
        <f t="shared" si="119"/>
        <v>546.08096677343258</v>
      </c>
      <c r="I142" s="22">
        <f t="shared" si="119"/>
        <v>551.65135980812352</v>
      </c>
      <c r="J142" s="22">
        <f t="shared" si="119"/>
        <v>555.52100084288827</v>
      </c>
      <c r="K142" s="22">
        <f t="shared" si="119"/>
        <v>560.44221774289258</v>
      </c>
      <c r="L142" s="22">
        <f t="shared" si="119"/>
        <v>562.3710695850134</v>
      </c>
      <c r="M142" s="22">
        <f t="shared" si="119"/>
        <v>555.30124497661154</v>
      </c>
      <c r="N142" s="22">
        <f t="shared" si="119"/>
        <v>543.14615956108321</v>
      </c>
      <c r="O142" s="22">
        <f t="shared" si="119"/>
        <v>539.17524303430116</v>
      </c>
      <c r="P142" s="22">
        <f t="shared" si="119"/>
        <v>538.20255831109034</v>
      </c>
      <c r="Q142" s="22">
        <f t="shared" si="119"/>
        <v>526.88687469213914</v>
      </c>
      <c r="R142" s="22">
        <f t="shared" ref="R142:V142" si="120">SUM(R143:R144)</f>
        <v>509.31840513138957</v>
      </c>
      <c r="S142" s="22">
        <f t="shared" si="120"/>
        <v>502.41589465720358</v>
      </c>
      <c r="T142" s="22">
        <f t="shared" si="120"/>
        <v>498.87773764847714</v>
      </c>
      <c r="U142" s="22">
        <f t="shared" si="120"/>
        <v>482.27630639947347</v>
      </c>
      <c r="V142" s="22">
        <f t="shared" si="120"/>
        <v>497.05941667898719</v>
      </c>
      <c r="W142" s="22">
        <f t="shared" ref="W142:Y142" si="121">SUM(W143:W144)</f>
        <v>494.96802707885456</v>
      </c>
      <c r="X142" s="22">
        <f t="shared" si="121"/>
        <v>465.20679465920279</v>
      </c>
      <c r="Y142" s="22">
        <f t="shared" si="121"/>
        <v>444.29694961626831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413.79059477265571</v>
      </c>
      <c r="C143" s="31">
        <f>C13*1000*11630/RES_summary!C$6</f>
        <v>418.92521304397701</v>
      </c>
      <c r="D143" s="31">
        <f>D13*1000*11630/RES_summary!D$6</f>
        <v>422.6611874007109</v>
      </c>
      <c r="E143" s="31">
        <f>E13*1000*11630/RES_summary!E$6</f>
        <v>423.02344471712894</v>
      </c>
      <c r="F143" s="31">
        <f>F13*1000*11630/RES_summary!F$6</f>
        <v>422.77268274753396</v>
      </c>
      <c r="G143" s="31">
        <f>G13*1000*11630/RES_summary!G$6</f>
        <v>419.91153424797409</v>
      </c>
      <c r="H143" s="31">
        <f>H13*1000*11630/RES_summary!H$6</f>
        <v>416.97756512831916</v>
      </c>
      <c r="I143" s="31">
        <f>I13*1000*11630/RES_summary!I$6</f>
        <v>411.86013535302612</v>
      </c>
      <c r="J143" s="31">
        <f>J13*1000*11630/RES_summary!J$6</f>
        <v>404.40962224428176</v>
      </c>
      <c r="K143" s="31">
        <f>K13*1000*11630/RES_summary!K$6</f>
        <v>394.65270780917706</v>
      </c>
      <c r="L143" s="31">
        <f>L13*1000*11630/RES_summary!L$6</f>
        <v>384.81897300925425</v>
      </c>
      <c r="M143" s="31">
        <f>M13*1000*11630/RES_summary!M$6</f>
        <v>367.81558381569317</v>
      </c>
      <c r="N143" s="31">
        <f>N13*1000*11630/RES_summary!N$6</f>
        <v>350.10671787268109</v>
      </c>
      <c r="O143" s="31">
        <f>O13*1000*11630/RES_summary!O$6</f>
        <v>337.60468056680838</v>
      </c>
      <c r="P143" s="31">
        <f>P13*1000*11630/RES_summary!P$6</f>
        <v>327.32740232457007</v>
      </c>
      <c r="Q143" s="31">
        <f>Q13*1000*11630/RES_summary!Q$6</f>
        <v>308.06088246146356</v>
      </c>
      <c r="R143" s="31">
        <f>R13*1000*11630/RES_summary!R$6</f>
        <v>288.58543249720856</v>
      </c>
      <c r="S143" s="31">
        <f>S13*1000*11630/RES_summary!S$6</f>
        <v>272.11612984218982</v>
      </c>
      <c r="T143" s="31">
        <f>T13*1000*11630/RES_summary!T$6</f>
        <v>258.21992145843245</v>
      </c>
      <c r="U143" s="31">
        <f>U13*1000*11630/RES_summary!U$6</f>
        <v>238.39495117929278</v>
      </c>
      <c r="V143" s="31">
        <f>V13*1000*11630/RES_summary!V$6</f>
        <v>235.44115644154445</v>
      </c>
      <c r="W143" s="31">
        <f>W13*1000*11630/RES_summary!W$6</f>
        <v>228.92968151521211</v>
      </c>
      <c r="X143" s="31">
        <f>X13*1000*11630/RES_summary!X$6</f>
        <v>209.45137507674761</v>
      </c>
      <c r="Y143" s="31">
        <f>Y13*1000*11630/RES_summary!Y$6</f>
        <v>194.82919274175862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100.87498493574788</v>
      </c>
      <c r="C144" s="33">
        <f>C14*1000*11630/RES_summary!C$6</f>
        <v>103.78588571170343</v>
      </c>
      <c r="D144" s="33">
        <f>D14*1000*11630/RES_summary!D$6</f>
        <v>108.8738813156547</v>
      </c>
      <c r="E144" s="33">
        <f>E14*1000*11630/RES_summary!E$6</f>
        <v>112.79392983041912</v>
      </c>
      <c r="F144" s="33">
        <f>F14*1000*11630/RES_summary!F$6</f>
        <v>116.32568412221821</v>
      </c>
      <c r="G144" s="33">
        <f>G14*1000*11630/RES_summary!G$6</f>
        <v>123.0144937059997</v>
      </c>
      <c r="H144" s="33">
        <f>H14*1000*11630/RES_summary!H$6</f>
        <v>129.10340164511342</v>
      </c>
      <c r="I144" s="33">
        <f>I14*1000*11630/RES_summary!I$6</f>
        <v>139.79122445509734</v>
      </c>
      <c r="J144" s="33">
        <f>J14*1000*11630/RES_summary!J$6</f>
        <v>151.11137859860648</v>
      </c>
      <c r="K144" s="33">
        <f>K14*1000*11630/RES_summary!K$6</f>
        <v>165.78950993371546</v>
      </c>
      <c r="L144" s="33">
        <f>L14*1000*11630/RES_summary!L$6</f>
        <v>177.55209657575918</v>
      </c>
      <c r="M144" s="33">
        <f>M14*1000*11630/RES_summary!M$6</f>
        <v>187.4856611609184</v>
      </c>
      <c r="N144" s="33">
        <f>N14*1000*11630/RES_summary!N$6</f>
        <v>193.03944168840215</v>
      </c>
      <c r="O144" s="33">
        <f>O14*1000*11630/RES_summary!O$6</f>
        <v>201.57056246749281</v>
      </c>
      <c r="P144" s="33">
        <f>P14*1000*11630/RES_summary!P$6</f>
        <v>210.87515598652033</v>
      </c>
      <c r="Q144" s="33">
        <f>Q14*1000*11630/RES_summary!Q$6</f>
        <v>218.82599223067552</v>
      </c>
      <c r="R144" s="33">
        <f>R14*1000*11630/RES_summary!R$6</f>
        <v>220.73297263418101</v>
      </c>
      <c r="S144" s="33">
        <f>S14*1000*11630/RES_summary!S$6</f>
        <v>230.29976481501379</v>
      </c>
      <c r="T144" s="33">
        <f>T14*1000*11630/RES_summary!T$6</f>
        <v>240.65781619004466</v>
      </c>
      <c r="U144" s="33">
        <f>U14*1000*11630/RES_summary!U$6</f>
        <v>243.88135522018072</v>
      </c>
      <c r="V144" s="33">
        <f>V14*1000*11630/RES_summary!V$6</f>
        <v>261.61826023744271</v>
      </c>
      <c r="W144" s="33">
        <f>W14*1000*11630/RES_summary!W$6</f>
        <v>266.03834556364245</v>
      </c>
      <c r="X144" s="33">
        <f>X14*1000*11630/RES_summary!X$6</f>
        <v>255.75541958245518</v>
      </c>
      <c r="Y144" s="33">
        <f>Y14*1000*11630/RES_summary!Y$6</f>
        <v>249.46775687450966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1042.6492738392456</v>
      </c>
      <c r="C3" s="49">
        <f t="shared" ref="C3:W3" si="0">C5*C11/11630</f>
        <v>1034.3355354573705</v>
      </c>
      <c r="D3" s="49">
        <f t="shared" si="0"/>
        <v>1023.5448000997357</v>
      </c>
      <c r="E3" s="49">
        <f t="shared" si="0"/>
        <v>1013.6288511569135</v>
      </c>
      <c r="F3" s="49">
        <f t="shared" si="0"/>
        <v>1005.183607580232</v>
      </c>
      <c r="G3" s="49">
        <f t="shared" si="0"/>
        <v>998.46547428030999</v>
      </c>
      <c r="H3" s="49">
        <f t="shared" si="0"/>
        <v>987.20862984305199</v>
      </c>
      <c r="I3" s="49">
        <f t="shared" si="0"/>
        <v>976.58103383098501</v>
      </c>
      <c r="J3" s="49">
        <f t="shared" si="0"/>
        <v>964.18667878069141</v>
      </c>
      <c r="K3" s="49">
        <f t="shared" si="0"/>
        <v>949.49076103153686</v>
      </c>
      <c r="L3" s="49">
        <f t="shared" si="0"/>
        <v>930.73436801181504</v>
      </c>
      <c r="M3" s="49">
        <f t="shared" si="0"/>
        <v>914.18407938488497</v>
      </c>
      <c r="N3" s="49">
        <f t="shared" si="0"/>
        <v>895.0408526093812</v>
      </c>
      <c r="O3" s="49">
        <f t="shared" si="0"/>
        <v>870.63115013052698</v>
      </c>
      <c r="P3" s="49">
        <f t="shared" si="0"/>
        <v>846.2939797343613</v>
      </c>
      <c r="Q3" s="49">
        <f t="shared" si="0"/>
        <v>814.01423065066672</v>
      </c>
      <c r="R3" s="49">
        <f t="shared" si="0"/>
        <v>782.50355175591596</v>
      </c>
      <c r="S3" s="49">
        <f t="shared" si="0"/>
        <v>750.09939641638812</v>
      </c>
      <c r="T3" s="49">
        <f t="shared" si="0"/>
        <v>718.10903109397066</v>
      </c>
      <c r="U3" s="49">
        <f t="shared" si="0"/>
        <v>701.64014288515557</v>
      </c>
      <c r="V3" s="49">
        <f t="shared" si="0"/>
        <v>682.59146871576263</v>
      </c>
      <c r="W3" s="49">
        <f t="shared" si="0"/>
        <v>664.96930732700491</v>
      </c>
      <c r="X3" s="49">
        <f t="shared" ref="X3:Y3" si="1">X5*X11/11630</f>
        <v>655.25165545814207</v>
      </c>
      <c r="Y3" s="49">
        <f t="shared" si="1"/>
        <v>637.73353480258095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1384.2478373002778</v>
      </c>
      <c r="C5" s="49">
        <f t="shared" ref="C5:W5" si="2">C7*C13/1000000</f>
        <v>1373.210305635756</v>
      </c>
      <c r="D5" s="49">
        <f t="shared" si="2"/>
        <v>1358.8842494474807</v>
      </c>
      <c r="E5" s="49">
        <f t="shared" si="2"/>
        <v>1345.7195820724787</v>
      </c>
      <c r="F5" s="49">
        <f t="shared" si="2"/>
        <v>1334.5074607486413</v>
      </c>
      <c r="G5" s="49">
        <f t="shared" si="2"/>
        <v>1325.5882951917824</v>
      </c>
      <c r="H5" s="49">
        <f t="shared" si="2"/>
        <v>1310.6434206706281</v>
      </c>
      <c r="I5" s="49">
        <f t="shared" si="2"/>
        <v>1296.5339524491276</v>
      </c>
      <c r="J5" s="49">
        <f t="shared" si="2"/>
        <v>1280.0788897510783</v>
      </c>
      <c r="K5" s="49">
        <f t="shared" si="2"/>
        <v>1260.568213561276</v>
      </c>
      <c r="L5" s="49">
        <f t="shared" si="2"/>
        <v>1235.6667465727644</v>
      </c>
      <c r="M5" s="49">
        <f t="shared" si="2"/>
        <v>1213.6941601879244</v>
      </c>
      <c r="N5" s="49">
        <f t="shared" si="2"/>
        <v>1188.279122813597</v>
      </c>
      <c r="O5" s="49">
        <f t="shared" si="2"/>
        <v>1155.8721776276293</v>
      </c>
      <c r="P5" s="49">
        <f t="shared" si="2"/>
        <v>1123.5615278893408</v>
      </c>
      <c r="Q5" s="49">
        <f t="shared" si="2"/>
        <v>1080.7061075875865</v>
      </c>
      <c r="R5" s="49">
        <f t="shared" si="2"/>
        <v>1038.8717245343955</v>
      </c>
      <c r="S5" s="49">
        <f t="shared" si="2"/>
        <v>995.85113930623254</v>
      </c>
      <c r="T5" s="49">
        <f t="shared" si="2"/>
        <v>953.37991228571684</v>
      </c>
      <c r="U5" s="49">
        <f t="shared" si="2"/>
        <v>931.51539517743845</v>
      </c>
      <c r="V5" s="49">
        <f t="shared" si="2"/>
        <v>906.22588826076708</v>
      </c>
      <c r="W5" s="49">
        <f t="shared" si="2"/>
        <v>882.83025618870624</v>
      </c>
      <c r="X5" s="49">
        <f t="shared" ref="X5:Y5" si="3">X7*X13/1000000</f>
        <v>869.92885307970221</v>
      </c>
      <c r="Y5" s="49">
        <f t="shared" si="3"/>
        <v>846.67134814543567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27866084</v>
      </c>
      <c r="C7" s="35">
        <v>27989901</v>
      </c>
      <c r="D7" s="35">
        <v>28112397</v>
      </c>
      <c r="E7" s="35">
        <v>28315311</v>
      </c>
      <c r="F7" s="35">
        <v>28635346</v>
      </c>
      <c r="G7" s="35">
        <v>29081696</v>
      </c>
      <c r="H7" s="35">
        <v>29404792</v>
      </c>
      <c r="I7" s="35">
        <v>29817682</v>
      </c>
      <c r="J7" s="35">
        <v>30215922</v>
      </c>
      <c r="K7" s="35">
        <v>30593346</v>
      </c>
      <c r="L7" s="35">
        <v>30859680</v>
      </c>
      <c r="M7" s="35">
        <v>31277445</v>
      </c>
      <c r="N7" s="35">
        <v>31651118</v>
      </c>
      <c r="O7" s="35">
        <v>31860499</v>
      </c>
      <c r="P7" s="35">
        <v>32155626</v>
      </c>
      <c r="Q7" s="35">
        <v>32115463</v>
      </c>
      <c r="R7" s="35">
        <v>32175556</v>
      </c>
      <c r="S7" s="35">
        <v>32228270</v>
      </c>
      <c r="T7" s="35">
        <v>32357398</v>
      </c>
      <c r="U7" s="35">
        <v>32634536</v>
      </c>
      <c r="V7" s="35">
        <v>32618053</v>
      </c>
      <c r="W7" s="35">
        <v>32742598</v>
      </c>
      <c r="X7" s="35">
        <v>33465046</v>
      </c>
      <c r="Y7" s="35">
        <v>33754288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1589008.9186986275</v>
      </c>
      <c r="D8" s="52">
        <v>1597112.4148056991</v>
      </c>
      <c r="E8" s="52">
        <v>1687015.5317268372</v>
      </c>
      <c r="F8" s="52">
        <v>1813682.6593909077</v>
      </c>
      <c r="G8" s="52">
        <v>1949605.1902349032</v>
      </c>
      <c r="H8" s="52">
        <v>1836020.5192200691</v>
      </c>
      <c r="I8" s="52">
        <v>1935546.0438481532</v>
      </c>
      <c r="J8" s="52">
        <v>1930690.1641777307</v>
      </c>
      <c r="K8" s="52">
        <v>1919731.2828406617</v>
      </c>
      <c r="L8" s="52">
        <v>1818561.805058632</v>
      </c>
      <c r="M8" s="52">
        <v>1979977.1386598274</v>
      </c>
      <c r="N8" s="52">
        <v>1945933.6940956935</v>
      </c>
      <c r="O8" s="52">
        <v>1791754.8844577931</v>
      </c>
      <c r="P8" s="52">
        <v>1887679.1254948117</v>
      </c>
      <c r="Q8" s="52">
        <v>1562632.8356296346</v>
      </c>
      <c r="R8" s="52">
        <v>1673198.4359765574</v>
      </c>
      <c r="S8" s="52">
        <v>1676195.3503585905</v>
      </c>
      <c r="T8" s="52">
        <v>1763052.0053248741</v>
      </c>
      <c r="U8" s="52">
        <v>1866146.9186986275</v>
      </c>
      <c r="V8" s="52">
        <v>1580629.4148056991</v>
      </c>
      <c r="W8" s="52">
        <v>1811560.5317268372</v>
      </c>
      <c r="X8" s="52">
        <v>2536130.6593909077</v>
      </c>
      <c r="Y8" s="52">
        <v>2238847.1902349032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1465191.9186986275</v>
      </c>
      <c r="D9" s="36">
        <v>1474616.4148056991</v>
      </c>
      <c r="E9" s="36">
        <v>1484101.5317268372</v>
      </c>
      <c r="F9" s="36">
        <v>1493647.6593909077</v>
      </c>
      <c r="G9" s="36">
        <v>1503255.1902349032</v>
      </c>
      <c r="H9" s="36">
        <v>1512924.5192200691</v>
      </c>
      <c r="I9" s="36">
        <v>1522656.0438481532</v>
      </c>
      <c r="J9" s="36">
        <v>1532450.1641777307</v>
      </c>
      <c r="K9" s="36">
        <v>1542307.2828406617</v>
      </c>
      <c r="L9" s="36">
        <v>1552227.805058632</v>
      </c>
      <c r="M9" s="36">
        <v>1562212.1386598274</v>
      </c>
      <c r="N9" s="36">
        <v>1572260.6940956935</v>
      </c>
      <c r="O9" s="36">
        <v>1582373.8844577931</v>
      </c>
      <c r="P9" s="36">
        <v>1592552.125494808</v>
      </c>
      <c r="Q9" s="36">
        <v>1602795.8356296346</v>
      </c>
      <c r="R9" s="36">
        <v>1613105.4359765574</v>
      </c>
      <c r="S9" s="36">
        <v>1623481.3503585905</v>
      </c>
      <c r="T9" s="36">
        <v>1633924.0053248703</v>
      </c>
      <c r="U9" s="36">
        <v>1589008.9186986238</v>
      </c>
      <c r="V9" s="36">
        <v>1597112.4148056954</v>
      </c>
      <c r="W9" s="36">
        <v>1687015.5317268372</v>
      </c>
      <c r="X9" s="36">
        <v>1813682.6593909115</v>
      </c>
      <c r="Y9" s="36">
        <v>1949605.1902348995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8759.9999999999982</v>
      </c>
      <c r="D11" s="54">
        <v>8759.9999999999964</v>
      </c>
      <c r="E11" s="54">
        <v>8759.9999999999927</v>
      </c>
      <c r="F11" s="54">
        <v>8760</v>
      </c>
      <c r="G11" s="54">
        <v>8759.9999999999927</v>
      </c>
      <c r="H11" s="54">
        <v>8759.9999999999945</v>
      </c>
      <c r="I11" s="54">
        <v>8759.9999999999982</v>
      </c>
      <c r="J11" s="54">
        <v>8759.9999999999964</v>
      </c>
      <c r="K11" s="54">
        <v>8759.9999999999964</v>
      </c>
      <c r="L11" s="54">
        <v>8759.9999999999945</v>
      </c>
      <c r="M11" s="54">
        <v>8759.9999999999964</v>
      </c>
      <c r="N11" s="54">
        <v>8759.9999999999945</v>
      </c>
      <c r="O11" s="54">
        <v>8759.9999999999964</v>
      </c>
      <c r="P11" s="54">
        <v>8759.9999999999964</v>
      </c>
      <c r="Q11" s="54">
        <v>8759.9999999999964</v>
      </c>
      <c r="R11" s="54">
        <v>8759.9999999999982</v>
      </c>
      <c r="S11" s="54">
        <v>8759.9999999999964</v>
      </c>
      <c r="T11" s="54">
        <v>8760</v>
      </c>
      <c r="U11" s="54">
        <v>8759.9999999999982</v>
      </c>
      <c r="V11" s="54">
        <v>8760</v>
      </c>
      <c r="W11" s="54">
        <v>8760</v>
      </c>
      <c r="X11" s="54">
        <v>8760</v>
      </c>
      <c r="Y11" s="54">
        <v>8760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49.675004112536143</v>
      </c>
      <c r="C13" s="35">
        <v>49.06092042396849</v>
      </c>
      <c r="D13" s="35">
        <v>48.33754480087488</v>
      </c>
      <c r="E13" s="35">
        <v>47.526215836812767</v>
      </c>
      <c r="F13" s="35">
        <v>46.603503961455232</v>
      </c>
      <c r="G13" s="35">
        <v>45.581533318819595</v>
      </c>
      <c r="H13" s="35">
        <v>44.57244318105117</v>
      </c>
      <c r="I13" s="35">
        <v>43.482050430651441</v>
      </c>
      <c r="J13" s="35">
        <v>42.364382915440352</v>
      </c>
      <c r="K13" s="35">
        <v>41.203999508954524</v>
      </c>
      <c r="L13" s="35">
        <v>40.041463377869256</v>
      </c>
      <c r="M13" s="35">
        <v>38.804133783559507</v>
      </c>
      <c r="N13" s="35">
        <v>37.543037905125402</v>
      </c>
      <c r="O13" s="35">
        <v>36.279161152737416</v>
      </c>
      <c r="P13" s="35">
        <v>34.94136695983903</v>
      </c>
      <c r="Q13" s="35">
        <v>33.650646966776925</v>
      </c>
      <c r="R13" s="35">
        <v>32.287607540780193</v>
      </c>
      <c r="S13" s="35">
        <v>30.89992541660575</v>
      </c>
      <c r="T13" s="35">
        <v>29.464047519696017</v>
      </c>
      <c r="U13" s="35">
        <v>28.543852904096401</v>
      </c>
      <c r="V13" s="35">
        <v>27.782954680365719</v>
      </c>
      <c r="W13" s="35">
        <v>26.962743035500917</v>
      </c>
      <c r="X13" s="35">
        <v>25.99514888100564</v>
      </c>
      <c r="Y13" s="35">
        <v>25.083371574759205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38.858109728582363</v>
      </c>
      <c r="D14" s="36">
        <v>36.895036151090125</v>
      </c>
      <c r="E14" s="36">
        <v>35.896576633744665</v>
      </c>
      <c r="F14" s="36">
        <v>34.727592488665067</v>
      </c>
      <c r="G14" s="36">
        <v>33.727363124391637</v>
      </c>
      <c r="H14" s="36">
        <v>32.793564430661206</v>
      </c>
      <c r="I14" s="36">
        <v>31.788691989112682</v>
      </c>
      <c r="J14" s="36">
        <v>30.905738588640435</v>
      </c>
      <c r="K14" s="36">
        <v>29.745540398552375</v>
      </c>
      <c r="L14" s="36">
        <v>28.707001030237603</v>
      </c>
      <c r="M14" s="36">
        <v>28.096439570708878</v>
      </c>
      <c r="N14" s="36">
        <v>27.07544415861474</v>
      </c>
      <c r="O14" s="36">
        <v>25.783372732941043</v>
      </c>
      <c r="P14" s="36">
        <v>24.792022655241773</v>
      </c>
      <c r="Q14" s="36">
        <v>23.526620320819379</v>
      </c>
      <c r="R14" s="36">
        <v>22.88828108457253</v>
      </c>
      <c r="S14" s="36">
        <v>22.447179273869668</v>
      </c>
      <c r="T14" s="36">
        <v>21.947143105650447</v>
      </c>
      <c r="U14" s="36">
        <v>21.370967856068088</v>
      </c>
      <c r="V14" s="36">
        <v>21.280138816772869</v>
      </c>
      <c r="W14" s="36">
        <v>20.514053819369046</v>
      </c>
      <c r="X14" s="36">
        <v>19.74796882196522</v>
      </c>
      <c r="Y14" s="36">
        <v>18.981883824561397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1.2490563077691283</v>
      </c>
      <c r="C16" s="44">
        <f>C7/RES_summary!C$6</f>
        <v>1.2490562764095008</v>
      </c>
      <c r="D16" s="44">
        <f>D7/RES_summary!D$6</f>
        <v>1.2490563231050518</v>
      </c>
      <c r="E16" s="44">
        <f>E7/RES_summary!E$6</f>
        <v>1.2490562593639591</v>
      </c>
      <c r="F16" s="44">
        <f>F7/RES_summary!F$6</f>
        <v>1.2490563925898852</v>
      </c>
      <c r="G16" s="44">
        <f>G7/RES_summary!G$6</f>
        <v>1.2490560577425385</v>
      </c>
      <c r="H16" s="44">
        <f>H7/RES_summary!H$6</f>
        <v>1.2490567547708529</v>
      </c>
      <c r="I16" s="44">
        <f>I7/RES_summary!I$6</f>
        <v>1.2490554174240858</v>
      </c>
      <c r="J16" s="44">
        <f>J7/RES_summary!J$6</f>
        <v>1.2490580471628108</v>
      </c>
      <c r="K16" s="44">
        <f>K7/RES_summary!K$6</f>
        <v>1.2490527895516628</v>
      </c>
      <c r="L16" s="44">
        <f>L7/RES_summary!L$6</f>
        <v>1.2490633445608537</v>
      </c>
      <c r="M16" s="44">
        <f>M7/RES_summary!M$6</f>
        <v>1.249042226227453</v>
      </c>
      <c r="N16" s="44">
        <f>N7/RES_summary!N$6</f>
        <v>1.2490844514645028</v>
      </c>
      <c r="O16" s="44">
        <f>O7/RES_summary!O$6</f>
        <v>1.2490000119958575</v>
      </c>
      <c r="P16" s="44">
        <f>P7/RES_summary!P$6</f>
        <v>1.2491532688797558</v>
      </c>
      <c r="Q16" s="44">
        <f>Q7/RES_summary!Q$6</f>
        <v>1.2496131566279087</v>
      </c>
      <c r="R16" s="44">
        <f>R7/RES_summary!R$6</f>
        <v>1.250362511425998</v>
      </c>
      <c r="S16" s="44">
        <f>S7/RES_summary!S$6</f>
        <v>1.2517503306460622</v>
      </c>
      <c r="T16" s="44">
        <f>T7/RES_summary!T$6</f>
        <v>1.254071282632456</v>
      </c>
      <c r="U16" s="44">
        <f>U7/RES_summary!U$6</f>
        <v>1.257552493303298</v>
      </c>
      <c r="V16" s="44">
        <f>V7/RES_summary!V$6</f>
        <v>1.2622499830599965</v>
      </c>
      <c r="W16" s="44">
        <f>W7/RES_summary!W$6</f>
        <v>1.268000008364883</v>
      </c>
      <c r="X16" s="44">
        <f>X7/RES_summary!X$6</f>
        <v>1.273290250156198</v>
      </c>
      <c r="Y16" s="44">
        <f>Y7/RES_summary!Y$6</f>
        <v>1.2781467250240393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62.046877225220662</v>
      </c>
      <c r="C17" s="52">
        <f t="shared" si="4"/>
        <v>61.27985058198491</v>
      </c>
      <c r="D17" s="52">
        <f t="shared" si="4"/>
        <v>60.37631597690649</v>
      </c>
      <c r="E17" s="52">
        <f t="shared" si="4"/>
        <v>59.36291737485351</v>
      </c>
      <c r="F17" s="52">
        <f t="shared" si="4"/>
        <v>58.210404540143699</v>
      </c>
      <c r="G17" s="52">
        <f t="shared" si="4"/>
        <v>56.933890313064971</v>
      </c>
      <c r="H17" s="52">
        <f t="shared" si="4"/>
        <v>55.673511231932004</v>
      </c>
      <c r="I17" s="52">
        <f t="shared" si="4"/>
        <v>54.311490651112486</v>
      </c>
      <c r="J17" s="52">
        <f t="shared" si="4"/>
        <v>52.915573393617471</v>
      </c>
      <c r="K17" s="52">
        <f t="shared" si="4"/>
        <v>51.465970527344993</v>
      </c>
      <c r="L17" s="52">
        <f t="shared" si="4"/>
        <v>50.01432416787231</v>
      </c>
      <c r="M17" s="52">
        <f t="shared" si="4"/>
        <v>48.468001647845085</v>
      </c>
      <c r="N17" s="52">
        <f t="shared" si="4"/>
        <v>46.894424908034594</v>
      </c>
      <c r="O17" s="52">
        <f t="shared" si="4"/>
        <v>45.312672714968684</v>
      </c>
      <c r="P17" s="52">
        <f t="shared" si="4"/>
        <v>43.647122757010017</v>
      </c>
      <c r="Q17" s="52">
        <f t="shared" si="4"/>
        <v>42.050291178725473</v>
      </c>
      <c r="R17" s="52">
        <f t="shared" ref="R17:V17" si="5">R13*R16</f>
        <v>40.371214052626911</v>
      </c>
      <c r="S17" s="52">
        <f t="shared" si="5"/>
        <v>38.678991857174907</v>
      </c>
      <c r="T17" s="52">
        <f t="shared" si="5"/>
        <v>36.950015864568819</v>
      </c>
      <c r="U17" s="52">
        <f t="shared" si="5"/>
        <v>35.895393388029014</v>
      </c>
      <c r="V17" s="52">
        <f t="shared" si="5"/>
        <v>35.069034074648279</v>
      </c>
      <c r="W17" s="52">
        <f t="shared" ref="W17:Y17" si="6">W13*W16</f>
        <v>34.188758394555357</v>
      </c>
      <c r="X17" s="52">
        <f t="shared" si="6"/>
        <v>33.099369621543282</v>
      </c>
      <c r="Y17" s="52">
        <f t="shared" si="6"/>
        <v>32.060229230839553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543.53064449293265</v>
      </c>
      <c r="C18" s="36">
        <f>C3*11630*1000/RES_summary!C$6</f>
        <v>536.81149109818762</v>
      </c>
      <c r="D18" s="36">
        <f>D3*11630*1000/RES_summary!D$6</f>
        <v>528.89652795770064</v>
      </c>
      <c r="E18" s="36">
        <f>E3*11630*1000/RES_summary!E$6</f>
        <v>520.01915620371642</v>
      </c>
      <c r="F18" s="36">
        <f>F3*11630*1000/RES_summary!F$6</f>
        <v>509.92314377165889</v>
      </c>
      <c r="G18" s="36">
        <f>G3*11630*1000/RES_summary!G$6</f>
        <v>498.7408791424487</v>
      </c>
      <c r="H18" s="36">
        <f>H3*11630*1000/RES_summary!H$6</f>
        <v>487.69995839172401</v>
      </c>
      <c r="I18" s="36">
        <f>I3*11630*1000/RES_summary!I$6</f>
        <v>475.76865810374522</v>
      </c>
      <c r="J18" s="36">
        <f>J3*11630*1000/RES_summary!J$6</f>
        <v>463.54042292808884</v>
      </c>
      <c r="K18" s="36">
        <f>K3*11630*1000/RES_summary!K$6</f>
        <v>450.84190181954204</v>
      </c>
      <c r="L18" s="36">
        <f>L3*11630*1000/RES_summary!L$6</f>
        <v>438.12547971056114</v>
      </c>
      <c r="M18" s="36">
        <f>M3*11630*1000/RES_summary!M$6</f>
        <v>424.57969443512269</v>
      </c>
      <c r="N18" s="36">
        <f>N3*11630*1000/RES_summary!N$6</f>
        <v>410.79516219438284</v>
      </c>
      <c r="O18" s="36">
        <f>O3*11630*1000/RES_summary!O$6</f>
        <v>396.93901298312545</v>
      </c>
      <c r="P18" s="36">
        <f>P3*11630*1000/RES_summary!P$6</f>
        <v>382.34879535140755</v>
      </c>
      <c r="Q18" s="36">
        <f>Q3*11630*1000/RES_summary!Q$6</f>
        <v>368.36055072563499</v>
      </c>
      <c r="R18" s="36">
        <f>R3*11630*1000/RES_summary!R$6</f>
        <v>353.65183510101173</v>
      </c>
      <c r="S18" s="36">
        <f>S3*11630*1000/RES_summary!S$6</f>
        <v>338.82796866885201</v>
      </c>
      <c r="T18" s="36">
        <f>T3*11630*1000/RES_summary!T$6</f>
        <v>323.68213897362284</v>
      </c>
      <c r="U18" s="36">
        <f>U3*11630*1000/RES_summary!U$6</f>
        <v>314.44364607913406</v>
      </c>
      <c r="V18" s="36">
        <f>V3*11630*1000/RES_summary!V$6</f>
        <v>307.20473849391891</v>
      </c>
      <c r="W18" s="36">
        <f>W3*11630*1000/RES_summary!W$6</f>
        <v>299.49352353630491</v>
      </c>
      <c r="X18" s="36">
        <f>X3*11630*1000/RES_summary!X$6</f>
        <v>289.95047788471919</v>
      </c>
      <c r="Y18" s="36">
        <f>Y3*11630*1000/RES_summary!Y$6</f>
        <v>280.84760806215451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565.55672468039711</v>
      </c>
      <c r="C3" s="49">
        <f t="shared" ref="C3:W3" si="0">C5*C11/11630</f>
        <v>551.70765377432508</v>
      </c>
      <c r="D3" s="49">
        <f t="shared" si="0"/>
        <v>539.14019948337841</v>
      </c>
      <c r="E3" s="49">
        <f t="shared" si="0"/>
        <v>534.96119605335025</v>
      </c>
      <c r="F3" s="49">
        <f t="shared" si="0"/>
        <v>529.5583554152264</v>
      </c>
      <c r="G3" s="49">
        <f t="shared" si="0"/>
        <v>524.56170745782754</v>
      </c>
      <c r="H3" s="49">
        <f t="shared" si="0"/>
        <v>521.24180321929009</v>
      </c>
      <c r="I3" s="49">
        <f t="shared" si="0"/>
        <v>513.11220351972815</v>
      </c>
      <c r="J3" s="49">
        <f t="shared" si="0"/>
        <v>500.87377787951078</v>
      </c>
      <c r="K3" s="49">
        <f t="shared" si="0"/>
        <v>490.04910769294156</v>
      </c>
      <c r="L3" s="49">
        <f t="shared" si="0"/>
        <v>474.90774538333585</v>
      </c>
      <c r="M3" s="49">
        <f t="shared" si="0"/>
        <v>460.74248042847267</v>
      </c>
      <c r="N3" s="49">
        <f t="shared" si="0"/>
        <v>444.46254988766765</v>
      </c>
      <c r="O3" s="49">
        <f t="shared" si="0"/>
        <v>426.27334283990251</v>
      </c>
      <c r="P3" s="49">
        <f t="shared" si="0"/>
        <v>405.35153391130382</v>
      </c>
      <c r="Q3" s="49">
        <f t="shared" si="0"/>
        <v>384.48659161274549</v>
      </c>
      <c r="R3" s="49">
        <f t="shared" si="0"/>
        <v>367.97380172836489</v>
      </c>
      <c r="S3" s="49">
        <f t="shared" si="0"/>
        <v>359.28371723935652</v>
      </c>
      <c r="T3" s="49">
        <f t="shared" si="0"/>
        <v>343.77357331831558</v>
      </c>
      <c r="U3" s="49">
        <f t="shared" si="0"/>
        <v>328.32398565486091</v>
      </c>
      <c r="V3" s="49">
        <f t="shared" si="0"/>
        <v>317.13748887194828</v>
      </c>
      <c r="W3" s="49">
        <f t="shared" si="0"/>
        <v>305.13824304693208</v>
      </c>
      <c r="X3" s="49">
        <f t="shared" ref="X3:Y3" si="1">X5*X11/11630</f>
        <v>298.51609207980567</v>
      </c>
      <c r="Y3" s="49">
        <f t="shared" si="1"/>
        <v>289.45893020021174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15127.352895752556</v>
      </c>
      <c r="C5" s="49">
        <f t="shared" ref="C5:W5" si="2">C7*C13/1000000</f>
        <v>15094.532537210602</v>
      </c>
      <c r="D5" s="49">
        <f t="shared" si="2"/>
        <v>14888.730655433381</v>
      </c>
      <c r="E5" s="49">
        <f t="shared" si="2"/>
        <v>14796.185337254145</v>
      </c>
      <c r="F5" s="49">
        <f t="shared" si="2"/>
        <v>14621.715817680242</v>
      </c>
      <c r="G5" s="49">
        <f t="shared" si="2"/>
        <v>14464.778671570055</v>
      </c>
      <c r="H5" s="49">
        <f t="shared" si="2"/>
        <v>14346.863763561831</v>
      </c>
      <c r="I5" s="49">
        <f t="shared" si="2"/>
        <v>14154.945164568911</v>
      </c>
      <c r="J5" s="49">
        <f t="shared" si="2"/>
        <v>13885.90556625387</v>
      </c>
      <c r="K5" s="49">
        <f t="shared" si="2"/>
        <v>13634.235445868217</v>
      </c>
      <c r="L5" s="49">
        <f t="shared" si="2"/>
        <v>13252.074881986689</v>
      </c>
      <c r="M5" s="49">
        <f t="shared" si="2"/>
        <v>12874.598374637162</v>
      </c>
      <c r="N5" s="49">
        <f t="shared" si="2"/>
        <v>12442.913541686659</v>
      </c>
      <c r="O5" s="49">
        <f t="shared" si="2"/>
        <v>11963.515010853813</v>
      </c>
      <c r="P5" s="49">
        <f t="shared" si="2"/>
        <v>11423.994251471402</v>
      </c>
      <c r="Q5" s="49">
        <f t="shared" si="2"/>
        <v>10826.205477820044</v>
      </c>
      <c r="R5" s="49">
        <f t="shared" si="2"/>
        <v>10403.396720068535</v>
      </c>
      <c r="S5" s="49">
        <f t="shared" si="2"/>
        <v>10087.460697657252</v>
      </c>
      <c r="T5" s="49">
        <f t="shared" si="2"/>
        <v>9759.5100185650281</v>
      </c>
      <c r="U5" s="49">
        <f t="shared" si="2"/>
        <v>9457.976873896896</v>
      </c>
      <c r="V5" s="49">
        <f t="shared" si="2"/>
        <v>9129.6896289145207</v>
      </c>
      <c r="W5" s="49">
        <f t="shared" si="2"/>
        <v>8777.5973992006057</v>
      </c>
      <c r="X5" s="49">
        <f t="shared" ref="X5:Y5" si="3">X7*X13/1000000</f>
        <v>8607.9345341772332</v>
      </c>
      <c r="Y5" s="49">
        <f t="shared" si="3"/>
        <v>8356.9001652397419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21417322</v>
      </c>
      <c r="C7" s="35">
        <v>21624530</v>
      </c>
      <c r="D7" s="35">
        <v>21629140</v>
      </c>
      <c r="E7" s="35">
        <v>21898606</v>
      </c>
      <c r="F7" s="35">
        <v>22077336</v>
      </c>
      <c r="G7" s="35">
        <v>22351621</v>
      </c>
      <c r="H7" s="35">
        <v>22788267</v>
      </c>
      <c r="I7" s="35">
        <v>23156019</v>
      </c>
      <c r="J7" s="35">
        <v>23416856</v>
      </c>
      <c r="K7" s="35">
        <v>23856413</v>
      </c>
      <c r="L7" s="35">
        <v>24088601</v>
      </c>
      <c r="M7" s="35">
        <v>24415114</v>
      </c>
      <c r="N7" s="35">
        <v>24705968</v>
      </c>
      <c r="O7" s="35">
        <v>24947612</v>
      </c>
      <c r="P7" s="35">
        <v>25072648</v>
      </c>
      <c r="Q7" s="35">
        <v>25109217</v>
      </c>
      <c r="R7" s="35">
        <v>25089657</v>
      </c>
      <c r="S7" s="35">
        <v>25102900</v>
      </c>
      <c r="T7" s="35">
        <v>25234240</v>
      </c>
      <c r="U7" s="35">
        <v>25328014</v>
      </c>
      <c r="V7" s="35">
        <v>25350216</v>
      </c>
      <c r="W7" s="35">
        <v>25305793</v>
      </c>
      <c r="X7" s="35">
        <v>25756692</v>
      </c>
      <c r="Y7" s="35">
        <v>25801372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1510402.9109117426</v>
      </c>
      <c r="D8" s="52">
        <v>1324629.9010848477</v>
      </c>
      <c r="E8" s="52">
        <v>1606528.1114849113</v>
      </c>
      <c r="F8" s="52">
        <v>1533054.3465490602</v>
      </c>
      <c r="G8" s="52">
        <v>1646094.4469213001</v>
      </c>
      <c r="H8" s="52">
        <v>1826166.2899199687</v>
      </c>
      <c r="I8" s="52">
        <v>1775211.7900112271</v>
      </c>
      <c r="J8" s="52">
        <v>1686467.8992886655</v>
      </c>
      <c r="K8" s="52">
        <v>1883593.6079590768</v>
      </c>
      <c r="L8" s="52">
        <v>1694867.9448345378</v>
      </c>
      <c r="M8" s="52">
        <v>1808076.9778308123</v>
      </c>
      <c r="N8" s="52">
        <v>1791545.8144722134</v>
      </c>
      <c r="O8" s="52">
        <v>1761710.6024029665</v>
      </c>
      <c r="P8" s="52">
        <v>1664727.5299051777</v>
      </c>
      <c r="Q8" s="52">
        <v>1596138.8264234923</v>
      </c>
      <c r="R8" s="52">
        <v>1490842.9109117426</v>
      </c>
      <c r="S8" s="52">
        <v>1337872.9010848477</v>
      </c>
      <c r="T8" s="52">
        <v>1737868.1114849113</v>
      </c>
      <c r="U8" s="52">
        <v>1626828.3465490602</v>
      </c>
      <c r="V8" s="52">
        <v>1668296.4469213001</v>
      </c>
      <c r="W8" s="52">
        <v>1781743.2899199687</v>
      </c>
      <c r="X8" s="52">
        <v>2226110.7900112271</v>
      </c>
      <c r="Y8" s="52">
        <v>1731147.8992886655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1303194.9109117426</v>
      </c>
      <c r="D9" s="36">
        <v>1320019.9010848477</v>
      </c>
      <c r="E9" s="36">
        <v>1337062.1114849113</v>
      </c>
      <c r="F9" s="36">
        <v>1354324.3465490602</v>
      </c>
      <c r="G9" s="36">
        <v>1371809.4469213001</v>
      </c>
      <c r="H9" s="36">
        <v>1389520.2899199687</v>
      </c>
      <c r="I9" s="36">
        <v>1407459.7900112271</v>
      </c>
      <c r="J9" s="36">
        <v>1425630.8992886655</v>
      </c>
      <c r="K9" s="36">
        <v>1444036.6079590768</v>
      </c>
      <c r="L9" s="36">
        <v>1462679.9448345378</v>
      </c>
      <c r="M9" s="36">
        <v>1481563.9778308123</v>
      </c>
      <c r="N9" s="36">
        <v>1500691.8144722134</v>
      </c>
      <c r="O9" s="36">
        <v>1520066.6024029665</v>
      </c>
      <c r="P9" s="36">
        <v>1539691.5299051777</v>
      </c>
      <c r="Q9" s="36">
        <v>1559569.8264234923</v>
      </c>
      <c r="R9" s="36">
        <v>1510402.9109117426</v>
      </c>
      <c r="S9" s="36">
        <v>1324629.9010848477</v>
      </c>
      <c r="T9" s="36">
        <v>1606528.1114849113</v>
      </c>
      <c r="U9" s="36">
        <v>1533054.3465490602</v>
      </c>
      <c r="V9" s="36">
        <v>1646094.4469213001</v>
      </c>
      <c r="W9" s="36">
        <v>1826166.2899199687</v>
      </c>
      <c r="X9" s="36">
        <v>1775211.7900112271</v>
      </c>
      <c r="Y9" s="36">
        <v>1686467.8992886655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434.80341559823205</v>
      </c>
      <c r="C11" s="54">
        <v>425.07841813437926</v>
      </c>
      <c r="D11" s="54">
        <v>421.13734643345776</v>
      </c>
      <c r="E11" s="54">
        <v>420.48667060391523</v>
      </c>
      <c r="F11" s="54">
        <v>421.20663198993702</v>
      </c>
      <c r="G11" s="54">
        <v>421.75914310566833</v>
      </c>
      <c r="H11" s="54">
        <v>422.53430933363438</v>
      </c>
      <c r="I11" s="54">
        <v>421.58375447978483</v>
      </c>
      <c r="J11" s="54">
        <v>419.50177530338902</v>
      </c>
      <c r="K11" s="54">
        <v>418.01178695326433</v>
      </c>
      <c r="L11" s="54">
        <v>416.7782877770901</v>
      </c>
      <c r="M11" s="54">
        <v>416.20211298701196</v>
      </c>
      <c r="N11" s="54">
        <v>415.4251685407832</v>
      </c>
      <c r="O11" s="54">
        <v>414.38983214635135</v>
      </c>
      <c r="P11" s="54">
        <v>412.66112671417642</v>
      </c>
      <c r="Q11" s="54">
        <v>413.03290147386195</v>
      </c>
      <c r="R11" s="54">
        <v>411.35942704612069</v>
      </c>
      <c r="S11" s="54">
        <v>414.22413000966026</v>
      </c>
      <c r="T11" s="54">
        <v>409.66059260010491</v>
      </c>
      <c r="U11" s="54">
        <v>403.72354511718777</v>
      </c>
      <c r="V11" s="54">
        <v>403.99062240840732</v>
      </c>
      <c r="W11" s="54">
        <v>404.29716757788555</v>
      </c>
      <c r="X11" s="54">
        <v>403.31883764959156</v>
      </c>
      <c r="Y11" s="54">
        <v>402.82967268544456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706.31393111391594</v>
      </c>
      <c r="C13" s="35">
        <v>698.02823632285197</v>
      </c>
      <c r="D13" s="35">
        <v>688.36443129192287</v>
      </c>
      <c r="E13" s="35">
        <v>675.66790951232895</v>
      </c>
      <c r="F13" s="35">
        <v>662.29529766092446</v>
      </c>
      <c r="G13" s="35">
        <v>647.14674034469601</v>
      </c>
      <c r="H13" s="35">
        <v>629.57239194897227</v>
      </c>
      <c r="I13" s="35">
        <v>611.28578122901479</v>
      </c>
      <c r="J13" s="35">
        <v>592.98761397575618</v>
      </c>
      <c r="K13" s="35">
        <v>571.512383100855</v>
      </c>
      <c r="L13" s="35">
        <v>550.13883462915464</v>
      </c>
      <c r="M13" s="35">
        <v>527.3208380119446</v>
      </c>
      <c r="N13" s="35">
        <v>503.63999264010454</v>
      </c>
      <c r="O13" s="35">
        <v>479.54549761531536</v>
      </c>
      <c r="P13" s="35">
        <v>455.63572908100497</v>
      </c>
      <c r="Q13" s="35">
        <v>431.16459895264927</v>
      </c>
      <c r="R13" s="35">
        <v>414.64882202528855</v>
      </c>
      <c r="S13" s="35">
        <v>401.84443620686261</v>
      </c>
      <c r="T13" s="35">
        <v>386.75664567528196</v>
      </c>
      <c r="U13" s="35">
        <v>373.41960067997815</v>
      </c>
      <c r="V13" s="35">
        <v>360.14247882205501</v>
      </c>
      <c r="W13" s="35">
        <v>346.86118704917112</v>
      </c>
      <c r="X13" s="35">
        <v>334.2018662247944</v>
      </c>
      <c r="Y13" s="35">
        <v>323.89363500668657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587.68713670973307</v>
      </c>
      <c r="D14" s="36">
        <v>548.49023346943261</v>
      </c>
      <c r="E14" s="36">
        <v>530.23677073399506</v>
      </c>
      <c r="F14" s="36">
        <v>510.16367123644255</v>
      </c>
      <c r="G14" s="36">
        <v>493.28334628834585</v>
      </c>
      <c r="H14" s="36">
        <v>472.86089722176365</v>
      </c>
      <c r="I14" s="36">
        <v>451.88403022582526</v>
      </c>
      <c r="J14" s="36">
        <v>437.54367740426369</v>
      </c>
      <c r="K14" s="36">
        <v>407.87622638344629</v>
      </c>
      <c r="L14" s="36">
        <v>384.071608587529</v>
      </c>
      <c r="M14" s="36">
        <v>369.99131023254392</v>
      </c>
      <c r="N14" s="36">
        <v>350.68860469244112</v>
      </c>
      <c r="O14" s="36">
        <v>337.31175021301362</v>
      </c>
      <c r="P14" s="36">
        <v>329.17387858596021</v>
      </c>
      <c r="Q14" s="36">
        <v>315.6098410470027</v>
      </c>
      <c r="R14" s="36">
        <v>311.79381867669929</v>
      </c>
      <c r="S14" s="36">
        <v>306.91296681649078</v>
      </c>
      <c r="T14" s="36">
        <v>301.45532642709304</v>
      </c>
      <c r="U14" s="36">
        <v>295.40638998069574</v>
      </c>
      <c r="V14" s="36">
        <v>289.93871742295062</v>
      </c>
      <c r="W14" s="36">
        <v>287.03933024872111</v>
      </c>
      <c r="X14" s="36">
        <v>284.13994307449161</v>
      </c>
      <c r="Y14" s="36">
        <v>281.24055590026211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0.96000001792941281</v>
      </c>
      <c r="C16" s="44">
        <f>C7/RES_summary!C$6</f>
        <v>0.96500001628821552</v>
      </c>
      <c r="D16" s="44">
        <f>D7/RES_summary!D$6</f>
        <v>0.96100002003829132</v>
      </c>
      <c r="E16" s="44">
        <f>E7/RES_summary!E$6</f>
        <v>0.96600001658626156</v>
      </c>
      <c r="F16" s="44">
        <f>F7/RES_summary!F$6</f>
        <v>0.9629999812872807</v>
      </c>
      <c r="G16" s="44">
        <f>G7/RES_summary!G$6</f>
        <v>0.9599999811020421</v>
      </c>
      <c r="H16" s="44">
        <f>H7/RES_summary!H$6</f>
        <v>0.96800000577700795</v>
      </c>
      <c r="I16" s="44">
        <f>I7/RES_summary!I$6</f>
        <v>0.96999998114960995</v>
      </c>
      <c r="J16" s="44">
        <f>J7/RES_summary!J$6</f>
        <v>0.96799999768508638</v>
      </c>
      <c r="K16" s="44">
        <f>K7/RES_summary!K$6</f>
        <v>0.9740000066140706</v>
      </c>
      <c r="L16" s="44">
        <f>L7/RES_summary!L$6</f>
        <v>0.97500001720212004</v>
      </c>
      <c r="M16" s="44">
        <f>M7/RES_summary!M$6</f>
        <v>0.97499998302793123</v>
      </c>
      <c r="N16" s="44">
        <f>N7/RES_summary!N$6</f>
        <v>0.97500001381245227</v>
      </c>
      <c r="O16" s="44">
        <f>O7/RES_summary!O$6</f>
        <v>0.97799998949382416</v>
      </c>
      <c r="P16" s="44">
        <f>P7/RES_summary!P$6</f>
        <v>0.97400001507268019</v>
      </c>
      <c r="Q16" s="44">
        <f>Q7/RES_summary!Q$6</f>
        <v>0.97700001758732691</v>
      </c>
      <c r="R16" s="44">
        <f>R7/RES_summary!R$6</f>
        <v>0.97499998251271458</v>
      </c>
      <c r="S16" s="44">
        <f>S7/RES_summary!S$6</f>
        <v>0.97500000388401342</v>
      </c>
      <c r="T16" s="44">
        <f>T7/RES_summary!T$6</f>
        <v>0.97800001480512211</v>
      </c>
      <c r="U16" s="44">
        <f>U7/RES_summary!U$6</f>
        <v>0.97600000061655057</v>
      </c>
      <c r="V16" s="44">
        <f>V7/RES_summary!V$6</f>
        <v>0.98099999152516104</v>
      </c>
      <c r="W16" s="44">
        <f>W7/RES_summary!W$6</f>
        <v>0.97999999070568555</v>
      </c>
      <c r="X16" s="44">
        <f>X7/RES_summary!X$6</f>
        <v>0.97999999162935991</v>
      </c>
      <c r="Y16" s="44">
        <f>Y7/RES_summary!Y$6</f>
        <v>0.97699999250249181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678.06138653315338</v>
      </c>
      <c r="C17" s="52">
        <f t="shared" si="4"/>
        <v>673.59725942118655</v>
      </c>
      <c r="D17" s="52">
        <f t="shared" si="4"/>
        <v>661.51823226518491</v>
      </c>
      <c r="E17" s="52">
        <f t="shared" si="4"/>
        <v>652.69521179571439</v>
      </c>
      <c r="F17" s="52">
        <f t="shared" si="4"/>
        <v>637.79035925412427</v>
      </c>
      <c r="G17" s="52">
        <f t="shared" si="4"/>
        <v>621.26085850115635</v>
      </c>
      <c r="H17" s="52">
        <f t="shared" si="4"/>
        <v>609.42607904364991</v>
      </c>
      <c r="I17" s="52">
        <f t="shared" si="4"/>
        <v>592.9471962691689</v>
      </c>
      <c r="J17" s="52">
        <f t="shared" si="4"/>
        <v>574.0120089558169</v>
      </c>
      <c r="K17" s="52">
        <f t="shared" si="4"/>
        <v>556.65306492025604</v>
      </c>
      <c r="L17" s="52">
        <f t="shared" si="4"/>
        <v>536.38537322698005</v>
      </c>
      <c r="M17" s="52">
        <f t="shared" si="4"/>
        <v>514.13780811192044</v>
      </c>
      <c r="N17" s="52">
        <f t="shared" si="4"/>
        <v>491.0489997806053</v>
      </c>
      <c r="O17" s="52">
        <f t="shared" si="4"/>
        <v>468.99549162958908</v>
      </c>
      <c r="P17" s="52">
        <f t="shared" si="4"/>
        <v>443.78920699255048</v>
      </c>
      <c r="Q17" s="52">
        <f t="shared" si="4"/>
        <v>421.24782075977112</v>
      </c>
      <c r="R17" s="52">
        <f t="shared" ref="R17:V17" si="5">R13*R16</f>
        <v>404.28259422357405</v>
      </c>
      <c r="S17" s="52">
        <f t="shared" si="5"/>
        <v>391.79832686246021</v>
      </c>
      <c r="T17" s="52">
        <f t="shared" si="5"/>
        <v>378.24800519640513</v>
      </c>
      <c r="U17" s="52">
        <f t="shared" si="5"/>
        <v>364.45753049389072</v>
      </c>
      <c r="V17" s="52">
        <f t="shared" si="5"/>
        <v>353.29976867228646</v>
      </c>
      <c r="W17" s="52">
        <f t="shared" ref="W17:Y17" si="6">W13*W16</f>
        <v>339.92396008435077</v>
      </c>
      <c r="X17" s="52">
        <f t="shared" si="6"/>
        <v>327.51782610281498</v>
      </c>
      <c r="Y17" s="52">
        <f t="shared" si="6"/>
        <v>316.44407897313761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294.82340684988822</v>
      </c>
      <c r="C18" s="36">
        <f>C3*11630*1000/RES_summary!C$6</f>
        <v>286.33165749441105</v>
      </c>
      <c r="D18" s="36">
        <f>D3*11630*1000/RES_summary!D$6</f>
        <v>278.59003295351181</v>
      </c>
      <c r="E18" s="36">
        <f>E3*11630*1000/RES_summary!E$6</f>
        <v>274.44963652709725</v>
      </c>
      <c r="F18" s="36">
        <f>F3*11630*1000/RES_summary!F$6</f>
        <v>268.64152913708165</v>
      </c>
      <c r="G18" s="36">
        <f>G3*11630*1000/RES_summary!G$6</f>
        <v>262.02244732653958</v>
      </c>
      <c r="H18" s="36">
        <f>H3*11630*1000/RES_summary!H$6</f>
        <v>257.50342739861344</v>
      </c>
      <c r="I18" s="36">
        <f>I3*11630*1000/RES_summary!I$6</f>
        <v>249.97690521141817</v>
      </c>
      <c r="J18" s="36">
        <f>J3*11630*1000/RES_summary!J$6</f>
        <v>240.79905680243004</v>
      </c>
      <c r="K18" s="36">
        <f>K3*11630*1000/RES_summary!K$6</f>
        <v>232.6875423803277</v>
      </c>
      <c r="L18" s="36">
        <f>L3*11630*1000/RES_summary!L$6</f>
        <v>223.55377744221619</v>
      </c>
      <c r="M18" s="36">
        <f>M3*11630*1000/RES_summary!M$6</f>
        <v>213.98524210269224</v>
      </c>
      <c r="N18" s="36">
        <f>N3*11630*1000/RES_summary!N$6</f>
        <v>203.99411349564102</v>
      </c>
      <c r="O18" s="36">
        <f>O3*11630*1000/RES_summary!O$6</f>
        <v>194.34696305378094</v>
      </c>
      <c r="P18" s="36">
        <f>P3*11630*1000/RES_summary!P$6</f>
        <v>183.13455418113679</v>
      </c>
      <c r="Q18" s="36">
        <f>Q3*11630*1000/RES_summary!Q$6</f>
        <v>173.98920964794959</v>
      </c>
      <c r="R18" s="36">
        <f>R3*11630*1000/RES_summary!R$6</f>
        <v>166.30545632452873</v>
      </c>
      <c r="S18" s="36">
        <f>S3*11630*1000/RES_summary!S$6</f>
        <v>162.29232108384315</v>
      </c>
      <c r="T18" s="36">
        <f>T3*11630*1000/RES_summary!T$6</f>
        <v>154.9533019585669</v>
      </c>
      <c r="U18" s="36">
        <f>U3*11630*1000/RES_summary!U$6</f>
        <v>147.14008625564912</v>
      </c>
      <c r="V18" s="36">
        <f>V3*11630*1000/RES_summary!V$6</f>
        <v>142.72979344266335</v>
      </c>
      <c r="W18" s="36">
        <f>W3*11630*1000/RES_summary!W$6</f>
        <v>137.43029425396125</v>
      </c>
      <c r="X18" s="36">
        <f>X3*11630*1000/RES_summary!X$6</f>
        <v>132.09410893330841</v>
      </c>
      <c r="Y18" s="36">
        <f>Y3*11630*1000/RES_summary!Y$6</f>
        <v>127.47306475599596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13.097102382797793</v>
      </c>
      <c r="C3" s="49">
        <f t="shared" ref="C3:W3" si="0">C5*C11/11630</f>
        <v>13.147910791997417</v>
      </c>
      <c r="D3" s="49">
        <f t="shared" si="0"/>
        <v>13.161936783861456</v>
      </c>
      <c r="E3" s="49">
        <f t="shared" si="0"/>
        <v>13.342808803538611</v>
      </c>
      <c r="F3" s="49">
        <f t="shared" si="0"/>
        <v>13.467046085272205</v>
      </c>
      <c r="G3" s="49">
        <f t="shared" si="0"/>
        <v>13.694451551063244</v>
      </c>
      <c r="H3" s="49">
        <f t="shared" si="0"/>
        <v>13.940409952056532</v>
      </c>
      <c r="I3" s="49">
        <f t="shared" si="0"/>
        <v>14.32476033981377</v>
      </c>
      <c r="J3" s="49">
        <f t="shared" si="0"/>
        <v>14.823347887924648</v>
      </c>
      <c r="K3" s="49">
        <f t="shared" si="0"/>
        <v>15.48949060896874</v>
      </c>
      <c r="L3" s="49">
        <f t="shared" si="0"/>
        <v>16.444015156855968</v>
      </c>
      <c r="M3" s="49">
        <f t="shared" si="0"/>
        <v>17.866764040483755</v>
      </c>
      <c r="N3" s="49">
        <f t="shared" si="0"/>
        <v>20.142066798402531</v>
      </c>
      <c r="O3" s="49">
        <f t="shared" si="0"/>
        <v>23.653636096572228</v>
      </c>
      <c r="P3" s="49">
        <f t="shared" si="0"/>
        <v>28.884227527307047</v>
      </c>
      <c r="Q3" s="49">
        <f t="shared" si="0"/>
        <v>33.147331429726528</v>
      </c>
      <c r="R3" s="49">
        <f t="shared" si="0"/>
        <v>38.790131896182338</v>
      </c>
      <c r="S3" s="49">
        <f t="shared" si="0"/>
        <v>45.005283149359705</v>
      </c>
      <c r="T3" s="49">
        <f t="shared" si="0"/>
        <v>51.707049611201455</v>
      </c>
      <c r="U3" s="49">
        <f t="shared" si="0"/>
        <v>59.368855718483495</v>
      </c>
      <c r="V3" s="49">
        <f t="shared" si="0"/>
        <v>66.755348614855023</v>
      </c>
      <c r="W3" s="49">
        <f t="shared" si="0"/>
        <v>73.677943808477849</v>
      </c>
      <c r="X3" s="49">
        <f t="shared" ref="X3:Y3" si="1">X5*X11/11630</f>
        <v>77.935355674582667</v>
      </c>
      <c r="Y3" s="49">
        <f t="shared" si="1"/>
        <v>80.373739614692155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566.70534360086981</v>
      </c>
      <c r="C5" s="49">
        <f t="shared" ref="C5:W5" si="2">C7*C13/1000000</f>
        <v>571.31446889295876</v>
      </c>
      <c r="D5" s="49">
        <f t="shared" si="2"/>
        <v>576.59501351338054</v>
      </c>
      <c r="E5" s="49">
        <f t="shared" si="2"/>
        <v>584.1794925730926</v>
      </c>
      <c r="F5" s="49">
        <f t="shared" si="2"/>
        <v>595.67662452873446</v>
      </c>
      <c r="G5" s="49">
        <f t="shared" si="2"/>
        <v>612.47130952795953</v>
      </c>
      <c r="H5" s="49">
        <f t="shared" si="2"/>
        <v>630.71860949841016</v>
      </c>
      <c r="I5" s="49">
        <f t="shared" si="2"/>
        <v>656.30710771368729</v>
      </c>
      <c r="J5" s="49">
        <f t="shared" si="2"/>
        <v>689.41478878629869</v>
      </c>
      <c r="K5" s="49">
        <f t="shared" si="2"/>
        <v>733.80989275246725</v>
      </c>
      <c r="L5" s="49">
        <f t="shared" si="2"/>
        <v>793.87699041153599</v>
      </c>
      <c r="M5" s="49">
        <f t="shared" si="2"/>
        <v>881.37696873978973</v>
      </c>
      <c r="N5" s="49">
        <f t="shared" si="2"/>
        <v>998.48672760238378</v>
      </c>
      <c r="O5" s="49">
        <f t="shared" si="2"/>
        <v>1167.0313301208853</v>
      </c>
      <c r="P5" s="49">
        <f t="shared" si="2"/>
        <v>1423.2828740734367</v>
      </c>
      <c r="Q5" s="49">
        <f t="shared" si="2"/>
        <v>1623.5833886882699</v>
      </c>
      <c r="R5" s="49">
        <f t="shared" si="2"/>
        <v>1881.1158070730314</v>
      </c>
      <c r="S5" s="49">
        <f t="shared" si="2"/>
        <v>2145.6652983228646</v>
      </c>
      <c r="T5" s="49">
        <f t="shared" si="2"/>
        <v>2473.3029143368794</v>
      </c>
      <c r="U5" s="49">
        <f t="shared" si="2"/>
        <v>2855.4776416708723</v>
      </c>
      <c r="V5" s="49">
        <f t="shared" si="2"/>
        <v>3221.5256421906811</v>
      </c>
      <c r="W5" s="49">
        <f t="shared" si="2"/>
        <v>3535.8474984206882</v>
      </c>
      <c r="X5" s="49">
        <f t="shared" ref="X5:Y5" si="3">X7*X13/1000000</f>
        <v>3818.9529136434139</v>
      </c>
      <c r="Y5" s="49">
        <f t="shared" si="3"/>
        <v>3980.3623652973874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341354</v>
      </c>
      <c r="C7" s="35">
        <v>345015</v>
      </c>
      <c r="D7" s="35">
        <v>349417</v>
      </c>
      <c r="E7" s="35">
        <v>355862</v>
      </c>
      <c r="F7" s="35">
        <v>365242</v>
      </c>
      <c r="G7" s="35">
        <v>378317</v>
      </c>
      <c r="H7" s="35">
        <v>392704</v>
      </c>
      <c r="I7" s="35">
        <v>412416</v>
      </c>
      <c r="J7" s="35">
        <v>437906</v>
      </c>
      <c r="K7" s="35">
        <v>471869</v>
      </c>
      <c r="L7" s="35">
        <v>517183</v>
      </c>
      <c r="M7" s="35">
        <v>585565</v>
      </c>
      <c r="N7" s="35">
        <v>686799</v>
      </c>
      <c r="O7" s="35">
        <v>841791</v>
      </c>
      <c r="P7" s="35">
        <v>1104411</v>
      </c>
      <c r="Q7" s="35">
        <v>1357141</v>
      </c>
      <c r="R7" s="35">
        <v>1698650</v>
      </c>
      <c r="S7" s="35">
        <v>2063793</v>
      </c>
      <c r="T7" s="35">
        <v>2518264</v>
      </c>
      <c r="U7" s="35">
        <v>3062198</v>
      </c>
      <c r="V7" s="35">
        <v>3598387</v>
      </c>
      <c r="W7" s="35">
        <v>4079914</v>
      </c>
      <c r="X7" s="35">
        <v>4536537</v>
      </c>
      <c r="Y7" s="35">
        <v>4849433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25653.832280456787</v>
      </c>
      <c r="D8" s="52">
        <v>27398.575305951701</v>
      </c>
      <c r="E8" s="52">
        <v>30491.128714046848</v>
      </c>
      <c r="F8" s="52">
        <v>34523.583270108153</v>
      </c>
      <c r="G8" s="52">
        <v>39366.125161097269</v>
      </c>
      <c r="H8" s="52">
        <v>41878.040350570926</v>
      </c>
      <c r="I8" s="52">
        <v>48457.719132439641</v>
      </c>
      <c r="J8" s="52">
        <v>55547.660892558575</v>
      </c>
      <c r="K8" s="52">
        <v>65392.479087635176</v>
      </c>
      <c r="L8" s="52">
        <v>78177.906451371615</v>
      </c>
      <c r="M8" s="52">
        <v>102745.80043821369</v>
      </c>
      <c r="N8" s="52">
        <v>137166.14891554951</v>
      </c>
      <c r="O8" s="52">
        <v>180645.83228045679</v>
      </c>
      <c r="P8" s="52">
        <v>290018.57530595176</v>
      </c>
      <c r="Q8" s="52">
        <v>283221.12871404691</v>
      </c>
      <c r="R8" s="52">
        <v>376032.58327010809</v>
      </c>
      <c r="S8" s="52">
        <v>404509.12516109738</v>
      </c>
      <c r="T8" s="52">
        <v>496349.04035057081</v>
      </c>
      <c r="U8" s="52">
        <v>592391.7191324397</v>
      </c>
      <c r="V8" s="52">
        <v>591736.66089255875</v>
      </c>
      <c r="W8" s="52">
        <v>546919.47908763494</v>
      </c>
      <c r="X8" s="52">
        <v>534800.9064513715</v>
      </c>
      <c r="Y8" s="52">
        <v>415641.80043821409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21992.832280456787</v>
      </c>
      <c r="D9" s="36">
        <v>22996.575305951701</v>
      </c>
      <c r="E9" s="36">
        <v>24046.128714046848</v>
      </c>
      <c r="F9" s="36">
        <v>25143.583270108153</v>
      </c>
      <c r="G9" s="36">
        <v>26291.125161097269</v>
      </c>
      <c r="H9" s="36">
        <v>27491.040350570926</v>
      </c>
      <c r="I9" s="36">
        <v>28745.719132439641</v>
      </c>
      <c r="J9" s="36">
        <v>30057.660892558575</v>
      </c>
      <c r="K9" s="36">
        <v>31429.479087635176</v>
      </c>
      <c r="L9" s="36">
        <v>32863.906451371615</v>
      </c>
      <c r="M9" s="36">
        <v>34363.800438213628</v>
      </c>
      <c r="N9" s="36">
        <v>35932.148915549507</v>
      </c>
      <c r="O9" s="36">
        <v>25653.832280456787</v>
      </c>
      <c r="P9" s="36">
        <v>27398.575305951759</v>
      </c>
      <c r="Q9" s="36">
        <v>30491.128714046907</v>
      </c>
      <c r="R9" s="36">
        <v>34523.583270108094</v>
      </c>
      <c r="S9" s="36">
        <v>39366.125161097385</v>
      </c>
      <c r="T9" s="36">
        <v>41878.040350570809</v>
      </c>
      <c r="U9" s="36">
        <v>48457.719132439699</v>
      </c>
      <c r="V9" s="36">
        <v>55547.66089255875</v>
      </c>
      <c r="W9" s="36">
        <v>65392.479087634943</v>
      </c>
      <c r="X9" s="36">
        <v>78177.906451371498</v>
      </c>
      <c r="Y9" s="36">
        <v>102745.80043821409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268.78042078109769</v>
      </c>
      <c r="C11" s="54">
        <v>267.64629785628472</v>
      </c>
      <c r="D11" s="54">
        <v>265.4780586179254</v>
      </c>
      <c r="E11" s="54">
        <v>265.63217017711094</v>
      </c>
      <c r="F11" s="54">
        <v>262.93082441438082</v>
      </c>
      <c r="G11" s="54">
        <v>260.03907295121218</v>
      </c>
      <c r="H11" s="54">
        <v>257.05118780521116</v>
      </c>
      <c r="I11" s="54">
        <v>253.83994900252054</v>
      </c>
      <c r="J11" s="54">
        <v>250.06068732593135</v>
      </c>
      <c r="K11" s="54">
        <v>245.48970729544686</v>
      </c>
      <c r="L11" s="54">
        <v>240.89865128235601</v>
      </c>
      <c r="M11" s="54">
        <v>235.75663213429436</v>
      </c>
      <c r="N11" s="54">
        <v>234.60726155861843</v>
      </c>
      <c r="O11" s="54">
        <v>235.719282510299</v>
      </c>
      <c r="P11" s="54">
        <v>236.02024043271695</v>
      </c>
      <c r="Q11" s="54">
        <v>237.43989203977785</v>
      </c>
      <c r="R11" s="54">
        <v>239.82002184891866</v>
      </c>
      <c r="S11" s="54">
        <v>243.93899805164025</v>
      </c>
      <c r="T11" s="54">
        <v>243.13762115122984</v>
      </c>
      <c r="U11" s="54">
        <v>241.80185546889555</v>
      </c>
      <c r="V11" s="54">
        <v>240.99286816876784</v>
      </c>
      <c r="W11" s="54">
        <v>242.33920916423193</v>
      </c>
      <c r="X11" s="54">
        <v>237.33945062723242</v>
      </c>
      <c r="Y11" s="54">
        <v>234.83957135873266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1660.1690432831306</v>
      </c>
      <c r="C13" s="35">
        <v>1655.9119716329978</v>
      </c>
      <c r="D13" s="35">
        <v>1650.1630244475241</v>
      </c>
      <c r="E13" s="35">
        <v>1641.589977499965</v>
      </c>
      <c r="F13" s="35">
        <v>1630.9094368356718</v>
      </c>
      <c r="G13" s="35">
        <v>1618.9367898560192</v>
      </c>
      <c r="H13" s="35">
        <v>1606.0916351715543</v>
      </c>
      <c r="I13" s="35">
        <v>1591.3715949761583</v>
      </c>
      <c r="J13" s="35">
        <v>1574.3442400567671</v>
      </c>
      <c r="K13" s="35">
        <v>1555.1135860852637</v>
      </c>
      <c r="L13" s="35">
        <v>1535.002098699176</v>
      </c>
      <c r="M13" s="35">
        <v>1505.1735823346507</v>
      </c>
      <c r="N13" s="35">
        <v>1453.8267056335023</v>
      </c>
      <c r="O13" s="35">
        <v>1386.3670793829885</v>
      </c>
      <c r="P13" s="35">
        <v>1288.7257317008223</v>
      </c>
      <c r="Q13" s="35">
        <v>1196.3262392693684</v>
      </c>
      <c r="R13" s="35">
        <v>1107.418130322922</v>
      </c>
      <c r="S13" s="35">
        <v>1039.670789814126</v>
      </c>
      <c r="T13" s="35">
        <v>982.14599991775253</v>
      </c>
      <c r="U13" s="35">
        <v>932.49281779652142</v>
      </c>
      <c r="V13" s="35">
        <v>895.26936435427342</v>
      </c>
      <c r="W13" s="35">
        <v>866.64755639964176</v>
      </c>
      <c r="X13" s="35">
        <v>841.82117629447612</v>
      </c>
      <c r="Y13" s="35">
        <v>820.78922737923949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1602.9162492633643</v>
      </c>
      <c r="D14" s="36">
        <v>1586.1681331821542</v>
      </c>
      <c r="E14" s="36">
        <v>1557.9980002409445</v>
      </c>
      <c r="F14" s="36">
        <v>1542.1264392327455</v>
      </c>
      <c r="G14" s="36">
        <v>1535.3910718266995</v>
      </c>
      <c r="H14" s="36">
        <v>1525.55070851697</v>
      </c>
      <c r="I14" s="36">
        <v>1512.891084400781</v>
      </c>
      <c r="J14" s="36">
        <v>1494.3649807414181</v>
      </c>
      <c r="K14" s="36">
        <v>1476.8265944551993</v>
      </c>
      <c r="L14" s="36">
        <v>1466.2293094570009</v>
      </c>
      <c r="M14" s="36">
        <v>1406.8671946573659</v>
      </c>
      <c r="N14" s="36">
        <v>1288.6794704694848</v>
      </c>
      <c r="O14" s="36">
        <v>1160.644253398618</v>
      </c>
      <c r="P14" s="36">
        <v>1033.4175687928521</v>
      </c>
      <c r="Q14" s="36">
        <v>874.95460985399609</v>
      </c>
      <c r="R14" s="36">
        <v>826.45005446088658</v>
      </c>
      <c r="S14" s="36">
        <v>803.42288502185204</v>
      </c>
      <c r="T14" s="36">
        <v>788.80920141519118</v>
      </c>
      <c r="U14" s="36">
        <v>768.89322363742565</v>
      </c>
      <c r="V14" s="36">
        <v>758.87892266536926</v>
      </c>
      <c r="W14" s="36">
        <v>751.29013343871554</v>
      </c>
      <c r="X14" s="36">
        <v>743.70134421206183</v>
      </c>
      <c r="Y14" s="36">
        <v>736.11255498540811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1.5300691940863418E-2</v>
      </c>
      <c r="C16" s="44">
        <f>C7/RES_summary!C$6</f>
        <v>1.5396379973099008E-2</v>
      </c>
      <c r="D16" s="44">
        <f>D7/RES_summary!D$6</f>
        <v>1.5524877272130082E-2</v>
      </c>
      <c r="E16" s="44">
        <f>E7/RES_summary!E$6</f>
        <v>1.5697926064445391E-2</v>
      </c>
      <c r="F16" s="44">
        <f>F7/RES_summary!F$6</f>
        <v>1.5931634105008367E-2</v>
      </c>
      <c r="G16" s="44">
        <f>G7/RES_summary!G$6</f>
        <v>1.6248678914633587E-2</v>
      </c>
      <c r="H16" s="44">
        <f>H7/RES_summary!H$6</f>
        <v>1.6681280514602281E-2</v>
      </c>
      <c r="I16" s="44">
        <f>I7/RES_summary!I$6</f>
        <v>1.7276005526934379E-2</v>
      </c>
      <c r="J16" s="44">
        <f>J7/RES_summary!J$6</f>
        <v>1.8102046106714131E-2</v>
      </c>
      <c r="K16" s="44">
        <f>K7/RES_summary!K$6</f>
        <v>1.9265277186514791E-2</v>
      </c>
      <c r="L16" s="44">
        <f>L7/RES_summary!L$6</f>
        <v>2.0933280180806021E-2</v>
      </c>
      <c r="M16" s="44">
        <f>M7/RES_summary!M$6</f>
        <v>2.3384116292135708E-2</v>
      </c>
      <c r="N16" s="44">
        <f>N7/RES_summary!N$6</f>
        <v>2.7103938387938429E-2</v>
      </c>
      <c r="O16" s="44">
        <f>O7/RES_summary!O$6</f>
        <v>3.300001575926368E-2</v>
      </c>
      <c r="P16" s="44">
        <f>P7/RES_summary!P$6</f>
        <v>4.2903180016982408E-2</v>
      </c>
      <c r="Q16" s="44">
        <f>Q7/RES_summary!Q$6</f>
        <v>5.2806377071355208E-2</v>
      </c>
      <c r="R16" s="44">
        <f>R7/RES_summary!R$6</f>
        <v>6.6010616258931828E-2</v>
      </c>
      <c r="S16" s="44">
        <f>S7/RES_summary!S$6</f>
        <v>8.0157997004959569E-2</v>
      </c>
      <c r="T16" s="44">
        <f>T7/RES_summary!T$6</f>
        <v>9.7600016060844549E-2</v>
      </c>
      <c r="U16" s="44">
        <f>U7/RES_summary!U$6</f>
        <v>0.1179999841238243</v>
      </c>
      <c r="V16" s="44">
        <f>V7/RES_summary!V$6</f>
        <v>0.13925000151889236</v>
      </c>
      <c r="W16" s="44">
        <f>W7/RES_summary!W$6</f>
        <v>0.15800001533561886</v>
      </c>
      <c r="X16" s="44">
        <f>X7/RES_summary!X$6</f>
        <v>0.1726078108953697</v>
      </c>
      <c r="Y16" s="44">
        <f>Y7/RES_summary!Y$6</f>
        <v>0.1836296149151036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25.401735101033129</v>
      </c>
      <c r="C17" s="52">
        <f t="shared" si="4"/>
        <v>25.495049917265181</v>
      </c>
      <c r="D17" s="52">
        <f t="shared" si="4"/>
        <v>25.618578433554802</v>
      </c>
      <c r="E17" s="52">
        <f t="shared" si="4"/>
        <v>25.769558094929025</v>
      </c>
      <c r="F17" s="52">
        <f t="shared" si="4"/>
        <v>25.983052406071177</v>
      </c>
      <c r="G17" s="52">
        <f t="shared" si="4"/>
        <v>26.305584081458086</v>
      </c>
      <c r="H17" s="52">
        <f t="shared" si="4"/>
        <v>26.791665098452963</v>
      </c>
      <c r="I17" s="52">
        <f t="shared" si="4"/>
        <v>27.49254447021449</v>
      </c>
      <c r="J17" s="52">
        <f t="shared" si="4"/>
        <v>28.498852021347417</v>
      </c>
      <c r="K17" s="52">
        <f t="shared" si="4"/>
        <v>29.959694292447637</v>
      </c>
      <c r="L17" s="52">
        <f t="shared" si="4"/>
        <v>32.13262901019511</v>
      </c>
      <c r="M17" s="52">
        <f t="shared" si="4"/>
        <v>35.197154089163973</v>
      </c>
      <c r="N17" s="52">
        <f t="shared" si="4"/>
        <v>39.404429456229948</v>
      </c>
      <c r="O17" s="52">
        <f t="shared" si="4"/>
        <v>45.750135467762981</v>
      </c>
      <c r="P17" s="52">
        <f t="shared" si="4"/>
        <v>55.290432059677748</v>
      </c>
      <c r="Q17" s="52">
        <f t="shared" si="4"/>
        <v>63.173654491214585</v>
      </c>
      <c r="R17" s="52">
        <f t="shared" ref="R17:V17" si="5">R13*R16</f>
        <v>73.101353238930159</v>
      </c>
      <c r="S17" s="52">
        <f t="shared" si="5"/>
        <v>83.337928056064669</v>
      </c>
      <c r="T17" s="52">
        <f t="shared" si="5"/>
        <v>95.857465366066876</v>
      </c>
      <c r="U17" s="52">
        <f t="shared" si="5"/>
        <v>110.03413769556971</v>
      </c>
      <c r="V17" s="52">
        <f t="shared" si="5"/>
        <v>124.66626034615037</v>
      </c>
      <c r="W17" s="52">
        <f t="shared" ref="W17:Y17" si="6">W13*W16</f>
        <v>136.93032720172002</v>
      </c>
      <c r="X17" s="52">
        <f t="shared" si="6"/>
        <v>145.30491040555461</v>
      </c>
      <c r="Y17" s="52">
        <f t="shared" si="6"/>
        <v>150.72120975011515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6.8274890490256626</v>
      </c>
      <c r="C18" s="36">
        <f>C3*11630*1000/RES_summary!C$6</f>
        <v>6.8236557240172049</v>
      </c>
      <c r="D18" s="36">
        <f>D3*11630*1000/RES_summary!D$6</f>
        <v>6.8011704670911817</v>
      </c>
      <c r="E18" s="36">
        <f>E3*11630*1000/RES_summary!E$6</f>
        <v>6.8452236412611329</v>
      </c>
      <c r="F18" s="36">
        <f>F3*11630*1000/RES_summary!F$6</f>
        <v>6.8317453899303562</v>
      </c>
      <c r="G18" s="36">
        <f>G3*11630*1000/RES_summary!G$6</f>
        <v>6.8404796979825244</v>
      </c>
      <c r="H18" s="36">
        <f>H3*11630*1000/RES_summary!H$6</f>
        <v>6.8868293368367555</v>
      </c>
      <c r="I18" s="36">
        <f>I3*11630*1000/RES_summary!I$6</f>
        <v>6.9787060862687742</v>
      </c>
      <c r="J18" s="36">
        <f>J3*11630*1000/RES_summary!J$6</f>
        <v>7.1264425244581435</v>
      </c>
      <c r="K18" s="36">
        <f>K3*11630*1000/RES_summary!K$6</f>
        <v>7.35479658251404</v>
      </c>
      <c r="L18" s="36">
        <f>L3*11630*1000/RES_summary!L$6</f>
        <v>7.7407069907123089</v>
      </c>
      <c r="M18" s="36">
        <f>M3*11630*1000/RES_summary!M$6</f>
        <v>8.2979625087731055</v>
      </c>
      <c r="N18" s="36">
        <f>N3*11630*1000/RES_summary!N$6</f>
        <v>9.2445652880058677</v>
      </c>
      <c r="O18" s="36">
        <f>O3*11630*1000/RES_summary!O$6</f>
        <v>10.784189107210073</v>
      </c>
      <c r="P18" s="36">
        <f>P3*11630*1000/RES_summary!P$6</f>
        <v>13.049661068353942</v>
      </c>
      <c r="Q18" s="36">
        <f>Q3*11630*1000/RES_summary!Q$6</f>
        <v>14.999945702152221</v>
      </c>
      <c r="R18" s="36">
        <f>R3*11630*1000/RES_summary!R$6</f>
        <v>17.531168130945748</v>
      </c>
      <c r="S18" s="36">
        <f>S3*11630*1000/RES_summary!S$6</f>
        <v>20.329370669696093</v>
      </c>
      <c r="T18" s="36">
        <f>T3*11630*1000/RES_summary!T$6</f>
        <v>23.30655609869191</v>
      </c>
      <c r="U18" s="36">
        <f>U3*11630*1000/RES_summary!U$6</f>
        <v>26.606458659708704</v>
      </c>
      <c r="V18" s="36">
        <f>V3*11630*1000/RES_summary!V$6</f>
        <v>30.043679644693107</v>
      </c>
      <c r="W18" s="36">
        <f>W3*11630*1000/RES_summary!W$6</f>
        <v>33.183587204664342</v>
      </c>
      <c r="X18" s="36">
        <f>X3*11630*1000/RES_summary!X$6</f>
        <v>34.486587609093561</v>
      </c>
      <c r="Y18" s="36">
        <f>Y3*11630*1000/RES_summary!Y$6</f>
        <v>35.395304292386683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181.40182852920523</v>
      </c>
      <c r="C3" s="49">
        <f t="shared" ref="C3:W3" si="0">C5*C11/11630</f>
        <v>192.39624214252026</v>
      </c>
      <c r="D3" s="49">
        <f t="shared" si="0"/>
        <v>194.96948609811582</v>
      </c>
      <c r="E3" s="49">
        <f t="shared" si="0"/>
        <v>199.85737335776309</v>
      </c>
      <c r="F3" s="49">
        <f t="shared" si="0"/>
        <v>206.0445461999615</v>
      </c>
      <c r="G3" s="49">
        <f t="shared" si="0"/>
        <v>212.72772969052514</v>
      </c>
      <c r="H3" s="49">
        <f t="shared" si="0"/>
        <v>211.2097730891486</v>
      </c>
      <c r="I3" s="49">
        <f t="shared" si="0"/>
        <v>218.62099116293186</v>
      </c>
      <c r="J3" s="49">
        <f t="shared" si="0"/>
        <v>220.33796012427038</v>
      </c>
      <c r="K3" s="49">
        <f t="shared" si="0"/>
        <v>227.67939771231687</v>
      </c>
      <c r="L3" s="49">
        <f t="shared" si="0"/>
        <v>230.60436798956158</v>
      </c>
      <c r="M3" s="49">
        <f t="shared" si="0"/>
        <v>232.33000744896125</v>
      </c>
      <c r="N3" s="49">
        <f t="shared" si="0"/>
        <v>229.83118129855131</v>
      </c>
      <c r="O3" s="49">
        <f t="shared" si="0"/>
        <v>233.92432728187009</v>
      </c>
      <c r="P3" s="49">
        <f t="shared" si="0"/>
        <v>230.40539777055446</v>
      </c>
      <c r="Q3" s="49">
        <f t="shared" si="0"/>
        <v>234.43809589064901</v>
      </c>
      <c r="R3" s="49">
        <f t="shared" si="0"/>
        <v>229.80608322746761</v>
      </c>
      <c r="S3" s="49">
        <f t="shared" si="0"/>
        <v>229.24194708962995</v>
      </c>
      <c r="T3" s="49">
        <f t="shared" si="0"/>
        <v>234.79527497897701</v>
      </c>
      <c r="U3" s="49">
        <f t="shared" si="0"/>
        <v>232.35939224946765</v>
      </c>
      <c r="V3" s="49">
        <f t="shared" si="0"/>
        <v>241.60789994790173</v>
      </c>
      <c r="W3" s="49">
        <f t="shared" si="0"/>
        <v>264.34898137400859</v>
      </c>
      <c r="X3" s="49">
        <f t="shared" ref="X3:Y3" si="1">X5*X11/11630</f>
        <v>257.76684457521077</v>
      </c>
      <c r="Y3" s="49">
        <f t="shared" si="1"/>
        <v>249.55842116119211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4666.1451007107544</v>
      </c>
      <c r="C5" s="49">
        <f t="shared" ref="C5:W5" si="2">C7*C13/1000000</f>
        <v>4944.1989458600519</v>
      </c>
      <c r="D5" s="49">
        <f t="shared" si="2"/>
        <v>5012.0317881713954</v>
      </c>
      <c r="E5" s="49">
        <f t="shared" si="2"/>
        <v>5133.5048781971927</v>
      </c>
      <c r="F5" s="49">
        <f t="shared" si="2"/>
        <v>5288.0190567902946</v>
      </c>
      <c r="G5" s="49">
        <f t="shared" si="2"/>
        <v>5452.1006615126289</v>
      </c>
      <c r="H5" s="49">
        <f t="shared" si="2"/>
        <v>5407.8276183133212</v>
      </c>
      <c r="I5" s="49">
        <f t="shared" si="2"/>
        <v>5599.2020846311443</v>
      </c>
      <c r="J5" s="49">
        <f t="shared" si="2"/>
        <v>5660.4480641227419</v>
      </c>
      <c r="K5" s="49">
        <f t="shared" si="2"/>
        <v>5877.7290335026009</v>
      </c>
      <c r="L5" s="49">
        <f t="shared" si="2"/>
        <v>5963.1672130487368</v>
      </c>
      <c r="M5" s="49">
        <f t="shared" si="2"/>
        <v>6001.2999924809328</v>
      </c>
      <c r="N5" s="49">
        <f t="shared" si="2"/>
        <v>5926.5132130593965</v>
      </c>
      <c r="O5" s="49">
        <f t="shared" si="2"/>
        <v>6012.3783381731364</v>
      </c>
      <c r="P5" s="49">
        <f t="shared" si="2"/>
        <v>5936.9654507455352</v>
      </c>
      <c r="Q5" s="49">
        <f t="shared" si="2"/>
        <v>5990.15167129988</v>
      </c>
      <c r="R5" s="49">
        <f t="shared" si="2"/>
        <v>5928.1962467929889</v>
      </c>
      <c r="S5" s="49">
        <f t="shared" si="2"/>
        <v>5820.6467176727656</v>
      </c>
      <c r="T5" s="49">
        <f t="shared" si="2"/>
        <v>5951.4750830820039</v>
      </c>
      <c r="U5" s="49">
        <f t="shared" si="2"/>
        <v>5896.5676533201749</v>
      </c>
      <c r="V5" s="49">
        <f t="shared" si="2"/>
        <v>5898.619379545743</v>
      </c>
      <c r="W5" s="49">
        <f t="shared" si="2"/>
        <v>6100.6668373463808</v>
      </c>
      <c r="X5" s="49">
        <f t="shared" ref="X5:Y5" si="3">X7*X13/1000000</f>
        <v>6219.6493363486061</v>
      </c>
      <c r="Y5" s="49">
        <f t="shared" si="3"/>
        <v>6161.8836557568484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6893700</v>
      </c>
      <c r="C7" s="35">
        <v>7417326</v>
      </c>
      <c r="D7" s="35">
        <v>7607335</v>
      </c>
      <c r="E7" s="35">
        <v>7911608</v>
      </c>
      <c r="F7" s="35">
        <v>8299061</v>
      </c>
      <c r="G7" s="35">
        <v>8731102</v>
      </c>
      <c r="H7" s="35">
        <v>8781016</v>
      </c>
      <c r="I7" s="35">
        <v>9334024</v>
      </c>
      <c r="J7" s="35">
        <v>9652196</v>
      </c>
      <c r="K7" s="35">
        <v>10336146</v>
      </c>
      <c r="L7" s="35">
        <v>10771928</v>
      </c>
      <c r="M7" s="35">
        <v>11143309</v>
      </c>
      <c r="N7" s="35">
        <v>11276057</v>
      </c>
      <c r="O7" s="35">
        <v>11810577</v>
      </c>
      <c r="P7" s="35">
        <v>11995743</v>
      </c>
      <c r="Q7" s="35">
        <v>12516058</v>
      </c>
      <c r="R7" s="35">
        <v>12712093</v>
      </c>
      <c r="S7" s="35">
        <v>12641563</v>
      </c>
      <c r="T7" s="35">
        <v>13184761</v>
      </c>
      <c r="U7" s="35">
        <v>13286827</v>
      </c>
      <c r="V7" s="35">
        <v>13540788</v>
      </c>
      <c r="W7" s="35">
        <v>14176409</v>
      </c>
      <c r="X7" s="35">
        <v>14718110</v>
      </c>
      <c r="Y7" s="35">
        <v>14736096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838701.99566872977</v>
      </c>
      <c r="D8" s="52">
        <v>521417.89756429475</v>
      </c>
      <c r="E8" s="52">
        <v>652861.46403601766</v>
      </c>
      <c r="F8" s="52">
        <v>754111.58446185943</v>
      </c>
      <c r="G8" s="52">
        <v>817706.42335630395</v>
      </c>
      <c r="H8" s="52">
        <v>455571.53830882814</v>
      </c>
      <c r="I8" s="52">
        <v>979694.00403606426</v>
      </c>
      <c r="J8" s="52">
        <v>766976.54286457971</v>
      </c>
      <c r="K8" s="52">
        <v>1156019.6619776152</v>
      </c>
      <c r="L8" s="52">
        <v>932322.79777641967</v>
      </c>
      <c r="M8" s="52">
        <v>893661.46772498265</v>
      </c>
      <c r="N8" s="52">
        <v>682102.43006609008</v>
      </c>
      <c r="O8" s="52">
        <v>1112351.8518167362</v>
      </c>
      <c r="P8" s="52">
        <v>792951.48547208682</v>
      </c>
      <c r="Q8" s="52">
        <v>1159606.8548693955</v>
      </c>
      <c r="R8" s="52">
        <v>1034736.9956687298</v>
      </c>
      <c r="S8" s="52">
        <v>450887.89756429568</v>
      </c>
      <c r="T8" s="52">
        <v>1196059.4640360177</v>
      </c>
      <c r="U8" s="52">
        <v>856177.58446186036</v>
      </c>
      <c r="V8" s="52">
        <v>1071667.4233563039</v>
      </c>
      <c r="W8" s="52">
        <v>1091192.5383088291</v>
      </c>
      <c r="X8" s="52">
        <v>1521395.0040360652</v>
      </c>
      <c r="Y8" s="52">
        <v>784962.54286457971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315075.99566872977</v>
      </c>
      <c r="D9" s="36">
        <v>331408.89756429475</v>
      </c>
      <c r="E9" s="36">
        <v>348588.46403601766</v>
      </c>
      <c r="F9" s="36">
        <v>366658.58446186036</v>
      </c>
      <c r="G9" s="36">
        <v>385665.42335630395</v>
      </c>
      <c r="H9" s="36">
        <v>405657.53830882907</v>
      </c>
      <c r="I9" s="36">
        <v>426686.00403606519</v>
      </c>
      <c r="J9" s="36">
        <v>448804.54286457971</v>
      </c>
      <c r="K9" s="36">
        <v>472069.66197761521</v>
      </c>
      <c r="L9" s="36">
        <v>496540.79777641967</v>
      </c>
      <c r="M9" s="36">
        <v>522280.46772498265</v>
      </c>
      <c r="N9" s="36">
        <v>549354.43006609008</v>
      </c>
      <c r="O9" s="36">
        <v>577831.85181673616</v>
      </c>
      <c r="P9" s="36">
        <v>607785.48547208682</v>
      </c>
      <c r="Q9" s="36">
        <v>639291.85486939549</v>
      </c>
      <c r="R9" s="36">
        <v>838701.99566872977</v>
      </c>
      <c r="S9" s="36">
        <v>521417.89756429568</v>
      </c>
      <c r="T9" s="36">
        <v>652861.46403601766</v>
      </c>
      <c r="U9" s="36">
        <v>754111.58446186036</v>
      </c>
      <c r="V9" s="36">
        <v>817706.42335630395</v>
      </c>
      <c r="W9" s="36">
        <v>455571.53830882907</v>
      </c>
      <c r="X9" s="36">
        <v>979694.00403606519</v>
      </c>
      <c r="Y9" s="36">
        <v>766976.54286457971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452.12980313734852</v>
      </c>
      <c r="C11" s="54">
        <v>452.56437303986394</v>
      </c>
      <c r="D11" s="54">
        <v>452.41036353210495</v>
      </c>
      <c r="E11" s="54">
        <v>452.77861953976696</v>
      </c>
      <c r="F11" s="54">
        <v>453.15609618094868</v>
      </c>
      <c r="G11" s="54">
        <v>453.77436146133351</v>
      </c>
      <c r="H11" s="54">
        <v>454.22484487272351</v>
      </c>
      <c r="I11" s="54">
        <v>454.09365277309729</v>
      </c>
      <c r="J11" s="54">
        <v>452.70806254494033</v>
      </c>
      <c r="K11" s="54">
        <v>450.49905844610305</v>
      </c>
      <c r="L11" s="54">
        <v>449.74905178743671</v>
      </c>
      <c r="M11" s="54">
        <v>450.2354473225418</v>
      </c>
      <c r="N11" s="54">
        <v>451.01336020177757</v>
      </c>
      <c r="O11" s="54">
        <v>452.48980906860004</v>
      </c>
      <c r="P11" s="54">
        <v>451.34417545499701</v>
      </c>
      <c r="Q11" s="54">
        <v>455.1662803917929</v>
      </c>
      <c r="R11" s="54">
        <v>450.83607840770873</v>
      </c>
      <c r="S11" s="54">
        <v>458.03911042351677</v>
      </c>
      <c r="T11" s="54">
        <v>458.82222640364489</v>
      </c>
      <c r="U11" s="54">
        <v>458.2902954296988</v>
      </c>
      <c r="V11" s="54">
        <v>476.36568756034734</v>
      </c>
      <c r="W11" s="54">
        <v>503.9414108895985</v>
      </c>
      <c r="X11" s="54">
        <v>481.9931543230133</v>
      </c>
      <c r="Y11" s="54">
        <v>471.0190260397207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676.87092573084908</v>
      </c>
      <c r="C13" s="35">
        <v>666.5743080269159</v>
      </c>
      <c r="D13" s="35">
        <v>658.84199764719119</v>
      </c>
      <c r="E13" s="35">
        <v>648.85733446313225</v>
      </c>
      <c r="F13" s="35">
        <v>637.18281583787552</v>
      </c>
      <c r="G13" s="35">
        <v>624.44587882636449</v>
      </c>
      <c r="H13" s="35">
        <v>615.85443168687095</v>
      </c>
      <c r="I13" s="35">
        <v>599.87011867884041</v>
      </c>
      <c r="J13" s="35">
        <v>586.44147550699779</v>
      </c>
      <c r="K13" s="35">
        <v>568.6577021553876</v>
      </c>
      <c r="L13" s="35">
        <v>553.58402071093838</v>
      </c>
      <c r="M13" s="35">
        <v>538.55636530234722</v>
      </c>
      <c r="N13" s="35">
        <v>525.58382890928954</v>
      </c>
      <c r="O13" s="35">
        <v>509.06728250221278</v>
      </c>
      <c r="P13" s="35">
        <v>494.92269472141368</v>
      </c>
      <c r="Q13" s="35">
        <v>478.59730845765336</v>
      </c>
      <c r="R13" s="35">
        <v>466.34305198939222</v>
      </c>
      <c r="S13" s="35">
        <v>460.43726694814285</v>
      </c>
      <c r="T13" s="35">
        <v>451.3904410616168</v>
      </c>
      <c r="U13" s="35">
        <v>443.79050418284027</v>
      </c>
      <c r="V13" s="35">
        <v>435.61861979862198</v>
      </c>
      <c r="W13" s="35">
        <v>430.33936431619469</v>
      </c>
      <c r="X13" s="35">
        <v>422.58478407544214</v>
      </c>
      <c r="Y13" s="35">
        <v>418.14898978378318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585.80953491282844</v>
      </c>
      <c r="D14" s="36">
        <v>560.30660045592811</v>
      </c>
      <c r="E14" s="36">
        <v>547.47064433448031</v>
      </c>
      <c r="F14" s="36">
        <v>533.99884364901993</v>
      </c>
      <c r="G14" s="36">
        <v>519.90213689033499</v>
      </c>
      <c r="H14" s="36">
        <v>505.52927678586548</v>
      </c>
      <c r="I14" s="36">
        <v>490.13856866315433</v>
      </c>
      <c r="J14" s="36">
        <v>475.93205983746225</v>
      </c>
      <c r="K14" s="36">
        <v>464.36165071255573</v>
      </c>
      <c r="L14" s="36">
        <v>452.13118246764475</v>
      </c>
      <c r="M14" s="36">
        <v>438.25235534589706</v>
      </c>
      <c r="N14" s="36">
        <v>435.49949262438275</v>
      </c>
      <c r="O14" s="36">
        <v>428.80560210393736</v>
      </c>
      <c r="P14" s="36">
        <v>423.70743094028768</v>
      </c>
      <c r="Q14" s="36">
        <v>419.02502398255621</v>
      </c>
      <c r="R14" s="36">
        <v>414.9500822948529</v>
      </c>
      <c r="S14" s="36">
        <v>409.42407520392698</v>
      </c>
      <c r="T14" s="36">
        <v>408.21620200940646</v>
      </c>
      <c r="U14" s="36">
        <v>406.20928489004052</v>
      </c>
      <c r="V14" s="36">
        <v>398.61157833798973</v>
      </c>
      <c r="W14" s="36">
        <v>396.21990886796181</v>
      </c>
      <c r="X14" s="36">
        <v>393.82823939793383</v>
      </c>
      <c r="Y14" s="36">
        <v>391.43656992790591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0.30899998251882255</v>
      </c>
      <c r="C16" s="44">
        <f>C7/RES_summary!C$6</f>
        <v>0.33100001298594722</v>
      </c>
      <c r="D16" s="44">
        <f>D7/RES_summary!D$6</f>
        <v>0.3379999892477461</v>
      </c>
      <c r="E16" s="44">
        <f>E7/RES_summary!E$6</f>
        <v>0.34899999841195367</v>
      </c>
      <c r="F16" s="44">
        <f>F7/RES_summary!F$6</f>
        <v>0.36199999799350796</v>
      </c>
      <c r="G16" s="44">
        <f>G7/RES_summary!G$6</f>
        <v>0.37499999463126199</v>
      </c>
      <c r="H16" s="44">
        <f>H7/RES_summary!H$6</f>
        <v>0.37299999770618802</v>
      </c>
      <c r="I16" s="44">
        <f>I7/RES_summary!I$6</f>
        <v>0.39099998596693181</v>
      </c>
      <c r="J16" s="44">
        <f>J7/RES_summary!J$6</f>
        <v>0.39900000690340326</v>
      </c>
      <c r="K16" s="44">
        <f>K7/RES_summary!K$6</f>
        <v>0.42199999942841365</v>
      </c>
      <c r="L16" s="44">
        <f>L7/RES_summary!L$6</f>
        <v>0.43599999789527</v>
      </c>
      <c r="M16" s="44">
        <f>M7/RES_summary!M$6</f>
        <v>0.44500001457601196</v>
      </c>
      <c r="N16" s="44">
        <f>N7/RES_summary!N$6</f>
        <v>0.44499999881607549</v>
      </c>
      <c r="O16" s="44">
        <f>O7/RES_summary!O$6</f>
        <v>0.46299999302201755</v>
      </c>
      <c r="P16" s="44">
        <f>P7/RES_summary!P$6</f>
        <v>0.46599999580451168</v>
      </c>
      <c r="Q16" s="44">
        <f>Q7/RES_summary!Q$6</f>
        <v>0.48700000824892326</v>
      </c>
      <c r="R16" s="44">
        <f>R7/RES_summary!R$6</f>
        <v>0.49399999580305148</v>
      </c>
      <c r="S16" s="44">
        <f>S7/RES_summary!S$6</f>
        <v>0.4910000029518502</v>
      </c>
      <c r="T16" s="44">
        <f>T7/RES_summary!T$6</f>
        <v>0.51099999259743889</v>
      </c>
      <c r="U16" s="44">
        <f>U7/RES_summary!U$6</f>
        <v>0.51199999969172472</v>
      </c>
      <c r="V16" s="44">
        <f>V7/RES_summary!V$6</f>
        <v>0.52399998931938108</v>
      </c>
      <c r="W16" s="44">
        <f>W7/RES_summary!W$6</f>
        <v>0.54900001308949287</v>
      </c>
      <c r="X16" s="44">
        <f>X7/RES_summary!X$6</f>
        <v>0.56000000608773826</v>
      </c>
      <c r="Y16" s="44">
        <f>Y7/RES_summary!Y$6</f>
        <v>0.55800000408954997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209.15310421833161</v>
      </c>
      <c r="C17" s="52">
        <f t="shared" si="4"/>
        <v>220.63610461300794</v>
      </c>
      <c r="D17" s="52">
        <f t="shared" si="4"/>
        <v>222.68858812071417</v>
      </c>
      <c r="E17" s="52">
        <f t="shared" si="4"/>
        <v>226.45120869721765</v>
      </c>
      <c r="F17" s="52">
        <f t="shared" si="4"/>
        <v>230.66017805480868</v>
      </c>
      <c r="G17" s="52">
        <f t="shared" si="4"/>
        <v>234.16720120740035</v>
      </c>
      <c r="H17" s="52">
        <f t="shared" si="4"/>
        <v>229.7137016065486</v>
      </c>
      <c r="I17" s="52">
        <f t="shared" si="4"/>
        <v>234.54920798540832</v>
      </c>
      <c r="J17" s="52">
        <f t="shared" si="4"/>
        <v>233.99015277573412</v>
      </c>
      <c r="K17" s="52">
        <f t="shared" si="4"/>
        <v>239.97354998453659</v>
      </c>
      <c r="L17" s="52">
        <f t="shared" si="4"/>
        <v>241.36263186482424</v>
      </c>
      <c r="M17" s="52">
        <f t="shared" si="4"/>
        <v>239.65759040954853</v>
      </c>
      <c r="N17" s="52">
        <f t="shared" si="4"/>
        <v>233.88480324238228</v>
      </c>
      <c r="O17" s="52">
        <f t="shared" si="4"/>
        <v>235.69814824626195</v>
      </c>
      <c r="P17" s="52">
        <f t="shared" si="4"/>
        <v>230.63397366373638</v>
      </c>
      <c r="Q17" s="52">
        <f t="shared" si="4"/>
        <v>233.07689316678966</v>
      </c>
      <c r="R17" s="52">
        <f t="shared" ref="R17:V17" si="5">R13*R16</f>
        <v>230.37346572554199</v>
      </c>
      <c r="S17" s="52">
        <f t="shared" si="5"/>
        <v>226.07469943067997</v>
      </c>
      <c r="T17" s="52">
        <f t="shared" si="5"/>
        <v>230.66051204104085</v>
      </c>
      <c r="U17" s="52">
        <f t="shared" si="5"/>
        <v>227.22073800480456</v>
      </c>
      <c r="V17" s="52">
        <f t="shared" si="5"/>
        <v>228.26415212180143</v>
      </c>
      <c r="W17" s="52">
        <f t="shared" ref="W17:Y17" si="6">W13*W16</f>
        <v>236.25631664251492</v>
      </c>
      <c r="X17" s="52">
        <f t="shared" si="6"/>
        <v>236.64748165483314</v>
      </c>
      <c r="Y17" s="52">
        <f t="shared" si="6"/>
        <v>233.3271380093922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94.564351835799599</v>
      </c>
      <c r="C18" s="36">
        <f>C3*11630*1000/RES_summary!C$6</f>
        <v>99.852040354143767</v>
      </c>
      <c r="D18" s="36">
        <f>D3*11630*1000/RES_summary!D$6</f>
        <v>100.7466251061435</v>
      </c>
      <c r="E18" s="36">
        <f>E3*11630*1000/RES_summary!E$6</f>
        <v>102.53226566703788</v>
      </c>
      <c r="F18" s="36">
        <f>F3*11630*1000/RES_summary!F$6</f>
        <v>104.52506583171962</v>
      </c>
      <c r="G18" s="36">
        <f>G3*11630*1000/RES_summary!G$6</f>
        <v>106.25907220307569</v>
      </c>
      <c r="H18" s="36">
        <f>H3*11630*1000/RES_summary!H$6</f>
        <v>104.34167047737364</v>
      </c>
      <c r="I18" s="36">
        <f>I3*11630*1000/RES_summary!I$6</f>
        <v>106.50730660913098</v>
      </c>
      <c r="J18" s="36">
        <f>J3*11630*1000/RES_summary!J$6</f>
        <v>105.92922871769717</v>
      </c>
      <c r="K18" s="36">
        <f>K3*11630*1000/RES_summary!K$6</f>
        <v>108.10785832000259</v>
      </c>
      <c r="L18" s="36">
        <f>L3*11630*1000/RES_summary!L$6</f>
        <v>108.55261481812487</v>
      </c>
      <c r="M18" s="36">
        <f>M3*11630*1000/RES_summary!M$6</f>
        <v>107.90234242228559</v>
      </c>
      <c r="N18" s="36">
        <f>N3*11630*1000/RES_summary!N$6</f>
        <v>105.48517101047842</v>
      </c>
      <c r="O18" s="36">
        <f>O3*11630*1000/RES_summary!O$6</f>
        <v>106.65101009777366</v>
      </c>
      <c r="P18" s="36">
        <f>P3*11630*1000/RES_summary!P$6</f>
        <v>104.0953006751686</v>
      </c>
      <c r="Q18" s="36">
        <f>Q3*11630*1000/RES_summary!Q$6</f>
        <v>106.08874250800294</v>
      </c>
      <c r="R18" s="36">
        <f>R3*11630*1000/RES_summary!R$6</f>
        <v>103.86066985689604</v>
      </c>
      <c r="S18" s="36">
        <f>S3*11630*1000/RES_summary!S$6</f>
        <v>103.55105421649259</v>
      </c>
      <c r="T18" s="36">
        <f>T3*11630*1000/RES_summary!T$6</f>
        <v>105.83216967807513</v>
      </c>
      <c r="U18" s="36">
        <f>U3*11630*1000/RES_summary!U$6</f>
        <v>104.13305914797607</v>
      </c>
      <c r="V18" s="36">
        <f>V3*11630*1000/RES_summary!V$6</f>
        <v>108.73720977088166</v>
      </c>
      <c r="W18" s="36">
        <f>W3*11630*1000/RES_summary!W$6</f>
        <v>119.05934154040868</v>
      </c>
      <c r="X18" s="36">
        <f>X3*11630*1000/RES_summary!X$6</f>
        <v>114.06246614541047</v>
      </c>
      <c r="Y18" s="36">
        <f>Y3*11630*1000/RES_summary!Y$6</f>
        <v>109.90152129381941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449.68117666251777</v>
      </c>
      <c r="C3" s="49">
        <f t="shared" ref="C3:W3" si="0">C5*C11/11630</f>
        <v>476.98151497443183</v>
      </c>
      <c r="D3" s="49">
        <f t="shared" si="0"/>
        <v>505.44380752353123</v>
      </c>
      <c r="E3" s="49">
        <f t="shared" si="0"/>
        <v>535.78564007271564</v>
      </c>
      <c r="F3" s="49">
        <f t="shared" si="0"/>
        <v>570.7888910446112</v>
      </c>
      <c r="G3" s="49">
        <f t="shared" si="0"/>
        <v>606.71548693191551</v>
      </c>
      <c r="H3" s="49">
        <f t="shared" si="0"/>
        <v>660.43065300736362</v>
      </c>
      <c r="I3" s="49">
        <f t="shared" si="0"/>
        <v>718.38408494793759</v>
      </c>
      <c r="J3" s="49">
        <f t="shared" si="0"/>
        <v>782.20699115005618</v>
      </c>
      <c r="K3" s="49">
        <f t="shared" si="0"/>
        <v>845.78330304622216</v>
      </c>
      <c r="L3" s="49">
        <f t="shared" si="0"/>
        <v>896.59099242504692</v>
      </c>
      <c r="M3" s="49">
        <f t="shared" si="0"/>
        <v>937.47926523086926</v>
      </c>
      <c r="N3" s="49">
        <f t="shared" si="0"/>
        <v>964.34892551971109</v>
      </c>
      <c r="O3" s="49">
        <f t="shared" si="0"/>
        <v>989.22451950327149</v>
      </c>
      <c r="P3" s="49">
        <f t="shared" si="0"/>
        <v>1036.1843979231492</v>
      </c>
      <c r="Q3" s="49">
        <f t="shared" si="0"/>
        <v>1047.9841685526669</v>
      </c>
      <c r="R3" s="49">
        <f t="shared" si="0"/>
        <v>1035.1369290755015</v>
      </c>
      <c r="S3" s="49">
        <f t="shared" si="0"/>
        <v>1071.9016667197925</v>
      </c>
      <c r="T3" s="49">
        <f t="shared" si="0"/>
        <v>1114.8183612286832</v>
      </c>
      <c r="U3" s="49">
        <f t="shared" si="0"/>
        <v>1135.2045136172751</v>
      </c>
      <c r="V3" s="49">
        <f t="shared" si="0"/>
        <v>1208.6029289386929</v>
      </c>
      <c r="W3" s="49">
        <f t="shared" si="0"/>
        <v>1222.0025007049021</v>
      </c>
      <c r="X3" s="49">
        <f t="shared" ref="X3:Y3" si="1">X5*X11/11630</f>
        <v>1176.9631478093518</v>
      </c>
      <c r="Y3" s="49">
        <f t="shared" si="1"/>
        <v>1157.4073259285863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3826.525314096385</v>
      </c>
      <c r="C5" s="49">
        <f t="shared" ref="C5:W5" si="2">C7*C13/1000000</f>
        <v>4030.0258818135389</v>
      </c>
      <c r="D5" s="49">
        <f t="shared" si="2"/>
        <v>4249.9766903664977</v>
      </c>
      <c r="E5" s="49">
        <f t="shared" si="2"/>
        <v>4490.8487104834476</v>
      </c>
      <c r="F5" s="49">
        <f t="shared" si="2"/>
        <v>4774.7364875090761</v>
      </c>
      <c r="G5" s="49">
        <f t="shared" si="2"/>
        <v>5073.4271171871733</v>
      </c>
      <c r="H5" s="49">
        <f t="shared" si="2"/>
        <v>5524.9436966531284</v>
      </c>
      <c r="I5" s="49">
        <f t="shared" si="2"/>
        <v>6021.7484664779677</v>
      </c>
      <c r="J5" s="49">
        <f t="shared" si="2"/>
        <v>6586.7647074989818</v>
      </c>
      <c r="K5" s="49">
        <f t="shared" si="2"/>
        <v>7173.5249184216782</v>
      </c>
      <c r="L5" s="49">
        <f t="shared" si="2"/>
        <v>7645.7451286767273</v>
      </c>
      <c r="M5" s="49">
        <f t="shared" si="2"/>
        <v>7946.9509957898645</v>
      </c>
      <c r="N5" s="49">
        <f t="shared" si="2"/>
        <v>8140.2457253593757</v>
      </c>
      <c r="O5" s="49">
        <f t="shared" si="2"/>
        <v>8310.8477703784611</v>
      </c>
      <c r="P5" s="49">
        <f t="shared" si="2"/>
        <v>8663.6105994051468</v>
      </c>
      <c r="Q5" s="49">
        <f t="shared" si="2"/>
        <v>8709.8072584455931</v>
      </c>
      <c r="R5" s="49">
        <f t="shared" si="2"/>
        <v>8606.2063709516951</v>
      </c>
      <c r="S5" s="49">
        <f t="shared" si="2"/>
        <v>8759.9142774475313</v>
      </c>
      <c r="T5" s="49">
        <f t="shared" si="2"/>
        <v>8854.1010226186481</v>
      </c>
      <c r="U5" s="49">
        <f t="shared" si="2"/>
        <v>8984.1878303114718</v>
      </c>
      <c r="V5" s="49">
        <f t="shared" si="2"/>
        <v>9072.5796009889145</v>
      </c>
      <c r="W5" s="49">
        <f t="shared" si="2"/>
        <v>8914.6295710684681</v>
      </c>
      <c r="X5" s="49">
        <f t="shared" ref="X5:Y5" si="3">X7*X13/1000000</f>
        <v>8852.6423587979552</v>
      </c>
      <c r="Y5" s="49">
        <f t="shared" si="3"/>
        <v>8842.8270121667174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10998798.807483437</v>
      </c>
      <c r="C7" s="35">
        <v>11720844.241535285</v>
      </c>
      <c r="D7" s="35">
        <v>12542357.10326484</v>
      </c>
      <c r="E7" s="35">
        <v>13492533.372452192</v>
      </c>
      <c r="F7" s="35">
        <v>14647464.736478176</v>
      </c>
      <c r="G7" s="35">
        <v>15931202.080176288</v>
      </c>
      <c r="H7" s="35">
        <v>17859146.397933021</v>
      </c>
      <c r="I7" s="35">
        <v>20153166.667322867</v>
      </c>
      <c r="J7" s="35">
        <v>22863177.346257448</v>
      </c>
      <c r="K7" s="35">
        <v>25612857.081864268</v>
      </c>
      <c r="L7" s="35">
        <v>28116873.682911012</v>
      </c>
      <c r="M7" s="35">
        <v>30254434.402662553</v>
      </c>
      <c r="N7" s="35">
        <v>32246071.920259811</v>
      </c>
      <c r="O7" s="35">
        <v>34539158.000238657</v>
      </c>
      <c r="P7" s="35">
        <v>39346696.174706809</v>
      </c>
      <c r="Q7" s="35">
        <v>43398813.529354244</v>
      </c>
      <c r="R7" s="35">
        <v>47526244.85460636</v>
      </c>
      <c r="S7" s="35">
        <v>53729218.477662228</v>
      </c>
      <c r="T7" s="35">
        <v>59216012.512753092</v>
      </c>
      <c r="U7" s="35">
        <v>64428694.267526738</v>
      </c>
      <c r="V7" s="35">
        <v>68979649.458600879</v>
      </c>
      <c r="W7" s="35">
        <v>71208996.717934117</v>
      </c>
      <c r="X7" s="35">
        <v>74631882.83720462</v>
      </c>
      <c r="Y7" s="35">
        <v>76993858.406824797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1766537.4841264691</v>
      </c>
      <c r="D8" s="52">
        <v>1946657.8148011956</v>
      </c>
      <c r="E8" s="52">
        <v>2162201.928293271</v>
      </c>
      <c r="F8" s="52">
        <v>2460546.4266192596</v>
      </c>
      <c r="G8" s="52">
        <v>2690168.5350376628</v>
      </c>
      <c r="H8" s="52">
        <v>3442976.3916391321</v>
      </c>
      <c r="I8" s="52">
        <v>3926039.0976314396</v>
      </c>
      <c r="J8" s="52">
        <v>4468049.6681090221</v>
      </c>
      <c r="K8" s="52">
        <v>4516217.2197332904</v>
      </c>
      <c r="L8" s="52">
        <v>4450674.4158479385</v>
      </c>
      <c r="M8" s="52">
        <v>4299762.6480448097</v>
      </c>
      <c r="N8" s="52">
        <v>4452183.9442165196</v>
      </c>
      <c r="O8" s="52">
        <v>4983254.6150165088</v>
      </c>
      <c r="P8" s="52">
        <v>8250514.5661072843</v>
      </c>
      <c r="Q8" s="52">
        <v>7978156.4522788748</v>
      </c>
      <c r="R8" s="52">
        <v>8595480.9933611378</v>
      </c>
      <c r="S8" s="52">
        <v>10719190.842789158</v>
      </c>
      <c r="T8" s="52">
        <v>9937468.4509387985</v>
      </c>
      <c r="U8" s="52">
        <v>9512444.4028184563</v>
      </c>
      <c r="V8" s="52">
        <v>9003139.13529066</v>
      </c>
      <c r="W8" s="52">
        <v>7212601.8743497431</v>
      </c>
      <c r="X8" s="52">
        <v>11673400.685377792</v>
      </c>
      <c r="Y8" s="52">
        <v>10340132.021899052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1044492.0500746202</v>
      </c>
      <c r="D9" s="36">
        <v>1125144.9530716408</v>
      </c>
      <c r="E9" s="36">
        <v>1212025.6591059193</v>
      </c>
      <c r="F9" s="36">
        <v>1305615.0625932757</v>
      </c>
      <c r="G9" s="36">
        <v>1406431.1913395505</v>
      </c>
      <c r="H9" s="36">
        <v>1515032.073882401</v>
      </c>
      <c r="I9" s="36">
        <v>1632018.8282415941</v>
      </c>
      <c r="J9" s="36">
        <v>1758038.9891744405</v>
      </c>
      <c r="K9" s="36">
        <v>1766537.484126471</v>
      </c>
      <c r="L9" s="36">
        <v>1946657.8148011938</v>
      </c>
      <c r="M9" s="36">
        <v>2162201.9282932691</v>
      </c>
      <c r="N9" s="36">
        <v>2460546.4266192615</v>
      </c>
      <c r="O9" s="36">
        <v>2690168.5350376666</v>
      </c>
      <c r="P9" s="36">
        <v>3442976.3916391358</v>
      </c>
      <c r="Q9" s="36">
        <v>3926039.0976314396</v>
      </c>
      <c r="R9" s="36">
        <v>4468049.6681090221</v>
      </c>
      <c r="S9" s="36">
        <v>4516217.2197332904</v>
      </c>
      <c r="T9" s="36">
        <v>4450674.4158479348</v>
      </c>
      <c r="U9" s="36">
        <v>4299762.6480448022</v>
      </c>
      <c r="V9" s="36">
        <v>4452183.9442165196</v>
      </c>
      <c r="W9" s="36">
        <v>4983254.6150165051</v>
      </c>
      <c r="X9" s="36">
        <v>8250514.566107288</v>
      </c>
      <c r="Y9" s="36">
        <v>7978156.4522788823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1366.7208904431543</v>
      </c>
      <c r="C11" s="54">
        <v>1376.4911645322541</v>
      </c>
      <c r="D11" s="54">
        <v>1383.1396992889743</v>
      </c>
      <c r="E11" s="54">
        <v>1387.5299293649293</v>
      </c>
      <c r="F11" s="54">
        <v>1390.2913428238087</v>
      </c>
      <c r="G11" s="54">
        <v>1390.7957974037568</v>
      </c>
      <c r="H11" s="54">
        <v>1390.2057498121617</v>
      </c>
      <c r="I11" s="54">
        <v>1387.4387072881373</v>
      </c>
      <c r="J11" s="54">
        <v>1381.1131429544175</v>
      </c>
      <c r="K11" s="54">
        <v>1371.2170691938973</v>
      </c>
      <c r="L11" s="54">
        <v>1363.8112527180185</v>
      </c>
      <c r="M11" s="54">
        <v>1371.9581082620416</v>
      </c>
      <c r="N11" s="54">
        <v>1377.7689743265216</v>
      </c>
      <c r="O11" s="54">
        <v>1384.2969429458271</v>
      </c>
      <c r="P11" s="54">
        <v>1390.9702438234756</v>
      </c>
      <c r="Q11" s="54">
        <v>1399.3485181258388</v>
      </c>
      <c r="R11" s="54">
        <v>1398.8326524195145</v>
      </c>
      <c r="S11" s="54">
        <v>1423.0979880757006</v>
      </c>
      <c r="T11" s="54">
        <v>1464.3313316584472</v>
      </c>
      <c r="U11" s="54">
        <v>1469.5183073561361</v>
      </c>
      <c r="V11" s="54">
        <v>1549.289472425779</v>
      </c>
      <c r="W11" s="54">
        <v>1594.2209342406404</v>
      </c>
      <c r="X11" s="54">
        <v>1546.2142097516498</v>
      </c>
      <c r="Y11" s="54">
        <v>1522.2108475071545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347.90392851743667</v>
      </c>
      <c r="C13" s="35">
        <v>343.8340958010765</v>
      </c>
      <c r="D13" s="35">
        <v>338.84991914798906</v>
      </c>
      <c r="E13" s="35">
        <v>332.83954810535789</v>
      </c>
      <c r="F13" s="35">
        <v>325.97699147334555</v>
      </c>
      <c r="G13" s="35">
        <v>318.45852507892062</v>
      </c>
      <c r="H13" s="35">
        <v>309.36213711157961</v>
      </c>
      <c r="I13" s="35">
        <v>298.79912005302202</v>
      </c>
      <c r="J13" s="35">
        <v>288.09489633675923</v>
      </c>
      <c r="K13" s="35">
        <v>280.07515504785471</v>
      </c>
      <c r="L13" s="35">
        <v>271.92728519187</v>
      </c>
      <c r="M13" s="35">
        <v>262.67061846280922</v>
      </c>
      <c r="N13" s="35">
        <v>252.44146776975211</v>
      </c>
      <c r="O13" s="35">
        <v>240.62102991396128</v>
      </c>
      <c r="P13" s="35">
        <v>220.18648175534409</v>
      </c>
      <c r="Q13" s="35">
        <v>200.69228972249257</v>
      </c>
      <c r="R13" s="35">
        <v>181.08323931924446</v>
      </c>
      <c r="S13" s="35">
        <v>163.03818528626917</v>
      </c>
      <c r="T13" s="35">
        <v>149.52207429893696</v>
      </c>
      <c r="U13" s="35">
        <v>139.44389114897319</v>
      </c>
      <c r="V13" s="35">
        <v>131.52545239352011</v>
      </c>
      <c r="W13" s="35">
        <v>125.18965273981037</v>
      </c>
      <c r="X13" s="35">
        <v>118.61743295567558</v>
      </c>
      <c r="Y13" s="35">
        <v>114.8510698793981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320.90089247308708</v>
      </c>
      <c r="D14" s="36">
        <v>314.0732558282661</v>
      </c>
      <c r="E14" s="36">
        <v>306.41934951321127</v>
      </c>
      <c r="F14" s="36">
        <v>299.98067845747761</v>
      </c>
      <c r="G14" s="36">
        <v>292.91605937378688</v>
      </c>
      <c r="H14" s="36">
        <v>284.23145513747431</v>
      </c>
      <c r="I14" s="36">
        <v>271.16146964169951</v>
      </c>
      <c r="J14" s="36">
        <v>263.34642612413211</v>
      </c>
      <c r="K14" s="36">
        <v>255.44468081058631</v>
      </c>
      <c r="L14" s="36">
        <v>243.47172290893087</v>
      </c>
      <c r="M14" s="36">
        <v>224.13943614659956</v>
      </c>
      <c r="N14" s="36">
        <v>209.20319727867511</v>
      </c>
      <c r="O14" s="36">
        <v>192.36336198135351</v>
      </c>
      <c r="P14" s="36">
        <v>161.36751328158746</v>
      </c>
      <c r="Q14" s="36">
        <v>139.22855452498351</v>
      </c>
      <c r="R14" s="36">
        <v>124.83815916485777</v>
      </c>
      <c r="S14" s="36">
        <v>121.96364369623485</v>
      </c>
      <c r="T14" s="36">
        <v>118.52114239346808</v>
      </c>
      <c r="U14" s="36">
        <v>114.98970578642255</v>
      </c>
      <c r="V14" s="36">
        <v>113.2719234208967</v>
      </c>
      <c r="W14" s="36">
        <v>111.00648495247876</v>
      </c>
      <c r="X14" s="36">
        <v>108.74104648406083</v>
      </c>
      <c r="Y14" s="36">
        <v>106.47560801564289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0.4930050102616052</v>
      </c>
      <c r="C16" s="44">
        <f>C7/RES_summary!C$6</f>
        <v>0.5230455822158071</v>
      </c>
      <c r="D16" s="44">
        <f>D7/RES_summary!D$6</f>
        <v>0.55726697536586833</v>
      </c>
      <c r="E16" s="44">
        <f>E7/RES_summary!E$6</f>
        <v>0.59518799788349563</v>
      </c>
      <c r="F16" s="44">
        <f>F7/RES_summary!F$6</f>
        <v>0.63891351144606334</v>
      </c>
      <c r="G16" s="44">
        <f>G7/RES_summary!G$6</f>
        <v>0.68424360344612367</v>
      </c>
      <c r="H16" s="44">
        <f>H7/RES_summary!H$6</f>
        <v>0.75862082080974369</v>
      </c>
      <c r="I16" s="44">
        <f>I7/RES_summary!I$6</f>
        <v>0.84421123023815647</v>
      </c>
      <c r="J16" s="44">
        <f>J7/RES_summary!J$6</f>
        <v>0.94511217126034885</v>
      </c>
      <c r="K16" s="44">
        <f>K7/RES_summary!K$6</f>
        <v>1.0457113970629635</v>
      </c>
      <c r="L16" s="44">
        <f>L7/RES_summary!L$6</f>
        <v>1.1380466771195252</v>
      </c>
      <c r="M16" s="44">
        <f>M7/RES_summary!M$6</f>
        <v>1.2081890352474147</v>
      </c>
      <c r="N16" s="44">
        <f>N7/RES_summary!N$6</f>
        <v>1.272563801898013</v>
      </c>
      <c r="O16" s="44">
        <f>O7/RES_summary!O$6</f>
        <v>1.3540091998127493</v>
      </c>
      <c r="P16" s="44">
        <f>P7/RES_summary!P$6</f>
        <v>1.5285055917198933</v>
      </c>
      <c r="Q16" s="44">
        <f>Q7/RES_summary!Q$6</f>
        <v>1.6886484983362173</v>
      </c>
      <c r="R16" s="44">
        <f>R7/RES_summary!R$6</f>
        <v>1.8469000154978681</v>
      </c>
      <c r="S16" s="44">
        <f>S7/RES_summary!S$6</f>
        <v>2.0868500541533321</v>
      </c>
      <c r="T16" s="44">
        <f>T7/RES_summary!T$6</f>
        <v>2.2950269599628452</v>
      </c>
      <c r="U16" s="44">
        <f>U7/RES_summary!U$6</f>
        <v>2.4827215290085376</v>
      </c>
      <c r="V16" s="44">
        <f>V7/RES_summary!V$6</f>
        <v>2.6693672170010716</v>
      </c>
      <c r="W16" s="44">
        <f>W7/RES_summary!W$6</f>
        <v>2.7576616991112126</v>
      </c>
      <c r="X16" s="44">
        <f>X7/RES_summary!X$6</f>
        <v>2.8396210412324647</v>
      </c>
      <c r="Y16" s="44">
        <f>Y7/RES_summary!Y$6</f>
        <v>2.9154650801595259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171.51837984879162</v>
      </c>
      <c r="C17" s="52">
        <f t="shared" si="4"/>
        <v>179.84090482391966</v>
      </c>
      <c r="D17" s="52">
        <f t="shared" si="4"/>
        <v>188.82986954656889</v>
      </c>
      <c r="E17" s="52">
        <f t="shared" si="4"/>
        <v>198.1021042532754</v>
      </c>
      <c r="F17" s="52">
        <f t="shared" si="4"/>
        <v>208.27110427285865</v>
      </c>
      <c r="G17" s="52">
        <f t="shared" si="4"/>
        <v>217.90320874813838</v>
      </c>
      <c r="H17" s="52">
        <f t="shared" si="4"/>
        <v>234.68855838304299</v>
      </c>
      <c r="I17" s="52">
        <f t="shared" si="4"/>
        <v>252.24957273404033</v>
      </c>
      <c r="J17" s="52">
        <f t="shared" si="4"/>
        <v>272.28199300585965</v>
      </c>
      <c r="K17" s="52">
        <f t="shared" si="4"/>
        <v>292.87778166771824</v>
      </c>
      <c r="L17" s="52">
        <f t="shared" si="4"/>
        <v>309.46594333074114</v>
      </c>
      <c r="M17" s="52">
        <f t="shared" si="4"/>
        <v>317.35576110842322</v>
      </c>
      <c r="N17" s="52">
        <f t="shared" si="4"/>
        <v>321.24787398179046</v>
      </c>
      <c r="O17" s="52">
        <f t="shared" si="4"/>
        <v>325.8030881719223</v>
      </c>
      <c r="P17" s="52">
        <f t="shared" si="4"/>
        <v>336.55626858417372</v>
      </c>
      <c r="Q17" s="52">
        <f t="shared" si="4"/>
        <v>338.89873366754415</v>
      </c>
      <c r="R17" s="52">
        <f t="shared" ref="R17:V17" si="5">R13*R16</f>
        <v>334.44263750511675</v>
      </c>
      <c r="S17" s="52">
        <f t="shared" si="5"/>
        <v>340.23624579371182</v>
      </c>
      <c r="T17" s="52">
        <f t="shared" si="5"/>
        <v>343.15719162562795</v>
      </c>
      <c r="U17" s="52">
        <f t="shared" si="5"/>
        <v>346.20035064427879</v>
      </c>
      <c r="V17" s="52">
        <f t="shared" si="5"/>
        <v>351.08973082049772</v>
      </c>
      <c r="W17" s="52">
        <f t="shared" ref="W17:Y17" si="6">W13*W16</f>
        <v>345.23071048560814</v>
      </c>
      <c r="X17" s="52">
        <f t="shared" si="6"/>
        <v>336.82855847791757</v>
      </c>
      <c r="Y17" s="52">
        <f t="shared" si="6"/>
        <v>334.84428365234669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234.41775283430766</v>
      </c>
      <c r="C18" s="36">
        <f>C3*11630*1000/RES_summary!C$6</f>
        <v>247.54941651161144</v>
      </c>
      <c r="D18" s="36">
        <f>D3*11630*1000/RES_summary!D$6</f>
        <v>261.17808898141755</v>
      </c>
      <c r="E18" s="36">
        <f>E3*11630*1000/RES_summary!E$6</f>
        <v>274.87259872159109</v>
      </c>
      <c r="F18" s="36">
        <f>F3*11630*1000/RES_summary!F$6</f>
        <v>289.5575132309101</v>
      </c>
      <c r="G18" s="36">
        <f>G3*11630*1000/RES_summary!G$6</f>
        <v>303.05886696770443</v>
      </c>
      <c r="H18" s="36">
        <f>H3*11630*1000/RES_summary!H$6</f>
        <v>326.26538327923356</v>
      </c>
      <c r="I18" s="36">
        <f>I3*11630*1000/RES_summary!I$6</f>
        <v>349.98082110810191</v>
      </c>
      <c r="J18" s="36">
        <f>J3*11630*1000/RES_summary!J$6</f>
        <v>376.05223913021558</v>
      </c>
      <c r="K18" s="36">
        <f>K3*11630*1000/RES_summary!K$6</f>
        <v>401.59901341041876</v>
      </c>
      <c r="L18" s="36">
        <f>L3*11630*1000/RES_summary!L$6</f>
        <v>422.05313584746148</v>
      </c>
      <c r="M18" s="36">
        <f>M3*11630*1000/RES_summary!M$6</f>
        <v>435.39880965637269</v>
      </c>
      <c r="N18" s="36">
        <f>N3*11630*1000/RES_summary!N$6</f>
        <v>442.6053538404671</v>
      </c>
      <c r="O18" s="36">
        <f>O3*11630*1000/RES_summary!O$6</f>
        <v>451.00821895870183</v>
      </c>
      <c r="P18" s="36">
        <f>P3*11630*1000/RES_summary!P$6</f>
        <v>468.13975497284719</v>
      </c>
      <c r="Q18" s="36">
        <f>Q3*11630*1000/RES_summary!Q$6</f>
        <v>474.2374407524012</v>
      </c>
      <c r="R18" s="36">
        <f>R3*11630*1000/RES_summary!R$6</f>
        <v>467.82928170346059</v>
      </c>
      <c r="S18" s="36">
        <f>S3*11630*1000/RES_summary!S$6</f>
        <v>484.18951685946081</v>
      </c>
      <c r="T18" s="36">
        <f>T3*11630*1000/RES_summary!T$6</f>
        <v>502.4958273813287</v>
      </c>
      <c r="U18" s="36">
        <f>U3*11630*1000/RES_summary!U$6</f>
        <v>508.74775328488124</v>
      </c>
      <c r="V18" s="36">
        <f>V3*11630*1000/RES_summary!V$6</f>
        <v>543.93962383699761</v>
      </c>
      <c r="W18" s="36">
        <f>W3*11630*1000/RES_summary!W$6</f>
        <v>550.37402579892614</v>
      </c>
      <c r="X18" s="36">
        <f>X3*11630*1000/RES_summary!X$6</f>
        <v>520.8091033687208</v>
      </c>
      <c r="Y18" s="36">
        <f>Y3*11630*1000/RES_summary!Y$6</f>
        <v>509.7036008013647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137.97951958352459</v>
      </c>
      <c r="C3" s="49">
        <f t="shared" ref="C3:W3" si="0">C5*C11/11630</f>
        <v>140.4295000553895</v>
      </c>
      <c r="D3" s="49">
        <f t="shared" si="0"/>
        <v>143.22856066024619</v>
      </c>
      <c r="E3" s="49">
        <f t="shared" si="0"/>
        <v>145.89372996165454</v>
      </c>
      <c r="F3" s="49">
        <f t="shared" si="0"/>
        <v>156.85656011665046</v>
      </c>
      <c r="G3" s="49">
        <f t="shared" si="0"/>
        <v>168.87053027046701</v>
      </c>
      <c r="H3" s="49">
        <f t="shared" si="0"/>
        <v>182.52877062765273</v>
      </c>
      <c r="I3" s="49">
        <f t="shared" si="0"/>
        <v>200.31868098572673</v>
      </c>
      <c r="J3" s="49">
        <f t="shared" si="0"/>
        <v>215.4996553729502</v>
      </c>
      <c r="K3" s="49">
        <f t="shared" si="0"/>
        <v>231.24077253273404</v>
      </c>
      <c r="L3" s="49">
        <f t="shared" si="0"/>
        <v>243.88649070833137</v>
      </c>
      <c r="M3" s="49">
        <f t="shared" si="0"/>
        <v>252.6724858028509</v>
      </c>
      <c r="N3" s="49">
        <f t="shared" si="0"/>
        <v>260.42887315142247</v>
      </c>
      <c r="O3" s="49">
        <f t="shared" si="0"/>
        <v>263.83822359279901</v>
      </c>
      <c r="P3" s="49">
        <f t="shared" si="0"/>
        <v>273.97528867904464</v>
      </c>
      <c r="Q3" s="49">
        <f t="shared" si="0"/>
        <v>290.41063643105912</v>
      </c>
      <c r="R3" s="49">
        <f t="shared" si="0"/>
        <v>327.69867243567739</v>
      </c>
      <c r="S3" s="49">
        <f t="shared" si="0"/>
        <v>375.63900899299614</v>
      </c>
      <c r="T3" s="49">
        <f t="shared" si="0"/>
        <v>432.18329443306254</v>
      </c>
      <c r="U3" s="49">
        <f t="shared" si="0"/>
        <v>478.35930720395459</v>
      </c>
      <c r="V3" s="49">
        <f t="shared" si="0"/>
        <v>547.89030762574589</v>
      </c>
      <c r="W3" s="49">
        <f t="shared" si="0"/>
        <v>593.30289598793956</v>
      </c>
      <c r="X3" s="49">
        <f t="shared" ref="X3:Y3" si="1">X5*X11/11630</f>
        <v>613.42010063794146</v>
      </c>
      <c r="Y3" s="49">
        <f t="shared" si="1"/>
        <v>626.6960481113872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2723.0641207677336</v>
      </c>
      <c r="C5" s="49">
        <f t="shared" ref="C5:W5" si="2">C7*C13/1000000</f>
        <v>2716.4636300479442</v>
      </c>
      <c r="D5" s="49">
        <f t="shared" si="2"/>
        <v>2721.0627698984099</v>
      </c>
      <c r="E5" s="49">
        <f t="shared" si="2"/>
        <v>2725.5616640489561</v>
      </c>
      <c r="F5" s="49">
        <f t="shared" si="2"/>
        <v>2884.4617539826072</v>
      </c>
      <c r="G5" s="49">
        <f t="shared" si="2"/>
        <v>3061.1162016561279</v>
      </c>
      <c r="H5" s="49">
        <f t="shared" si="2"/>
        <v>3263.6945673586129</v>
      </c>
      <c r="I5" s="49">
        <f t="shared" si="2"/>
        <v>3537.1915487496067</v>
      </c>
      <c r="J5" s="49">
        <f t="shared" si="2"/>
        <v>3767.0296330351075</v>
      </c>
      <c r="K5" s="49">
        <f t="shared" si="2"/>
        <v>4010.8693568169729</v>
      </c>
      <c r="L5" s="49">
        <f t="shared" si="2"/>
        <v>4189.4871820961062</v>
      </c>
      <c r="M5" s="49">
        <f t="shared" si="2"/>
        <v>4290.5866439961783</v>
      </c>
      <c r="N5" s="49">
        <f t="shared" si="2"/>
        <v>4378.4924514598588</v>
      </c>
      <c r="O5" s="49">
        <f t="shared" si="2"/>
        <v>4388.5055398775821</v>
      </c>
      <c r="P5" s="49">
        <f t="shared" si="2"/>
        <v>4507.4631566736634</v>
      </c>
      <c r="Q5" s="49">
        <f t="shared" si="2"/>
        <v>4718.4009732733475</v>
      </c>
      <c r="R5" s="49">
        <f t="shared" si="2"/>
        <v>5319.6133597939661</v>
      </c>
      <c r="S5" s="49">
        <f t="shared" si="2"/>
        <v>5972.2117297740488</v>
      </c>
      <c r="T5" s="49">
        <f t="shared" si="2"/>
        <v>6670.2481937850152</v>
      </c>
      <c r="U5" s="49">
        <f t="shared" si="2"/>
        <v>7348.2925328879483</v>
      </c>
      <c r="V5" s="49">
        <f t="shared" si="2"/>
        <v>7979.5074937134059</v>
      </c>
      <c r="W5" s="49">
        <f t="shared" si="2"/>
        <v>8457.0034033009488</v>
      </c>
      <c r="X5" s="49">
        <f t="shared" ref="X5:Y5" si="3">X7*X13/1000000</f>
        <v>8960.2944147575254</v>
      </c>
      <c r="Y5" s="49">
        <f t="shared" si="3"/>
        <v>9268.9904193122402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7557426.9135343153</v>
      </c>
      <c r="C7" s="35">
        <v>7636128.8929941561</v>
      </c>
      <c r="D7" s="35">
        <v>7792569.3877879139</v>
      </c>
      <c r="E7" s="35">
        <v>7998957.3644644963</v>
      </c>
      <c r="F7" s="35">
        <v>8784127.7377451435</v>
      </c>
      <c r="G7" s="35">
        <v>9753758.8164256942</v>
      </c>
      <c r="H7" s="35">
        <v>10763933.011976477</v>
      </c>
      <c r="I7" s="35">
        <v>12173395.104625948</v>
      </c>
      <c r="J7" s="35">
        <v>13609502.576430313</v>
      </c>
      <c r="K7" s="35">
        <v>15522210.259670606</v>
      </c>
      <c r="L7" s="35">
        <v>17387044.82041961</v>
      </c>
      <c r="M7" s="35">
        <v>18985589.094389874</v>
      </c>
      <c r="N7" s="35">
        <v>20793759.701617163</v>
      </c>
      <c r="O7" s="35">
        <v>22270836.176024403</v>
      </c>
      <c r="P7" s="35">
        <v>24757583.634474143</v>
      </c>
      <c r="Q7" s="35">
        <v>27658234.062183749</v>
      </c>
      <c r="R7" s="35">
        <v>32595198.188538309</v>
      </c>
      <c r="S7" s="35">
        <v>37755591.035982206</v>
      </c>
      <c r="T7" s="35">
        <v>42884605.713569991</v>
      </c>
      <c r="U7" s="35">
        <v>47923651.708887011</v>
      </c>
      <c r="V7" s="35">
        <v>52677247.215764768</v>
      </c>
      <c r="W7" s="35">
        <v>56584258.62318667</v>
      </c>
      <c r="X7" s="35">
        <v>60800796.346430294</v>
      </c>
      <c r="Y7" s="35">
        <v>63628417.662721865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1488621.700255407</v>
      </c>
      <c r="D8" s="52">
        <v>1615406.9778843448</v>
      </c>
      <c r="E8" s="52">
        <v>1716107.4077805281</v>
      </c>
      <c r="F8" s="52">
        <v>2347408.2910596691</v>
      </c>
      <c r="G8" s="52">
        <v>2586214.4394457452</v>
      </c>
      <c r="H8" s="52">
        <v>2498795.8958061896</v>
      </c>
      <c r="I8" s="52">
        <v>3024869.0705338158</v>
      </c>
      <c r="J8" s="52">
        <v>3152214.8795848936</v>
      </c>
      <c r="K8" s="52">
        <v>4260115.9742999617</v>
      </c>
      <c r="L8" s="52">
        <v>4451049.0001947489</v>
      </c>
      <c r="M8" s="52">
        <v>4097340.1697764546</v>
      </c>
      <c r="N8" s="52">
        <v>4833039.677761104</v>
      </c>
      <c r="O8" s="52">
        <v>4629291.3539921343</v>
      </c>
      <c r="P8" s="52">
        <v>6746863.4327497035</v>
      </c>
      <c r="Q8" s="52">
        <v>7351699.4279043563</v>
      </c>
      <c r="R8" s="52">
        <v>9034304.2961310148</v>
      </c>
      <c r="S8" s="52">
        <v>9993432.5252050012</v>
      </c>
      <c r="T8" s="52">
        <v>9758306.0315799192</v>
      </c>
      <c r="U8" s="52">
        <v>11785909.428066723</v>
      </c>
      <c r="V8" s="52">
        <v>12105294.93478211</v>
      </c>
      <c r="W8" s="52">
        <v>12941315.703552917</v>
      </c>
      <c r="X8" s="52">
        <v>14209970.248448625</v>
      </c>
      <c r="Y8" s="52">
        <v>12585927.34787149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1409919.7207955662</v>
      </c>
      <c r="D9" s="36">
        <v>1458966.483090587</v>
      </c>
      <c r="E9" s="36">
        <v>1509719.4311039457</v>
      </c>
      <c r="F9" s="36">
        <v>1562237.917779021</v>
      </c>
      <c r="G9" s="36">
        <v>1616583.3607651945</v>
      </c>
      <c r="H9" s="36">
        <v>1488621.700255407</v>
      </c>
      <c r="I9" s="36">
        <v>1615406.9778843448</v>
      </c>
      <c r="J9" s="36">
        <v>1716107.4077805281</v>
      </c>
      <c r="K9" s="36">
        <v>2347408.2910596672</v>
      </c>
      <c r="L9" s="36">
        <v>2586214.4394457452</v>
      </c>
      <c r="M9" s="36">
        <v>2498795.8958061896</v>
      </c>
      <c r="N9" s="36">
        <v>3024869.0705338158</v>
      </c>
      <c r="O9" s="36">
        <v>3152214.8795848936</v>
      </c>
      <c r="P9" s="36">
        <v>4260115.9742999636</v>
      </c>
      <c r="Q9" s="36">
        <v>4451049.0001947507</v>
      </c>
      <c r="R9" s="36">
        <v>4097340.1697764583</v>
      </c>
      <c r="S9" s="36">
        <v>4833039.6777611077</v>
      </c>
      <c r="T9" s="36">
        <v>4629291.3539921343</v>
      </c>
      <c r="U9" s="36">
        <v>6746863.4327497035</v>
      </c>
      <c r="V9" s="36">
        <v>7351699.4279043525</v>
      </c>
      <c r="W9" s="36">
        <v>9034304.2961310148</v>
      </c>
      <c r="X9" s="36">
        <v>9993432.5252049938</v>
      </c>
      <c r="Y9" s="36">
        <v>9758306.0315799192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589.30004641387791</v>
      </c>
      <c r="C11" s="54">
        <v>601.2210388457712</v>
      </c>
      <c r="D11" s="54">
        <v>612.16822298474699</v>
      </c>
      <c r="E11" s="54">
        <v>622.53006484301864</v>
      </c>
      <c r="F11" s="54">
        <v>632.43750472263832</v>
      </c>
      <c r="G11" s="54">
        <v>641.58435605384261</v>
      </c>
      <c r="H11" s="54">
        <v>650.43145385925084</v>
      </c>
      <c r="I11" s="54">
        <v>658.6316369232394</v>
      </c>
      <c r="J11" s="54">
        <v>665.3149128450334</v>
      </c>
      <c r="K11" s="54">
        <v>670.51054155749171</v>
      </c>
      <c r="L11" s="54">
        <v>677.02794247929205</v>
      </c>
      <c r="M11" s="54">
        <v>684.89026180117241</v>
      </c>
      <c r="N11" s="54">
        <v>691.74215288214043</v>
      </c>
      <c r="O11" s="54">
        <v>699.19896705196982</v>
      </c>
      <c r="P11" s="54">
        <v>706.90153121266587</v>
      </c>
      <c r="Q11" s="54">
        <v>715.80938559999595</v>
      </c>
      <c r="R11" s="54">
        <v>716.43093259968373</v>
      </c>
      <c r="S11" s="54">
        <v>731.50147252964666</v>
      </c>
      <c r="T11" s="54">
        <v>753.53893411938566</v>
      </c>
      <c r="U11" s="54">
        <v>757.08999306748547</v>
      </c>
      <c r="V11" s="54">
        <v>798.54104814207244</v>
      </c>
      <c r="W11" s="54">
        <v>815.9051559145023</v>
      </c>
      <c r="X11" s="54">
        <v>796.18765190008708</v>
      </c>
      <c r="Y11" s="54">
        <v>786.32889989287946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360.31630235035408</v>
      </c>
      <c r="C13" s="35">
        <v>355.73831559341426</v>
      </c>
      <c r="D13" s="35">
        <v>349.18685153611978</v>
      </c>
      <c r="E13" s="35">
        <v>340.7396164101724</v>
      </c>
      <c r="F13" s="35">
        <v>328.37201826974331</v>
      </c>
      <c r="G13" s="35">
        <v>313.83964472251392</v>
      </c>
      <c r="H13" s="35">
        <v>303.20651045740135</v>
      </c>
      <c r="I13" s="35">
        <v>290.56738225850052</v>
      </c>
      <c r="J13" s="35">
        <v>276.79407178033512</v>
      </c>
      <c r="K13" s="35">
        <v>258.39550487458007</v>
      </c>
      <c r="L13" s="35">
        <v>240.95452823448807</v>
      </c>
      <c r="M13" s="35">
        <v>225.99175736211527</v>
      </c>
      <c r="N13" s="35">
        <v>210.56761808781204</v>
      </c>
      <c r="O13" s="35">
        <v>197.05167355153077</v>
      </c>
      <c r="P13" s="35">
        <v>182.06393738673125</v>
      </c>
      <c r="Q13" s="35">
        <v>170.59661013299009</v>
      </c>
      <c r="R13" s="35">
        <v>163.2023627843607</v>
      </c>
      <c r="S13" s="35">
        <v>158.18085655399628</v>
      </c>
      <c r="T13" s="35">
        <v>155.53945484158541</v>
      </c>
      <c r="U13" s="35">
        <v>153.33331811868737</v>
      </c>
      <c r="V13" s="35">
        <v>151.47920431433195</v>
      </c>
      <c r="W13" s="35">
        <v>149.45858811403605</v>
      </c>
      <c r="X13" s="35">
        <v>147.37133315990846</v>
      </c>
      <c r="Y13" s="35">
        <v>145.67375332897342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336.83276926709004</v>
      </c>
      <c r="D14" s="36">
        <v>328.26931884698905</v>
      </c>
      <c r="E14" s="36">
        <v>319.6043643105956</v>
      </c>
      <c r="F14" s="36">
        <v>307.48799968388522</v>
      </c>
      <c r="G14" s="36">
        <v>293.53164806713966</v>
      </c>
      <c r="H14" s="36">
        <v>281.73366883311115</v>
      </c>
      <c r="I14" s="36">
        <v>265.72572595345815</v>
      </c>
      <c r="J14" s="36">
        <v>246.91003981949194</v>
      </c>
      <c r="K14" s="36">
        <v>226.66979243442944</v>
      </c>
      <c r="L14" s="36">
        <v>210.68148472498225</v>
      </c>
      <c r="M14" s="36">
        <v>196.49195915666303</v>
      </c>
      <c r="N14" s="36">
        <v>184.49907234333216</v>
      </c>
      <c r="O14" s="36">
        <v>170.29098615186541</v>
      </c>
      <c r="P14" s="36">
        <v>160.75576914341357</v>
      </c>
      <c r="Q14" s="36">
        <v>156.24842117243674</v>
      </c>
      <c r="R14" s="36">
        <v>155.66298607116278</v>
      </c>
      <c r="S14" s="36">
        <v>154.53045820148216</v>
      </c>
      <c r="T14" s="36">
        <v>152.31773312462326</v>
      </c>
      <c r="U14" s="36">
        <v>149.55498939629251</v>
      </c>
      <c r="V14" s="36">
        <v>147.03535923405056</v>
      </c>
      <c r="W14" s="36">
        <v>145.56500564171006</v>
      </c>
      <c r="X14" s="36">
        <v>144.09465204936956</v>
      </c>
      <c r="Y14" s="36">
        <v>142.62429845702903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0.33875056706404139</v>
      </c>
      <c r="C16" s="44">
        <f>C7/RES_summary!C$6</f>
        <v>0.34076414637073149</v>
      </c>
      <c r="D16" s="44">
        <f>D7/RES_summary!D$6</f>
        <v>0.34623010151184747</v>
      </c>
      <c r="E16" s="44">
        <f>E7/RES_summary!E$6</f>
        <v>0.35285318831461243</v>
      </c>
      <c r="F16" s="44">
        <f>F7/RES_summary!F$6</f>
        <v>0.38315831434887143</v>
      </c>
      <c r="G16" s="44">
        <f>G7/RES_summary!G$6</f>
        <v>0.41892300694623191</v>
      </c>
      <c r="H16" s="44">
        <f>H7/RES_summary!H$6</f>
        <v>0.45723034655406469</v>
      </c>
      <c r="I16" s="44">
        <f>I7/RES_summary!I$6</f>
        <v>0.50994054815786438</v>
      </c>
      <c r="J16" s="44">
        <f>J7/RES_summary!J$6</f>
        <v>0.56258613293260717</v>
      </c>
      <c r="K16" s="44">
        <f>K7/RES_summary!K$6</f>
        <v>0.63373453903502452</v>
      </c>
      <c r="L16" s="44">
        <f>L7/RES_summary!L$6</f>
        <v>0.70375066609319292</v>
      </c>
      <c r="M16" s="44">
        <f>M7/RES_summary!M$6</f>
        <v>0.75817581866729788</v>
      </c>
      <c r="N16" s="44">
        <f>N7/RES_summary!N$6</f>
        <v>0.82060804078955929</v>
      </c>
      <c r="O16" s="44">
        <f>O7/RES_summary!O$6</f>
        <v>0.87306462623238434</v>
      </c>
      <c r="P16" s="44">
        <f>P7/RES_summary!P$6</f>
        <v>0.96176067374857876</v>
      </c>
      <c r="Q16" s="44">
        <f>Q7/RES_summary!Q$6</f>
        <v>1.0761823104714068</v>
      </c>
      <c r="R16" s="44">
        <f>R7/RES_summary!R$6</f>
        <v>1.2666700730035216</v>
      </c>
      <c r="S16" s="44">
        <f>S7/RES_summary!S$6</f>
        <v>1.4664322212463847</v>
      </c>
      <c r="T16" s="44">
        <f>T7/RES_summary!T$6</f>
        <v>1.6620728431996874</v>
      </c>
      <c r="U16" s="44">
        <f>U7/RES_summary!U$6</f>
        <v>1.8467095010852834</v>
      </c>
      <c r="V16" s="44">
        <f>V7/RES_summary!V$6</f>
        <v>2.0384985702778251</v>
      </c>
      <c r="W16" s="44">
        <f>W7/RES_summary!W$6</f>
        <v>2.1912995544068128</v>
      </c>
      <c r="X16" s="44">
        <f>X7/RES_summary!X$6</f>
        <v>2.313370828465088</v>
      </c>
      <c r="Y16" s="44">
        <f>Y7/RES_summary!Y$6</f>
        <v>2.4093665863747353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122.05735174360103</v>
      </c>
      <c r="C17" s="52">
        <f t="shared" si="4"/>
        <v>121.22286344455169</v>
      </c>
      <c r="D17" s="52">
        <f t="shared" si="4"/>
        <v>120.89899905395316</v>
      </c>
      <c r="E17" s="52">
        <f t="shared" si="4"/>
        <v>120.23106003542736</v>
      </c>
      <c r="F17" s="52">
        <f t="shared" si="4"/>
        <v>125.81846899957166</v>
      </c>
      <c r="G17" s="52">
        <f t="shared" si="4"/>
        <v>131.47464766609266</v>
      </c>
      <c r="H17" s="52">
        <f t="shared" si="4"/>
        <v>138.63521785388625</v>
      </c>
      <c r="I17" s="52">
        <f t="shared" si="4"/>
        <v>148.17209018569548</v>
      </c>
      <c r="J17" s="52">
        <f t="shared" si="4"/>
        <v>155.72050646156922</v>
      </c>
      <c r="K17" s="52">
        <f t="shared" si="4"/>
        <v>163.75415617041443</v>
      </c>
      <c r="L17" s="52">
        <f t="shared" si="4"/>
        <v>169.57190974319204</v>
      </c>
      <c r="M17" s="52">
        <f t="shared" si="4"/>
        <v>171.34148565008309</v>
      </c>
      <c r="N17" s="52">
        <f t="shared" si="4"/>
        <v>172.7934805327636</v>
      </c>
      <c r="O17" s="52">
        <f t="shared" si="4"/>
        <v>172.03884571773304</v>
      </c>
      <c r="P17" s="52">
        <f t="shared" si="4"/>
        <v>175.1019350863817</v>
      </c>
      <c r="Q17" s="52">
        <f t="shared" si="4"/>
        <v>183.59305405151107</v>
      </c>
      <c r="R17" s="52">
        <f t="shared" ref="R17:V17" si="5">R13*R16</f>
        <v>206.72354878241339</v>
      </c>
      <c r="S17" s="52">
        <f t="shared" si="5"/>
        <v>231.96150483513253</v>
      </c>
      <c r="T17" s="52">
        <f t="shared" si="5"/>
        <v>258.51790393828327</v>
      </c>
      <c r="U17" s="52">
        <f t="shared" si="5"/>
        <v>283.16209540271223</v>
      </c>
      <c r="V17" s="52">
        <f t="shared" si="5"/>
        <v>308.79014142158826</v>
      </c>
      <c r="W17" s="52">
        <f t="shared" ref="W17:Y17" si="6">W13*W16</f>
        <v>327.50853753655855</v>
      </c>
      <c r="X17" s="52">
        <f t="shared" si="6"/>
        <v>340.92454308414193</v>
      </c>
      <c r="Y17" s="52">
        <f t="shared" si="6"/>
        <v>350.98147378262394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71.928403047659117</v>
      </c>
      <c r="C18" s="36">
        <f>C3*11630*1000/RES_summary!C$6</f>
        <v>72.881735891992449</v>
      </c>
      <c r="D18" s="36">
        <f>D3*11630*1000/RES_summary!D$6</f>
        <v>74.01052541149312</v>
      </c>
      <c r="E18" s="36">
        <f>E3*11630*1000/RES_summary!E$6</f>
        <v>74.847449599999464</v>
      </c>
      <c r="F18" s="36">
        <f>F3*11630*1000/RES_summary!F$6</f>
        <v>79.572318582111734</v>
      </c>
      <c r="G18" s="36">
        <f>G3*11630*1000/RES_summary!G$6</f>
        <v>84.352077160255902</v>
      </c>
      <c r="H18" s="36">
        <f>H3*11630*1000/RES_summary!H$6</f>
        <v>90.172706304797202</v>
      </c>
      <c r="I18" s="36">
        <f>I3*11630*1000/RES_summary!I$6</f>
        <v>97.590826305342489</v>
      </c>
      <c r="J18" s="36">
        <f>J3*11630*1000/RES_summary!J$6</f>
        <v>103.60317518466339</v>
      </c>
      <c r="K18" s="36">
        <f>K3*11630*1000/RES_summary!K$6</f>
        <v>109.79888793611465</v>
      </c>
      <c r="L18" s="36">
        <f>L3*11630*1000/RES_summary!L$6</f>
        <v>114.80492115571751</v>
      </c>
      <c r="M18" s="36">
        <f>M3*11630*1000/RES_summary!M$6</f>
        <v>117.35011496428722</v>
      </c>
      <c r="N18" s="36">
        <f>N3*11630*1000/RES_summary!N$6</f>
        <v>119.52853422773211</v>
      </c>
      <c r="O18" s="36">
        <f>O3*11630*1000/RES_summary!O$6</f>
        <v>120.28938321865212</v>
      </c>
      <c r="P18" s="36">
        <f>P3*11630*1000/RES_summary!P$6</f>
        <v>123.77982603086407</v>
      </c>
      <c r="Q18" s="36">
        <f>Q3*11630*1000/RES_summary!Q$6</f>
        <v>131.41763122103899</v>
      </c>
      <c r="R18" s="36">
        <f>R3*11630*1000/RES_summary!R$6</f>
        <v>148.10314484450066</v>
      </c>
      <c r="S18" s="36">
        <f>S3*11630*1000/RES_summary!S$6</f>
        <v>169.68018235709218</v>
      </c>
      <c r="T18" s="36">
        <f>T3*11630*1000/RES_summary!T$6</f>
        <v>194.80330578443167</v>
      </c>
      <c r="U18" s="36">
        <f>U3*11630*1000/RES_summary!U$6</f>
        <v>214.37918884541406</v>
      </c>
      <c r="V18" s="36">
        <f>V3*11630*1000/RES_summary!V$6</f>
        <v>246.5816031867339</v>
      </c>
      <c r="W18" s="36">
        <f>W3*11630*1000/RES_summary!W$6</f>
        <v>267.21590438209643</v>
      </c>
      <c r="X18" s="36">
        <f>X3*11630*1000/RES_summary!X$6</f>
        <v>271.4399114332731</v>
      </c>
      <c r="Y18" s="36">
        <f>Y3*11630*1000/RES_summary!Y$6</f>
        <v>275.98687616227215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793.7702639815534</v>
      </c>
      <c r="C3" s="49">
        <f t="shared" ref="C3:W3" si="0">C5*C11/11630</f>
        <v>807.19068376123653</v>
      </c>
      <c r="D3" s="49">
        <f t="shared" si="0"/>
        <v>817.95330031468154</v>
      </c>
      <c r="E3" s="49">
        <f t="shared" si="0"/>
        <v>824.56340918542332</v>
      </c>
      <c r="F3" s="49">
        <f t="shared" si="0"/>
        <v>833.38866968712455</v>
      </c>
      <c r="G3" s="49">
        <f t="shared" si="0"/>
        <v>840.65130157282817</v>
      </c>
      <c r="H3" s="49">
        <f t="shared" si="0"/>
        <v>844.05143708252012</v>
      </c>
      <c r="I3" s="49">
        <f t="shared" si="0"/>
        <v>845.39994370356658</v>
      </c>
      <c r="J3" s="49">
        <f t="shared" si="0"/>
        <v>841.19173054117675</v>
      </c>
      <c r="K3" s="49">
        <f t="shared" si="0"/>
        <v>831.15411049543627</v>
      </c>
      <c r="L3" s="49">
        <f t="shared" si="0"/>
        <v>817.49238569584679</v>
      </c>
      <c r="M3" s="49">
        <f t="shared" si="0"/>
        <v>791.96239311756312</v>
      </c>
      <c r="N3" s="49">
        <f t="shared" si="0"/>
        <v>762.81281793858807</v>
      </c>
      <c r="O3" s="49">
        <f t="shared" si="0"/>
        <v>740.48944980831345</v>
      </c>
      <c r="P3" s="49">
        <f t="shared" si="0"/>
        <v>724.50917423388978</v>
      </c>
      <c r="Q3" s="49">
        <f t="shared" si="0"/>
        <v>680.76220902713089</v>
      </c>
      <c r="R3" s="49">
        <f t="shared" si="0"/>
        <v>638.53514530635277</v>
      </c>
      <c r="S3" s="49">
        <f t="shared" si="0"/>
        <v>602.4123260889296</v>
      </c>
      <c r="T3" s="49">
        <f t="shared" si="0"/>
        <v>572.87701507307133</v>
      </c>
      <c r="U3" s="49">
        <f t="shared" si="0"/>
        <v>531.94736066138694</v>
      </c>
      <c r="V3" s="49">
        <f t="shared" si="0"/>
        <v>523.136868133799</v>
      </c>
      <c r="W3" s="49">
        <f t="shared" si="0"/>
        <v>508.29550484522849</v>
      </c>
      <c r="X3" s="49">
        <f t="shared" ref="X3:Y3" si="1">X5*X11/11630</f>
        <v>473.33379568213513</v>
      </c>
      <c r="Y3" s="49">
        <f t="shared" si="1"/>
        <v>442.40757693203295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19583.170070106156</v>
      </c>
      <c r="C5" s="49">
        <f t="shared" ref="C5:W5" si="2">C7*C13/1000000</f>
        <v>19873.424061279238</v>
      </c>
      <c r="D5" s="49">
        <f t="shared" si="2"/>
        <v>20111.905289103215</v>
      </c>
      <c r="E5" s="49">
        <f t="shared" si="2"/>
        <v>20252.081100427356</v>
      </c>
      <c r="F5" s="49">
        <f t="shared" si="2"/>
        <v>20437.91206231686</v>
      </c>
      <c r="G5" s="49">
        <f t="shared" si="2"/>
        <v>20594.704887054333</v>
      </c>
      <c r="H5" s="49">
        <f t="shared" si="2"/>
        <v>20652.462389607255</v>
      </c>
      <c r="I5" s="49">
        <f t="shared" si="2"/>
        <v>20670.386824414927</v>
      </c>
      <c r="J5" s="49">
        <f t="shared" si="2"/>
        <v>20587.295761110116</v>
      </c>
      <c r="K5" s="49">
        <f t="shared" si="2"/>
        <v>20398.582805894592</v>
      </c>
      <c r="L5" s="49">
        <f t="shared" si="2"/>
        <v>20070.880047325143</v>
      </c>
      <c r="M5" s="49">
        <f t="shared" si="2"/>
        <v>19438.037885962462</v>
      </c>
      <c r="N5" s="49">
        <f t="shared" si="2"/>
        <v>18736.909491248269</v>
      </c>
      <c r="O5" s="49">
        <f t="shared" si="2"/>
        <v>18180.538341108862</v>
      </c>
      <c r="P5" s="49">
        <f t="shared" si="2"/>
        <v>17768.121819140288</v>
      </c>
      <c r="Q5" s="49">
        <f t="shared" si="2"/>
        <v>16641.005825434269</v>
      </c>
      <c r="R5" s="49">
        <f t="shared" si="2"/>
        <v>15640.027406657662</v>
      </c>
      <c r="S5" s="49">
        <f t="shared" si="2"/>
        <v>14671.875879474606</v>
      </c>
      <c r="T5" s="49">
        <f t="shared" si="2"/>
        <v>13575.604832362696</v>
      </c>
      <c r="U5" s="49">
        <f t="shared" si="2"/>
        <v>12555.531873891838</v>
      </c>
      <c r="V5" s="49">
        <f t="shared" si="2"/>
        <v>11700.677288583516</v>
      </c>
      <c r="W5" s="49">
        <f t="shared" si="2"/>
        <v>11105.493377596349</v>
      </c>
      <c r="X5" s="49">
        <f t="shared" ref="X5:Y5" si="3">X7*X13/1000000</f>
        <v>10672.456148906038</v>
      </c>
      <c r="Y5" s="49">
        <f t="shared" si="3"/>
        <v>10137.293135630442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303105671.9217394</v>
      </c>
      <c r="C7" s="35">
        <v>308894436.8308593</v>
      </c>
      <c r="D7" s="35">
        <v>314904469.65864247</v>
      </c>
      <c r="E7" s="35">
        <v>321424080.93474334</v>
      </c>
      <c r="F7" s="35">
        <v>329677845.28434235</v>
      </c>
      <c r="G7" s="35">
        <v>339356545.92545295</v>
      </c>
      <c r="H7" s="35">
        <v>348016295.93602318</v>
      </c>
      <c r="I7" s="35">
        <v>357644963.77366459</v>
      </c>
      <c r="J7" s="35">
        <v>367411036.1409362</v>
      </c>
      <c r="K7" s="35">
        <v>377626404.31525522</v>
      </c>
      <c r="L7" s="35">
        <v>390370306.65079767</v>
      </c>
      <c r="M7" s="35">
        <v>398547011.00753045</v>
      </c>
      <c r="N7" s="35">
        <v>405752798.15031958</v>
      </c>
      <c r="O7" s="35">
        <v>412645163.67926651</v>
      </c>
      <c r="P7" s="35">
        <v>426615703.23038292</v>
      </c>
      <c r="Q7" s="35">
        <v>427168039.64079434</v>
      </c>
      <c r="R7" s="35">
        <v>432327219.09762436</v>
      </c>
      <c r="S7" s="35">
        <v>437208668.66534442</v>
      </c>
      <c r="T7" s="35">
        <v>440771801.06847012</v>
      </c>
      <c r="U7" s="35">
        <v>444178088.47451723</v>
      </c>
      <c r="V7" s="35">
        <v>446866852.47618479</v>
      </c>
      <c r="W7" s="35">
        <v>458404975.3561613</v>
      </c>
      <c r="X7" s="35">
        <v>478904109.44893914</v>
      </c>
      <c r="Y7" s="35">
        <v>491658509.05468184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78750410.222109437</v>
      </c>
      <c r="D8" s="52">
        <v>79664544.180983484</v>
      </c>
      <c r="E8" s="52">
        <v>81665489.147845149</v>
      </c>
      <c r="F8" s="52">
        <v>83097465.554475605</v>
      </c>
      <c r="G8" s="52">
        <v>85381144.312777817</v>
      </c>
      <c r="H8" s="52">
        <v>84734002.55675593</v>
      </c>
      <c r="I8" s="52">
        <v>90847309.685850978</v>
      </c>
      <c r="J8" s="52">
        <v>92710162.527760684</v>
      </c>
      <c r="K8" s="52">
        <v>94740885.438281059</v>
      </c>
      <c r="L8" s="52">
        <v>98895854.706084669</v>
      </c>
      <c r="M8" s="52">
        <v>95312157.906497538</v>
      </c>
      <c r="N8" s="52">
        <v>86467870.322960556</v>
      </c>
      <c r="O8" s="52">
        <v>67066229.438406527</v>
      </c>
      <c r="P8" s="52">
        <v>74703867.768819809</v>
      </c>
      <c r="Q8" s="52">
        <v>72406043.157783866</v>
      </c>
      <c r="R8" s="52">
        <v>64664257.984768391</v>
      </c>
      <c r="S8" s="52">
        <v>52321007.541080892</v>
      </c>
      <c r="T8" s="52">
        <v>48171179.777218401</v>
      </c>
      <c r="U8" s="52">
        <v>41558599.515477419</v>
      </c>
      <c r="V8" s="52">
        <v>34462271.496382654</v>
      </c>
      <c r="W8" s="52">
        <v>38264419.015877128</v>
      </c>
      <c r="X8" s="52">
        <v>45257296.254237533</v>
      </c>
      <c r="Y8" s="52">
        <v>38460079.106419981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72961645.312989533</v>
      </c>
      <c r="D9" s="36">
        <v>73654511.353200316</v>
      </c>
      <c r="E9" s="36">
        <v>75145877.871744275</v>
      </c>
      <c r="F9" s="36">
        <v>74843701.204876602</v>
      </c>
      <c r="G9" s="36">
        <v>75702443.671667218</v>
      </c>
      <c r="H9" s="36">
        <v>76074252.546185672</v>
      </c>
      <c r="I9" s="36">
        <v>81218641.84820956</v>
      </c>
      <c r="J9" s="36">
        <v>82944090.160489082</v>
      </c>
      <c r="K9" s="36">
        <v>84525517.26396203</v>
      </c>
      <c r="L9" s="36">
        <v>86151952.370542228</v>
      </c>
      <c r="M9" s="36">
        <v>87135453.549764752</v>
      </c>
      <c r="N9" s="36">
        <v>79262083.18017143</v>
      </c>
      <c r="O9" s="36">
        <v>60173863.909459591</v>
      </c>
      <c r="P9" s="36">
        <v>60733328.217703402</v>
      </c>
      <c r="Q9" s="36">
        <v>71853706.747372448</v>
      </c>
      <c r="R9" s="36">
        <v>59505078.527938366</v>
      </c>
      <c r="S9" s="36">
        <v>47439557.973360837</v>
      </c>
      <c r="T9" s="36">
        <v>44608047.374092698</v>
      </c>
      <c r="U9" s="36">
        <v>38152312.109430313</v>
      </c>
      <c r="V9" s="36">
        <v>31773507.494715095</v>
      </c>
      <c r="W9" s="36">
        <v>26726296.135900617</v>
      </c>
      <c r="X9" s="36">
        <v>24758162.161459684</v>
      </c>
      <c r="Y9" s="36">
        <v>25705679.500677288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471.40213443774809</v>
      </c>
      <c r="C11" s="54">
        <v>472.37092225258465</v>
      </c>
      <c r="D11" s="54">
        <v>472.99332141415033</v>
      </c>
      <c r="E11" s="54">
        <v>473.51540818311821</v>
      </c>
      <c r="F11" s="54">
        <v>474.23191757106179</v>
      </c>
      <c r="G11" s="54">
        <v>474.72273532977863</v>
      </c>
      <c r="H11" s="54">
        <v>475.30982156440007</v>
      </c>
      <c r="I11" s="54">
        <v>475.65637879884105</v>
      </c>
      <c r="J11" s="54">
        <v>475.1988770023072</v>
      </c>
      <c r="K11" s="54">
        <v>473.87224872644776</v>
      </c>
      <c r="L11" s="54">
        <v>473.69305298148896</v>
      </c>
      <c r="M11" s="54">
        <v>473.84014199338549</v>
      </c>
      <c r="N11" s="54">
        <v>473.47792744419934</v>
      </c>
      <c r="O11" s="54">
        <v>473.68742001428717</v>
      </c>
      <c r="P11" s="54">
        <v>474.22241822224476</v>
      </c>
      <c r="Q11" s="54">
        <v>475.76838648086471</v>
      </c>
      <c r="R11" s="54">
        <v>474.81782140303068</v>
      </c>
      <c r="S11" s="54">
        <v>477.5159911361747</v>
      </c>
      <c r="T11" s="54">
        <v>490.774427185523</v>
      </c>
      <c r="U11" s="54">
        <v>492.73482530487871</v>
      </c>
      <c r="V11" s="54">
        <v>519.97688905858377</v>
      </c>
      <c r="W11" s="54">
        <v>532.30203470973356</v>
      </c>
      <c r="X11" s="54">
        <v>515.8017954796187</v>
      </c>
      <c r="Y11" s="54">
        <v>507.55167586456128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64.608392003837025</v>
      </c>
      <c r="C13" s="35">
        <v>64.337267660671046</v>
      </c>
      <c r="D13" s="35">
        <v>63.866687287432242</v>
      </c>
      <c r="E13" s="35">
        <v>63.007354774202518</v>
      </c>
      <c r="F13" s="35">
        <v>61.993586632093695</v>
      </c>
      <c r="G13" s="35">
        <v>60.687513278669471</v>
      </c>
      <c r="H13" s="35">
        <v>59.343377395763831</v>
      </c>
      <c r="I13" s="35">
        <v>57.795828036589299</v>
      </c>
      <c r="J13" s="35">
        <v>56.033416898269159</v>
      </c>
      <c r="K13" s="35">
        <v>54.017893274393941</v>
      </c>
      <c r="L13" s="35">
        <v>51.414976255556681</v>
      </c>
      <c r="M13" s="35">
        <v>48.772258602123067</v>
      </c>
      <c r="N13" s="35">
        <v>46.178139933139263</v>
      </c>
      <c r="O13" s="35">
        <v>44.058527619724899</v>
      </c>
      <c r="P13" s="35">
        <v>41.649010302710465</v>
      </c>
      <c r="Q13" s="35">
        <v>38.956579802711111</v>
      </c>
      <c r="R13" s="35">
        <v>36.176365298725194</v>
      </c>
      <c r="S13" s="35">
        <v>33.558062616331604</v>
      </c>
      <c r="T13" s="35">
        <v>30.79962193464786</v>
      </c>
      <c r="U13" s="35">
        <v>28.266887088042743</v>
      </c>
      <c r="V13" s="35">
        <v>26.183811181669803</v>
      </c>
      <c r="W13" s="35">
        <v>24.226380546955998</v>
      </c>
      <c r="X13" s="35">
        <v>22.285163017679089</v>
      </c>
      <c r="Y13" s="35">
        <v>20.618565424854634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63.544920701818612</v>
      </c>
      <c r="D14" s="36">
        <v>62.726763524973904</v>
      </c>
      <c r="E14" s="36">
        <v>61.134623086863698</v>
      </c>
      <c r="F14" s="36">
        <v>60.188411764428977</v>
      </c>
      <c r="G14" s="36">
        <v>58.287982346593942</v>
      </c>
      <c r="H14" s="36">
        <v>56.886079289083412</v>
      </c>
      <c r="I14" s="36">
        <v>55.157989420955445</v>
      </c>
      <c r="J14" s="36">
        <v>52.911996907020459</v>
      </c>
      <c r="K14" s="36">
        <v>50.341448760490259</v>
      </c>
      <c r="L14" s="36">
        <v>46.362105499785983</v>
      </c>
      <c r="M14" s="36">
        <v>43.967814059438602</v>
      </c>
      <c r="N14" s="36">
        <v>41.078199034943793</v>
      </c>
      <c r="O14" s="36">
        <v>37.904642499745201</v>
      </c>
      <c r="P14" s="36">
        <v>34.243915575137059</v>
      </c>
      <c r="Q14" s="36">
        <v>31.554455834862257</v>
      </c>
      <c r="R14" s="36">
        <v>26.558118463003463</v>
      </c>
      <c r="S14" s="36">
        <v>21.120212184484341</v>
      </c>
      <c r="T14" s="36">
        <v>16.565127719996791</v>
      </c>
      <c r="U14" s="36">
        <v>13.263434537919128</v>
      </c>
      <c r="V14" s="36">
        <v>11.853206633199969</v>
      </c>
      <c r="W14" s="36">
        <v>11.14201423520797</v>
      </c>
      <c r="X14" s="36">
        <v>10.430821837215971</v>
      </c>
      <c r="Y14" s="36">
        <v>9.7196294392239722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13.58626678346511</v>
      </c>
      <c r="C16" s="44">
        <f>C7/RES_summary!C$6</f>
        <v>13.784490880177206</v>
      </c>
      <c r="D16" s="44">
        <f>D7/RES_summary!D$6</f>
        <v>13.991457896712626</v>
      </c>
      <c r="E16" s="44">
        <f>E7/RES_summary!E$6</f>
        <v>14.17878688324663</v>
      </c>
      <c r="F16" s="44">
        <f>F7/RES_summary!F$6</f>
        <v>14.380347286450354</v>
      </c>
      <c r="G16" s="44">
        <f>G7/RES_summary!G$6</f>
        <v>14.575331143780987</v>
      </c>
      <c r="H16" s="44">
        <f>H7/RES_summary!H$6</f>
        <v>14.783036221076546</v>
      </c>
      <c r="I16" s="44">
        <f>I7/RES_summary!I$6</f>
        <v>14.981660194643457</v>
      </c>
      <c r="J16" s="44">
        <f>J7/RES_summary!J$6</f>
        <v>15.187943340211914</v>
      </c>
      <c r="K16" s="44">
        <f>K7/RES_summary!K$6</f>
        <v>15.417578506069052</v>
      </c>
      <c r="L16" s="44">
        <f>L7/RES_summary!L$6</f>
        <v>15.800463285506893</v>
      </c>
      <c r="M16" s="44">
        <f>M7/RES_summary!M$6</f>
        <v>15.915687674781077</v>
      </c>
      <c r="N16" s="44">
        <f>N7/RES_summary!N$6</f>
        <v>16.01268907176609</v>
      </c>
      <c r="O16" s="44">
        <f>O7/RES_summary!O$6</f>
        <v>16.176576970292789</v>
      </c>
      <c r="P16" s="44">
        <f>P7/RES_summary!P$6</f>
        <v>16.572788856471604</v>
      </c>
      <c r="Q16" s="44">
        <f>Q7/RES_summary!Q$6</f>
        <v>16.621114957180865</v>
      </c>
      <c r="R16" s="44">
        <f>R7/RES_summary!R$6</f>
        <v>16.800509909719143</v>
      </c>
      <c r="S16" s="44">
        <f>S7/RES_summary!S$6</f>
        <v>16.981243348252001</v>
      </c>
      <c r="T16" s="44">
        <f>T7/RES_summary!T$6</f>
        <v>17.082932870997666</v>
      </c>
      <c r="U16" s="44">
        <f>U7/RES_summary!U$6</f>
        <v>17.116139252962629</v>
      </c>
      <c r="V16" s="44">
        <f>V7/RES_summary!V$6</f>
        <v>17.292806439677385</v>
      </c>
      <c r="W16" s="44">
        <f>W7/RES_summary!W$6</f>
        <v>17.752333293348212</v>
      </c>
      <c r="X16" s="44">
        <f>X7/RES_summary!X$6</f>
        <v>18.221517858396815</v>
      </c>
      <c r="Y16" s="44">
        <f>Y7/RES_summary!Y$6</f>
        <v>18.617240961457803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877.78685021482374</v>
      </c>
      <c r="C17" s="52">
        <f t="shared" si="4"/>
        <v>886.85647932403992</v>
      </c>
      <c r="D17" s="52">
        <f t="shared" si="4"/>
        <v>893.58806618461972</v>
      </c>
      <c r="E17" s="52">
        <f t="shared" si="4"/>
        <v>893.36785542052962</v>
      </c>
      <c r="F17" s="52">
        <f t="shared" si="4"/>
        <v>891.48930530215353</v>
      </c>
      <c r="G17" s="52">
        <f t="shared" si="4"/>
        <v>884.54060232921336</v>
      </c>
      <c r="H17" s="52">
        <f t="shared" si="4"/>
        <v>877.27529752259193</v>
      </c>
      <c r="I17" s="52">
        <f t="shared" si="4"/>
        <v>865.87745631222822</v>
      </c>
      <c r="J17" s="52">
        <f t="shared" si="4"/>
        <v>851.03236100938477</v>
      </c>
      <c r="K17" s="52">
        <f t="shared" si="4"/>
        <v>832.82511029042803</v>
      </c>
      <c r="L17" s="52">
        <f t="shared" si="4"/>
        <v>812.38044465113205</v>
      </c>
      <c r="M17" s="52">
        <f t="shared" si="4"/>
        <v>776.24403510504544</v>
      </c>
      <c r="N17" s="52">
        <f t="shared" si="4"/>
        <v>739.43619666186441</v>
      </c>
      <c r="O17" s="52">
        <f t="shared" si="4"/>
        <v>712.7161632382506</v>
      </c>
      <c r="P17" s="52">
        <f t="shared" si="4"/>
        <v>690.240253827831</v>
      </c>
      <c r="Q17" s="52">
        <f t="shared" si="4"/>
        <v>647.50179123945168</v>
      </c>
      <c r="R17" s="52">
        <f t="shared" ref="R17:V17" si="5">R13*R16</f>
        <v>607.78138369885232</v>
      </c>
      <c r="S17" s="52">
        <f t="shared" si="5"/>
        <v>569.8576275838052</v>
      </c>
      <c r="T17" s="52">
        <f t="shared" si="5"/>
        <v>526.14787396169663</v>
      </c>
      <c r="U17" s="52">
        <f t="shared" si="5"/>
        <v>483.81997564671093</v>
      </c>
      <c r="V17" s="52">
        <f t="shared" si="5"/>
        <v>452.79157861767629</v>
      </c>
      <c r="W17" s="52">
        <f t="shared" ref="W17:Y17" si="6">W13*W16</f>
        <v>430.07478196105041</v>
      </c>
      <c r="X17" s="52">
        <f t="shared" si="6"/>
        <v>406.06949590392378</v>
      </c>
      <c r="Y17" s="52">
        <f t="shared" si="6"/>
        <v>383.86080079410129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413.79059477265582</v>
      </c>
      <c r="C18" s="52">
        <f>C3*11630*1000/RES_summary!C$6</f>
        <v>418.92521304397701</v>
      </c>
      <c r="D18" s="52">
        <f>D3*11630*1000/RES_summary!D$6</f>
        <v>422.6611874007109</v>
      </c>
      <c r="E18" s="52">
        <f>E3*11630*1000/RES_summary!E$6</f>
        <v>423.02344471712894</v>
      </c>
      <c r="F18" s="52">
        <f>F3*11630*1000/RES_summary!F$6</f>
        <v>422.77268274753396</v>
      </c>
      <c r="G18" s="52">
        <f>G3*11630*1000/RES_summary!G$6</f>
        <v>419.91153424797409</v>
      </c>
      <c r="H18" s="52">
        <f>H3*11630*1000/RES_summary!H$6</f>
        <v>416.97756512831916</v>
      </c>
      <c r="I18" s="52">
        <f>I3*11630*1000/RES_summary!I$6</f>
        <v>411.86013535302612</v>
      </c>
      <c r="J18" s="52">
        <f>J3*11630*1000/RES_summary!J$6</f>
        <v>404.40962224428176</v>
      </c>
      <c r="K18" s="52">
        <f>K3*11630*1000/RES_summary!K$6</f>
        <v>394.65270780917706</v>
      </c>
      <c r="L18" s="52">
        <f>L3*11630*1000/RES_summary!L$6</f>
        <v>384.81897300925425</v>
      </c>
      <c r="M18" s="52">
        <f>M3*11630*1000/RES_summary!M$6</f>
        <v>367.81558381569317</v>
      </c>
      <c r="N18" s="52">
        <f>N3*11630*1000/RES_summary!N$6</f>
        <v>350.10671787268103</v>
      </c>
      <c r="O18" s="52">
        <f>O3*11630*1000/RES_summary!O$6</f>
        <v>337.60468056680838</v>
      </c>
      <c r="P18" s="52">
        <f>P3*11630*1000/RES_summary!P$6</f>
        <v>327.32740232457007</v>
      </c>
      <c r="Q18" s="52">
        <f>Q3*11630*1000/RES_summary!Q$6</f>
        <v>308.06088246146362</v>
      </c>
      <c r="R18" s="52">
        <f>R3*11630*1000/RES_summary!R$6</f>
        <v>288.58543249720856</v>
      </c>
      <c r="S18" s="52">
        <f>S3*11630*1000/RES_summary!S$6</f>
        <v>272.11612984218988</v>
      </c>
      <c r="T18" s="52">
        <f>T3*11630*1000/RES_summary!T$6</f>
        <v>258.2199214584324</v>
      </c>
      <c r="U18" s="52">
        <f>U3*11630*1000/RES_summary!U$6</f>
        <v>238.39495117929275</v>
      </c>
      <c r="V18" s="52">
        <f>V3*11630*1000/RES_summary!V$6</f>
        <v>235.44115644154448</v>
      </c>
      <c r="W18" s="52">
        <f>W3*11630*1000/RES_summary!W$6</f>
        <v>228.92968151521211</v>
      </c>
      <c r="X18" s="52">
        <f>X3*11630*1000/RES_summary!X$6</f>
        <v>209.45137507674761</v>
      </c>
      <c r="Y18" s="52">
        <f>Y3*11630*1000/RES_summary!Y$6</f>
        <v>194.82919274175862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150.63794226264062</v>
      </c>
      <c r="D19" s="36">
        <v>152.82653812045194</v>
      </c>
      <c r="E19" s="36">
        <v>155.23738196202575</v>
      </c>
      <c r="F19" s="36">
        <v>157.96003177430114</v>
      </c>
      <c r="G19" s="36">
        <v>160.61479360112233</v>
      </c>
      <c r="H19" s="36">
        <v>161.95982408200859</v>
      </c>
      <c r="I19" s="36">
        <v>164.39900289178621</v>
      </c>
      <c r="J19" s="36">
        <v>166.30050929671725</v>
      </c>
      <c r="K19" s="36">
        <v>168.38731219015497</v>
      </c>
      <c r="L19" s="36">
        <v>171.56845483770348</v>
      </c>
      <c r="M19" s="36">
        <v>173.31492358807515</v>
      </c>
      <c r="N19" s="36">
        <v>173.60913425873818</v>
      </c>
      <c r="O19" s="36">
        <v>173.98173520473412</v>
      </c>
      <c r="P19" s="36">
        <v>178.18551815233403</v>
      </c>
      <c r="Q19" s="36">
        <v>176.22420026656215</v>
      </c>
      <c r="R19" s="36">
        <v>178.14798488385341</v>
      </c>
      <c r="S19" s="36">
        <v>179.37045283162564</v>
      </c>
      <c r="T19" s="36">
        <v>180.13918079937753</v>
      </c>
      <c r="U19" s="36">
        <v>180.46028119549143</v>
      </c>
      <c r="V19" s="36">
        <v>179.69710263159169</v>
      </c>
      <c r="W19" s="36">
        <v>184.34806969698064</v>
      </c>
      <c r="X19" s="36">
        <v>191.88958196484356</v>
      </c>
      <c r="Y19" s="36">
        <v>192.10080433632132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193.50745143343971</v>
      </c>
      <c r="C3" s="49">
        <f t="shared" ref="C3:W3" si="0">C5*C11/11630</f>
        <v>199.97602780618766</v>
      </c>
      <c r="D3" s="49">
        <f t="shared" si="0"/>
        <v>210.69772478488738</v>
      </c>
      <c r="E3" s="49">
        <f t="shared" si="0"/>
        <v>219.85955737886752</v>
      </c>
      <c r="F3" s="49">
        <f t="shared" si="0"/>
        <v>229.30645970556282</v>
      </c>
      <c r="G3" s="49">
        <f t="shared" si="0"/>
        <v>246.27162107245698</v>
      </c>
      <c r="H3" s="49">
        <f t="shared" si="0"/>
        <v>261.33279294598441</v>
      </c>
      <c r="I3" s="49">
        <f t="shared" si="0"/>
        <v>286.94084020366364</v>
      </c>
      <c r="J3" s="49">
        <f t="shared" si="0"/>
        <v>314.31903465205465</v>
      </c>
      <c r="K3" s="49">
        <f t="shared" si="0"/>
        <v>349.15922260708061</v>
      </c>
      <c r="L3" s="49">
        <f t="shared" si="0"/>
        <v>377.18381159841158</v>
      </c>
      <c r="M3" s="49">
        <f t="shared" si="0"/>
        <v>403.68488835598487</v>
      </c>
      <c r="N3" s="49">
        <f t="shared" si="0"/>
        <v>420.59450153473335</v>
      </c>
      <c r="O3" s="49">
        <f t="shared" si="0"/>
        <v>442.11731498659981</v>
      </c>
      <c r="P3" s="49">
        <f t="shared" si="0"/>
        <v>466.75281093253096</v>
      </c>
      <c r="Q3" s="49">
        <f t="shared" si="0"/>
        <v>483.56826310832707</v>
      </c>
      <c r="R3" s="49">
        <f t="shared" si="0"/>
        <v>488.40220220136479</v>
      </c>
      <c r="S3" s="49">
        <f t="shared" si="0"/>
        <v>509.83900550255379</v>
      </c>
      <c r="T3" s="49">
        <f t="shared" si="0"/>
        <v>533.91438822488442</v>
      </c>
      <c r="U3" s="49">
        <f t="shared" si="0"/>
        <v>544.18955847067446</v>
      </c>
      <c r="V3" s="49">
        <f t="shared" si="0"/>
        <v>581.30090497244578</v>
      </c>
      <c r="W3" s="49">
        <f t="shared" si="0"/>
        <v>590.68834705680308</v>
      </c>
      <c r="X3" s="49">
        <f t="shared" ref="X3:Y3" si="1">X5*X11/11630</f>
        <v>577.97511939409503</v>
      </c>
      <c r="Y3" s="49">
        <f t="shared" si="1"/>
        <v>566.47786858004054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66714.74351910947</v>
      </c>
      <c r="C5" s="49">
        <f t="shared" ref="C5:W5" si="2">C7*C13/1000000</f>
        <v>67737.072257936932</v>
      </c>
      <c r="D5" s="49">
        <f t="shared" si="2"/>
        <v>70343.703679375205</v>
      </c>
      <c r="E5" s="49">
        <f t="shared" si="2"/>
        <v>72515.860286154857</v>
      </c>
      <c r="F5" s="49">
        <f t="shared" si="2"/>
        <v>74823.357656611843</v>
      </c>
      <c r="G5" s="49">
        <f t="shared" si="2"/>
        <v>79664.807494642766</v>
      </c>
      <c r="H5" s="49">
        <f t="shared" si="2"/>
        <v>83907.693383441365</v>
      </c>
      <c r="I5" s="49">
        <f t="shared" si="2"/>
        <v>91606.082108223345</v>
      </c>
      <c r="J5" s="49">
        <f t="shared" si="2"/>
        <v>100059.13570358053</v>
      </c>
      <c r="K5" s="49">
        <f t="shared" si="2"/>
        <v>111150.62205912276</v>
      </c>
      <c r="L5" s="49">
        <f t="shared" si="2"/>
        <v>119897.28383715363</v>
      </c>
      <c r="M5" s="49">
        <f t="shared" si="2"/>
        <v>127781.21876114723</v>
      </c>
      <c r="N5" s="49">
        <f t="shared" si="2"/>
        <v>132808.98178918712</v>
      </c>
      <c r="O5" s="49">
        <f t="shared" si="2"/>
        <v>139186.62380853386</v>
      </c>
      <c r="P5" s="49">
        <f t="shared" si="2"/>
        <v>146489.29384073141</v>
      </c>
      <c r="Q5" s="49">
        <f t="shared" si="2"/>
        <v>151062.23163003178</v>
      </c>
      <c r="R5" s="49">
        <f t="shared" si="2"/>
        <v>153786.27514421116</v>
      </c>
      <c r="S5" s="49">
        <f t="shared" si="2"/>
        <v>157444.8409200795</v>
      </c>
      <c r="T5" s="49">
        <f t="shared" si="2"/>
        <v>160663.66196983564</v>
      </c>
      <c r="U5" s="49">
        <f t="shared" si="2"/>
        <v>163665.78170264489</v>
      </c>
      <c r="V5" s="49">
        <f t="shared" si="2"/>
        <v>166271.21214855605</v>
      </c>
      <c r="W5" s="49">
        <f t="shared" si="2"/>
        <v>164777.46369058324</v>
      </c>
      <c r="X5" s="49">
        <f t="shared" ref="X5:Y5" si="3">X7*X13/1000000</f>
        <v>166074.21133605659</v>
      </c>
      <c r="Y5" s="49">
        <f t="shared" si="3"/>
        <v>165252.62145953812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7853865.1034041084</v>
      </c>
      <c r="C7" s="35">
        <v>8057319.4338334017</v>
      </c>
      <c r="D7" s="35">
        <v>8465404.7531795781</v>
      </c>
      <c r="E7" s="35">
        <v>8820919.6325498112</v>
      </c>
      <c r="F7" s="35">
        <v>9195465.3438257296</v>
      </c>
      <c r="G7" s="35">
        <v>9894972.8646635134</v>
      </c>
      <c r="H7" s="35">
        <v>10520496.411808351</v>
      </c>
      <c r="I7" s="35">
        <v>11589667.602598352</v>
      </c>
      <c r="J7" s="35">
        <v>12758897.07757869</v>
      </c>
      <c r="K7" s="35">
        <v>14190484.085755741</v>
      </c>
      <c r="L7" s="35">
        <v>15384489.803322636</v>
      </c>
      <c r="M7" s="35">
        <v>16523063.717025466</v>
      </c>
      <c r="N7" s="35">
        <v>17320199.10736794</v>
      </c>
      <c r="O7" s="35">
        <v>18345958.724309407</v>
      </c>
      <c r="P7" s="35">
        <v>19547482.692822676</v>
      </c>
      <c r="Q7" s="35">
        <v>20457268.706434395</v>
      </c>
      <c r="R7" s="35">
        <v>21160105.900228001</v>
      </c>
      <c r="S7" s="35">
        <v>22106424.521856029</v>
      </c>
      <c r="T7" s="35">
        <v>22989829.811944492</v>
      </c>
      <c r="U7" s="35">
        <v>23841300.046803169</v>
      </c>
      <c r="V7" s="35">
        <v>24605425.657670341</v>
      </c>
      <c r="W7" s="35">
        <v>24816809.642691985</v>
      </c>
      <c r="X7" s="35">
        <v>25471032.24412071</v>
      </c>
      <c r="Y7" s="35">
        <v>25786843.807892673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1127452.4965070821</v>
      </c>
      <c r="D8" s="52">
        <v>1348017.6196069792</v>
      </c>
      <c r="E8" s="52">
        <v>1311656.094264362</v>
      </c>
      <c r="F8" s="52">
        <v>1347175.3597788541</v>
      </c>
      <c r="G8" s="52">
        <v>1688909.9421649445</v>
      </c>
      <c r="H8" s="52">
        <v>1631987.9838755</v>
      </c>
      <c r="I8" s="52">
        <v>2092991.8734246697</v>
      </c>
      <c r="J8" s="52">
        <v>2210705.7079562955</v>
      </c>
      <c r="K8" s="52">
        <v>2559039.5046841335</v>
      </c>
      <c r="L8" s="52">
        <v>2542023.3371738736</v>
      </c>
      <c r="M8" s="52">
        <v>2450230.0079671927</v>
      </c>
      <c r="N8" s="52">
        <v>2144310.750121329</v>
      </c>
      <c r="O8" s="52">
        <v>2714669.5591064114</v>
      </c>
      <c r="P8" s="52">
        <v>2833511.952388769</v>
      </c>
      <c r="Q8" s="52">
        <v>3002777.8870363869</v>
      </c>
      <c r="R8" s="52">
        <v>2913542.9017499015</v>
      </c>
      <c r="S8" s="52">
        <v>3505358.1263121627</v>
      </c>
      <c r="T8" s="52">
        <v>3425428.627262339</v>
      </c>
      <c r="U8" s="52">
        <v>3301700.2428258695</v>
      </c>
      <c r="V8" s="52">
        <v>2908436.3609885015</v>
      </c>
      <c r="W8" s="52">
        <v>2926053.5441280529</v>
      </c>
      <c r="X8" s="52">
        <v>3487734.5538174957</v>
      </c>
      <c r="Y8" s="52">
        <v>3318589.45080835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923998.16607778892</v>
      </c>
      <c r="D9" s="36">
        <v>939932.30026080273</v>
      </c>
      <c r="E9" s="36">
        <v>956141.21489412896</v>
      </c>
      <c r="F9" s="36">
        <v>972629.64850293659</v>
      </c>
      <c r="G9" s="36">
        <v>989402.42132716067</v>
      </c>
      <c r="H9" s="36">
        <v>1006464.4367306624</v>
      </c>
      <c r="I9" s="36">
        <v>1023820.6826346684</v>
      </c>
      <c r="J9" s="36">
        <v>1041476.2329759579</v>
      </c>
      <c r="K9" s="36">
        <v>1127452.4965070821</v>
      </c>
      <c r="L9" s="36">
        <v>1348017.6196069792</v>
      </c>
      <c r="M9" s="36">
        <v>1311656.094264362</v>
      </c>
      <c r="N9" s="36">
        <v>1347175.359778855</v>
      </c>
      <c r="O9" s="36">
        <v>1688909.9421649426</v>
      </c>
      <c r="P9" s="36">
        <v>1631987.9838755019</v>
      </c>
      <c r="Q9" s="36">
        <v>2092991.8734246679</v>
      </c>
      <c r="R9" s="36">
        <v>2210705.7079562955</v>
      </c>
      <c r="S9" s="36">
        <v>2559039.5046841353</v>
      </c>
      <c r="T9" s="36">
        <v>2542023.3371738754</v>
      </c>
      <c r="U9" s="36">
        <v>2450230.0079671927</v>
      </c>
      <c r="V9" s="36">
        <v>2144310.750121329</v>
      </c>
      <c r="W9" s="36">
        <v>2714669.5591064095</v>
      </c>
      <c r="X9" s="36">
        <v>2833511.9523887709</v>
      </c>
      <c r="Y9" s="36">
        <v>3002777.8870363869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33.733048220837169</v>
      </c>
      <c r="C11" s="54">
        <v>34.334539800152811</v>
      </c>
      <c r="D11" s="54">
        <v>34.834880893067087</v>
      </c>
      <c r="E11" s="54">
        <v>35.260791807836007</v>
      </c>
      <c r="F11" s="54">
        <v>35.641732874574338</v>
      </c>
      <c r="G11" s="54">
        <v>35.952373992308708</v>
      </c>
      <c r="H11" s="54">
        <v>36.221951282498068</v>
      </c>
      <c r="I11" s="54">
        <v>36.429043735612829</v>
      </c>
      <c r="J11" s="54">
        <v>36.533699269926693</v>
      </c>
      <c r="K11" s="54">
        <v>36.533504569685505</v>
      </c>
      <c r="L11" s="54">
        <v>36.586714798706701</v>
      </c>
      <c r="M11" s="54">
        <v>36.741356023187407</v>
      </c>
      <c r="N11" s="54">
        <v>36.831199117341626</v>
      </c>
      <c r="O11" s="54">
        <v>36.941943360644252</v>
      </c>
      <c r="P11" s="54">
        <v>37.056190584461568</v>
      </c>
      <c r="Q11" s="54">
        <v>37.229020379649882</v>
      </c>
      <c r="R11" s="54">
        <v>36.935140058990392</v>
      </c>
      <c r="S11" s="54">
        <v>37.660348851980068</v>
      </c>
      <c r="T11" s="54">
        <v>38.648592089362538</v>
      </c>
      <c r="U11" s="54">
        <v>38.669809285563488</v>
      </c>
      <c r="V11" s="54">
        <v>40.659651406097332</v>
      </c>
      <c r="W11" s="54">
        <v>41.690807240305958</v>
      </c>
      <c r="X11" s="54">
        <v>40.474981542748026</v>
      </c>
      <c r="Y11" s="54">
        <v>39.86706869396906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8494.5110007292114</v>
      </c>
      <c r="C13" s="35">
        <v>8406.8991944768804</v>
      </c>
      <c r="D13" s="35">
        <v>8309.5499542363086</v>
      </c>
      <c r="E13" s="35">
        <v>8220.8957010067588</v>
      </c>
      <c r="F13" s="35">
        <v>8136.984356844082</v>
      </c>
      <c r="G13" s="35">
        <v>8051.0385004832278</v>
      </c>
      <c r="H13" s="35">
        <v>7975.6401313213892</v>
      </c>
      <c r="I13" s="35">
        <v>7904.1164293344928</v>
      </c>
      <c r="J13" s="35">
        <v>7842.3029118571094</v>
      </c>
      <c r="K13" s="35">
        <v>7832.7575992065404</v>
      </c>
      <c r="L13" s="35">
        <v>7793.3870651504512</v>
      </c>
      <c r="M13" s="35">
        <v>7733.5063853491456</v>
      </c>
      <c r="N13" s="35">
        <v>7667.8669203456639</v>
      </c>
      <c r="O13" s="35">
        <v>7586.7729727367087</v>
      </c>
      <c r="P13" s="35">
        <v>7494.0234577886822</v>
      </c>
      <c r="Q13" s="35">
        <v>7384.2815381565761</v>
      </c>
      <c r="R13" s="35">
        <v>7267.7460060610611</v>
      </c>
      <c r="S13" s="35">
        <v>7122.130526554306</v>
      </c>
      <c r="T13" s="35">
        <v>6988.466782227415</v>
      </c>
      <c r="U13" s="35">
        <v>6864.8010545293446</v>
      </c>
      <c r="V13" s="35">
        <v>6757.5019616343725</v>
      </c>
      <c r="W13" s="35">
        <v>6639.7520899350038</v>
      </c>
      <c r="X13" s="35">
        <v>6520.1209650382452</v>
      </c>
      <c r="Y13" s="35">
        <v>6408.4082057750184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7868.3947684825225</v>
      </c>
      <c r="D14" s="36">
        <v>7856.6455897157948</v>
      </c>
      <c r="E14" s="36">
        <v>7848.1766066293876</v>
      </c>
      <c r="F14" s="36">
        <v>7845.6828523315653</v>
      </c>
      <c r="G14" s="36">
        <v>7842.8927792106979</v>
      </c>
      <c r="H14" s="36">
        <v>7838.4824182785287</v>
      </c>
      <c r="I14" s="36">
        <v>7833.4010678070463</v>
      </c>
      <c r="J14" s="36">
        <v>7825.5033454283202</v>
      </c>
      <c r="K14" s="36">
        <v>7800.8673348851453</v>
      </c>
      <c r="L14" s="36">
        <v>7607.1522165779979</v>
      </c>
      <c r="M14" s="36">
        <v>7418.9131386988647</v>
      </c>
      <c r="N14" s="36">
        <v>7273.7935238434702</v>
      </c>
      <c r="O14" s="36">
        <v>7228.7183328304709</v>
      </c>
      <c r="P14" s="36">
        <v>7091.8984949777923</v>
      </c>
      <c r="Q14" s="36">
        <v>6982.9282598691734</v>
      </c>
      <c r="R14" s="36">
        <v>6872.7075944281796</v>
      </c>
      <c r="S14" s="36">
        <v>6738.6248724008146</v>
      </c>
      <c r="T14" s="36">
        <v>6584.9801494065305</v>
      </c>
      <c r="U14" s="36">
        <v>6414.9261816764829</v>
      </c>
      <c r="V14" s="36">
        <v>6258.5877199888237</v>
      </c>
      <c r="W14" s="36">
        <v>6196.0018427889354</v>
      </c>
      <c r="X14" s="36">
        <v>6133.4159655890471</v>
      </c>
      <c r="Y14" s="36">
        <v>6070.8300883891588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0.3520379737524203</v>
      </c>
      <c r="C16" s="44">
        <f>C7/RES_summary!C$6</f>
        <v>0.35955987875290646</v>
      </c>
      <c r="D16" s="44">
        <f>D7/RES_summary!D$6</f>
        <v>0.37612471588966651</v>
      </c>
      <c r="E16" s="44">
        <f>E7/RES_summary!E$6</f>
        <v>0.38911191476522283</v>
      </c>
      <c r="F16" s="44">
        <f>F7/RES_summary!F$6</f>
        <v>0.40110061078166387</v>
      </c>
      <c r="G16" s="44">
        <f>G7/RES_summary!G$6</f>
        <v>0.42498813679250347</v>
      </c>
      <c r="H16" s="44">
        <f>H7/RES_summary!H$6</f>
        <v>0.4468896466505099</v>
      </c>
      <c r="I16" s="44">
        <f>I7/RES_summary!I$6</f>
        <v>0.48548834564571081</v>
      </c>
      <c r="J16" s="44">
        <f>J7/RES_summary!J$6</f>
        <v>0.52742402060978755</v>
      </c>
      <c r="K16" s="44">
        <f>K7/RES_summary!K$6</f>
        <v>0.57936336000650879</v>
      </c>
      <c r="L16" s="44">
        <f>L7/RES_summary!L$6</f>
        <v>0.6226960969167703</v>
      </c>
      <c r="M16" s="44">
        <f>M7/RES_summary!M$6</f>
        <v>0.65983664232201644</v>
      </c>
      <c r="N16" s="44">
        <f>N7/RES_summary!N$6</f>
        <v>0.68352692632477163</v>
      </c>
      <c r="O16" s="44">
        <f>O7/RES_summary!O$6</f>
        <v>0.71920099765976531</v>
      </c>
      <c r="P16" s="44">
        <f>P7/RES_summary!P$6</f>
        <v>0.75936328853028379</v>
      </c>
      <c r="Q16" s="44">
        <f>Q7/RES_summary!Q$6</f>
        <v>0.79599263831982803</v>
      </c>
      <c r="R16" s="44">
        <f>R7/RES_summary!R$6</f>
        <v>0.82229513471186511</v>
      </c>
      <c r="S16" s="44">
        <f>S7/RES_summary!S$6</f>
        <v>0.85861649429632736</v>
      </c>
      <c r="T16" s="44">
        <f>T7/RES_summary!T$6</f>
        <v>0.89101371376546123</v>
      </c>
      <c r="U16" s="44">
        <f>U7/RES_summary!U$6</f>
        <v>0.91871036001398521</v>
      </c>
      <c r="V16" s="44">
        <f>V7/RES_summary!V$6</f>
        <v>0.95217817322138731</v>
      </c>
      <c r="W16" s="44">
        <f>W7/RES_summary!W$6</f>
        <v>0.96106346950608945</v>
      </c>
      <c r="X16" s="44">
        <f>X7/RES_summary!X$6</f>
        <v>0.96913110526885415</v>
      </c>
      <c r="Y16" s="44">
        <f>Y7/RES_summary!Y$6</f>
        <v>0.97644986502942821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2990.3904407143555</v>
      </c>
      <c r="C17" s="52">
        <f t="shared" si="4"/>
        <v>3022.7836550540142</v>
      </c>
      <c r="D17" s="52">
        <f t="shared" si="4"/>
        <v>3125.427115708123</v>
      </c>
      <c r="E17" s="52">
        <f t="shared" si="4"/>
        <v>3198.8484673039288</v>
      </c>
      <c r="F17" s="52">
        <f t="shared" si="4"/>
        <v>3263.7493954510055</v>
      </c>
      <c r="G17" s="52">
        <f t="shared" si="4"/>
        <v>3421.5958515650782</v>
      </c>
      <c r="H17" s="52">
        <f t="shared" si="4"/>
        <v>3564.2310000978418</v>
      </c>
      <c r="I17" s="52">
        <f t="shared" si="4"/>
        <v>3837.3564090686859</v>
      </c>
      <c r="J17" s="52">
        <f t="shared" si="4"/>
        <v>4136.2189326115213</v>
      </c>
      <c r="K17" s="52">
        <f t="shared" si="4"/>
        <v>4538.0127607928162</v>
      </c>
      <c r="L17" s="52">
        <f t="shared" si="4"/>
        <v>4852.9117072308291</v>
      </c>
      <c r="M17" s="52">
        <f t="shared" si="4"/>
        <v>5102.8508866846541</v>
      </c>
      <c r="N17" s="52">
        <f t="shared" si="4"/>
        <v>5241.193507531264</v>
      </c>
      <c r="O17" s="52">
        <f t="shared" si="4"/>
        <v>5456.4146910103846</v>
      </c>
      <c r="P17" s="52">
        <f t="shared" si="4"/>
        <v>5690.6862972295021</v>
      </c>
      <c r="Q17" s="52">
        <f t="shared" si="4"/>
        <v>5877.8337436536513</v>
      </c>
      <c r="R17" s="52">
        <f t="shared" ref="R17:V17" si="5">R13*R16</f>
        <v>5976.2321811055999</v>
      </c>
      <c r="S17" s="52">
        <f t="shared" si="5"/>
        <v>6115.1787446309145</v>
      </c>
      <c r="T17" s="52">
        <f t="shared" si="5"/>
        <v>6226.8197411590118</v>
      </c>
      <c r="U17" s="52">
        <f t="shared" si="5"/>
        <v>6306.7638482310394</v>
      </c>
      <c r="V17" s="52">
        <f t="shared" si="5"/>
        <v>6434.3458733689577</v>
      </c>
      <c r="W17" s="52">
        <f t="shared" ref="W17:Y17" si="6">W13*W16</f>
        <v>6381.2231802132428</v>
      </c>
      <c r="X17" s="52">
        <f t="shared" si="6"/>
        <v>6318.8520373341426</v>
      </c>
      <c r="Y17" s="52">
        <f t="shared" si="6"/>
        <v>6257.489327582497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100.87498493574788</v>
      </c>
      <c r="C18" s="36">
        <f>C3*11630*1000/RES_summary!C$6</f>
        <v>103.78588571170343</v>
      </c>
      <c r="D18" s="36">
        <f>D3*11630*1000/RES_summary!D$6</f>
        <v>108.87388131565467</v>
      </c>
      <c r="E18" s="36">
        <f>E3*11630*1000/RES_summary!E$6</f>
        <v>112.79392983041912</v>
      </c>
      <c r="F18" s="36">
        <f>F3*11630*1000/RES_summary!F$6</f>
        <v>116.32568412221821</v>
      </c>
      <c r="G18" s="36">
        <f>G3*11630*1000/RES_summary!G$6</f>
        <v>123.0144937059997</v>
      </c>
      <c r="H18" s="36">
        <f>H3*11630*1000/RES_summary!H$6</f>
        <v>129.10340164511342</v>
      </c>
      <c r="I18" s="36">
        <f>I3*11630*1000/RES_summary!I$6</f>
        <v>139.79122445509736</v>
      </c>
      <c r="J18" s="36">
        <f>J3*11630*1000/RES_summary!J$6</f>
        <v>151.11137859860648</v>
      </c>
      <c r="K18" s="36">
        <f>K3*11630*1000/RES_summary!K$6</f>
        <v>165.78950993371546</v>
      </c>
      <c r="L18" s="36">
        <f>L3*11630*1000/RES_summary!L$6</f>
        <v>177.55209657575918</v>
      </c>
      <c r="M18" s="36">
        <f>M3*11630*1000/RES_summary!M$6</f>
        <v>187.4856611609184</v>
      </c>
      <c r="N18" s="36">
        <f>N3*11630*1000/RES_summary!N$6</f>
        <v>193.03944168840218</v>
      </c>
      <c r="O18" s="36">
        <f>O3*11630*1000/RES_summary!O$6</f>
        <v>201.57056246749283</v>
      </c>
      <c r="P18" s="36">
        <f>P3*11630*1000/RES_summary!P$6</f>
        <v>210.87515598652033</v>
      </c>
      <c r="Q18" s="36">
        <f>Q3*11630*1000/RES_summary!Q$6</f>
        <v>218.82599223067555</v>
      </c>
      <c r="R18" s="36">
        <f>R3*11630*1000/RES_summary!R$6</f>
        <v>220.73297263418101</v>
      </c>
      <c r="S18" s="36">
        <f>S3*11630*1000/RES_summary!S$6</f>
        <v>230.29976481501379</v>
      </c>
      <c r="T18" s="36">
        <f>T3*11630*1000/RES_summary!T$6</f>
        <v>240.65781619004468</v>
      </c>
      <c r="U18" s="36">
        <f>U3*11630*1000/RES_summary!U$6</f>
        <v>243.88135522018078</v>
      </c>
      <c r="V18" s="36">
        <f>V3*11630*1000/RES_summary!V$6</f>
        <v>261.61826023744271</v>
      </c>
      <c r="W18" s="36">
        <f>W3*11630*1000/RES_summary!W$6</f>
        <v>266.03834556364245</v>
      </c>
      <c r="X18" s="36">
        <f>X3*11630*1000/RES_summary!X$6</f>
        <v>255.75541958245515</v>
      </c>
      <c r="Y18" s="36">
        <f>Y3*11630*1000/RES_summary!Y$6</f>
        <v>249.46775687450966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102443</v>
      </c>
      <c r="C3" s="120">
        <v>84810</v>
      </c>
      <c r="D3" s="120">
        <v>46374</v>
      </c>
      <c r="E3" s="120">
        <v>26717</v>
      </c>
      <c r="F3" s="120">
        <v>12883</v>
      </c>
      <c r="G3" s="120">
        <v>9495</v>
      </c>
      <c r="H3" s="120">
        <v>7648</v>
      </c>
      <c r="I3" s="120">
        <v>6372</v>
      </c>
      <c r="J3" s="120">
        <v>5157</v>
      </c>
      <c r="K3" s="120">
        <v>4332</v>
      </c>
      <c r="L3" s="120">
        <v>3851</v>
      </c>
      <c r="M3" s="120">
        <v>3344</v>
      </c>
      <c r="N3" s="120">
        <v>2231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102443</v>
      </c>
      <c r="C5" s="52">
        <v>84810</v>
      </c>
      <c r="D5" s="52">
        <v>46374</v>
      </c>
      <c r="E5" s="52">
        <v>26717</v>
      </c>
      <c r="F5" s="52">
        <v>12883</v>
      </c>
      <c r="G5" s="52">
        <v>9495</v>
      </c>
      <c r="H5" s="52">
        <v>7648</v>
      </c>
      <c r="I5" s="52">
        <v>6372</v>
      </c>
      <c r="J5" s="52">
        <v>5157</v>
      </c>
      <c r="K5" s="52">
        <v>4332</v>
      </c>
      <c r="L5" s="52">
        <v>3851</v>
      </c>
      <c r="M5" s="52">
        <v>3344</v>
      </c>
      <c r="N5" s="52">
        <v>2231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9044</v>
      </c>
      <c r="C8" s="52">
        <v>9082</v>
      </c>
      <c r="D8" s="52">
        <v>8702</v>
      </c>
      <c r="E8" s="52">
        <v>7292</v>
      </c>
      <c r="F8" s="52">
        <v>5833</v>
      </c>
      <c r="G8" s="52">
        <v>4364</v>
      </c>
      <c r="H8" s="52">
        <v>2734</v>
      </c>
      <c r="I8" s="52">
        <v>1829</v>
      </c>
      <c r="J8" s="52">
        <v>1322</v>
      </c>
      <c r="K8" s="52">
        <v>667</v>
      </c>
      <c r="L8" s="52">
        <v>419</v>
      </c>
      <c r="M8" s="52">
        <v>491</v>
      </c>
      <c r="N8" s="52">
        <v>491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50991</v>
      </c>
      <c r="C11" s="52">
        <v>42214</v>
      </c>
      <c r="D11" s="52">
        <v>23082</v>
      </c>
      <c r="E11" s="52">
        <v>13298</v>
      </c>
      <c r="F11" s="52">
        <v>6412</v>
      </c>
      <c r="G11" s="52">
        <v>4725</v>
      </c>
      <c r="H11" s="52">
        <v>3399</v>
      </c>
      <c r="I11" s="52">
        <v>684</v>
      </c>
      <c r="J11" s="52">
        <v>553</v>
      </c>
      <c r="K11" s="52">
        <v>465</v>
      </c>
      <c r="L11" s="52">
        <v>413</v>
      </c>
      <c r="M11" s="52">
        <v>358</v>
      </c>
      <c r="N11" s="52">
        <v>238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9</v>
      </c>
      <c r="C12" s="52">
        <v>8</v>
      </c>
      <c r="D12" s="52">
        <v>4</v>
      </c>
      <c r="E12" s="52">
        <v>2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50534</v>
      </c>
      <c r="C15" s="52">
        <v>41835</v>
      </c>
      <c r="D15" s="52">
        <v>22876</v>
      </c>
      <c r="E15" s="52">
        <v>13180</v>
      </c>
      <c r="F15" s="52">
        <v>6356</v>
      </c>
      <c r="G15" s="52">
        <v>4685</v>
      </c>
      <c r="H15" s="52">
        <v>4124</v>
      </c>
      <c r="I15" s="52">
        <v>4923</v>
      </c>
      <c r="J15" s="52">
        <v>3983</v>
      </c>
      <c r="K15" s="52">
        <v>3346</v>
      </c>
      <c r="L15" s="52">
        <v>2975</v>
      </c>
      <c r="M15" s="52">
        <v>2583</v>
      </c>
      <c r="N15" s="52">
        <v>1724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909</v>
      </c>
      <c r="C16" s="52">
        <v>753</v>
      </c>
      <c r="D16" s="52">
        <v>412</v>
      </c>
      <c r="E16" s="52">
        <v>237</v>
      </c>
      <c r="F16" s="52">
        <v>114</v>
      </c>
      <c r="G16" s="52">
        <v>84</v>
      </c>
      <c r="H16" s="52">
        <v>124</v>
      </c>
      <c r="I16" s="52">
        <v>764</v>
      </c>
      <c r="J16" s="52">
        <v>620</v>
      </c>
      <c r="K16" s="52">
        <v>520</v>
      </c>
      <c r="L16" s="52">
        <v>462</v>
      </c>
      <c r="M16" s="52">
        <v>402</v>
      </c>
      <c r="N16" s="52">
        <v>268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40357</v>
      </c>
      <c r="C21" s="52">
        <v>33410</v>
      </c>
      <c r="D21" s="52">
        <v>18269</v>
      </c>
      <c r="E21" s="52">
        <v>10525</v>
      </c>
      <c r="F21" s="52">
        <v>5075</v>
      </c>
      <c r="G21" s="52">
        <v>3740</v>
      </c>
      <c r="H21" s="52">
        <v>2874</v>
      </c>
      <c r="I21" s="52">
        <v>1857</v>
      </c>
      <c r="J21" s="52">
        <v>1504</v>
      </c>
      <c r="K21" s="52">
        <v>1264</v>
      </c>
      <c r="L21" s="52">
        <v>1124</v>
      </c>
      <c r="M21" s="52">
        <v>976</v>
      </c>
      <c r="N21" s="52">
        <v>651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62086</v>
      </c>
      <c r="C22" s="36">
        <v>51400</v>
      </c>
      <c r="D22" s="36">
        <v>28105</v>
      </c>
      <c r="E22" s="36">
        <v>16192</v>
      </c>
      <c r="F22" s="36">
        <v>7808</v>
      </c>
      <c r="G22" s="36">
        <v>5755</v>
      </c>
      <c r="H22" s="36">
        <v>4774</v>
      </c>
      <c r="I22" s="36">
        <v>4515</v>
      </c>
      <c r="J22" s="36">
        <v>3653</v>
      </c>
      <c r="K22" s="36">
        <v>3068</v>
      </c>
      <c r="L22" s="36">
        <v>2727</v>
      </c>
      <c r="M22" s="36">
        <v>2368</v>
      </c>
      <c r="N22" s="36">
        <v>1580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1163824</v>
      </c>
      <c r="C24" s="120">
        <v>1119434</v>
      </c>
      <c r="D24" s="120">
        <v>1061086</v>
      </c>
      <c r="E24" s="120">
        <v>999454</v>
      </c>
      <c r="F24" s="120">
        <v>946986</v>
      </c>
      <c r="G24" s="120">
        <v>916386</v>
      </c>
      <c r="H24" s="120">
        <v>897553</v>
      </c>
      <c r="I24" s="120">
        <v>886895</v>
      </c>
      <c r="J24" s="120">
        <v>885587</v>
      </c>
      <c r="K24" s="120">
        <v>859754</v>
      </c>
      <c r="L24" s="120">
        <v>824737</v>
      </c>
      <c r="M24" s="120">
        <v>789780</v>
      </c>
      <c r="N24" s="120">
        <v>770071</v>
      </c>
      <c r="O24" s="120">
        <v>768612</v>
      </c>
      <c r="P24" s="120">
        <v>767097</v>
      </c>
      <c r="Q24" s="120">
        <v>761462</v>
      </c>
      <c r="R24" s="120">
        <v>759737</v>
      </c>
      <c r="S24" s="120">
        <v>757833</v>
      </c>
      <c r="T24" s="120">
        <v>764063</v>
      </c>
      <c r="U24" s="120">
        <v>772185</v>
      </c>
      <c r="V24" s="120">
        <v>767331</v>
      </c>
      <c r="W24" s="120">
        <v>757716</v>
      </c>
      <c r="X24" s="120">
        <v>754335</v>
      </c>
      <c r="Y24" s="120">
        <v>786511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1163824</v>
      </c>
      <c r="C26" s="52">
        <v>1119434</v>
      </c>
      <c r="D26" s="52">
        <v>1061086</v>
      </c>
      <c r="E26" s="52">
        <v>999454</v>
      </c>
      <c r="F26" s="52">
        <v>946986</v>
      </c>
      <c r="G26" s="52">
        <v>916386</v>
      </c>
      <c r="H26" s="52">
        <v>897553</v>
      </c>
      <c r="I26" s="52">
        <v>886895</v>
      </c>
      <c r="J26" s="52">
        <v>885587</v>
      </c>
      <c r="K26" s="52">
        <v>859754</v>
      </c>
      <c r="L26" s="52">
        <v>824737</v>
      </c>
      <c r="M26" s="52">
        <v>789780</v>
      </c>
      <c r="N26" s="52">
        <v>770071</v>
      </c>
      <c r="O26" s="52">
        <v>768612</v>
      </c>
      <c r="P26" s="52">
        <v>767097</v>
      </c>
      <c r="Q26" s="52">
        <v>761462</v>
      </c>
      <c r="R26" s="52">
        <v>759737</v>
      </c>
      <c r="S26" s="52">
        <v>757833</v>
      </c>
      <c r="T26" s="52">
        <v>764063</v>
      </c>
      <c r="U26" s="52">
        <v>772185</v>
      </c>
      <c r="V26" s="52">
        <v>767331</v>
      </c>
      <c r="W26" s="52">
        <v>757716</v>
      </c>
      <c r="X26" s="52">
        <v>754335</v>
      </c>
      <c r="Y26" s="52">
        <v>786511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102743</v>
      </c>
      <c r="C29" s="52">
        <v>109574</v>
      </c>
      <c r="D29" s="52">
        <v>125852</v>
      </c>
      <c r="E29" s="52">
        <v>132334</v>
      </c>
      <c r="F29" s="52">
        <v>130063</v>
      </c>
      <c r="G29" s="52">
        <v>141377</v>
      </c>
      <c r="H29" s="52">
        <v>154681</v>
      </c>
      <c r="I29" s="52">
        <v>181938</v>
      </c>
      <c r="J29" s="52">
        <v>217764</v>
      </c>
      <c r="K29" s="52">
        <v>244083</v>
      </c>
      <c r="L29" s="52">
        <v>251444</v>
      </c>
      <c r="M29" s="52">
        <v>266132</v>
      </c>
      <c r="N29" s="52">
        <v>284273</v>
      </c>
      <c r="O29" s="52">
        <v>289772</v>
      </c>
      <c r="P29" s="52">
        <v>293270</v>
      </c>
      <c r="Q29" s="52">
        <v>278314</v>
      </c>
      <c r="R29" s="52">
        <v>277494</v>
      </c>
      <c r="S29" s="52">
        <v>282006</v>
      </c>
      <c r="T29" s="52">
        <v>307008</v>
      </c>
      <c r="U29" s="52">
        <v>331733</v>
      </c>
      <c r="V29" s="52">
        <v>346148</v>
      </c>
      <c r="W29" s="52">
        <v>340209</v>
      </c>
      <c r="X29" s="52">
        <v>346782</v>
      </c>
      <c r="Y29" s="52">
        <v>354232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579293</v>
      </c>
      <c r="C31" s="52">
        <v>543886</v>
      </c>
      <c r="D31" s="52">
        <v>490772</v>
      </c>
      <c r="E31" s="52">
        <v>443666</v>
      </c>
      <c r="F31" s="52">
        <v>407399</v>
      </c>
      <c r="G31" s="52">
        <v>344619</v>
      </c>
      <c r="H31" s="52">
        <v>275602</v>
      </c>
      <c r="I31" s="52">
        <v>230139</v>
      </c>
      <c r="J31" s="52">
        <v>218579</v>
      </c>
      <c r="K31" s="52">
        <v>207561</v>
      </c>
      <c r="L31" s="52">
        <v>193847</v>
      </c>
      <c r="M31" s="52">
        <v>187184</v>
      </c>
      <c r="N31" s="52">
        <v>175073</v>
      </c>
      <c r="O31" s="52">
        <v>167728</v>
      </c>
      <c r="P31" s="52">
        <v>158016</v>
      </c>
      <c r="Q31" s="52">
        <v>153387</v>
      </c>
      <c r="R31" s="52">
        <v>156898</v>
      </c>
      <c r="S31" s="52">
        <v>161416</v>
      </c>
      <c r="T31" s="52">
        <v>168413</v>
      </c>
      <c r="U31" s="52">
        <v>175080</v>
      </c>
      <c r="V31" s="52">
        <v>188729</v>
      </c>
      <c r="W31" s="52">
        <v>204542</v>
      </c>
      <c r="X31" s="52">
        <v>227376</v>
      </c>
      <c r="Y31" s="52">
        <v>246270</v>
      </c>
      <c r="DA31" s="63" t="s">
        <v>1071</v>
      </c>
    </row>
    <row r="32" spans="1:105" ht="12" customHeight="1" x14ac:dyDescent="0.25">
      <c r="A32" s="97" t="s">
        <v>140</v>
      </c>
      <c r="B32" s="52">
        <v>103</v>
      </c>
      <c r="C32" s="52">
        <v>105</v>
      </c>
      <c r="D32" s="52">
        <v>98</v>
      </c>
      <c r="E32" s="52">
        <v>99</v>
      </c>
      <c r="F32" s="52">
        <v>108</v>
      </c>
      <c r="G32" s="52">
        <v>122</v>
      </c>
      <c r="H32" s="52">
        <v>125</v>
      </c>
      <c r="I32" s="52">
        <v>142</v>
      </c>
      <c r="J32" s="52">
        <v>197</v>
      </c>
      <c r="K32" s="52">
        <v>253</v>
      </c>
      <c r="L32" s="52">
        <v>348</v>
      </c>
      <c r="M32" s="52">
        <v>381</v>
      </c>
      <c r="N32" s="52">
        <v>442</v>
      </c>
      <c r="O32" s="52">
        <v>500</v>
      </c>
      <c r="P32" s="52">
        <v>486</v>
      </c>
      <c r="Q32" s="52">
        <v>515</v>
      </c>
      <c r="R32" s="52">
        <v>574</v>
      </c>
      <c r="S32" s="52">
        <v>644</v>
      </c>
      <c r="T32" s="52">
        <v>705</v>
      </c>
      <c r="U32" s="52">
        <v>763</v>
      </c>
      <c r="V32" s="52">
        <v>880</v>
      </c>
      <c r="W32" s="52">
        <v>1583</v>
      </c>
      <c r="X32" s="52">
        <v>3813</v>
      </c>
      <c r="Y32" s="52">
        <v>3803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574097</v>
      </c>
      <c r="C35" s="52">
        <v>564454</v>
      </c>
      <c r="D35" s="52">
        <v>558365</v>
      </c>
      <c r="E35" s="52">
        <v>542780</v>
      </c>
      <c r="F35" s="52">
        <v>525817</v>
      </c>
      <c r="G35" s="52">
        <v>548668</v>
      </c>
      <c r="H35" s="52">
        <v>590498</v>
      </c>
      <c r="I35" s="52">
        <v>611081</v>
      </c>
      <c r="J35" s="52">
        <v>599445</v>
      </c>
      <c r="K35" s="52">
        <v>568914</v>
      </c>
      <c r="L35" s="52">
        <v>521324</v>
      </c>
      <c r="M35" s="52">
        <v>492466</v>
      </c>
      <c r="N35" s="52">
        <v>471706</v>
      </c>
      <c r="O35" s="52">
        <v>457476</v>
      </c>
      <c r="P35" s="52">
        <v>448067</v>
      </c>
      <c r="Q35" s="52">
        <v>446677</v>
      </c>
      <c r="R35" s="52">
        <v>433038</v>
      </c>
      <c r="S35" s="52">
        <v>418738</v>
      </c>
      <c r="T35" s="52">
        <v>413742</v>
      </c>
      <c r="U35" s="52">
        <v>400583</v>
      </c>
      <c r="V35" s="52">
        <v>366879</v>
      </c>
      <c r="W35" s="52">
        <v>294622</v>
      </c>
      <c r="X35" s="52">
        <v>237386</v>
      </c>
      <c r="Y35" s="52">
        <v>182347</v>
      </c>
      <c r="DA35" s="63" t="s">
        <v>1073</v>
      </c>
    </row>
    <row r="36" spans="1:105" ht="12" customHeight="1" x14ac:dyDescent="0.25">
      <c r="A36" s="97" t="s">
        <v>121</v>
      </c>
      <c r="B36" s="52">
        <v>10331</v>
      </c>
      <c r="C36" s="52">
        <v>10989</v>
      </c>
      <c r="D36" s="52">
        <v>11851</v>
      </c>
      <c r="E36" s="52">
        <v>12909</v>
      </c>
      <c r="F36" s="52">
        <v>13662</v>
      </c>
      <c r="G36" s="52">
        <v>22977</v>
      </c>
      <c r="H36" s="52">
        <v>31328</v>
      </c>
      <c r="I36" s="52">
        <v>45533</v>
      </c>
      <c r="J36" s="52">
        <v>67366</v>
      </c>
      <c r="K36" s="52">
        <v>83026</v>
      </c>
      <c r="L36" s="52">
        <v>109218</v>
      </c>
      <c r="M36" s="52">
        <v>109749</v>
      </c>
      <c r="N36" s="52">
        <v>122850</v>
      </c>
      <c r="O36" s="52">
        <v>142908</v>
      </c>
      <c r="P36" s="52">
        <v>160528</v>
      </c>
      <c r="Q36" s="52">
        <v>160883</v>
      </c>
      <c r="R36" s="52">
        <v>169227</v>
      </c>
      <c r="S36" s="52">
        <v>177035</v>
      </c>
      <c r="T36" s="52">
        <v>181203</v>
      </c>
      <c r="U36" s="52">
        <v>195759</v>
      </c>
      <c r="V36" s="52">
        <v>210843</v>
      </c>
      <c r="W36" s="52">
        <v>256969</v>
      </c>
      <c r="X36" s="52">
        <v>285760</v>
      </c>
      <c r="Y36" s="52">
        <v>354091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458485</v>
      </c>
      <c r="C40" s="52">
        <v>429891</v>
      </c>
      <c r="D40" s="52">
        <v>402472</v>
      </c>
      <c r="E40" s="52">
        <v>383771</v>
      </c>
      <c r="F40" s="52">
        <v>363390</v>
      </c>
      <c r="G40" s="52">
        <v>334251</v>
      </c>
      <c r="H40" s="52">
        <v>306615</v>
      </c>
      <c r="I40" s="52">
        <v>293001</v>
      </c>
      <c r="J40" s="52">
        <v>318209</v>
      </c>
      <c r="K40" s="52">
        <v>313863</v>
      </c>
      <c r="L40" s="52">
        <v>301045</v>
      </c>
      <c r="M40" s="52">
        <v>284563</v>
      </c>
      <c r="N40" s="52">
        <v>287523</v>
      </c>
      <c r="O40" s="52">
        <v>287772</v>
      </c>
      <c r="P40" s="52">
        <v>289673</v>
      </c>
      <c r="Q40" s="52">
        <v>277654</v>
      </c>
      <c r="R40" s="52">
        <v>269861</v>
      </c>
      <c r="S40" s="52">
        <v>256666</v>
      </c>
      <c r="T40" s="52">
        <v>253891</v>
      </c>
      <c r="U40" s="52">
        <v>249830</v>
      </c>
      <c r="V40" s="52">
        <v>250906</v>
      </c>
      <c r="W40" s="52">
        <v>253824</v>
      </c>
      <c r="X40" s="52">
        <v>270655</v>
      </c>
      <c r="Y40" s="52">
        <v>290753</v>
      </c>
      <c r="DA40" s="63" t="s">
        <v>1075</v>
      </c>
    </row>
    <row r="41" spans="1:105" ht="12" customHeight="1" x14ac:dyDescent="0.25">
      <c r="A41" s="109" t="s">
        <v>120</v>
      </c>
      <c r="B41" s="36">
        <v>705339</v>
      </c>
      <c r="C41" s="36">
        <v>689543</v>
      </c>
      <c r="D41" s="36">
        <v>658614</v>
      </c>
      <c r="E41" s="36">
        <v>615683</v>
      </c>
      <c r="F41" s="36">
        <v>583596</v>
      </c>
      <c r="G41" s="36">
        <v>582135</v>
      </c>
      <c r="H41" s="36">
        <v>590938</v>
      </c>
      <c r="I41" s="36">
        <v>593894</v>
      </c>
      <c r="J41" s="36">
        <v>567378</v>
      </c>
      <c r="K41" s="36">
        <v>545891</v>
      </c>
      <c r="L41" s="36">
        <v>523692</v>
      </c>
      <c r="M41" s="36">
        <v>505217</v>
      </c>
      <c r="N41" s="36">
        <v>482548</v>
      </c>
      <c r="O41" s="36">
        <v>480840</v>
      </c>
      <c r="P41" s="36">
        <v>477424</v>
      </c>
      <c r="Q41" s="36">
        <v>483808</v>
      </c>
      <c r="R41" s="36">
        <v>489876</v>
      </c>
      <c r="S41" s="36">
        <v>501167</v>
      </c>
      <c r="T41" s="36">
        <v>510172</v>
      </c>
      <c r="U41" s="36">
        <v>522355</v>
      </c>
      <c r="V41" s="36">
        <v>516425</v>
      </c>
      <c r="W41" s="36">
        <v>503892</v>
      </c>
      <c r="X41" s="36">
        <v>483680</v>
      </c>
      <c r="Y41" s="36">
        <v>495758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4704083</v>
      </c>
      <c r="C43" s="120">
        <v>4566651</v>
      </c>
      <c r="D43" s="120">
        <v>4063674</v>
      </c>
      <c r="E43" s="120">
        <v>3503337</v>
      </c>
      <c r="F43" s="120">
        <v>3184977</v>
      </c>
      <c r="G43" s="120">
        <v>2854814</v>
      </c>
      <c r="H43" s="120">
        <v>2571663</v>
      </c>
      <c r="I43" s="120">
        <v>2195158</v>
      </c>
      <c r="J43" s="120">
        <v>1917821</v>
      </c>
      <c r="K43" s="120">
        <v>1738978</v>
      </c>
      <c r="L43" s="120">
        <v>1569095</v>
      </c>
      <c r="M43" s="120">
        <v>1500864</v>
      </c>
      <c r="N43" s="120">
        <v>1378956</v>
      </c>
      <c r="O43" s="120">
        <v>1315990</v>
      </c>
      <c r="P43" s="120">
        <v>1227634</v>
      </c>
      <c r="Q43" s="120">
        <v>1147018</v>
      </c>
      <c r="R43" s="120">
        <v>1051946</v>
      </c>
      <c r="S43" s="120">
        <v>940582</v>
      </c>
      <c r="T43" s="120">
        <v>892936</v>
      </c>
      <c r="U43" s="120">
        <v>792446</v>
      </c>
      <c r="V43" s="120">
        <v>705418</v>
      </c>
      <c r="W43" s="120">
        <v>604593</v>
      </c>
      <c r="X43" s="120">
        <v>534332</v>
      </c>
      <c r="Y43" s="120">
        <v>514011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4704083</v>
      </c>
      <c r="C45" s="52">
        <v>4566651</v>
      </c>
      <c r="D45" s="52">
        <v>4063674</v>
      </c>
      <c r="E45" s="52">
        <v>3503337</v>
      </c>
      <c r="F45" s="52">
        <v>3184977</v>
      </c>
      <c r="G45" s="52">
        <v>2854814</v>
      </c>
      <c r="H45" s="52">
        <v>2571663</v>
      </c>
      <c r="I45" s="52">
        <v>2195158</v>
      </c>
      <c r="J45" s="52">
        <v>1917821</v>
      </c>
      <c r="K45" s="52">
        <v>1738978</v>
      </c>
      <c r="L45" s="52">
        <v>1569095</v>
      </c>
      <c r="M45" s="52">
        <v>1500864</v>
      </c>
      <c r="N45" s="52">
        <v>1378956</v>
      </c>
      <c r="O45" s="52">
        <v>1315990</v>
      </c>
      <c r="P45" s="52">
        <v>1227634</v>
      </c>
      <c r="Q45" s="52">
        <v>1147018</v>
      </c>
      <c r="R45" s="52">
        <v>1051946</v>
      </c>
      <c r="S45" s="52">
        <v>940582</v>
      </c>
      <c r="T45" s="52">
        <v>892936</v>
      </c>
      <c r="U45" s="52">
        <v>792446</v>
      </c>
      <c r="V45" s="52">
        <v>705418</v>
      </c>
      <c r="W45" s="52">
        <v>604593</v>
      </c>
      <c r="X45" s="52">
        <v>534332</v>
      </c>
      <c r="Y45" s="52">
        <v>514011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415278</v>
      </c>
      <c r="C48" s="52">
        <v>446810</v>
      </c>
      <c r="D48" s="52">
        <v>480274</v>
      </c>
      <c r="E48" s="52">
        <v>466021</v>
      </c>
      <c r="F48" s="52">
        <v>397414</v>
      </c>
      <c r="G48" s="52">
        <v>362159</v>
      </c>
      <c r="H48" s="52">
        <v>292764</v>
      </c>
      <c r="I48" s="52">
        <v>256639</v>
      </c>
      <c r="J48" s="52">
        <v>230096</v>
      </c>
      <c r="K48" s="52">
        <v>231572</v>
      </c>
      <c r="L48" s="52">
        <v>295420</v>
      </c>
      <c r="M48" s="52">
        <v>369740</v>
      </c>
      <c r="N48" s="52">
        <v>486450</v>
      </c>
      <c r="O48" s="52">
        <v>493174</v>
      </c>
      <c r="P48" s="52">
        <v>537289</v>
      </c>
      <c r="Q48" s="52">
        <v>509362</v>
      </c>
      <c r="R48" s="52">
        <v>496808</v>
      </c>
      <c r="S48" s="52">
        <v>439441</v>
      </c>
      <c r="T48" s="52">
        <v>400277</v>
      </c>
      <c r="U48" s="52">
        <v>355729</v>
      </c>
      <c r="V48" s="52">
        <v>309440</v>
      </c>
      <c r="W48" s="52">
        <v>261077</v>
      </c>
      <c r="X48" s="52">
        <v>239210</v>
      </c>
      <c r="Y48" s="52">
        <v>226170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2519164</v>
      </c>
      <c r="C50" s="52">
        <v>2414318</v>
      </c>
      <c r="D50" s="52">
        <v>2216099</v>
      </c>
      <c r="E50" s="52">
        <v>2047244</v>
      </c>
      <c r="F50" s="52">
        <v>1980817</v>
      </c>
      <c r="G50" s="52">
        <v>1858816</v>
      </c>
      <c r="H50" s="52">
        <v>1743825</v>
      </c>
      <c r="I50" s="52">
        <v>1586336</v>
      </c>
      <c r="J50" s="52">
        <v>1456863</v>
      </c>
      <c r="K50" s="52">
        <v>1312094</v>
      </c>
      <c r="L50" s="52">
        <v>1117077</v>
      </c>
      <c r="M50" s="52">
        <v>1007680</v>
      </c>
      <c r="N50" s="52">
        <v>902909</v>
      </c>
      <c r="O50" s="52">
        <v>866609</v>
      </c>
      <c r="P50" s="52">
        <v>828207</v>
      </c>
      <c r="Q50" s="52">
        <v>790573</v>
      </c>
      <c r="R50" s="52">
        <v>743887</v>
      </c>
      <c r="S50" s="52">
        <v>690729</v>
      </c>
      <c r="T50" s="52">
        <v>676731</v>
      </c>
      <c r="U50" s="52">
        <v>620675</v>
      </c>
      <c r="V50" s="52">
        <v>582768</v>
      </c>
      <c r="W50" s="52">
        <v>543137</v>
      </c>
      <c r="X50" s="52">
        <v>511601</v>
      </c>
      <c r="Y50" s="52">
        <v>492168</v>
      </c>
      <c r="DA50" s="63" t="s">
        <v>1079</v>
      </c>
    </row>
    <row r="51" spans="1:105" ht="12" customHeight="1" x14ac:dyDescent="0.25">
      <c r="A51" s="97" t="s">
        <v>137</v>
      </c>
      <c r="B51" s="52">
        <v>455</v>
      </c>
      <c r="C51" s="52">
        <v>490</v>
      </c>
      <c r="D51" s="52">
        <v>474</v>
      </c>
      <c r="E51" s="52">
        <v>482</v>
      </c>
      <c r="F51" s="52">
        <v>547</v>
      </c>
      <c r="G51" s="52">
        <v>752</v>
      </c>
      <c r="H51" s="52">
        <v>904</v>
      </c>
      <c r="I51" s="52">
        <v>1185</v>
      </c>
      <c r="J51" s="52">
        <v>1525</v>
      </c>
      <c r="K51" s="52">
        <v>1877</v>
      </c>
      <c r="L51" s="52">
        <v>2027</v>
      </c>
      <c r="M51" s="52">
        <v>2158</v>
      </c>
      <c r="N51" s="52">
        <v>2149</v>
      </c>
      <c r="O51" s="52">
        <v>2518</v>
      </c>
      <c r="P51" s="52">
        <v>2764</v>
      </c>
      <c r="Q51" s="52">
        <v>2909</v>
      </c>
      <c r="R51" s="52">
        <v>2823</v>
      </c>
      <c r="S51" s="52">
        <v>2508</v>
      </c>
      <c r="T51" s="52">
        <v>3222</v>
      </c>
      <c r="U51" s="52">
        <v>2967</v>
      </c>
      <c r="V51" s="52">
        <v>2883</v>
      </c>
      <c r="W51" s="52">
        <v>4994</v>
      </c>
      <c r="X51" s="52">
        <v>9411</v>
      </c>
      <c r="Y51" s="52">
        <v>8957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2145849</v>
      </c>
      <c r="C54" s="52">
        <v>2110744</v>
      </c>
      <c r="D54" s="52">
        <v>1810974</v>
      </c>
      <c r="E54" s="52">
        <v>1426600</v>
      </c>
      <c r="F54" s="52">
        <v>1178186</v>
      </c>
      <c r="G54" s="52">
        <v>963582</v>
      </c>
      <c r="H54" s="52">
        <v>789224</v>
      </c>
      <c r="I54" s="52">
        <v>574825</v>
      </c>
      <c r="J54" s="52">
        <v>431494</v>
      </c>
      <c r="K54" s="52">
        <v>383211</v>
      </c>
      <c r="L54" s="52">
        <v>375932</v>
      </c>
      <c r="M54" s="52">
        <v>408458</v>
      </c>
      <c r="N54" s="52">
        <v>379657</v>
      </c>
      <c r="O54" s="52">
        <v>342681</v>
      </c>
      <c r="P54" s="52">
        <v>305758</v>
      </c>
      <c r="Q54" s="52">
        <v>273825</v>
      </c>
      <c r="R54" s="52">
        <v>237884</v>
      </c>
      <c r="S54" s="52">
        <v>193554</v>
      </c>
      <c r="T54" s="52">
        <v>163297</v>
      </c>
      <c r="U54" s="52">
        <v>118361</v>
      </c>
      <c r="V54" s="52">
        <v>80350</v>
      </c>
      <c r="W54" s="52">
        <v>36239</v>
      </c>
      <c r="X54" s="52">
        <v>8129</v>
      </c>
      <c r="Y54" s="52">
        <v>7855</v>
      </c>
      <c r="DA54" s="63" t="s">
        <v>1081</v>
      </c>
    </row>
    <row r="55" spans="1:105" ht="12" customHeight="1" x14ac:dyDescent="0.25">
      <c r="A55" s="97" t="s">
        <v>121</v>
      </c>
      <c r="B55" s="52">
        <v>38615</v>
      </c>
      <c r="C55" s="52">
        <v>41099</v>
      </c>
      <c r="D55" s="52">
        <v>36127</v>
      </c>
      <c r="E55" s="52">
        <v>29011</v>
      </c>
      <c r="F55" s="52">
        <v>25427</v>
      </c>
      <c r="G55" s="52">
        <v>31664</v>
      </c>
      <c r="H55" s="52">
        <v>37710</v>
      </c>
      <c r="I55" s="52">
        <v>32812</v>
      </c>
      <c r="J55" s="52">
        <v>27939</v>
      </c>
      <c r="K55" s="52">
        <v>41796</v>
      </c>
      <c r="L55" s="52">
        <v>74059</v>
      </c>
      <c r="M55" s="52">
        <v>82568</v>
      </c>
      <c r="N55" s="52">
        <v>94241</v>
      </c>
      <c r="O55" s="52">
        <v>104182</v>
      </c>
      <c r="P55" s="52">
        <v>90905</v>
      </c>
      <c r="Q55" s="52">
        <v>79711</v>
      </c>
      <c r="R55" s="52">
        <v>67352</v>
      </c>
      <c r="S55" s="52">
        <v>53791</v>
      </c>
      <c r="T55" s="52">
        <v>49686</v>
      </c>
      <c r="U55" s="52">
        <v>50443</v>
      </c>
      <c r="V55" s="52">
        <v>39417</v>
      </c>
      <c r="W55" s="52">
        <v>20223</v>
      </c>
      <c r="X55" s="52">
        <v>5191</v>
      </c>
      <c r="Y55" s="52">
        <v>5031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1853158</v>
      </c>
      <c r="C59" s="52">
        <v>1750729</v>
      </c>
      <c r="D59" s="52">
        <v>1544599</v>
      </c>
      <c r="E59" s="52">
        <v>1334597</v>
      </c>
      <c r="F59" s="52">
        <v>1211028</v>
      </c>
      <c r="G59" s="52">
        <v>1035391</v>
      </c>
      <c r="H59" s="52">
        <v>868897</v>
      </c>
      <c r="I59" s="52">
        <v>721347</v>
      </c>
      <c r="J59" s="52">
        <v>641056</v>
      </c>
      <c r="K59" s="52">
        <v>594814</v>
      </c>
      <c r="L59" s="52">
        <v>538318</v>
      </c>
      <c r="M59" s="52">
        <v>509550</v>
      </c>
      <c r="N59" s="52">
        <v>490133</v>
      </c>
      <c r="O59" s="52">
        <v>477335</v>
      </c>
      <c r="P59" s="52">
        <v>443709</v>
      </c>
      <c r="Q59" s="52">
        <v>409727</v>
      </c>
      <c r="R59" s="52">
        <v>372014</v>
      </c>
      <c r="S59" s="52">
        <v>316887</v>
      </c>
      <c r="T59" s="52">
        <v>293919</v>
      </c>
      <c r="U59" s="52">
        <v>253034</v>
      </c>
      <c r="V59" s="52">
        <v>225140</v>
      </c>
      <c r="W59" s="52">
        <v>196737</v>
      </c>
      <c r="X59" s="52">
        <v>174431</v>
      </c>
      <c r="Y59" s="52">
        <v>170569</v>
      </c>
      <c r="DA59" s="63" t="s">
        <v>1083</v>
      </c>
    </row>
    <row r="60" spans="1:105" ht="12" customHeight="1" x14ac:dyDescent="0.25">
      <c r="A60" s="109" t="s">
        <v>120</v>
      </c>
      <c r="B60" s="36">
        <v>2850925</v>
      </c>
      <c r="C60" s="36">
        <v>2815922</v>
      </c>
      <c r="D60" s="36">
        <v>2519075</v>
      </c>
      <c r="E60" s="36">
        <v>2168740</v>
      </c>
      <c r="F60" s="36">
        <v>1973949</v>
      </c>
      <c r="G60" s="36">
        <v>1819423</v>
      </c>
      <c r="H60" s="36">
        <v>1702766</v>
      </c>
      <c r="I60" s="36">
        <v>1473811</v>
      </c>
      <c r="J60" s="36">
        <v>1276765</v>
      </c>
      <c r="K60" s="36">
        <v>1144164</v>
      </c>
      <c r="L60" s="36">
        <v>1030777</v>
      </c>
      <c r="M60" s="36">
        <v>991314</v>
      </c>
      <c r="N60" s="36">
        <v>888823</v>
      </c>
      <c r="O60" s="36">
        <v>838655</v>
      </c>
      <c r="P60" s="36">
        <v>783925</v>
      </c>
      <c r="Q60" s="36">
        <v>737291</v>
      </c>
      <c r="R60" s="36">
        <v>679932</v>
      </c>
      <c r="S60" s="36">
        <v>623695</v>
      </c>
      <c r="T60" s="36">
        <v>599017</v>
      </c>
      <c r="U60" s="36">
        <v>539412</v>
      </c>
      <c r="V60" s="36">
        <v>480278</v>
      </c>
      <c r="W60" s="36">
        <v>407856</v>
      </c>
      <c r="X60" s="36">
        <v>359901</v>
      </c>
      <c r="Y60" s="36">
        <v>343442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14349136</v>
      </c>
      <c r="C62" s="120">
        <v>14393776</v>
      </c>
      <c r="D62" s="120">
        <v>14402553</v>
      </c>
      <c r="E62" s="120">
        <v>14683982</v>
      </c>
      <c r="F62" s="120">
        <v>14873245</v>
      </c>
      <c r="G62" s="120">
        <v>14681046</v>
      </c>
      <c r="H62" s="120">
        <v>14112615</v>
      </c>
      <c r="I62" s="120">
        <v>13611060</v>
      </c>
      <c r="J62" s="120">
        <v>13944097</v>
      </c>
      <c r="K62" s="120">
        <v>14325502</v>
      </c>
      <c r="L62" s="120">
        <v>14521026</v>
      </c>
      <c r="M62" s="120">
        <v>14738790</v>
      </c>
      <c r="N62" s="120">
        <v>15047410</v>
      </c>
      <c r="O62" s="120">
        <v>15188153</v>
      </c>
      <c r="P62" s="120">
        <v>15235149</v>
      </c>
      <c r="Q62" s="120">
        <v>15209620</v>
      </c>
      <c r="R62" s="120">
        <v>15293061</v>
      </c>
      <c r="S62" s="120">
        <v>15298946</v>
      </c>
      <c r="T62" s="120">
        <v>15389558</v>
      </c>
      <c r="U62" s="120">
        <v>15515823</v>
      </c>
      <c r="V62" s="120">
        <v>15400735</v>
      </c>
      <c r="W62" s="120">
        <v>15097282</v>
      </c>
      <c r="X62" s="120">
        <v>15163207</v>
      </c>
      <c r="Y62" s="120">
        <v>14779371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14349136</v>
      </c>
      <c r="C64" s="52">
        <v>14393776</v>
      </c>
      <c r="D64" s="52">
        <v>14402553</v>
      </c>
      <c r="E64" s="52">
        <v>14683982</v>
      </c>
      <c r="F64" s="52">
        <v>14873245</v>
      </c>
      <c r="G64" s="52">
        <v>14681046</v>
      </c>
      <c r="H64" s="52">
        <v>14112615</v>
      </c>
      <c r="I64" s="52">
        <v>13611060</v>
      </c>
      <c r="J64" s="52">
        <v>13944097</v>
      </c>
      <c r="K64" s="52">
        <v>14325502</v>
      </c>
      <c r="L64" s="52">
        <v>14521026</v>
      </c>
      <c r="M64" s="52">
        <v>14738790</v>
      </c>
      <c r="N64" s="52">
        <v>15047410</v>
      </c>
      <c r="O64" s="52">
        <v>15188153</v>
      </c>
      <c r="P64" s="52">
        <v>15235149</v>
      </c>
      <c r="Q64" s="52">
        <v>15209620</v>
      </c>
      <c r="R64" s="52">
        <v>15293061</v>
      </c>
      <c r="S64" s="52">
        <v>15298946</v>
      </c>
      <c r="T64" s="52">
        <v>15389558</v>
      </c>
      <c r="U64" s="52">
        <v>15515823</v>
      </c>
      <c r="V64" s="52">
        <v>15400735</v>
      </c>
      <c r="W64" s="52">
        <v>15097282</v>
      </c>
      <c r="X64" s="52">
        <v>15163207</v>
      </c>
      <c r="Y64" s="52">
        <v>14779371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1266747</v>
      </c>
      <c r="C67" s="52">
        <v>1406239</v>
      </c>
      <c r="D67" s="52">
        <v>1785478</v>
      </c>
      <c r="E67" s="52">
        <v>2338028</v>
      </c>
      <c r="F67" s="52">
        <v>2690368</v>
      </c>
      <c r="G67" s="52">
        <v>2963073</v>
      </c>
      <c r="H67" s="52">
        <v>3049269</v>
      </c>
      <c r="I67" s="52">
        <v>3159023</v>
      </c>
      <c r="J67" s="52">
        <v>3578265</v>
      </c>
      <c r="K67" s="52">
        <v>4179431</v>
      </c>
      <c r="L67" s="52">
        <v>4377983</v>
      </c>
      <c r="M67" s="52">
        <v>4570540</v>
      </c>
      <c r="N67" s="52">
        <v>4983774</v>
      </c>
      <c r="O67" s="52">
        <v>5416804</v>
      </c>
      <c r="P67" s="52">
        <v>5656300</v>
      </c>
      <c r="Q67" s="52">
        <v>5732215</v>
      </c>
      <c r="R67" s="52">
        <v>5914620</v>
      </c>
      <c r="S67" s="52">
        <v>6015706</v>
      </c>
      <c r="T67" s="52">
        <v>6408222</v>
      </c>
      <c r="U67" s="52">
        <v>6756053</v>
      </c>
      <c r="V67" s="52">
        <v>6944546</v>
      </c>
      <c r="W67" s="52">
        <v>6846230</v>
      </c>
      <c r="X67" s="52">
        <v>7016873</v>
      </c>
      <c r="Y67" s="52">
        <v>7098783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12491960</v>
      </c>
      <c r="C69" s="52">
        <v>12583274</v>
      </c>
      <c r="D69" s="52">
        <v>12511096</v>
      </c>
      <c r="E69" s="52">
        <v>12530618</v>
      </c>
      <c r="F69" s="52">
        <v>12291710</v>
      </c>
      <c r="G69" s="52">
        <v>12500849</v>
      </c>
      <c r="H69" s="52">
        <v>12535100</v>
      </c>
      <c r="I69" s="52">
        <v>12760875</v>
      </c>
      <c r="J69" s="52">
        <v>12975414</v>
      </c>
      <c r="K69" s="52">
        <v>13415800</v>
      </c>
      <c r="L69" s="52">
        <v>13864865</v>
      </c>
      <c r="M69" s="52">
        <v>14127189</v>
      </c>
      <c r="N69" s="52">
        <v>14504872</v>
      </c>
      <c r="O69" s="52">
        <v>14626286</v>
      </c>
      <c r="P69" s="52">
        <v>14843371</v>
      </c>
      <c r="Q69" s="52">
        <v>14833073</v>
      </c>
      <c r="R69" s="52">
        <v>14913769</v>
      </c>
      <c r="S69" s="52">
        <v>14919893</v>
      </c>
      <c r="T69" s="52">
        <v>14956728</v>
      </c>
      <c r="U69" s="52">
        <v>15127008</v>
      </c>
      <c r="V69" s="52">
        <v>14986494</v>
      </c>
      <c r="W69" s="52">
        <v>14653884</v>
      </c>
      <c r="X69" s="52">
        <v>14521377</v>
      </c>
      <c r="Y69" s="52">
        <v>14150995</v>
      </c>
      <c r="DA69" s="63" t="s">
        <v>1087</v>
      </c>
    </row>
    <row r="70" spans="1:105" ht="12" customHeight="1" x14ac:dyDescent="0.25">
      <c r="A70" s="97" t="s">
        <v>133</v>
      </c>
      <c r="B70" s="52">
        <v>2213</v>
      </c>
      <c r="C70" s="52">
        <v>2554</v>
      </c>
      <c r="D70" s="52">
        <v>2670</v>
      </c>
      <c r="E70" s="52">
        <v>3267</v>
      </c>
      <c r="F70" s="52">
        <v>3134</v>
      </c>
      <c r="G70" s="52">
        <v>5047</v>
      </c>
      <c r="H70" s="52">
        <v>6385</v>
      </c>
      <c r="I70" s="52">
        <v>10101</v>
      </c>
      <c r="J70" s="52">
        <v>12860</v>
      </c>
      <c r="K70" s="52">
        <v>17768</v>
      </c>
      <c r="L70" s="52">
        <v>29263</v>
      </c>
      <c r="M70" s="52">
        <v>28980</v>
      </c>
      <c r="N70" s="52">
        <v>36737</v>
      </c>
      <c r="O70" s="52">
        <v>43089</v>
      </c>
      <c r="P70" s="52">
        <v>48906</v>
      </c>
      <c r="Q70" s="52">
        <v>52591</v>
      </c>
      <c r="R70" s="52">
        <v>57342</v>
      </c>
      <c r="S70" s="52">
        <v>60238</v>
      </c>
      <c r="T70" s="52">
        <v>63295</v>
      </c>
      <c r="U70" s="52">
        <v>68330</v>
      </c>
      <c r="V70" s="52">
        <v>77653</v>
      </c>
      <c r="W70" s="52">
        <v>135287</v>
      </c>
      <c r="X70" s="52">
        <v>269171</v>
      </c>
      <c r="Y70" s="52">
        <v>263948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1822173</v>
      </c>
      <c r="C73" s="52">
        <v>1773580</v>
      </c>
      <c r="D73" s="52">
        <v>1848882</v>
      </c>
      <c r="E73" s="52">
        <v>2096162</v>
      </c>
      <c r="F73" s="52">
        <v>2507048</v>
      </c>
      <c r="G73" s="52">
        <v>2111400</v>
      </c>
      <c r="H73" s="52">
        <v>1520965</v>
      </c>
      <c r="I73" s="52">
        <v>813274</v>
      </c>
      <c r="J73" s="52">
        <v>882893</v>
      </c>
      <c r="K73" s="52">
        <v>815179</v>
      </c>
      <c r="L73" s="52">
        <v>559485</v>
      </c>
      <c r="M73" s="52">
        <v>506374</v>
      </c>
      <c r="N73" s="52">
        <v>402508</v>
      </c>
      <c r="O73" s="52">
        <v>412119</v>
      </c>
      <c r="P73" s="52">
        <v>281275</v>
      </c>
      <c r="Q73" s="52">
        <v>265229</v>
      </c>
      <c r="R73" s="52">
        <v>260850</v>
      </c>
      <c r="S73" s="52">
        <v>247301</v>
      </c>
      <c r="T73" s="52">
        <v>269956</v>
      </c>
      <c r="U73" s="52">
        <v>218269</v>
      </c>
      <c r="V73" s="52">
        <v>207231</v>
      </c>
      <c r="W73" s="52">
        <v>187985</v>
      </c>
      <c r="X73" s="52">
        <v>176446</v>
      </c>
      <c r="Y73" s="52">
        <v>156330</v>
      </c>
      <c r="DA73" s="63" t="s">
        <v>1089</v>
      </c>
    </row>
    <row r="74" spans="1:105" ht="12" customHeight="1" x14ac:dyDescent="0.25">
      <c r="A74" s="97" t="s">
        <v>121</v>
      </c>
      <c r="B74" s="52">
        <v>32790</v>
      </c>
      <c r="C74" s="52">
        <v>34368</v>
      </c>
      <c r="D74" s="52">
        <v>39905</v>
      </c>
      <c r="E74" s="52">
        <v>53935</v>
      </c>
      <c r="F74" s="52">
        <v>71353</v>
      </c>
      <c r="G74" s="52">
        <v>63750</v>
      </c>
      <c r="H74" s="52">
        <v>50165</v>
      </c>
      <c r="I74" s="52">
        <v>26810</v>
      </c>
      <c r="J74" s="52">
        <v>72930</v>
      </c>
      <c r="K74" s="52">
        <v>76755</v>
      </c>
      <c r="L74" s="52">
        <v>67413</v>
      </c>
      <c r="M74" s="52">
        <v>76247</v>
      </c>
      <c r="N74" s="52">
        <v>103293</v>
      </c>
      <c r="O74" s="52">
        <v>106659</v>
      </c>
      <c r="P74" s="52">
        <v>61597</v>
      </c>
      <c r="Q74" s="52">
        <v>58727</v>
      </c>
      <c r="R74" s="52">
        <v>61100</v>
      </c>
      <c r="S74" s="52">
        <v>71514</v>
      </c>
      <c r="T74" s="52">
        <v>99579</v>
      </c>
      <c r="U74" s="52">
        <v>102216</v>
      </c>
      <c r="V74" s="52">
        <v>129357</v>
      </c>
      <c r="W74" s="52">
        <v>120126</v>
      </c>
      <c r="X74" s="52">
        <v>196213</v>
      </c>
      <c r="Y74" s="52">
        <v>208098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13911786</v>
      </c>
      <c r="C78" s="52">
        <v>13875307</v>
      </c>
      <c r="D78" s="52">
        <v>13766819</v>
      </c>
      <c r="E78" s="52">
        <v>13767427</v>
      </c>
      <c r="F78" s="52">
        <v>13616303</v>
      </c>
      <c r="G78" s="52">
        <v>13794070</v>
      </c>
      <c r="H78" s="52">
        <v>13442413</v>
      </c>
      <c r="I78" s="52">
        <v>13152088</v>
      </c>
      <c r="J78" s="52">
        <v>13070020</v>
      </c>
      <c r="K78" s="52">
        <v>13506365</v>
      </c>
      <c r="L78" s="52">
        <v>14072668</v>
      </c>
      <c r="M78" s="52">
        <v>14651909</v>
      </c>
      <c r="N78" s="52">
        <v>14787058</v>
      </c>
      <c r="O78" s="52">
        <v>14782156</v>
      </c>
      <c r="P78" s="52">
        <v>14879173</v>
      </c>
      <c r="Q78" s="52">
        <v>14863068</v>
      </c>
      <c r="R78" s="52">
        <v>14945141</v>
      </c>
      <c r="S78" s="52">
        <v>14947845</v>
      </c>
      <c r="T78" s="52">
        <v>14985047</v>
      </c>
      <c r="U78" s="52">
        <v>15139431</v>
      </c>
      <c r="V78" s="52">
        <v>14988208</v>
      </c>
      <c r="W78" s="52">
        <v>14604402</v>
      </c>
      <c r="X78" s="52">
        <v>14473700</v>
      </c>
      <c r="Y78" s="52">
        <v>13841052</v>
      </c>
      <c r="DA78" s="63" t="s">
        <v>1091</v>
      </c>
    </row>
    <row r="79" spans="1:105" ht="12" customHeight="1" x14ac:dyDescent="0.25">
      <c r="A79" s="109" t="s">
        <v>120</v>
      </c>
      <c r="B79" s="36">
        <v>437350</v>
      </c>
      <c r="C79" s="36">
        <v>518469</v>
      </c>
      <c r="D79" s="36">
        <v>635734</v>
      </c>
      <c r="E79" s="36">
        <v>916555</v>
      </c>
      <c r="F79" s="36">
        <v>1256942</v>
      </c>
      <c r="G79" s="36">
        <v>886976</v>
      </c>
      <c r="H79" s="36">
        <v>670202</v>
      </c>
      <c r="I79" s="36">
        <v>458972</v>
      </c>
      <c r="J79" s="36">
        <v>874077</v>
      </c>
      <c r="K79" s="36">
        <v>819137</v>
      </c>
      <c r="L79" s="36">
        <v>448358</v>
      </c>
      <c r="M79" s="36">
        <v>86881</v>
      </c>
      <c r="N79" s="36">
        <v>260352</v>
      </c>
      <c r="O79" s="36">
        <v>405997</v>
      </c>
      <c r="P79" s="36">
        <v>355976</v>
      </c>
      <c r="Q79" s="36">
        <v>346552</v>
      </c>
      <c r="R79" s="36">
        <v>347920</v>
      </c>
      <c r="S79" s="36">
        <v>351101</v>
      </c>
      <c r="T79" s="36">
        <v>404511</v>
      </c>
      <c r="U79" s="36">
        <v>376392</v>
      </c>
      <c r="V79" s="36">
        <v>412527</v>
      </c>
      <c r="W79" s="36">
        <v>492880</v>
      </c>
      <c r="X79" s="36">
        <v>689507</v>
      </c>
      <c r="Y79" s="36">
        <v>938319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1391604</v>
      </c>
      <c r="C81" s="120">
        <v>1667047</v>
      </c>
      <c r="D81" s="120">
        <v>2364776</v>
      </c>
      <c r="E81" s="120">
        <v>2888115</v>
      </c>
      <c r="F81" s="120">
        <v>3185768</v>
      </c>
      <c r="G81" s="120">
        <v>4098421</v>
      </c>
      <c r="H81" s="120">
        <v>5248730</v>
      </c>
      <c r="I81" s="120">
        <v>6502843</v>
      </c>
      <c r="J81" s="120">
        <v>6759852</v>
      </c>
      <c r="K81" s="120">
        <v>6799444</v>
      </c>
      <c r="L81" s="120">
        <v>6870410</v>
      </c>
      <c r="M81" s="120">
        <v>6759882</v>
      </c>
      <c r="N81" s="120">
        <v>6689434</v>
      </c>
      <c r="O81" s="120">
        <v>6647502</v>
      </c>
      <c r="P81" s="120">
        <v>6884923</v>
      </c>
      <c r="Q81" s="120">
        <v>6924221</v>
      </c>
      <c r="R81" s="120">
        <v>6948313</v>
      </c>
      <c r="S81" s="120">
        <v>7094052</v>
      </c>
      <c r="T81" s="120">
        <v>7127292</v>
      </c>
      <c r="U81" s="120">
        <v>7195771</v>
      </c>
      <c r="V81" s="120">
        <v>7151386</v>
      </c>
      <c r="W81" s="120">
        <v>7152735</v>
      </c>
      <c r="X81" s="120">
        <v>7213657</v>
      </c>
      <c r="Y81" s="120">
        <v>7473163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1391604</v>
      </c>
      <c r="C83" s="52">
        <v>1667047</v>
      </c>
      <c r="D83" s="52">
        <v>2364776</v>
      </c>
      <c r="E83" s="52">
        <v>2888115</v>
      </c>
      <c r="F83" s="52">
        <v>3185768</v>
      </c>
      <c r="G83" s="52">
        <v>4098421</v>
      </c>
      <c r="H83" s="52">
        <v>5248730</v>
      </c>
      <c r="I83" s="52">
        <v>6502843</v>
      </c>
      <c r="J83" s="52">
        <v>6759852</v>
      </c>
      <c r="K83" s="52">
        <v>6799444</v>
      </c>
      <c r="L83" s="52">
        <v>6870410</v>
      </c>
      <c r="M83" s="52">
        <v>6759882</v>
      </c>
      <c r="N83" s="52">
        <v>6689434</v>
      </c>
      <c r="O83" s="52">
        <v>6647502</v>
      </c>
      <c r="P83" s="52">
        <v>6884923</v>
      </c>
      <c r="Q83" s="52">
        <v>6924221</v>
      </c>
      <c r="R83" s="52">
        <v>6948313</v>
      </c>
      <c r="S83" s="52">
        <v>7094052</v>
      </c>
      <c r="T83" s="52">
        <v>7127292</v>
      </c>
      <c r="U83" s="52">
        <v>7195771</v>
      </c>
      <c r="V83" s="52">
        <v>7151386</v>
      </c>
      <c r="W83" s="52">
        <v>7152735</v>
      </c>
      <c r="X83" s="52">
        <v>7213657</v>
      </c>
      <c r="Y83" s="52">
        <v>7473163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122851</v>
      </c>
      <c r="C86" s="52">
        <v>161693</v>
      </c>
      <c r="D86" s="52">
        <v>362224</v>
      </c>
      <c r="E86" s="52">
        <v>670924</v>
      </c>
      <c r="F86" s="52">
        <v>865394</v>
      </c>
      <c r="G86" s="52">
        <v>1070248</v>
      </c>
      <c r="H86" s="52">
        <v>1582949</v>
      </c>
      <c r="I86" s="52">
        <v>2188470</v>
      </c>
      <c r="J86" s="52">
        <v>2567426</v>
      </c>
      <c r="K86" s="52">
        <v>2519251</v>
      </c>
      <c r="L86" s="52">
        <v>2483595</v>
      </c>
      <c r="M86" s="52">
        <v>2455673</v>
      </c>
      <c r="N86" s="52">
        <v>2352663</v>
      </c>
      <c r="O86" s="52">
        <v>2313198</v>
      </c>
      <c r="P86" s="52">
        <v>2115486</v>
      </c>
      <c r="Q86" s="52">
        <v>2122798</v>
      </c>
      <c r="R86" s="52">
        <v>2283663</v>
      </c>
      <c r="S86" s="52">
        <v>2568031</v>
      </c>
      <c r="T86" s="52">
        <v>2960221</v>
      </c>
      <c r="U86" s="52">
        <v>3288234</v>
      </c>
      <c r="V86" s="52">
        <v>3514916</v>
      </c>
      <c r="W86" s="52">
        <v>3465461</v>
      </c>
      <c r="X86" s="52">
        <v>3465341</v>
      </c>
      <c r="Y86" s="52">
        <v>3404452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239770</v>
      </c>
      <c r="C88" s="52">
        <v>293865</v>
      </c>
      <c r="D88" s="52">
        <v>421140</v>
      </c>
      <c r="E88" s="52">
        <v>531529</v>
      </c>
      <c r="F88" s="52">
        <v>655294</v>
      </c>
      <c r="G88" s="52">
        <v>799887</v>
      </c>
      <c r="H88" s="52">
        <v>972613</v>
      </c>
      <c r="I88" s="52">
        <v>1106920</v>
      </c>
      <c r="J88" s="52">
        <v>1225839</v>
      </c>
      <c r="K88" s="52">
        <v>1289573</v>
      </c>
      <c r="L88" s="52">
        <v>1352791</v>
      </c>
      <c r="M88" s="52">
        <v>1431136</v>
      </c>
      <c r="N88" s="52">
        <v>1512496</v>
      </c>
      <c r="O88" s="52">
        <v>1590336</v>
      </c>
      <c r="P88" s="52">
        <v>1656581</v>
      </c>
      <c r="Q88" s="52">
        <v>1688426</v>
      </c>
      <c r="R88" s="52">
        <v>1693384</v>
      </c>
      <c r="S88" s="52">
        <v>1729782</v>
      </c>
      <c r="T88" s="52">
        <v>1717685</v>
      </c>
      <c r="U88" s="52">
        <v>1783281</v>
      </c>
      <c r="V88" s="52">
        <v>1938532</v>
      </c>
      <c r="W88" s="52">
        <v>2260604</v>
      </c>
      <c r="X88" s="52">
        <v>2666129</v>
      </c>
      <c r="Y88" s="52">
        <v>2837378</v>
      </c>
      <c r="DA88" s="63" t="s">
        <v>1095</v>
      </c>
    </row>
    <row r="89" spans="1:105" ht="12" customHeight="1" x14ac:dyDescent="0.25">
      <c r="A89" s="97" t="s">
        <v>131</v>
      </c>
      <c r="B89" s="52">
        <v>42</v>
      </c>
      <c r="C89" s="52">
        <v>50</v>
      </c>
      <c r="D89" s="52">
        <v>95</v>
      </c>
      <c r="E89" s="52">
        <v>138</v>
      </c>
      <c r="F89" s="52">
        <v>161</v>
      </c>
      <c r="G89" s="52">
        <v>310</v>
      </c>
      <c r="H89" s="52">
        <v>520</v>
      </c>
      <c r="I89" s="52">
        <v>862</v>
      </c>
      <c r="J89" s="52">
        <v>1315</v>
      </c>
      <c r="K89" s="52">
        <v>1712</v>
      </c>
      <c r="L89" s="52">
        <v>2698</v>
      </c>
      <c r="M89" s="52">
        <v>3033</v>
      </c>
      <c r="N89" s="52">
        <v>3791</v>
      </c>
      <c r="O89" s="52">
        <v>4598</v>
      </c>
      <c r="P89" s="52">
        <v>5723</v>
      </c>
      <c r="Q89" s="52">
        <v>6032</v>
      </c>
      <c r="R89" s="52">
        <v>6194</v>
      </c>
      <c r="S89" s="52">
        <v>7301</v>
      </c>
      <c r="T89" s="52">
        <v>7140</v>
      </c>
      <c r="U89" s="52">
        <v>7891</v>
      </c>
      <c r="V89" s="52">
        <v>8808</v>
      </c>
      <c r="W89" s="52">
        <v>20172</v>
      </c>
      <c r="X89" s="52">
        <v>51966</v>
      </c>
      <c r="Y89" s="52">
        <v>50622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573304</v>
      </c>
      <c r="C92" s="52">
        <v>644613</v>
      </c>
      <c r="D92" s="52">
        <v>782368</v>
      </c>
      <c r="E92" s="52">
        <v>907040</v>
      </c>
      <c r="F92" s="52">
        <v>966502</v>
      </c>
      <c r="G92" s="52">
        <v>1058033</v>
      </c>
      <c r="H92" s="52">
        <v>1141984</v>
      </c>
      <c r="I92" s="52">
        <v>1156741</v>
      </c>
      <c r="J92" s="52">
        <v>1153033</v>
      </c>
      <c r="K92" s="52">
        <v>1146185</v>
      </c>
      <c r="L92" s="52">
        <v>1140472</v>
      </c>
      <c r="M92" s="52">
        <v>1129316</v>
      </c>
      <c r="N92" s="52">
        <v>1082046</v>
      </c>
      <c r="O92" s="52">
        <v>1023305</v>
      </c>
      <c r="P92" s="52">
        <v>969385</v>
      </c>
      <c r="Q92" s="52">
        <v>976676</v>
      </c>
      <c r="R92" s="52">
        <v>1012268</v>
      </c>
      <c r="S92" s="52">
        <v>1081094</v>
      </c>
      <c r="T92" s="52">
        <v>1132544</v>
      </c>
      <c r="U92" s="52">
        <v>1172733</v>
      </c>
      <c r="V92" s="52">
        <v>1222654</v>
      </c>
      <c r="W92" s="52">
        <v>1265524</v>
      </c>
      <c r="X92" s="52">
        <v>1328811</v>
      </c>
      <c r="Y92" s="52">
        <v>1421275</v>
      </c>
      <c r="DA92" s="63" t="s">
        <v>1097</v>
      </c>
    </row>
    <row r="93" spans="1:105" ht="12" customHeight="1" x14ac:dyDescent="0.25">
      <c r="A93" s="97" t="s">
        <v>123</v>
      </c>
      <c r="B93" s="52">
        <v>102</v>
      </c>
      <c r="C93" s="52">
        <v>138</v>
      </c>
      <c r="D93" s="52">
        <v>172</v>
      </c>
      <c r="E93" s="52">
        <v>242</v>
      </c>
      <c r="F93" s="52">
        <v>296</v>
      </c>
      <c r="G93" s="52">
        <v>459</v>
      </c>
      <c r="H93" s="52">
        <v>602</v>
      </c>
      <c r="I93" s="52">
        <v>945</v>
      </c>
      <c r="J93" s="52">
        <v>1233</v>
      </c>
      <c r="K93" s="52">
        <v>1562</v>
      </c>
      <c r="L93" s="52">
        <v>2326</v>
      </c>
      <c r="M93" s="52">
        <v>2487</v>
      </c>
      <c r="N93" s="52">
        <v>2732</v>
      </c>
      <c r="O93" s="52">
        <v>3001</v>
      </c>
      <c r="P93" s="52">
        <v>3068</v>
      </c>
      <c r="Q93" s="52">
        <v>3451</v>
      </c>
      <c r="R93" s="52">
        <v>3864</v>
      </c>
      <c r="S93" s="52">
        <v>4466</v>
      </c>
      <c r="T93" s="52">
        <v>4884</v>
      </c>
      <c r="U93" s="52">
        <v>5236</v>
      </c>
      <c r="V93" s="52">
        <v>5771</v>
      </c>
      <c r="W93" s="52">
        <v>9231</v>
      </c>
      <c r="X93" s="52">
        <v>20332</v>
      </c>
      <c r="Y93" s="52">
        <v>20279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568162</v>
      </c>
      <c r="C96" s="52">
        <v>713121</v>
      </c>
      <c r="D96" s="52">
        <v>1132297</v>
      </c>
      <c r="E96" s="52">
        <v>1408893</v>
      </c>
      <c r="F96" s="52">
        <v>1518377</v>
      </c>
      <c r="G96" s="52">
        <v>2129568</v>
      </c>
      <c r="H96" s="52">
        <v>2957206</v>
      </c>
      <c r="I96" s="52">
        <v>3873669</v>
      </c>
      <c r="J96" s="52">
        <v>3907820</v>
      </c>
      <c r="K96" s="52">
        <v>3802094</v>
      </c>
      <c r="L96" s="52">
        <v>3610378</v>
      </c>
      <c r="M96" s="52">
        <v>3440190</v>
      </c>
      <c r="N96" s="52">
        <v>3286000</v>
      </c>
      <c r="O96" s="52">
        <v>3120348</v>
      </c>
      <c r="P96" s="52">
        <v>3074185</v>
      </c>
      <c r="Q96" s="52">
        <v>3048628</v>
      </c>
      <c r="R96" s="52">
        <v>2981528</v>
      </c>
      <c r="S96" s="52">
        <v>2951065</v>
      </c>
      <c r="T96" s="52">
        <v>2928484</v>
      </c>
      <c r="U96" s="52">
        <v>2829190</v>
      </c>
      <c r="V96" s="52">
        <v>2551786</v>
      </c>
      <c r="W96" s="52">
        <v>2018520</v>
      </c>
      <c r="X96" s="52">
        <v>1522202</v>
      </c>
      <c r="Y96" s="52">
        <v>1127550</v>
      </c>
      <c r="DA96" s="63" t="s">
        <v>1099</v>
      </c>
    </row>
    <row r="97" spans="1:105" ht="12" customHeight="1" x14ac:dyDescent="0.25">
      <c r="A97" s="97" t="s">
        <v>121</v>
      </c>
      <c r="B97" s="52">
        <v>10224</v>
      </c>
      <c r="C97" s="52">
        <v>15260</v>
      </c>
      <c r="D97" s="52">
        <v>28704</v>
      </c>
      <c r="E97" s="52">
        <v>40273</v>
      </c>
      <c r="F97" s="52">
        <v>45138</v>
      </c>
      <c r="G97" s="52">
        <v>110164</v>
      </c>
      <c r="H97" s="52">
        <v>175805</v>
      </c>
      <c r="I97" s="52">
        <v>363706</v>
      </c>
      <c r="J97" s="52">
        <v>470612</v>
      </c>
      <c r="K97" s="52">
        <v>558318</v>
      </c>
      <c r="L97" s="52">
        <v>761745</v>
      </c>
      <c r="M97" s="52">
        <v>753720</v>
      </c>
      <c r="N97" s="52">
        <v>802369</v>
      </c>
      <c r="O97" s="52">
        <v>905914</v>
      </c>
      <c r="P97" s="52">
        <v>1175981</v>
      </c>
      <c r="Q97" s="52">
        <v>1201008</v>
      </c>
      <c r="R97" s="52">
        <v>1251075</v>
      </c>
      <c r="S97" s="52">
        <v>1320344</v>
      </c>
      <c r="T97" s="52">
        <v>1336555</v>
      </c>
      <c r="U97" s="52">
        <v>1397440</v>
      </c>
      <c r="V97" s="52">
        <v>1423835</v>
      </c>
      <c r="W97" s="52">
        <v>1578684</v>
      </c>
      <c r="X97" s="52">
        <v>1624217</v>
      </c>
      <c r="Y97" s="52">
        <v>2016059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116549</v>
      </c>
      <c r="C101" s="52">
        <v>137028</v>
      </c>
      <c r="D101" s="52">
        <v>169253</v>
      </c>
      <c r="E101" s="52">
        <v>199711</v>
      </c>
      <c r="F101" s="52">
        <v>244363</v>
      </c>
      <c r="G101" s="52">
        <v>320584</v>
      </c>
      <c r="H101" s="52">
        <v>423412</v>
      </c>
      <c r="I101" s="52">
        <v>551577</v>
      </c>
      <c r="J101" s="52">
        <v>644554</v>
      </c>
      <c r="K101" s="52">
        <v>681345</v>
      </c>
      <c r="L101" s="52">
        <v>688276</v>
      </c>
      <c r="M101" s="52">
        <v>679210</v>
      </c>
      <c r="N101" s="52">
        <v>709573</v>
      </c>
      <c r="O101" s="52">
        <v>746880</v>
      </c>
      <c r="P101" s="52">
        <v>807520</v>
      </c>
      <c r="Q101" s="52">
        <v>812454</v>
      </c>
      <c r="R101" s="52">
        <v>789700</v>
      </c>
      <c r="S101" s="52">
        <v>752681</v>
      </c>
      <c r="T101" s="52">
        <v>712459</v>
      </c>
      <c r="U101" s="52">
        <v>692572</v>
      </c>
      <c r="V101" s="52">
        <v>704156</v>
      </c>
      <c r="W101" s="52">
        <v>722291</v>
      </c>
      <c r="X101" s="52">
        <v>831038</v>
      </c>
      <c r="Y101" s="52">
        <v>867134</v>
      </c>
      <c r="DA101" s="63" t="s">
        <v>1101</v>
      </c>
    </row>
    <row r="102" spans="1:105" ht="12" customHeight="1" x14ac:dyDescent="0.25">
      <c r="A102" s="97" t="s">
        <v>50</v>
      </c>
      <c r="B102" s="52">
        <v>502304</v>
      </c>
      <c r="C102" s="52">
        <v>566045</v>
      </c>
      <c r="D102" s="52">
        <v>797139</v>
      </c>
      <c r="E102" s="52">
        <v>1022882</v>
      </c>
      <c r="F102" s="52">
        <v>1123668</v>
      </c>
      <c r="G102" s="52">
        <v>1337451</v>
      </c>
      <c r="H102" s="52">
        <v>1600268</v>
      </c>
      <c r="I102" s="52">
        <v>1905706</v>
      </c>
      <c r="J102" s="52">
        <v>2099820</v>
      </c>
      <c r="K102" s="52">
        <v>2128993</v>
      </c>
      <c r="L102" s="52">
        <v>2157116</v>
      </c>
      <c r="M102" s="52">
        <v>2100970</v>
      </c>
      <c r="N102" s="52">
        <v>2134310</v>
      </c>
      <c r="O102" s="52">
        <v>2120438</v>
      </c>
      <c r="P102" s="52">
        <v>2259800</v>
      </c>
      <c r="Q102" s="52">
        <v>2212205</v>
      </c>
      <c r="R102" s="52">
        <v>2191895</v>
      </c>
      <c r="S102" s="52">
        <v>2148457</v>
      </c>
      <c r="T102" s="52">
        <v>2134152</v>
      </c>
      <c r="U102" s="52">
        <v>2111338</v>
      </c>
      <c r="V102" s="52">
        <v>2113150</v>
      </c>
      <c r="W102" s="52">
        <v>2159882</v>
      </c>
      <c r="X102" s="52">
        <v>2315746</v>
      </c>
      <c r="Y102" s="52">
        <v>2470167</v>
      </c>
      <c r="DA102" s="63" t="s">
        <v>1102</v>
      </c>
    </row>
    <row r="103" spans="1:105" ht="12" customHeight="1" x14ac:dyDescent="0.25">
      <c r="A103" s="109" t="s">
        <v>120</v>
      </c>
      <c r="B103" s="36">
        <v>772751</v>
      </c>
      <c r="C103" s="36">
        <v>963974</v>
      </c>
      <c r="D103" s="36">
        <v>1398384</v>
      </c>
      <c r="E103" s="36">
        <v>1665522</v>
      </c>
      <c r="F103" s="36">
        <v>1817737</v>
      </c>
      <c r="G103" s="36">
        <v>2440386</v>
      </c>
      <c r="H103" s="36">
        <v>3225050</v>
      </c>
      <c r="I103" s="36">
        <v>4045560</v>
      </c>
      <c r="J103" s="36">
        <v>4015478</v>
      </c>
      <c r="K103" s="36">
        <v>3989106</v>
      </c>
      <c r="L103" s="36">
        <v>4025018</v>
      </c>
      <c r="M103" s="36">
        <v>3979702</v>
      </c>
      <c r="N103" s="36">
        <v>3845551</v>
      </c>
      <c r="O103" s="36">
        <v>3780184</v>
      </c>
      <c r="P103" s="36">
        <v>3817603</v>
      </c>
      <c r="Q103" s="36">
        <v>3899562</v>
      </c>
      <c r="R103" s="36">
        <v>3966718</v>
      </c>
      <c r="S103" s="36">
        <v>4192914</v>
      </c>
      <c r="T103" s="36">
        <v>4280681</v>
      </c>
      <c r="U103" s="36">
        <v>4391861</v>
      </c>
      <c r="V103" s="36">
        <v>4334080</v>
      </c>
      <c r="W103" s="36">
        <v>4270562</v>
      </c>
      <c r="X103" s="36">
        <v>4066873</v>
      </c>
      <c r="Y103" s="36">
        <v>4135862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3666</v>
      </c>
      <c r="C105" s="120">
        <v>3610</v>
      </c>
      <c r="D105" s="120">
        <v>3457</v>
      </c>
      <c r="E105" s="120">
        <v>3234</v>
      </c>
      <c r="F105" s="120">
        <v>3094</v>
      </c>
      <c r="G105" s="120">
        <v>2965</v>
      </c>
      <c r="H105" s="120">
        <v>2955</v>
      </c>
      <c r="I105" s="120">
        <v>2912</v>
      </c>
      <c r="J105" s="120">
        <v>2730</v>
      </c>
      <c r="K105" s="120">
        <v>2463</v>
      </c>
      <c r="L105" s="120">
        <v>1999</v>
      </c>
      <c r="M105" s="120">
        <v>1835</v>
      </c>
      <c r="N105" s="120">
        <v>1652</v>
      </c>
      <c r="O105" s="120">
        <v>1465</v>
      </c>
      <c r="P105" s="120">
        <v>1114</v>
      </c>
      <c r="Q105" s="120">
        <v>1065</v>
      </c>
      <c r="R105" s="120">
        <v>1067</v>
      </c>
      <c r="S105" s="120">
        <v>1084</v>
      </c>
      <c r="T105" s="120">
        <v>1084</v>
      </c>
      <c r="U105" s="120">
        <v>1070</v>
      </c>
      <c r="V105" s="120">
        <v>1064</v>
      </c>
      <c r="W105" s="120">
        <v>1029</v>
      </c>
      <c r="X105" s="120">
        <v>995</v>
      </c>
      <c r="Y105" s="120">
        <v>1034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3666</v>
      </c>
      <c r="C107" s="52">
        <v>3610</v>
      </c>
      <c r="D107" s="52">
        <v>3457</v>
      </c>
      <c r="E107" s="52">
        <v>3234</v>
      </c>
      <c r="F107" s="52">
        <v>3094</v>
      </c>
      <c r="G107" s="52">
        <v>2965</v>
      </c>
      <c r="H107" s="52">
        <v>2955</v>
      </c>
      <c r="I107" s="52">
        <v>2912</v>
      </c>
      <c r="J107" s="52">
        <v>2730</v>
      </c>
      <c r="K107" s="52">
        <v>2463</v>
      </c>
      <c r="L107" s="52">
        <v>1999</v>
      </c>
      <c r="M107" s="52">
        <v>1835</v>
      </c>
      <c r="N107" s="52">
        <v>1652</v>
      </c>
      <c r="O107" s="52">
        <v>1465</v>
      </c>
      <c r="P107" s="52">
        <v>1114</v>
      </c>
      <c r="Q107" s="52">
        <v>1065</v>
      </c>
      <c r="R107" s="52">
        <v>1067</v>
      </c>
      <c r="S107" s="52">
        <v>1084</v>
      </c>
      <c r="T107" s="52">
        <v>1084</v>
      </c>
      <c r="U107" s="52">
        <v>1070</v>
      </c>
      <c r="V107" s="52">
        <v>1064</v>
      </c>
      <c r="W107" s="52">
        <v>1029</v>
      </c>
      <c r="X107" s="52">
        <v>995</v>
      </c>
      <c r="Y107" s="52">
        <v>1034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324</v>
      </c>
      <c r="C110" s="52">
        <v>352</v>
      </c>
      <c r="D110" s="52">
        <v>413</v>
      </c>
      <c r="E110" s="52">
        <v>448</v>
      </c>
      <c r="F110" s="52">
        <v>435</v>
      </c>
      <c r="G110" s="52">
        <v>482</v>
      </c>
      <c r="H110" s="52">
        <v>518</v>
      </c>
      <c r="I110" s="52">
        <v>619</v>
      </c>
      <c r="J110" s="52">
        <v>669</v>
      </c>
      <c r="K110" s="52">
        <v>649</v>
      </c>
      <c r="L110" s="52">
        <v>593</v>
      </c>
      <c r="M110" s="52">
        <v>579</v>
      </c>
      <c r="N110" s="52">
        <v>581</v>
      </c>
      <c r="O110" s="52">
        <v>505</v>
      </c>
      <c r="P110" s="52">
        <v>422</v>
      </c>
      <c r="Q110" s="52">
        <v>348</v>
      </c>
      <c r="R110" s="52">
        <v>331</v>
      </c>
      <c r="S110" s="52">
        <v>341</v>
      </c>
      <c r="T110" s="52">
        <v>391</v>
      </c>
      <c r="U110" s="52">
        <v>436</v>
      </c>
      <c r="V110" s="52">
        <v>457</v>
      </c>
      <c r="W110" s="52">
        <v>448</v>
      </c>
      <c r="X110" s="52">
        <v>429</v>
      </c>
      <c r="Y110" s="52">
        <v>420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1977</v>
      </c>
      <c r="C112" s="52">
        <v>1981</v>
      </c>
      <c r="D112" s="52">
        <v>2013</v>
      </c>
      <c r="E112" s="52">
        <v>2006</v>
      </c>
      <c r="F112" s="52">
        <v>1983</v>
      </c>
      <c r="G112" s="52">
        <v>1965</v>
      </c>
      <c r="H112" s="52">
        <v>1992</v>
      </c>
      <c r="I112" s="52">
        <v>2041</v>
      </c>
      <c r="J112" s="52">
        <v>2006</v>
      </c>
      <c r="K112" s="52">
        <v>1816</v>
      </c>
      <c r="L112" s="52">
        <v>1418</v>
      </c>
      <c r="M112" s="52">
        <v>1255</v>
      </c>
      <c r="N112" s="52">
        <v>1122</v>
      </c>
      <c r="O112" s="52">
        <v>1020</v>
      </c>
      <c r="P112" s="52">
        <v>822</v>
      </c>
      <c r="Q112" s="52">
        <v>831</v>
      </c>
      <c r="R112" s="52">
        <v>840</v>
      </c>
      <c r="S112" s="52">
        <v>846</v>
      </c>
      <c r="T112" s="52">
        <v>880</v>
      </c>
      <c r="U112" s="52">
        <v>895</v>
      </c>
      <c r="V112" s="52">
        <v>901</v>
      </c>
      <c r="W112" s="52">
        <v>928</v>
      </c>
      <c r="X112" s="52">
        <v>975</v>
      </c>
      <c r="Y112" s="52">
        <v>1012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1</v>
      </c>
      <c r="G113" s="52">
        <v>1</v>
      </c>
      <c r="H113" s="52">
        <v>1</v>
      </c>
      <c r="I113" s="52">
        <v>1</v>
      </c>
      <c r="J113" s="52">
        <v>1</v>
      </c>
      <c r="K113" s="52">
        <v>1</v>
      </c>
      <c r="L113" s="52">
        <v>1</v>
      </c>
      <c r="M113" s="52">
        <v>1</v>
      </c>
      <c r="N113" s="52">
        <v>1</v>
      </c>
      <c r="O113" s="52">
        <v>2</v>
      </c>
      <c r="P113" s="52">
        <v>2</v>
      </c>
      <c r="Q113" s="52">
        <v>2</v>
      </c>
      <c r="R113" s="52">
        <v>2</v>
      </c>
      <c r="S113" s="52">
        <v>2</v>
      </c>
      <c r="T113" s="52">
        <v>3</v>
      </c>
      <c r="U113" s="52">
        <v>3</v>
      </c>
      <c r="V113" s="52">
        <v>3</v>
      </c>
      <c r="W113" s="52">
        <v>6</v>
      </c>
      <c r="X113" s="52">
        <v>14</v>
      </c>
      <c r="Y113" s="52">
        <v>16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1659</v>
      </c>
      <c r="C116" s="52">
        <v>1598</v>
      </c>
      <c r="D116" s="52">
        <v>1414</v>
      </c>
      <c r="E116" s="52">
        <v>1202</v>
      </c>
      <c r="F116" s="52">
        <v>1083</v>
      </c>
      <c r="G116" s="52">
        <v>962</v>
      </c>
      <c r="H116" s="52">
        <v>914</v>
      </c>
      <c r="I116" s="52">
        <v>816</v>
      </c>
      <c r="J116" s="52">
        <v>673</v>
      </c>
      <c r="K116" s="52">
        <v>598</v>
      </c>
      <c r="L116" s="52">
        <v>522</v>
      </c>
      <c r="M116" s="52">
        <v>514</v>
      </c>
      <c r="N116" s="52">
        <v>453</v>
      </c>
      <c r="O116" s="52">
        <v>368</v>
      </c>
      <c r="P116" s="52">
        <v>229</v>
      </c>
      <c r="Q116" s="52">
        <v>185</v>
      </c>
      <c r="R116" s="52">
        <v>180</v>
      </c>
      <c r="S116" s="52">
        <v>178</v>
      </c>
      <c r="T116" s="52">
        <v>152</v>
      </c>
      <c r="U116" s="52">
        <v>119</v>
      </c>
      <c r="V116" s="52">
        <v>104</v>
      </c>
      <c r="W116" s="52">
        <v>62</v>
      </c>
      <c r="X116" s="52">
        <v>2</v>
      </c>
      <c r="Y116" s="52">
        <v>2</v>
      </c>
      <c r="DA116" s="63" t="s">
        <v>1108</v>
      </c>
    </row>
    <row r="117" spans="1:105" ht="12" customHeight="1" x14ac:dyDescent="0.25">
      <c r="A117" s="97" t="s">
        <v>121</v>
      </c>
      <c r="B117" s="52">
        <v>30</v>
      </c>
      <c r="C117" s="52">
        <v>31</v>
      </c>
      <c r="D117" s="52">
        <v>30</v>
      </c>
      <c r="E117" s="52">
        <v>26</v>
      </c>
      <c r="F117" s="52">
        <v>27</v>
      </c>
      <c r="G117" s="52">
        <v>37</v>
      </c>
      <c r="H117" s="52">
        <v>48</v>
      </c>
      <c r="I117" s="52">
        <v>54</v>
      </c>
      <c r="J117" s="52">
        <v>50</v>
      </c>
      <c r="K117" s="52">
        <v>48</v>
      </c>
      <c r="L117" s="52">
        <v>58</v>
      </c>
      <c r="M117" s="52">
        <v>65</v>
      </c>
      <c r="N117" s="52">
        <v>76</v>
      </c>
      <c r="O117" s="52">
        <v>75</v>
      </c>
      <c r="P117" s="52">
        <v>61</v>
      </c>
      <c r="Q117" s="52">
        <v>47</v>
      </c>
      <c r="R117" s="52">
        <v>45</v>
      </c>
      <c r="S117" s="52">
        <v>58</v>
      </c>
      <c r="T117" s="52">
        <v>49</v>
      </c>
      <c r="U117" s="52">
        <v>53</v>
      </c>
      <c r="V117" s="52">
        <v>56</v>
      </c>
      <c r="W117" s="52">
        <v>33</v>
      </c>
      <c r="X117" s="52">
        <v>4</v>
      </c>
      <c r="Y117" s="52">
        <v>4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1444</v>
      </c>
      <c r="C121" s="52">
        <v>1380</v>
      </c>
      <c r="D121" s="52">
        <v>1305</v>
      </c>
      <c r="E121" s="52">
        <v>1233</v>
      </c>
      <c r="F121" s="52">
        <v>1178</v>
      </c>
      <c r="G121" s="52">
        <v>1079</v>
      </c>
      <c r="H121" s="52">
        <v>1005</v>
      </c>
      <c r="I121" s="52">
        <v>960</v>
      </c>
      <c r="J121" s="52">
        <v>944</v>
      </c>
      <c r="K121" s="52">
        <v>861</v>
      </c>
      <c r="L121" s="52">
        <v>693</v>
      </c>
      <c r="M121" s="52">
        <v>630</v>
      </c>
      <c r="N121" s="52">
        <v>594</v>
      </c>
      <c r="O121" s="52">
        <v>544</v>
      </c>
      <c r="P121" s="52">
        <v>425</v>
      </c>
      <c r="Q121" s="52">
        <v>400</v>
      </c>
      <c r="R121" s="52">
        <v>379</v>
      </c>
      <c r="S121" s="52">
        <v>365</v>
      </c>
      <c r="T121" s="52">
        <v>356</v>
      </c>
      <c r="U121" s="52">
        <v>335</v>
      </c>
      <c r="V121" s="52">
        <v>336</v>
      </c>
      <c r="W121" s="52">
        <v>336</v>
      </c>
      <c r="X121" s="52">
        <v>359</v>
      </c>
      <c r="Y121" s="52">
        <v>380</v>
      </c>
      <c r="DA121" s="63" t="s">
        <v>1110</v>
      </c>
    </row>
    <row r="122" spans="1:105" ht="12" customHeight="1" x14ac:dyDescent="0.25">
      <c r="A122" s="109" t="s">
        <v>120</v>
      </c>
      <c r="B122" s="36">
        <v>2222</v>
      </c>
      <c r="C122" s="36">
        <v>2230</v>
      </c>
      <c r="D122" s="36">
        <v>2152</v>
      </c>
      <c r="E122" s="36">
        <v>2001</v>
      </c>
      <c r="F122" s="36">
        <v>1916</v>
      </c>
      <c r="G122" s="36">
        <v>1886</v>
      </c>
      <c r="H122" s="36">
        <v>1950</v>
      </c>
      <c r="I122" s="36">
        <v>1952</v>
      </c>
      <c r="J122" s="36">
        <v>1786</v>
      </c>
      <c r="K122" s="36">
        <v>1602</v>
      </c>
      <c r="L122" s="36">
        <v>1306</v>
      </c>
      <c r="M122" s="36">
        <v>1205</v>
      </c>
      <c r="N122" s="36">
        <v>1058</v>
      </c>
      <c r="O122" s="36">
        <v>921</v>
      </c>
      <c r="P122" s="36">
        <v>689</v>
      </c>
      <c r="Q122" s="36">
        <v>665</v>
      </c>
      <c r="R122" s="36">
        <v>688</v>
      </c>
      <c r="S122" s="36">
        <v>719</v>
      </c>
      <c r="T122" s="36">
        <v>728</v>
      </c>
      <c r="U122" s="36">
        <v>735</v>
      </c>
      <c r="V122" s="36">
        <v>728</v>
      </c>
      <c r="W122" s="36">
        <v>693</v>
      </c>
      <c r="X122" s="36">
        <v>636</v>
      </c>
      <c r="Y122" s="36">
        <v>654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0</v>
      </c>
      <c r="C124" s="120">
        <v>0</v>
      </c>
      <c r="D124" s="120">
        <v>0</v>
      </c>
      <c r="E124" s="120">
        <v>0</v>
      </c>
      <c r="F124" s="120">
        <v>144124</v>
      </c>
      <c r="G124" s="120">
        <v>146939</v>
      </c>
      <c r="H124" s="120">
        <v>156041</v>
      </c>
      <c r="I124" s="120">
        <v>142661</v>
      </c>
      <c r="J124" s="120">
        <v>150574</v>
      </c>
      <c r="K124" s="120">
        <v>204566</v>
      </c>
      <c r="L124" s="120">
        <v>304101</v>
      </c>
      <c r="M124" s="120">
        <v>602273</v>
      </c>
      <c r="N124" s="120">
        <v>819776</v>
      </c>
      <c r="O124" s="120">
        <v>1007777</v>
      </c>
      <c r="P124" s="120">
        <v>1087406</v>
      </c>
      <c r="Q124" s="120">
        <v>1112885</v>
      </c>
      <c r="R124" s="120">
        <v>1137535</v>
      </c>
      <c r="S124" s="120">
        <v>1137094</v>
      </c>
      <c r="T124" s="120">
        <v>1129924</v>
      </c>
      <c r="U124" s="120">
        <v>1099162</v>
      </c>
      <c r="V124" s="120">
        <v>1019244</v>
      </c>
      <c r="W124" s="120">
        <v>924829</v>
      </c>
      <c r="X124" s="120">
        <v>801418</v>
      </c>
      <c r="Y124" s="120">
        <v>810510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144124</v>
      </c>
      <c r="G126" s="52">
        <v>146939</v>
      </c>
      <c r="H126" s="52">
        <v>156041</v>
      </c>
      <c r="I126" s="52">
        <v>142661</v>
      </c>
      <c r="J126" s="52">
        <v>150574</v>
      </c>
      <c r="K126" s="52">
        <v>204566</v>
      </c>
      <c r="L126" s="52">
        <v>304101</v>
      </c>
      <c r="M126" s="52">
        <v>602273</v>
      </c>
      <c r="N126" s="52">
        <v>819776</v>
      </c>
      <c r="O126" s="52">
        <v>1007777</v>
      </c>
      <c r="P126" s="52">
        <v>1087406</v>
      </c>
      <c r="Q126" s="52">
        <v>1112885</v>
      </c>
      <c r="R126" s="52">
        <v>1137535</v>
      </c>
      <c r="S126" s="52">
        <v>1137094</v>
      </c>
      <c r="T126" s="52">
        <v>1129924</v>
      </c>
      <c r="U126" s="52">
        <v>1099162</v>
      </c>
      <c r="V126" s="52">
        <v>1019244</v>
      </c>
      <c r="W126" s="52">
        <v>924829</v>
      </c>
      <c r="X126" s="52">
        <v>801418</v>
      </c>
      <c r="Y126" s="52">
        <v>810510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23393</v>
      </c>
      <c r="G129" s="52">
        <v>69910</v>
      </c>
      <c r="H129" s="52">
        <v>60342</v>
      </c>
      <c r="I129" s="52">
        <v>58817</v>
      </c>
      <c r="J129" s="52">
        <v>60765</v>
      </c>
      <c r="K129" s="52">
        <v>76204</v>
      </c>
      <c r="L129" s="52">
        <v>103304</v>
      </c>
      <c r="M129" s="52">
        <v>156389</v>
      </c>
      <c r="N129" s="52">
        <v>265938</v>
      </c>
      <c r="O129" s="52">
        <v>366315</v>
      </c>
      <c r="P129" s="52">
        <v>421135</v>
      </c>
      <c r="Q129" s="52">
        <v>463663</v>
      </c>
      <c r="R129" s="52">
        <v>500580</v>
      </c>
      <c r="S129" s="52">
        <v>518479</v>
      </c>
      <c r="T129" s="52">
        <v>523396</v>
      </c>
      <c r="U129" s="52">
        <v>505763</v>
      </c>
      <c r="V129" s="52">
        <v>452147</v>
      </c>
      <c r="W129" s="52">
        <v>408369</v>
      </c>
      <c r="X129" s="52">
        <v>378574</v>
      </c>
      <c r="Y129" s="52">
        <v>350799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114103</v>
      </c>
      <c r="G131" s="52">
        <v>112623</v>
      </c>
      <c r="H131" s="52">
        <v>125298</v>
      </c>
      <c r="I131" s="52">
        <v>123862</v>
      </c>
      <c r="J131" s="52">
        <v>126190</v>
      </c>
      <c r="K131" s="52">
        <v>138727</v>
      </c>
      <c r="L131" s="52">
        <v>181165</v>
      </c>
      <c r="M131" s="52">
        <v>512789</v>
      </c>
      <c r="N131" s="52">
        <v>711050</v>
      </c>
      <c r="O131" s="52">
        <v>896173</v>
      </c>
      <c r="P131" s="52">
        <v>986893</v>
      </c>
      <c r="Q131" s="52">
        <v>1029706</v>
      </c>
      <c r="R131" s="52">
        <v>1055712</v>
      </c>
      <c r="S131" s="52">
        <v>1055472</v>
      </c>
      <c r="T131" s="52">
        <v>1019340</v>
      </c>
      <c r="U131" s="52">
        <v>979154</v>
      </c>
      <c r="V131" s="52">
        <v>884826</v>
      </c>
      <c r="W131" s="52">
        <v>827836</v>
      </c>
      <c r="X131" s="52">
        <v>722885</v>
      </c>
      <c r="Y131" s="52">
        <v>697839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44</v>
      </c>
      <c r="G132" s="52">
        <v>62</v>
      </c>
      <c r="H132" s="52">
        <v>79</v>
      </c>
      <c r="I132" s="52">
        <v>121</v>
      </c>
      <c r="J132" s="52">
        <v>121</v>
      </c>
      <c r="K132" s="52">
        <v>121</v>
      </c>
      <c r="L132" s="52">
        <v>247</v>
      </c>
      <c r="M132" s="52">
        <v>1287</v>
      </c>
      <c r="N132" s="52">
        <v>1759</v>
      </c>
      <c r="O132" s="52">
        <v>2824</v>
      </c>
      <c r="P132" s="52">
        <v>3407</v>
      </c>
      <c r="Q132" s="52">
        <v>3685</v>
      </c>
      <c r="R132" s="52">
        <v>4055</v>
      </c>
      <c r="S132" s="52">
        <v>4035</v>
      </c>
      <c r="T132" s="52">
        <v>5107</v>
      </c>
      <c r="U132" s="52">
        <v>4943</v>
      </c>
      <c r="V132" s="52">
        <v>4519</v>
      </c>
      <c r="W132" s="52">
        <v>6476</v>
      </c>
      <c r="X132" s="52">
        <v>14034</v>
      </c>
      <c r="Y132" s="52">
        <v>13468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29038</v>
      </c>
      <c r="G135" s="52">
        <v>32955</v>
      </c>
      <c r="H135" s="52">
        <v>29477</v>
      </c>
      <c r="I135" s="52">
        <v>17886</v>
      </c>
      <c r="J135" s="52">
        <v>21895</v>
      </c>
      <c r="K135" s="52">
        <v>52459</v>
      </c>
      <c r="L135" s="52">
        <v>85123</v>
      </c>
      <c r="M135" s="52">
        <v>55818</v>
      </c>
      <c r="N135" s="52">
        <v>70727</v>
      </c>
      <c r="O135" s="52">
        <v>72407</v>
      </c>
      <c r="P135" s="52">
        <v>64448</v>
      </c>
      <c r="Q135" s="52">
        <v>52523</v>
      </c>
      <c r="R135" s="52">
        <v>51420</v>
      </c>
      <c r="S135" s="52">
        <v>49766</v>
      </c>
      <c r="T135" s="52">
        <v>70271</v>
      </c>
      <c r="U135" s="52">
        <v>75507</v>
      </c>
      <c r="V135" s="52">
        <v>80662</v>
      </c>
      <c r="W135" s="52">
        <v>56299</v>
      </c>
      <c r="X135" s="52">
        <v>38841</v>
      </c>
      <c r="Y135" s="52">
        <v>37333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939</v>
      </c>
      <c r="G136" s="52">
        <v>1299</v>
      </c>
      <c r="H136" s="52">
        <v>1187</v>
      </c>
      <c r="I136" s="52">
        <v>792</v>
      </c>
      <c r="J136" s="52">
        <v>2368</v>
      </c>
      <c r="K136" s="52">
        <v>13259</v>
      </c>
      <c r="L136" s="52">
        <v>37566</v>
      </c>
      <c r="M136" s="52">
        <v>32379</v>
      </c>
      <c r="N136" s="52">
        <v>36240</v>
      </c>
      <c r="O136" s="52">
        <v>36373</v>
      </c>
      <c r="P136" s="52">
        <v>32658</v>
      </c>
      <c r="Q136" s="52">
        <v>26971</v>
      </c>
      <c r="R136" s="52">
        <v>26348</v>
      </c>
      <c r="S136" s="52">
        <v>27821</v>
      </c>
      <c r="T136" s="52">
        <v>35206</v>
      </c>
      <c r="U136" s="52">
        <v>39558</v>
      </c>
      <c r="V136" s="52">
        <v>49237</v>
      </c>
      <c r="W136" s="52">
        <v>34218</v>
      </c>
      <c r="X136" s="52">
        <v>25658</v>
      </c>
      <c r="Y136" s="52">
        <v>61870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56596</v>
      </c>
      <c r="G140" s="52">
        <v>57373</v>
      </c>
      <c r="H140" s="52">
        <v>59730</v>
      </c>
      <c r="I140" s="52">
        <v>54600</v>
      </c>
      <c r="J140" s="52">
        <v>59685</v>
      </c>
      <c r="K140" s="52">
        <v>80713</v>
      </c>
      <c r="L140" s="52">
        <v>115970</v>
      </c>
      <c r="M140" s="52">
        <v>210416</v>
      </c>
      <c r="N140" s="52">
        <v>297512</v>
      </c>
      <c r="O140" s="52">
        <v>357182</v>
      </c>
      <c r="P140" s="52">
        <v>389915</v>
      </c>
      <c r="Q140" s="52">
        <v>393452</v>
      </c>
      <c r="R140" s="52">
        <v>403560</v>
      </c>
      <c r="S140" s="52">
        <v>387102</v>
      </c>
      <c r="T140" s="52">
        <v>376987</v>
      </c>
      <c r="U140" s="52">
        <v>355428</v>
      </c>
      <c r="V140" s="52">
        <v>329391</v>
      </c>
      <c r="W140" s="52">
        <v>302528</v>
      </c>
      <c r="X140" s="52">
        <v>267251</v>
      </c>
      <c r="Y140" s="52">
        <v>277394</v>
      </c>
      <c r="DA140" s="63" t="s">
        <v>1118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87528</v>
      </c>
      <c r="G141" s="36">
        <v>89566</v>
      </c>
      <c r="H141" s="36">
        <v>96311</v>
      </c>
      <c r="I141" s="36">
        <v>88061</v>
      </c>
      <c r="J141" s="36">
        <v>90889</v>
      </c>
      <c r="K141" s="36">
        <v>123853</v>
      </c>
      <c r="L141" s="36">
        <v>188131</v>
      </c>
      <c r="M141" s="36">
        <v>391857</v>
      </c>
      <c r="N141" s="36">
        <v>522264</v>
      </c>
      <c r="O141" s="36">
        <v>650595</v>
      </c>
      <c r="P141" s="36">
        <v>697491</v>
      </c>
      <c r="Q141" s="36">
        <v>719433</v>
      </c>
      <c r="R141" s="36">
        <v>733975</v>
      </c>
      <c r="S141" s="36">
        <v>749992</v>
      </c>
      <c r="T141" s="36">
        <v>752937</v>
      </c>
      <c r="U141" s="36">
        <v>743734</v>
      </c>
      <c r="V141" s="36">
        <v>689853</v>
      </c>
      <c r="W141" s="36">
        <v>622301</v>
      </c>
      <c r="X141" s="36">
        <v>534167</v>
      </c>
      <c r="Y141" s="36">
        <v>533116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15295</v>
      </c>
      <c r="C143" s="120">
        <v>17636</v>
      </c>
      <c r="D143" s="120">
        <v>23037</v>
      </c>
      <c r="E143" s="120">
        <v>31109</v>
      </c>
      <c r="F143" s="120">
        <v>42719</v>
      </c>
      <c r="G143" s="120">
        <v>55123</v>
      </c>
      <c r="H143" s="120">
        <v>64664</v>
      </c>
      <c r="I143" s="120">
        <v>75693</v>
      </c>
      <c r="J143" s="120">
        <v>92686</v>
      </c>
      <c r="K143" s="120">
        <v>120468</v>
      </c>
      <c r="L143" s="120">
        <v>157192</v>
      </c>
      <c r="M143" s="120">
        <v>191528</v>
      </c>
      <c r="N143" s="120">
        <v>212337</v>
      </c>
      <c r="O143" s="120">
        <v>226184</v>
      </c>
      <c r="P143" s="120">
        <v>231187</v>
      </c>
      <c r="Q143" s="120">
        <v>242421</v>
      </c>
      <c r="R143" s="120">
        <v>253376</v>
      </c>
      <c r="S143" s="120">
        <v>263650</v>
      </c>
      <c r="T143" s="120">
        <v>263635</v>
      </c>
      <c r="U143" s="120">
        <v>367911</v>
      </c>
      <c r="V143" s="120">
        <v>624406</v>
      </c>
      <c r="W143" s="120">
        <v>1177032</v>
      </c>
      <c r="X143" s="120">
        <v>1740163</v>
      </c>
      <c r="Y143" s="120">
        <v>1963580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15295</v>
      </c>
      <c r="C145" s="52">
        <v>17636</v>
      </c>
      <c r="D145" s="52">
        <v>23037</v>
      </c>
      <c r="E145" s="52">
        <v>31109</v>
      </c>
      <c r="F145" s="52">
        <v>42719</v>
      </c>
      <c r="G145" s="52">
        <v>55123</v>
      </c>
      <c r="H145" s="52">
        <v>64664</v>
      </c>
      <c r="I145" s="52">
        <v>75693</v>
      </c>
      <c r="J145" s="52">
        <v>92686</v>
      </c>
      <c r="K145" s="52">
        <v>120468</v>
      </c>
      <c r="L145" s="52">
        <v>157192</v>
      </c>
      <c r="M145" s="52">
        <v>191528</v>
      </c>
      <c r="N145" s="52">
        <v>212337</v>
      </c>
      <c r="O145" s="52">
        <v>226184</v>
      </c>
      <c r="P145" s="52">
        <v>231187</v>
      </c>
      <c r="Q145" s="52">
        <v>242421</v>
      </c>
      <c r="R145" s="52">
        <v>253376</v>
      </c>
      <c r="S145" s="52">
        <v>263650</v>
      </c>
      <c r="T145" s="52">
        <v>263635</v>
      </c>
      <c r="U145" s="52">
        <v>367911</v>
      </c>
      <c r="V145" s="52">
        <v>624406</v>
      </c>
      <c r="W145" s="52">
        <v>1177032</v>
      </c>
      <c r="X145" s="52">
        <v>1740163</v>
      </c>
      <c r="Y145" s="52">
        <v>1963580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13502</v>
      </c>
      <c r="C147" s="52">
        <v>12982</v>
      </c>
      <c r="D147" s="52">
        <v>14974</v>
      </c>
      <c r="E147" s="52">
        <v>17744</v>
      </c>
      <c r="F147" s="52">
        <v>21013</v>
      </c>
      <c r="G147" s="52">
        <v>31102</v>
      </c>
      <c r="H147" s="52">
        <v>35667</v>
      </c>
      <c r="I147" s="52">
        <v>41933</v>
      </c>
      <c r="J147" s="52">
        <v>53641</v>
      </c>
      <c r="K147" s="52">
        <v>79330</v>
      </c>
      <c r="L147" s="52">
        <v>115254</v>
      </c>
      <c r="M147" s="52">
        <v>153036</v>
      </c>
      <c r="N147" s="52">
        <v>170971</v>
      </c>
      <c r="O147" s="52">
        <v>204560</v>
      </c>
      <c r="P147" s="52">
        <v>210409</v>
      </c>
      <c r="Q147" s="52">
        <v>218981</v>
      </c>
      <c r="R147" s="52">
        <v>233182</v>
      </c>
      <c r="S147" s="52">
        <v>245950</v>
      </c>
      <c r="T147" s="52">
        <v>258938</v>
      </c>
      <c r="U147" s="52">
        <v>362175</v>
      </c>
      <c r="V147" s="52">
        <v>658241</v>
      </c>
      <c r="W147" s="52">
        <v>1121734</v>
      </c>
      <c r="X147" s="52">
        <v>1803722</v>
      </c>
      <c r="Y147" s="52">
        <v>1987505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7613</v>
      </c>
      <c r="C149" s="52">
        <v>8320</v>
      </c>
      <c r="D149" s="52">
        <v>9491</v>
      </c>
      <c r="E149" s="52">
        <v>12084</v>
      </c>
      <c r="F149" s="52">
        <v>16749</v>
      </c>
      <c r="G149" s="52">
        <v>18418</v>
      </c>
      <c r="H149" s="52">
        <v>18933</v>
      </c>
      <c r="I149" s="52">
        <v>18706</v>
      </c>
      <c r="J149" s="52">
        <v>22143</v>
      </c>
      <c r="K149" s="52">
        <v>30695</v>
      </c>
      <c r="L149" s="52">
        <v>39989</v>
      </c>
      <c r="M149" s="52">
        <v>50998</v>
      </c>
      <c r="N149" s="52">
        <v>53716</v>
      </c>
      <c r="O149" s="52">
        <v>54210</v>
      </c>
      <c r="P149" s="52">
        <v>51966</v>
      </c>
      <c r="Q149" s="52">
        <v>52199</v>
      </c>
      <c r="R149" s="52">
        <v>56233</v>
      </c>
      <c r="S149" s="52">
        <v>60559</v>
      </c>
      <c r="T149" s="52">
        <v>61799</v>
      </c>
      <c r="U149" s="52">
        <v>88478</v>
      </c>
      <c r="V149" s="52">
        <v>166569</v>
      </c>
      <c r="W149" s="52">
        <v>350906</v>
      </c>
      <c r="X149" s="52">
        <v>600129</v>
      </c>
      <c r="Y149" s="52">
        <v>677255</v>
      </c>
      <c r="DA149" s="63" t="s">
        <v>1122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2</v>
      </c>
      <c r="F150" s="52">
        <v>4</v>
      </c>
      <c r="G150" s="52">
        <v>6</v>
      </c>
      <c r="H150" s="52">
        <v>8</v>
      </c>
      <c r="I150" s="52">
        <v>11</v>
      </c>
      <c r="J150" s="52">
        <v>23</v>
      </c>
      <c r="K150" s="52">
        <v>47</v>
      </c>
      <c r="L150" s="52">
        <v>99</v>
      </c>
      <c r="M150" s="52">
        <v>121</v>
      </c>
      <c r="N150" s="52">
        <v>137</v>
      </c>
      <c r="O150" s="52">
        <v>147</v>
      </c>
      <c r="P150" s="52">
        <v>145</v>
      </c>
      <c r="Q150" s="52">
        <v>164</v>
      </c>
      <c r="R150" s="52">
        <v>193</v>
      </c>
      <c r="S150" s="52">
        <v>230</v>
      </c>
      <c r="T150" s="52">
        <v>248</v>
      </c>
      <c r="U150" s="52">
        <v>383</v>
      </c>
      <c r="V150" s="52">
        <v>851</v>
      </c>
      <c r="W150" s="52">
        <v>4885</v>
      </c>
      <c r="X150" s="52">
        <v>18049</v>
      </c>
      <c r="Y150" s="52">
        <v>18211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7545</v>
      </c>
      <c r="C153" s="52">
        <v>9122</v>
      </c>
      <c r="D153" s="52">
        <v>13216</v>
      </c>
      <c r="E153" s="52">
        <v>18484</v>
      </c>
      <c r="F153" s="52">
        <v>25193</v>
      </c>
      <c r="G153" s="52">
        <v>34917</v>
      </c>
      <c r="H153" s="52">
        <v>43256</v>
      </c>
      <c r="I153" s="52">
        <v>52520</v>
      </c>
      <c r="J153" s="52">
        <v>61278</v>
      </c>
      <c r="K153" s="52">
        <v>74158</v>
      </c>
      <c r="L153" s="52">
        <v>87027</v>
      </c>
      <c r="M153" s="52">
        <v>107620</v>
      </c>
      <c r="N153" s="52">
        <v>120719</v>
      </c>
      <c r="O153" s="52">
        <v>129151</v>
      </c>
      <c r="P153" s="52">
        <v>131149</v>
      </c>
      <c r="Q153" s="52">
        <v>139788</v>
      </c>
      <c r="R153" s="52">
        <v>140904</v>
      </c>
      <c r="S153" s="52">
        <v>141124</v>
      </c>
      <c r="T153" s="52">
        <v>138943</v>
      </c>
      <c r="U153" s="52">
        <v>183058</v>
      </c>
      <c r="V153" s="52">
        <v>266032</v>
      </c>
      <c r="W153" s="52">
        <v>244663</v>
      </c>
      <c r="X153" s="52">
        <v>221918</v>
      </c>
      <c r="Y153" s="52">
        <v>193874</v>
      </c>
      <c r="DA153" s="63" t="s">
        <v>1124</v>
      </c>
    </row>
    <row r="154" spans="1:105" ht="12" customHeight="1" x14ac:dyDescent="0.25">
      <c r="A154" s="97" t="s">
        <v>121</v>
      </c>
      <c r="B154" s="52">
        <v>136</v>
      </c>
      <c r="C154" s="52">
        <v>193</v>
      </c>
      <c r="D154" s="52">
        <v>329</v>
      </c>
      <c r="E154" s="52">
        <v>539</v>
      </c>
      <c r="F154" s="52">
        <v>773</v>
      </c>
      <c r="G154" s="52">
        <v>1782</v>
      </c>
      <c r="H154" s="52">
        <v>2467</v>
      </c>
      <c r="I154" s="52">
        <v>4456</v>
      </c>
      <c r="J154" s="52">
        <v>9242</v>
      </c>
      <c r="K154" s="52">
        <v>15568</v>
      </c>
      <c r="L154" s="52">
        <v>30077</v>
      </c>
      <c r="M154" s="52">
        <v>32789</v>
      </c>
      <c r="N154" s="52">
        <v>37765</v>
      </c>
      <c r="O154" s="52">
        <v>42676</v>
      </c>
      <c r="P154" s="52">
        <v>47927</v>
      </c>
      <c r="Q154" s="52">
        <v>50270</v>
      </c>
      <c r="R154" s="52">
        <v>56046</v>
      </c>
      <c r="S154" s="52">
        <v>61737</v>
      </c>
      <c r="T154" s="52">
        <v>62645</v>
      </c>
      <c r="U154" s="52">
        <v>95992</v>
      </c>
      <c r="V154" s="52">
        <v>190954</v>
      </c>
      <c r="W154" s="52">
        <v>576578</v>
      </c>
      <c r="X154" s="52">
        <v>900067</v>
      </c>
      <c r="Y154" s="52">
        <v>1074240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6025</v>
      </c>
      <c r="C158" s="52">
        <v>6565</v>
      </c>
      <c r="D158" s="52">
        <v>8412</v>
      </c>
      <c r="E158" s="52">
        <v>12066</v>
      </c>
      <c r="F158" s="52">
        <v>16638</v>
      </c>
      <c r="G158" s="52">
        <v>19884</v>
      </c>
      <c r="H158" s="52">
        <v>22177</v>
      </c>
      <c r="I158" s="52">
        <v>25080</v>
      </c>
      <c r="J158" s="52">
        <v>35941</v>
      </c>
      <c r="K158" s="52">
        <v>47051</v>
      </c>
      <c r="L158" s="52">
        <v>60262</v>
      </c>
      <c r="M158" s="52">
        <v>70761</v>
      </c>
      <c r="N158" s="52">
        <v>79760</v>
      </c>
      <c r="O158" s="52">
        <v>83693</v>
      </c>
      <c r="P158" s="52">
        <v>86055</v>
      </c>
      <c r="Q158" s="52">
        <v>86952</v>
      </c>
      <c r="R158" s="52">
        <v>89737</v>
      </c>
      <c r="S158" s="52">
        <v>87961</v>
      </c>
      <c r="T158" s="52">
        <v>86296</v>
      </c>
      <c r="U158" s="52">
        <v>115479</v>
      </c>
      <c r="V158" s="52">
        <v>213559</v>
      </c>
      <c r="W158" s="52">
        <v>428845</v>
      </c>
      <c r="X158" s="52">
        <v>722004</v>
      </c>
      <c r="Y158" s="52">
        <v>812176</v>
      </c>
      <c r="DA158" s="63" t="s">
        <v>1126</v>
      </c>
    </row>
    <row r="159" spans="1:105" ht="12" customHeight="1" x14ac:dyDescent="0.25">
      <c r="A159" s="109" t="s">
        <v>120</v>
      </c>
      <c r="B159" s="36">
        <v>9270</v>
      </c>
      <c r="C159" s="36">
        <v>11071</v>
      </c>
      <c r="D159" s="36">
        <v>14625</v>
      </c>
      <c r="E159" s="36">
        <v>19043</v>
      </c>
      <c r="F159" s="36">
        <v>26081</v>
      </c>
      <c r="G159" s="36">
        <v>35239</v>
      </c>
      <c r="H159" s="36">
        <v>42487</v>
      </c>
      <c r="I159" s="36">
        <v>50613</v>
      </c>
      <c r="J159" s="36">
        <v>56745</v>
      </c>
      <c r="K159" s="36">
        <v>73417</v>
      </c>
      <c r="L159" s="36">
        <v>96930</v>
      </c>
      <c r="M159" s="36">
        <v>120767</v>
      </c>
      <c r="N159" s="36">
        <v>132577</v>
      </c>
      <c r="O159" s="36">
        <v>142491</v>
      </c>
      <c r="P159" s="36">
        <v>145132</v>
      </c>
      <c r="Q159" s="36">
        <v>155469</v>
      </c>
      <c r="R159" s="36">
        <v>163639</v>
      </c>
      <c r="S159" s="36">
        <v>175689</v>
      </c>
      <c r="T159" s="36">
        <v>177339</v>
      </c>
      <c r="U159" s="36">
        <v>252432</v>
      </c>
      <c r="V159" s="36">
        <v>410847</v>
      </c>
      <c r="W159" s="36">
        <v>748187</v>
      </c>
      <c r="X159" s="36">
        <v>1018159</v>
      </c>
      <c r="Y159" s="36">
        <v>1151404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579659</v>
      </c>
      <c r="C161" s="120">
        <v>555875</v>
      </c>
      <c r="D161" s="120">
        <v>541952</v>
      </c>
      <c r="E161" s="120">
        <v>533416</v>
      </c>
      <c r="F161" s="120">
        <v>531787</v>
      </c>
      <c r="G161" s="120">
        <v>517750</v>
      </c>
      <c r="H161" s="120">
        <v>479729</v>
      </c>
      <c r="I161" s="120">
        <v>448591</v>
      </c>
      <c r="J161" s="120">
        <v>432463</v>
      </c>
      <c r="K161" s="120">
        <v>437730</v>
      </c>
      <c r="L161" s="120">
        <v>453846</v>
      </c>
      <c r="M161" s="120">
        <v>452847</v>
      </c>
      <c r="N161" s="120">
        <v>417587</v>
      </c>
      <c r="O161" s="120">
        <v>353123</v>
      </c>
      <c r="P161" s="120">
        <v>307428</v>
      </c>
      <c r="Q161" s="120">
        <v>301632</v>
      </c>
      <c r="R161" s="120">
        <v>287947</v>
      </c>
      <c r="S161" s="120">
        <v>253323</v>
      </c>
      <c r="T161" s="120">
        <v>233389</v>
      </c>
      <c r="U161" s="120">
        <v>206466</v>
      </c>
      <c r="V161" s="120">
        <v>171615</v>
      </c>
      <c r="W161" s="120">
        <v>107022</v>
      </c>
      <c r="X161" s="120">
        <v>74232</v>
      </c>
      <c r="Y161" s="120">
        <v>80594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579659</v>
      </c>
      <c r="C163" s="52">
        <v>555875</v>
      </c>
      <c r="D163" s="52">
        <v>541952</v>
      </c>
      <c r="E163" s="52">
        <v>533416</v>
      </c>
      <c r="F163" s="52">
        <v>531787</v>
      </c>
      <c r="G163" s="52">
        <v>517750</v>
      </c>
      <c r="H163" s="52">
        <v>479729</v>
      </c>
      <c r="I163" s="52">
        <v>448591</v>
      </c>
      <c r="J163" s="52">
        <v>432463</v>
      </c>
      <c r="K163" s="52">
        <v>437730</v>
      </c>
      <c r="L163" s="52">
        <v>453846</v>
      </c>
      <c r="M163" s="52">
        <v>452847</v>
      </c>
      <c r="N163" s="52">
        <v>417587</v>
      </c>
      <c r="O163" s="52">
        <v>353123</v>
      </c>
      <c r="P163" s="52">
        <v>307428</v>
      </c>
      <c r="Q163" s="52">
        <v>301632</v>
      </c>
      <c r="R163" s="52">
        <v>287947</v>
      </c>
      <c r="S163" s="52">
        <v>253323</v>
      </c>
      <c r="T163" s="52">
        <v>233389</v>
      </c>
      <c r="U163" s="52">
        <v>206466</v>
      </c>
      <c r="V163" s="52">
        <v>171615</v>
      </c>
      <c r="W163" s="52">
        <v>107022</v>
      </c>
      <c r="X163" s="52">
        <v>74232</v>
      </c>
      <c r="Y163" s="52">
        <v>80594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255863</v>
      </c>
      <c r="C165" s="52">
        <v>251014</v>
      </c>
      <c r="D165" s="52">
        <v>260516</v>
      </c>
      <c r="E165" s="52">
        <v>243670</v>
      </c>
      <c r="F165" s="52">
        <v>221947</v>
      </c>
      <c r="G165" s="52">
        <v>223420</v>
      </c>
      <c r="H165" s="52">
        <v>188559</v>
      </c>
      <c r="I165" s="52">
        <v>174273</v>
      </c>
      <c r="J165" s="52">
        <v>184478</v>
      </c>
      <c r="K165" s="52">
        <v>212731</v>
      </c>
      <c r="L165" s="52">
        <v>253279</v>
      </c>
      <c r="M165" s="52">
        <v>290998</v>
      </c>
      <c r="N165" s="52">
        <v>272991</v>
      </c>
      <c r="O165" s="52">
        <v>251897</v>
      </c>
      <c r="P165" s="52">
        <v>238722</v>
      </c>
      <c r="Q165" s="52">
        <v>234842</v>
      </c>
      <c r="R165" s="52">
        <v>226251</v>
      </c>
      <c r="S165" s="52">
        <v>202927</v>
      </c>
      <c r="T165" s="52">
        <v>184752</v>
      </c>
      <c r="U165" s="52">
        <v>168580</v>
      </c>
      <c r="V165" s="52">
        <v>152029</v>
      </c>
      <c r="W165" s="52">
        <v>106079</v>
      </c>
      <c r="X165" s="52">
        <v>74220</v>
      </c>
      <c r="Y165" s="52">
        <v>72523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288526</v>
      </c>
      <c r="C167" s="52">
        <v>270220</v>
      </c>
      <c r="D167" s="52">
        <v>248354</v>
      </c>
      <c r="E167" s="52">
        <v>232909</v>
      </c>
      <c r="F167" s="52">
        <v>225089</v>
      </c>
      <c r="G167" s="52">
        <v>193970</v>
      </c>
      <c r="H167" s="52">
        <v>154373</v>
      </c>
      <c r="I167" s="52">
        <v>128333</v>
      </c>
      <c r="J167" s="52">
        <v>118115</v>
      </c>
      <c r="K167" s="52">
        <v>117691</v>
      </c>
      <c r="L167" s="52">
        <v>118038</v>
      </c>
      <c r="M167" s="52">
        <v>118062</v>
      </c>
      <c r="N167" s="52">
        <v>104828</v>
      </c>
      <c r="O167" s="52">
        <v>90964</v>
      </c>
      <c r="P167" s="52">
        <v>78937</v>
      </c>
      <c r="Q167" s="52">
        <v>75589</v>
      </c>
      <c r="R167" s="52">
        <v>72464</v>
      </c>
      <c r="S167" s="52">
        <v>63382</v>
      </c>
      <c r="T167" s="52">
        <v>58567</v>
      </c>
      <c r="U167" s="52">
        <v>51425</v>
      </c>
      <c r="V167" s="52">
        <v>44497</v>
      </c>
      <c r="W167" s="52">
        <v>28445</v>
      </c>
      <c r="X167" s="52">
        <v>20078</v>
      </c>
      <c r="Y167" s="52">
        <v>23345</v>
      </c>
      <c r="DA167" s="63" t="s">
        <v>1130</v>
      </c>
    </row>
    <row r="168" spans="1:105" ht="12" customHeight="1" x14ac:dyDescent="0.25">
      <c r="A168" s="97" t="s">
        <v>123</v>
      </c>
      <c r="B168" s="52">
        <v>51</v>
      </c>
      <c r="C168" s="52">
        <v>52</v>
      </c>
      <c r="D168" s="52">
        <v>50</v>
      </c>
      <c r="E168" s="52">
        <v>55</v>
      </c>
      <c r="F168" s="52">
        <v>64</v>
      </c>
      <c r="G168" s="52">
        <v>69</v>
      </c>
      <c r="H168" s="52">
        <v>70</v>
      </c>
      <c r="I168" s="52">
        <v>71</v>
      </c>
      <c r="J168" s="52">
        <v>93</v>
      </c>
      <c r="K168" s="52">
        <v>134</v>
      </c>
      <c r="L168" s="52">
        <v>233</v>
      </c>
      <c r="M168" s="52">
        <v>261</v>
      </c>
      <c r="N168" s="52">
        <v>274</v>
      </c>
      <c r="O168" s="52">
        <v>261</v>
      </c>
      <c r="P168" s="52">
        <v>230</v>
      </c>
      <c r="Q168" s="52">
        <v>230</v>
      </c>
      <c r="R168" s="52">
        <v>238</v>
      </c>
      <c r="S168" s="52">
        <v>229</v>
      </c>
      <c r="T168" s="52">
        <v>230</v>
      </c>
      <c r="U168" s="52">
        <v>220</v>
      </c>
      <c r="V168" s="52">
        <v>194</v>
      </c>
      <c r="W168" s="52">
        <v>122</v>
      </c>
      <c r="X168" s="52">
        <v>88</v>
      </c>
      <c r="Y168" s="52">
        <v>96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285937</v>
      </c>
      <c r="C171" s="52">
        <v>280159</v>
      </c>
      <c r="D171" s="52">
        <v>287371</v>
      </c>
      <c r="E171" s="52">
        <v>293258</v>
      </c>
      <c r="F171" s="52">
        <v>298617</v>
      </c>
      <c r="G171" s="52">
        <v>310938</v>
      </c>
      <c r="H171" s="52">
        <v>309838</v>
      </c>
      <c r="I171" s="52">
        <v>300709</v>
      </c>
      <c r="J171" s="52">
        <v>285978</v>
      </c>
      <c r="K171" s="52">
        <v>279078</v>
      </c>
      <c r="L171" s="52">
        <v>267549</v>
      </c>
      <c r="M171" s="52">
        <v>264299</v>
      </c>
      <c r="N171" s="52">
        <v>239576</v>
      </c>
      <c r="O171" s="52">
        <v>194373</v>
      </c>
      <c r="P171" s="52">
        <v>167664</v>
      </c>
      <c r="Q171" s="52">
        <v>166435</v>
      </c>
      <c r="R171" s="52">
        <v>155602</v>
      </c>
      <c r="S171" s="52">
        <v>134423</v>
      </c>
      <c r="T171" s="52">
        <v>122742</v>
      </c>
      <c r="U171" s="52">
        <v>103405</v>
      </c>
      <c r="V171" s="52">
        <v>82356</v>
      </c>
      <c r="W171" s="52">
        <v>50470</v>
      </c>
      <c r="X171" s="52">
        <v>34650</v>
      </c>
      <c r="Y171" s="52">
        <v>28861</v>
      </c>
      <c r="DA171" s="63" t="s">
        <v>1132</v>
      </c>
    </row>
    <row r="172" spans="1:105" ht="12" customHeight="1" x14ac:dyDescent="0.25">
      <c r="A172" s="97" t="s">
        <v>121</v>
      </c>
      <c r="B172" s="52">
        <v>5145</v>
      </c>
      <c r="C172" s="52">
        <v>5444</v>
      </c>
      <c r="D172" s="52">
        <v>6177</v>
      </c>
      <c r="E172" s="52">
        <v>7194</v>
      </c>
      <c r="F172" s="52">
        <v>8017</v>
      </c>
      <c r="G172" s="52">
        <v>12773</v>
      </c>
      <c r="H172" s="52">
        <v>15448</v>
      </c>
      <c r="I172" s="52">
        <v>19478</v>
      </c>
      <c r="J172" s="52">
        <v>28277</v>
      </c>
      <c r="K172" s="52">
        <v>40827</v>
      </c>
      <c r="L172" s="52">
        <v>68026</v>
      </c>
      <c r="M172" s="52">
        <v>70225</v>
      </c>
      <c r="N172" s="52">
        <v>72909</v>
      </c>
      <c r="O172" s="52">
        <v>67525</v>
      </c>
      <c r="P172" s="52">
        <v>60597</v>
      </c>
      <c r="Q172" s="52">
        <v>59378</v>
      </c>
      <c r="R172" s="52">
        <v>59643</v>
      </c>
      <c r="S172" s="52">
        <v>55289</v>
      </c>
      <c r="T172" s="52">
        <v>51850</v>
      </c>
      <c r="U172" s="52">
        <v>51416</v>
      </c>
      <c r="V172" s="52">
        <v>44568</v>
      </c>
      <c r="W172" s="52">
        <v>27985</v>
      </c>
      <c r="X172" s="52">
        <v>19416</v>
      </c>
      <c r="Y172" s="52">
        <v>28292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228355</v>
      </c>
      <c r="C176" s="52">
        <v>213589</v>
      </c>
      <c r="D176" s="52">
        <v>205352</v>
      </c>
      <c r="E176" s="52">
        <v>205751</v>
      </c>
      <c r="F176" s="52">
        <v>205221</v>
      </c>
      <c r="G176" s="52">
        <v>190964</v>
      </c>
      <c r="H176" s="52">
        <v>168861</v>
      </c>
      <c r="I176" s="52">
        <v>154065</v>
      </c>
      <c r="J176" s="52">
        <v>158860</v>
      </c>
      <c r="K176" s="52">
        <v>163537</v>
      </c>
      <c r="L176" s="52">
        <v>168590</v>
      </c>
      <c r="M176" s="52">
        <v>164343</v>
      </c>
      <c r="N176" s="52">
        <v>155139</v>
      </c>
      <c r="O176" s="52">
        <v>134082</v>
      </c>
      <c r="P176" s="52">
        <v>116689</v>
      </c>
      <c r="Q176" s="52">
        <v>110536</v>
      </c>
      <c r="R176" s="52">
        <v>102406</v>
      </c>
      <c r="S176" s="52">
        <v>85511</v>
      </c>
      <c r="T176" s="52">
        <v>76738</v>
      </c>
      <c r="U176" s="52">
        <v>66476</v>
      </c>
      <c r="V176" s="52">
        <v>54402</v>
      </c>
      <c r="W176" s="52">
        <v>33767</v>
      </c>
      <c r="X176" s="52">
        <v>23368</v>
      </c>
      <c r="Y176" s="52">
        <v>26470</v>
      </c>
      <c r="DA176" s="63" t="s">
        <v>1134</v>
      </c>
    </row>
    <row r="177" spans="1:105" ht="12" customHeight="1" x14ac:dyDescent="0.25">
      <c r="A177" s="109" t="s">
        <v>120</v>
      </c>
      <c r="B177" s="36">
        <v>351304</v>
      </c>
      <c r="C177" s="36">
        <v>342286</v>
      </c>
      <c r="D177" s="36">
        <v>336600</v>
      </c>
      <c r="E177" s="36">
        <v>327665</v>
      </c>
      <c r="F177" s="36">
        <v>326566</v>
      </c>
      <c r="G177" s="36">
        <v>326786</v>
      </c>
      <c r="H177" s="36">
        <v>310868</v>
      </c>
      <c r="I177" s="36">
        <v>294526</v>
      </c>
      <c r="J177" s="36">
        <v>273603</v>
      </c>
      <c r="K177" s="36">
        <v>274193</v>
      </c>
      <c r="L177" s="36">
        <v>285256</v>
      </c>
      <c r="M177" s="36">
        <v>288504</v>
      </c>
      <c r="N177" s="36">
        <v>262448</v>
      </c>
      <c r="O177" s="36">
        <v>219041</v>
      </c>
      <c r="P177" s="36">
        <v>190739</v>
      </c>
      <c r="Q177" s="36">
        <v>191096</v>
      </c>
      <c r="R177" s="36">
        <v>185541</v>
      </c>
      <c r="S177" s="36">
        <v>167812</v>
      </c>
      <c r="T177" s="36">
        <v>156651</v>
      </c>
      <c r="U177" s="36">
        <v>139990</v>
      </c>
      <c r="V177" s="36">
        <v>117213</v>
      </c>
      <c r="W177" s="36">
        <v>73255</v>
      </c>
      <c r="X177" s="36">
        <v>50864</v>
      </c>
      <c r="Y177" s="36">
        <v>54124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17633</v>
      </c>
      <c r="D5" s="52">
        <v>38436</v>
      </c>
      <c r="E5" s="52">
        <v>19657</v>
      </c>
      <c r="F5" s="52">
        <v>13834</v>
      </c>
      <c r="G5" s="52">
        <v>3388</v>
      </c>
      <c r="H5" s="52">
        <v>1847</v>
      </c>
      <c r="I5" s="52">
        <v>1276</v>
      </c>
      <c r="J5" s="52">
        <v>1215</v>
      </c>
      <c r="K5" s="52">
        <v>825</v>
      </c>
      <c r="L5" s="52">
        <v>481</v>
      </c>
      <c r="M5" s="52">
        <v>507</v>
      </c>
      <c r="N5" s="52">
        <v>1113</v>
      </c>
      <c r="O5" s="52">
        <v>2231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1413</v>
      </c>
      <c r="D8" s="52">
        <v>1416</v>
      </c>
      <c r="E8" s="52">
        <v>1435</v>
      </c>
      <c r="F8" s="52">
        <v>1481</v>
      </c>
      <c r="G8" s="52">
        <v>1557</v>
      </c>
      <c r="H8" s="52">
        <v>1661</v>
      </c>
      <c r="I8" s="52">
        <v>951</v>
      </c>
      <c r="J8" s="52">
        <v>553</v>
      </c>
      <c r="K8" s="52">
        <v>752</v>
      </c>
      <c r="L8" s="52">
        <v>366</v>
      </c>
      <c r="M8" s="52">
        <v>41</v>
      </c>
      <c r="N8" s="52">
        <v>48</v>
      </c>
      <c r="O8" s="52">
        <v>491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8777</v>
      </c>
      <c r="D11" s="52">
        <v>19132</v>
      </c>
      <c r="E11" s="52">
        <v>9784</v>
      </c>
      <c r="F11" s="52">
        <v>6886</v>
      </c>
      <c r="G11" s="52">
        <v>1687</v>
      </c>
      <c r="H11" s="52">
        <v>1538</v>
      </c>
      <c r="I11" s="52">
        <v>3187</v>
      </c>
      <c r="J11" s="52">
        <v>131</v>
      </c>
      <c r="K11" s="52">
        <v>88</v>
      </c>
      <c r="L11" s="52">
        <v>52</v>
      </c>
      <c r="M11" s="52">
        <v>55</v>
      </c>
      <c r="N11" s="52">
        <v>120</v>
      </c>
      <c r="O11" s="52">
        <v>238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1</v>
      </c>
      <c r="D12" s="52">
        <v>4</v>
      </c>
      <c r="E12" s="52">
        <v>2</v>
      </c>
      <c r="F12" s="52">
        <v>1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1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8699</v>
      </c>
      <c r="D15" s="52">
        <v>18959</v>
      </c>
      <c r="E15" s="52">
        <v>9697</v>
      </c>
      <c r="F15" s="52">
        <v>6825</v>
      </c>
      <c r="G15" s="52">
        <v>1671</v>
      </c>
      <c r="H15" s="52">
        <v>1526</v>
      </c>
      <c r="I15" s="52">
        <v>3160</v>
      </c>
      <c r="J15" s="52">
        <v>940</v>
      </c>
      <c r="K15" s="52">
        <v>638</v>
      </c>
      <c r="L15" s="52">
        <v>371</v>
      </c>
      <c r="M15" s="52">
        <v>392</v>
      </c>
      <c r="N15" s="52">
        <v>859</v>
      </c>
      <c r="O15" s="52">
        <v>1724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156</v>
      </c>
      <c r="D16" s="52">
        <v>341</v>
      </c>
      <c r="E16" s="52">
        <v>175</v>
      </c>
      <c r="F16" s="52">
        <v>123</v>
      </c>
      <c r="G16" s="52">
        <v>30</v>
      </c>
      <c r="H16" s="52">
        <v>27</v>
      </c>
      <c r="I16" s="52">
        <v>57</v>
      </c>
      <c r="J16" s="52">
        <v>144</v>
      </c>
      <c r="K16" s="52">
        <v>100</v>
      </c>
      <c r="L16" s="52">
        <v>58</v>
      </c>
      <c r="M16" s="52">
        <v>60</v>
      </c>
      <c r="N16" s="52">
        <v>134</v>
      </c>
      <c r="O16" s="52">
        <v>268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6947</v>
      </c>
      <c r="D21" s="52">
        <v>15141</v>
      </c>
      <c r="E21" s="52">
        <v>7744</v>
      </c>
      <c r="F21" s="52">
        <v>5450</v>
      </c>
      <c r="G21" s="52">
        <v>1335</v>
      </c>
      <c r="H21" s="52">
        <v>1218</v>
      </c>
      <c r="I21" s="52">
        <v>2523</v>
      </c>
      <c r="J21" s="52">
        <v>354</v>
      </c>
      <c r="K21" s="52">
        <v>240</v>
      </c>
      <c r="L21" s="52">
        <v>140</v>
      </c>
      <c r="M21" s="52">
        <v>148</v>
      </c>
      <c r="N21" s="52">
        <v>325</v>
      </c>
      <c r="O21" s="52">
        <v>651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10686</v>
      </c>
      <c r="D22" s="36">
        <v>23295</v>
      </c>
      <c r="E22" s="36">
        <v>11913</v>
      </c>
      <c r="F22" s="36">
        <v>8384</v>
      </c>
      <c r="G22" s="36">
        <v>2053</v>
      </c>
      <c r="H22" s="36">
        <v>1875</v>
      </c>
      <c r="I22" s="36">
        <v>3882</v>
      </c>
      <c r="J22" s="36">
        <v>862</v>
      </c>
      <c r="K22" s="36">
        <v>585</v>
      </c>
      <c r="L22" s="36">
        <v>341</v>
      </c>
      <c r="M22" s="36">
        <v>359</v>
      </c>
      <c r="N22" s="36">
        <v>788</v>
      </c>
      <c r="O22" s="36">
        <v>1580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90924</v>
      </c>
      <c r="D26" s="52">
        <v>90935</v>
      </c>
      <c r="E26" s="52">
        <v>91011</v>
      </c>
      <c r="F26" s="52">
        <v>91203</v>
      </c>
      <c r="G26" s="52">
        <v>91555</v>
      </c>
      <c r="H26" s="52">
        <v>92128</v>
      </c>
      <c r="I26" s="52">
        <v>93009</v>
      </c>
      <c r="J26" s="52">
        <v>94307</v>
      </c>
      <c r="K26" s="52">
        <v>96136</v>
      </c>
      <c r="L26" s="52">
        <v>98632</v>
      </c>
      <c r="M26" s="52">
        <v>101899</v>
      </c>
      <c r="N26" s="52">
        <v>106032</v>
      </c>
      <c r="O26" s="52">
        <v>92946</v>
      </c>
      <c r="P26" s="52">
        <v>26397</v>
      </c>
      <c r="Q26" s="52">
        <v>33799</v>
      </c>
      <c r="R26" s="52">
        <v>42455</v>
      </c>
      <c r="S26" s="52">
        <v>52420</v>
      </c>
      <c r="T26" s="52">
        <v>54477</v>
      </c>
      <c r="U26" s="52">
        <v>59566</v>
      </c>
      <c r="V26" s="52">
        <v>65975</v>
      </c>
      <c r="W26" s="52">
        <v>71272</v>
      </c>
      <c r="X26" s="52">
        <v>72726</v>
      </c>
      <c r="Y26" s="52">
        <v>71806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16054</v>
      </c>
      <c r="D29" s="52">
        <v>16097</v>
      </c>
      <c r="E29" s="52">
        <v>16432</v>
      </c>
      <c r="F29" s="52">
        <v>18257</v>
      </c>
      <c r="G29" s="52">
        <v>24057</v>
      </c>
      <c r="H29" s="52">
        <v>24838</v>
      </c>
      <c r="I29" s="52">
        <v>21473</v>
      </c>
      <c r="J29" s="52">
        <v>22571</v>
      </c>
      <c r="K29" s="52">
        <v>33587</v>
      </c>
      <c r="L29" s="52">
        <v>40042</v>
      </c>
      <c r="M29" s="52">
        <v>30296</v>
      </c>
      <c r="N29" s="52">
        <v>27258</v>
      </c>
      <c r="O29" s="52">
        <v>63684</v>
      </c>
      <c r="P29" s="52">
        <v>40045</v>
      </c>
      <c r="Q29" s="52">
        <v>48434</v>
      </c>
      <c r="R29" s="52">
        <v>44441</v>
      </c>
      <c r="S29" s="52">
        <v>45853</v>
      </c>
      <c r="T29" s="52">
        <v>44088</v>
      </c>
      <c r="U29" s="52">
        <v>47412</v>
      </c>
      <c r="V29" s="52">
        <v>61813</v>
      </c>
      <c r="W29" s="52">
        <v>62771</v>
      </c>
      <c r="X29" s="52">
        <v>52110</v>
      </c>
      <c r="Y29" s="52">
        <v>49722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90515</v>
      </c>
      <c r="D31" s="52">
        <v>90621</v>
      </c>
      <c r="E31" s="52">
        <v>91344</v>
      </c>
      <c r="F31" s="52">
        <v>93153</v>
      </c>
      <c r="G31" s="52">
        <v>96607</v>
      </c>
      <c r="H31" s="52">
        <v>102276</v>
      </c>
      <c r="I31" s="52">
        <v>56302</v>
      </c>
      <c r="J31" s="52">
        <v>39433</v>
      </c>
      <c r="K31" s="52">
        <v>44784</v>
      </c>
      <c r="L31" s="52">
        <v>40536</v>
      </c>
      <c r="M31" s="52">
        <v>41306</v>
      </c>
      <c r="N31" s="52">
        <v>38796</v>
      </c>
      <c r="O31" s="52">
        <v>29046</v>
      </c>
      <c r="P31" s="52">
        <v>19507</v>
      </c>
      <c r="Q31" s="52">
        <v>22933</v>
      </c>
      <c r="R31" s="52">
        <v>29437</v>
      </c>
      <c r="S31" s="52">
        <v>29984</v>
      </c>
      <c r="T31" s="52">
        <v>27300</v>
      </c>
      <c r="U31" s="52">
        <v>26719</v>
      </c>
      <c r="V31" s="52">
        <v>22937</v>
      </c>
      <c r="W31" s="52">
        <v>22091</v>
      </c>
      <c r="X31" s="52">
        <v>23211</v>
      </c>
      <c r="Y31" s="52">
        <v>29729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16</v>
      </c>
      <c r="D32" s="52">
        <v>16</v>
      </c>
      <c r="E32" s="52">
        <v>16</v>
      </c>
      <c r="F32" s="52">
        <v>17</v>
      </c>
      <c r="G32" s="52">
        <v>16</v>
      </c>
      <c r="H32" s="52">
        <v>22</v>
      </c>
      <c r="I32" s="52">
        <v>12</v>
      </c>
      <c r="J32" s="52">
        <v>16</v>
      </c>
      <c r="K32" s="52">
        <v>17</v>
      </c>
      <c r="L32" s="52">
        <v>20</v>
      </c>
      <c r="M32" s="52">
        <v>28</v>
      </c>
      <c r="N32" s="52">
        <v>32</v>
      </c>
      <c r="O32" s="52">
        <v>35</v>
      </c>
      <c r="P32" s="52">
        <v>44</v>
      </c>
      <c r="Q32" s="52">
        <v>62</v>
      </c>
      <c r="R32" s="52">
        <v>78</v>
      </c>
      <c r="S32" s="52">
        <v>85</v>
      </c>
      <c r="T32" s="52">
        <v>90</v>
      </c>
      <c r="U32" s="52">
        <v>79</v>
      </c>
      <c r="V32" s="52">
        <v>88</v>
      </c>
      <c r="W32" s="52">
        <v>95</v>
      </c>
      <c r="X32" s="52">
        <v>106</v>
      </c>
      <c r="Y32" s="52">
        <v>166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89703</v>
      </c>
      <c r="D35" s="52">
        <v>89858</v>
      </c>
      <c r="E35" s="52">
        <v>90961</v>
      </c>
      <c r="F35" s="52">
        <v>93965</v>
      </c>
      <c r="G35" s="52">
        <v>99780</v>
      </c>
      <c r="H35" s="52">
        <v>109379</v>
      </c>
      <c r="I35" s="52">
        <v>70368</v>
      </c>
      <c r="J35" s="52">
        <v>75741</v>
      </c>
      <c r="K35" s="52">
        <v>85297</v>
      </c>
      <c r="L35" s="52">
        <v>90518</v>
      </c>
      <c r="M35" s="52">
        <v>97132</v>
      </c>
      <c r="N35" s="52">
        <v>110704</v>
      </c>
      <c r="O35" s="52">
        <v>114482</v>
      </c>
      <c r="P35" s="52">
        <v>64924</v>
      </c>
      <c r="Q35" s="52">
        <v>65844</v>
      </c>
      <c r="R35" s="52">
        <v>62179</v>
      </c>
      <c r="S35" s="52">
        <v>64206</v>
      </c>
      <c r="T35" s="52">
        <v>67130</v>
      </c>
      <c r="U35" s="52">
        <v>76757</v>
      </c>
      <c r="V35" s="52">
        <v>78896</v>
      </c>
      <c r="W35" s="52">
        <v>72257</v>
      </c>
      <c r="X35" s="52">
        <v>57236</v>
      </c>
      <c r="Y35" s="52">
        <v>55039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1614</v>
      </c>
      <c r="D36" s="52">
        <v>1618</v>
      </c>
      <c r="E36" s="52">
        <v>1651</v>
      </c>
      <c r="F36" s="52">
        <v>1738</v>
      </c>
      <c r="G36" s="52">
        <v>1911</v>
      </c>
      <c r="H36" s="52">
        <v>2219</v>
      </c>
      <c r="I36" s="52">
        <v>1806</v>
      </c>
      <c r="J36" s="52">
        <v>3335</v>
      </c>
      <c r="K36" s="52">
        <v>3784</v>
      </c>
      <c r="L36" s="52">
        <v>5295</v>
      </c>
      <c r="M36" s="52">
        <v>7767</v>
      </c>
      <c r="N36" s="52">
        <v>11477</v>
      </c>
      <c r="O36" s="52">
        <v>15532</v>
      </c>
      <c r="P36" s="52">
        <v>14618</v>
      </c>
      <c r="Q36" s="52">
        <v>20134</v>
      </c>
      <c r="R36" s="52">
        <v>23588</v>
      </c>
      <c r="S36" s="52">
        <v>23816</v>
      </c>
      <c r="T36" s="52">
        <v>25217</v>
      </c>
      <c r="U36" s="52">
        <v>22489</v>
      </c>
      <c r="V36" s="52">
        <v>29437</v>
      </c>
      <c r="W36" s="52">
        <v>32041</v>
      </c>
      <c r="X36" s="52">
        <v>30915</v>
      </c>
      <c r="Y36" s="52">
        <v>31483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71638</v>
      </c>
      <c r="D40" s="52">
        <v>71723</v>
      </c>
      <c r="E40" s="52">
        <v>72314</v>
      </c>
      <c r="F40" s="52">
        <v>73943</v>
      </c>
      <c r="G40" s="52">
        <v>77230</v>
      </c>
      <c r="H40" s="52">
        <v>82782</v>
      </c>
      <c r="I40" s="52">
        <v>48210</v>
      </c>
      <c r="J40" s="52">
        <v>41166</v>
      </c>
      <c r="K40" s="52">
        <v>46495</v>
      </c>
      <c r="L40" s="52">
        <v>49494</v>
      </c>
      <c r="M40" s="52">
        <v>52668</v>
      </c>
      <c r="N40" s="52">
        <v>53261</v>
      </c>
      <c r="O40" s="52">
        <v>50594</v>
      </c>
      <c r="P40" s="52">
        <v>36582</v>
      </c>
      <c r="Q40" s="52">
        <v>43522</v>
      </c>
      <c r="R40" s="52">
        <v>50033</v>
      </c>
      <c r="S40" s="52">
        <v>43145</v>
      </c>
      <c r="T40" s="52">
        <v>42420</v>
      </c>
      <c r="U40" s="52">
        <v>44076</v>
      </c>
      <c r="V40" s="52">
        <v>46848</v>
      </c>
      <c r="W40" s="52">
        <v>42163</v>
      </c>
      <c r="X40" s="52">
        <v>37934</v>
      </c>
      <c r="Y40" s="52">
        <v>37467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110209</v>
      </c>
      <c r="D41" s="36">
        <v>110394</v>
      </c>
      <c r="E41" s="36">
        <v>111656</v>
      </c>
      <c r="F41" s="36">
        <v>114931</v>
      </c>
      <c r="G41" s="36">
        <v>121083</v>
      </c>
      <c r="H41" s="36">
        <v>131115</v>
      </c>
      <c r="I41" s="36">
        <v>80283</v>
      </c>
      <c r="J41" s="36">
        <v>77353</v>
      </c>
      <c r="K41" s="36">
        <v>87390</v>
      </c>
      <c r="L41" s="36">
        <v>86881</v>
      </c>
      <c r="M41" s="36">
        <v>93572</v>
      </c>
      <c r="N41" s="36">
        <v>107741</v>
      </c>
      <c r="O41" s="36">
        <v>108516</v>
      </c>
      <c r="P41" s="36">
        <v>62509</v>
      </c>
      <c r="Q41" s="36">
        <v>65445</v>
      </c>
      <c r="R41" s="36">
        <v>65249</v>
      </c>
      <c r="S41" s="36">
        <v>74968</v>
      </c>
      <c r="T41" s="36">
        <v>77366</v>
      </c>
      <c r="U41" s="36">
        <v>81937</v>
      </c>
      <c r="V41" s="36">
        <v>84534</v>
      </c>
      <c r="W41" s="36">
        <v>84320</v>
      </c>
      <c r="X41" s="36">
        <v>73553</v>
      </c>
      <c r="Y41" s="36">
        <v>78927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367506</v>
      </c>
      <c r="D45" s="52">
        <v>502977</v>
      </c>
      <c r="E45" s="52">
        <v>560337</v>
      </c>
      <c r="F45" s="52">
        <v>318360</v>
      </c>
      <c r="G45" s="52">
        <v>330164</v>
      </c>
      <c r="H45" s="52">
        <v>283151</v>
      </c>
      <c r="I45" s="52">
        <v>376505</v>
      </c>
      <c r="J45" s="52">
        <v>277337</v>
      </c>
      <c r="K45" s="52">
        <v>360132</v>
      </c>
      <c r="L45" s="52">
        <v>367550</v>
      </c>
      <c r="M45" s="52">
        <v>367865</v>
      </c>
      <c r="N45" s="52">
        <v>374611</v>
      </c>
      <c r="O45" s="52">
        <v>319431</v>
      </c>
      <c r="P45" s="52">
        <v>88357</v>
      </c>
      <c r="Q45" s="52">
        <v>80618</v>
      </c>
      <c r="R45" s="52">
        <v>95072</v>
      </c>
      <c r="S45" s="52">
        <v>111366</v>
      </c>
      <c r="T45" s="52">
        <v>47650</v>
      </c>
      <c r="U45" s="52">
        <v>100490</v>
      </c>
      <c r="V45" s="52">
        <v>87028</v>
      </c>
      <c r="W45" s="52">
        <v>100825</v>
      </c>
      <c r="X45" s="52">
        <v>70261</v>
      </c>
      <c r="Y45" s="52">
        <v>20321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64887</v>
      </c>
      <c r="D48" s="52">
        <v>65075</v>
      </c>
      <c r="E48" s="52">
        <v>66399</v>
      </c>
      <c r="F48" s="52">
        <v>77323</v>
      </c>
      <c r="G48" s="52">
        <v>78108</v>
      </c>
      <c r="H48" s="52">
        <v>83700</v>
      </c>
      <c r="I48" s="52">
        <v>55539</v>
      </c>
      <c r="J48" s="52">
        <v>46755</v>
      </c>
      <c r="K48" s="52">
        <v>70505</v>
      </c>
      <c r="L48" s="52">
        <v>54284</v>
      </c>
      <c r="M48" s="52">
        <v>54357</v>
      </c>
      <c r="N48" s="52">
        <v>32117</v>
      </c>
      <c r="O48" s="52">
        <v>156611</v>
      </c>
      <c r="P48" s="52">
        <v>45743</v>
      </c>
      <c r="Q48" s="52">
        <v>54198</v>
      </c>
      <c r="R48" s="52">
        <v>43968</v>
      </c>
      <c r="S48" s="52">
        <v>91402</v>
      </c>
      <c r="T48" s="52">
        <v>83804</v>
      </c>
      <c r="U48" s="52">
        <v>88975</v>
      </c>
      <c r="V48" s="52">
        <v>93031</v>
      </c>
      <c r="W48" s="52">
        <v>81047</v>
      </c>
      <c r="X48" s="52">
        <v>49847</v>
      </c>
      <c r="Y48" s="52">
        <v>32429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196810</v>
      </c>
      <c r="D50" s="52">
        <v>199710</v>
      </c>
      <c r="E50" s="52">
        <v>197566</v>
      </c>
      <c r="F50" s="52">
        <v>194567</v>
      </c>
      <c r="G50" s="52">
        <v>197935</v>
      </c>
      <c r="H50" s="52">
        <v>198582</v>
      </c>
      <c r="I50" s="52">
        <v>205034</v>
      </c>
      <c r="J50" s="52">
        <v>229923</v>
      </c>
      <c r="K50" s="52">
        <v>284414</v>
      </c>
      <c r="L50" s="52">
        <v>339128</v>
      </c>
      <c r="M50" s="52">
        <v>284915</v>
      </c>
      <c r="N50" s="52">
        <v>273530</v>
      </c>
      <c r="O50" s="52">
        <v>224266</v>
      </c>
      <c r="P50" s="52">
        <v>92960</v>
      </c>
      <c r="Q50" s="52">
        <v>92919</v>
      </c>
      <c r="R50" s="52">
        <v>115576</v>
      </c>
      <c r="S50" s="52">
        <v>134406</v>
      </c>
      <c r="T50" s="52">
        <v>27956</v>
      </c>
      <c r="U50" s="52">
        <v>107403</v>
      </c>
      <c r="V50" s="52">
        <v>77292</v>
      </c>
      <c r="W50" s="52">
        <v>88356</v>
      </c>
      <c r="X50" s="52">
        <v>68127</v>
      </c>
      <c r="Y50" s="52">
        <v>48233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36</v>
      </c>
      <c r="D51" s="52">
        <v>35</v>
      </c>
      <c r="E51" s="52">
        <v>37</v>
      </c>
      <c r="F51" s="52">
        <v>34</v>
      </c>
      <c r="G51" s="52">
        <v>37</v>
      </c>
      <c r="H51" s="52">
        <v>36</v>
      </c>
      <c r="I51" s="52">
        <v>44</v>
      </c>
      <c r="J51" s="52">
        <v>59</v>
      </c>
      <c r="K51" s="52">
        <v>115</v>
      </c>
      <c r="L51" s="52">
        <v>198</v>
      </c>
      <c r="M51" s="52">
        <v>217</v>
      </c>
      <c r="N51" s="52">
        <v>241</v>
      </c>
      <c r="O51" s="52">
        <v>342</v>
      </c>
      <c r="P51" s="52">
        <v>199</v>
      </c>
      <c r="Q51" s="52">
        <v>222</v>
      </c>
      <c r="R51" s="52">
        <v>301</v>
      </c>
      <c r="S51" s="52">
        <v>382</v>
      </c>
      <c r="T51" s="52">
        <v>49</v>
      </c>
      <c r="U51" s="52">
        <v>255</v>
      </c>
      <c r="V51" s="52">
        <v>186</v>
      </c>
      <c r="W51" s="52">
        <v>264</v>
      </c>
      <c r="X51" s="52">
        <v>380</v>
      </c>
      <c r="Y51" s="52">
        <v>454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335289</v>
      </c>
      <c r="D54" s="52">
        <v>342570</v>
      </c>
      <c r="E54" s="52">
        <v>384374</v>
      </c>
      <c r="F54" s="52">
        <v>323078</v>
      </c>
      <c r="G54" s="52">
        <v>354695</v>
      </c>
      <c r="H54" s="52">
        <v>355902</v>
      </c>
      <c r="I54" s="52">
        <v>214399</v>
      </c>
      <c r="J54" s="52">
        <v>143331</v>
      </c>
      <c r="K54" s="52">
        <v>101052</v>
      </c>
      <c r="L54" s="52">
        <v>55733</v>
      </c>
      <c r="M54" s="52">
        <v>93162</v>
      </c>
      <c r="N54" s="52">
        <v>101514</v>
      </c>
      <c r="O54" s="52">
        <v>91998</v>
      </c>
      <c r="P54" s="52">
        <v>36923</v>
      </c>
      <c r="Q54" s="52">
        <v>31933</v>
      </c>
      <c r="R54" s="52">
        <v>35941</v>
      </c>
      <c r="S54" s="52">
        <v>46364</v>
      </c>
      <c r="T54" s="52">
        <v>66410</v>
      </c>
      <c r="U54" s="52">
        <v>69394</v>
      </c>
      <c r="V54" s="52">
        <v>39222</v>
      </c>
      <c r="W54" s="52">
        <v>44111</v>
      </c>
      <c r="X54" s="52">
        <v>28110</v>
      </c>
      <c r="Y54" s="52">
        <v>274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6034</v>
      </c>
      <c r="D55" s="52">
        <v>6239</v>
      </c>
      <c r="E55" s="52">
        <v>7116</v>
      </c>
      <c r="F55" s="52">
        <v>5999</v>
      </c>
      <c r="G55" s="52">
        <v>6588</v>
      </c>
      <c r="H55" s="52">
        <v>6644</v>
      </c>
      <c r="I55" s="52">
        <v>4898</v>
      </c>
      <c r="J55" s="52">
        <v>4873</v>
      </c>
      <c r="K55" s="52">
        <v>4874</v>
      </c>
      <c r="L55" s="52">
        <v>3286</v>
      </c>
      <c r="M55" s="52">
        <v>6765</v>
      </c>
      <c r="N55" s="52">
        <v>8201</v>
      </c>
      <c r="O55" s="52">
        <v>9595</v>
      </c>
      <c r="P55" s="52">
        <v>13277</v>
      </c>
      <c r="Q55" s="52">
        <v>11194</v>
      </c>
      <c r="R55" s="52">
        <v>12359</v>
      </c>
      <c r="S55" s="52">
        <v>14848</v>
      </c>
      <c r="T55" s="52">
        <v>21209</v>
      </c>
      <c r="U55" s="52">
        <v>13492</v>
      </c>
      <c r="V55" s="52">
        <v>12212</v>
      </c>
      <c r="W55" s="52">
        <v>19194</v>
      </c>
      <c r="X55" s="52">
        <v>15032</v>
      </c>
      <c r="Y55" s="52">
        <v>160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289556</v>
      </c>
      <c r="D59" s="52">
        <v>292121</v>
      </c>
      <c r="E59" s="52">
        <v>297145</v>
      </c>
      <c r="F59" s="52">
        <v>299872</v>
      </c>
      <c r="G59" s="52">
        <v>306485</v>
      </c>
      <c r="H59" s="52">
        <v>317528</v>
      </c>
      <c r="I59" s="52">
        <v>172918</v>
      </c>
      <c r="J59" s="52">
        <v>112257</v>
      </c>
      <c r="K59" s="52">
        <v>146789</v>
      </c>
      <c r="L59" s="52">
        <v>128854</v>
      </c>
      <c r="M59" s="52">
        <v>128710</v>
      </c>
      <c r="N59" s="52">
        <v>125264</v>
      </c>
      <c r="O59" s="52">
        <v>102588</v>
      </c>
      <c r="P59" s="52">
        <v>39777</v>
      </c>
      <c r="Q59" s="52">
        <v>48047</v>
      </c>
      <c r="R59" s="52">
        <v>70176</v>
      </c>
      <c r="S59" s="52">
        <v>89998</v>
      </c>
      <c r="T59" s="52">
        <v>72924</v>
      </c>
      <c r="U59" s="52">
        <v>82987</v>
      </c>
      <c r="V59" s="52">
        <v>69753</v>
      </c>
      <c r="W59" s="52">
        <v>52792</v>
      </c>
      <c r="X59" s="52">
        <v>25375</v>
      </c>
      <c r="Y59" s="52">
        <v>16968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445457</v>
      </c>
      <c r="D60" s="36">
        <v>451084</v>
      </c>
      <c r="E60" s="36">
        <v>462036</v>
      </c>
      <c r="F60" s="36">
        <v>467460</v>
      </c>
      <c r="G60" s="36">
        <v>480003</v>
      </c>
      <c r="H60" s="36">
        <v>499892</v>
      </c>
      <c r="I60" s="36">
        <v>289986</v>
      </c>
      <c r="J60" s="36">
        <v>221531</v>
      </c>
      <c r="K60" s="36">
        <v>289791</v>
      </c>
      <c r="L60" s="36">
        <v>240997</v>
      </c>
      <c r="M60" s="36">
        <v>246888</v>
      </c>
      <c r="N60" s="36">
        <v>262658</v>
      </c>
      <c r="O60" s="36">
        <v>238801</v>
      </c>
      <c r="P60" s="36">
        <v>64175</v>
      </c>
      <c r="Q60" s="36">
        <v>78701</v>
      </c>
      <c r="R60" s="36">
        <v>112167</v>
      </c>
      <c r="S60" s="36">
        <v>156683</v>
      </c>
      <c r="T60" s="36">
        <v>133516</v>
      </c>
      <c r="U60" s="36">
        <v>158627</v>
      </c>
      <c r="V60" s="36">
        <v>127789</v>
      </c>
      <c r="W60" s="36">
        <v>111271</v>
      </c>
      <c r="X60" s="36">
        <v>50927</v>
      </c>
      <c r="Y60" s="36">
        <v>37191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1121026</v>
      </c>
      <c r="D64" s="52">
        <v>1121311</v>
      </c>
      <c r="E64" s="52">
        <v>1123293</v>
      </c>
      <c r="F64" s="52">
        <v>1128709</v>
      </c>
      <c r="G64" s="52">
        <v>1139520</v>
      </c>
      <c r="H64" s="52">
        <v>1157594</v>
      </c>
      <c r="I64" s="52">
        <v>1184316</v>
      </c>
      <c r="J64" s="52">
        <v>1220674</v>
      </c>
      <c r="K64" s="52">
        <v>1267831</v>
      </c>
      <c r="L64" s="52">
        <v>1327899</v>
      </c>
      <c r="M64" s="52">
        <v>1403231</v>
      </c>
      <c r="N64" s="52">
        <v>1496104</v>
      </c>
      <c r="O64" s="52">
        <v>1384724</v>
      </c>
      <c r="P64" s="52">
        <v>623209</v>
      </c>
      <c r="Q64" s="52">
        <v>783063</v>
      </c>
      <c r="R64" s="52">
        <v>968720</v>
      </c>
      <c r="S64" s="52">
        <v>1181316</v>
      </c>
      <c r="T64" s="52">
        <v>1189838</v>
      </c>
      <c r="U64" s="52">
        <v>1206600</v>
      </c>
      <c r="V64" s="52">
        <v>1170791</v>
      </c>
      <c r="W64" s="52">
        <v>1147839</v>
      </c>
      <c r="X64" s="52">
        <v>1196044</v>
      </c>
      <c r="Y64" s="52">
        <v>1321621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197929</v>
      </c>
      <c r="D67" s="52">
        <v>198587</v>
      </c>
      <c r="E67" s="52">
        <v>203672</v>
      </c>
      <c r="F67" s="52">
        <v>242821</v>
      </c>
      <c r="G67" s="52">
        <v>493857</v>
      </c>
      <c r="H67" s="52">
        <v>404690</v>
      </c>
      <c r="I67" s="52">
        <v>334507</v>
      </c>
      <c r="J67" s="52">
        <v>325068</v>
      </c>
      <c r="K67" s="52">
        <v>480381</v>
      </c>
      <c r="L67" s="52">
        <v>802232</v>
      </c>
      <c r="M67" s="52">
        <v>792319</v>
      </c>
      <c r="N67" s="52">
        <v>598812</v>
      </c>
      <c r="O67" s="52">
        <v>939485</v>
      </c>
      <c r="P67" s="52">
        <v>569193</v>
      </c>
      <c r="Q67" s="52">
        <v>680087</v>
      </c>
      <c r="R67" s="52">
        <v>781458</v>
      </c>
      <c r="S67" s="52">
        <v>982906</v>
      </c>
      <c r="T67" s="52">
        <v>1035956</v>
      </c>
      <c r="U67" s="52">
        <v>1104856</v>
      </c>
      <c r="V67" s="52">
        <v>1316479</v>
      </c>
      <c r="W67" s="52">
        <v>1175292</v>
      </c>
      <c r="X67" s="52">
        <v>899322</v>
      </c>
      <c r="Y67" s="52">
        <v>918104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975934</v>
      </c>
      <c r="D69" s="52">
        <v>976195</v>
      </c>
      <c r="E69" s="52">
        <v>977978</v>
      </c>
      <c r="F69" s="52">
        <v>982674</v>
      </c>
      <c r="G69" s="52">
        <v>991654</v>
      </c>
      <c r="H69" s="52">
        <v>1006187</v>
      </c>
      <c r="I69" s="52">
        <v>1170210</v>
      </c>
      <c r="J69" s="52">
        <v>1212924</v>
      </c>
      <c r="K69" s="52">
        <v>1254776</v>
      </c>
      <c r="L69" s="52">
        <v>1308190</v>
      </c>
      <c r="M69" s="52">
        <v>1369444</v>
      </c>
      <c r="N69" s="52">
        <v>1465006</v>
      </c>
      <c r="O69" s="52">
        <v>1380207</v>
      </c>
      <c r="P69" s="52">
        <v>616560</v>
      </c>
      <c r="Q69" s="52">
        <v>779988</v>
      </c>
      <c r="R69" s="52">
        <v>962474</v>
      </c>
      <c r="S69" s="52">
        <v>1170015</v>
      </c>
      <c r="T69" s="52">
        <v>1176322</v>
      </c>
      <c r="U69" s="52">
        <v>1188874</v>
      </c>
      <c r="V69" s="52">
        <v>1157395</v>
      </c>
      <c r="W69" s="52">
        <v>1141343</v>
      </c>
      <c r="X69" s="52">
        <v>1189538</v>
      </c>
      <c r="Y69" s="52">
        <v>1311818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173</v>
      </c>
      <c r="D70" s="52">
        <v>173</v>
      </c>
      <c r="E70" s="52">
        <v>174</v>
      </c>
      <c r="F70" s="52">
        <v>175</v>
      </c>
      <c r="G70" s="52">
        <v>179</v>
      </c>
      <c r="H70" s="52">
        <v>188</v>
      </c>
      <c r="I70" s="52">
        <v>241</v>
      </c>
      <c r="J70" s="52">
        <v>293</v>
      </c>
      <c r="K70" s="52">
        <v>357</v>
      </c>
      <c r="L70" s="52">
        <v>445</v>
      </c>
      <c r="M70" s="52">
        <v>563</v>
      </c>
      <c r="N70" s="52">
        <v>765</v>
      </c>
      <c r="O70" s="52">
        <v>1106</v>
      </c>
      <c r="P70" s="52">
        <v>944</v>
      </c>
      <c r="Q70" s="52">
        <v>1304</v>
      </c>
      <c r="R70" s="52">
        <v>1731</v>
      </c>
      <c r="S70" s="52">
        <v>2310</v>
      </c>
      <c r="T70" s="52">
        <v>2834</v>
      </c>
      <c r="U70" s="52">
        <v>3302</v>
      </c>
      <c r="V70" s="52">
        <v>3486</v>
      </c>
      <c r="W70" s="52">
        <v>3677</v>
      </c>
      <c r="X70" s="52">
        <v>4274</v>
      </c>
      <c r="Y70" s="52">
        <v>5223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284715</v>
      </c>
      <c r="D73" s="52">
        <v>285175</v>
      </c>
      <c r="E73" s="52">
        <v>288648</v>
      </c>
      <c r="F73" s="52">
        <v>299450</v>
      </c>
      <c r="G73" s="52">
        <v>395648</v>
      </c>
      <c r="H73" s="52">
        <v>590435</v>
      </c>
      <c r="I73" s="52">
        <v>707691</v>
      </c>
      <c r="J73" s="52">
        <v>52161</v>
      </c>
      <c r="K73" s="52">
        <v>86647</v>
      </c>
      <c r="L73" s="52">
        <v>255694</v>
      </c>
      <c r="M73" s="52">
        <v>191024</v>
      </c>
      <c r="N73" s="52">
        <v>244235</v>
      </c>
      <c r="O73" s="52">
        <v>18310</v>
      </c>
      <c r="P73" s="52">
        <v>130844</v>
      </c>
      <c r="Q73" s="52">
        <v>16046</v>
      </c>
      <c r="R73" s="52">
        <v>13165</v>
      </c>
      <c r="S73" s="52">
        <v>42988</v>
      </c>
      <c r="T73" s="52">
        <v>62563</v>
      </c>
      <c r="U73" s="52">
        <v>85943</v>
      </c>
      <c r="V73" s="52">
        <v>55404</v>
      </c>
      <c r="W73" s="52">
        <v>19246</v>
      </c>
      <c r="X73" s="52">
        <v>11539</v>
      </c>
      <c r="Y73" s="52">
        <v>20116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5123</v>
      </c>
      <c r="D74" s="52">
        <v>5137</v>
      </c>
      <c r="E74" s="52">
        <v>5236</v>
      </c>
      <c r="F74" s="52">
        <v>5556</v>
      </c>
      <c r="G74" s="52">
        <v>7603</v>
      </c>
      <c r="H74" s="52">
        <v>13585</v>
      </c>
      <c r="I74" s="52">
        <v>23355</v>
      </c>
      <c r="J74" s="52">
        <v>1689</v>
      </c>
      <c r="K74" s="52">
        <v>2895</v>
      </c>
      <c r="L74" s="52">
        <v>9342</v>
      </c>
      <c r="M74" s="52">
        <v>7927</v>
      </c>
      <c r="N74" s="52">
        <v>11318</v>
      </c>
      <c r="O74" s="52">
        <v>6548</v>
      </c>
      <c r="P74" s="52">
        <v>45062</v>
      </c>
      <c r="Q74" s="52">
        <v>2870</v>
      </c>
      <c r="R74" s="52">
        <v>3407</v>
      </c>
      <c r="S74" s="52">
        <v>8247</v>
      </c>
      <c r="T74" s="52">
        <v>12252</v>
      </c>
      <c r="U74" s="52">
        <v>17323</v>
      </c>
      <c r="V74" s="52">
        <v>16600</v>
      </c>
      <c r="W74" s="52">
        <v>9231</v>
      </c>
      <c r="X74" s="52">
        <v>6477</v>
      </c>
      <c r="Y74" s="52">
        <v>11741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2173717</v>
      </c>
      <c r="D78" s="52">
        <v>2177891</v>
      </c>
      <c r="E78" s="52">
        <v>2206978</v>
      </c>
      <c r="F78" s="52">
        <v>2285633</v>
      </c>
      <c r="G78" s="52">
        <v>2439308</v>
      </c>
      <c r="H78" s="52">
        <v>2694115</v>
      </c>
      <c r="I78" s="52">
        <v>1774992</v>
      </c>
      <c r="J78" s="52">
        <v>1799924</v>
      </c>
      <c r="K78" s="52">
        <v>2143778</v>
      </c>
      <c r="L78" s="52">
        <v>2175389</v>
      </c>
      <c r="M78" s="52">
        <v>2243273</v>
      </c>
      <c r="N78" s="52">
        <v>2343121</v>
      </c>
      <c r="O78" s="52">
        <v>2326343</v>
      </c>
      <c r="P78" s="52">
        <v>1610792</v>
      </c>
      <c r="Q78" s="52">
        <v>1951588</v>
      </c>
      <c r="R78" s="52">
        <v>2343118</v>
      </c>
      <c r="S78" s="52">
        <v>2690337</v>
      </c>
      <c r="T78" s="52">
        <v>2652504</v>
      </c>
      <c r="U78" s="52">
        <v>2520713</v>
      </c>
      <c r="V78" s="52">
        <v>2301999</v>
      </c>
      <c r="W78" s="52">
        <v>2109764</v>
      </c>
      <c r="X78" s="52">
        <v>2054709</v>
      </c>
      <c r="Y78" s="52">
        <v>2346416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68336</v>
      </c>
      <c r="D79" s="36">
        <v>68628</v>
      </c>
      <c r="E79" s="36">
        <v>70743</v>
      </c>
      <c r="F79" s="36">
        <v>77110</v>
      </c>
      <c r="G79" s="36">
        <v>494189</v>
      </c>
      <c r="H79" s="36">
        <v>352022</v>
      </c>
      <c r="I79" s="36">
        <v>412934</v>
      </c>
      <c r="J79" s="36">
        <v>7593</v>
      </c>
      <c r="K79" s="36">
        <v>126537</v>
      </c>
      <c r="L79" s="36">
        <v>747738</v>
      </c>
      <c r="M79" s="36">
        <v>448358</v>
      </c>
      <c r="N79" s="36">
        <v>169</v>
      </c>
      <c r="O79" s="36">
        <v>1528</v>
      </c>
      <c r="P79" s="36">
        <v>88350</v>
      </c>
      <c r="Q79" s="36">
        <v>172891</v>
      </c>
      <c r="R79" s="36">
        <v>6256</v>
      </c>
      <c r="S79" s="36">
        <v>14307</v>
      </c>
      <c r="T79" s="36">
        <v>26677</v>
      </c>
      <c r="U79" s="36">
        <v>43155</v>
      </c>
      <c r="V79" s="36">
        <v>65731</v>
      </c>
      <c r="W79" s="36">
        <v>92539</v>
      </c>
      <c r="X79" s="36">
        <v>65930</v>
      </c>
      <c r="Y79" s="36">
        <v>77347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108719</v>
      </c>
      <c r="D83" s="52">
        <v>108813</v>
      </c>
      <c r="E83" s="52">
        <v>109572</v>
      </c>
      <c r="F83" s="52">
        <v>112033</v>
      </c>
      <c r="G83" s="52">
        <v>117113</v>
      </c>
      <c r="H83" s="52">
        <v>125613</v>
      </c>
      <c r="I83" s="52">
        <v>138954</v>
      </c>
      <c r="J83" s="52">
        <v>158974</v>
      </c>
      <c r="K83" s="52">
        <v>187442</v>
      </c>
      <c r="L83" s="52">
        <v>225166</v>
      </c>
      <c r="M83" s="52">
        <v>272536</v>
      </c>
      <c r="N83" s="52">
        <v>329936</v>
      </c>
      <c r="O83" s="52">
        <v>375923</v>
      </c>
      <c r="P83" s="52">
        <v>367378</v>
      </c>
      <c r="Q83" s="52">
        <v>457049</v>
      </c>
      <c r="R83" s="52">
        <v>558752</v>
      </c>
      <c r="S83" s="52">
        <v>673250</v>
      </c>
      <c r="T83" s="52">
        <v>724831</v>
      </c>
      <c r="U83" s="52">
        <v>697414</v>
      </c>
      <c r="V83" s="52">
        <v>699932</v>
      </c>
      <c r="W83" s="52">
        <v>746523</v>
      </c>
      <c r="X83" s="52">
        <v>674587</v>
      </c>
      <c r="Y83" s="52">
        <v>543792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19195</v>
      </c>
      <c r="D86" s="52">
        <v>19309</v>
      </c>
      <c r="E86" s="52">
        <v>20417</v>
      </c>
      <c r="F86" s="52">
        <v>34364</v>
      </c>
      <c r="G86" s="52">
        <v>143702</v>
      </c>
      <c r="H86" s="52">
        <v>82727</v>
      </c>
      <c r="I86" s="52">
        <v>154147</v>
      </c>
      <c r="J86" s="52">
        <v>224792</v>
      </c>
      <c r="K86" s="52">
        <v>340915</v>
      </c>
      <c r="L86" s="52">
        <v>284161</v>
      </c>
      <c r="M86" s="52">
        <v>297354</v>
      </c>
      <c r="N86" s="52">
        <v>307827</v>
      </c>
      <c r="O86" s="52">
        <v>443703</v>
      </c>
      <c r="P86" s="52">
        <v>509926</v>
      </c>
      <c r="Q86" s="52">
        <v>511679</v>
      </c>
      <c r="R86" s="52">
        <v>371563</v>
      </c>
      <c r="S86" s="52">
        <v>292074</v>
      </c>
      <c r="T86" s="52">
        <v>378691</v>
      </c>
      <c r="U86" s="52">
        <v>398225</v>
      </c>
      <c r="V86" s="52">
        <v>498836</v>
      </c>
      <c r="W86" s="52">
        <v>585342</v>
      </c>
      <c r="X86" s="52">
        <v>590850</v>
      </c>
      <c r="Y86" s="52">
        <v>623756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18732</v>
      </c>
      <c r="D88" s="52">
        <v>18750</v>
      </c>
      <c r="E88" s="52">
        <v>18890</v>
      </c>
      <c r="F88" s="52">
        <v>19351</v>
      </c>
      <c r="G88" s="52">
        <v>20326</v>
      </c>
      <c r="H88" s="52">
        <v>22020</v>
      </c>
      <c r="I88" s="52">
        <v>25615</v>
      </c>
      <c r="J88" s="52">
        <v>68849</v>
      </c>
      <c r="K88" s="52">
        <v>71039</v>
      </c>
      <c r="L88" s="52">
        <v>83532</v>
      </c>
      <c r="M88" s="52">
        <v>98954</v>
      </c>
      <c r="N88" s="52">
        <v>118360</v>
      </c>
      <c r="O88" s="52">
        <v>121646</v>
      </c>
      <c r="P88" s="52">
        <v>75458</v>
      </c>
      <c r="Q88" s="52">
        <v>95188</v>
      </c>
      <c r="R88" s="52">
        <v>123460</v>
      </c>
      <c r="S88" s="52">
        <v>174964</v>
      </c>
      <c r="T88" s="52">
        <v>212021</v>
      </c>
      <c r="U88" s="52">
        <v>188557</v>
      </c>
      <c r="V88" s="52">
        <v>172181</v>
      </c>
      <c r="W88" s="52">
        <v>227448</v>
      </c>
      <c r="X88" s="52">
        <v>235973</v>
      </c>
      <c r="Y88" s="52">
        <v>230277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4</v>
      </c>
      <c r="E89" s="52">
        <v>3</v>
      </c>
      <c r="F89" s="52">
        <v>3</v>
      </c>
      <c r="G89" s="52">
        <v>3</v>
      </c>
      <c r="H89" s="52">
        <v>4</v>
      </c>
      <c r="I89" s="52">
        <v>5</v>
      </c>
      <c r="J89" s="52">
        <v>23</v>
      </c>
      <c r="K89" s="52">
        <v>23</v>
      </c>
      <c r="L89" s="52">
        <v>35</v>
      </c>
      <c r="M89" s="52">
        <v>62</v>
      </c>
      <c r="N89" s="52">
        <v>93</v>
      </c>
      <c r="O89" s="52">
        <v>118</v>
      </c>
      <c r="P89" s="52">
        <v>140</v>
      </c>
      <c r="Q89" s="52">
        <v>210</v>
      </c>
      <c r="R89" s="52">
        <v>297</v>
      </c>
      <c r="S89" s="52">
        <v>418</v>
      </c>
      <c r="T89" s="52">
        <v>545</v>
      </c>
      <c r="U89" s="52">
        <v>531</v>
      </c>
      <c r="V89" s="52">
        <v>553</v>
      </c>
      <c r="W89" s="52">
        <v>841</v>
      </c>
      <c r="X89" s="52">
        <v>1072</v>
      </c>
      <c r="Y89" s="52">
        <v>1344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89579</v>
      </c>
      <c r="D92" s="52">
        <v>89893</v>
      </c>
      <c r="E92" s="52">
        <v>92223</v>
      </c>
      <c r="F92" s="52">
        <v>99085</v>
      </c>
      <c r="G92" s="52">
        <v>112928</v>
      </c>
      <c r="H92" s="52">
        <v>135812</v>
      </c>
      <c r="I92" s="52">
        <v>116483</v>
      </c>
      <c r="J92" s="52">
        <v>134555</v>
      </c>
      <c r="K92" s="52">
        <v>194209</v>
      </c>
      <c r="L92" s="52">
        <v>207614</v>
      </c>
      <c r="M92" s="52">
        <v>196176</v>
      </c>
      <c r="N92" s="52">
        <v>183877</v>
      </c>
      <c r="O92" s="52">
        <v>188694</v>
      </c>
      <c r="P92" s="52">
        <v>175023</v>
      </c>
      <c r="Q92" s="52">
        <v>155758</v>
      </c>
      <c r="R92" s="52">
        <v>167078</v>
      </c>
      <c r="S92" s="52">
        <v>175555</v>
      </c>
      <c r="T92" s="52">
        <v>166526</v>
      </c>
      <c r="U92" s="52">
        <v>150928</v>
      </c>
      <c r="V92" s="52">
        <v>141842</v>
      </c>
      <c r="W92" s="52">
        <v>151251</v>
      </c>
      <c r="X92" s="52">
        <v>170197</v>
      </c>
      <c r="Y92" s="52">
        <v>196803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16</v>
      </c>
      <c r="D93" s="52">
        <v>16</v>
      </c>
      <c r="E93" s="52">
        <v>17</v>
      </c>
      <c r="F93" s="52">
        <v>19</v>
      </c>
      <c r="G93" s="52">
        <v>22</v>
      </c>
      <c r="H93" s="52">
        <v>30</v>
      </c>
      <c r="I93" s="52">
        <v>33</v>
      </c>
      <c r="J93" s="52">
        <v>51</v>
      </c>
      <c r="K93" s="52">
        <v>80</v>
      </c>
      <c r="L93" s="52">
        <v>109</v>
      </c>
      <c r="M93" s="52">
        <v>163</v>
      </c>
      <c r="N93" s="52">
        <v>223</v>
      </c>
      <c r="O93" s="52">
        <v>296</v>
      </c>
      <c r="P93" s="52">
        <v>355</v>
      </c>
      <c r="Q93" s="52">
        <v>440</v>
      </c>
      <c r="R93" s="52">
        <v>484</v>
      </c>
      <c r="S93" s="52">
        <v>533</v>
      </c>
      <c r="T93" s="52">
        <v>589</v>
      </c>
      <c r="U93" s="52">
        <v>469</v>
      </c>
      <c r="V93" s="52">
        <v>587</v>
      </c>
      <c r="W93" s="52">
        <v>659</v>
      </c>
      <c r="X93" s="52">
        <v>771</v>
      </c>
      <c r="Y93" s="52">
        <v>1065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88775</v>
      </c>
      <c r="D96" s="52">
        <v>89233</v>
      </c>
      <c r="E96" s="52">
        <v>92963</v>
      </c>
      <c r="F96" s="52">
        <v>105122</v>
      </c>
      <c r="G96" s="52">
        <v>130002</v>
      </c>
      <c r="H96" s="52">
        <v>171463</v>
      </c>
      <c r="I96" s="52">
        <v>184752</v>
      </c>
      <c r="J96" s="52">
        <v>266773</v>
      </c>
      <c r="K96" s="52">
        <v>409619</v>
      </c>
      <c r="L96" s="52">
        <v>514847</v>
      </c>
      <c r="M96" s="52">
        <v>534792</v>
      </c>
      <c r="N96" s="52">
        <v>614536</v>
      </c>
      <c r="O96" s="52">
        <v>765731</v>
      </c>
      <c r="P96" s="52">
        <v>732418</v>
      </c>
      <c r="Q96" s="52">
        <v>599656</v>
      </c>
      <c r="R96" s="52">
        <v>365716</v>
      </c>
      <c r="S96" s="52">
        <v>383925</v>
      </c>
      <c r="T96" s="52">
        <v>417522</v>
      </c>
      <c r="U96" s="52">
        <v>463217</v>
      </c>
      <c r="V96" s="52">
        <v>514288</v>
      </c>
      <c r="W96" s="52">
        <v>533266</v>
      </c>
      <c r="X96" s="52">
        <v>496318</v>
      </c>
      <c r="Y96" s="52">
        <v>394652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1597</v>
      </c>
      <c r="D97" s="52">
        <v>1611</v>
      </c>
      <c r="E97" s="52">
        <v>1717</v>
      </c>
      <c r="F97" s="52">
        <v>2076</v>
      </c>
      <c r="G97" s="52">
        <v>2831</v>
      </c>
      <c r="H97" s="52">
        <v>4196</v>
      </c>
      <c r="I97" s="52">
        <v>5918</v>
      </c>
      <c r="J97" s="52">
        <v>11231</v>
      </c>
      <c r="K97" s="52">
        <v>20155</v>
      </c>
      <c r="L97" s="52">
        <v>33653</v>
      </c>
      <c r="M97" s="52">
        <v>52338</v>
      </c>
      <c r="N97" s="52">
        <v>77160</v>
      </c>
      <c r="O97" s="52">
        <v>109518</v>
      </c>
      <c r="P97" s="52">
        <v>128480</v>
      </c>
      <c r="Q97" s="52">
        <v>157584</v>
      </c>
      <c r="R97" s="52">
        <v>146411</v>
      </c>
      <c r="S97" s="52">
        <v>154794</v>
      </c>
      <c r="T97" s="52">
        <v>170626</v>
      </c>
      <c r="U97" s="52">
        <v>151159</v>
      </c>
      <c r="V97" s="52">
        <v>207128</v>
      </c>
      <c r="W97" s="52">
        <v>245605</v>
      </c>
      <c r="X97" s="52">
        <v>257223</v>
      </c>
      <c r="Y97" s="52">
        <v>202150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18211</v>
      </c>
      <c r="D101" s="52">
        <v>18286</v>
      </c>
      <c r="E101" s="52">
        <v>18837</v>
      </c>
      <c r="F101" s="52">
        <v>20434</v>
      </c>
      <c r="G101" s="52">
        <v>23683</v>
      </c>
      <c r="H101" s="52">
        <v>29385</v>
      </c>
      <c r="I101" s="52">
        <v>27779</v>
      </c>
      <c r="J101" s="52">
        <v>42239</v>
      </c>
      <c r="K101" s="52">
        <v>56159</v>
      </c>
      <c r="L101" s="52">
        <v>71132</v>
      </c>
      <c r="M101" s="52">
        <v>87077</v>
      </c>
      <c r="N101" s="52">
        <v>107218</v>
      </c>
      <c r="O101" s="52">
        <v>123753</v>
      </c>
      <c r="P101" s="52">
        <v>118092</v>
      </c>
      <c r="Q101" s="52">
        <v>121653</v>
      </c>
      <c r="R101" s="52">
        <v>112511</v>
      </c>
      <c r="S101" s="52">
        <v>111089</v>
      </c>
      <c r="T101" s="52">
        <v>124059</v>
      </c>
      <c r="U101" s="52">
        <v>130126</v>
      </c>
      <c r="V101" s="52">
        <v>142349</v>
      </c>
      <c r="W101" s="52">
        <v>147886</v>
      </c>
      <c r="X101" s="52">
        <v>141488</v>
      </c>
      <c r="Y101" s="52">
        <v>127147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78485</v>
      </c>
      <c r="D102" s="52">
        <v>78762</v>
      </c>
      <c r="E102" s="52">
        <v>81035</v>
      </c>
      <c r="F102" s="52">
        <v>88599</v>
      </c>
      <c r="G102" s="52">
        <v>104822</v>
      </c>
      <c r="H102" s="52">
        <v>132422</v>
      </c>
      <c r="I102" s="52">
        <v>127913</v>
      </c>
      <c r="J102" s="52">
        <v>167870</v>
      </c>
      <c r="K102" s="52">
        <v>244467</v>
      </c>
      <c r="L102" s="52">
        <v>302246</v>
      </c>
      <c r="M102" s="52">
        <v>307639</v>
      </c>
      <c r="N102" s="52">
        <v>311440</v>
      </c>
      <c r="O102" s="52">
        <v>359731</v>
      </c>
      <c r="P102" s="52">
        <v>362746</v>
      </c>
      <c r="Q102" s="52">
        <v>361671</v>
      </c>
      <c r="R102" s="52">
        <v>326575</v>
      </c>
      <c r="S102" s="52">
        <v>308627</v>
      </c>
      <c r="T102" s="52">
        <v>331096</v>
      </c>
      <c r="U102" s="52">
        <v>332204</v>
      </c>
      <c r="V102" s="52">
        <v>366483</v>
      </c>
      <c r="W102" s="52">
        <v>380168</v>
      </c>
      <c r="X102" s="52">
        <v>384915</v>
      </c>
      <c r="Y102" s="52">
        <v>323286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120742</v>
      </c>
      <c r="D103" s="36">
        <v>121353</v>
      </c>
      <c r="E103" s="36">
        <v>126091</v>
      </c>
      <c r="F103" s="36">
        <v>140686</v>
      </c>
      <c r="G103" s="36">
        <v>169859</v>
      </c>
      <c r="H103" s="36">
        <v>218217</v>
      </c>
      <c r="I103" s="36">
        <v>222038</v>
      </c>
      <c r="J103" s="36">
        <v>307370</v>
      </c>
      <c r="K103" s="36">
        <v>454175</v>
      </c>
      <c r="L103" s="36">
        <v>546744</v>
      </c>
      <c r="M103" s="36">
        <v>567282</v>
      </c>
      <c r="N103" s="36">
        <v>655851</v>
      </c>
      <c r="O103" s="36">
        <v>791934</v>
      </c>
      <c r="P103" s="36">
        <v>733517</v>
      </c>
      <c r="Q103" s="36">
        <v>634111</v>
      </c>
      <c r="R103" s="36">
        <v>449887</v>
      </c>
      <c r="S103" s="36">
        <v>537764</v>
      </c>
      <c r="T103" s="36">
        <v>602453</v>
      </c>
      <c r="U103" s="36">
        <v>616488</v>
      </c>
      <c r="V103" s="36">
        <v>661802</v>
      </c>
      <c r="W103" s="36">
        <v>743351</v>
      </c>
      <c r="X103" s="36">
        <v>730722</v>
      </c>
      <c r="Y103" s="36">
        <v>686434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286</v>
      </c>
      <c r="D107" s="52">
        <v>287</v>
      </c>
      <c r="E107" s="52">
        <v>286</v>
      </c>
      <c r="F107" s="52">
        <v>288</v>
      </c>
      <c r="G107" s="52">
        <v>289</v>
      </c>
      <c r="H107" s="52">
        <v>291</v>
      </c>
      <c r="I107" s="52">
        <v>296</v>
      </c>
      <c r="J107" s="52">
        <v>299</v>
      </c>
      <c r="K107" s="52">
        <v>308</v>
      </c>
      <c r="L107" s="52">
        <v>464</v>
      </c>
      <c r="M107" s="52">
        <v>234</v>
      </c>
      <c r="N107" s="52">
        <v>313</v>
      </c>
      <c r="O107" s="52">
        <v>281</v>
      </c>
      <c r="P107" s="52">
        <v>351</v>
      </c>
      <c r="Q107" s="52">
        <v>49</v>
      </c>
      <c r="R107" s="52">
        <v>53</v>
      </c>
      <c r="S107" s="52">
        <v>94</v>
      </c>
      <c r="T107" s="52">
        <v>107</v>
      </c>
      <c r="U107" s="52">
        <v>117</v>
      </c>
      <c r="V107" s="52">
        <v>132</v>
      </c>
      <c r="W107" s="52">
        <v>125</v>
      </c>
      <c r="X107" s="52">
        <v>120</v>
      </c>
      <c r="Y107" s="52">
        <v>92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51</v>
      </c>
      <c r="D110" s="52">
        <v>50</v>
      </c>
      <c r="E110" s="52">
        <v>52</v>
      </c>
      <c r="F110" s="52">
        <v>58</v>
      </c>
      <c r="G110" s="52">
        <v>70</v>
      </c>
      <c r="H110" s="52">
        <v>82</v>
      </c>
      <c r="I110" s="52">
        <v>68</v>
      </c>
      <c r="J110" s="52">
        <v>85</v>
      </c>
      <c r="K110" s="52">
        <v>113</v>
      </c>
      <c r="L110" s="52">
        <v>116</v>
      </c>
      <c r="M110" s="52">
        <v>70</v>
      </c>
      <c r="N110" s="52">
        <v>66</v>
      </c>
      <c r="O110" s="52">
        <v>187</v>
      </c>
      <c r="P110" s="52">
        <v>127</v>
      </c>
      <c r="Q110" s="52">
        <v>103</v>
      </c>
      <c r="R110" s="52">
        <v>65</v>
      </c>
      <c r="S110" s="52">
        <v>63</v>
      </c>
      <c r="T110" s="52">
        <v>55</v>
      </c>
      <c r="U110" s="52">
        <v>54</v>
      </c>
      <c r="V110" s="52">
        <v>92</v>
      </c>
      <c r="W110" s="52">
        <v>85</v>
      </c>
      <c r="X110" s="52">
        <v>82</v>
      </c>
      <c r="Y110" s="52">
        <v>71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154</v>
      </c>
      <c r="D112" s="52">
        <v>155</v>
      </c>
      <c r="E112" s="52">
        <v>154</v>
      </c>
      <c r="F112" s="52">
        <v>156</v>
      </c>
      <c r="G112" s="52">
        <v>156</v>
      </c>
      <c r="H112" s="52">
        <v>161</v>
      </c>
      <c r="I112" s="52">
        <v>180</v>
      </c>
      <c r="J112" s="52">
        <v>281</v>
      </c>
      <c r="K112" s="52">
        <v>346</v>
      </c>
      <c r="L112" s="52">
        <v>657</v>
      </c>
      <c r="M112" s="52">
        <v>356</v>
      </c>
      <c r="N112" s="52">
        <v>333</v>
      </c>
      <c r="O112" s="52">
        <v>293</v>
      </c>
      <c r="P112" s="52">
        <v>354</v>
      </c>
      <c r="Q112" s="52">
        <v>39</v>
      </c>
      <c r="R112" s="52">
        <v>50</v>
      </c>
      <c r="S112" s="52">
        <v>78</v>
      </c>
      <c r="T112" s="52">
        <v>77</v>
      </c>
      <c r="U112" s="52">
        <v>88</v>
      </c>
      <c r="V112" s="52">
        <v>116</v>
      </c>
      <c r="W112" s="52">
        <v>119</v>
      </c>
      <c r="X112" s="52">
        <v>122</v>
      </c>
      <c r="Y112" s="52">
        <v>92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1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1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259</v>
      </c>
      <c r="D116" s="52">
        <v>259</v>
      </c>
      <c r="E116" s="52">
        <v>263</v>
      </c>
      <c r="F116" s="52">
        <v>267</v>
      </c>
      <c r="G116" s="52">
        <v>278</v>
      </c>
      <c r="H116" s="52">
        <v>292</v>
      </c>
      <c r="I116" s="52">
        <v>158</v>
      </c>
      <c r="J116" s="52">
        <v>143</v>
      </c>
      <c r="K116" s="52">
        <v>83</v>
      </c>
      <c r="L116" s="52">
        <v>98</v>
      </c>
      <c r="M116" s="52">
        <v>117</v>
      </c>
      <c r="N116" s="52">
        <v>143</v>
      </c>
      <c r="O116" s="52">
        <v>120</v>
      </c>
      <c r="P116" s="52">
        <v>139</v>
      </c>
      <c r="Q116" s="52">
        <v>44</v>
      </c>
      <c r="R116" s="52">
        <v>7</v>
      </c>
      <c r="S116" s="52">
        <v>31</v>
      </c>
      <c r="T116" s="52">
        <v>43</v>
      </c>
      <c r="U116" s="52">
        <v>59</v>
      </c>
      <c r="V116" s="52">
        <v>36</v>
      </c>
      <c r="W116" s="52">
        <v>42</v>
      </c>
      <c r="X116" s="52">
        <v>60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5</v>
      </c>
      <c r="D117" s="52">
        <v>4</v>
      </c>
      <c r="E117" s="52">
        <v>5</v>
      </c>
      <c r="F117" s="52">
        <v>5</v>
      </c>
      <c r="G117" s="52">
        <v>4</v>
      </c>
      <c r="H117" s="52">
        <v>6</v>
      </c>
      <c r="I117" s="52">
        <v>4</v>
      </c>
      <c r="J117" s="52">
        <v>4</v>
      </c>
      <c r="K117" s="52">
        <v>5</v>
      </c>
      <c r="L117" s="52">
        <v>5</v>
      </c>
      <c r="M117" s="52">
        <v>7</v>
      </c>
      <c r="N117" s="52">
        <v>10</v>
      </c>
      <c r="O117" s="52">
        <v>13</v>
      </c>
      <c r="P117" s="52">
        <v>14</v>
      </c>
      <c r="Q117" s="52">
        <v>14</v>
      </c>
      <c r="R117" s="52">
        <v>2</v>
      </c>
      <c r="S117" s="52">
        <v>5</v>
      </c>
      <c r="T117" s="52">
        <v>14</v>
      </c>
      <c r="U117" s="52">
        <v>12</v>
      </c>
      <c r="V117" s="52">
        <v>10</v>
      </c>
      <c r="W117" s="52">
        <v>23</v>
      </c>
      <c r="X117" s="52">
        <v>31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226</v>
      </c>
      <c r="D121" s="52">
        <v>225</v>
      </c>
      <c r="E121" s="52">
        <v>228</v>
      </c>
      <c r="F121" s="52">
        <v>235</v>
      </c>
      <c r="G121" s="52">
        <v>244</v>
      </c>
      <c r="H121" s="52">
        <v>266</v>
      </c>
      <c r="I121" s="52">
        <v>154</v>
      </c>
      <c r="J121" s="52">
        <v>137</v>
      </c>
      <c r="K121" s="52">
        <v>156</v>
      </c>
      <c r="L121" s="52">
        <v>190</v>
      </c>
      <c r="M121" s="52">
        <v>130</v>
      </c>
      <c r="N121" s="52">
        <v>160</v>
      </c>
      <c r="O121" s="52">
        <v>138</v>
      </c>
      <c r="P121" s="52">
        <v>137</v>
      </c>
      <c r="Q121" s="52">
        <v>67</v>
      </c>
      <c r="R121" s="52">
        <v>70</v>
      </c>
      <c r="S121" s="52">
        <v>60</v>
      </c>
      <c r="T121" s="52">
        <v>61</v>
      </c>
      <c r="U121" s="52">
        <v>76</v>
      </c>
      <c r="V121" s="52">
        <v>74</v>
      </c>
      <c r="W121" s="52">
        <v>48</v>
      </c>
      <c r="X121" s="52">
        <v>46</v>
      </c>
      <c r="Y121" s="52">
        <v>48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347</v>
      </c>
      <c r="D122" s="36">
        <v>347</v>
      </c>
      <c r="E122" s="36">
        <v>354</v>
      </c>
      <c r="F122" s="36">
        <v>364</v>
      </c>
      <c r="G122" s="36">
        <v>386</v>
      </c>
      <c r="H122" s="36">
        <v>422</v>
      </c>
      <c r="I122" s="36">
        <v>264</v>
      </c>
      <c r="J122" s="36">
        <v>260</v>
      </c>
      <c r="K122" s="36">
        <v>299</v>
      </c>
      <c r="L122" s="36">
        <v>334</v>
      </c>
      <c r="M122" s="36">
        <v>237</v>
      </c>
      <c r="N122" s="36">
        <v>334</v>
      </c>
      <c r="O122" s="36">
        <v>325</v>
      </c>
      <c r="P122" s="36">
        <v>263</v>
      </c>
      <c r="Q122" s="36">
        <v>116</v>
      </c>
      <c r="R122" s="36">
        <v>68</v>
      </c>
      <c r="S122" s="36">
        <v>101</v>
      </c>
      <c r="T122" s="36">
        <v>107</v>
      </c>
      <c r="U122" s="36">
        <v>138</v>
      </c>
      <c r="V122" s="36">
        <v>139</v>
      </c>
      <c r="W122" s="36">
        <v>120</v>
      </c>
      <c r="X122" s="36">
        <v>106</v>
      </c>
      <c r="Y122" s="36">
        <v>103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35</v>
      </c>
      <c r="H126" s="52">
        <v>246</v>
      </c>
      <c r="I126" s="52">
        <v>13380</v>
      </c>
      <c r="J126" s="52">
        <v>0</v>
      </c>
      <c r="K126" s="52">
        <v>2</v>
      </c>
      <c r="L126" s="52">
        <v>26</v>
      </c>
      <c r="M126" s="52">
        <v>151</v>
      </c>
      <c r="N126" s="52">
        <v>5926</v>
      </c>
      <c r="O126" s="52">
        <v>9400</v>
      </c>
      <c r="P126" s="52">
        <v>13772</v>
      </c>
      <c r="Q126" s="52">
        <v>19344</v>
      </c>
      <c r="R126" s="52">
        <v>26578</v>
      </c>
      <c r="S126" s="52">
        <v>35525</v>
      </c>
      <c r="T126" s="52">
        <v>46278</v>
      </c>
      <c r="U126" s="52">
        <v>58858</v>
      </c>
      <c r="V126" s="52">
        <v>79918</v>
      </c>
      <c r="W126" s="52">
        <v>94418</v>
      </c>
      <c r="X126" s="52">
        <v>123411</v>
      </c>
      <c r="Y126" s="52">
        <v>23847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46</v>
      </c>
      <c r="H129" s="52">
        <v>12796</v>
      </c>
      <c r="I129" s="52">
        <v>5105</v>
      </c>
      <c r="J129" s="52">
        <v>1168</v>
      </c>
      <c r="K129" s="52">
        <v>191</v>
      </c>
      <c r="L129" s="52">
        <v>5487</v>
      </c>
      <c r="M129" s="52">
        <v>20608</v>
      </c>
      <c r="N129" s="52">
        <v>25371</v>
      </c>
      <c r="O129" s="52">
        <v>34045</v>
      </c>
      <c r="P129" s="52">
        <v>28597</v>
      </c>
      <c r="Q129" s="52">
        <v>32340</v>
      </c>
      <c r="R129" s="52">
        <v>23169</v>
      </c>
      <c r="S129" s="52">
        <v>43685</v>
      </c>
      <c r="T129" s="52">
        <v>68508</v>
      </c>
      <c r="U129" s="52">
        <v>93120</v>
      </c>
      <c r="V129" s="52">
        <v>128882</v>
      </c>
      <c r="W129" s="52">
        <v>92913</v>
      </c>
      <c r="X129" s="52">
        <v>69886</v>
      </c>
      <c r="Y129" s="52">
        <v>59697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2878</v>
      </c>
      <c r="H131" s="52">
        <v>0</v>
      </c>
      <c r="I131" s="52">
        <v>11192</v>
      </c>
      <c r="J131" s="52">
        <v>2</v>
      </c>
      <c r="K131" s="52">
        <v>17</v>
      </c>
      <c r="L131" s="52">
        <v>53</v>
      </c>
      <c r="M131" s="52">
        <v>128</v>
      </c>
      <c r="N131" s="52">
        <v>5711</v>
      </c>
      <c r="O131" s="52">
        <v>8878</v>
      </c>
      <c r="P131" s="52">
        <v>12797</v>
      </c>
      <c r="Q131" s="52">
        <v>17894</v>
      </c>
      <c r="R131" s="52">
        <v>24689</v>
      </c>
      <c r="S131" s="52">
        <v>31345</v>
      </c>
      <c r="T131" s="52">
        <v>51264</v>
      </c>
      <c r="U131" s="52">
        <v>63300</v>
      </c>
      <c r="V131" s="52">
        <v>158184</v>
      </c>
      <c r="W131" s="52">
        <v>109986</v>
      </c>
      <c r="X131" s="52">
        <v>182590</v>
      </c>
      <c r="Y131" s="52">
        <v>55144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4</v>
      </c>
      <c r="J132" s="52">
        <v>0</v>
      </c>
      <c r="K132" s="52">
        <v>0</v>
      </c>
      <c r="L132" s="52">
        <v>0</v>
      </c>
      <c r="M132" s="52">
        <v>0</v>
      </c>
      <c r="N132" s="52">
        <v>9</v>
      </c>
      <c r="O132" s="52">
        <v>12</v>
      </c>
      <c r="P132" s="52">
        <v>15</v>
      </c>
      <c r="Q132" s="52">
        <v>25</v>
      </c>
      <c r="R132" s="52">
        <v>42</v>
      </c>
      <c r="S132" s="52">
        <v>66</v>
      </c>
      <c r="T132" s="52">
        <v>106</v>
      </c>
      <c r="U132" s="52">
        <v>164</v>
      </c>
      <c r="V132" s="52">
        <v>424</v>
      </c>
      <c r="W132" s="52">
        <v>305</v>
      </c>
      <c r="X132" s="52">
        <v>785</v>
      </c>
      <c r="Y132" s="52">
        <v>566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57</v>
      </c>
      <c r="H135" s="52">
        <v>3478</v>
      </c>
      <c r="I135" s="52">
        <v>11591</v>
      </c>
      <c r="J135" s="52">
        <v>0</v>
      </c>
      <c r="K135" s="52">
        <v>169</v>
      </c>
      <c r="L135" s="52">
        <v>586</v>
      </c>
      <c r="M135" s="52">
        <v>29306</v>
      </c>
      <c r="N135" s="52">
        <v>538</v>
      </c>
      <c r="O135" s="52">
        <v>1440</v>
      </c>
      <c r="P135" s="52">
        <v>7959</v>
      </c>
      <c r="Q135" s="52">
        <v>11925</v>
      </c>
      <c r="R135" s="52">
        <v>7428</v>
      </c>
      <c r="S135" s="52">
        <v>19725</v>
      </c>
      <c r="T135" s="52">
        <v>14330</v>
      </c>
      <c r="U135" s="52">
        <v>5421</v>
      </c>
      <c r="V135" s="52">
        <v>7150</v>
      </c>
      <c r="W135" s="52">
        <v>24363</v>
      </c>
      <c r="X135" s="52">
        <v>17458</v>
      </c>
      <c r="Y135" s="52">
        <v>1508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2</v>
      </c>
      <c r="H136" s="52">
        <v>112</v>
      </c>
      <c r="I136" s="52">
        <v>395</v>
      </c>
      <c r="J136" s="52">
        <v>0</v>
      </c>
      <c r="K136" s="52">
        <v>17</v>
      </c>
      <c r="L136" s="52">
        <v>86</v>
      </c>
      <c r="M136" s="52">
        <v>5187</v>
      </c>
      <c r="N136" s="52">
        <v>360</v>
      </c>
      <c r="O136" s="52">
        <v>975</v>
      </c>
      <c r="P136" s="52">
        <v>3715</v>
      </c>
      <c r="Q136" s="52">
        <v>5687</v>
      </c>
      <c r="R136" s="52">
        <v>4785</v>
      </c>
      <c r="S136" s="52">
        <v>9976</v>
      </c>
      <c r="T136" s="52">
        <v>9094</v>
      </c>
      <c r="U136" s="52">
        <v>1853</v>
      </c>
      <c r="V136" s="52">
        <v>2432</v>
      </c>
      <c r="W136" s="52">
        <v>15020</v>
      </c>
      <c r="X136" s="52">
        <v>8560</v>
      </c>
      <c r="Y136" s="52">
        <v>1030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110</v>
      </c>
      <c r="H140" s="52">
        <v>776</v>
      </c>
      <c r="I140" s="52">
        <v>5130</v>
      </c>
      <c r="J140" s="52">
        <v>1371</v>
      </c>
      <c r="K140" s="52">
        <v>6794</v>
      </c>
      <c r="L140" s="52">
        <v>10456</v>
      </c>
      <c r="M140" s="52">
        <v>15273</v>
      </c>
      <c r="N140" s="52">
        <v>21802</v>
      </c>
      <c r="O140" s="52">
        <v>8719</v>
      </c>
      <c r="P140" s="52">
        <v>15446</v>
      </c>
      <c r="Q140" s="52">
        <v>25249</v>
      </c>
      <c r="R140" s="52">
        <v>40055</v>
      </c>
      <c r="S140" s="52">
        <v>59035</v>
      </c>
      <c r="T140" s="52">
        <v>75358</v>
      </c>
      <c r="U140" s="52">
        <v>86357</v>
      </c>
      <c r="V140" s="52">
        <v>76686</v>
      </c>
      <c r="W140" s="52">
        <v>58922</v>
      </c>
      <c r="X140" s="52">
        <v>54726</v>
      </c>
      <c r="Y140" s="52">
        <v>30203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171</v>
      </c>
      <c r="H141" s="36">
        <v>1201</v>
      </c>
      <c r="I141" s="36">
        <v>8250</v>
      </c>
      <c r="J141" s="36">
        <v>2119</v>
      </c>
      <c r="K141" s="36">
        <v>10529</v>
      </c>
      <c r="L141" s="36">
        <v>16346</v>
      </c>
      <c r="M141" s="36">
        <v>23983</v>
      </c>
      <c r="N141" s="36">
        <v>34378</v>
      </c>
      <c r="O141" s="36">
        <v>15322</v>
      </c>
      <c r="P141" s="36">
        <v>27090</v>
      </c>
      <c r="Q141" s="36">
        <v>43671</v>
      </c>
      <c r="R141" s="36">
        <v>70162</v>
      </c>
      <c r="S141" s="36">
        <v>106634</v>
      </c>
      <c r="T141" s="36">
        <v>139207</v>
      </c>
      <c r="U141" s="36">
        <v>161618</v>
      </c>
      <c r="V141" s="36">
        <v>136966</v>
      </c>
      <c r="W141" s="36">
        <v>118620</v>
      </c>
      <c r="X141" s="36">
        <v>107063</v>
      </c>
      <c r="Y141" s="36">
        <v>64858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1195</v>
      </c>
      <c r="D145" s="52">
        <v>1196</v>
      </c>
      <c r="E145" s="52">
        <v>1202</v>
      </c>
      <c r="F145" s="52">
        <v>1226</v>
      </c>
      <c r="G145" s="52">
        <v>1276</v>
      </c>
      <c r="H145" s="52">
        <v>1375</v>
      </c>
      <c r="I145" s="52">
        <v>1541</v>
      </c>
      <c r="J145" s="52">
        <v>1788</v>
      </c>
      <c r="K145" s="52">
        <v>2145</v>
      </c>
      <c r="L145" s="52">
        <v>2623</v>
      </c>
      <c r="M145" s="52">
        <v>3288</v>
      </c>
      <c r="N145" s="52">
        <v>4179</v>
      </c>
      <c r="O145" s="52">
        <v>5110</v>
      </c>
      <c r="P145" s="52">
        <v>5645</v>
      </c>
      <c r="Q145" s="52">
        <v>7493</v>
      </c>
      <c r="R145" s="52">
        <v>9699</v>
      </c>
      <c r="S145" s="52">
        <v>12302</v>
      </c>
      <c r="T145" s="52">
        <v>14626</v>
      </c>
      <c r="U145" s="52">
        <v>16696</v>
      </c>
      <c r="V145" s="52">
        <v>18579</v>
      </c>
      <c r="W145" s="52">
        <v>20197</v>
      </c>
      <c r="X145" s="52">
        <v>22422</v>
      </c>
      <c r="Y145" s="52">
        <v>26714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2110</v>
      </c>
      <c r="D147" s="52">
        <v>2112</v>
      </c>
      <c r="E147" s="52">
        <v>2140</v>
      </c>
      <c r="F147" s="52">
        <v>3684</v>
      </c>
      <c r="G147" s="52">
        <v>4022</v>
      </c>
      <c r="H147" s="52">
        <v>5623</v>
      </c>
      <c r="I147" s="52">
        <v>5230</v>
      </c>
      <c r="J147" s="52">
        <v>4145</v>
      </c>
      <c r="K147" s="52">
        <v>5874</v>
      </c>
      <c r="L147" s="52">
        <v>9339</v>
      </c>
      <c r="M147" s="52">
        <v>14011</v>
      </c>
      <c r="N147" s="52">
        <v>18837</v>
      </c>
      <c r="O147" s="52">
        <v>21626</v>
      </c>
      <c r="P147" s="52">
        <v>18664</v>
      </c>
      <c r="Q147" s="52">
        <v>21733</v>
      </c>
      <c r="R147" s="52">
        <v>29207</v>
      </c>
      <c r="S147" s="52">
        <v>39642</v>
      </c>
      <c r="T147" s="52">
        <v>44570</v>
      </c>
      <c r="U147" s="52">
        <v>45075</v>
      </c>
      <c r="V147" s="52">
        <v>41315</v>
      </c>
      <c r="W147" s="52">
        <v>72264</v>
      </c>
      <c r="X147" s="52">
        <v>50553</v>
      </c>
      <c r="Y147" s="52">
        <v>184301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1190</v>
      </c>
      <c r="D149" s="52">
        <v>1193</v>
      </c>
      <c r="E149" s="52">
        <v>1220</v>
      </c>
      <c r="F149" s="52">
        <v>1300</v>
      </c>
      <c r="G149" s="52">
        <v>1477</v>
      </c>
      <c r="H149" s="52">
        <v>1815</v>
      </c>
      <c r="I149" s="52">
        <v>1635</v>
      </c>
      <c r="J149" s="52">
        <v>2035</v>
      </c>
      <c r="K149" s="52">
        <v>2925</v>
      </c>
      <c r="L149" s="52">
        <v>3490</v>
      </c>
      <c r="M149" s="52">
        <v>4094</v>
      </c>
      <c r="N149" s="52">
        <v>4415</v>
      </c>
      <c r="O149" s="52">
        <v>4092</v>
      </c>
      <c r="P149" s="52">
        <v>4978</v>
      </c>
      <c r="Q149" s="52">
        <v>6782</v>
      </c>
      <c r="R149" s="52">
        <v>9431</v>
      </c>
      <c r="S149" s="52">
        <v>11099</v>
      </c>
      <c r="T149" s="52">
        <v>10667</v>
      </c>
      <c r="U149" s="52">
        <v>9484</v>
      </c>
      <c r="V149" s="52">
        <v>6943</v>
      </c>
      <c r="W149" s="52">
        <v>7434</v>
      </c>
      <c r="X149" s="52">
        <v>10611</v>
      </c>
      <c r="Y149" s="52">
        <v>18705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2</v>
      </c>
      <c r="M150" s="52">
        <v>1</v>
      </c>
      <c r="N150" s="52">
        <v>6</v>
      </c>
      <c r="O150" s="52">
        <v>7</v>
      </c>
      <c r="P150" s="52">
        <v>10</v>
      </c>
      <c r="Q150" s="52">
        <v>15</v>
      </c>
      <c r="R150" s="52">
        <v>26</v>
      </c>
      <c r="S150" s="52">
        <v>30</v>
      </c>
      <c r="T150" s="52">
        <v>31</v>
      </c>
      <c r="U150" s="52">
        <v>17</v>
      </c>
      <c r="V150" s="52">
        <v>25</v>
      </c>
      <c r="W150" s="52">
        <v>31</v>
      </c>
      <c r="X150" s="52">
        <v>46</v>
      </c>
      <c r="Y150" s="52">
        <v>159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1179</v>
      </c>
      <c r="D153" s="52">
        <v>1184</v>
      </c>
      <c r="E153" s="52">
        <v>1228</v>
      </c>
      <c r="F153" s="52">
        <v>1364</v>
      </c>
      <c r="G153" s="52">
        <v>1679</v>
      </c>
      <c r="H153" s="52">
        <v>2259</v>
      </c>
      <c r="I153" s="52">
        <v>2535</v>
      </c>
      <c r="J153" s="52">
        <v>3827</v>
      </c>
      <c r="K153" s="52">
        <v>5739</v>
      </c>
      <c r="L153" s="52">
        <v>7595</v>
      </c>
      <c r="M153" s="52">
        <v>9171</v>
      </c>
      <c r="N153" s="52">
        <v>10941</v>
      </c>
      <c r="O153" s="52">
        <v>12741</v>
      </c>
      <c r="P153" s="52">
        <v>13490</v>
      </c>
      <c r="Q153" s="52">
        <v>16075</v>
      </c>
      <c r="R153" s="52">
        <v>18728</v>
      </c>
      <c r="S153" s="52">
        <v>22091</v>
      </c>
      <c r="T153" s="52">
        <v>23717</v>
      </c>
      <c r="U153" s="52">
        <v>24782</v>
      </c>
      <c r="V153" s="52">
        <v>22079</v>
      </c>
      <c r="W153" s="52">
        <v>21369</v>
      </c>
      <c r="X153" s="52">
        <v>22745</v>
      </c>
      <c r="Y153" s="52">
        <v>28044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21</v>
      </c>
      <c r="D154" s="52">
        <v>21</v>
      </c>
      <c r="E154" s="52">
        <v>23</v>
      </c>
      <c r="F154" s="52">
        <v>26</v>
      </c>
      <c r="G154" s="52">
        <v>35</v>
      </c>
      <c r="H154" s="52">
        <v>56</v>
      </c>
      <c r="I154" s="52">
        <v>85</v>
      </c>
      <c r="J154" s="52">
        <v>159</v>
      </c>
      <c r="K154" s="52">
        <v>277</v>
      </c>
      <c r="L154" s="52">
        <v>504</v>
      </c>
      <c r="M154" s="52">
        <v>902</v>
      </c>
      <c r="N154" s="52">
        <v>1588</v>
      </c>
      <c r="O154" s="52">
        <v>2614</v>
      </c>
      <c r="P154" s="52">
        <v>3737</v>
      </c>
      <c r="Q154" s="52">
        <v>5503</v>
      </c>
      <c r="R154" s="52">
        <v>7271</v>
      </c>
      <c r="S154" s="52">
        <v>8438</v>
      </c>
      <c r="T154" s="52">
        <v>9282</v>
      </c>
      <c r="U154" s="52">
        <v>6794</v>
      </c>
      <c r="V154" s="52">
        <v>8546</v>
      </c>
      <c r="W154" s="52">
        <v>9976</v>
      </c>
      <c r="X154" s="52">
        <v>13424</v>
      </c>
      <c r="Y154" s="52">
        <v>22591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941</v>
      </c>
      <c r="D158" s="52">
        <v>945</v>
      </c>
      <c r="E158" s="52">
        <v>966</v>
      </c>
      <c r="F158" s="52">
        <v>1044</v>
      </c>
      <c r="G158" s="52">
        <v>1227</v>
      </c>
      <c r="H158" s="52">
        <v>1573</v>
      </c>
      <c r="I158" s="52">
        <v>1586</v>
      </c>
      <c r="J158" s="52">
        <v>2173</v>
      </c>
      <c r="K158" s="52">
        <v>3211</v>
      </c>
      <c r="L158" s="52">
        <v>4274</v>
      </c>
      <c r="M158" s="52">
        <v>5278</v>
      </c>
      <c r="N158" s="52">
        <v>6023</v>
      </c>
      <c r="O158" s="52">
        <v>6807</v>
      </c>
      <c r="P158" s="52">
        <v>8372</v>
      </c>
      <c r="Q158" s="52">
        <v>11180</v>
      </c>
      <c r="R158" s="52">
        <v>14478</v>
      </c>
      <c r="S158" s="52">
        <v>15156</v>
      </c>
      <c r="T158" s="52">
        <v>15410</v>
      </c>
      <c r="U158" s="52">
        <v>14178</v>
      </c>
      <c r="V158" s="52">
        <v>13315</v>
      </c>
      <c r="W158" s="52">
        <v>12846</v>
      </c>
      <c r="X158" s="52">
        <v>15769</v>
      </c>
      <c r="Y158" s="52">
        <v>23294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1448</v>
      </c>
      <c r="D159" s="36">
        <v>1455</v>
      </c>
      <c r="E159" s="36">
        <v>1503</v>
      </c>
      <c r="F159" s="36">
        <v>1648</v>
      </c>
      <c r="G159" s="36">
        <v>1966</v>
      </c>
      <c r="H159" s="36">
        <v>2557</v>
      </c>
      <c r="I159" s="36">
        <v>2675</v>
      </c>
      <c r="J159" s="36">
        <v>3846</v>
      </c>
      <c r="K159" s="36">
        <v>5727</v>
      </c>
      <c r="L159" s="36">
        <v>7327</v>
      </c>
      <c r="M159" s="36">
        <v>8901</v>
      </c>
      <c r="N159" s="36">
        <v>10920</v>
      </c>
      <c r="O159" s="36">
        <v>12641</v>
      </c>
      <c r="P159" s="36">
        <v>13846</v>
      </c>
      <c r="Q159" s="36">
        <v>17196</v>
      </c>
      <c r="R159" s="36">
        <v>20992</v>
      </c>
      <c r="S159" s="36">
        <v>26495</v>
      </c>
      <c r="T159" s="36">
        <v>28300</v>
      </c>
      <c r="U159" s="36">
        <v>26909</v>
      </c>
      <c r="V159" s="36">
        <v>24296</v>
      </c>
      <c r="W159" s="36">
        <v>25956</v>
      </c>
      <c r="X159" s="36">
        <v>31070</v>
      </c>
      <c r="Y159" s="36">
        <v>46199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45286</v>
      </c>
      <c r="D163" s="52">
        <v>45292</v>
      </c>
      <c r="E163" s="52">
        <v>45329</v>
      </c>
      <c r="F163" s="52">
        <v>45448</v>
      </c>
      <c r="G163" s="52">
        <v>45698</v>
      </c>
      <c r="H163" s="52">
        <v>46146</v>
      </c>
      <c r="I163" s="52">
        <v>46820</v>
      </c>
      <c r="J163" s="52">
        <v>47758</v>
      </c>
      <c r="K163" s="52">
        <v>48974</v>
      </c>
      <c r="L163" s="52">
        <v>50514</v>
      </c>
      <c r="M163" s="52">
        <v>52472</v>
      </c>
      <c r="N163" s="52">
        <v>54913</v>
      </c>
      <c r="O163" s="52">
        <v>64464</v>
      </c>
      <c r="P163" s="52">
        <v>45697</v>
      </c>
      <c r="Q163" s="52">
        <v>5796</v>
      </c>
      <c r="R163" s="52">
        <v>17324</v>
      </c>
      <c r="S163" s="52">
        <v>34624</v>
      </c>
      <c r="T163" s="52">
        <v>20458</v>
      </c>
      <c r="U163" s="52">
        <v>26923</v>
      </c>
      <c r="V163" s="52">
        <v>34851</v>
      </c>
      <c r="W163" s="52">
        <v>64593</v>
      </c>
      <c r="X163" s="52">
        <v>32790</v>
      </c>
      <c r="Y163" s="52">
        <v>3516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39979</v>
      </c>
      <c r="D165" s="52">
        <v>40046</v>
      </c>
      <c r="E165" s="52">
        <v>40558</v>
      </c>
      <c r="F165" s="52">
        <v>49144</v>
      </c>
      <c r="G165" s="52">
        <v>50744</v>
      </c>
      <c r="H165" s="52">
        <v>57600</v>
      </c>
      <c r="I165" s="52">
        <v>36224</v>
      </c>
      <c r="J165" s="52">
        <v>20942</v>
      </c>
      <c r="K165" s="52">
        <v>33229</v>
      </c>
      <c r="L165" s="52">
        <v>37393</v>
      </c>
      <c r="M165" s="52">
        <v>37535</v>
      </c>
      <c r="N165" s="52">
        <v>62929</v>
      </c>
      <c r="O165" s="52">
        <v>72479</v>
      </c>
      <c r="P165" s="52">
        <v>28518</v>
      </c>
      <c r="Q165" s="52">
        <v>20352</v>
      </c>
      <c r="R165" s="52">
        <v>32199</v>
      </c>
      <c r="S165" s="52">
        <v>48280</v>
      </c>
      <c r="T165" s="52">
        <v>52856</v>
      </c>
      <c r="U165" s="52">
        <v>48896</v>
      </c>
      <c r="V165" s="52">
        <v>38474</v>
      </c>
      <c r="W165" s="52">
        <v>46665</v>
      </c>
      <c r="X165" s="52">
        <v>31859</v>
      </c>
      <c r="Y165" s="52">
        <v>6838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45082</v>
      </c>
      <c r="D167" s="52">
        <v>45134</v>
      </c>
      <c r="E167" s="52">
        <v>45494</v>
      </c>
      <c r="F167" s="52">
        <v>46451</v>
      </c>
      <c r="G167" s="52">
        <v>48368</v>
      </c>
      <c r="H167" s="52">
        <v>51629</v>
      </c>
      <c r="I167" s="52">
        <v>29429</v>
      </c>
      <c r="J167" s="52">
        <v>21933</v>
      </c>
      <c r="K167" s="52">
        <v>25703</v>
      </c>
      <c r="L167" s="52">
        <v>25141</v>
      </c>
      <c r="M167" s="52">
        <v>25289</v>
      </c>
      <c r="N167" s="52">
        <v>22261</v>
      </c>
      <c r="O167" s="52">
        <v>15947</v>
      </c>
      <c r="P167" s="52">
        <v>12818</v>
      </c>
      <c r="Q167" s="52">
        <v>9404</v>
      </c>
      <c r="R167" s="52">
        <v>16966</v>
      </c>
      <c r="S167" s="52">
        <v>20871</v>
      </c>
      <c r="T167" s="52">
        <v>17241</v>
      </c>
      <c r="U167" s="52">
        <v>12937</v>
      </c>
      <c r="V167" s="52">
        <v>8605</v>
      </c>
      <c r="W167" s="52">
        <v>16056</v>
      </c>
      <c r="X167" s="52">
        <v>8368</v>
      </c>
      <c r="Y167" s="52">
        <v>2184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8</v>
      </c>
      <c r="E168" s="52">
        <v>8</v>
      </c>
      <c r="F168" s="52">
        <v>8</v>
      </c>
      <c r="G168" s="52">
        <v>9</v>
      </c>
      <c r="H168" s="52">
        <v>8</v>
      </c>
      <c r="I168" s="52">
        <v>8</v>
      </c>
      <c r="J168" s="52">
        <v>8</v>
      </c>
      <c r="K168" s="52">
        <v>12</v>
      </c>
      <c r="L168" s="52">
        <v>11</v>
      </c>
      <c r="M168" s="52">
        <v>13</v>
      </c>
      <c r="N168" s="52">
        <v>17</v>
      </c>
      <c r="O168" s="52">
        <v>21</v>
      </c>
      <c r="P168" s="52">
        <v>33</v>
      </c>
      <c r="Q168" s="52">
        <v>28</v>
      </c>
      <c r="R168" s="52">
        <v>49</v>
      </c>
      <c r="S168" s="52">
        <v>60</v>
      </c>
      <c r="T168" s="52">
        <v>53</v>
      </c>
      <c r="U168" s="52">
        <v>32</v>
      </c>
      <c r="V168" s="52">
        <v>35</v>
      </c>
      <c r="W168" s="52">
        <v>72</v>
      </c>
      <c r="X168" s="52">
        <v>34</v>
      </c>
      <c r="Y168" s="52">
        <v>9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44678</v>
      </c>
      <c r="D171" s="52">
        <v>44754</v>
      </c>
      <c r="E171" s="52">
        <v>45310</v>
      </c>
      <c r="F171" s="52">
        <v>46931</v>
      </c>
      <c r="G171" s="52">
        <v>50219</v>
      </c>
      <c r="H171" s="52">
        <v>55804</v>
      </c>
      <c r="I171" s="52">
        <v>37574</v>
      </c>
      <c r="J171" s="52">
        <v>41678</v>
      </c>
      <c r="K171" s="52">
        <v>47894</v>
      </c>
      <c r="L171" s="52">
        <v>52322</v>
      </c>
      <c r="M171" s="52">
        <v>53128</v>
      </c>
      <c r="N171" s="52">
        <v>55158</v>
      </c>
      <c r="O171" s="52">
        <v>54832</v>
      </c>
      <c r="P171" s="52">
        <v>31199</v>
      </c>
      <c r="Q171" s="52">
        <v>22552</v>
      </c>
      <c r="R171" s="52">
        <v>31216</v>
      </c>
      <c r="S171" s="52">
        <v>38242</v>
      </c>
      <c r="T171" s="52">
        <v>34191</v>
      </c>
      <c r="U171" s="52">
        <v>30396</v>
      </c>
      <c r="V171" s="52">
        <v>23131</v>
      </c>
      <c r="W171" s="52">
        <v>31886</v>
      </c>
      <c r="X171" s="52">
        <v>15820</v>
      </c>
      <c r="Y171" s="52">
        <v>5789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804</v>
      </c>
      <c r="D172" s="52">
        <v>805</v>
      </c>
      <c r="E172" s="52">
        <v>824</v>
      </c>
      <c r="F172" s="52">
        <v>868</v>
      </c>
      <c r="G172" s="52">
        <v>970</v>
      </c>
      <c r="H172" s="52">
        <v>1149</v>
      </c>
      <c r="I172" s="52">
        <v>978</v>
      </c>
      <c r="J172" s="52">
        <v>1780</v>
      </c>
      <c r="K172" s="52">
        <v>1999</v>
      </c>
      <c r="L172" s="52">
        <v>2725</v>
      </c>
      <c r="M172" s="52">
        <v>3856</v>
      </c>
      <c r="N172" s="52">
        <v>5628</v>
      </c>
      <c r="O172" s="52">
        <v>8803</v>
      </c>
      <c r="P172" s="52">
        <v>9529</v>
      </c>
      <c r="Q172" s="52">
        <v>7999</v>
      </c>
      <c r="R172" s="52">
        <v>13146</v>
      </c>
      <c r="S172" s="52">
        <v>15165</v>
      </c>
      <c r="T172" s="52">
        <v>14078</v>
      </c>
      <c r="U172" s="52">
        <v>6870</v>
      </c>
      <c r="V172" s="52">
        <v>8878</v>
      </c>
      <c r="W172" s="52">
        <v>16602</v>
      </c>
      <c r="X172" s="52">
        <v>8584</v>
      </c>
      <c r="Y172" s="52">
        <v>2303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35680</v>
      </c>
      <c r="D176" s="52">
        <v>35722</v>
      </c>
      <c r="E176" s="52">
        <v>36020</v>
      </c>
      <c r="F176" s="52">
        <v>36903</v>
      </c>
      <c r="G176" s="52">
        <v>38781</v>
      </c>
      <c r="H176" s="52">
        <v>42053</v>
      </c>
      <c r="I176" s="52">
        <v>25616</v>
      </c>
      <c r="J176" s="52">
        <v>23106</v>
      </c>
      <c r="K176" s="52">
        <v>26869</v>
      </c>
      <c r="L176" s="52">
        <v>29802</v>
      </c>
      <c r="M176" s="52">
        <v>30673</v>
      </c>
      <c r="N176" s="52">
        <v>28229</v>
      </c>
      <c r="O176" s="52">
        <v>25935</v>
      </c>
      <c r="P176" s="52">
        <v>20498</v>
      </c>
      <c r="Q176" s="52">
        <v>16568</v>
      </c>
      <c r="R176" s="52">
        <v>25876</v>
      </c>
      <c r="S176" s="52">
        <v>27129</v>
      </c>
      <c r="T176" s="52">
        <v>23137</v>
      </c>
      <c r="U176" s="52">
        <v>17209</v>
      </c>
      <c r="V176" s="52">
        <v>14270</v>
      </c>
      <c r="W176" s="52">
        <v>20636</v>
      </c>
      <c r="X176" s="52">
        <v>10409</v>
      </c>
      <c r="Y176" s="52">
        <v>3340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54891</v>
      </c>
      <c r="D177" s="36">
        <v>54981</v>
      </c>
      <c r="E177" s="36">
        <v>55615</v>
      </c>
      <c r="F177" s="36">
        <v>57357</v>
      </c>
      <c r="G177" s="36">
        <v>60785</v>
      </c>
      <c r="H177" s="36">
        <v>66535</v>
      </c>
      <c r="I177" s="36">
        <v>42380</v>
      </c>
      <c r="J177" s="36">
        <v>42290</v>
      </c>
      <c r="K177" s="36">
        <v>48738</v>
      </c>
      <c r="L177" s="36">
        <v>50410</v>
      </c>
      <c r="M177" s="36">
        <v>51602</v>
      </c>
      <c r="N177" s="36">
        <v>54848</v>
      </c>
      <c r="O177" s="36">
        <v>53659</v>
      </c>
      <c r="P177" s="36">
        <v>33078</v>
      </c>
      <c r="Q177" s="36">
        <v>23391</v>
      </c>
      <c r="R177" s="36">
        <v>35520</v>
      </c>
      <c r="S177" s="36">
        <v>47214</v>
      </c>
      <c r="T177" s="36">
        <v>42464</v>
      </c>
      <c r="U177" s="36">
        <v>33009</v>
      </c>
      <c r="V177" s="36">
        <v>26393</v>
      </c>
      <c r="W177" s="36">
        <v>43979</v>
      </c>
      <c r="X177" s="36">
        <v>22391</v>
      </c>
      <c r="Y177" s="36">
        <v>6937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1451</v>
      </c>
      <c r="D8" s="52">
        <v>1036</v>
      </c>
      <c r="E8" s="52">
        <v>25</v>
      </c>
      <c r="F8" s="52">
        <v>22</v>
      </c>
      <c r="G8" s="52">
        <v>88</v>
      </c>
      <c r="H8" s="52">
        <v>31</v>
      </c>
      <c r="I8" s="52">
        <v>46</v>
      </c>
      <c r="J8" s="52">
        <v>46</v>
      </c>
      <c r="K8" s="52">
        <v>97</v>
      </c>
      <c r="L8" s="52">
        <v>118</v>
      </c>
      <c r="M8" s="52">
        <v>113</v>
      </c>
      <c r="N8" s="52">
        <v>48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212</v>
      </c>
      <c r="I11" s="52">
        <v>472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1</v>
      </c>
      <c r="F15" s="52">
        <v>1</v>
      </c>
      <c r="G15" s="52">
        <v>0</v>
      </c>
      <c r="H15" s="52">
        <v>965</v>
      </c>
      <c r="I15" s="52">
        <v>3959</v>
      </c>
      <c r="J15" s="52">
        <v>0</v>
      </c>
      <c r="K15" s="52">
        <v>1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67</v>
      </c>
      <c r="I16" s="52">
        <v>697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352</v>
      </c>
      <c r="I21" s="52">
        <v>1506</v>
      </c>
      <c r="J21" s="52">
        <v>1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894</v>
      </c>
      <c r="I22" s="36">
        <v>3623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46534</v>
      </c>
      <c r="D26" s="52">
        <v>32587</v>
      </c>
      <c r="E26" s="52">
        <v>29379</v>
      </c>
      <c r="F26" s="52">
        <v>38735</v>
      </c>
      <c r="G26" s="52">
        <v>60955</v>
      </c>
      <c r="H26" s="52">
        <v>73295</v>
      </c>
      <c r="I26" s="52">
        <v>82351</v>
      </c>
      <c r="J26" s="52">
        <v>92999</v>
      </c>
      <c r="K26" s="52">
        <v>70303</v>
      </c>
      <c r="L26" s="52">
        <v>63615</v>
      </c>
      <c r="M26" s="52">
        <v>66942</v>
      </c>
      <c r="N26" s="52">
        <v>86323</v>
      </c>
      <c r="O26" s="52">
        <v>91487</v>
      </c>
      <c r="P26" s="52">
        <v>24882</v>
      </c>
      <c r="Q26" s="52">
        <v>28164</v>
      </c>
      <c r="R26" s="52">
        <v>40730</v>
      </c>
      <c r="S26" s="52">
        <v>50516</v>
      </c>
      <c r="T26" s="52">
        <v>60707</v>
      </c>
      <c r="U26" s="52">
        <v>67688</v>
      </c>
      <c r="V26" s="52">
        <v>61121</v>
      </c>
      <c r="W26" s="52">
        <v>61657</v>
      </c>
      <c r="X26" s="52">
        <v>69345</v>
      </c>
      <c r="Y26" s="52">
        <v>103982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22885</v>
      </c>
      <c r="D29" s="52">
        <v>32375</v>
      </c>
      <c r="E29" s="52">
        <v>22914</v>
      </c>
      <c r="F29" s="52">
        <v>15986</v>
      </c>
      <c r="G29" s="52">
        <v>35371</v>
      </c>
      <c r="H29" s="52">
        <v>38142</v>
      </c>
      <c r="I29" s="52">
        <v>48730</v>
      </c>
      <c r="J29" s="52">
        <v>58397</v>
      </c>
      <c r="K29" s="52">
        <v>59906</v>
      </c>
      <c r="L29" s="52">
        <v>47403</v>
      </c>
      <c r="M29" s="52">
        <v>44984</v>
      </c>
      <c r="N29" s="52">
        <v>45399</v>
      </c>
      <c r="O29" s="52">
        <v>69183</v>
      </c>
      <c r="P29" s="52">
        <v>43543</v>
      </c>
      <c r="Q29" s="52">
        <v>33478</v>
      </c>
      <c r="R29" s="52">
        <v>43621</v>
      </c>
      <c r="S29" s="52">
        <v>50365</v>
      </c>
      <c r="T29" s="52">
        <v>69090</v>
      </c>
      <c r="U29" s="52">
        <v>72137</v>
      </c>
      <c r="V29" s="52">
        <v>76228</v>
      </c>
      <c r="W29" s="52">
        <v>56832</v>
      </c>
      <c r="X29" s="52">
        <v>58683</v>
      </c>
      <c r="Y29" s="52">
        <v>57172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55108</v>
      </c>
      <c r="D31" s="52">
        <v>37507</v>
      </c>
      <c r="E31" s="52">
        <v>44238</v>
      </c>
      <c r="F31" s="52">
        <v>56886</v>
      </c>
      <c r="G31" s="52">
        <v>33827</v>
      </c>
      <c r="H31" s="52">
        <v>33259</v>
      </c>
      <c r="I31" s="52">
        <v>10839</v>
      </c>
      <c r="J31" s="52">
        <v>27873</v>
      </c>
      <c r="K31" s="52">
        <v>33766</v>
      </c>
      <c r="L31" s="52">
        <v>26822</v>
      </c>
      <c r="M31" s="52">
        <v>34643</v>
      </c>
      <c r="N31" s="52">
        <v>26685</v>
      </c>
      <c r="O31" s="52">
        <v>21701</v>
      </c>
      <c r="P31" s="52">
        <v>9795</v>
      </c>
      <c r="Q31" s="52">
        <v>18304</v>
      </c>
      <c r="R31" s="52">
        <v>32948</v>
      </c>
      <c r="S31" s="52">
        <v>34502</v>
      </c>
      <c r="T31" s="52">
        <v>34297</v>
      </c>
      <c r="U31" s="52">
        <v>33386</v>
      </c>
      <c r="V31" s="52">
        <v>36586</v>
      </c>
      <c r="W31" s="52">
        <v>37904</v>
      </c>
      <c r="X31" s="52">
        <v>46045</v>
      </c>
      <c r="Y31" s="52">
        <v>48623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18</v>
      </c>
      <c r="D32" s="52">
        <v>9</v>
      </c>
      <c r="E32" s="52">
        <v>17</v>
      </c>
      <c r="F32" s="52">
        <v>26</v>
      </c>
      <c r="G32" s="52">
        <v>30</v>
      </c>
      <c r="H32" s="52">
        <v>25</v>
      </c>
      <c r="I32" s="52">
        <v>29</v>
      </c>
      <c r="J32" s="52">
        <v>71</v>
      </c>
      <c r="K32" s="52">
        <v>73</v>
      </c>
      <c r="L32" s="52">
        <v>115</v>
      </c>
      <c r="M32" s="52">
        <v>61</v>
      </c>
      <c r="N32" s="52">
        <v>93</v>
      </c>
      <c r="O32" s="52">
        <v>93</v>
      </c>
      <c r="P32" s="52">
        <v>30</v>
      </c>
      <c r="Q32" s="52">
        <v>91</v>
      </c>
      <c r="R32" s="52">
        <v>137</v>
      </c>
      <c r="S32" s="52">
        <v>155</v>
      </c>
      <c r="T32" s="52">
        <v>151</v>
      </c>
      <c r="U32" s="52">
        <v>137</v>
      </c>
      <c r="V32" s="52">
        <v>205</v>
      </c>
      <c r="W32" s="52">
        <v>798</v>
      </c>
      <c r="X32" s="52">
        <v>2336</v>
      </c>
      <c r="Y32" s="52">
        <v>156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80060</v>
      </c>
      <c r="D35" s="52">
        <v>83769</v>
      </c>
      <c r="E35" s="52">
        <v>75376</v>
      </c>
      <c r="F35" s="52">
        <v>77002</v>
      </c>
      <c r="G35" s="52">
        <v>122631</v>
      </c>
      <c r="H35" s="52">
        <v>151209</v>
      </c>
      <c r="I35" s="52">
        <v>90951</v>
      </c>
      <c r="J35" s="52">
        <v>64105</v>
      </c>
      <c r="K35" s="52">
        <v>54766</v>
      </c>
      <c r="L35" s="52">
        <v>42928</v>
      </c>
      <c r="M35" s="52">
        <v>68274</v>
      </c>
      <c r="N35" s="52">
        <v>89944</v>
      </c>
      <c r="O35" s="52">
        <v>100252</v>
      </c>
      <c r="P35" s="52">
        <v>55515</v>
      </c>
      <c r="Q35" s="52">
        <v>64454</v>
      </c>
      <c r="R35" s="52">
        <v>48540</v>
      </c>
      <c r="S35" s="52">
        <v>49906</v>
      </c>
      <c r="T35" s="52">
        <v>62134</v>
      </c>
      <c r="U35" s="52">
        <v>63598</v>
      </c>
      <c r="V35" s="52">
        <v>45192</v>
      </c>
      <c r="W35" s="52">
        <v>0</v>
      </c>
      <c r="X35" s="52">
        <v>0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2272</v>
      </c>
      <c r="D36" s="52">
        <v>2480</v>
      </c>
      <c r="E36" s="52">
        <v>2709</v>
      </c>
      <c r="F36" s="52">
        <v>2491</v>
      </c>
      <c r="G36" s="52">
        <v>11226</v>
      </c>
      <c r="H36" s="52">
        <v>10570</v>
      </c>
      <c r="I36" s="52">
        <v>16011</v>
      </c>
      <c r="J36" s="52">
        <v>25168</v>
      </c>
      <c r="K36" s="52">
        <v>19444</v>
      </c>
      <c r="L36" s="52">
        <v>31487</v>
      </c>
      <c r="M36" s="52">
        <v>8298</v>
      </c>
      <c r="N36" s="52">
        <v>24578</v>
      </c>
      <c r="O36" s="52">
        <v>35590</v>
      </c>
      <c r="P36" s="52">
        <v>32238</v>
      </c>
      <c r="Q36" s="52">
        <v>20489</v>
      </c>
      <c r="R36" s="52">
        <v>31932</v>
      </c>
      <c r="S36" s="52">
        <v>31624</v>
      </c>
      <c r="T36" s="52">
        <v>29385</v>
      </c>
      <c r="U36" s="52">
        <v>37045</v>
      </c>
      <c r="V36" s="52">
        <v>44521</v>
      </c>
      <c r="W36" s="52">
        <v>78167</v>
      </c>
      <c r="X36" s="52">
        <v>59706</v>
      </c>
      <c r="Y36" s="52">
        <v>99814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43044</v>
      </c>
      <c r="D40" s="52">
        <v>44304</v>
      </c>
      <c r="E40" s="52">
        <v>53613</v>
      </c>
      <c r="F40" s="52">
        <v>53562</v>
      </c>
      <c r="G40" s="52">
        <v>48091</v>
      </c>
      <c r="H40" s="52">
        <v>55146</v>
      </c>
      <c r="I40" s="52">
        <v>34596</v>
      </c>
      <c r="J40" s="52">
        <v>66374</v>
      </c>
      <c r="K40" s="52">
        <v>42149</v>
      </c>
      <c r="L40" s="52">
        <v>36676</v>
      </c>
      <c r="M40" s="52">
        <v>36186</v>
      </c>
      <c r="N40" s="52">
        <v>56221</v>
      </c>
      <c r="O40" s="52">
        <v>50843</v>
      </c>
      <c r="P40" s="52">
        <v>38483</v>
      </c>
      <c r="Q40" s="52">
        <v>31503</v>
      </c>
      <c r="R40" s="52">
        <v>42240</v>
      </c>
      <c r="S40" s="52">
        <v>29950</v>
      </c>
      <c r="T40" s="52">
        <v>39645</v>
      </c>
      <c r="U40" s="52">
        <v>40015</v>
      </c>
      <c r="V40" s="52">
        <v>47924</v>
      </c>
      <c r="W40" s="52">
        <v>45081</v>
      </c>
      <c r="X40" s="52">
        <v>54765</v>
      </c>
      <c r="Y40" s="52">
        <v>57565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94413</v>
      </c>
      <c r="D41" s="36">
        <v>79465</v>
      </c>
      <c r="E41" s="36">
        <v>68725</v>
      </c>
      <c r="F41" s="36">
        <v>82844</v>
      </c>
      <c r="G41" s="36">
        <v>119622</v>
      </c>
      <c r="H41" s="36">
        <v>139918</v>
      </c>
      <c r="I41" s="36">
        <v>83239</v>
      </c>
      <c r="J41" s="36">
        <v>50837</v>
      </c>
      <c r="K41" s="36">
        <v>65903</v>
      </c>
      <c r="L41" s="36">
        <v>64682</v>
      </c>
      <c r="M41" s="36">
        <v>75097</v>
      </c>
      <c r="N41" s="36">
        <v>85072</v>
      </c>
      <c r="O41" s="36">
        <v>106808</v>
      </c>
      <c r="P41" s="36">
        <v>59093</v>
      </c>
      <c r="Q41" s="36">
        <v>71829</v>
      </c>
      <c r="R41" s="36">
        <v>71317</v>
      </c>
      <c r="S41" s="36">
        <v>86259</v>
      </c>
      <c r="T41" s="36">
        <v>86371</v>
      </c>
      <c r="U41" s="36">
        <v>94120</v>
      </c>
      <c r="V41" s="36">
        <v>78604</v>
      </c>
      <c r="W41" s="36">
        <v>71787</v>
      </c>
      <c r="X41" s="36">
        <v>53341</v>
      </c>
      <c r="Y41" s="36">
        <v>91005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230074</v>
      </c>
      <c r="D45" s="52">
        <v>0</v>
      </c>
      <c r="E45" s="52">
        <v>0</v>
      </c>
      <c r="F45" s="52">
        <v>0</v>
      </c>
      <c r="G45" s="52">
        <v>1</v>
      </c>
      <c r="H45" s="52">
        <v>0</v>
      </c>
      <c r="I45" s="52">
        <v>0</v>
      </c>
      <c r="J45" s="52">
        <v>0</v>
      </c>
      <c r="K45" s="52">
        <v>181289</v>
      </c>
      <c r="L45" s="52">
        <v>197667</v>
      </c>
      <c r="M45" s="52">
        <v>299634</v>
      </c>
      <c r="N45" s="52">
        <v>252703</v>
      </c>
      <c r="O45" s="52">
        <v>256465</v>
      </c>
      <c r="P45" s="52">
        <v>1</v>
      </c>
      <c r="Q45" s="52">
        <v>2</v>
      </c>
      <c r="R45" s="52">
        <v>0</v>
      </c>
      <c r="S45" s="52">
        <v>2</v>
      </c>
      <c r="T45" s="52">
        <v>4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96419</v>
      </c>
      <c r="D48" s="52">
        <v>98539</v>
      </c>
      <c r="E48" s="52">
        <v>52146</v>
      </c>
      <c r="F48" s="52">
        <v>8716</v>
      </c>
      <c r="G48" s="52">
        <v>42853</v>
      </c>
      <c r="H48" s="52">
        <v>14305</v>
      </c>
      <c r="I48" s="52">
        <v>19414</v>
      </c>
      <c r="J48" s="52">
        <v>20212</v>
      </c>
      <c r="K48" s="52">
        <v>71981</v>
      </c>
      <c r="L48" s="52">
        <v>118132</v>
      </c>
      <c r="M48" s="52">
        <v>128677</v>
      </c>
      <c r="N48" s="52">
        <v>148827</v>
      </c>
      <c r="O48" s="52">
        <v>163335</v>
      </c>
      <c r="P48" s="52">
        <v>89858</v>
      </c>
      <c r="Q48" s="52">
        <v>26271</v>
      </c>
      <c r="R48" s="52">
        <v>31414</v>
      </c>
      <c r="S48" s="52">
        <v>34035</v>
      </c>
      <c r="T48" s="52">
        <v>44640</v>
      </c>
      <c r="U48" s="52">
        <v>44427</v>
      </c>
      <c r="V48" s="52">
        <v>46742</v>
      </c>
      <c r="W48" s="52">
        <v>32684</v>
      </c>
      <c r="X48" s="52">
        <v>27980</v>
      </c>
      <c r="Y48" s="52">
        <v>19389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91964</v>
      </c>
      <c r="D50" s="52">
        <v>1491</v>
      </c>
      <c r="E50" s="52">
        <v>28711</v>
      </c>
      <c r="F50" s="52">
        <v>128140</v>
      </c>
      <c r="G50" s="52">
        <v>75934</v>
      </c>
      <c r="H50" s="52">
        <v>83591</v>
      </c>
      <c r="I50" s="52">
        <v>47545</v>
      </c>
      <c r="J50" s="52">
        <v>100450</v>
      </c>
      <c r="K50" s="52">
        <v>139645</v>
      </c>
      <c r="L50" s="52">
        <v>144111</v>
      </c>
      <c r="M50" s="52">
        <v>175518</v>
      </c>
      <c r="N50" s="52">
        <v>168759</v>
      </c>
      <c r="O50" s="52">
        <v>187966</v>
      </c>
      <c r="P50" s="52">
        <v>54558</v>
      </c>
      <c r="Q50" s="52">
        <v>55285</v>
      </c>
      <c r="R50" s="52">
        <v>68890</v>
      </c>
      <c r="S50" s="52">
        <v>81248</v>
      </c>
      <c r="T50" s="52">
        <v>13958</v>
      </c>
      <c r="U50" s="52">
        <v>51347</v>
      </c>
      <c r="V50" s="52">
        <v>39385</v>
      </c>
      <c r="W50" s="52">
        <v>48725</v>
      </c>
      <c r="X50" s="52">
        <v>36591</v>
      </c>
      <c r="Y50" s="52">
        <v>28800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71</v>
      </c>
      <c r="D51" s="52">
        <v>19</v>
      </c>
      <c r="E51" s="52">
        <v>45</v>
      </c>
      <c r="F51" s="52">
        <v>99</v>
      </c>
      <c r="G51" s="52">
        <v>242</v>
      </c>
      <c r="H51" s="52">
        <v>188</v>
      </c>
      <c r="I51" s="52">
        <v>325</v>
      </c>
      <c r="J51" s="52">
        <v>399</v>
      </c>
      <c r="K51" s="52">
        <v>467</v>
      </c>
      <c r="L51" s="52">
        <v>348</v>
      </c>
      <c r="M51" s="52">
        <v>348</v>
      </c>
      <c r="N51" s="52">
        <v>232</v>
      </c>
      <c r="O51" s="52">
        <v>711</v>
      </c>
      <c r="P51" s="52">
        <v>445</v>
      </c>
      <c r="Q51" s="52">
        <v>367</v>
      </c>
      <c r="R51" s="52">
        <v>215</v>
      </c>
      <c r="S51" s="52">
        <v>67</v>
      </c>
      <c r="T51" s="52">
        <v>763</v>
      </c>
      <c r="U51" s="52">
        <v>0</v>
      </c>
      <c r="V51" s="52">
        <v>102</v>
      </c>
      <c r="W51" s="52">
        <v>2375</v>
      </c>
      <c r="X51" s="52">
        <v>4797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300184</v>
      </c>
      <c r="D54" s="52">
        <v>42800</v>
      </c>
      <c r="E54" s="52">
        <v>0</v>
      </c>
      <c r="F54" s="52">
        <v>74664</v>
      </c>
      <c r="G54" s="52">
        <v>140091</v>
      </c>
      <c r="H54" s="52">
        <v>181544</v>
      </c>
      <c r="I54" s="52">
        <v>0</v>
      </c>
      <c r="J54" s="52">
        <v>0</v>
      </c>
      <c r="K54" s="52">
        <v>52769</v>
      </c>
      <c r="L54" s="52">
        <v>48454</v>
      </c>
      <c r="M54" s="52">
        <v>125688</v>
      </c>
      <c r="N54" s="52">
        <v>72713</v>
      </c>
      <c r="O54" s="52">
        <v>55022</v>
      </c>
      <c r="P54" s="52">
        <v>0</v>
      </c>
      <c r="Q54" s="52">
        <v>0</v>
      </c>
      <c r="R54" s="52">
        <v>0</v>
      </c>
      <c r="S54" s="52">
        <v>2034</v>
      </c>
      <c r="T54" s="52">
        <v>36153</v>
      </c>
      <c r="U54" s="52">
        <v>24458</v>
      </c>
      <c r="V54" s="52">
        <v>1211</v>
      </c>
      <c r="W54" s="52">
        <v>0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8518</v>
      </c>
      <c r="D55" s="52">
        <v>1267</v>
      </c>
      <c r="E55" s="52">
        <v>0</v>
      </c>
      <c r="F55" s="52">
        <v>2415</v>
      </c>
      <c r="G55" s="52">
        <v>12825</v>
      </c>
      <c r="H55" s="52">
        <v>12690</v>
      </c>
      <c r="I55" s="52">
        <v>0</v>
      </c>
      <c r="J55" s="52">
        <v>0</v>
      </c>
      <c r="K55" s="52">
        <v>18731</v>
      </c>
      <c r="L55" s="52">
        <v>35549</v>
      </c>
      <c r="M55" s="52">
        <v>15274</v>
      </c>
      <c r="N55" s="52">
        <v>19874</v>
      </c>
      <c r="O55" s="52">
        <v>19536</v>
      </c>
      <c r="P55" s="52">
        <v>0</v>
      </c>
      <c r="Q55" s="52">
        <v>0</v>
      </c>
      <c r="R55" s="52">
        <v>0</v>
      </c>
      <c r="S55" s="52">
        <v>1287</v>
      </c>
      <c r="T55" s="52">
        <v>17104</v>
      </c>
      <c r="U55" s="52">
        <v>14249</v>
      </c>
      <c r="V55" s="52">
        <v>1186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187127</v>
      </c>
      <c r="D59" s="52">
        <v>85991</v>
      </c>
      <c r="E59" s="52">
        <v>87143</v>
      </c>
      <c r="F59" s="52">
        <v>176303</v>
      </c>
      <c r="G59" s="52">
        <v>130848</v>
      </c>
      <c r="H59" s="52">
        <v>151034</v>
      </c>
      <c r="I59" s="52">
        <v>25368</v>
      </c>
      <c r="J59" s="52">
        <v>31966</v>
      </c>
      <c r="K59" s="52">
        <v>100547</v>
      </c>
      <c r="L59" s="52">
        <v>72358</v>
      </c>
      <c r="M59" s="52">
        <v>99942</v>
      </c>
      <c r="N59" s="52">
        <v>105847</v>
      </c>
      <c r="O59" s="52">
        <v>89790</v>
      </c>
      <c r="P59" s="52">
        <v>6151</v>
      </c>
      <c r="Q59" s="52">
        <v>14065</v>
      </c>
      <c r="R59" s="52">
        <v>32463</v>
      </c>
      <c r="S59" s="52">
        <v>34871</v>
      </c>
      <c r="T59" s="52">
        <v>49956</v>
      </c>
      <c r="U59" s="52">
        <v>42102</v>
      </c>
      <c r="V59" s="52">
        <v>41859</v>
      </c>
      <c r="W59" s="52">
        <v>24389</v>
      </c>
      <c r="X59" s="52">
        <v>3069</v>
      </c>
      <c r="Y59" s="52">
        <v>13106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410454</v>
      </c>
      <c r="D60" s="36">
        <v>154237</v>
      </c>
      <c r="E60" s="36">
        <v>111701</v>
      </c>
      <c r="F60" s="36">
        <v>272669</v>
      </c>
      <c r="G60" s="36">
        <v>325477</v>
      </c>
      <c r="H60" s="36">
        <v>383235</v>
      </c>
      <c r="I60" s="36">
        <v>61031</v>
      </c>
      <c r="J60" s="36">
        <v>24485</v>
      </c>
      <c r="K60" s="36">
        <v>157190</v>
      </c>
      <c r="L60" s="36">
        <v>127610</v>
      </c>
      <c r="M60" s="36">
        <v>207425</v>
      </c>
      <c r="N60" s="36">
        <v>160167</v>
      </c>
      <c r="O60" s="36">
        <v>188633</v>
      </c>
      <c r="P60" s="36">
        <v>9445</v>
      </c>
      <c r="Q60" s="36">
        <v>32067</v>
      </c>
      <c r="R60" s="36">
        <v>54808</v>
      </c>
      <c r="S60" s="36">
        <v>100446</v>
      </c>
      <c r="T60" s="36">
        <v>108838</v>
      </c>
      <c r="U60" s="36">
        <v>99022</v>
      </c>
      <c r="V60" s="36">
        <v>68655</v>
      </c>
      <c r="W60" s="36">
        <v>38849</v>
      </c>
      <c r="X60" s="36">
        <v>2972</v>
      </c>
      <c r="Y60" s="36">
        <v>20732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1165666</v>
      </c>
      <c r="D64" s="52">
        <v>1130088</v>
      </c>
      <c r="E64" s="52">
        <v>1404722</v>
      </c>
      <c r="F64" s="52">
        <v>1317972</v>
      </c>
      <c r="G64" s="52">
        <v>947321</v>
      </c>
      <c r="H64" s="52">
        <v>589163</v>
      </c>
      <c r="I64" s="52">
        <v>682761</v>
      </c>
      <c r="J64" s="52">
        <v>1553711</v>
      </c>
      <c r="K64" s="52">
        <v>1649236</v>
      </c>
      <c r="L64" s="52">
        <v>1523423</v>
      </c>
      <c r="M64" s="52">
        <v>1620995</v>
      </c>
      <c r="N64" s="52">
        <v>1804724</v>
      </c>
      <c r="O64" s="52">
        <v>1525467</v>
      </c>
      <c r="P64" s="52">
        <v>670205</v>
      </c>
      <c r="Q64" s="52">
        <v>757534</v>
      </c>
      <c r="R64" s="52">
        <v>1052161</v>
      </c>
      <c r="S64" s="52">
        <v>1187201</v>
      </c>
      <c r="T64" s="52">
        <v>1280450</v>
      </c>
      <c r="U64" s="52">
        <v>1332865</v>
      </c>
      <c r="V64" s="52">
        <v>1055703</v>
      </c>
      <c r="W64" s="52">
        <v>844386</v>
      </c>
      <c r="X64" s="52">
        <v>1261969</v>
      </c>
      <c r="Y64" s="52">
        <v>937785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337421</v>
      </c>
      <c r="D67" s="52">
        <v>577826</v>
      </c>
      <c r="E67" s="52">
        <v>756222</v>
      </c>
      <c r="F67" s="52">
        <v>595161</v>
      </c>
      <c r="G67" s="52">
        <v>766562</v>
      </c>
      <c r="H67" s="52">
        <v>490886</v>
      </c>
      <c r="I67" s="52">
        <v>444261</v>
      </c>
      <c r="J67" s="52">
        <v>744310</v>
      </c>
      <c r="K67" s="52">
        <v>1081547</v>
      </c>
      <c r="L67" s="52">
        <v>1000784</v>
      </c>
      <c r="M67" s="52">
        <v>984876</v>
      </c>
      <c r="N67" s="52">
        <v>1012046</v>
      </c>
      <c r="O67" s="52">
        <v>1372515</v>
      </c>
      <c r="P67" s="52">
        <v>808689</v>
      </c>
      <c r="Q67" s="52">
        <v>756002</v>
      </c>
      <c r="R67" s="52">
        <v>963863</v>
      </c>
      <c r="S67" s="52">
        <v>1083992</v>
      </c>
      <c r="T67" s="52">
        <v>1428472</v>
      </c>
      <c r="U67" s="52">
        <v>1452687</v>
      </c>
      <c r="V67" s="52">
        <v>1504972</v>
      </c>
      <c r="W67" s="52">
        <v>1076976</v>
      </c>
      <c r="X67" s="52">
        <v>1069965</v>
      </c>
      <c r="Y67" s="52">
        <v>1000014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1067248</v>
      </c>
      <c r="D69" s="52">
        <v>904017</v>
      </c>
      <c r="E69" s="52">
        <v>997500</v>
      </c>
      <c r="F69" s="52">
        <v>743766</v>
      </c>
      <c r="G69" s="52">
        <v>1200793</v>
      </c>
      <c r="H69" s="52">
        <v>1040438</v>
      </c>
      <c r="I69" s="52">
        <v>1395985</v>
      </c>
      <c r="J69" s="52">
        <v>1427463</v>
      </c>
      <c r="K69" s="52">
        <v>1695162</v>
      </c>
      <c r="L69" s="52">
        <v>1757255</v>
      </c>
      <c r="M69" s="52">
        <v>1631768</v>
      </c>
      <c r="N69" s="52">
        <v>1842689</v>
      </c>
      <c r="O69" s="52">
        <v>1501621</v>
      </c>
      <c r="P69" s="52">
        <v>833645</v>
      </c>
      <c r="Q69" s="52">
        <v>769690</v>
      </c>
      <c r="R69" s="52">
        <v>1043170</v>
      </c>
      <c r="S69" s="52">
        <v>1176139</v>
      </c>
      <c r="T69" s="52">
        <v>1213157</v>
      </c>
      <c r="U69" s="52">
        <v>1359154</v>
      </c>
      <c r="V69" s="52">
        <v>1016881</v>
      </c>
      <c r="W69" s="52">
        <v>808733</v>
      </c>
      <c r="X69" s="52">
        <v>1057031</v>
      </c>
      <c r="Y69" s="52">
        <v>941436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514</v>
      </c>
      <c r="D70" s="52">
        <v>289</v>
      </c>
      <c r="E70" s="52">
        <v>771</v>
      </c>
      <c r="F70" s="52">
        <v>42</v>
      </c>
      <c r="G70" s="52">
        <v>2092</v>
      </c>
      <c r="H70" s="52">
        <v>1526</v>
      </c>
      <c r="I70" s="52">
        <v>3957</v>
      </c>
      <c r="J70" s="52">
        <v>3052</v>
      </c>
      <c r="K70" s="52">
        <v>5265</v>
      </c>
      <c r="L70" s="52">
        <v>11940</v>
      </c>
      <c r="M70" s="52">
        <v>280</v>
      </c>
      <c r="N70" s="52">
        <v>8522</v>
      </c>
      <c r="O70" s="52">
        <v>7458</v>
      </c>
      <c r="P70" s="52">
        <v>6761</v>
      </c>
      <c r="Q70" s="52">
        <v>4989</v>
      </c>
      <c r="R70" s="52">
        <v>6482</v>
      </c>
      <c r="S70" s="52">
        <v>5206</v>
      </c>
      <c r="T70" s="52">
        <v>5891</v>
      </c>
      <c r="U70" s="52">
        <v>8337</v>
      </c>
      <c r="V70" s="52">
        <v>12809</v>
      </c>
      <c r="W70" s="52">
        <v>61311</v>
      </c>
      <c r="X70" s="52">
        <v>138158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236122</v>
      </c>
      <c r="D73" s="52">
        <v>360477</v>
      </c>
      <c r="E73" s="52">
        <v>535928</v>
      </c>
      <c r="F73" s="52">
        <v>710336</v>
      </c>
      <c r="G73" s="52">
        <v>0</v>
      </c>
      <c r="H73" s="52">
        <v>0</v>
      </c>
      <c r="I73" s="52">
        <v>0</v>
      </c>
      <c r="J73" s="52">
        <v>121780</v>
      </c>
      <c r="K73" s="52">
        <v>18933</v>
      </c>
      <c r="L73" s="52">
        <v>0</v>
      </c>
      <c r="M73" s="52">
        <v>137913</v>
      </c>
      <c r="N73" s="52">
        <v>140369</v>
      </c>
      <c r="O73" s="52">
        <v>27921</v>
      </c>
      <c r="P73" s="52">
        <v>0</v>
      </c>
      <c r="Q73" s="52">
        <v>0</v>
      </c>
      <c r="R73" s="52">
        <v>8786</v>
      </c>
      <c r="S73" s="52">
        <v>29439</v>
      </c>
      <c r="T73" s="52">
        <v>85218</v>
      </c>
      <c r="U73" s="52">
        <v>34256</v>
      </c>
      <c r="V73" s="52">
        <v>44366</v>
      </c>
      <c r="W73" s="52">
        <v>0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6701</v>
      </c>
      <c r="D74" s="52">
        <v>10674</v>
      </c>
      <c r="E74" s="52">
        <v>19266</v>
      </c>
      <c r="F74" s="52">
        <v>22974</v>
      </c>
      <c r="G74" s="52">
        <v>0</v>
      </c>
      <c r="H74" s="52">
        <v>0</v>
      </c>
      <c r="I74" s="52">
        <v>0</v>
      </c>
      <c r="J74" s="52">
        <v>47809</v>
      </c>
      <c r="K74" s="52">
        <v>6720</v>
      </c>
      <c r="L74" s="52">
        <v>0</v>
      </c>
      <c r="M74" s="52">
        <v>16761</v>
      </c>
      <c r="N74" s="52">
        <v>38364</v>
      </c>
      <c r="O74" s="52">
        <v>9914</v>
      </c>
      <c r="P74" s="52">
        <v>0</v>
      </c>
      <c r="Q74" s="52">
        <v>0</v>
      </c>
      <c r="R74" s="52">
        <v>5780</v>
      </c>
      <c r="S74" s="52">
        <v>18661</v>
      </c>
      <c r="T74" s="52">
        <v>40317</v>
      </c>
      <c r="U74" s="52">
        <v>19960</v>
      </c>
      <c r="V74" s="52">
        <v>43741</v>
      </c>
      <c r="W74" s="52">
        <v>0</v>
      </c>
      <c r="X74" s="52">
        <v>82564</v>
      </c>
      <c r="Y74" s="52">
        <v>23626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2137238</v>
      </c>
      <c r="D78" s="52">
        <v>2069403</v>
      </c>
      <c r="E78" s="52">
        <v>2207586</v>
      </c>
      <c r="F78" s="52">
        <v>2134509</v>
      </c>
      <c r="G78" s="52">
        <v>2617075</v>
      </c>
      <c r="H78" s="52">
        <v>2342458</v>
      </c>
      <c r="I78" s="52">
        <v>1484667</v>
      </c>
      <c r="J78" s="52">
        <v>1717856</v>
      </c>
      <c r="K78" s="52">
        <v>2580123</v>
      </c>
      <c r="L78" s="52">
        <v>2741692</v>
      </c>
      <c r="M78" s="52">
        <v>2822514</v>
      </c>
      <c r="N78" s="52">
        <v>2478270</v>
      </c>
      <c r="O78" s="52">
        <v>2321441</v>
      </c>
      <c r="P78" s="52">
        <v>1707809</v>
      </c>
      <c r="Q78" s="52">
        <v>1935483</v>
      </c>
      <c r="R78" s="52">
        <v>2425191</v>
      </c>
      <c r="S78" s="52">
        <v>2693041</v>
      </c>
      <c r="T78" s="52">
        <v>2689706</v>
      </c>
      <c r="U78" s="52">
        <v>2675097</v>
      </c>
      <c r="V78" s="52">
        <v>2150776</v>
      </c>
      <c r="W78" s="52">
        <v>1725958</v>
      </c>
      <c r="X78" s="52">
        <v>1924007</v>
      </c>
      <c r="Y78" s="52">
        <v>1713768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149455</v>
      </c>
      <c r="D79" s="36">
        <v>185893</v>
      </c>
      <c r="E79" s="36">
        <v>351564</v>
      </c>
      <c r="F79" s="36">
        <v>417497</v>
      </c>
      <c r="G79" s="36">
        <v>124223</v>
      </c>
      <c r="H79" s="36">
        <v>135248</v>
      </c>
      <c r="I79" s="36">
        <v>201704</v>
      </c>
      <c r="J79" s="36">
        <v>422698</v>
      </c>
      <c r="K79" s="36">
        <v>71597</v>
      </c>
      <c r="L79" s="36">
        <v>376959</v>
      </c>
      <c r="M79" s="36">
        <v>86881</v>
      </c>
      <c r="N79" s="36">
        <v>173640</v>
      </c>
      <c r="O79" s="36">
        <v>147173</v>
      </c>
      <c r="P79" s="36">
        <v>38329</v>
      </c>
      <c r="Q79" s="36">
        <v>163467</v>
      </c>
      <c r="R79" s="36">
        <v>7624</v>
      </c>
      <c r="S79" s="36">
        <v>17488</v>
      </c>
      <c r="T79" s="36">
        <v>80087</v>
      </c>
      <c r="U79" s="36">
        <v>15036</v>
      </c>
      <c r="V79" s="36">
        <v>101866</v>
      </c>
      <c r="W79" s="36">
        <v>172892</v>
      </c>
      <c r="X79" s="36">
        <v>262557</v>
      </c>
      <c r="Y79" s="36">
        <v>326159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384162</v>
      </c>
      <c r="D83" s="52">
        <v>806542</v>
      </c>
      <c r="E83" s="52">
        <v>632911</v>
      </c>
      <c r="F83" s="52">
        <v>409686</v>
      </c>
      <c r="G83" s="52">
        <v>1029766</v>
      </c>
      <c r="H83" s="52">
        <v>1275922</v>
      </c>
      <c r="I83" s="52">
        <v>1393067</v>
      </c>
      <c r="J83" s="52">
        <v>415983</v>
      </c>
      <c r="K83" s="52">
        <v>227034</v>
      </c>
      <c r="L83" s="52">
        <v>296132</v>
      </c>
      <c r="M83" s="52">
        <v>162008</v>
      </c>
      <c r="N83" s="52">
        <v>259488</v>
      </c>
      <c r="O83" s="52">
        <v>333991</v>
      </c>
      <c r="P83" s="52">
        <v>604799</v>
      </c>
      <c r="Q83" s="52">
        <v>496347</v>
      </c>
      <c r="R83" s="52">
        <v>582844</v>
      </c>
      <c r="S83" s="52">
        <v>818989</v>
      </c>
      <c r="T83" s="52">
        <v>758071</v>
      </c>
      <c r="U83" s="52">
        <v>765893</v>
      </c>
      <c r="V83" s="52">
        <v>655547</v>
      </c>
      <c r="W83" s="52">
        <v>747872</v>
      </c>
      <c r="X83" s="52">
        <v>735509</v>
      </c>
      <c r="Y83" s="52">
        <v>803298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58037</v>
      </c>
      <c r="D86" s="52">
        <v>219840</v>
      </c>
      <c r="E86" s="52">
        <v>329117</v>
      </c>
      <c r="F86" s="52">
        <v>228834</v>
      </c>
      <c r="G86" s="52">
        <v>348556</v>
      </c>
      <c r="H86" s="52">
        <v>595428</v>
      </c>
      <c r="I86" s="52">
        <v>759668</v>
      </c>
      <c r="J86" s="52">
        <v>603748</v>
      </c>
      <c r="K86" s="52">
        <v>292740</v>
      </c>
      <c r="L86" s="52">
        <v>248505</v>
      </c>
      <c r="M86" s="52">
        <v>269432</v>
      </c>
      <c r="N86" s="52">
        <v>204817</v>
      </c>
      <c r="O86" s="52">
        <v>404238</v>
      </c>
      <c r="P86" s="52">
        <v>312214</v>
      </c>
      <c r="Q86" s="52">
        <v>518991</v>
      </c>
      <c r="R86" s="52">
        <v>532428</v>
      </c>
      <c r="S86" s="52">
        <v>576442</v>
      </c>
      <c r="T86" s="52">
        <v>770881</v>
      </c>
      <c r="U86" s="52">
        <v>726238</v>
      </c>
      <c r="V86" s="52">
        <v>725518</v>
      </c>
      <c r="W86" s="52">
        <v>535887</v>
      </c>
      <c r="X86" s="52">
        <v>590730</v>
      </c>
      <c r="Y86" s="52">
        <v>562867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72827</v>
      </c>
      <c r="D88" s="52">
        <v>146025</v>
      </c>
      <c r="E88" s="52">
        <v>129279</v>
      </c>
      <c r="F88" s="52">
        <v>143116</v>
      </c>
      <c r="G88" s="52">
        <v>164919</v>
      </c>
      <c r="H88" s="52">
        <v>194746</v>
      </c>
      <c r="I88" s="52">
        <v>159922</v>
      </c>
      <c r="J88" s="52">
        <v>187768</v>
      </c>
      <c r="K88" s="52">
        <v>134773</v>
      </c>
      <c r="L88" s="52">
        <v>146750</v>
      </c>
      <c r="M88" s="52">
        <v>177299</v>
      </c>
      <c r="N88" s="52">
        <v>199720</v>
      </c>
      <c r="O88" s="52">
        <v>199486</v>
      </c>
      <c r="P88" s="52">
        <v>141703</v>
      </c>
      <c r="Q88" s="52">
        <v>127033</v>
      </c>
      <c r="R88" s="52">
        <v>128418</v>
      </c>
      <c r="S88" s="52">
        <v>211362</v>
      </c>
      <c r="T88" s="52">
        <v>199924</v>
      </c>
      <c r="U88" s="52">
        <v>254153</v>
      </c>
      <c r="V88" s="52">
        <v>327432</v>
      </c>
      <c r="W88" s="52">
        <v>549520</v>
      </c>
      <c r="X88" s="52">
        <v>641498</v>
      </c>
      <c r="Y88" s="52">
        <v>401526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11</v>
      </c>
      <c r="D89" s="52">
        <v>49</v>
      </c>
      <c r="E89" s="52">
        <v>46</v>
      </c>
      <c r="F89" s="52">
        <v>26</v>
      </c>
      <c r="G89" s="52">
        <v>152</v>
      </c>
      <c r="H89" s="52">
        <v>214</v>
      </c>
      <c r="I89" s="52">
        <v>347</v>
      </c>
      <c r="J89" s="52">
        <v>476</v>
      </c>
      <c r="K89" s="52">
        <v>420</v>
      </c>
      <c r="L89" s="52">
        <v>1021</v>
      </c>
      <c r="M89" s="52">
        <v>397</v>
      </c>
      <c r="N89" s="52">
        <v>851</v>
      </c>
      <c r="O89" s="52">
        <v>925</v>
      </c>
      <c r="P89" s="52">
        <v>1265</v>
      </c>
      <c r="Q89" s="52">
        <v>519</v>
      </c>
      <c r="R89" s="52">
        <v>459</v>
      </c>
      <c r="S89" s="52">
        <v>1525</v>
      </c>
      <c r="T89" s="52">
        <v>384</v>
      </c>
      <c r="U89" s="52">
        <v>1282</v>
      </c>
      <c r="V89" s="52">
        <v>1470</v>
      </c>
      <c r="W89" s="52">
        <v>12205</v>
      </c>
      <c r="X89" s="52">
        <v>32866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160888</v>
      </c>
      <c r="D92" s="52">
        <v>227648</v>
      </c>
      <c r="E92" s="52">
        <v>216895</v>
      </c>
      <c r="F92" s="52">
        <v>158547</v>
      </c>
      <c r="G92" s="52">
        <v>204459</v>
      </c>
      <c r="H92" s="52">
        <v>219763</v>
      </c>
      <c r="I92" s="52">
        <v>131240</v>
      </c>
      <c r="J92" s="52">
        <v>130847</v>
      </c>
      <c r="K92" s="52">
        <v>187361</v>
      </c>
      <c r="L92" s="52">
        <v>201901</v>
      </c>
      <c r="M92" s="52">
        <v>185020</v>
      </c>
      <c r="N92" s="52">
        <v>136607</v>
      </c>
      <c r="O92" s="52">
        <v>129953</v>
      </c>
      <c r="P92" s="52">
        <v>121103</v>
      </c>
      <c r="Q92" s="52">
        <v>163049</v>
      </c>
      <c r="R92" s="52">
        <v>202670</v>
      </c>
      <c r="S92" s="52">
        <v>244381</v>
      </c>
      <c r="T92" s="52">
        <v>217976</v>
      </c>
      <c r="U92" s="52">
        <v>191117</v>
      </c>
      <c r="V92" s="52">
        <v>191763</v>
      </c>
      <c r="W92" s="52">
        <v>194121</v>
      </c>
      <c r="X92" s="52">
        <v>233484</v>
      </c>
      <c r="Y92" s="52">
        <v>289267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52</v>
      </c>
      <c r="D93" s="52">
        <v>50</v>
      </c>
      <c r="E93" s="52">
        <v>87</v>
      </c>
      <c r="F93" s="52">
        <v>73</v>
      </c>
      <c r="G93" s="52">
        <v>185</v>
      </c>
      <c r="H93" s="52">
        <v>173</v>
      </c>
      <c r="I93" s="52">
        <v>376</v>
      </c>
      <c r="J93" s="52">
        <v>339</v>
      </c>
      <c r="K93" s="52">
        <v>409</v>
      </c>
      <c r="L93" s="52">
        <v>873</v>
      </c>
      <c r="M93" s="52">
        <v>324</v>
      </c>
      <c r="N93" s="52">
        <v>468</v>
      </c>
      <c r="O93" s="52">
        <v>565</v>
      </c>
      <c r="P93" s="52">
        <v>422</v>
      </c>
      <c r="Q93" s="52">
        <v>823</v>
      </c>
      <c r="R93" s="52">
        <v>897</v>
      </c>
      <c r="S93" s="52">
        <v>1135</v>
      </c>
      <c r="T93" s="52">
        <v>1007</v>
      </c>
      <c r="U93" s="52">
        <v>821</v>
      </c>
      <c r="V93" s="52">
        <v>1122</v>
      </c>
      <c r="W93" s="52">
        <v>4119</v>
      </c>
      <c r="X93" s="52">
        <v>11872</v>
      </c>
      <c r="Y93" s="52">
        <v>1012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233734</v>
      </c>
      <c r="D96" s="52">
        <v>508409</v>
      </c>
      <c r="E96" s="52">
        <v>369559</v>
      </c>
      <c r="F96" s="52">
        <v>214606</v>
      </c>
      <c r="G96" s="52">
        <v>741193</v>
      </c>
      <c r="H96" s="52">
        <v>999101</v>
      </c>
      <c r="I96" s="52">
        <v>1101215</v>
      </c>
      <c r="J96" s="52">
        <v>300924</v>
      </c>
      <c r="K96" s="52">
        <v>303893</v>
      </c>
      <c r="L96" s="52">
        <v>323131</v>
      </c>
      <c r="M96" s="52">
        <v>364604</v>
      </c>
      <c r="N96" s="52">
        <v>460346</v>
      </c>
      <c r="O96" s="52">
        <v>600079</v>
      </c>
      <c r="P96" s="52">
        <v>686255</v>
      </c>
      <c r="Q96" s="52">
        <v>574099</v>
      </c>
      <c r="R96" s="52">
        <v>298616</v>
      </c>
      <c r="S96" s="52">
        <v>353462</v>
      </c>
      <c r="T96" s="52">
        <v>394941</v>
      </c>
      <c r="U96" s="52">
        <v>363923</v>
      </c>
      <c r="V96" s="52">
        <v>236884</v>
      </c>
      <c r="W96" s="52">
        <v>0</v>
      </c>
      <c r="X96" s="52">
        <v>0</v>
      </c>
      <c r="Y96" s="52">
        <v>0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6633</v>
      </c>
      <c r="D97" s="52">
        <v>15055</v>
      </c>
      <c r="E97" s="52">
        <v>13286</v>
      </c>
      <c r="F97" s="52">
        <v>6941</v>
      </c>
      <c r="G97" s="52">
        <v>67857</v>
      </c>
      <c r="H97" s="52">
        <v>69837</v>
      </c>
      <c r="I97" s="52">
        <v>193819</v>
      </c>
      <c r="J97" s="52">
        <v>118137</v>
      </c>
      <c r="K97" s="52">
        <v>107861</v>
      </c>
      <c r="L97" s="52">
        <v>237080</v>
      </c>
      <c r="M97" s="52">
        <v>44313</v>
      </c>
      <c r="N97" s="52">
        <v>125809</v>
      </c>
      <c r="O97" s="52">
        <v>213063</v>
      </c>
      <c r="P97" s="52">
        <v>398547</v>
      </c>
      <c r="Q97" s="52">
        <v>182611</v>
      </c>
      <c r="R97" s="52">
        <v>196478</v>
      </c>
      <c r="S97" s="52">
        <v>224063</v>
      </c>
      <c r="T97" s="52">
        <v>186837</v>
      </c>
      <c r="U97" s="52">
        <v>212044</v>
      </c>
      <c r="V97" s="52">
        <v>233523</v>
      </c>
      <c r="W97" s="52">
        <v>400454</v>
      </c>
      <c r="X97" s="52">
        <v>302756</v>
      </c>
      <c r="Y97" s="52">
        <v>593992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38690</v>
      </c>
      <c r="D101" s="52">
        <v>50511</v>
      </c>
      <c r="E101" s="52">
        <v>49295</v>
      </c>
      <c r="F101" s="52">
        <v>65086</v>
      </c>
      <c r="G101" s="52">
        <v>99904</v>
      </c>
      <c r="H101" s="52">
        <v>132213</v>
      </c>
      <c r="I101" s="52">
        <v>155944</v>
      </c>
      <c r="J101" s="52">
        <v>135216</v>
      </c>
      <c r="K101" s="52">
        <v>92950</v>
      </c>
      <c r="L101" s="52">
        <v>78063</v>
      </c>
      <c r="M101" s="52">
        <v>78011</v>
      </c>
      <c r="N101" s="52">
        <v>137581</v>
      </c>
      <c r="O101" s="52">
        <v>161060</v>
      </c>
      <c r="P101" s="52">
        <v>178732</v>
      </c>
      <c r="Q101" s="52">
        <v>126587</v>
      </c>
      <c r="R101" s="52">
        <v>89757</v>
      </c>
      <c r="S101" s="52">
        <v>74070</v>
      </c>
      <c r="T101" s="52">
        <v>83837</v>
      </c>
      <c r="U101" s="52">
        <v>110239</v>
      </c>
      <c r="V101" s="52">
        <v>153933</v>
      </c>
      <c r="W101" s="52">
        <v>166021</v>
      </c>
      <c r="X101" s="52">
        <v>250235</v>
      </c>
      <c r="Y101" s="52">
        <v>163243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142226</v>
      </c>
      <c r="D102" s="52">
        <v>309856</v>
      </c>
      <c r="E102" s="52">
        <v>306778</v>
      </c>
      <c r="F102" s="52">
        <v>189385</v>
      </c>
      <c r="G102" s="52">
        <v>318605</v>
      </c>
      <c r="H102" s="52">
        <v>395239</v>
      </c>
      <c r="I102" s="52">
        <v>433351</v>
      </c>
      <c r="J102" s="52">
        <v>361984</v>
      </c>
      <c r="K102" s="52">
        <v>273640</v>
      </c>
      <c r="L102" s="52">
        <v>330369</v>
      </c>
      <c r="M102" s="52">
        <v>251493</v>
      </c>
      <c r="N102" s="52">
        <v>344780</v>
      </c>
      <c r="O102" s="52">
        <v>345859</v>
      </c>
      <c r="P102" s="52">
        <v>502108</v>
      </c>
      <c r="Q102" s="52">
        <v>314076</v>
      </c>
      <c r="R102" s="52">
        <v>306265</v>
      </c>
      <c r="S102" s="52">
        <v>265189</v>
      </c>
      <c r="T102" s="52">
        <v>316791</v>
      </c>
      <c r="U102" s="52">
        <v>309390</v>
      </c>
      <c r="V102" s="52">
        <v>368295</v>
      </c>
      <c r="W102" s="52">
        <v>426900</v>
      </c>
      <c r="X102" s="52">
        <v>540779</v>
      </c>
      <c r="Y102" s="52">
        <v>477707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311965</v>
      </c>
      <c r="D103" s="36">
        <v>555763</v>
      </c>
      <c r="E103" s="36">
        <v>393229</v>
      </c>
      <c r="F103" s="36">
        <v>292901</v>
      </c>
      <c r="G103" s="36">
        <v>792508</v>
      </c>
      <c r="H103" s="36">
        <v>1002881</v>
      </c>
      <c r="I103" s="36">
        <v>1042548</v>
      </c>
      <c r="J103" s="36">
        <v>277288</v>
      </c>
      <c r="K103" s="36">
        <v>427803</v>
      </c>
      <c r="L103" s="36">
        <v>582656</v>
      </c>
      <c r="M103" s="36">
        <v>521966</v>
      </c>
      <c r="N103" s="36">
        <v>521700</v>
      </c>
      <c r="O103" s="36">
        <v>726567</v>
      </c>
      <c r="P103" s="36">
        <v>770936</v>
      </c>
      <c r="Q103" s="36">
        <v>716070</v>
      </c>
      <c r="R103" s="36">
        <v>517043</v>
      </c>
      <c r="S103" s="36">
        <v>763960</v>
      </c>
      <c r="T103" s="36">
        <v>690220</v>
      </c>
      <c r="U103" s="36">
        <v>727668</v>
      </c>
      <c r="V103" s="36">
        <v>604021</v>
      </c>
      <c r="W103" s="36">
        <v>679833</v>
      </c>
      <c r="X103" s="36">
        <v>527033</v>
      </c>
      <c r="Y103" s="36">
        <v>755423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230</v>
      </c>
      <c r="D107" s="52">
        <v>134</v>
      </c>
      <c r="E107" s="52">
        <v>63</v>
      </c>
      <c r="F107" s="52">
        <v>148</v>
      </c>
      <c r="G107" s="52">
        <v>160</v>
      </c>
      <c r="H107" s="52">
        <v>281</v>
      </c>
      <c r="I107" s="52">
        <v>253</v>
      </c>
      <c r="J107" s="52">
        <v>117</v>
      </c>
      <c r="K107" s="52">
        <v>41</v>
      </c>
      <c r="L107" s="52">
        <v>0</v>
      </c>
      <c r="M107" s="52">
        <v>70</v>
      </c>
      <c r="N107" s="52">
        <v>130</v>
      </c>
      <c r="O107" s="52">
        <v>94</v>
      </c>
      <c r="P107" s="52">
        <v>0</v>
      </c>
      <c r="Q107" s="52">
        <v>0</v>
      </c>
      <c r="R107" s="52">
        <v>55</v>
      </c>
      <c r="S107" s="52">
        <v>111</v>
      </c>
      <c r="T107" s="52">
        <v>107</v>
      </c>
      <c r="U107" s="52">
        <v>103</v>
      </c>
      <c r="V107" s="52">
        <v>126</v>
      </c>
      <c r="W107" s="52">
        <v>90</v>
      </c>
      <c r="X107" s="52">
        <v>86</v>
      </c>
      <c r="Y107" s="52">
        <v>131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79</v>
      </c>
      <c r="D110" s="52">
        <v>111</v>
      </c>
      <c r="E110" s="52">
        <v>87</v>
      </c>
      <c r="F110" s="52">
        <v>45</v>
      </c>
      <c r="G110" s="52">
        <v>117</v>
      </c>
      <c r="H110" s="52">
        <v>118</v>
      </c>
      <c r="I110" s="52">
        <v>169</v>
      </c>
      <c r="J110" s="52">
        <v>135</v>
      </c>
      <c r="K110" s="52">
        <v>93</v>
      </c>
      <c r="L110" s="52">
        <v>60</v>
      </c>
      <c r="M110" s="52">
        <v>56</v>
      </c>
      <c r="N110" s="52">
        <v>68</v>
      </c>
      <c r="O110" s="52">
        <v>111</v>
      </c>
      <c r="P110" s="52">
        <v>44</v>
      </c>
      <c r="Q110" s="52">
        <v>29</v>
      </c>
      <c r="R110" s="52">
        <v>48</v>
      </c>
      <c r="S110" s="52">
        <v>73</v>
      </c>
      <c r="T110" s="52">
        <v>105</v>
      </c>
      <c r="U110" s="52">
        <v>99</v>
      </c>
      <c r="V110" s="52">
        <v>113</v>
      </c>
      <c r="W110" s="52">
        <v>76</v>
      </c>
      <c r="X110" s="52">
        <v>63</v>
      </c>
      <c r="Y110" s="52">
        <v>62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158</v>
      </c>
      <c r="D112" s="52">
        <v>187</v>
      </c>
      <c r="E112" s="52">
        <v>147</v>
      </c>
      <c r="F112" s="52">
        <v>133</v>
      </c>
      <c r="G112" s="52">
        <v>138</v>
      </c>
      <c r="H112" s="52">
        <v>188</v>
      </c>
      <c r="I112" s="52">
        <v>229</v>
      </c>
      <c r="J112" s="52">
        <v>246</v>
      </c>
      <c r="K112" s="52">
        <v>156</v>
      </c>
      <c r="L112" s="52">
        <v>259</v>
      </c>
      <c r="M112" s="52">
        <v>193</v>
      </c>
      <c r="N112" s="52">
        <v>200</v>
      </c>
      <c r="O112" s="52">
        <v>191</v>
      </c>
      <c r="P112" s="52">
        <v>156</v>
      </c>
      <c r="Q112" s="52">
        <v>48</v>
      </c>
      <c r="R112" s="52">
        <v>59</v>
      </c>
      <c r="S112" s="52">
        <v>84</v>
      </c>
      <c r="T112" s="52">
        <v>111</v>
      </c>
      <c r="U112" s="52">
        <v>103</v>
      </c>
      <c r="V112" s="52">
        <v>122</v>
      </c>
      <c r="W112" s="52">
        <v>146</v>
      </c>
      <c r="X112" s="52">
        <v>169</v>
      </c>
      <c r="Y112" s="52">
        <v>129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1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2</v>
      </c>
      <c r="P113" s="52">
        <v>0</v>
      </c>
      <c r="Q113" s="52">
        <v>0</v>
      </c>
      <c r="R113" s="52">
        <v>0</v>
      </c>
      <c r="S113" s="52">
        <v>0</v>
      </c>
      <c r="T113" s="52">
        <v>1</v>
      </c>
      <c r="U113" s="52">
        <v>0</v>
      </c>
      <c r="V113" s="52">
        <v>0</v>
      </c>
      <c r="W113" s="52">
        <v>3</v>
      </c>
      <c r="X113" s="52">
        <v>9</v>
      </c>
      <c r="Y113" s="52">
        <v>2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198</v>
      </c>
      <c r="D116" s="52">
        <v>75</v>
      </c>
      <c r="E116" s="52">
        <v>51</v>
      </c>
      <c r="F116" s="52">
        <v>148</v>
      </c>
      <c r="G116" s="52">
        <v>157</v>
      </c>
      <c r="H116" s="52">
        <v>244</v>
      </c>
      <c r="I116" s="52">
        <v>60</v>
      </c>
      <c r="J116" s="52">
        <v>0</v>
      </c>
      <c r="K116" s="52">
        <v>8</v>
      </c>
      <c r="L116" s="52">
        <v>22</v>
      </c>
      <c r="M116" s="52">
        <v>109</v>
      </c>
      <c r="N116" s="52">
        <v>82</v>
      </c>
      <c r="O116" s="52">
        <v>35</v>
      </c>
      <c r="P116" s="52">
        <v>0</v>
      </c>
      <c r="Q116" s="52">
        <v>0</v>
      </c>
      <c r="R116" s="52">
        <v>2</v>
      </c>
      <c r="S116" s="52">
        <v>29</v>
      </c>
      <c r="T116" s="52">
        <v>17</v>
      </c>
      <c r="U116" s="52">
        <v>26</v>
      </c>
      <c r="V116" s="52">
        <v>21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6</v>
      </c>
      <c r="D117" s="52">
        <v>3</v>
      </c>
      <c r="E117" s="52">
        <v>1</v>
      </c>
      <c r="F117" s="52">
        <v>6</v>
      </c>
      <c r="G117" s="52">
        <v>14</v>
      </c>
      <c r="H117" s="52">
        <v>17</v>
      </c>
      <c r="I117" s="52">
        <v>10</v>
      </c>
      <c r="J117" s="52">
        <v>0</v>
      </c>
      <c r="K117" s="52">
        <v>3</v>
      </c>
      <c r="L117" s="52">
        <v>15</v>
      </c>
      <c r="M117" s="52">
        <v>14</v>
      </c>
      <c r="N117" s="52">
        <v>21</v>
      </c>
      <c r="O117" s="52">
        <v>12</v>
      </c>
      <c r="P117" s="52">
        <v>0</v>
      </c>
      <c r="Q117" s="52">
        <v>0</v>
      </c>
      <c r="R117" s="52">
        <v>0</v>
      </c>
      <c r="S117" s="52">
        <v>18</v>
      </c>
      <c r="T117" s="52">
        <v>5</v>
      </c>
      <c r="U117" s="52">
        <v>16</v>
      </c>
      <c r="V117" s="52">
        <v>13</v>
      </c>
      <c r="W117" s="52">
        <v>0</v>
      </c>
      <c r="X117" s="52">
        <v>2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162</v>
      </c>
      <c r="D121" s="52">
        <v>150</v>
      </c>
      <c r="E121" s="52">
        <v>156</v>
      </c>
      <c r="F121" s="52">
        <v>180</v>
      </c>
      <c r="G121" s="52">
        <v>145</v>
      </c>
      <c r="H121" s="52">
        <v>192</v>
      </c>
      <c r="I121" s="52">
        <v>109</v>
      </c>
      <c r="J121" s="52">
        <v>121</v>
      </c>
      <c r="K121" s="52">
        <v>73</v>
      </c>
      <c r="L121" s="52">
        <v>22</v>
      </c>
      <c r="M121" s="52">
        <v>67</v>
      </c>
      <c r="N121" s="52">
        <v>124</v>
      </c>
      <c r="O121" s="52">
        <v>88</v>
      </c>
      <c r="P121" s="52">
        <v>18</v>
      </c>
      <c r="Q121" s="52">
        <v>42</v>
      </c>
      <c r="R121" s="52">
        <v>49</v>
      </c>
      <c r="S121" s="52">
        <v>46</v>
      </c>
      <c r="T121" s="52">
        <v>52</v>
      </c>
      <c r="U121" s="52">
        <v>55</v>
      </c>
      <c r="V121" s="52">
        <v>75</v>
      </c>
      <c r="W121" s="52">
        <v>48</v>
      </c>
      <c r="X121" s="52">
        <v>69</v>
      </c>
      <c r="Y121" s="52">
        <v>69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355</v>
      </c>
      <c r="D122" s="36">
        <v>269</v>
      </c>
      <c r="E122" s="36">
        <v>203</v>
      </c>
      <c r="F122" s="36">
        <v>279</v>
      </c>
      <c r="G122" s="36">
        <v>356</v>
      </c>
      <c r="H122" s="36">
        <v>486</v>
      </c>
      <c r="I122" s="36">
        <v>266</v>
      </c>
      <c r="J122" s="36">
        <v>94</v>
      </c>
      <c r="K122" s="36">
        <v>115</v>
      </c>
      <c r="L122" s="36">
        <v>38</v>
      </c>
      <c r="M122" s="36">
        <v>136</v>
      </c>
      <c r="N122" s="36">
        <v>187</v>
      </c>
      <c r="O122" s="36">
        <v>188</v>
      </c>
      <c r="P122" s="36">
        <v>31</v>
      </c>
      <c r="Q122" s="36">
        <v>92</v>
      </c>
      <c r="R122" s="36">
        <v>91</v>
      </c>
      <c r="S122" s="36">
        <v>132</v>
      </c>
      <c r="T122" s="36">
        <v>116</v>
      </c>
      <c r="U122" s="36">
        <v>145</v>
      </c>
      <c r="V122" s="36">
        <v>132</v>
      </c>
      <c r="W122" s="36">
        <v>85</v>
      </c>
      <c r="X122" s="36">
        <v>49</v>
      </c>
      <c r="Y122" s="36">
        <v>121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144124</v>
      </c>
      <c r="G126" s="52">
        <v>2850</v>
      </c>
      <c r="H126" s="52">
        <v>9348</v>
      </c>
      <c r="I126" s="52">
        <v>0</v>
      </c>
      <c r="J126" s="52">
        <v>7913</v>
      </c>
      <c r="K126" s="52">
        <v>53994</v>
      </c>
      <c r="L126" s="52">
        <v>99561</v>
      </c>
      <c r="M126" s="52">
        <v>298323</v>
      </c>
      <c r="N126" s="52">
        <v>223429</v>
      </c>
      <c r="O126" s="52">
        <v>197401</v>
      </c>
      <c r="P126" s="52">
        <v>93401</v>
      </c>
      <c r="Q126" s="52">
        <v>44823</v>
      </c>
      <c r="R126" s="52">
        <v>51228</v>
      </c>
      <c r="S126" s="52">
        <v>35084</v>
      </c>
      <c r="T126" s="52">
        <v>39108</v>
      </c>
      <c r="U126" s="52">
        <v>28096</v>
      </c>
      <c r="V126" s="52">
        <v>0</v>
      </c>
      <c r="W126" s="52">
        <v>3</v>
      </c>
      <c r="X126" s="52">
        <v>0</v>
      </c>
      <c r="Y126" s="52">
        <v>32939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23393</v>
      </c>
      <c r="G129" s="52">
        <v>46563</v>
      </c>
      <c r="H129" s="52">
        <v>3228</v>
      </c>
      <c r="I129" s="52">
        <v>3580</v>
      </c>
      <c r="J129" s="52">
        <v>3116</v>
      </c>
      <c r="K129" s="52">
        <v>15630</v>
      </c>
      <c r="L129" s="52">
        <v>32587</v>
      </c>
      <c r="M129" s="52">
        <v>73693</v>
      </c>
      <c r="N129" s="52">
        <v>134920</v>
      </c>
      <c r="O129" s="52">
        <v>134422</v>
      </c>
      <c r="P129" s="52">
        <v>83417</v>
      </c>
      <c r="Q129" s="52">
        <v>74868</v>
      </c>
      <c r="R129" s="52">
        <v>60086</v>
      </c>
      <c r="S129" s="52">
        <v>61584</v>
      </c>
      <c r="T129" s="52">
        <v>73425</v>
      </c>
      <c r="U129" s="52">
        <v>75487</v>
      </c>
      <c r="V129" s="52">
        <v>75266</v>
      </c>
      <c r="W129" s="52">
        <v>49135</v>
      </c>
      <c r="X129" s="52">
        <v>40091</v>
      </c>
      <c r="Y129" s="52">
        <v>31922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114103</v>
      </c>
      <c r="G131" s="52">
        <v>1398</v>
      </c>
      <c r="H131" s="52">
        <v>12675</v>
      </c>
      <c r="I131" s="52">
        <v>9756</v>
      </c>
      <c r="J131" s="52">
        <v>2330</v>
      </c>
      <c r="K131" s="52">
        <v>12554</v>
      </c>
      <c r="L131" s="52">
        <v>42491</v>
      </c>
      <c r="M131" s="52">
        <v>331752</v>
      </c>
      <c r="N131" s="52">
        <v>203972</v>
      </c>
      <c r="O131" s="52">
        <v>194001</v>
      </c>
      <c r="P131" s="52">
        <v>103517</v>
      </c>
      <c r="Q131" s="52">
        <v>60707</v>
      </c>
      <c r="R131" s="52">
        <v>50695</v>
      </c>
      <c r="S131" s="52">
        <v>31105</v>
      </c>
      <c r="T131" s="52">
        <v>15132</v>
      </c>
      <c r="U131" s="52">
        <v>23114</v>
      </c>
      <c r="V131" s="52">
        <v>63856</v>
      </c>
      <c r="W131" s="52">
        <v>52996</v>
      </c>
      <c r="X131" s="52">
        <v>77639</v>
      </c>
      <c r="Y131" s="52">
        <v>30098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44</v>
      </c>
      <c r="G132" s="52">
        <v>18</v>
      </c>
      <c r="H132" s="52">
        <v>17</v>
      </c>
      <c r="I132" s="52">
        <v>46</v>
      </c>
      <c r="J132" s="52">
        <v>0</v>
      </c>
      <c r="K132" s="52">
        <v>0</v>
      </c>
      <c r="L132" s="52">
        <v>126</v>
      </c>
      <c r="M132" s="52">
        <v>1040</v>
      </c>
      <c r="N132" s="52">
        <v>481</v>
      </c>
      <c r="O132" s="52">
        <v>1077</v>
      </c>
      <c r="P132" s="52">
        <v>598</v>
      </c>
      <c r="Q132" s="52">
        <v>303</v>
      </c>
      <c r="R132" s="52">
        <v>412</v>
      </c>
      <c r="S132" s="52">
        <v>46</v>
      </c>
      <c r="T132" s="52">
        <v>1178</v>
      </c>
      <c r="U132" s="52">
        <v>0</v>
      </c>
      <c r="V132" s="52">
        <v>0</v>
      </c>
      <c r="W132" s="52">
        <v>2262</v>
      </c>
      <c r="X132" s="52">
        <v>8343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29038</v>
      </c>
      <c r="G135" s="52">
        <v>3974</v>
      </c>
      <c r="H135" s="52">
        <v>0</v>
      </c>
      <c r="I135" s="52">
        <v>0</v>
      </c>
      <c r="J135" s="52">
        <v>4009</v>
      </c>
      <c r="K135" s="52">
        <v>30733</v>
      </c>
      <c r="L135" s="52">
        <v>33250</v>
      </c>
      <c r="M135" s="52">
        <v>1</v>
      </c>
      <c r="N135" s="52">
        <v>15447</v>
      </c>
      <c r="O135" s="52">
        <v>3120</v>
      </c>
      <c r="P135" s="52">
        <v>0</v>
      </c>
      <c r="Q135" s="52">
        <v>0</v>
      </c>
      <c r="R135" s="52">
        <v>6325</v>
      </c>
      <c r="S135" s="52">
        <v>18071</v>
      </c>
      <c r="T135" s="52">
        <v>34835</v>
      </c>
      <c r="U135" s="52">
        <v>10657</v>
      </c>
      <c r="V135" s="52">
        <v>12305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939</v>
      </c>
      <c r="G136" s="52">
        <v>362</v>
      </c>
      <c r="H136" s="52">
        <v>0</v>
      </c>
      <c r="I136" s="52">
        <v>0</v>
      </c>
      <c r="J136" s="52">
        <v>1576</v>
      </c>
      <c r="K136" s="52">
        <v>10908</v>
      </c>
      <c r="L136" s="52">
        <v>24393</v>
      </c>
      <c r="M136" s="52">
        <v>0</v>
      </c>
      <c r="N136" s="52">
        <v>4221</v>
      </c>
      <c r="O136" s="52">
        <v>1108</v>
      </c>
      <c r="P136" s="52">
        <v>0</v>
      </c>
      <c r="Q136" s="52">
        <v>0</v>
      </c>
      <c r="R136" s="52">
        <v>4162</v>
      </c>
      <c r="S136" s="52">
        <v>11449</v>
      </c>
      <c r="T136" s="52">
        <v>16479</v>
      </c>
      <c r="U136" s="52">
        <v>6205</v>
      </c>
      <c r="V136" s="52">
        <v>12111</v>
      </c>
      <c r="W136" s="52">
        <v>1</v>
      </c>
      <c r="X136" s="52">
        <v>0</v>
      </c>
      <c r="Y136" s="52">
        <v>37242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56596</v>
      </c>
      <c r="G140" s="52">
        <v>887</v>
      </c>
      <c r="H140" s="52">
        <v>3133</v>
      </c>
      <c r="I140" s="52">
        <v>0</v>
      </c>
      <c r="J140" s="52">
        <v>6456</v>
      </c>
      <c r="K140" s="52">
        <v>27822</v>
      </c>
      <c r="L140" s="52">
        <v>45713</v>
      </c>
      <c r="M140" s="52">
        <v>109719</v>
      </c>
      <c r="N140" s="52">
        <v>108898</v>
      </c>
      <c r="O140" s="52">
        <v>68389</v>
      </c>
      <c r="P140" s="52">
        <v>48179</v>
      </c>
      <c r="Q140" s="52">
        <v>28786</v>
      </c>
      <c r="R140" s="52">
        <v>50163</v>
      </c>
      <c r="S140" s="52">
        <v>42577</v>
      </c>
      <c r="T140" s="52">
        <v>65243</v>
      </c>
      <c r="U140" s="52">
        <v>64798</v>
      </c>
      <c r="V140" s="52">
        <v>50649</v>
      </c>
      <c r="W140" s="52">
        <v>32059</v>
      </c>
      <c r="X140" s="52">
        <v>19449</v>
      </c>
      <c r="Y140" s="52">
        <v>40346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87528</v>
      </c>
      <c r="G141" s="36">
        <v>2209</v>
      </c>
      <c r="H141" s="36">
        <v>7946</v>
      </c>
      <c r="I141" s="36">
        <v>0</v>
      </c>
      <c r="J141" s="36">
        <v>4947</v>
      </c>
      <c r="K141" s="36">
        <v>43493</v>
      </c>
      <c r="L141" s="36">
        <v>80624</v>
      </c>
      <c r="M141" s="36">
        <v>227709</v>
      </c>
      <c r="N141" s="36">
        <v>164785</v>
      </c>
      <c r="O141" s="36">
        <v>143653</v>
      </c>
      <c r="P141" s="36">
        <v>73986</v>
      </c>
      <c r="Q141" s="36">
        <v>65613</v>
      </c>
      <c r="R141" s="36">
        <v>84704</v>
      </c>
      <c r="S141" s="36">
        <v>122651</v>
      </c>
      <c r="T141" s="36">
        <v>142152</v>
      </c>
      <c r="U141" s="36">
        <v>152415</v>
      </c>
      <c r="V141" s="36">
        <v>83085</v>
      </c>
      <c r="W141" s="36">
        <v>51068</v>
      </c>
      <c r="X141" s="36">
        <v>18929</v>
      </c>
      <c r="Y141" s="36">
        <v>63807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3536</v>
      </c>
      <c r="D145" s="52">
        <v>6597</v>
      </c>
      <c r="E145" s="52">
        <v>9274</v>
      </c>
      <c r="F145" s="52">
        <v>12836</v>
      </c>
      <c r="G145" s="52">
        <v>13680</v>
      </c>
      <c r="H145" s="52">
        <v>10916</v>
      </c>
      <c r="I145" s="52">
        <v>12570</v>
      </c>
      <c r="J145" s="52">
        <v>18781</v>
      </c>
      <c r="K145" s="52">
        <v>29927</v>
      </c>
      <c r="L145" s="52">
        <v>39347</v>
      </c>
      <c r="M145" s="52">
        <v>37624</v>
      </c>
      <c r="N145" s="52">
        <v>24988</v>
      </c>
      <c r="O145" s="52">
        <v>18957</v>
      </c>
      <c r="P145" s="52">
        <v>10648</v>
      </c>
      <c r="Q145" s="52">
        <v>18727</v>
      </c>
      <c r="R145" s="52">
        <v>20654</v>
      </c>
      <c r="S145" s="52">
        <v>22576</v>
      </c>
      <c r="T145" s="52">
        <v>14611</v>
      </c>
      <c r="U145" s="52">
        <v>120972</v>
      </c>
      <c r="V145" s="52">
        <v>275074</v>
      </c>
      <c r="W145" s="52">
        <v>572823</v>
      </c>
      <c r="X145" s="52">
        <v>585553</v>
      </c>
      <c r="Y145" s="52">
        <v>250131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1590</v>
      </c>
      <c r="D147" s="52">
        <v>4104</v>
      </c>
      <c r="E147" s="52">
        <v>4910</v>
      </c>
      <c r="F147" s="52">
        <v>6953</v>
      </c>
      <c r="G147" s="52">
        <v>14111</v>
      </c>
      <c r="H147" s="52">
        <v>10188</v>
      </c>
      <c r="I147" s="52">
        <v>11496</v>
      </c>
      <c r="J147" s="52">
        <v>15853</v>
      </c>
      <c r="K147" s="52">
        <v>31563</v>
      </c>
      <c r="L147" s="52">
        <v>45263</v>
      </c>
      <c r="M147" s="52">
        <v>51793</v>
      </c>
      <c r="N147" s="52">
        <v>36772</v>
      </c>
      <c r="O147" s="52">
        <v>55215</v>
      </c>
      <c r="P147" s="52">
        <v>24513</v>
      </c>
      <c r="Q147" s="52">
        <v>30305</v>
      </c>
      <c r="R147" s="52">
        <v>43408</v>
      </c>
      <c r="S147" s="52">
        <v>52410</v>
      </c>
      <c r="T147" s="52">
        <v>57558</v>
      </c>
      <c r="U147" s="52">
        <v>148312</v>
      </c>
      <c r="V147" s="52">
        <v>337381</v>
      </c>
      <c r="W147" s="52">
        <v>535757</v>
      </c>
      <c r="X147" s="52">
        <v>732541</v>
      </c>
      <c r="Y147" s="52">
        <v>368084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1897</v>
      </c>
      <c r="D149" s="52">
        <v>2364</v>
      </c>
      <c r="E149" s="52">
        <v>3813</v>
      </c>
      <c r="F149" s="52">
        <v>5965</v>
      </c>
      <c r="G149" s="52">
        <v>3146</v>
      </c>
      <c r="H149" s="52">
        <v>2330</v>
      </c>
      <c r="I149" s="52">
        <v>1408</v>
      </c>
      <c r="J149" s="52">
        <v>5472</v>
      </c>
      <c r="K149" s="52">
        <v>11477</v>
      </c>
      <c r="L149" s="52">
        <v>12784</v>
      </c>
      <c r="M149" s="52">
        <v>15103</v>
      </c>
      <c r="N149" s="52">
        <v>7133</v>
      </c>
      <c r="O149" s="52">
        <v>4586</v>
      </c>
      <c r="P149" s="52">
        <v>2734</v>
      </c>
      <c r="Q149" s="52">
        <v>7015</v>
      </c>
      <c r="R149" s="52">
        <v>13465</v>
      </c>
      <c r="S149" s="52">
        <v>15425</v>
      </c>
      <c r="T149" s="52">
        <v>11907</v>
      </c>
      <c r="U149" s="52">
        <v>36163</v>
      </c>
      <c r="V149" s="52">
        <v>85034</v>
      </c>
      <c r="W149" s="52">
        <v>191771</v>
      </c>
      <c r="X149" s="52">
        <v>259834</v>
      </c>
      <c r="Y149" s="52">
        <v>95831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3</v>
      </c>
      <c r="G150" s="52">
        <v>2</v>
      </c>
      <c r="H150" s="52">
        <v>2</v>
      </c>
      <c r="I150" s="52">
        <v>3</v>
      </c>
      <c r="J150" s="52">
        <v>12</v>
      </c>
      <c r="K150" s="52">
        <v>24</v>
      </c>
      <c r="L150" s="52">
        <v>54</v>
      </c>
      <c r="M150" s="52">
        <v>23</v>
      </c>
      <c r="N150" s="52">
        <v>22</v>
      </c>
      <c r="O150" s="52">
        <v>17</v>
      </c>
      <c r="P150" s="52">
        <v>8</v>
      </c>
      <c r="Q150" s="52">
        <v>34</v>
      </c>
      <c r="R150" s="52">
        <v>55</v>
      </c>
      <c r="S150" s="52">
        <v>67</v>
      </c>
      <c r="T150" s="52">
        <v>49</v>
      </c>
      <c r="U150" s="52">
        <v>152</v>
      </c>
      <c r="V150" s="52">
        <v>493</v>
      </c>
      <c r="W150" s="52">
        <v>4065</v>
      </c>
      <c r="X150" s="52">
        <v>13210</v>
      </c>
      <c r="Y150" s="52">
        <v>321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2756</v>
      </c>
      <c r="D153" s="52">
        <v>5278</v>
      </c>
      <c r="E153" s="52">
        <v>6496</v>
      </c>
      <c r="F153" s="52">
        <v>8073</v>
      </c>
      <c r="G153" s="52">
        <v>11403</v>
      </c>
      <c r="H153" s="52">
        <v>10598</v>
      </c>
      <c r="I153" s="52">
        <v>11799</v>
      </c>
      <c r="J153" s="52">
        <v>12585</v>
      </c>
      <c r="K153" s="52">
        <v>18619</v>
      </c>
      <c r="L153" s="52">
        <v>20464</v>
      </c>
      <c r="M153" s="52">
        <v>29764</v>
      </c>
      <c r="N153" s="52">
        <v>24040</v>
      </c>
      <c r="O153" s="52">
        <v>21173</v>
      </c>
      <c r="P153" s="52">
        <v>15488</v>
      </c>
      <c r="Q153" s="52">
        <v>24714</v>
      </c>
      <c r="R153" s="52">
        <v>19844</v>
      </c>
      <c r="S153" s="52">
        <v>22311</v>
      </c>
      <c r="T153" s="52">
        <v>21536</v>
      </c>
      <c r="U153" s="52">
        <v>68897</v>
      </c>
      <c r="V153" s="52">
        <v>105053</v>
      </c>
      <c r="W153" s="52">
        <v>0</v>
      </c>
      <c r="X153" s="52">
        <v>0</v>
      </c>
      <c r="Y153" s="52">
        <v>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78</v>
      </c>
      <c r="D154" s="52">
        <v>157</v>
      </c>
      <c r="E154" s="52">
        <v>233</v>
      </c>
      <c r="F154" s="52">
        <v>260</v>
      </c>
      <c r="G154" s="52">
        <v>1044</v>
      </c>
      <c r="H154" s="52">
        <v>741</v>
      </c>
      <c r="I154" s="52">
        <v>2074</v>
      </c>
      <c r="J154" s="52">
        <v>4945</v>
      </c>
      <c r="K154" s="52">
        <v>6603</v>
      </c>
      <c r="L154" s="52">
        <v>15013</v>
      </c>
      <c r="M154" s="52">
        <v>3614</v>
      </c>
      <c r="N154" s="52">
        <v>6564</v>
      </c>
      <c r="O154" s="52">
        <v>7525</v>
      </c>
      <c r="P154" s="52">
        <v>8988</v>
      </c>
      <c r="Q154" s="52">
        <v>7846</v>
      </c>
      <c r="R154" s="52">
        <v>13047</v>
      </c>
      <c r="S154" s="52">
        <v>14129</v>
      </c>
      <c r="T154" s="52">
        <v>10190</v>
      </c>
      <c r="U154" s="52">
        <v>40141</v>
      </c>
      <c r="V154" s="52">
        <v>103508</v>
      </c>
      <c r="W154" s="52">
        <v>395600</v>
      </c>
      <c r="X154" s="52">
        <v>336913</v>
      </c>
      <c r="Y154" s="52">
        <v>196764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1481</v>
      </c>
      <c r="D158" s="52">
        <v>2792</v>
      </c>
      <c r="E158" s="52">
        <v>4620</v>
      </c>
      <c r="F158" s="52">
        <v>5616</v>
      </c>
      <c r="G158" s="52">
        <v>4473</v>
      </c>
      <c r="H158" s="52">
        <v>3866</v>
      </c>
      <c r="I158" s="52">
        <v>4489</v>
      </c>
      <c r="J158" s="52">
        <v>13034</v>
      </c>
      <c r="K158" s="52">
        <v>14321</v>
      </c>
      <c r="L158" s="52">
        <v>17485</v>
      </c>
      <c r="M158" s="52">
        <v>15777</v>
      </c>
      <c r="N158" s="52">
        <v>15022</v>
      </c>
      <c r="O158" s="52">
        <v>10740</v>
      </c>
      <c r="P158" s="52">
        <v>10734</v>
      </c>
      <c r="Q158" s="52">
        <v>12077</v>
      </c>
      <c r="R158" s="52">
        <v>17263</v>
      </c>
      <c r="S158" s="52">
        <v>13380</v>
      </c>
      <c r="T158" s="52">
        <v>13745</v>
      </c>
      <c r="U158" s="52">
        <v>43361</v>
      </c>
      <c r="V158" s="52">
        <v>111395</v>
      </c>
      <c r="W158" s="52">
        <v>228132</v>
      </c>
      <c r="X158" s="52">
        <v>308928</v>
      </c>
      <c r="Y158" s="52">
        <v>113466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3249</v>
      </c>
      <c r="D159" s="36">
        <v>5009</v>
      </c>
      <c r="E159" s="36">
        <v>5921</v>
      </c>
      <c r="F159" s="36">
        <v>8686</v>
      </c>
      <c r="G159" s="36">
        <v>11124</v>
      </c>
      <c r="H159" s="36">
        <v>9805</v>
      </c>
      <c r="I159" s="36">
        <v>10801</v>
      </c>
      <c r="J159" s="36">
        <v>9978</v>
      </c>
      <c r="K159" s="36">
        <v>22399</v>
      </c>
      <c r="L159" s="36">
        <v>30840</v>
      </c>
      <c r="M159" s="36">
        <v>32738</v>
      </c>
      <c r="N159" s="36">
        <v>22730</v>
      </c>
      <c r="O159" s="36">
        <v>22555</v>
      </c>
      <c r="P159" s="36">
        <v>16487</v>
      </c>
      <c r="Q159" s="36">
        <v>27533</v>
      </c>
      <c r="R159" s="36">
        <v>29162</v>
      </c>
      <c r="S159" s="36">
        <v>38545</v>
      </c>
      <c r="T159" s="36">
        <v>29950</v>
      </c>
      <c r="U159" s="36">
        <v>102002</v>
      </c>
      <c r="V159" s="36">
        <v>182711</v>
      </c>
      <c r="W159" s="36">
        <v>363296</v>
      </c>
      <c r="X159" s="36">
        <v>301042</v>
      </c>
      <c r="Y159" s="36">
        <v>179444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21502</v>
      </c>
      <c r="D163" s="52">
        <v>31369</v>
      </c>
      <c r="E163" s="52">
        <v>36793</v>
      </c>
      <c r="F163" s="52">
        <v>43819</v>
      </c>
      <c r="G163" s="52">
        <v>31661</v>
      </c>
      <c r="H163" s="52">
        <v>8125</v>
      </c>
      <c r="I163" s="52">
        <v>15682</v>
      </c>
      <c r="J163" s="52">
        <v>31630</v>
      </c>
      <c r="K163" s="52">
        <v>54241</v>
      </c>
      <c r="L163" s="52">
        <v>66630</v>
      </c>
      <c r="M163" s="52">
        <v>51473</v>
      </c>
      <c r="N163" s="52">
        <v>19653</v>
      </c>
      <c r="O163" s="52">
        <v>0</v>
      </c>
      <c r="P163" s="52">
        <v>2</v>
      </c>
      <c r="Q163" s="52">
        <v>0</v>
      </c>
      <c r="R163" s="52">
        <v>3639</v>
      </c>
      <c r="S163" s="52">
        <v>0</v>
      </c>
      <c r="T163" s="52">
        <v>524</v>
      </c>
      <c r="U163" s="52">
        <v>0</v>
      </c>
      <c r="V163" s="52">
        <v>0</v>
      </c>
      <c r="W163" s="52">
        <v>0</v>
      </c>
      <c r="X163" s="52">
        <v>0</v>
      </c>
      <c r="Y163" s="52">
        <v>9878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35130</v>
      </c>
      <c r="D165" s="52">
        <v>49548</v>
      </c>
      <c r="E165" s="52">
        <v>23712</v>
      </c>
      <c r="F165" s="52">
        <v>27421</v>
      </c>
      <c r="G165" s="52">
        <v>52217</v>
      </c>
      <c r="H165" s="52">
        <v>22739</v>
      </c>
      <c r="I165" s="52">
        <v>21938</v>
      </c>
      <c r="J165" s="52">
        <v>31147</v>
      </c>
      <c r="K165" s="52">
        <v>61482</v>
      </c>
      <c r="L165" s="52">
        <v>77941</v>
      </c>
      <c r="M165" s="52">
        <v>75254</v>
      </c>
      <c r="N165" s="52">
        <v>44922</v>
      </c>
      <c r="O165" s="52">
        <v>51385</v>
      </c>
      <c r="P165" s="52">
        <v>15343</v>
      </c>
      <c r="Q165" s="52">
        <v>16472</v>
      </c>
      <c r="R165" s="52">
        <v>23608</v>
      </c>
      <c r="S165" s="52">
        <v>24956</v>
      </c>
      <c r="T165" s="52">
        <v>34681</v>
      </c>
      <c r="U165" s="52">
        <v>32724</v>
      </c>
      <c r="V165" s="52">
        <v>21923</v>
      </c>
      <c r="W165" s="52">
        <v>715</v>
      </c>
      <c r="X165" s="52">
        <v>0</v>
      </c>
      <c r="Y165" s="52">
        <v>5141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26776</v>
      </c>
      <c r="D167" s="52">
        <v>23268</v>
      </c>
      <c r="E167" s="52">
        <v>30049</v>
      </c>
      <c r="F167" s="52">
        <v>38631</v>
      </c>
      <c r="G167" s="52">
        <v>17249</v>
      </c>
      <c r="H167" s="52">
        <v>12032</v>
      </c>
      <c r="I167" s="52">
        <v>3389</v>
      </c>
      <c r="J167" s="52">
        <v>11715</v>
      </c>
      <c r="K167" s="52">
        <v>25279</v>
      </c>
      <c r="L167" s="52">
        <v>25488</v>
      </c>
      <c r="M167" s="52">
        <v>25313</v>
      </c>
      <c r="N167" s="52">
        <v>9027</v>
      </c>
      <c r="O167" s="52">
        <v>2083</v>
      </c>
      <c r="P167" s="52">
        <v>791</v>
      </c>
      <c r="Q167" s="52">
        <v>6056</v>
      </c>
      <c r="R167" s="52">
        <v>13841</v>
      </c>
      <c r="S167" s="52">
        <v>11789</v>
      </c>
      <c r="T167" s="52">
        <v>12426</v>
      </c>
      <c r="U167" s="52">
        <v>5795</v>
      </c>
      <c r="V167" s="52">
        <v>1677</v>
      </c>
      <c r="W167" s="52">
        <v>4</v>
      </c>
      <c r="X167" s="52">
        <v>1</v>
      </c>
      <c r="Y167" s="52">
        <v>5451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9</v>
      </c>
      <c r="D168" s="52">
        <v>6</v>
      </c>
      <c r="E168" s="52">
        <v>13</v>
      </c>
      <c r="F168" s="52">
        <v>17</v>
      </c>
      <c r="G168" s="52">
        <v>14</v>
      </c>
      <c r="H168" s="52">
        <v>9</v>
      </c>
      <c r="I168" s="52">
        <v>9</v>
      </c>
      <c r="J168" s="52">
        <v>30</v>
      </c>
      <c r="K168" s="52">
        <v>53</v>
      </c>
      <c r="L168" s="52">
        <v>110</v>
      </c>
      <c r="M168" s="52">
        <v>41</v>
      </c>
      <c r="N168" s="52">
        <v>30</v>
      </c>
      <c r="O168" s="52">
        <v>8</v>
      </c>
      <c r="P168" s="52">
        <v>2</v>
      </c>
      <c r="Q168" s="52">
        <v>28</v>
      </c>
      <c r="R168" s="52">
        <v>57</v>
      </c>
      <c r="S168" s="52">
        <v>51</v>
      </c>
      <c r="T168" s="52">
        <v>54</v>
      </c>
      <c r="U168" s="52">
        <v>22</v>
      </c>
      <c r="V168" s="52">
        <v>9</v>
      </c>
      <c r="W168" s="52">
        <v>0</v>
      </c>
      <c r="X168" s="52">
        <v>0</v>
      </c>
      <c r="Y168" s="52">
        <v>17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38900</v>
      </c>
      <c r="D171" s="52">
        <v>51966</v>
      </c>
      <c r="E171" s="52">
        <v>51197</v>
      </c>
      <c r="F171" s="52">
        <v>52290</v>
      </c>
      <c r="G171" s="52">
        <v>62540</v>
      </c>
      <c r="H171" s="52">
        <v>54704</v>
      </c>
      <c r="I171" s="52">
        <v>28445</v>
      </c>
      <c r="J171" s="52">
        <v>26947</v>
      </c>
      <c r="K171" s="52">
        <v>40994</v>
      </c>
      <c r="L171" s="52">
        <v>40793</v>
      </c>
      <c r="M171" s="52">
        <v>49878</v>
      </c>
      <c r="N171" s="52">
        <v>30435</v>
      </c>
      <c r="O171" s="52">
        <v>9629</v>
      </c>
      <c r="P171" s="52">
        <v>4490</v>
      </c>
      <c r="Q171" s="52">
        <v>21323</v>
      </c>
      <c r="R171" s="52">
        <v>20383</v>
      </c>
      <c r="S171" s="52">
        <v>17063</v>
      </c>
      <c r="T171" s="52">
        <v>22510</v>
      </c>
      <c r="U171" s="52">
        <v>11059</v>
      </c>
      <c r="V171" s="52">
        <v>2082</v>
      </c>
      <c r="W171" s="52">
        <v>0</v>
      </c>
      <c r="X171" s="52">
        <v>0</v>
      </c>
      <c r="Y171" s="52">
        <v>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1103</v>
      </c>
      <c r="D172" s="52">
        <v>1538</v>
      </c>
      <c r="E172" s="52">
        <v>1841</v>
      </c>
      <c r="F172" s="52">
        <v>1691</v>
      </c>
      <c r="G172" s="52">
        <v>5726</v>
      </c>
      <c r="H172" s="52">
        <v>3824</v>
      </c>
      <c r="I172" s="52">
        <v>5008</v>
      </c>
      <c r="J172" s="52">
        <v>10579</v>
      </c>
      <c r="K172" s="52">
        <v>14549</v>
      </c>
      <c r="L172" s="52">
        <v>29924</v>
      </c>
      <c r="M172" s="52">
        <v>6055</v>
      </c>
      <c r="N172" s="52">
        <v>8312</v>
      </c>
      <c r="O172" s="52">
        <v>3419</v>
      </c>
      <c r="P172" s="52">
        <v>2601</v>
      </c>
      <c r="Q172" s="52">
        <v>6780</v>
      </c>
      <c r="R172" s="52">
        <v>13411</v>
      </c>
      <c r="S172" s="52">
        <v>10811</v>
      </c>
      <c r="T172" s="52">
        <v>10639</v>
      </c>
      <c r="U172" s="52">
        <v>6436</v>
      </c>
      <c r="V172" s="52">
        <v>2030</v>
      </c>
      <c r="W172" s="52">
        <v>19</v>
      </c>
      <c r="X172" s="52">
        <v>15</v>
      </c>
      <c r="Y172" s="52">
        <v>11179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20914</v>
      </c>
      <c r="D176" s="52">
        <v>27485</v>
      </c>
      <c r="E176" s="52">
        <v>36419</v>
      </c>
      <c r="F176" s="52">
        <v>36373</v>
      </c>
      <c r="G176" s="52">
        <v>24524</v>
      </c>
      <c r="H176" s="52">
        <v>19950</v>
      </c>
      <c r="I176" s="52">
        <v>10820</v>
      </c>
      <c r="J176" s="52">
        <v>27901</v>
      </c>
      <c r="K176" s="52">
        <v>31546</v>
      </c>
      <c r="L176" s="52">
        <v>34855</v>
      </c>
      <c r="M176" s="52">
        <v>26426</v>
      </c>
      <c r="N176" s="52">
        <v>19025</v>
      </c>
      <c r="O176" s="52">
        <v>4878</v>
      </c>
      <c r="P176" s="52">
        <v>3105</v>
      </c>
      <c r="Q176" s="52">
        <v>10415</v>
      </c>
      <c r="R176" s="52">
        <v>17746</v>
      </c>
      <c r="S176" s="52">
        <v>10234</v>
      </c>
      <c r="T176" s="52">
        <v>14364</v>
      </c>
      <c r="U176" s="52">
        <v>6947</v>
      </c>
      <c r="V176" s="52">
        <v>2196</v>
      </c>
      <c r="W176" s="52">
        <v>1</v>
      </c>
      <c r="X176" s="52">
        <v>10</v>
      </c>
      <c r="Y176" s="52">
        <v>6442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45873</v>
      </c>
      <c r="D177" s="36">
        <v>49295</v>
      </c>
      <c r="E177" s="36">
        <v>46680</v>
      </c>
      <c r="F177" s="36">
        <v>56258</v>
      </c>
      <c r="G177" s="36">
        <v>61005</v>
      </c>
      <c r="H177" s="36">
        <v>50617</v>
      </c>
      <c r="I177" s="36">
        <v>26038</v>
      </c>
      <c r="J177" s="36">
        <v>21367</v>
      </c>
      <c r="K177" s="36">
        <v>49328</v>
      </c>
      <c r="L177" s="36">
        <v>61473</v>
      </c>
      <c r="M177" s="36">
        <v>54850</v>
      </c>
      <c r="N177" s="36">
        <v>28792</v>
      </c>
      <c r="O177" s="36">
        <v>10252</v>
      </c>
      <c r="P177" s="36">
        <v>4776</v>
      </c>
      <c r="Q177" s="36">
        <v>23748</v>
      </c>
      <c r="R177" s="36">
        <v>29965</v>
      </c>
      <c r="S177" s="36">
        <v>29485</v>
      </c>
      <c r="T177" s="36">
        <v>31303</v>
      </c>
      <c r="U177" s="36">
        <v>16348</v>
      </c>
      <c r="V177" s="36">
        <v>3616</v>
      </c>
      <c r="W177" s="36">
        <v>21</v>
      </c>
      <c r="X177" s="36">
        <v>0</v>
      </c>
      <c r="Y177" s="36">
        <v>10197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14679</v>
      </c>
      <c r="D26" s="52">
        <v>9500</v>
      </c>
      <c r="E26" s="52">
        <v>9061</v>
      </c>
      <c r="F26" s="52">
        <v>14747</v>
      </c>
      <c r="G26" s="52">
        <v>25000</v>
      </c>
      <c r="H26" s="52">
        <v>28497</v>
      </c>
      <c r="I26" s="52">
        <v>31723</v>
      </c>
      <c r="J26" s="52">
        <v>36730</v>
      </c>
      <c r="K26" s="52">
        <v>25693</v>
      </c>
      <c r="L26" s="52">
        <v>20741</v>
      </c>
      <c r="M26" s="52">
        <v>23007</v>
      </c>
      <c r="N26" s="52">
        <v>27229</v>
      </c>
      <c r="O26" s="52">
        <v>27183</v>
      </c>
      <c r="P26" s="52">
        <v>13959</v>
      </c>
      <c r="Q26" s="52">
        <v>11712</v>
      </c>
      <c r="R26" s="52">
        <v>13753</v>
      </c>
      <c r="S26" s="52">
        <v>13689</v>
      </c>
      <c r="T26" s="52">
        <v>17336</v>
      </c>
      <c r="U26" s="52">
        <v>20750</v>
      </c>
      <c r="V26" s="52">
        <v>16840</v>
      </c>
      <c r="W26" s="52">
        <v>15554</v>
      </c>
      <c r="X26" s="52">
        <v>26704</v>
      </c>
      <c r="Y26" s="52">
        <v>33934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3746</v>
      </c>
      <c r="D29" s="52">
        <v>6733</v>
      </c>
      <c r="E29" s="52">
        <v>7185</v>
      </c>
      <c r="F29" s="52">
        <v>6194</v>
      </c>
      <c r="G29" s="52">
        <v>10239</v>
      </c>
      <c r="H29" s="52">
        <v>13233</v>
      </c>
      <c r="I29" s="52">
        <v>18330</v>
      </c>
      <c r="J29" s="52">
        <v>24132</v>
      </c>
      <c r="K29" s="52">
        <v>12783</v>
      </c>
      <c r="L29" s="52">
        <v>6044</v>
      </c>
      <c r="M29" s="52">
        <v>6868</v>
      </c>
      <c r="N29" s="52">
        <v>12478</v>
      </c>
      <c r="O29" s="52">
        <v>14522</v>
      </c>
      <c r="P29" s="52">
        <v>2149</v>
      </c>
      <c r="Q29" s="52">
        <v>1635</v>
      </c>
      <c r="R29" s="52">
        <v>6252</v>
      </c>
      <c r="S29" s="52">
        <v>6074</v>
      </c>
      <c r="T29" s="52">
        <v>15063</v>
      </c>
      <c r="U29" s="52">
        <v>11736</v>
      </c>
      <c r="V29" s="52">
        <v>7407</v>
      </c>
      <c r="W29" s="52">
        <v>2267</v>
      </c>
      <c r="X29" s="52">
        <v>6962</v>
      </c>
      <c r="Y29" s="52">
        <v>4940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5885</v>
      </c>
      <c r="D31" s="52">
        <v>2879</v>
      </c>
      <c r="E31" s="52">
        <v>3277</v>
      </c>
      <c r="F31" s="52">
        <v>6150</v>
      </c>
      <c r="G31" s="52">
        <v>5042</v>
      </c>
      <c r="H31" s="52">
        <v>4859</v>
      </c>
      <c r="I31" s="52">
        <v>2919</v>
      </c>
      <c r="J31" s="52">
        <v>8734</v>
      </c>
      <c r="K31" s="52">
        <v>8029</v>
      </c>
      <c r="L31" s="52">
        <v>5488</v>
      </c>
      <c r="M31" s="52">
        <v>7163</v>
      </c>
      <c r="N31" s="52">
        <v>5143</v>
      </c>
      <c r="O31" s="52">
        <v>3744</v>
      </c>
      <c r="P31" s="52">
        <v>1401</v>
      </c>
      <c r="Q31" s="52">
        <v>2074</v>
      </c>
      <c r="R31" s="52">
        <v>3989</v>
      </c>
      <c r="S31" s="52">
        <v>4065</v>
      </c>
      <c r="T31" s="52">
        <v>4719</v>
      </c>
      <c r="U31" s="52">
        <v>5165</v>
      </c>
      <c r="V31" s="52">
        <v>4868</v>
      </c>
      <c r="W31" s="52">
        <v>5043</v>
      </c>
      <c r="X31" s="52">
        <v>11375</v>
      </c>
      <c r="Y31" s="52">
        <v>11100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2</v>
      </c>
      <c r="D32" s="52">
        <v>1</v>
      </c>
      <c r="E32" s="52">
        <v>1</v>
      </c>
      <c r="F32" s="52">
        <v>3</v>
      </c>
      <c r="G32" s="52">
        <v>5</v>
      </c>
      <c r="H32" s="52">
        <v>4</v>
      </c>
      <c r="I32" s="52">
        <v>8</v>
      </c>
      <c r="J32" s="52">
        <v>23</v>
      </c>
      <c r="K32" s="52">
        <v>18</v>
      </c>
      <c r="L32" s="52">
        <v>24</v>
      </c>
      <c r="M32" s="52">
        <v>13</v>
      </c>
      <c r="N32" s="52">
        <v>18</v>
      </c>
      <c r="O32" s="52">
        <v>16</v>
      </c>
      <c r="P32" s="52">
        <v>5</v>
      </c>
      <c r="Q32" s="52">
        <v>11</v>
      </c>
      <c r="R32" s="52">
        <v>18</v>
      </c>
      <c r="S32" s="52">
        <v>19</v>
      </c>
      <c r="T32" s="52">
        <v>22</v>
      </c>
      <c r="U32" s="52">
        <v>22</v>
      </c>
      <c r="V32" s="52">
        <v>29</v>
      </c>
      <c r="W32" s="52">
        <v>107</v>
      </c>
      <c r="X32" s="52">
        <v>579</v>
      </c>
      <c r="Y32" s="52">
        <v>39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8549</v>
      </c>
      <c r="D35" s="52">
        <v>6430</v>
      </c>
      <c r="E35" s="52">
        <v>5582</v>
      </c>
      <c r="F35" s="52">
        <v>8325</v>
      </c>
      <c r="G35" s="52">
        <v>18279</v>
      </c>
      <c r="H35" s="52">
        <v>22090</v>
      </c>
      <c r="I35" s="52">
        <v>24486</v>
      </c>
      <c r="J35" s="52">
        <v>20087</v>
      </c>
      <c r="K35" s="52">
        <v>13023</v>
      </c>
      <c r="L35" s="52">
        <v>8784</v>
      </c>
      <c r="M35" s="52">
        <v>14115</v>
      </c>
      <c r="N35" s="52">
        <v>17331</v>
      </c>
      <c r="O35" s="52">
        <v>17286</v>
      </c>
      <c r="P35" s="52">
        <v>7941</v>
      </c>
      <c r="Q35" s="52">
        <v>7304</v>
      </c>
      <c r="R35" s="52">
        <v>5878</v>
      </c>
      <c r="S35" s="52">
        <v>5879</v>
      </c>
      <c r="T35" s="52">
        <v>8550</v>
      </c>
      <c r="U35" s="52">
        <v>9833</v>
      </c>
      <c r="V35" s="52">
        <v>6014</v>
      </c>
      <c r="W35" s="52">
        <v>0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243</v>
      </c>
      <c r="D36" s="52">
        <v>190</v>
      </c>
      <c r="E36" s="52">
        <v>201</v>
      </c>
      <c r="F36" s="52">
        <v>269</v>
      </c>
      <c r="G36" s="52">
        <v>1674</v>
      </c>
      <c r="H36" s="52">
        <v>1544</v>
      </c>
      <c r="I36" s="52">
        <v>4310</v>
      </c>
      <c r="J36" s="52">
        <v>7886</v>
      </c>
      <c r="K36" s="52">
        <v>4623</v>
      </c>
      <c r="L36" s="52">
        <v>6445</v>
      </c>
      <c r="M36" s="52">
        <v>1716</v>
      </c>
      <c r="N36" s="52">
        <v>4737</v>
      </c>
      <c r="O36" s="52">
        <v>6137</v>
      </c>
      <c r="P36" s="52">
        <v>4612</v>
      </c>
      <c r="Q36" s="52">
        <v>2323</v>
      </c>
      <c r="R36" s="52">
        <v>3868</v>
      </c>
      <c r="S36" s="52">
        <v>3726</v>
      </c>
      <c r="T36" s="52">
        <v>4045</v>
      </c>
      <c r="U36" s="52">
        <v>5730</v>
      </c>
      <c r="V36" s="52">
        <v>5929</v>
      </c>
      <c r="W36" s="52">
        <v>10404</v>
      </c>
      <c r="X36" s="52">
        <v>14750</v>
      </c>
      <c r="Y36" s="52">
        <v>22795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4597</v>
      </c>
      <c r="D40" s="52">
        <v>3401</v>
      </c>
      <c r="E40" s="52">
        <v>3971</v>
      </c>
      <c r="F40" s="52">
        <v>5791</v>
      </c>
      <c r="G40" s="52">
        <v>7169</v>
      </c>
      <c r="H40" s="52">
        <v>8056</v>
      </c>
      <c r="I40" s="52">
        <v>9314</v>
      </c>
      <c r="J40" s="52">
        <v>20798</v>
      </c>
      <c r="K40" s="52">
        <v>10023</v>
      </c>
      <c r="L40" s="52">
        <v>7505</v>
      </c>
      <c r="M40" s="52">
        <v>7481</v>
      </c>
      <c r="N40" s="52">
        <v>10835</v>
      </c>
      <c r="O40" s="52">
        <v>8767</v>
      </c>
      <c r="P40" s="52">
        <v>5506</v>
      </c>
      <c r="Q40" s="52">
        <v>3571</v>
      </c>
      <c r="R40" s="52">
        <v>5116</v>
      </c>
      <c r="S40" s="52">
        <v>3527</v>
      </c>
      <c r="T40" s="52">
        <v>5454</v>
      </c>
      <c r="U40" s="52">
        <v>6190</v>
      </c>
      <c r="V40" s="52">
        <v>6379</v>
      </c>
      <c r="W40" s="52">
        <v>6000</v>
      </c>
      <c r="X40" s="52">
        <v>13524</v>
      </c>
      <c r="Y40" s="52">
        <v>13146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10082</v>
      </c>
      <c r="D41" s="36">
        <v>6099</v>
      </c>
      <c r="E41" s="36">
        <v>5090</v>
      </c>
      <c r="F41" s="36">
        <v>8956</v>
      </c>
      <c r="G41" s="36">
        <v>17831</v>
      </c>
      <c r="H41" s="36">
        <v>20441</v>
      </c>
      <c r="I41" s="36">
        <v>22409</v>
      </c>
      <c r="J41" s="36">
        <v>15932</v>
      </c>
      <c r="K41" s="36">
        <v>15670</v>
      </c>
      <c r="L41" s="36">
        <v>13236</v>
      </c>
      <c r="M41" s="36">
        <v>15526</v>
      </c>
      <c r="N41" s="36">
        <v>16394</v>
      </c>
      <c r="O41" s="36">
        <v>18416</v>
      </c>
      <c r="P41" s="36">
        <v>8453</v>
      </c>
      <c r="Q41" s="36">
        <v>8141</v>
      </c>
      <c r="R41" s="36">
        <v>8637</v>
      </c>
      <c r="S41" s="36">
        <v>10162</v>
      </c>
      <c r="T41" s="36">
        <v>11882</v>
      </c>
      <c r="U41" s="36">
        <v>14560</v>
      </c>
      <c r="V41" s="36">
        <v>10461</v>
      </c>
      <c r="W41" s="36">
        <v>9554</v>
      </c>
      <c r="X41" s="36">
        <v>13180</v>
      </c>
      <c r="Y41" s="36">
        <v>20788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72577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66254</v>
      </c>
      <c r="L45" s="52">
        <v>64450</v>
      </c>
      <c r="M45" s="52">
        <v>102982</v>
      </c>
      <c r="N45" s="52">
        <v>79713</v>
      </c>
      <c r="O45" s="52">
        <v>76204</v>
      </c>
      <c r="P45" s="52">
        <v>0</v>
      </c>
      <c r="Q45" s="52">
        <v>0</v>
      </c>
      <c r="R45" s="52">
        <v>0</v>
      </c>
      <c r="S45" s="52">
        <v>0</v>
      </c>
      <c r="T45" s="52">
        <v>1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18521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32964</v>
      </c>
      <c r="L48" s="52">
        <v>18781</v>
      </c>
      <c r="M48" s="52">
        <v>30742</v>
      </c>
      <c r="N48" s="52">
        <v>36529</v>
      </c>
      <c r="O48" s="52">
        <v>40709</v>
      </c>
      <c r="P48" s="52">
        <v>0</v>
      </c>
      <c r="Q48" s="52">
        <v>0</v>
      </c>
      <c r="R48" s="52">
        <v>0</v>
      </c>
      <c r="S48" s="52">
        <v>0</v>
      </c>
      <c r="T48" s="52">
        <v>1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1462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42444</v>
      </c>
      <c r="L50" s="52">
        <v>37388</v>
      </c>
      <c r="M50" s="52">
        <v>54425</v>
      </c>
      <c r="N50" s="52">
        <v>50437</v>
      </c>
      <c r="O50" s="52">
        <v>53847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142</v>
      </c>
      <c r="L51" s="52">
        <v>91</v>
      </c>
      <c r="M51" s="52">
        <v>109</v>
      </c>
      <c r="N51" s="52">
        <v>70</v>
      </c>
      <c r="O51" s="52">
        <v>204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69152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17468</v>
      </c>
      <c r="L54" s="52">
        <v>15557</v>
      </c>
      <c r="M54" s="52">
        <v>43198</v>
      </c>
      <c r="N54" s="52">
        <v>22937</v>
      </c>
      <c r="O54" s="52">
        <v>16348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1962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6200</v>
      </c>
      <c r="L55" s="52">
        <v>11414</v>
      </c>
      <c r="M55" s="52">
        <v>5250</v>
      </c>
      <c r="N55" s="52">
        <v>6269</v>
      </c>
      <c r="O55" s="52">
        <v>5805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22727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25847</v>
      </c>
      <c r="L59" s="52">
        <v>23321</v>
      </c>
      <c r="M59" s="52">
        <v>33485</v>
      </c>
      <c r="N59" s="52">
        <v>31718</v>
      </c>
      <c r="O59" s="52">
        <v>24576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49850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40407</v>
      </c>
      <c r="L60" s="36">
        <v>41129</v>
      </c>
      <c r="M60" s="36">
        <v>69497</v>
      </c>
      <c r="N60" s="36">
        <v>47995</v>
      </c>
      <c r="O60" s="36">
        <v>51628</v>
      </c>
      <c r="P60" s="36">
        <v>0</v>
      </c>
      <c r="Q60" s="36">
        <v>0</v>
      </c>
      <c r="R60" s="36">
        <v>0</v>
      </c>
      <c r="S60" s="36">
        <v>0</v>
      </c>
      <c r="T60" s="36">
        <v>1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367714</v>
      </c>
      <c r="D64" s="52">
        <v>329471</v>
      </c>
      <c r="E64" s="52">
        <v>433247</v>
      </c>
      <c r="F64" s="52">
        <v>501803</v>
      </c>
      <c r="G64" s="52">
        <v>388545</v>
      </c>
      <c r="H64" s="52">
        <v>229072</v>
      </c>
      <c r="I64" s="52">
        <v>263015</v>
      </c>
      <c r="J64" s="52">
        <v>613641</v>
      </c>
      <c r="K64" s="52">
        <v>602736</v>
      </c>
      <c r="L64" s="52">
        <v>496721</v>
      </c>
      <c r="M64" s="52">
        <v>557131</v>
      </c>
      <c r="N64" s="52">
        <v>569289</v>
      </c>
      <c r="O64" s="52">
        <v>453271</v>
      </c>
      <c r="P64" s="52">
        <v>376018</v>
      </c>
      <c r="Q64" s="52">
        <v>315047</v>
      </c>
      <c r="R64" s="52">
        <v>355283</v>
      </c>
      <c r="S64" s="52">
        <v>321718</v>
      </c>
      <c r="T64" s="52">
        <v>365678</v>
      </c>
      <c r="U64" s="52">
        <v>408598</v>
      </c>
      <c r="V64" s="52">
        <v>290870</v>
      </c>
      <c r="W64" s="52">
        <v>213017</v>
      </c>
      <c r="X64" s="52">
        <v>485982</v>
      </c>
      <c r="Y64" s="52">
        <v>306053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93837</v>
      </c>
      <c r="D67" s="52">
        <v>233513</v>
      </c>
      <c r="E67" s="52">
        <v>343574</v>
      </c>
      <c r="F67" s="52">
        <v>210766</v>
      </c>
      <c r="G67" s="52">
        <v>159135</v>
      </c>
      <c r="H67" s="52">
        <v>106372</v>
      </c>
      <c r="I67" s="52">
        <v>151979</v>
      </c>
      <c r="J67" s="52">
        <v>403166</v>
      </c>
      <c r="K67" s="52">
        <v>299879</v>
      </c>
      <c r="L67" s="52">
        <v>144749</v>
      </c>
      <c r="M67" s="52">
        <v>166317</v>
      </c>
      <c r="N67" s="52">
        <v>260884</v>
      </c>
      <c r="O67" s="52">
        <v>242140</v>
      </c>
      <c r="P67" s="52">
        <v>57910</v>
      </c>
      <c r="Q67" s="52">
        <v>43996</v>
      </c>
      <c r="R67" s="52">
        <v>161531</v>
      </c>
      <c r="S67" s="52">
        <v>142761</v>
      </c>
      <c r="T67" s="52">
        <v>317730</v>
      </c>
      <c r="U67" s="52">
        <v>231104</v>
      </c>
      <c r="V67" s="52">
        <v>127937</v>
      </c>
      <c r="W67" s="52">
        <v>31056</v>
      </c>
      <c r="X67" s="52">
        <v>126701</v>
      </c>
      <c r="Y67" s="52">
        <v>44551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290975</v>
      </c>
      <c r="D69" s="52">
        <v>221193</v>
      </c>
      <c r="E69" s="52">
        <v>261811</v>
      </c>
      <c r="F69" s="52">
        <v>222591</v>
      </c>
      <c r="G69" s="52">
        <v>387869</v>
      </c>
      <c r="H69" s="52">
        <v>228737</v>
      </c>
      <c r="I69" s="52">
        <v>262271</v>
      </c>
      <c r="J69" s="52">
        <v>545495</v>
      </c>
      <c r="K69" s="52">
        <v>591522</v>
      </c>
      <c r="L69" s="52">
        <v>493368</v>
      </c>
      <c r="M69" s="52">
        <v>504832</v>
      </c>
      <c r="N69" s="52">
        <v>512974</v>
      </c>
      <c r="O69" s="52">
        <v>439844</v>
      </c>
      <c r="P69" s="52">
        <v>372992</v>
      </c>
      <c r="Q69" s="52">
        <v>313018</v>
      </c>
      <c r="R69" s="52">
        <v>348200</v>
      </c>
      <c r="S69" s="52">
        <v>307321</v>
      </c>
      <c r="T69" s="52">
        <v>328232</v>
      </c>
      <c r="U69" s="52">
        <v>389587</v>
      </c>
      <c r="V69" s="52">
        <v>263278</v>
      </c>
      <c r="W69" s="52">
        <v>198005</v>
      </c>
      <c r="X69" s="52">
        <v>401684</v>
      </c>
      <c r="Y69" s="52">
        <v>298343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140</v>
      </c>
      <c r="D70" s="52">
        <v>71</v>
      </c>
      <c r="E70" s="52">
        <v>202</v>
      </c>
      <c r="F70" s="52">
        <v>13</v>
      </c>
      <c r="G70" s="52">
        <v>676</v>
      </c>
      <c r="H70" s="52">
        <v>335</v>
      </c>
      <c r="I70" s="52">
        <v>744</v>
      </c>
      <c r="J70" s="52">
        <v>1166</v>
      </c>
      <c r="K70" s="52">
        <v>1838</v>
      </c>
      <c r="L70" s="52">
        <v>3353</v>
      </c>
      <c r="M70" s="52">
        <v>87</v>
      </c>
      <c r="N70" s="52">
        <v>2373</v>
      </c>
      <c r="O70" s="52">
        <v>2185</v>
      </c>
      <c r="P70" s="52">
        <v>3026</v>
      </c>
      <c r="Q70" s="52">
        <v>2029</v>
      </c>
      <c r="R70" s="52">
        <v>2164</v>
      </c>
      <c r="S70" s="52">
        <v>1362</v>
      </c>
      <c r="T70" s="52">
        <v>1595</v>
      </c>
      <c r="U70" s="52">
        <v>2391</v>
      </c>
      <c r="V70" s="52">
        <v>3317</v>
      </c>
      <c r="W70" s="52">
        <v>15012</v>
      </c>
      <c r="X70" s="52">
        <v>52502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74485</v>
      </c>
      <c r="D73" s="52">
        <v>105095</v>
      </c>
      <c r="E73" s="52">
        <v>165292</v>
      </c>
      <c r="F73" s="52">
        <v>270452</v>
      </c>
      <c r="G73" s="52">
        <v>0</v>
      </c>
      <c r="H73" s="52">
        <v>0</v>
      </c>
      <c r="I73" s="52">
        <v>0</v>
      </c>
      <c r="J73" s="52">
        <v>48098</v>
      </c>
      <c r="K73" s="52">
        <v>6920</v>
      </c>
      <c r="L73" s="52">
        <v>0</v>
      </c>
      <c r="M73" s="52">
        <v>46554</v>
      </c>
      <c r="N73" s="52">
        <v>42364</v>
      </c>
      <c r="O73" s="52">
        <v>8296</v>
      </c>
      <c r="P73" s="52">
        <v>0</v>
      </c>
      <c r="Q73" s="52">
        <v>0</v>
      </c>
      <c r="R73" s="52">
        <v>2967</v>
      </c>
      <c r="S73" s="52">
        <v>7978</v>
      </c>
      <c r="T73" s="52">
        <v>24338</v>
      </c>
      <c r="U73" s="52">
        <v>10501</v>
      </c>
      <c r="V73" s="52">
        <v>12224</v>
      </c>
      <c r="W73" s="52">
        <v>0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2114</v>
      </c>
      <c r="D74" s="52">
        <v>3112</v>
      </c>
      <c r="E74" s="52">
        <v>5942</v>
      </c>
      <c r="F74" s="52">
        <v>8747</v>
      </c>
      <c r="G74" s="52">
        <v>0</v>
      </c>
      <c r="H74" s="52">
        <v>0</v>
      </c>
      <c r="I74" s="52">
        <v>0</v>
      </c>
      <c r="J74" s="52">
        <v>18882</v>
      </c>
      <c r="K74" s="52">
        <v>2456</v>
      </c>
      <c r="L74" s="52">
        <v>0</v>
      </c>
      <c r="M74" s="52">
        <v>5658</v>
      </c>
      <c r="N74" s="52">
        <v>11578</v>
      </c>
      <c r="O74" s="52">
        <v>2946</v>
      </c>
      <c r="P74" s="52">
        <v>0</v>
      </c>
      <c r="Q74" s="52">
        <v>0</v>
      </c>
      <c r="R74" s="52">
        <v>1952</v>
      </c>
      <c r="S74" s="52">
        <v>5057</v>
      </c>
      <c r="T74" s="52">
        <v>11513</v>
      </c>
      <c r="U74" s="52">
        <v>6119</v>
      </c>
      <c r="V74" s="52">
        <v>12051</v>
      </c>
      <c r="W74" s="52">
        <v>0</v>
      </c>
      <c r="X74" s="52">
        <v>31796</v>
      </c>
      <c r="Y74" s="52">
        <v>7710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320568</v>
      </c>
      <c r="D78" s="52">
        <v>275275</v>
      </c>
      <c r="E78" s="52">
        <v>324817</v>
      </c>
      <c r="F78" s="52">
        <v>342845</v>
      </c>
      <c r="G78" s="52">
        <v>338431</v>
      </c>
      <c r="H78" s="52">
        <v>192244</v>
      </c>
      <c r="I78" s="52">
        <v>212933</v>
      </c>
      <c r="J78" s="52">
        <v>460147</v>
      </c>
      <c r="K78" s="52">
        <v>579463</v>
      </c>
      <c r="L78" s="52">
        <v>397345</v>
      </c>
      <c r="M78" s="52">
        <v>530053</v>
      </c>
      <c r="N78" s="52">
        <v>519638</v>
      </c>
      <c r="O78" s="52">
        <v>414346</v>
      </c>
      <c r="P78" s="52">
        <v>359817</v>
      </c>
      <c r="Q78" s="52">
        <v>266974</v>
      </c>
      <c r="R78" s="52">
        <v>353386</v>
      </c>
      <c r="S78" s="52">
        <v>318132</v>
      </c>
      <c r="T78" s="52">
        <v>347816</v>
      </c>
      <c r="U78" s="52">
        <v>405040</v>
      </c>
      <c r="V78" s="52">
        <v>272274</v>
      </c>
      <c r="W78" s="52">
        <v>185413</v>
      </c>
      <c r="X78" s="52">
        <v>403821</v>
      </c>
      <c r="Y78" s="52">
        <v>230477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47146</v>
      </c>
      <c r="D79" s="36">
        <v>54196</v>
      </c>
      <c r="E79" s="36">
        <v>108430</v>
      </c>
      <c r="F79" s="36">
        <v>158958</v>
      </c>
      <c r="G79" s="36">
        <v>50114</v>
      </c>
      <c r="H79" s="36">
        <v>36828</v>
      </c>
      <c r="I79" s="36">
        <v>50082</v>
      </c>
      <c r="J79" s="36">
        <v>153494</v>
      </c>
      <c r="K79" s="36">
        <v>23273</v>
      </c>
      <c r="L79" s="36">
        <v>99376</v>
      </c>
      <c r="M79" s="36">
        <v>27078</v>
      </c>
      <c r="N79" s="36">
        <v>49651</v>
      </c>
      <c r="O79" s="36">
        <v>38925</v>
      </c>
      <c r="P79" s="36">
        <v>16201</v>
      </c>
      <c r="Q79" s="36">
        <v>48073</v>
      </c>
      <c r="R79" s="36">
        <v>1897</v>
      </c>
      <c r="S79" s="36">
        <v>3586</v>
      </c>
      <c r="T79" s="36">
        <v>17862</v>
      </c>
      <c r="U79" s="36">
        <v>3558</v>
      </c>
      <c r="V79" s="36">
        <v>18596</v>
      </c>
      <c r="W79" s="36">
        <v>27604</v>
      </c>
      <c r="X79" s="36">
        <v>82161</v>
      </c>
      <c r="Y79" s="36">
        <v>75576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121184</v>
      </c>
      <c r="D83" s="52">
        <v>235141</v>
      </c>
      <c r="E83" s="52">
        <v>195202</v>
      </c>
      <c r="F83" s="52">
        <v>155982</v>
      </c>
      <c r="G83" s="52">
        <v>422365</v>
      </c>
      <c r="H83" s="52">
        <v>496095</v>
      </c>
      <c r="I83" s="52">
        <v>536643</v>
      </c>
      <c r="J83" s="52">
        <v>164292</v>
      </c>
      <c r="K83" s="52">
        <v>82972</v>
      </c>
      <c r="L83" s="52">
        <v>96555</v>
      </c>
      <c r="M83" s="52">
        <v>55681</v>
      </c>
      <c r="N83" s="52">
        <v>81853</v>
      </c>
      <c r="O83" s="52">
        <v>99239</v>
      </c>
      <c r="P83" s="52">
        <v>339318</v>
      </c>
      <c r="Q83" s="52">
        <v>206420</v>
      </c>
      <c r="R83" s="52">
        <v>196807</v>
      </c>
      <c r="S83" s="52">
        <v>221934</v>
      </c>
      <c r="T83" s="52">
        <v>216491</v>
      </c>
      <c r="U83" s="52">
        <v>234788</v>
      </c>
      <c r="V83" s="52">
        <v>180617</v>
      </c>
      <c r="W83" s="52">
        <v>188666</v>
      </c>
      <c r="X83" s="52">
        <v>283241</v>
      </c>
      <c r="Y83" s="52">
        <v>262158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30925</v>
      </c>
      <c r="D86" s="52">
        <v>166656</v>
      </c>
      <c r="E86" s="52">
        <v>154799</v>
      </c>
      <c r="F86" s="52">
        <v>65515</v>
      </c>
      <c r="G86" s="52">
        <v>172987</v>
      </c>
      <c r="H86" s="52">
        <v>230367</v>
      </c>
      <c r="I86" s="52">
        <v>310090</v>
      </c>
      <c r="J86" s="52">
        <v>107941</v>
      </c>
      <c r="K86" s="52">
        <v>41281</v>
      </c>
      <c r="L86" s="52">
        <v>28137</v>
      </c>
      <c r="M86" s="52">
        <v>16622</v>
      </c>
      <c r="N86" s="52">
        <v>37510</v>
      </c>
      <c r="O86" s="52">
        <v>53014</v>
      </c>
      <c r="P86" s="52">
        <v>52257</v>
      </c>
      <c r="Q86" s="52">
        <v>28826</v>
      </c>
      <c r="R86" s="52">
        <v>89479</v>
      </c>
      <c r="S86" s="52">
        <v>98483</v>
      </c>
      <c r="T86" s="52">
        <v>188105</v>
      </c>
      <c r="U86" s="52">
        <v>132796</v>
      </c>
      <c r="V86" s="52">
        <v>79444</v>
      </c>
      <c r="W86" s="52">
        <v>27506</v>
      </c>
      <c r="X86" s="52">
        <v>73844</v>
      </c>
      <c r="Y86" s="52">
        <v>38161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5294</v>
      </c>
      <c r="D88" s="52">
        <v>21099</v>
      </c>
      <c r="E88" s="52">
        <v>22449</v>
      </c>
      <c r="F88" s="52">
        <v>27332</v>
      </c>
      <c r="G88" s="52">
        <v>33508</v>
      </c>
      <c r="H88" s="52">
        <v>37228</v>
      </c>
      <c r="I88" s="52">
        <v>33922</v>
      </c>
      <c r="J88" s="52">
        <v>23095</v>
      </c>
      <c r="K88" s="52">
        <v>5250</v>
      </c>
      <c r="L88" s="52">
        <v>4751</v>
      </c>
      <c r="M88" s="52">
        <v>4946</v>
      </c>
      <c r="N88" s="52">
        <v>7971</v>
      </c>
      <c r="O88" s="52">
        <v>8545</v>
      </c>
      <c r="P88" s="52">
        <v>21406</v>
      </c>
      <c r="Q88" s="52">
        <v>17546</v>
      </c>
      <c r="R88" s="52">
        <v>23607</v>
      </c>
      <c r="S88" s="52">
        <v>35346</v>
      </c>
      <c r="T88" s="52">
        <v>32167</v>
      </c>
      <c r="U88" s="52">
        <v>42908</v>
      </c>
      <c r="V88" s="52">
        <v>42976</v>
      </c>
      <c r="W88" s="52">
        <v>69009</v>
      </c>
      <c r="X88" s="52">
        <v>115632</v>
      </c>
      <c r="Y88" s="52">
        <v>52714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7</v>
      </c>
      <c r="E89" s="52">
        <v>8</v>
      </c>
      <c r="F89" s="52">
        <v>5</v>
      </c>
      <c r="G89" s="52">
        <v>31</v>
      </c>
      <c r="H89" s="52">
        <v>41</v>
      </c>
      <c r="I89" s="52">
        <v>74</v>
      </c>
      <c r="J89" s="52">
        <v>59</v>
      </c>
      <c r="K89" s="52">
        <v>17</v>
      </c>
      <c r="L89" s="52">
        <v>33</v>
      </c>
      <c r="M89" s="52">
        <v>11</v>
      </c>
      <c r="N89" s="52">
        <v>34</v>
      </c>
      <c r="O89" s="52">
        <v>40</v>
      </c>
      <c r="P89" s="52">
        <v>192</v>
      </c>
      <c r="Q89" s="52">
        <v>73</v>
      </c>
      <c r="R89" s="52">
        <v>86</v>
      </c>
      <c r="S89" s="52">
        <v>256</v>
      </c>
      <c r="T89" s="52">
        <v>63</v>
      </c>
      <c r="U89" s="52">
        <v>217</v>
      </c>
      <c r="V89" s="52">
        <v>194</v>
      </c>
      <c r="W89" s="52">
        <v>1533</v>
      </c>
      <c r="X89" s="52">
        <v>5925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46461</v>
      </c>
      <c r="D92" s="52">
        <v>64866</v>
      </c>
      <c r="E92" s="52">
        <v>62464</v>
      </c>
      <c r="F92" s="52">
        <v>53651</v>
      </c>
      <c r="G92" s="52">
        <v>78424</v>
      </c>
      <c r="H92" s="52">
        <v>78233</v>
      </c>
      <c r="I92" s="52">
        <v>46239</v>
      </c>
      <c r="J92" s="52">
        <v>33562</v>
      </c>
      <c r="K92" s="52">
        <v>24284</v>
      </c>
      <c r="L92" s="52">
        <v>24284</v>
      </c>
      <c r="M92" s="52">
        <v>15792</v>
      </c>
      <c r="N92" s="52">
        <v>13949</v>
      </c>
      <c r="O92" s="52">
        <v>12484</v>
      </c>
      <c r="P92" s="52">
        <v>31895</v>
      </c>
      <c r="Q92" s="52">
        <v>33439</v>
      </c>
      <c r="R92" s="52">
        <v>50217</v>
      </c>
      <c r="S92" s="52">
        <v>55326</v>
      </c>
      <c r="T92" s="52">
        <v>50156</v>
      </c>
      <c r="U92" s="52">
        <v>47701</v>
      </c>
      <c r="V92" s="52">
        <v>39735</v>
      </c>
      <c r="W92" s="52">
        <v>38300</v>
      </c>
      <c r="X92" s="52">
        <v>68874</v>
      </c>
      <c r="Y92" s="52">
        <v>68514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15</v>
      </c>
      <c r="D93" s="52">
        <v>14</v>
      </c>
      <c r="E93" s="52">
        <v>25</v>
      </c>
      <c r="F93" s="52">
        <v>25</v>
      </c>
      <c r="G93" s="52">
        <v>71</v>
      </c>
      <c r="H93" s="52">
        <v>62</v>
      </c>
      <c r="I93" s="52">
        <v>133</v>
      </c>
      <c r="J93" s="52">
        <v>87</v>
      </c>
      <c r="K93" s="52">
        <v>53</v>
      </c>
      <c r="L93" s="52">
        <v>105</v>
      </c>
      <c r="M93" s="52">
        <v>28</v>
      </c>
      <c r="N93" s="52">
        <v>48</v>
      </c>
      <c r="O93" s="52">
        <v>54</v>
      </c>
      <c r="P93" s="52">
        <v>112</v>
      </c>
      <c r="Q93" s="52">
        <v>169</v>
      </c>
      <c r="R93" s="52">
        <v>223</v>
      </c>
      <c r="S93" s="52">
        <v>258</v>
      </c>
      <c r="T93" s="52">
        <v>233</v>
      </c>
      <c r="U93" s="52">
        <v>207</v>
      </c>
      <c r="V93" s="52">
        <v>234</v>
      </c>
      <c r="W93" s="52">
        <v>813</v>
      </c>
      <c r="X93" s="52">
        <v>3503</v>
      </c>
      <c r="Y93" s="52">
        <v>240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67498</v>
      </c>
      <c r="D96" s="52">
        <v>144865</v>
      </c>
      <c r="E96" s="52">
        <v>106430</v>
      </c>
      <c r="F96" s="52">
        <v>72620</v>
      </c>
      <c r="G96" s="52">
        <v>284303</v>
      </c>
      <c r="H96" s="52">
        <v>355669</v>
      </c>
      <c r="I96" s="52">
        <v>387987</v>
      </c>
      <c r="J96" s="52">
        <v>77187</v>
      </c>
      <c r="K96" s="52">
        <v>39388</v>
      </c>
      <c r="L96" s="52">
        <v>38866</v>
      </c>
      <c r="M96" s="52">
        <v>31122</v>
      </c>
      <c r="N96" s="52">
        <v>47005</v>
      </c>
      <c r="O96" s="52">
        <v>57648</v>
      </c>
      <c r="P96" s="52">
        <v>180744</v>
      </c>
      <c r="Q96" s="52">
        <v>117742</v>
      </c>
      <c r="R96" s="52">
        <v>73990</v>
      </c>
      <c r="S96" s="52">
        <v>80022</v>
      </c>
      <c r="T96" s="52">
        <v>90879</v>
      </c>
      <c r="U96" s="52">
        <v>90831</v>
      </c>
      <c r="V96" s="52">
        <v>49086</v>
      </c>
      <c r="W96" s="52">
        <v>0</v>
      </c>
      <c r="X96" s="52">
        <v>0</v>
      </c>
      <c r="Y96" s="52">
        <v>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1915</v>
      </c>
      <c r="D97" s="52">
        <v>4290</v>
      </c>
      <c r="E97" s="52">
        <v>3826</v>
      </c>
      <c r="F97" s="52">
        <v>2349</v>
      </c>
      <c r="G97" s="52">
        <v>26028</v>
      </c>
      <c r="H97" s="52">
        <v>24862</v>
      </c>
      <c r="I97" s="52">
        <v>68288</v>
      </c>
      <c r="J97" s="52">
        <v>30302</v>
      </c>
      <c r="K97" s="52">
        <v>13980</v>
      </c>
      <c r="L97" s="52">
        <v>28516</v>
      </c>
      <c r="M97" s="52">
        <v>3782</v>
      </c>
      <c r="N97" s="52">
        <v>12846</v>
      </c>
      <c r="O97" s="52">
        <v>20468</v>
      </c>
      <c r="P97" s="52">
        <v>104969</v>
      </c>
      <c r="Q97" s="52">
        <v>37451</v>
      </c>
      <c r="R97" s="52">
        <v>48684</v>
      </c>
      <c r="S97" s="52">
        <v>50726</v>
      </c>
      <c r="T97" s="52">
        <v>42993</v>
      </c>
      <c r="U97" s="52">
        <v>52924</v>
      </c>
      <c r="V97" s="52">
        <v>48392</v>
      </c>
      <c r="W97" s="52">
        <v>79011</v>
      </c>
      <c r="X97" s="52">
        <v>89307</v>
      </c>
      <c r="Y97" s="52">
        <v>140690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2813</v>
      </c>
      <c r="D101" s="52">
        <v>7012</v>
      </c>
      <c r="E101" s="52">
        <v>7181</v>
      </c>
      <c r="F101" s="52">
        <v>8873</v>
      </c>
      <c r="G101" s="52">
        <v>16546</v>
      </c>
      <c r="H101" s="52">
        <v>22512</v>
      </c>
      <c r="I101" s="52">
        <v>26937</v>
      </c>
      <c r="J101" s="52">
        <v>14119</v>
      </c>
      <c r="K101" s="52">
        <v>2619</v>
      </c>
      <c r="L101" s="52">
        <v>2053</v>
      </c>
      <c r="M101" s="52">
        <v>1770</v>
      </c>
      <c r="N101" s="52">
        <v>4876</v>
      </c>
      <c r="O101" s="52">
        <v>5976</v>
      </c>
      <c r="P101" s="52">
        <v>22324</v>
      </c>
      <c r="Q101" s="52">
        <v>13256</v>
      </c>
      <c r="R101" s="52">
        <v>12233</v>
      </c>
      <c r="S101" s="52">
        <v>8564</v>
      </c>
      <c r="T101" s="52">
        <v>8030</v>
      </c>
      <c r="U101" s="52">
        <v>8997</v>
      </c>
      <c r="V101" s="52">
        <v>10411</v>
      </c>
      <c r="W101" s="52">
        <v>10864</v>
      </c>
      <c r="X101" s="52">
        <v>27020</v>
      </c>
      <c r="Y101" s="52">
        <v>14553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37067</v>
      </c>
      <c r="D102" s="52">
        <v>81661</v>
      </c>
      <c r="E102" s="52">
        <v>82400</v>
      </c>
      <c r="F102" s="52">
        <v>57767</v>
      </c>
      <c r="G102" s="52">
        <v>116366</v>
      </c>
      <c r="H102" s="52">
        <v>133879</v>
      </c>
      <c r="I102" s="52">
        <v>149659</v>
      </c>
      <c r="J102" s="52">
        <v>85034</v>
      </c>
      <c r="K102" s="52">
        <v>31347</v>
      </c>
      <c r="L102" s="52">
        <v>34195</v>
      </c>
      <c r="M102" s="52">
        <v>17529</v>
      </c>
      <c r="N102" s="52">
        <v>30630</v>
      </c>
      <c r="O102" s="52">
        <v>30077</v>
      </c>
      <c r="P102" s="52">
        <v>125027</v>
      </c>
      <c r="Q102" s="52">
        <v>58893</v>
      </c>
      <c r="R102" s="52">
        <v>68660</v>
      </c>
      <c r="S102" s="52">
        <v>54981</v>
      </c>
      <c r="T102" s="52">
        <v>65579</v>
      </c>
      <c r="U102" s="52">
        <v>67361</v>
      </c>
      <c r="V102" s="52">
        <v>64471</v>
      </c>
      <c r="W102" s="52">
        <v>68584</v>
      </c>
      <c r="X102" s="52">
        <v>129759</v>
      </c>
      <c r="Y102" s="52">
        <v>95920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81304</v>
      </c>
      <c r="D103" s="36">
        <v>146468</v>
      </c>
      <c r="E103" s="36">
        <v>105621</v>
      </c>
      <c r="F103" s="36">
        <v>89342</v>
      </c>
      <c r="G103" s="36">
        <v>289453</v>
      </c>
      <c r="H103" s="36">
        <v>339704</v>
      </c>
      <c r="I103" s="36">
        <v>360047</v>
      </c>
      <c r="J103" s="36">
        <v>65139</v>
      </c>
      <c r="K103" s="36">
        <v>49006</v>
      </c>
      <c r="L103" s="36">
        <v>60307</v>
      </c>
      <c r="M103" s="36">
        <v>36382</v>
      </c>
      <c r="N103" s="36">
        <v>46347</v>
      </c>
      <c r="O103" s="36">
        <v>63186</v>
      </c>
      <c r="P103" s="36">
        <v>191967</v>
      </c>
      <c r="Q103" s="36">
        <v>134271</v>
      </c>
      <c r="R103" s="36">
        <v>115914</v>
      </c>
      <c r="S103" s="36">
        <v>158389</v>
      </c>
      <c r="T103" s="36">
        <v>142882</v>
      </c>
      <c r="U103" s="36">
        <v>158430</v>
      </c>
      <c r="V103" s="36">
        <v>105735</v>
      </c>
      <c r="W103" s="36">
        <v>109218</v>
      </c>
      <c r="X103" s="36">
        <v>126462</v>
      </c>
      <c r="Y103" s="36">
        <v>151685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72</v>
      </c>
      <c r="D107" s="52">
        <v>39</v>
      </c>
      <c r="E107" s="52">
        <v>19</v>
      </c>
      <c r="F107" s="52">
        <v>56</v>
      </c>
      <c r="G107" s="52">
        <v>65</v>
      </c>
      <c r="H107" s="52">
        <v>109</v>
      </c>
      <c r="I107" s="52">
        <v>97</v>
      </c>
      <c r="J107" s="52">
        <v>46</v>
      </c>
      <c r="K107" s="52">
        <v>14</v>
      </c>
      <c r="L107" s="52">
        <v>0</v>
      </c>
      <c r="M107" s="52">
        <v>24</v>
      </c>
      <c r="N107" s="52">
        <v>41</v>
      </c>
      <c r="O107" s="52">
        <v>27</v>
      </c>
      <c r="P107" s="52">
        <v>0</v>
      </c>
      <c r="Q107" s="52">
        <v>0</v>
      </c>
      <c r="R107" s="52">
        <v>18</v>
      </c>
      <c r="S107" s="52">
        <v>30</v>
      </c>
      <c r="T107" s="52">
        <v>30</v>
      </c>
      <c r="U107" s="52">
        <v>31</v>
      </c>
      <c r="V107" s="52">
        <v>34</v>
      </c>
      <c r="W107" s="52">
        <v>22</v>
      </c>
      <c r="X107" s="52">
        <v>33</v>
      </c>
      <c r="Y107" s="52">
        <v>42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18</v>
      </c>
      <c r="D110" s="52">
        <v>28</v>
      </c>
      <c r="E110" s="52">
        <v>15</v>
      </c>
      <c r="F110" s="52">
        <v>23</v>
      </c>
      <c r="G110" s="52">
        <v>27</v>
      </c>
      <c r="H110" s="52">
        <v>50</v>
      </c>
      <c r="I110" s="52">
        <v>56</v>
      </c>
      <c r="J110" s="52">
        <v>30</v>
      </c>
      <c r="K110" s="52">
        <v>7</v>
      </c>
      <c r="L110" s="52">
        <v>0</v>
      </c>
      <c r="M110" s="52">
        <v>7</v>
      </c>
      <c r="N110" s="52">
        <v>19</v>
      </c>
      <c r="O110" s="52">
        <v>15</v>
      </c>
      <c r="P110" s="52">
        <v>0</v>
      </c>
      <c r="Q110" s="52">
        <v>0</v>
      </c>
      <c r="R110" s="52">
        <v>9</v>
      </c>
      <c r="S110" s="52">
        <v>13</v>
      </c>
      <c r="T110" s="52">
        <v>26</v>
      </c>
      <c r="U110" s="52">
        <v>17</v>
      </c>
      <c r="V110" s="52">
        <v>15</v>
      </c>
      <c r="W110" s="52">
        <v>3</v>
      </c>
      <c r="X110" s="52">
        <v>8</v>
      </c>
      <c r="Y110" s="52">
        <v>6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8</v>
      </c>
      <c r="D112" s="52">
        <v>16</v>
      </c>
      <c r="E112" s="52">
        <v>5</v>
      </c>
      <c r="F112" s="52">
        <v>6</v>
      </c>
      <c r="G112" s="52">
        <v>8</v>
      </c>
      <c r="H112" s="52">
        <v>15</v>
      </c>
      <c r="I112" s="52">
        <v>72</v>
      </c>
      <c r="J112" s="52">
        <v>46</v>
      </c>
      <c r="K112" s="52">
        <v>12</v>
      </c>
      <c r="L112" s="52">
        <v>0</v>
      </c>
      <c r="M112" s="52">
        <v>9</v>
      </c>
      <c r="N112" s="52">
        <v>21</v>
      </c>
      <c r="O112" s="52">
        <v>19</v>
      </c>
      <c r="P112" s="52">
        <v>0</v>
      </c>
      <c r="Q112" s="52">
        <v>0</v>
      </c>
      <c r="R112" s="52">
        <v>17</v>
      </c>
      <c r="S112" s="52">
        <v>17</v>
      </c>
      <c r="T112" s="52">
        <v>24</v>
      </c>
      <c r="U112" s="52">
        <v>20</v>
      </c>
      <c r="V112" s="52">
        <v>25</v>
      </c>
      <c r="W112" s="52">
        <v>21</v>
      </c>
      <c r="X112" s="52">
        <v>30</v>
      </c>
      <c r="Y112" s="52">
        <v>41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1</v>
      </c>
      <c r="X113" s="52">
        <v>2</v>
      </c>
      <c r="Y113" s="52">
        <v>1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62</v>
      </c>
      <c r="D116" s="52">
        <v>22</v>
      </c>
      <c r="E116" s="52">
        <v>14</v>
      </c>
      <c r="F116" s="52">
        <v>48</v>
      </c>
      <c r="G116" s="52">
        <v>52</v>
      </c>
      <c r="H116" s="52">
        <v>88</v>
      </c>
      <c r="I116" s="52">
        <v>21</v>
      </c>
      <c r="J116" s="52">
        <v>0</v>
      </c>
      <c r="K116" s="52">
        <v>1</v>
      </c>
      <c r="L116" s="52">
        <v>0</v>
      </c>
      <c r="M116" s="52">
        <v>13</v>
      </c>
      <c r="N116" s="52">
        <v>16</v>
      </c>
      <c r="O116" s="52">
        <v>6</v>
      </c>
      <c r="P116" s="52">
        <v>0</v>
      </c>
      <c r="Q116" s="52">
        <v>0</v>
      </c>
      <c r="R116" s="52">
        <v>1</v>
      </c>
      <c r="S116" s="52">
        <v>8</v>
      </c>
      <c r="T116" s="52">
        <v>4</v>
      </c>
      <c r="U116" s="52">
        <v>7</v>
      </c>
      <c r="V116" s="52">
        <v>5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1</v>
      </c>
      <c r="E117" s="52">
        <v>0</v>
      </c>
      <c r="F117" s="52">
        <v>2</v>
      </c>
      <c r="G117" s="52">
        <v>5</v>
      </c>
      <c r="H117" s="52">
        <v>6</v>
      </c>
      <c r="I117" s="52">
        <v>4</v>
      </c>
      <c r="J117" s="52">
        <v>0</v>
      </c>
      <c r="K117" s="52">
        <v>1</v>
      </c>
      <c r="L117" s="52">
        <v>0</v>
      </c>
      <c r="M117" s="52">
        <v>2</v>
      </c>
      <c r="N117" s="52">
        <v>4</v>
      </c>
      <c r="O117" s="52">
        <v>2</v>
      </c>
      <c r="P117" s="52">
        <v>0</v>
      </c>
      <c r="Q117" s="52">
        <v>0</v>
      </c>
      <c r="R117" s="52">
        <v>0</v>
      </c>
      <c r="S117" s="52">
        <v>5</v>
      </c>
      <c r="T117" s="52">
        <v>2</v>
      </c>
      <c r="U117" s="52">
        <v>4</v>
      </c>
      <c r="V117" s="52">
        <v>4</v>
      </c>
      <c r="W117" s="52">
        <v>0</v>
      </c>
      <c r="X117" s="52">
        <v>1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23</v>
      </c>
      <c r="D121" s="52">
        <v>14</v>
      </c>
      <c r="E121" s="52">
        <v>8</v>
      </c>
      <c r="F121" s="52">
        <v>22</v>
      </c>
      <c r="G121" s="52">
        <v>19</v>
      </c>
      <c r="H121" s="52">
        <v>31</v>
      </c>
      <c r="I121" s="52">
        <v>28</v>
      </c>
      <c r="J121" s="52">
        <v>26</v>
      </c>
      <c r="K121" s="52">
        <v>5</v>
      </c>
      <c r="L121" s="52">
        <v>0</v>
      </c>
      <c r="M121" s="52">
        <v>8</v>
      </c>
      <c r="N121" s="52">
        <v>16</v>
      </c>
      <c r="O121" s="52">
        <v>9</v>
      </c>
      <c r="P121" s="52">
        <v>0</v>
      </c>
      <c r="Q121" s="52">
        <v>0</v>
      </c>
      <c r="R121" s="52">
        <v>7</v>
      </c>
      <c r="S121" s="52">
        <v>8</v>
      </c>
      <c r="T121" s="52">
        <v>9</v>
      </c>
      <c r="U121" s="52">
        <v>9</v>
      </c>
      <c r="V121" s="52">
        <v>13</v>
      </c>
      <c r="W121" s="52">
        <v>8</v>
      </c>
      <c r="X121" s="52">
        <v>17</v>
      </c>
      <c r="Y121" s="52">
        <v>16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49</v>
      </c>
      <c r="D122" s="36">
        <v>25</v>
      </c>
      <c r="E122" s="36">
        <v>11</v>
      </c>
      <c r="F122" s="36">
        <v>34</v>
      </c>
      <c r="G122" s="36">
        <v>46</v>
      </c>
      <c r="H122" s="36">
        <v>78</v>
      </c>
      <c r="I122" s="36">
        <v>69</v>
      </c>
      <c r="J122" s="36">
        <v>20</v>
      </c>
      <c r="K122" s="36">
        <v>9</v>
      </c>
      <c r="L122" s="36">
        <v>0</v>
      </c>
      <c r="M122" s="36">
        <v>16</v>
      </c>
      <c r="N122" s="36">
        <v>25</v>
      </c>
      <c r="O122" s="36">
        <v>18</v>
      </c>
      <c r="P122" s="36">
        <v>0</v>
      </c>
      <c r="Q122" s="36">
        <v>0</v>
      </c>
      <c r="R122" s="36">
        <v>11</v>
      </c>
      <c r="S122" s="36">
        <v>22</v>
      </c>
      <c r="T122" s="36">
        <v>21</v>
      </c>
      <c r="U122" s="36">
        <v>22</v>
      </c>
      <c r="V122" s="36">
        <v>21</v>
      </c>
      <c r="W122" s="36">
        <v>14</v>
      </c>
      <c r="X122" s="36">
        <v>16</v>
      </c>
      <c r="Y122" s="36">
        <v>26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54873</v>
      </c>
      <c r="G126" s="52">
        <v>1168</v>
      </c>
      <c r="H126" s="52">
        <v>3634</v>
      </c>
      <c r="I126" s="52">
        <v>0</v>
      </c>
      <c r="J126" s="52">
        <v>3125</v>
      </c>
      <c r="K126" s="52">
        <v>19732</v>
      </c>
      <c r="L126" s="52">
        <v>32462</v>
      </c>
      <c r="M126" s="52">
        <v>102532</v>
      </c>
      <c r="N126" s="52">
        <v>70478</v>
      </c>
      <c r="O126" s="52">
        <v>58654</v>
      </c>
      <c r="P126" s="52">
        <v>52402</v>
      </c>
      <c r="Q126" s="52">
        <v>18640</v>
      </c>
      <c r="R126" s="52">
        <v>17298</v>
      </c>
      <c r="S126" s="52">
        <v>9507</v>
      </c>
      <c r="T126" s="52">
        <v>11168</v>
      </c>
      <c r="U126" s="52">
        <v>8612</v>
      </c>
      <c r="V126" s="52">
        <v>0</v>
      </c>
      <c r="W126" s="52">
        <v>0</v>
      </c>
      <c r="X126" s="52">
        <v>0</v>
      </c>
      <c r="Y126" s="52">
        <v>10749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23048</v>
      </c>
      <c r="G129" s="52">
        <v>479</v>
      </c>
      <c r="H129" s="52">
        <v>1687</v>
      </c>
      <c r="I129" s="52">
        <v>0</v>
      </c>
      <c r="J129" s="52">
        <v>2053</v>
      </c>
      <c r="K129" s="52">
        <v>9818</v>
      </c>
      <c r="L129" s="52">
        <v>9460</v>
      </c>
      <c r="M129" s="52">
        <v>30609</v>
      </c>
      <c r="N129" s="52">
        <v>32297</v>
      </c>
      <c r="O129" s="52">
        <v>31333</v>
      </c>
      <c r="P129" s="52">
        <v>8071</v>
      </c>
      <c r="Q129" s="52">
        <v>2603</v>
      </c>
      <c r="R129" s="52">
        <v>7865</v>
      </c>
      <c r="S129" s="52">
        <v>4219</v>
      </c>
      <c r="T129" s="52">
        <v>9704</v>
      </c>
      <c r="U129" s="52">
        <v>4871</v>
      </c>
      <c r="V129" s="52">
        <v>0</v>
      </c>
      <c r="W129" s="52">
        <v>0</v>
      </c>
      <c r="X129" s="52">
        <v>0</v>
      </c>
      <c r="Y129" s="52">
        <v>1565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43442</v>
      </c>
      <c r="G131" s="52">
        <v>11</v>
      </c>
      <c r="H131" s="52">
        <v>3629</v>
      </c>
      <c r="I131" s="52">
        <v>0</v>
      </c>
      <c r="J131" s="52">
        <v>919</v>
      </c>
      <c r="K131" s="52">
        <v>4514</v>
      </c>
      <c r="L131" s="52">
        <v>13627</v>
      </c>
      <c r="M131" s="52">
        <v>102211</v>
      </c>
      <c r="N131" s="52">
        <v>64123</v>
      </c>
      <c r="O131" s="52">
        <v>57081</v>
      </c>
      <c r="P131" s="52">
        <v>52099</v>
      </c>
      <c r="Q131" s="52">
        <v>18547</v>
      </c>
      <c r="R131" s="52">
        <v>13956</v>
      </c>
      <c r="S131" s="52">
        <v>4406</v>
      </c>
      <c r="T131" s="52">
        <v>1065</v>
      </c>
      <c r="U131" s="52">
        <v>3693</v>
      </c>
      <c r="V131" s="52">
        <v>0</v>
      </c>
      <c r="W131" s="52">
        <v>0</v>
      </c>
      <c r="X131" s="52">
        <v>0</v>
      </c>
      <c r="Y131" s="52">
        <v>2017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17</v>
      </c>
      <c r="G132" s="52">
        <v>0</v>
      </c>
      <c r="H132" s="52">
        <v>5</v>
      </c>
      <c r="I132" s="52">
        <v>0</v>
      </c>
      <c r="J132" s="52">
        <v>0</v>
      </c>
      <c r="K132" s="52">
        <v>0</v>
      </c>
      <c r="L132" s="52">
        <v>41</v>
      </c>
      <c r="M132" s="52">
        <v>321</v>
      </c>
      <c r="N132" s="52">
        <v>151</v>
      </c>
      <c r="O132" s="52">
        <v>317</v>
      </c>
      <c r="P132" s="52">
        <v>303</v>
      </c>
      <c r="Q132" s="52">
        <v>93</v>
      </c>
      <c r="R132" s="52">
        <v>114</v>
      </c>
      <c r="S132" s="52">
        <v>7</v>
      </c>
      <c r="T132" s="52">
        <v>83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11056</v>
      </c>
      <c r="G135" s="52">
        <v>1060</v>
      </c>
      <c r="H135" s="52">
        <v>0</v>
      </c>
      <c r="I135" s="52">
        <v>0</v>
      </c>
      <c r="J135" s="52">
        <v>1584</v>
      </c>
      <c r="K135" s="52">
        <v>11232</v>
      </c>
      <c r="L135" s="52">
        <v>10840</v>
      </c>
      <c r="M135" s="52">
        <v>0</v>
      </c>
      <c r="N135" s="52">
        <v>4872</v>
      </c>
      <c r="O135" s="52">
        <v>927</v>
      </c>
      <c r="P135" s="52">
        <v>0</v>
      </c>
      <c r="Q135" s="52">
        <v>0</v>
      </c>
      <c r="R135" s="52">
        <v>1947</v>
      </c>
      <c r="S135" s="52">
        <v>3118</v>
      </c>
      <c r="T135" s="52">
        <v>6802</v>
      </c>
      <c r="U135" s="52">
        <v>3108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358</v>
      </c>
      <c r="G136" s="52">
        <v>97</v>
      </c>
      <c r="H136" s="52">
        <v>0</v>
      </c>
      <c r="I136" s="52">
        <v>0</v>
      </c>
      <c r="J136" s="52">
        <v>622</v>
      </c>
      <c r="K136" s="52">
        <v>3986</v>
      </c>
      <c r="L136" s="52">
        <v>7954</v>
      </c>
      <c r="M136" s="52">
        <v>0</v>
      </c>
      <c r="N136" s="52">
        <v>1332</v>
      </c>
      <c r="O136" s="52">
        <v>329</v>
      </c>
      <c r="P136" s="52">
        <v>0</v>
      </c>
      <c r="Q136" s="52">
        <v>0</v>
      </c>
      <c r="R136" s="52">
        <v>1281</v>
      </c>
      <c r="S136" s="52">
        <v>1976</v>
      </c>
      <c r="T136" s="52">
        <v>3218</v>
      </c>
      <c r="U136" s="52">
        <v>1811</v>
      </c>
      <c r="V136" s="52">
        <v>0</v>
      </c>
      <c r="W136" s="52">
        <v>0</v>
      </c>
      <c r="X136" s="52">
        <v>0</v>
      </c>
      <c r="Y136" s="52">
        <v>8732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21548</v>
      </c>
      <c r="G140" s="52">
        <v>335</v>
      </c>
      <c r="H140" s="52">
        <v>1027</v>
      </c>
      <c r="I140" s="52">
        <v>0</v>
      </c>
      <c r="J140" s="52">
        <v>1770</v>
      </c>
      <c r="K140" s="52">
        <v>7698</v>
      </c>
      <c r="L140" s="52">
        <v>11746</v>
      </c>
      <c r="M140" s="52">
        <v>33339</v>
      </c>
      <c r="N140" s="52">
        <v>28044</v>
      </c>
      <c r="O140" s="52">
        <v>18916</v>
      </c>
      <c r="P140" s="52">
        <v>20668</v>
      </c>
      <c r="Q140" s="52">
        <v>5683</v>
      </c>
      <c r="R140" s="52">
        <v>6435</v>
      </c>
      <c r="S140" s="52">
        <v>2450</v>
      </c>
      <c r="T140" s="52">
        <v>3513</v>
      </c>
      <c r="U140" s="52">
        <v>2569</v>
      </c>
      <c r="V140" s="52">
        <v>0</v>
      </c>
      <c r="W140" s="52">
        <v>0</v>
      </c>
      <c r="X140" s="52">
        <v>0</v>
      </c>
      <c r="Y140" s="52">
        <v>4164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33325</v>
      </c>
      <c r="G141" s="36">
        <v>833</v>
      </c>
      <c r="H141" s="36">
        <v>2607</v>
      </c>
      <c r="I141" s="36">
        <v>0</v>
      </c>
      <c r="J141" s="36">
        <v>1355</v>
      </c>
      <c r="K141" s="36">
        <v>12034</v>
      </c>
      <c r="L141" s="36">
        <v>20716</v>
      </c>
      <c r="M141" s="36">
        <v>69193</v>
      </c>
      <c r="N141" s="36">
        <v>42434</v>
      </c>
      <c r="O141" s="36">
        <v>39738</v>
      </c>
      <c r="P141" s="36">
        <v>31734</v>
      </c>
      <c r="Q141" s="36">
        <v>12957</v>
      </c>
      <c r="R141" s="36">
        <v>10863</v>
      </c>
      <c r="S141" s="36">
        <v>7057</v>
      </c>
      <c r="T141" s="36">
        <v>7655</v>
      </c>
      <c r="U141" s="36">
        <v>6043</v>
      </c>
      <c r="V141" s="36">
        <v>0</v>
      </c>
      <c r="W141" s="36">
        <v>0</v>
      </c>
      <c r="X141" s="36">
        <v>0</v>
      </c>
      <c r="Y141" s="36">
        <v>6585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1115</v>
      </c>
      <c r="D145" s="52">
        <v>1923</v>
      </c>
      <c r="E145" s="52">
        <v>2860</v>
      </c>
      <c r="F145" s="52">
        <v>4887</v>
      </c>
      <c r="G145" s="52">
        <v>5610</v>
      </c>
      <c r="H145" s="52">
        <v>4244</v>
      </c>
      <c r="I145" s="52">
        <v>4842</v>
      </c>
      <c r="J145" s="52">
        <v>7417</v>
      </c>
      <c r="K145" s="52">
        <v>10937</v>
      </c>
      <c r="L145" s="52">
        <v>12829</v>
      </c>
      <c r="M145" s="52">
        <v>12931</v>
      </c>
      <c r="N145" s="52">
        <v>7882</v>
      </c>
      <c r="O145" s="52">
        <v>5632</v>
      </c>
      <c r="P145" s="52">
        <v>5973</v>
      </c>
      <c r="Q145" s="52">
        <v>7788</v>
      </c>
      <c r="R145" s="52">
        <v>6974</v>
      </c>
      <c r="S145" s="52">
        <v>6117</v>
      </c>
      <c r="T145" s="52">
        <v>4172</v>
      </c>
      <c r="U145" s="52">
        <v>37084</v>
      </c>
      <c r="V145" s="52">
        <v>75788</v>
      </c>
      <c r="W145" s="52">
        <v>144506</v>
      </c>
      <c r="X145" s="52">
        <v>225494</v>
      </c>
      <c r="Y145" s="52">
        <v>81631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626</v>
      </c>
      <c r="D147" s="52">
        <v>1363</v>
      </c>
      <c r="E147" s="52">
        <v>2275</v>
      </c>
      <c r="F147" s="52">
        <v>3928</v>
      </c>
      <c r="G147" s="52">
        <v>4688</v>
      </c>
      <c r="H147" s="52">
        <v>3476</v>
      </c>
      <c r="I147" s="52">
        <v>4029</v>
      </c>
      <c r="J147" s="52">
        <v>6248</v>
      </c>
      <c r="K147" s="52">
        <v>9532</v>
      </c>
      <c r="L147" s="52">
        <v>11373</v>
      </c>
      <c r="M147" s="52">
        <v>11591</v>
      </c>
      <c r="N147" s="52">
        <v>6944</v>
      </c>
      <c r="O147" s="52">
        <v>5282</v>
      </c>
      <c r="P147" s="52">
        <v>5374</v>
      </c>
      <c r="Q147" s="52">
        <v>7049</v>
      </c>
      <c r="R147" s="52">
        <v>6477</v>
      </c>
      <c r="S147" s="52">
        <v>5782</v>
      </c>
      <c r="T147" s="52">
        <v>4071</v>
      </c>
      <c r="U147" s="52">
        <v>36696</v>
      </c>
      <c r="V147" s="52">
        <v>75788</v>
      </c>
      <c r="W147" s="52">
        <v>137778</v>
      </c>
      <c r="X147" s="52">
        <v>221771</v>
      </c>
      <c r="Y147" s="52">
        <v>77950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447</v>
      </c>
      <c r="D149" s="52">
        <v>583</v>
      </c>
      <c r="E149" s="52">
        <v>1035</v>
      </c>
      <c r="F149" s="52">
        <v>2038</v>
      </c>
      <c r="G149" s="52">
        <v>1132</v>
      </c>
      <c r="H149" s="52">
        <v>723</v>
      </c>
      <c r="I149" s="52">
        <v>446</v>
      </c>
      <c r="J149" s="52">
        <v>1763</v>
      </c>
      <c r="K149" s="52">
        <v>3417</v>
      </c>
      <c r="L149" s="52">
        <v>3394</v>
      </c>
      <c r="M149" s="52">
        <v>4026</v>
      </c>
      <c r="N149" s="52">
        <v>1489</v>
      </c>
      <c r="O149" s="52">
        <v>776</v>
      </c>
      <c r="P149" s="52">
        <v>600</v>
      </c>
      <c r="Q149" s="52">
        <v>1379</v>
      </c>
      <c r="R149" s="52">
        <v>2023</v>
      </c>
      <c r="S149" s="52">
        <v>1817</v>
      </c>
      <c r="T149" s="52">
        <v>1136</v>
      </c>
      <c r="U149" s="52">
        <v>9230</v>
      </c>
      <c r="V149" s="52">
        <v>21910</v>
      </c>
      <c r="W149" s="52">
        <v>46854</v>
      </c>
      <c r="X149" s="52">
        <v>96057</v>
      </c>
      <c r="Y149" s="52">
        <v>26704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1</v>
      </c>
      <c r="H150" s="52">
        <v>1</v>
      </c>
      <c r="I150" s="52">
        <v>1</v>
      </c>
      <c r="J150" s="52">
        <v>5</v>
      </c>
      <c r="K150" s="52">
        <v>8</v>
      </c>
      <c r="L150" s="52">
        <v>15</v>
      </c>
      <c r="M150" s="52">
        <v>7</v>
      </c>
      <c r="N150" s="52">
        <v>5</v>
      </c>
      <c r="O150" s="52">
        <v>3</v>
      </c>
      <c r="P150" s="52">
        <v>2</v>
      </c>
      <c r="Q150" s="52">
        <v>7</v>
      </c>
      <c r="R150" s="52">
        <v>9</v>
      </c>
      <c r="S150" s="52">
        <v>8</v>
      </c>
      <c r="T150" s="52">
        <v>5</v>
      </c>
      <c r="U150" s="52">
        <v>40</v>
      </c>
      <c r="V150" s="52">
        <v>129</v>
      </c>
      <c r="W150" s="52">
        <v>994</v>
      </c>
      <c r="X150" s="52">
        <v>4885</v>
      </c>
      <c r="Y150" s="52">
        <v>93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650</v>
      </c>
      <c r="D153" s="52">
        <v>1301</v>
      </c>
      <c r="E153" s="52">
        <v>1762</v>
      </c>
      <c r="F153" s="52">
        <v>2759</v>
      </c>
      <c r="G153" s="52">
        <v>4102</v>
      </c>
      <c r="H153" s="52">
        <v>3290</v>
      </c>
      <c r="I153" s="52">
        <v>3737</v>
      </c>
      <c r="J153" s="52">
        <v>4056</v>
      </c>
      <c r="K153" s="52">
        <v>5544</v>
      </c>
      <c r="L153" s="52">
        <v>5433</v>
      </c>
      <c r="M153" s="52">
        <v>7934</v>
      </c>
      <c r="N153" s="52">
        <v>5017</v>
      </c>
      <c r="O153" s="52">
        <v>3581</v>
      </c>
      <c r="P153" s="52">
        <v>3398</v>
      </c>
      <c r="Q153" s="52">
        <v>4857</v>
      </c>
      <c r="R153" s="52">
        <v>2981</v>
      </c>
      <c r="S153" s="52">
        <v>2627</v>
      </c>
      <c r="T153" s="52">
        <v>2058</v>
      </c>
      <c r="U153" s="52">
        <v>17574</v>
      </c>
      <c r="V153" s="52">
        <v>27066</v>
      </c>
      <c r="W153" s="52">
        <v>0</v>
      </c>
      <c r="X153" s="52">
        <v>0</v>
      </c>
      <c r="Y153" s="52">
        <v>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18</v>
      </c>
      <c r="D154" s="52">
        <v>39</v>
      </c>
      <c r="E154" s="52">
        <v>63</v>
      </c>
      <c r="F154" s="52">
        <v>89</v>
      </c>
      <c r="G154" s="52">
        <v>375</v>
      </c>
      <c r="H154" s="52">
        <v>230</v>
      </c>
      <c r="I154" s="52">
        <v>658</v>
      </c>
      <c r="J154" s="52">
        <v>1593</v>
      </c>
      <c r="K154" s="52">
        <v>1968</v>
      </c>
      <c r="L154" s="52">
        <v>3987</v>
      </c>
      <c r="M154" s="52">
        <v>964</v>
      </c>
      <c r="N154" s="52">
        <v>1371</v>
      </c>
      <c r="O154" s="52">
        <v>1272</v>
      </c>
      <c r="P154" s="52">
        <v>1973</v>
      </c>
      <c r="Q154" s="52">
        <v>1545</v>
      </c>
      <c r="R154" s="52">
        <v>1961</v>
      </c>
      <c r="S154" s="52">
        <v>1665</v>
      </c>
      <c r="T154" s="52">
        <v>973</v>
      </c>
      <c r="U154" s="52">
        <v>10240</v>
      </c>
      <c r="V154" s="52">
        <v>26683</v>
      </c>
      <c r="W154" s="52">
        <v>96658</v>
      </c>
      <c r="X154" s="52">
        <v>124552</v>
      </c>
      <c r="Y154" s="52">
        <v>54834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349</v>
      </c>
      <c r="D158" s="52">
        <v>688</v>
      </c>
      <c r="E158" s="52">
        <v>1253</v>
      </c>
      <c r="F158" s="52">
        <v>1919</v>
      </c>
      <c r="G158" s="52">
        <v>1609</v>
      </c>
      <c r="H158" s="52">
        <v>1200</v>
      </c>
      <c r="I158" s="52">
        <v>1422</v>
      </c>
      <c r="J158" s="52">
        <v>4200</v>
      </c>
      <c r="K158" s="52">
        <v>4267</v>
      </c>
      <c r="L158" s="52">
        <v>4642</v>
      </c>
      <c r="M158" s="52">
        <v>4205</v>
      </c>
      <c r="N158" s="52">
        <v>3136</v>
      </c>
      <c r="O158" s="52">
        <v>1816</v>
      </c>
      <c r="P158" s="52">
        <v>2356</v>
      </c>
      <c r="Q158" s="52">
        <v>2374</v>
      </c>
      <c r="R158" s="52">
        <v>2594</v>
      </c>
      <c r="S158" s="52">
        <v>1576</v>
      </c>
      <c r="T158" s="52">
        <v>1312</v>
      </c>
      <c r="U158" s="52">
        <v>11063</v>
      </c>
      <c r="V158" s="52">
        <v>28707</v>
      </c>
      <c r="W158" s="52">
        <v>55741</v>
      </c>
      <c r="X158" s="52">
        <v>114198</v>
      </c>
      <c r="Y158" s="52">
        <v>31623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766</v>
      </c>
      <c r="D159" s="36">
        <v>1235</v>
      </c>
      <c r="E159" s="36">
        <v>1607</v>
      </c>
      <c r="F159" s="36">
        <v>2968</v>
      </c>
      <c r="G159" s="36">
        <v>4001</v>
      </c>
      <c r="H159" s="36">
        <v>3044</v>
      </c>
      <c r="I159" s="36">
        <v>3420</v>
      </c>
      <c r="J159" s="36">
        <v>3217</v>
      </c>
      <c r="K159" s="36">
        <v>6670</v>
      </c>
      <c r="L159" s="36">
        <v>8187</v>
      </c>
      <c r="M159" s="36">
        <v>8726</v>
      </c>
      <c r="N159" s="36">
        <v>4746</v>
      </c>
      <c r="O159" s="36">
        <v>3816</v>
      </c>
      <c r="P159" s="36">
        <v>3617</v>
      </c>
      <c r="Q159" s="36">
        <v>5414</v>
      </c>
      <c r="R159" s="36">
        <v>4380</v>
      </c>
      <c r="S159" s="36">
        <v>4541</v>
      </c>
      <c r="T159" s="36">
        <v>2860</v>
      </c>
      <c r="U159" s="36">
        <v>26021</v>
      </c>
      <c r="V159" s="36">
        <v>47081</v>
      </c>
      <c r="W159" s="36">
        <v>88765</v>
      </c>
      <c r="X159" s="36">
        <v>111296</v>
      </c>
      <c r="Y159" s="36">
        <v>50008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6782</v>
      </c>
      <c r="D163" s="52">
        <v>9145</v>
      </c>
      <c r="E163" s="52">
        <v>11347</v>
      </c>
      <c r="F163" s="52">
        <v>16683</v>
      </c>
      <c r="G163" s="52">
        <v>12985</v>
      </c>
      <c r="H163" s="52">
        <v>3159</v>
      </c>
      <c r="I163" s="52">
        <v>6041</v>
      </c>
      <c r="J163" s="52">
        <v>12492</v>
      </c>
      <c r="K163" s="52">
        <v>19823</v>
      </c>
      <c r="L163" s="52">
        <v>21724</v>
      </c>
      <c r="M163" s="52">
        <v>17691</v>
      </c>
      <c r="N163" s="52">
        <v>6199</v>
      </c>
      <c r="O163" s="52">
        <v>0</v>
      </c>
      <c r="P163" s="52">
        <v>1</v>
      </c>
      <c r="Q163" s="52">
        <v>0</v>
      </c>
      <c r="R163" s="52">
        <v>1228</v>
      </c>
      <c r="S163" s="52">
        <v>0</v>
      </c>
      <c r="T163" s="52">
        <v>149</v>
      </c>
      <c r="U163" s="52">
        <v>0</v>
      </c>
      <c r="V163" s="52">
        <v>0</v>
      </c>
      <c r="W163" s="52">
        <v>0</v>
      </c>
      <c r="X163" s="52">
        <v>0</v>
      </c>
      <c r="Y163" s="52">
        <v>3223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3810</v>
      </c>
      <c r="D165" s="52">
        <v>6482</v>
      </c>
      <c r="E165" s="52">
        <v>9010</v>
      </c>
      <c r="F165" s="52">
        <v>13358</v>
      </c>
      <c r="G165" s="52">
        <v>10634</v>
      </c>
      <c r="H165" s="52">
        <v>2568</v>
      </c>
      <c r="I165" s="52">
        <v>4970</v>
      </c>
      <c r="J165" s="52">
        <v>10391</v>
      </c>
      <c r="K165" s="52">
        <v>16835</v>
      </c>
      <c r="L165" s="52">
        <v>18642</v>
      </c>
      <c r="M165" s="52">
        <v>15293</v>
      </c>
      <c r="N165" s="52">
        <v>5326</v>
      </c>
      <c r="O165" s="52">
        <v>0</v>
      </c>
      <c r="P165" s="52">
        <v>1</v>
      </c>
      <c r="Q165" s="52">
        <v>0</v>
      </c>
      <c r="R165" s="52">
        <v>1090</v>
      </c>
      <c r="S165" s="52">
        <v>0</v>
      </c>
      <c r="T165" s="52">
        <v>137</v>
      </c>
      <c r="U165" s="52">
        <v>0</v>
      </c>
      <c r="V165" s="52">
        <v>0</v>
      </c>
      <c r="W165" s="52">
        <v>0</v>
      </c>
      <c r="X165" s="52">
        <v>0</v>
      </c>
      <c r="Y165" s="52">
        <v>1988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2719</v>
      </c>
      <c r="D167" s="52">
        <v>2771</v>
      </c>
      <c r="E167" s="52">
        <v>4103</v>
      </c>
      <c r="F167" s="52">
        <v>6958</v>
      </c>
      <c r="G167" s="52">
        <v>2619</v>
      </c>
      <c r="H167" s="52">
        <v>539</v>
      </c>
      <c r="I167" s="52">
        <v>555</v>
      </c>
      <c r="J167" s="52">
        <v>2970</v>
      </c>
      <c r="K167" s="52">
        <v>6195</v>
      </c>
      <c r="L167" s="52">
        <v>5748</v>
      </c>
      <c r="M167" s="52">
        <v>5508</v>
      </c>
      <c r="N167" s="52">
        <v>1171</v>
      </c>
      <c r="O167" s="52">
        <v>0</v>
      </c>
      <c r="P167" s="52">
        <v>0</v>
      </c>
      <c r="Q167" s="52">
        <v>0</v>
      </c>
      <c r="R167" s="52">
        <v>356</v>
      </c>
      <c r="S167" s="52">
        <v>0</v>
      </c>
      <c r="T167" s="52">
        <v>41</v>
      </c>
      <c r="U167" s="52">
        <v>0</v>
      </c>
      <c r="V167" s="52">
        <v>0</v>
      </c>
      <c r="W167" s="52">
        <v>0</v>
      </c>
      <c r="X167" s="52">
        <v>0</v>
      </c>
      <c r="Y167" s="52">
        <v>1054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1</v>
      </c>
      <c r="E168" s="52">
        <v>2</v>
      </c>
      <c r="F168" s="52">
        <v>3</v>
      </c>
      <c r="G168" s="52">
        <v>2</v>
      </c>
      <c r="H168" s="52">
        <v>0</v>
      </c>
      <c r="I168" s="52">
        <v>2</v>
      </c>
      <c r="J168" s="52">
        <v>8</v>
      </c>
      <c r="K168" s="52">
        <v>14</v>
      </c>
      <c r="L168" s="52">
        <v>25</v>
      </c>
      <c r="M168" s="52">
        <v>10</v>
      </c>
      <c r="N168" s="52">
        <v>4</v>
      </c>
      <c r="O168" s="52">
        <v>0</v>
      </c>
      <c r="P168" s="52">
        <v>0</v>
      </c>
      <c r="Q168" s="52">
        <v>0</v>
      </c>
      <c r="R168" s="52">
        <v>2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4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3950</v>
      </c>
      <c r="D171" s="52">
        <v>6190</v>
      </c>
      <c r="E171" s="52">
        <v>6991</v>
      </c>
      <c r="F171" s="52">
        <v>9417</v>
      </c>
      <c r="G171" s="52">
        <v>9495</v>
      </c>
      <c r="H171" s="52">
        <v>2449</v>
      </c>
      <c r="I171" s="52">
        <v>4663</v>
      </c>
      <c r="J171" s="52">
        <v>6832</v>
      </c>
      <c r="K171" s="52">
        <v>10048</v>
      </c>
      <c r="L171" s="52">
        <v>9201</v>
      </c>
      <c r="M171" s="52">
        <v>10854</v>
      </c>
      <c r="N171" s="52">
        <v>3946</v>
      </c>
      <c r="O171" s="52">
        <v>0</v>
      </c>
      <c r="P171" s="52">
        <v>1</v>
      </c>
      <c r="Q171" s="52">
        <v>0</v>
      </c>
      <c r="R171" s="52">
        <v>525</v>
      </c>
      <c r="S171" s="52">
        <v>0</v>
      </c>
      <c r="T171" s="52">
        <v>73</v>
      </c>
      <c r="U171" s="52">
        <v>0</v>
      </c>
      <c r="V171" s="52">
        <v>0</v>
      </c>
      <c r="W171" s="52">
        <v>0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112</v>
      </c>
      <c r="D172" s="52">
        <v>183</v>
      </c>
      <c r="E172" s="52">
        <v>251</v>
      </c>
      <c r="F172" s="52">
        <v>305</v>
      </c>
      <c r="G172" s="52">
        <v>869</v>
      </c>
      <c r="H172" s="52">
        <v>171</v>
      </c>
      <c r="I172" s="52">
        <v>821</v>
      </c>
      <c r="J172" s="52">
        <v>2682</v>
      </c>
      <c r="K172" s="52">
        <v>3566</v>
      </c>
      <c r="L172" s="52">
        <v>6750</v>
      </c>
      <c r="M172" s="52">
        <v>1319</v>
      </c>
      <c r="N172" s="52">
        <v>1078</v>
      </c>
      <c r="O172" s="52">
        <v>0</v>
      </c>
      <c r="P172" s="52">
        <v>0</v>
      </c>
      <c r="Q172" s="52">
        <v>0</v>
      </c>
      <c r="R172" s="52">
        <v>345</v>
      </c>
      <c r="S172" s="52">
        <v>0</v>
      </c>
      <c r="T172" s="52">
        <v>35</v>
      </c>
      <c r="U172" s="52">
        <v>0</v>
      </c>
      <c r="V172" s="52">
        <v>0</v>
      </c>
      <c r="W172" s="52">
        <v>0</v>
      </c>
      <c r="X172" s="52">
        <v>0</v>
      </c>
      <c r="Y172" s="52">
        <v>2165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2124</v>
      </c>
      <c r="D176" s="52">
        <v>3274</v>
      </c>
      <c r="E176" s="52">
        <v>4973</v>
      </c>
      <c r="F176" s="52">
        <v>6551</v>
      </c>
      <c r="G176" s="52">
        <v>3723</v>
      </c>
      <c r="H176" s="52">
        <v>893</v>
      </c>
      <c r="I176" s="52">
        <v>1774</v>
      </c>
      <c r="J176" s="52">
        <v>7074</v>
      </c>
      <c r="K176" s="52">
        <v>7733</v>
      </c>
      <c r="L176" s="52">
        <v>7861</v>
      </c>
      <c r="M176" s="52">
        <v>5752</v>
      </c>
      <c r="N176" s="52">
        <v>2467</v>
      </c>
      <c r="O176" s="52">
        <v>0</v>
      </c>
      <c r="P176" s="52">
        <v>0</v>
      </c>
      <c r="Q176" s="52">
        <v>0</v>
      </c>
      <c r="R176" s="52">
        <v>457</v>
      </c>
      <c r="S176" s="52">
        <v>0</v>
      </c>
      <c r="T176" s="52">
        <v>47</v>
      </c>
      <c r="U176" s="52">
        <v>0</v>
      </c>
      <c r="V176" s="52">
        <v>0</v>
      </c>
      <c r="W176" s="52">
        <v>0</v>
      </c>
      <c r="X176" s="52">
        <v>0</v>
      </c>
      <c r="Y176" s="52">
        <v>1249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4658</v>
      </c>
      <c r="D177" s="36">
        <v>5871</v>
      </c>
      <c r="E177" s="36">
        <v>6374</v>
      </c>
      <c r="F177" s="36">
        <v>10132</v>
      </c>
      <c r="G177" s="36">
        <v>9262</v>
      </c>
      <c r="H177" s="36">
        <v>2266</v>
      </c>
      <c r="I177" s="36">
        <v>4267</v>
      </c>
      <c r="J177" s="36">
        <v>5418</v>
      </c>
      <c r="K177" s="36">
        <v>12090</v>
      </c>
      <c r="L177" s="36">
        <v>13863</v>
      </c>
      <c r="M177" s="36">
        <v>11939</v>
      </c>
      <c r="N177" s="36">
        <v>3732</v>
      </c>
      <c r="O177" s="36">
        <v>0</v>
      </c>
      <c r="P177" s="36">
        <v>1</v>
      </c>
      <c r="Q177" s="36">
        <v>0</v>
      </c>
      <c r="R177" s="36">
        <v>771</v>
      </c>
      <c r="S177" s="36">
        <v>0</v>
      </c>
      <c r="T177" s="36">
        <v>102</v>
      </c>
      <c r="U177" s="36">
        <v>0</v>
      </c>
      <c r="V177" s="36">
        <v>0</v>
      </c>
      <c r="W177" s="36">
        <v>0</v>
      </c>
      <c r="X177" s="36">
        <v>0</v>
      </c>
      <c r="Y177" s="36">
        <v>1974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1451</v>
      </c>
      <c r="D8" s="52">
        <v>1036</v>
      </c>
      <c r="E8" s="52">
        <v>25</v>
      </c>
      <c r="F8" s="52">
        <v>22</v>
      </c>
      <c r="G8" s="52">
        <v>88</v>
      </c>
      <c r="H8" s="52">
        <v>31</v>
      </c>
      <c r="I8" s="52">
        <v>46</v>
      </c>
      <c r="J8" s="52">
        <v>46</v>
      </c>
      <c r="K8" s="52">
        <v>97</v>
      </c>
      <c r="L8" s="52">
        <v>118</v>
      </c>
      <c r="M8" s="52">
        <v>113</v>
      </c>
      <c r="N8" s="52">
        <v>48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212</v>
      </c>
      <c r="I11" s="52">
        <f>RES_hhdet_in!I11-RES_hhdet_in_new!I11</f>
        <v>472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1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1</v>
      </c>
      <c r="F15" s="52">
        <f>RES_hhdet_in!F15-RES_hhdet_in_new!F15</f>
        <v>1</v>
      </c>
      <c r="G15" s="52">
        <f>RES_hhdet_in!G15-RES_hhdet_in_new!G15</f>
        <v>0</v>
      </c>
      <c r="H15" s="52">
        <f>RES_hhdet_in!H15-RES_hhdet_in_new!H15</f>
        <v>965</v>
      </c>
      <c r="I15" s="52">
        <f>RES_hhdet_in!I15-RES_hhdet_in_new!I15</f>
        <v>3959</v>
      </c>
      <c r="J15" s="52">
        <f>RES_hhdet_in!J15-RES_hhdet_in_new!J15</f>
        <v>0</v>
      </c>
      <c r="K15" s="52">
        <f>RES_hhdet_in!K15-RES_hhdet_in_new!K15</f>
        <v>1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67</v>
      </c>
      <c r="I16" s="52">
        <f>RES_hhdet_in!I16-RES_hhdet_in_new!I16</f>
        <v>697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352</v>
      </c>
      <c r="I21" s="52">
        <v>1506</v>
      </c>
      <c r="J21" s="52">
        <v>1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894</v>
      </c>
      <c r="I22" s="36">
        <v>3623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31855</v>
      </c>
      <c r="D26" s="52">
        <v>23087</v>
      </c>
      <c r="E26" s="52">
        <v>20318</v>
      </c>
      <c r="F26" s="52">
        <v>23988</v>
      </c>
      <c r="G26" s="52">
        <v>35955</v>
      </c>
      <c r="H26" s="52">
        <v>44798</v>
      </c>
      <c r="I26" s="52">
        <v>50628</v>
      </c>
      <c r="J26" s="52">
        <v>56269</v>
      </c>
      <c r="K26" s="52">
        <v>44610</v>
      </c>
      <c r="L26" s="52">
        <v>42874</v>
      </c>
      <c r="M26" s="52">
        <v>43935</v>
      </c>
      <c r="N26" s="52">
        <v>59094</v>
      </c>
      <c r="O26" s="52">
        <v>64304</v>
      </c>
      <c r="P26" s="52">
        <v>10923</v>
      </c>
      <c r="Q26" s="52">
        <v>16452</v>
      </c>
      <c r="R26" s="52">
        <v>26977</v>
      </c>
      <c r="S26" s="52">
        <v>36827</v>
      </c>
      <c r="T26" s="52">
        <v>43371</v>
      </c>
      <c r="U26" s="52">
        <v>46938</v>
      </c>
      <c r="V26" s="52">
        <v>44281</v>
      </c>
      <c r="W26" s="52">
        <v>46103</v>
      </c>
      <c r="X26" s="52">
        <v>42641</v>
      </c>
      <c r="Y26" s="52">
        <v>70048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19139</v>
      </c>
      <c r="D29" s="52">
        <v>25642</v>
      </c>
      <c r="E29" s="52">
        <v>15729</v>
      </c>
      <c r="F29" s="52">
        <v>9792</v>
      </c>
      <c r="G29" s="52">
        <v>25132</v>
      </c>
      <c r="H29" s="52">
        <v>24909</v>
      </c>
      <c r="I29" s="52">
        <v>30400</v>
      </c>
      <c r="J29" s="52">
        <v>34265</v>
      </c>
      <c r="K29" s="52">
        <v>47123</v>
      </c>
      <c r="L29" s="52">
        <v>41359</v>
      </c>
      <c r="M29" s="52">
        <v>38116</v>
      </c>
      <c r="N29" s="52">
        <v>32921</v>
      </c>
      <c r="O29" s="52">
        <v>54661</v>
      </c>
      <c r="P29" s="52">
        <v>41394</v>
      </c>
      <c r="Q29" s="52">
        <v>31843</v>
      </c>
      <c r="R29" s="52">
        <v>37369</v>
      </c>
      <c r="S29" s="52">
        <v>44291</v>
      </c>
      <c r="T29" s="52">
        <v>54027</v>
      </c>
      <c r="U29" s="52">
        <v>60401</v>
      </c>
      <c r="V29" s="52">
        <v>68821</v>
      </c>
      <c r="W29" s="52">
        <v>54565</v>
      </c>
      <c r="X29" s="52">
        <v>51721</v>
      </c>
      <c r="Y29" s="52">
        <v>52232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49223</v>
      </c>
      <c r="D31" s="52">
        <f>RES_hhdet_in!D31-RES_hhdet_in_new!D31</f>
        <v>34628</v>
      </c>
      <c r="E31" s="52">
        <f>RES_hhdet_in!E31-RES_hhdet_in_new!E31</f>
        <v>40961</v>
      </c>
      <c r="F31" s="52">
        <f>RES_hhdet_in!F31-RES_hhdet_in_new!F31</f>
        <v>50736</v>
      </c>
      <c r="G31" s="52">
        <f>RES_hhdet_in!G31-RES_hhdet_in_new!G31</f>
        <v>28785</v>
      </c>
      <c r="H31" s="52">
        <f>RES_hhdet_in!H31-RES_hhdet_in_new!H31</f>
        <v>28400</v>
      </c>
      <c r="I31" s="52">
        <f>RES_hhdet_in!I31-RES_hhdet_in_new!I31</f>
        <v>7920</v>
      </c>
      <c r="J31" s="52">
        <f>RES_hhdet_in!J31-RES_hhdet_in_new!J31</f>
        <v>19139</v>
      </c>
      <c r="K31" s="52">
        <f>RES_hhdet_in!K31-RES_hhdet_in_new!K31</f>
        <v>25737</v>
      </c>
      <c r="L31" s="52">
        <f>RES_hhdet_in!L31-RES_hhdet_in_new!L31</f>
        <v>21334</v>
      </c>
      <c r="M31" s="52">
        <f>RES_hhdet_in!M31-RES_hhdet_in_new!M31</f>
        <v>27480</v>
      </c>
      <c r="N31" s="52">
        <f>RES_hhdet_in!N31-RES_hhdet_in_new!N31</f>
        <v>21542</v>
      </c>
      <c r="O31" s="52">
        <f>RES_hhdet_in!O31-RES_hhdet_in_new!O31</f>
        <v>17957</v>
      </c>
      <c r="P31" s="52">
        <f>RES_hhdet_in!P31-RES_hhdet_in_new!P31</f>
        <v>8394</v>
      </c>
      <c r="Q31" s="52">
        <f>RES_hhdet_in!Q31-RES_hhdet_in_new!Q31</f>
        <v>16230</v>
      </c>
      <c r="R31" s="52">
        <f>RES_hhdet_in!R31-RES_hhdet_in_new!R31</f>
        <v>28959</v>
      </c>
      <c r="S31" s="52">
        <f>RES_hhdet_in!S31-RES_hhdet_in_new!S31</f>
        <v>30437</v>
      </c>
      <c r="T31" s="52">
        <f>RES_hhdet_in!T31-RES_hhdet_in_new!T31</f>
        <v>29578</v>
      </c>
      <c r="U31" s="52">
        <f>RES_hhdet_in!U31-RES_hhdet_in_new!U31</f>
        <v>28221</v>
      </c>
      <c r="V31" s="52">
        <f>RES_hhdet_in!V31-RES_hhdet_in_new!V31</f>
        <v>31718</v>
      </c>
      <c r="W31" s="52">
        <f>RES_hhdet_in!W31-RES_hhdet_in_new!W31</f>
        <v>32861</v>
      </c>
      <c r="X31" s="52">
        <f>RES_hhdet_in!X31-RES_hhdet_in_new!X31</f>
        <v>34670</v>
      </c>
      <c r="Y31" s="52">
        <f>RES_hhdet_in!Y31-RES_hhdet_in_new!Y31</f>
        <v>37523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16</v>
      </c>
      <c r="D32" s="52">
        <f>RES_hhdet_in!D32-RES_hhdet_in_new!D32</f>
        <v>8</v>
      </c>
      <c r="E32" s="52">
        <f>RES_hhdet_in!E32-RES_hhdet_in_new!E32</f>
        <v>16</v>
      </c>
      <c r="F32" s="52">
        <f>RES_hhdet_in!F32-RES_hhdet_in_new!F32</f>
        <v>23</v>
      </c>
      <c r="G32" s="52">
        <f>RES_hhdet_in!G32-RES_hhdet_in_new!G32</f>
        <v>25</v>
      </c>
      <c r="H32" s="52">
        <f>RES_hhdet_in!H32-RES_hhdet_in_new!H32</f>
        <v>21</v>
      </c>
      <c r="I32" s="52">
        <f>RES_hhdet_in!I32-RES_hhdet_in_new!I32</f>
        <v>21</v>
      </c>
      <c r="J32" s="52">
        <f>RES_hhdet_in!J32-RES_hhdet_in_new!J32</f>
        <v>48</v>
      </c>
      <c r="K32" s="52">
        <f>RES_hhdet_in!K32-RES_hhdet_in_new!K32</f>
        <v>55</v>
      </c>
      <c r="L32" s="52">
        <f>RES_hhdet_in!L32-RES_hhdet_in_new!L32</f>
        <v>91</v>
      </c>
      <c r="M32" s="52">
        <f>RES_hhdet_in!M32-RES_hhdet_in_new!M32</f>
        <v>48</v>
      </c>
      <c r="N32" s="52">
        <f>RES_hhdet_in!N32-RES_hhdet_in_new!N32</f>
        <v>75</v>
      </c>
      <c r="O32" s="52">
        <f>RES_hhdet_in!O32-RES_hhdet_in_new!O32</f>
        <v>77</v>
      </c>
      <c r="P32" s="52">
        <f>RES_hhdet_in!P32-RES_hhdet_in_new!P32</f>
        <v>25</v>
      </c>
      <c r="Q32" s="52">
        <f>RES_hhdet_in!Q32-RES_hhdet_in_new!Q32</f>
        <v>80</v>
      </c>
      <c r="R32" s="52">
        <f>RES_hhdet_in!R32-RES_hhdet_in_new!R32</f>
        <v>119</v>
      </c>
      <c r="S32" s="52">
        <f>RES_hhdet_in!S32-RES_hhdet_in_new!S32</f>
        <v>136</v>
      </c>
      <c r="T32" s="52">
        <f>RES_hhdet_in!T32-RES_hhdet_in_new!T32</f>
        <v>129</v>
      </c>
      <c r="U32" s="52">
        <f>RES_hhdet_in!U32-RES_hhdet_in_new!U32</f>
        <v>115</v>
      </c>
      <c r="V32" s="52">
        <f>RES_hhdet_in!V32-RES_hhdet_in_new!V32</f>
        <v>176</v>
      </c>
      <c r="W32" s="52">
        <f>RES_hhdet_in!W32-RES_hhdet_in_new!W32</f>
        <v>691</v>
      </c>
      <c r="X32" s="52">
        <f>RES_hhdet_in!X32-RES_hhdet_in_new!X32</f>
        <v>1757</v>
      </c>
      <c r="Y32" s="52">
        <f>RES_hhdet_in!Y32-RES_hhdet_in_new!Y32</f>
        <v>117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71511</v>
      </c>
      <c r="D35" s="52">
        <f>RES_hhdet_in!D35-RES_hhdet_in_new!D35</f>
        <v>77339</v>
      </c>
      <c r="E35" s="52">
        <f>RES_hhdet_in!E35-RES_hhdet_in_new!E35</f>
        <v>69794</v>
      </c>
      <c r="F35" s="52">
        <f>RES_hhdet_in!F35-RES_hhdet_in_new!F35</f>
        <v>68677</v>
      </c>
      <c r="G35" s="52">
        <f>RES_hhdet_in!G35-RES_hhdet_in_new!G35</f>
        <v>104352</v>
      </c>
      <c r="H35" s="52">
        <f>RES_hhdet_in!H35-RES_hhdet_in_new!H35</f>
        <v>129119</v>
      </c>
      <c r="I35" s="52">
        <f>RES_hhdet_in!I35-RES_hhdet_in_new!I35</f>
        <v>66465</v>
      </c>
      <c r="J35" s="52">
        <f>RES_hhdet_in!J35-RES_hhdet_in_new!J35</f>
        <v>44018</v>
      </c>
      <c r="K35" s="52">
        <f>RES_hhdet_in!K35-RES_hhdet_in_new!K35</f>
        <v>41743</v>
      </c>
      <c r="L35" s="52">
        <f>RES_hhdet_in!L35-RES_hhdet_in_new!L35</f>
        <v>34144</v>
      </c>
      <c r="M35" s="52">
        <f>RES_hhdet_in!M35-RES_hhdet_in_new!M35</f>
        <v>54159</v>
      </c>
      <c r="N35" s="52">
        <f>RES_hhdet_in!N35-RES_hhdet_in_new!N35</f>
        <v>72613</v>
      </c>
      <c r="O35" s="52">
        <f>RES_hhdet_in!O35-RES_hhdet_in_new!O35</f>
        <v>82966</v>
      </c>
      <c r="P35" s="52">
        <f>RES_hhdet_in!P35-RES_hhdet_in_new!P35</f>
        <v>47574</v>
      </c>
      <c r="Q35" s="52">
        <f>RES_hhdet_in!Q35-RES_hhdet_in_new!Q35</f>
        <v>57150</v>
      </c>
      <c r="R35" s="52">
        <f>RES_hhdet_in!R35-RES_hhdet_in_new!R35</f>
        <v>42662</v>
      </c>
      <c r="S35" s="52">
        <f>RES_hhdet_in!S35-RES_hhdet_in_new!S35</f>
        <v>44027</v>
      </c>
      <c r="T35" s="52">
        <f>RES_hhdet_in!T35-RES_hhdet_in_new!T35</f>
        <v>53584</v>
      </c>
      <c r="U35" s="52">
        <f>RES_hhdet_in!U35-RES_hhdet_in_new!U35</f>
        <v>53765</v>
      </c>
      <c r="V35" s="52">
        <f>RES_hhdet_in!V35-RES_hhdet_in_new!V35</f>
        <v>39178</v>
      </c>
      <c r="W35" s="52">
        <f>RES_hhdet_in!W35-RES_hhdet_in_new!W35</f>
        <v>0</v>
      </c>
      <c r="X35" s="52">
        <f>RES_hhdet_in!X35-RES_hhdet_in_new!X35</f>
        <v>0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2029</v>
      </c>
      <c r="D36" s="52">
        <f>RES_hhdet_in!D36-RES_hhdet_in_new!D36</f>
        <v>2290</v>
      </c>
      <c r="E36" s="52">
        <f>RES_hhdet_in!E36-RES_hhdet_in_new!E36</f>
        <v>2508</v>
      </c>
      <c r="F36" s="52">
        <f>RES_hhdet_in!F36-RES_hhdet_in_new!F36</f>
        <v>2222</v>
      </c>
      <c r="G36" s="52">
        <f>RES_hhdet_in!G36-RES_hhdet_in_new!G36</f>
        <v>9552</v>
      </c>
      <c r="H36" s="52">
        <f>RES_hhdet_in!H36-RES_hhdet_in_new!H36</f>
        <v>9026</v>
      </c>
      <c r="I36" s="52">
        <f>RES_hhdet_in!I36-RES_hhdet_in_new!I36</f>
        <v>11701</v>
      </c>
      <c r="J36" s="52">
        <f>RES_hhdet_in!J36-RES_hhdet_in_new!J36</f>
        <v>17282</v>
      </c>
      <c r="K36" s="52">
        <f>RES_hhdet_in!K36-RES_hhdet_in_new!K36</f>
        <v>14821</v>
      </c>
      <c r="L36" s="52">
        <f>RES_hhdet_in!L36-RES_hhdet_in_new!L36</f>
        <v>25042</v>
      </c>
      <c r="M36" s="52">
        <f>RES_hhdet_in!M36-RES_hhdet_in_new!M36</f>
        <v>6582</v>
      </c>
      <c r="N36" s="52">
        <f>RES_hhdet_in!N36-RES_hhdet_in_new!N36</f>
        <v>19841</v>
      </c>
      <c r="O36" s="52">
        <f>RES_hhdet_in!O36-RES_hhdet_in_new!O36</f>
        <v>29453</v>
      </c>
      <c r="P36" s="52">
        <f>RES_hhdet_in!P36-RES_hhdet_in_new!P36</f>
        <v>27626</v>
      </c>
      <c r="Q36" s="52">
        <f>RES_hhdet_in!Q36-RES_hhdet_in_new!Q36</f>
        <v>18166</v>
      </c>
      <c r="R36" s="52">
        <f>RES_hhdet_in!R36-RES_hhdet_in_new!R36</f>
        <v>28064</v>
      </c>
      <c r="S36" s="52">
        <f>RES_hhdet_in!S36-RES_hhdet_in_new!S36</f>
        <v>27898</v>
      </c>
      <c r="T36" s="52">
        <f>RES_hhdet_in!T36-RES_hhdet_in_new!T36</f>
        <v>25340</v>
      </c>
      <c r="U36" s="52">
        <f>RES_hhdet_in!U36-RES_hhdet_in_new!U36</f>
        <v>31315</v>
      </c>
      <c r="V36" s="52">
        <f>RES_hhdet_in!V36-RES_hhdet_in_new!V36</f>
        <v>38592</v>
      </c>
      <c r="W36" s="52">
        <f>RES_hhdet_in!W36-RES_hhdet_in_new!W36</f>
        <v>67763</v>
      </c>
      <c r="X36" s="52">
        <f>RES_hhdet_in!X36-RES_hhdet_in_new!X36</f>
        <v>44956</v>
      </c>
      <c r="Y36" s="52">
        <f>RES_hhdet_in!Y36-RES_hhdet_in_new!Y36</f>
        <v>77019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38447</v>
      </c>
      <c r="D40" s="52">
        <v>40903</v>
      </c>
      <c r="E40" s="52">
        <v>49642</v>
      </c>
      <c r="F40" s="52">
        <v>47771</v>
      </c>
      <c r="G40" s="52">
        <v>40922</v>
      </c>
      <c r="H40" s="52">
        <v>47090</v>
      </c>
      <c r="I40" s="52">
        <v>25282</v>
      </c>
      <c r="J40" s="52">
        <v>45576</v>
      </c>
      <c r="K40" s="52">
        <v>32126</v>
      </c>
      <c r="L40" s="52">
        <v>29171</v>
      </c>
      <c r="M40" s="52">
        <v>28705</v>
      </c>
      <c r="N40" s="52">
        <v>45386</v>
      </c>
      <c r="O40" s="52">
        <v>42076</v>
      </c>
      <c r="P40" s="52">
        <v>32977</v>
      </c>
      <c r="Q40" s="52">
        <v>27932</v>
      </c>
      <c r="R40" s="52">
        <v>37124</v>
      </c>
      <c r="S40" s="52">
        <v>26423</v>
      </c>
      <c r="T40" s="52">
        <v>34191</v>
      </c>
      <c r="U40" s="52">
        <v>33825</v>
      </c>
      <c r="V40" s="52">
        <v>41545</v>
      </c>
      <c r="W40" s="52">
        <v>39081</v>
      </c>
      <c r="X40" s="52">
        <v>41241</v>
      </c>
      <c r="Y40" s="52">
        <v>44419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84331</v>
      </c>
      <c r="D41" s="36">
        <v>73366</v>
      </c>
      <c r="E41" s="36">
        <v>63635</v>
      </c>
      <c r="F41" s="36">
        <v>73888</v>
      </c>
      <c r="G41" s="36">
        <v>101791</v>
      </c>
      <c r="H41" s="36">
        <v>119477</v>
      </c>
      <c r="I41" s="36">
        <v>60830</v>
      </c>
      <c r="J41" s="36">
        <v>34905</v>
      </c>
      <c r="K41" s="36">
        <v>50233</v>
      </c>
      <c r="L41" s="36">
        <v>51446</v>
      </c>
      <c r="M41" s="36">
        <v>59571</v>
      </c>
      <c r="N41" s="36">
        <v>68678</v>
      </c>
      <c r="O41" s="36">
        <v>88392</v>
      </c>
      <c r="P41" s="36">
        <v>50640</v>
      </c>
      <c r="Q41" s="36">
        <v>63688</v>
      </c>
      <c r="R41" s="36">
        <v>62680</v>
      </c>
      <c r="S41" s="36">
        <v>76097</v>
      </c>
      <c r="T41" s="36">
        <v>74489</v>
      </c>
      <c r="U41" s="36">
        <v>79560</v>
      </c>
      <c r="V41" s="36">
        <v>68143</v>
      </c>
      <c r="W41" s="36">
        <v>62233</v>
      </c>
      <c r="X41" s="36">
        <v>40161</v>
      </c>
      <c r="Y41" s="36">
        <v>70217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157497</v>
      </c>
      <c r="D45" s="52">
        <v>0</v>
      </c>
      <c r="E45" s="52">
        <v>0</v>
      </c>
      <c r="F45" s="52">
        <v>0</v>
      </c>
      <c r="G45" s="52">
        <v>1</v>
      </c>
      <c r="H45" s="52">
        <v>0</v>
      </c>
      <c r="I45" s="52">
        <v>0</v>
      </c>
      <c r="J45" s="52">
        <v>0</v>
      </c>
      <c r="K45" s="52">
        <v>115035</v>
      </c>
      <c r="L45" s="52">
        <v>133217</v>
      </c>
      <c r="M45" s="52">
        <v>196652</v>
      </c>
      <c r="N45" s="52">
        <v>172990</v>
      </c>
      <c r="O45" s="52">
        <v>180261</v>
      </c>
      <c r="P45" s="52">
        <v>1</v>
      </c>
      <c r="Q45" s="52">
        <v>2</v>
      </c>
      <c r="R45" s="52">
        <v>0</v>
      </c>
      <c r="S45" s="52">
        <v>2</v>
      </c>
      <c r="T45" s="52">
        <v>3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77898</v>
      </c>
      <c r="D48" s="52">
        <v>98539</v>
      </c>
      <c r="E48" s="52">
        <v>52146</v>
      </c>
      <c r="F48" s="52">
        <v>8716</v>
      </c>
      <c r="G48" s="52">
        <v>42853</v>
      </c>
      <c r="H48" s="52">
        <v>14305</v>
      </c>
      <c r="I48" s="52">
        <v>19414</v>
      </c>
      <c r="J48" s="52">
        <v>20212</v>
      </c>
      <c r="K48" s="52">
        <v>39017</v>
      </c>
      <c r="L48" s="52">
        <v>99351</v>
      </c>
      <c r="M48" s="52">
        <v>97935</v>
      </c>
      <c r="N48" s="52">
        <v>112298</v>
      </c>
      <c r="O48" s="52">
        <v>122626</v>
      </c>
      <c r="P48" s="52">
        <v>89858</v>
      </c>
      <c r="Q48" s="52">
        <v>26271</v>
      </c>
      <c r="R48" s="52">
        <v>31414</v>
      </c>
      <c r="S48" s="52">
        <v>34035</v>
      </c>
      <c r="T48" s="52">
        <v>44639</v>
      </c>
      <c r="U48" s="52">
        <v>44427</v>
      </c>
      <c r="V48" s="52">
        <v>46742</v>
      </c>
      <c r="W48" s="52">
        <v>32684</v>
      </c>
      <c r="X48" s="52">
        <v>27980</v>
      </c>
      <c r="Y48" s="52">
        <v>19389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90502</v>
      </c>
      <c r="D50" s="52">
        <f>RES_hhdet_in!D50-RES_hhdet_in_new!D50</f>
        <v>1491</v>
      </c>
      <c r="E50" s="52">
        <f>RES_hhdet_in!E50-RES_hhdet_in_new!E50</f>
        <v>28711</v>
      </c>
      <c r="F50" s="52">
        <f>RES_hhdet_in!F50-RES_hhdet_in_new!F50</f>
        <v>128140</v>
      </c>
      <c r="G50" s="52">
        <f>RES_hhdet_in!G50-RES_hhdet_in_new!G50</f>
        <v>75934</v>
      </c>
      <c r="H50" s="52">
        <f>RES_hhdet_in!H50-RES_hhdet_in_new!H50</f>
        <v>83591</v>
      </c>
      <c r="I50" s="52">
        <f>RES_hhdet_in!I50-RES_hhdet_in_new!I50</f>
        <v>47545</v>
      </c>
      <c r="J50" s="52">
        <f>RES_hhdet_in!J50-RES_hhdet_in_new!J50</f>
        <v>100450</v>
      </c>
      <c r="K50" s="52">
        <f>RES_hhdet_in!K50-RES_hhdet_in_new!K50</f>
        <v>97201</v>
      </c>
      <c r="L50" s="52">
        <f>RES_hhdet_in!L50-RES_hhdet_in_new!L50</f>
        <v>106723</v>
      </c>
      <c r="M50" s="52">
        <f>RES_hhdet_in!M50-RES_hhdet_in_new!M50</f>
        <v>121093</v>
      </c>
      <c r="N50" s="52">
        <f>RES_hhdet_in!N50-RES_hhdet_in_new!N50</f>
        <v>118322</v>
      </c>
      <c r="O50" s="52">
        <f>RES_hhdet_in!O50-RES_hhdet_in_new!O50</f>
        <v>134119</v>
      </c>
      <c r="P50" s="52">
        <f>RES_hhdet_in!P50-RES_hhdet_in_new!P50</f>
        <v>54558</v>
      </c>
      <c r="Q50" s="52">
        <f>RES_hhdet_in!Q50-RES_hhdet_in_new!Q50</f>
        <v>55285</v>
      </c>
      <c r="R50" s="52">
        <f>RES_hhdet_in!R50-RES_hhdet_in_new!R50</f>
        <v>68890</v>
      </c>
      <c r="S50" s="52">
        <f>RES_hhdet_in!S50-RES_hhdet_in_new!S50</f>
        <v>81248</v>
      </c>
      <c r="T50" s="52">
        <f>RES_hhdet_in!T50-RES_hhdet_in_new!T50</f>
        <v>13958</v>
      </c>
      <c r="U50" s="52">
        <f>RES_hhdet_in!U50-RES_hhdet_in_new!U50</f>
        <v>51347</v>
      </c>
      <c r="V50" s="52">
        <f>RES_hhdet_in!V50-RES_hhdet_in_new!V50</f>
        <v>39385</v>
      </c>
      <c r="W50" s="52">
        <f>RES_hhdet_in!W50-RES_hhdet_in_new!W50</f>
        <v>48725</v>
      </c>
      <c r="X50" s="52">
        <f>RES_hhdet_in!X50-RES_hhdet_in_new!X50</f>
        <v>36591</v>
      </c>
      <c r="Y50" s="52">
        <f>RES_hhdet_in!Y50-RES_hhdet_in_new!Y50</f>
        <v>28800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70</v>
      </c>
      <c r="D51" s="52">
        <f>RES_hhdet_in!D51-RES_hhdet_in_new!D51</f>
        <v>19</v>
      </c>
      <c r="E51" s="52">
        <f>RES_hhdet_in!E51-RES_hhdet_in_new!E51</f>
        <v>45</v>
      </c>
      <c r="F51" s="52">
        <f>RES_hhdet_in!F51-RES_hhdet_in_new!F51</f>
        <v>99</v>
      </c>
      <c r="G51" s="52">
        <f>RES_hhdet_in!G51-RES_hhdet_in_new!G51</f>
        <v>242</v>
      </c>
      <c r="H51" s="52">
        <f>RES_hhdet_in!H51-RES_hhdet_in_new!H51</f>
        <v>188</v>
      </c>
      <c r="I51" s="52">
        <f>RES_hhdet_in!I51-RES_hhdet_in_new!I51</f>
        <v>325</v>
      </c>
      <c r="J51" s="52">
        <f>RES_hhdet_in!J51-RES_hhdet_in_new!J51</f>
        <v>399</v>
      </c>
      <c r="K51" s="52">
        <f>RES_hhdet_in!K51-RES_hhdet_in_new!K51</f>
        <v>325</v>
      </c>
      <c r="L51" s="52">
        <f>RES_hhdet_in!L51-RES_hhdet_in_new!L51</f>
        <v>257</v>
      </c>
      <c r="M51" s="52">
        <f>RES_hhdet_in!M51-RES_hhdet_in_new!M51</f>
        <v>239</v>
      </c>
      <c r="N51" s="52">
        <f>RES_hhdet_in!N51-RES_hhdet_in_new!N51</f>
        <v>162</v>
      </c>
      <c r="O51" s="52">
        <f>RES_hhdet_in!O51-RES_hhdet_in_new!O51</f>
        <v>507</v>
      </c>
      <c r="P51" s="52">
        <f>RES_hhdet_in!P51-RES_hhdet_in_new!P51</f>
        <v>445</v>
      </c>
      <c r="Q51" s="52">
        <f>RES_hhdet_in!Q51-RES_hhdet_in_new!Q51</f>
        <v>367</v>
      </c>
      <c r="R51" s="52">
        <f>RES_hhdet_in!R51-RES_hhdet_in_new!R51</f>
        <v>215</v>
      </c>
      <c r="S51" s="52">
        <f>RES_hhdet_in!S51-RES_hhdet_in_new!S51</f>
        <v>67</v>
      </c>
      <c r="T51" s="52">
        <f>RES_hhdet_in!T51-RES_hhdet_in_new!T51</f>
        <v>763</v>
      </c>
      <c r="U51" s="52">
        <f>RES_hhdet_in!U51-RES_hhdet_in_new!U51</f>
        <v>0</v>
      </c>
      <c r="V51" s="52">
        <f>RES_hhdet_in!V51-RES_hhdet_in_new!V51</f>
        <v>102</v>
      </c>
      <c r="W51" s="52">
        <f>RES_hhdet_in!W51-RES_hhdet_in_new!W51</f>
        <v>2375</v>
      </c>
      <c r="X51" s="52">
        <f>RES_hhdet_in!X51-RES_hhdet_in_new!X51</f>
        <v>4797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231032</v>
      </c>
      <c r="D54" s="52">
        <f>RES_hhdet_in!D54-RES_hhdet_in_new!D54</f>
        <v>42800</v>
      </c>
      <c r="E54" s="52">
        <f>RES_hhdet_in!E54-RES_hhdet_in_new!E54</f>
        <v>0</v>
      </c>
      <c r="F54" s="52">
        <f>RES_hhdet_in!F54-RES_hhdet_in_new!F54</f>
        <v>74664</v>
      </c>
      <c r="G54" s="52">
        <f>RES_hhdet_in!G54-RES_hhdet_in_new!G54</f>
        <v>140091</v>
      </c>
      <c r="H54" s="52">
        <f>RES_hhdet_in!H54-RES_hhdet_in_new!H54</f>
        <v>181544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35301</v>
      </c>
      <c r="L54" s="52">
        <f>RES_hhdet_in!L54-RES_hhdet_in_new!L54</f>
        <v>32897</v>
      </c>
      <c r="M54" s="52">
        <f>RES_hhdet_in!M54-RES_hhdet_in_new!M54</f>
        <v>82490</v>
      </c>
      <c r="N54" s="52">
        <f>RES_hhdet_in!N54-RES_hhdet_in_new!N54</f>
        <v>49776</v>
      </c>
      <c r="O54" s="52">
        <f>RES_hhdet_in!O54-RES_hhdet_in_new!O54</f>
        <v>38674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2034</v>
      </c>
      <c r="T54" s="52">
        <f>RES_hhdet_in!T54-RES_hhdet_in_new!T54</f>
        <v>36152</v>
      </c>
      <c r="U54" s="52">
        <f>RES_hhdet_in!U54-RES_hhdet_in_new!U54</f>
        <v>24458</v>
      </c>
      <c r="V54" s="52">
        <f>RES_hhdet_in!V54-RES_hhdet_in_new!V54</f>
        <v>1211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6556</v>
      </c>
      <c r="D55" s="52">
        <f>RES_hhdet_in!D55-RES_hhdet_in_new!D55</f>
        <v>1267</v>
      </c>
      <c r="E55" s="52">
        <f>RES_hhdet_in!E55-RES_hhdet_in_new!E55</f>
        <v>0</v>
      </c>
      <c r="F55" s="52">
        <f>RES_hhdet_in!F55-RES_hhdet_in_new!F55</f>
        <v>2415</v>
      </c>
      <c r="G55" s="52">
        <f>RES_hhdet_in!G55-RES_hhdet_in_new!G55</f>
        <v>12825</v>
      </c>
      <c r="H55" s="52">
        <f>RES_hhdet_in!H55-RES_hhdet_in_new!H55</f>
        <v>12690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12531</v>
      </c>
      <c r="L55" s="52">
        <f>RES_hhdet_in!L55-RES_hhdet_in_new!L55</f>
        <v>24135</v>
      </c>
      <c r="M55" s="52">
        <f>RES_hhdet_in!M55-RES_hhdet_in_new!M55</f>
        <v>10024</v>
      </c>
      <c r="N55" s="52">
        <f>RES_hhdet_in!N55-RES_hhdet_in_new!N55</f>
        <v>13605</v>
      </c>
      <c r="O55" s="52">
        <f>RES_hhdet_in!O55-RES_hhdet_in_new!O55</f>
        <v>13731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1287</v>
      </c>
      <c r="T55" s="52">
        <f>RES_hhdet_in!T55-RES_hhdet_in_new!T55</f>
        <v>17104</v>
      </c>
      <c r="U55" s="52">
        <f>RES_hhdet_in!U55-RES_hhdet_in_new!U55</f>
        <v>14249</v>
      </c>
      <c r="V55" s="52">
        <f>RES_hhdet_in!V55-RES_hhdet_in_new!V55</f>
        <v>1186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164400</v>
      </c>
      <c r="D59" s="52">
        <v>85991</v>
      </c>
      <c r="E59" s="52">
        <v>87143</v>
      </c>
      <c r="F59" s="52">
        <v>176303</v>
      </c>
      <c r="G59" s="52">
        <v>130848</v>
      </c>
      <c r="H59" s="52">
        <v>151034</v>
      </c>
      <c r="I59" s="52">
        <v>25368</v>
      </c>
      <c r="J59" s="52">
        <v>31966</v>
      </c>
      <c r="K59" s="52">
        <v>74700</v>
      </c>
      <c r="L59" s="52">
        <v>49037</v>
      </c>
      <c r="M59" s="52">
        <v>66457</v>
      </c>
      <c r="N59" s="52">
        <v>74129</v>
      </c>
      <c r="O59" s="52">
        <v>65214</v>
      </c>
      <c r="P59" s="52">
        <v>6151</v>
      </c>
      <c r="Q59" s="52">
        <v>14065</v>
      </c>
      <c r="R59" s="52">
        <v>32463</v>
      </c>
      <c r="S59" s="52">
        <v>34871</v>
      </c>
      <c r="T59" s="52">
        <v>49956</v>
      </c>
      <c r="U59" s="52">
        <v>42102</v>
      </c>
      <c r="V59" s="52">
        <v>41859</v>
      </c>
      <c r="W59" s="52">
        <v>24389</v>
      </c>
      <c r="X59" s="52">
        <v>3069</v>
      </c>
      <c r="Y59" s="52">
        <v>13106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360604</v>
      </c>
      <c r="D60" s="36">
        <v>154237</v>
      </c>
      <c r="E60" s="36">
        <v>111701</v>
      </c>
      <c r="F60" s="36">
        <v>272669</v>
      </c>
      <c r="G60" s="36">
        <v>325477</v>
      </c>
      <c r="H60" s="36">
        <v>383235</v>
      </c>
      <c r="I60" s="36">
        <v>61031</v>
      </c>
      <c r="J60" s="36">
        <v>24485</v>
      </c>
      <c r="K60" s="36">
        <v>116783</v>
      </c>
      <c r="L60" s="36">
        <v>86481</v>
      </c>
      <c r="M60" s="36">
        <v>137928</v>
      </c>
      <c r="N60" s="36">
        <v>112172</v>
      </c>
      <c r="O60" s="36">
        <v>137005</v>
      </c>
      <c r="P60" s="36">
        <v>9445</v>
      </c>
      <c r="Q60" s="36">
        <v>32067</v>
      </c>
      <c r="R60" s="36">
        <v>54808</v>
      </c>
      <c r="S60" s="36">
        <v>100446</v>
      </c>
      <c r="T60" s="36">
        <v>108837</v>
      </c>
      <c r="U60" s="36">
        <v>99022</v>
      </c>
      <c r="V60" s="36">
        <v>68655</v>
      </c>
      <c r="W60" s="36">
        <v>38849</v>
      </c>
      <c r="X60" s="36">
        <v>2972</v>
      </c>
      <c r="Y60" s="36">
        <v>20732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797952</v>
      </c>
      <c r="D64" s="52">
        <v>800617</v>
      </c>
      <c r="E64" s="52">
        <v>971475</v>
      </c>
      <c r="F64" s="52">
        <v>816169</v>
      </c>
      <c r="G64" s="52">
        <v>558776</v>
      </c>
      <c r="H64" s="52">
        <v>360091</v>
      </c>
      <c r="I64" s="52">
        <v>419746</v>
      </c>
      <c r="J64" s="52">
        <v>940070</v>
      </c>
      <c r="K64" s="52">
        <v>1046500</v>
      </c>
      <c r="L64" s="52">
        <v>1026702</v>
      </c>
      <c r="M64" s="52">
        <v>1063864</v>
      </c>
      <c r="N64" s="52">
        <v>1235435</v>
      </c>
      <c r="O64" s="52">
        <v>1072196</v>
      </c>
      <c r="P64" s="52">
        <v>294187</v>
      </c>
      <c r="Q64" s="52">
        <v>442487</v>
      </c>
      <c r="R64" s="52">
        <v>696878</v>
      </c>
      <c r="S64" s="52">
        <v>865483</v>
      </c>
      <c r="T64" s="52">
        <v>914772</v>
      </c>
      <c r="U64" s="52">
        <v>924267</v>
      </c>
      <c r="V64" s="52">
        <v>764833</v>
      </c>
      <c r="W64" s="52">
        <v>631369</v>
      </c>
      <c r="X64" s="52">
        <v>775987</v>
      </c>
      <c r="Y64" s="52">
        <v>631732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243584</v>
      </c>
      <c r="D67" s="52">
        <v>344313</v>
      </c>
      <c r="E67" s="52">
        <v>412648</v>
      </c>
      <c r="F67" s="52">
        <v>384395</v>
      </c>
      <c r="G67" s="52">
        <v>607427</v>
      </c>
      <c r="H67" s="52">
        <v>384514</v>
      </c>
      <c r="I67" s="52">
        <v>292282</v>
      </c>
      <c r="J67" s="52">
        <v>341144</v>
      </c>
      <c r="K67" s="52">
        <v>781668</v>
      </c>
      <c r="L67" s="52">
        <v>856035</v>
      </c>
      <c r="M67" s="52">
        <v>818559</v>
      </c>
      <c r="N67" s="52">
        <v>751162</v>
      </c>
      <c r="O67" s="52">
        <v>1130375</v>
      </c>
      <c r="P67" s="52">
        <v>750779</v>
      </c>
      <c r="Q67" s="52">
        <v>712006</v>
      </c>
      <c r="R67" s="52">
        <v>802332</v>
      </c>
      <c r="S67" s="52">
        <v>941231</v>
      </c>
      <c r="T67" s="52">
        <v>1110742</v>
      </c>
      <c r="U67" s="52">
        <v>1221583</v>
      </c>
      <c r="V67" s="52">
        <v>1377035</v>
      </c>
      <c r="W67" s="52">
        <v>1045920</v>
      </c>
      <c r="X67" s="52">
        <v>943264</v>
      </c>
      <c r="Y67" s="52">
        <v>955463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776273</v>
      </c>
      <c r="D69" s="52">
        <f>RES_hhdet_in!D69-RES_hhdet_in_new!D69</f>
        <v>682824</v>
      </c>
      <c r="E69" s="52">
        <f>RES_hhdet_in!E69-RES_hhdet_in_new!E69</f>
        <v>735689</v>
      </c>
      <c r="F69" s="52">
        <f>RES_hhdet_in!F69-RES_hhdet_in_new!F69</f>
        <v>521175</v>
      </c>
      <c r="G69" s="52">
        <f>RES_hhdet_in!G69-RES_hhdet_in_new!G69</f>
        <v>812924</v>
      </c>
      <c r="H69" s="52">
        <f>RES_hhdet_in!H69-RES_hhdet_in_new!H69</f>
        <v>811701</v>
      </c>
      <c r="I69" s="52">
        <f>RES_hhdet_in!I69-RES_hhdet_in_new!I69</f>
        <v>1133714</v>
      </c>
      <c r="J69" s="52">
        <f>RES_hhdet_in!J69-RES_hhdet_in_new!J69</f>
        <v>881968</v>
      </c>
      <c r="K69" s="52">
        <f>RES_hhdet_in!K69-RES_hhdet_in_new!K69</f>
        <v>1103640</v>
      </c>
      <c r="L69" s="52">
        <f>RES_hhdet_in!L69-RES_hhdet_in_new!L69</f>
        <v>1263887</v>
      </c>
      <c r="M69" s="52">
        <f>RES_hhdet_in!M69-RES_hhdet_in_new!M69</f>
        <v>1126936</v>
      </c>
      <c r="N69" s="52">
        <f>RES_hhdet_in!N69-RES_hhdet_in_new!N69</f>
        <v>1329715</v>
      </c>
      <c r="O69" s="52">
        <f>RES_hhdet_in!O69-RES_hhdet_in_new!O69</f>
        <v>1061777</v>
      </c>
      <c r="P69" s="52">
        <f>RES_hhdet_in!P69-RES_hhdet_in_new!P69</f>
        <v>460653</v>
      </c>
      <c r="Q69" s="52">
        <f>RES_hhdet_in!Q69-RES_hhdet_in_new!Q69</f>
        <v>456672</v>
      </c>
      <c r="R69" s="52">
        <f>RES_hhdet_in!R69-RES_hhdet_in_new!R69</f>
        <v>694970</v>
      </c>
      <c r="S69" s="52">
        <f>RES_hhdet_in!S69-RES_hhdet_in_new!S69</f>
        <v>868818</v>
      </c>
      <c r="T69" s="52">
        <f>RES_hhdet_in!T69-RES_hhdet_in_new!T69</f>
        <v>884925</v>
      </c>
      <c r="U69" s="52">
        <f>RES_hhdet_in!U69-RES_hhdet_in_new!U69</f>
        <v>969567</v>
      </c>
      <c r="V69" s="52">
        <f>RES_hhdet_in!V69-RES_hhdet_in_new!V69</f>
        <v>753603</v>
      </c>
      <c r="W69" s="52">
        <f>RES_hhdet_in!W69-RES_hhdet_in_new!W69</f>
        <v>610728</v>
      </c>
      <c r="X69" s="52">
        <f>RES_hhdet_in!X69-RES_hhdet_in_new!X69</f>
        <v>655347</v>
      </c>
      <c r="Y69" s="52">
        <f>RES_hhdet_in!Y69-RES_hhdet_in_new!Y69</f>
        <v>643093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374</v>
      </c>
      <c r="D70" s="52">
        <f>RES_hhdet_in!D70-RES_hhdet_in_new!D70</f>
        <v>218</v>
      </c>
      <c r="E70" s="52">
        <f>RES_hhdet_in!E70-RES_hhdet_in_new!E70</f>
        <v>569</v>
      </c>
      <c r="F70" s="52">
        <f>RES_hhdet_in!F70-RES_hhdet_in_new!F70</f>
        <v>29</v>
      </c>
      <c r="G70" s="52">
        <f>RES_hhdet_in!G70-RES_hhdet_in_new!G70</f>
        <v>1416</v>
      </c>
      <c r="H70" s="52">
        <f>RES_hhdet_in!H70-RES_hhdet_in_new!H70</f>
        <v>1191</v>
      </c>
      <c r="I70" s="52">
        <f>RES_hhdet_in!I70-RES_hhdet_in_new!I70</f>
        <v>3213</v>
      </c>
      <c r="J70" s="52">
        <f>RES_hhdet_in!J70-RES_hhdet_in_new!J70</f>
        <v>1886</v>
      </c>
      <c r="K70" s="52">
        <f>RES_hhdet_in!K70-RES_hhdet_in_new!K70</f>
        <v>3427</v>
      </c>
      <c r="L70" s="52">
        <f>RES_hhdet_in!L70-RES_hhdet_in_new!L70</f>
        <v>8587</v>
      </c>
      <c r="M70" s="52">
        <f>RES_hhdet_in!M70-RES_hhdet_in_new!M70</f>
        <v>193</v>
      </c>
      <c r="N70" s="52">
        <f>RES_hhdet_in!N70-RES_hhdet_in_new!N70</f>
        <v>6149</v>
      </c>
      <c r="O70" s="52">
        <f>RES_hhdet_in!O70-RES_hhdet_in_new!O70</f>
        <v>5273</v>
      </c>
      <c r="P70" s="52">
        <f>RES_hhdet_in!P70-RES_hhdet_in_new!P70</f>
        <v>3735</v>
      </c>
      <c r="Q70" s="52">
        <f>RES_hhdet_in!Q70-RES_hhdet_in_new!Q70</f>
        <v>2960</v>
      </c>
      <c r="R70" s="52">
        <f>RES_hhdet_in!R70-RES_hhdet_in_new!R70</f>
        <v>4318</v>
      </c>
      <c r="S70" s="52">
        <f>RES_hhdet_in!S70-RES_hhdet_in_new!S70</f>
        <v>3844</v>
      </c>
      <c r="T70" s="52">
        <f>RES_hhdet_in!T70-RES_hhdet_in_new!T70</f>
        <v>4296</v>
      </c>
      <c r="U70" s="52">
        <f>RES_hhdet_in!U70-RES_hhdet_in_new!U70</f>
        <v>5946</v>
      </c>
      <c r="V70" s="52">
        <f>RES_hhdet_in!V70-RES_hhdet_in_new!V70</f>
        <v>9492</v>
      </c>
      <c r="W70" s="52">
        <f>RES_hhdet_in!W70-RES_hhdet_in_new!W70</f>
        <v>46299</v>
      </c>
      <c r="X70" s="52">
        <f>RES_hhdet_in!X70-RES_hhdet_in_new!X70</f>
        <v>85656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161637</v>
      </c>
      <c r="D73" s="52">
        <f>RES_hhdet_in!D73-RES_hhdet_in_new!D73</f>
        <v>255382</v>
      </c>
      <c r="E73" s="52">
        <f>RES_hhdet_in!E73-RES_hhdet_in_new!E73</f>
        <v>370636</v>
      </c>
      <c r="F73" s="52">
        <f>RES_hhdet_in!F73-RES_hhdet_in_new!F73</f>
        <v>439884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73682</v>
      </c>
      <c r="K73" s="52">
        <f>RES_hhdet_in!K73-RES_hhdet_in_new!K73</f>
        <v>12013</v>
      </c>
      <c r="L73" s="52">
        <f>RES_hhdet_in!L73-RES_hhdet_in_new!L73</f>
        <v>0</v>
      </c>
      <c r="M73" s="52">
        <f>RES_hhdet_in!M73-RES_hhdet_in_new!M73</f>
        <v>91359</v>
      </c>
      <c r="N73" s="52">
        <f>RES_hhdet_in!N73-RES_hhdet_in_new!N73</f>
        <v>98005</v>
      </c>
      <c r="O73" s="52">
        <f>RES_hhdet_in!O73-RES_hhdet_in_new!O73</f>
        <v>19625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5819</v>
      </c>
      <c r="S73" s="52">
        <f>RES_hhdet_in!S73-RES_hhdet_in_new!S73</f>
        <v>21461</v>
      </c>
      <c r="T73" s="52">
        <f>RES_hhdet_in!T73-RES_hhdet_in_new!T73</f>
        <v>60880</v>
      </c>
      <c r="U73" s="52">
        <f>RES_hhdet_in!U73-RES_hhdet_in_new!U73</f>
        <v>23755</v>
      </c>
      <c r="V73" s="52">
        <f>RES_hhdet_in!V73-RES_hhdet_in_new!V73</f>
        <v>32142</v>
      </c>
      <c r="W73" s="52">
        <f>RES_hhdet_in!W73-RES_hhdet_in_new!W73</f>
        <v>0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4587</v>
      </c>
      <c r="D74" s="52">
        <f>RES_hhdet_in!D74-RES_hhdet_in_new!D74</f>
        <v>7562</v>
      </c>
      <c r="E74" s="52">
        <f>RES_hhdet_in!E74-RES_hhdet_in_new!E74</f>
        <v>13324</v>
      </c>
      <c r="F74" s="52">
        <f>RES_hhdet_in!F74-RES_hhdet_in_new!F74</f>
        <v>14227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28927</v>
      </c>
      <c r="K74" s="52">
        <f>RES_hhdet_in!K74-RES_hhdet_in_new!K74</f>
        <v>4264</v>
      </c>
      <c r="L74" s="52">
        <f>RES_hhdet_in!L74-RES_hhdet_in_new!L74</f>
        <v>0</v>
      </c>
      <c r="M74" s="52">
        <f>RES_hhdet_in!M74-RES_hhdet_in_new!M74</f>
        <v>11103</v>
      </c>
      <c r="N74" s="52">
        <f>RES_hhdet_in!N74-RES_hhdet_in_new!N74</f>
        <v>26786</v>
      </c>
      <c r="O74" s="52">
        <f>RES_hhdet_in!O74-RES_hhdet_in_new!O74</f>
        <v>6968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3828</v>
      </c>
      <c r="S74" s="52">
        <f>RES_hhdet_in!S74-RES_hhdet_in_new!S74</f>
        <v>13604</v>
      </c>
      <c r="T74" s="52">
        <f>RES_hhdet_in!T74-RES_hhdet_in_new!T74</f>
        <v>28804</v>
      </c>
      <c r="U74" s="52">
        <f>RES_hhdet_in!U74-RES_hhdet_in_new!U74</f>
        <v>13841</v>
      </c>
      <c r="V74" s="52">
        <f>RES_hhdet_in!V74-RES_hhdet_in_new!V74</f>
        <v>31690</v>
      </c>
      <c r="W74" s="52">
        <f>RES_hhdet_in!W74-RES_hhdet_in_new!W74</f>
        <v>0</v>
      </c>
      <c r="X74" s="52">
        <f>RES_hhdet_in!X74-RES_hhdet_in_new!X74</f>
        <v>50768</v>
      </c>
      <c r="Y74" s="52">
        <f>RES_hhdet_in!Y74-RES_hhdet_in_new!Y74</f>
        <v>15916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1816670</v>
      </c>
      <c r="D78" s="52">
        <v>1794128</v>
      </c>
      <c r="E78" s="52">
        <v>1882769</v>
      </c>
      <c r="F78" s="52">
        <v>1791664</v>
      </c>
      <c r="G78" s="52">
        <v>2278644</v>
      </c>
      <c r="H78" s="52">
        <v>2150214</v>
      </c>
      <c r="I78" s="52">
        <v>1271734</v>
      </c>
      <c r="J78" s="52">
        <v>1257709</v>
      </c>
      <c r="K78" s="52">
        <v>2000660</v>
      </c>
      <c r="L78" s="52">
        <v>2344347</v>
      </c>
      <c r="M78" s="52">
        <v>2292461</v>
      </c>
      <c r="N78" s="52">
        <v>1958632</v>
      </c>
      <c r="O78" s="52">
        <v>1907095</v>
      </c>
      <c r="P78" s="52">
        <v>1347992</v>
      </c>
      <c r="Q78" s="52">
        <v>1668509</v>
      </c>
      <c r="R78" s="52">
        <v>2071805</v>
      </c>
      <c r="S78" s="52">
        <v>2374909</v>
      </c>
      <c r="T78" s="52">
        <v>2341890</v>
      </c>
      <c r="U78" s="52">
        <v>2270057</v>
      </c>
      <c r="V78" s="52">
        <v>1878502</v>
      </c>
      <c r="W78" s="52">
        <v>1540545</v>
      </c>
      <c r="X78" s="52">
        <v>1520186</v>
      </c>
      <c r="Y78" s="52">
        <v>1483291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102309</v>
      </c>
      <c r="D79" s="36">
        <v>131697</v>
      </c>
      <c r="E79" s="36">
        <v>243134</v>
      </c>
      <c r="F79" s="36">
        <v>258539</v>
      </c>
      <c r="G79" s="36">
        <v>74109</v>
      </c>
      <c r="H79" s="36">
        <v>98420</v>
      </c>
      <c r="I79" s="36">
        <v>151622</v>
      </c>
      <c r="J79" s="36">
        <v>269204</v>
      </c>
      <c r="K79" s="36">
        <v>48324</v>
      </c>
      <c r="L79" s="36">
        <v>277583</v>
      </c>
      <c r="M79" s="36">
        <v>59803</v>
      </c>
      <c r="N79" s="36">
        <v>123989</v>
      </c>
      <c r="O79" s="36">
        <v>108248</v>
      </c>
      <c r="P79" s="36">
        <v>22128</v>
      </c>
      <c r="Q79" s="36">
        <v>115394</v>
      </c>
      <c r="R79" s="36">
        <v>5727</v>
      </c>
      <c r="S79" s="36">
        <v>13902</v>
      </c>
      <c r="T79" s="36">
        <v>62225</v>
      </c>
      <c r="U79" s="36">
        <v>11478</v>
      </c>
      <c r="V79" s="36">
        <v>83270</v>
      </c>
      <c r="W79" s="36">
        <v>145288</v>
      </c>
      <c r="X79" s="36">
        <v>180396</v>
      </c>
      <c r="Y79" s="36">
        <v>250583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262978</v>
      </c>
      <c r="D83" s="52">
        <v>571401</v>
      </c>
      <c r="E83" s="52">
        <v>437709</v>
      </c>
      <c r="F83" s="52">
        <v>253704</v>
      </c>
      <c r="G83" s="52">
        <v>607401</v>
      </c>
      <c r="H83" s="52">
        <v>779827</v>
      </c>
      <c r="I83" s="52">
        <v>856424</v>
      </c>
      <c r="J83" s="52">
        <v>251691</v>
      </c>
      <c r="K83" s="52">
        <v>144062</v>
      </c>
      <c r="L83" s="52">
        <v>199577</v>
      </c>
      <c r="M83" s="52">
        <v>106327</v>
      </c>
      <c r="N83" s="52">
        <v>177635</v>
      </c>
      <c r="O83" s="52">
        <v>234752</v>
      </c>
      <c r="P83" s="52">
        <v>265481</v>
      </c>
      <c r="Q83" s="52">
        <v>289927</v>
      </c>
      <c r="R83" s="52">
        <v>386037</v>
      </c>
      <c r="S83" s="52">
        <v>597055</v>
      </c>
      <c r="T83" s="52">
        <v>541580</v>
      </c>
      <c r="U83" s="52">
        <v>531105</v>
      </c>
      <c r="V83" s="52">
        <v>474930</v>
      </c>
      <c r="W83" s="52">
        <v>559206</v>
      </c>
      <c r="X83" s="52">
        <v>452268</v>
      </c>
      <c r="Y83" s="52">
        <v>541140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27112</v>
      </c>
      <c r="D86" s="52">
        <v>53184</v>
      </c>
      <c r="E86" s="52">
        <v>174318</v>
      </c>
      <c r="F86" s="52">
        <v>163319</v>
      </c>
      <c r="G86" s="52">
        <v>175569</v>
      </c>
      <c r="H86" s="52">
        <v>365061</v>
      </c>
      <c r="I86" s="52">
        <v>449578</v>
      </c>
      <c r="J86" s="52">
        <v>495807</v>
      </c>
      <c r="K86" s="52">
        <v>251459</v>
      </c>
      <c r="L86" s="52">
        <v>220368</v>
      </c>
      <c r="M86" s="52">
        <v>252810</v>
      </c>
      <c r="N86" s="52">
        <v>167307</v>
      </c>
      <c r="O86" s="52">
        <v>351224</v>
      </c>
      <c r="P86" s="52">
        <v>259957</v>
      </c>
      <c r="Q86" s="52">
        <v>490165</v>
      </c>
      <c r="R86" s="52">
        <v>442949</v>
      </c>
      <c r="S86" s="52">
        <v>477959</v>
      </c>
      <c r="T86" s="52">
        <v>582776</v>
      </c>
      <c r="U86" s="52">
        <v>593442</v>
      </c>
      <c r="V86" s="52">
        <v>646074</v>
      </c>
      <c r="W86" s="52">
        <v>508381</v>
      </c>
      <c r="X86" s="52">
        <v>516886</v>
      </c>
      <c r="Y86" s="52">
        <v>524706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67533</v>
      </c>
      <c r="D88" s="52">
        <f>RES_hhdet_in!D88-RES_hhdet_in_new!D88</f>
        <v>124926</v>
      </c>
      <c r="E88" s="52">
        <f>RES_hhdet_in!E88-RES_hhdet_in_new!E88</f>
        <v>106830</v>
      </c>
      <c r="F88" s="52">
        <f>RES_hhdet_in!F88-RES_hhdet_in_new!F88</f>
        <v>115784</v>
      </c>
      <c r="G88" s="52">
        <f>RES_hhdet_in!G88-RES_hhdet_in_new!G88</f>
        <v>131411</v>
      </c>
      <c r="H88" s="52">
        <f>RES_hhdet_in!H88-RES_hhdet_in_new!H88</f>
        <v>157518</v>
      </c>
      <c r="I88" s="52">
        <f>RES_hhdet_in!I88-RES_hhdet_in_new!I88</f>
        <v>126000</v>
      </c>
      <c r="J88" s="52">
        <f>RES_hhdet_in!J88-RES_hhdet_in_new!J88</f>
        <v>164673</v>
      </c>
      <c r="K88" s="52">
        <f>RES_hhdet_in!K88-RES_hhdet_in_new!K88</f>
        <v>129523</v>
      </c>
      <c r="L88" s="52">
        <f>RES_hhdet_in!L88-RES_hhdet_in_new!L88</f>
        <v>141999</v>
      </c>
      <c r="M88" s="52">
        <f>RES_hhdet_in!M88-RES_hhdet_in_new!M88</f>
        <v>172353</v>
      </c>
      <c r="N88" s="52">
        <f>RES_hhdet_in!N88-RES_hhdet_in_new!N88</f>
        <v>191749</v>
      </c>
      <c r="O88" s="52">
        <f>RES_hhdet_in!O88-RES_hhdet_in_new!O88</f>
        <v>190941</v>
      </c>
      <c r="P88" s="52">
        <f>RES_hhdet_in!P88-RES_hhdet_in_new!P88</f>
        <v>120297</v>
      </c>
      <c r="Q88" s="52">
        <f>RES_hhdet_in!Q88-RES_hhdet_in_new!Q88</f>
        <v>109487</v>
      </c>
      <c r="R88" s="52">
        <f>RES_hhdet_in!R88-RES_hhdet_in_new!R88</f>
        <v>104811</v>
      </c>
      <c r="S88" s="52">
        <f>RES_hhdet_in!S88-RES_hhdet_in_new!S88</f>
        <v>176016</v>
      </c>
      <c r="T88" s="52">
        <f>RES_hhdet_in!T88-RES_hhdet_in_new!T88</f>
        <v>167757</v>
      </c>
      <c r="U88" s="52">
        <f>RES_hhdet_in!U88-RES_hhdet_in_new!U88</f>
        <v>211245</v>
      </c>
      <c r="V88" s="52">
        <f>RES_hhdet_in!V88-RES_hhdet_in_new!V88</f>
        <v>284456</v>
      </c>
      <c r="W88" s="52">
        <f>RES_hhdet_in!W88-RES_hhdet_in_new!W88</f>
        <v>480511</v>
      </c>
      <c r="X88" s="52">
        <f>RES_hhdet_in!X88-RES_hhdet_in_new!X88</f>
        <v>525866</v>
      </c>
      <c r="Y88" s="52">
        <f>RES_hhdet_in!Y88-RES_hhdet_in_new!Y88</f>
        <v>348812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10</v>
      </c>
      <c r="D89" s="52">
        <f>RES_hhdet_in!D89-RES_hhdet_in_new!D89</f>
        <v>42</v>
      </c>
      <c r="E89" s="52">
        <f>RES_hhdet_in!E89-RES_hhdet_in_new!E89</f>
        <v>38</v>
      </c>
      <c r="F89" s="52">
        <f>RES_hhdet_in!F89-RES_hhdet_in_new!F89</f>
        <v>21</v>
      </c>
      <c r="G89" s="52">
        <f>RES_hhdet_in!G89-RES_hhdet_in_new!G89</f>
        <v>121</v>
      </c>
      <c r="H89" s="52">
        <f>RES_hhdet_in!H89-RES_hhdet_in_new!H89</f>
        <v>173</v>
      </c>
      <c r="I89" s="52">
        <f>RES_hhdet_in!I89-RES_hhdet_in_new!I89</f>
        <v>273</v>
      </c>
      <c r="J89" s="52">
        <f>RES_hhdet_in!J89-RES_hhdet_in_new!J89</f>
        <v>417</v>
      </c>
      <c r="K89" s="52">
        <f>RES_hhdet_in!K89-RES_hhdet_in_new!K89</f>
        <v>403</v>
      </c>
      <c r="L89" s="52">
        <f>RES_hhdet_in!L89-RES_hhdet_in_new!L89</f>
        <v>988</v>
      </c>
      <c r="M89" s="52">
        <f>RES_hhdet_in!M89-RES_hhdet_in_new!M89</f>
        <v>386</v>
      </c>
      <c r="N89" s="52">
        <f>RES_hhdet_in!N89-RES_hhdet_in_new!N89</f>
        <v>817</v>
      </c>
      <c r="O89" s="52">
        <f>RES_hhdet_in!O89-RES_hhdet_in_new!O89</f>
        <v>885</v>
      </c>
      <c r="P89" s="52">
        <f>RES_hhdet_in!P89-RES_hhdet_in_new!P89</f>
        <v>1073</v>
      </c>
      <c r="Q89" s="52">
        <f>RES_hhdet_in!Q89-RES_hhdet_in_new!Q89</f>
        <v>446</v>
      </c>
      <c r="R89" s="52">
        <f>RES_hhdet_in!R89-RES_hhdet_in_new!R89</f>
        <v>373</v>
      </c>
      <c r="S89" s="52">
        <f>RES_hhdet_in!S89-RES_hhdet_in_new!S89</f>
        <v>1269</v>
      </c>
      <c r="T89" s="52">
        <f>RES_hhdet_in!T89-RES_hhdet_in_new!T89</f>
        <v>321</v>
      </c>
      <c r="U89" s="52">
        <f>RES_hhdet_in!U89-RES_hhdet_in_new!U89</f>
        <v>1065</v>
      </c>
      <c r="V89" s="52">
        <f>RES_hhdet_in!V89-RES_hhdet_in_new!V89</f>
        <v>1276</v>
      </c>
      <c r="W89" s="52">
        <f>RES_hhdet_in!W89-RES_hhdet_in_new!W89</f>
        <v>10672</v>
      </c>
      <c r="X89" s="52">
        <f>RES_hhdet_in!X89-RES_hhdet_in_new!X89</f>
        <v>26941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114427</v>
      </c>
      <c r="D92" s="52">
        <f>RES_hhdet_in!D92-RES_hhdet_in_new!D92</f>
        <v>162782</v>
      </c>
      <c r="E92" s="52">
        <f>RES_hhdet_in!E92-RES_hhdet_in_new!E92</f>
        <v>154431</v>
      </c>
      <c r="F92" s="52">
        <f>RES_hhdet_in!F92-RES_hhdet_in_new!F92</f>
        <v>104896</v>
      </c>
      <c r="G92" s="52">
        <f>RES_hhdet_in!G92-RES_hhdet_in_new!G92</f>
        <v>126035</v>
      </c>
      <c r="H92" s="52">
        <f>RES_hhdet_in!H92-RES_hhdet_in_new!H92</f>
        <v>141530</v>
      </c>
      <c r="I92" s="52">
        <f>RES_hhdet_in!I92-RES_hhdet_in_new!I92</f>
        <v>85001</v>
      </c>
      <c r="J92" s="52">
        <f>RES_hhdet_in!J92-RES_hhdet_in_new!J92</f>
        <v>97285</v>
      </c>
      <c r="K92" s="52">
        <f>RES_hhdet_in!K92-RES_hhdet_in_new!K92</f>
        <v>163077</v>
      </c>
      <c r="L92" s="52">
        <f>RES_hhdet_in!L92-RES_hhdet_in_new!L92</f>
        <v>177617</v>
      </c>
      <c r="M92" s="52">
        <f>RES_hhdet_in!M92-RES_hhdet_in_new!M92</f>
        <v>169228</v>
      </c>
      <c r="N92" s="52">
        <f>RES_hhdet_in!N92-RES_hhdet_in_new!N92</f>
        <v>122658</v>
      </c>
      <c r="O92" s="52">
        <f>RES_hhdet_in!O92-RES_hhdet_in_new!O92</f>
        <v>117469</v>
      </c>
      <c r="P92" s="52">
        <f>RES_hhdet_in!P92-RES_hhdet_in_new!P92</f>
        <v>89208</v>
      </c>
      <c r="Q92" s="52">
        <f>RES_hhdet_in!Q92-RES_hhdet_in_new!Q92</f>
        <v>129610</v>
      </c>
      <c r="R92" s="52">
        <f>RES_hhdet_in!R92-RES_hhdet_in_new!R92</f>
        <v>152453</v>
      </c>
      <c r="S92" s="52">
        <f>RES_hhdet_in!S92-RES_hhdet_in_new!S92</f>
        <v>189055</v>
      </c>
      <c r="T92" s="52">
        <f>RES_hhdet_in!T92-RES_hhdet_in_new!T92</f>
        <v>167820</v>
      </c>
      <c r="U92" s="52">
        <f>RES_hhdet_in!U92-RES_hhdet_in_new!U92</f>
        <v>143416</v>
      </c>
      <c r="V92" s="52">
        <f>RES_hhdet_in!V92-RES_hhdet_in_new!V92</f>
        <v>152028</v>
      </c>
      <c r="W92" s="52">
        <f>RES_hhdet_in!W92-RES_hhdet_in_new!W92</f>
        <v>155821</v>
      </c>
      <c r="X92" s="52">
        <f>RES_hhdet_in!X92-RES_hhdet_in_new!X92</f>
        <v>164610</v>
      </c>
      <c r="Y92" s="52">
        <f>RES_hhdet_in!Y92-RES_hhdet_in_new!Y92</f>
        <v>220753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37</v>
      </c>
      <c r="D93" s="52">
        <f>RES_hhdet_in!D93-RES_hhdet_in_new!D93</f>
        <v>36</v>
      </c>
      <c r="E93" s="52">
        <f>RES_hhdet_in!E93-RES_hhdet_in_new!E93</f>
        <v>62</v>
      </c>
      <c r="F93" s="52">
        <f>RES_hhdet_in!F93-RES_hhdet_in_new!F93</f>
        <v>48</v>
      </c>
      <c r="G93" s="52">
        <f>RES_hhdet_in!G93-RES_hhdet_in_new!G93</f>
        <v>114</v>
      </c>
      <c r="H93" s="52">
        <f>RES_hhdet_in!H93-RES_hhdet_in_new!H93</f>
        <v>111</v>
      </c>
      <c r="I93" s="52">
        <f>RES_hhdet_in!I93-RES_hhdet_in_new!I93</f>
        <v>243</v>
      </c>
      <c r="J93" s="52">
        <f>RES_hhdet_in!J93-RES_hhdet_in_new!J93</f>
        <v>252</v>
      </c>
      <c r="K93" s="52">
        <f>RES_hhdet_in!K93-RES_hhdet_in_new!K93</f>
        <v>356</v>
      </c>
      <c r="L93" s="52">
        <f>RES_hhdet_in!L93-RES_hhdet_in_new!L93</f>
        <v>768</v>
      </c>
      <c r="M93" s="52">
        <f>RES_hhdet_in!M93-RES_hhdet_in_new!M93</f>
        <v>296</v>
      </c>
      <c r="N93" s="52">
        <f>RES_hhdet_in!N93-RES_hhdet_in_new!N93</f>
        <v>420</v>
      </c>
      <c r="O93" s="52">
        <f>RES_hhdet_in!O93-RES_hhdet_in_new!O93</f>
        <v>511</v>
      </c>
      <c r="P93" s="52">
        <f>RES_hhdet_in!P93-RES_hhdet_in_new!P93</f>
        <v>310</v>
      </c>
      <c r="Q93" s="52">
        <f>RES_hhdet_in!Q93-RES_hhdet_in_new!Q93</f>
        <v>654</v>
      </c>
      <c r="R93" s="52">
        <f>RES_hhdet_in!R93-RES_hhdet_in_new!R93</f>
        <v>674</v>
      </c>
      <c r="S93" s="52">
        <f>RES_hhdet_in!S93-RES_hhdet_in_new!S93</f>
        <v>877</v>
      </c>
      <c r="T93" s="52">
        <f>RES_hhdet_in!T93-RES_hhdet_in_new!T93</f>
        <v>774</v>
      </c>
      <c r="U93" s="52">
        <f>RES_hhdet_in!U93-RES_hhdet_in_new!U93</f>
        <v>614</v>
      </c>
      <c r="V93" s="52">
        <f>RES_hhdet_in!V93-RES_hhdet_in_new!V93</f>
        <v>888</v>
      </c>
      <c r="W93" s="52">
        <f>RES_hhdet_in!W93-RES_hhdet_in_new!W93</f>
        <v>3306</v>
      </c>
      <c r="X93" s="52">
        <f>RES_hhdet_in!X93-RES_hhdet_in_new!X93</f>
        <v>8369</v>
      </c>
      <c r="Y93" s="52">
        <f>RES_hhdet_in!Y93-RES_hhdet_in_new!Y93</f>
        <v>772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166236</v>
      </c>
      <c r="D96" s="52">
        <f>RES_hhdet_in!D96-RES_hhdet_in_new!D96</f>
        <v>363544</v>
      </c>
      <c r="E96" s="52">
        <f>RES_hhdet_in!E96-RES_hhdet_in_new!E96</f>
        <v>263129</v>
      </c>
      <c r="F96" s="52">
        <f>RES_hhdet_in!F96-RES_hhdet_in_new!F96</f>
        <v>141986</v>
      </c>
      <c r="G96" s="52">
        <f>RES_hhdet_in!G96-RES_hhdet_in_new!G96</f>
        <v>456890</v>
      </c>
      <c r="H96" s="52">
        <f>RES_hhdet_in!H96-RES_hhdet_in_new!H96</f>
        <v>643432</v>
      </c>
      <c r="I96" s="52">
        <f>RES_hhdet_in!I96-RES_hhdet_in_new!I96</f>
        <v>713228</v>
      </c>
      <c r="J96" s="52">
        <f>RES_hhdet_in!J96-RES_hhdet_in_new!J96</f>
        <v>223737</v>
      </c>
      <c r="K96" s="52">
        <f>RES_hhdet_in!K96-RES_hhdet_in_new!K96</f>
        <v>264505</v>
      </c>
      <c r="L96" s="52">
        <f>RES_hhdet_in!L96-RES_hhdet_in_new!L96</f>
        <v>284265</v>
      </c>
      <c r="M96" s="52">
        <f>RES_hhdet_in!M96-RES_hhdet_in_new!M96</f>
        <v>333482</v>
      </c>
      <c r="N96" s="52">
        <f>RES_hhdet_in!N96-RES_hhdet_in_new!N96</f>
        <v>413341</v>
      </c>
      <c r="O96" s="52">
        <f>RES_hhdet_in!O96-RES_hhdet_in_new!O96</f>
        <v>542431</v>
      </c>
      <c r="P96" s="52">
        <f>RES_hhdet_in!P96-RES_hhdet_in_new!P96</f>
        <v>505511</v>
      </c>
      <c r="Q96" s="52">
        <f>RES_hhdet_in!Q96-RES_hhdet_in_new!Q96</f>
        <v>456357</v>
      </c>
      <c r="R96" s="52">
        <f>RES_hhdet_in!R96-RES_hhdet_in_new!R96</f>
        <v>224626</v>
      </c>
      <c r="S96" s="52">
        <f>RES_hhdet_in!S96-RES_hhdet_in_new!S96</f>
        <v>273440</v>
      </c>
      <c r="T96" s="52">
        <f>RES_hhdet_in!T96-RES_hhdet_in_new!T96</f>
        <v>304062</v>
      </c>
      <c r="U96" s="52">
        <f>RES_hhdet_in!U96-RES_hhdet_in_new!U96</f>
        <v>273092</v>
      </c>
      <c r="V96" s="52">
        <f>RES_hhdet_in!V96-RES_hhdet_in_new!V96</f>
        <v>187798</v>
      </c>
      <c r="W96" s="52">
        <f>RES_hhdet_in!W96-RES_hhdet_in_new!W96</f>
        <v>0</v>
      </c>
      <c r="X96" s="52">
        <f>RES_hhdet_in!X96-RES_hhdet_in_new!X96</f>
        <v>0</v>
      </c>
      <c r="Y96" s="52">
        <f>RES_hhdet_in!Y96-RES_hhdet_in_new!Y96</f>
        <v>0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4718</v>
      </c>
      <c r="D97" s="52">
        <f>RES_hhdet_in!D97-RES_hhdet_in_new!D97</f>
        <v>10765</v>
      </c>
      <c r="E97" s="52">
        <f>RES_hhdet_in!E97-RES_hhdet_in_new!E97</f>
        <v>9460</v>
      </c>
      <c r="F97" s="52">
        <f>RES_hhdet_in!F97-RES_hhdet_in_new!F97</f>
        <v>4592</v>
      </c>
      <c r="G97" s="52">
        <f>RES_hhdet_in!G97-RES_hhdet_in_new!G97</f>
        <v>41829</v>
      </c>
      <c r="H97" s="52">
        <f>RES_hhdet_in!H97-RES_hhdet_in_new!H97</f>
        <v>44975</v>
      </c>
      <c r="I97" s="52">
        <f>RES_hhdet_in!I97-RES_hhdet_in_new!I97</f>
        <v>125531</v>
      </c>
      <c r="J97" s="52">
        <f>RES_hhdet_in!J97-RES_hhdet_in_new!J97</f>
        <v>87835</v>
      </c>
      <c r="K97" s="52">
        <f>RES_hhdet_in!K97-RES_hhdet_in_new!K97</f>
        <v>93881</v>
      </c>
      <c r="L97" s="52">
        <f>RES_hhdet_in!L97-RES_hhdet_in_new!L97</f>
        <v>208564</v>
      </c>
      <c r="M97" s="52">
        <f>RES_hhdet_in!M97-RES_hhdet_in_new!M97</f>
        <v>40531</v>
      </c>
      <c r="N97" s="52">
        <f>RES_hhdet_in!N97-RES_hhdet_in_new!N97</f>
        <v>112963</v>
      </c>
      <c r="O97" s="52">
        <f>RES_hhdet_in!O97-RES_hhdet_in_new!O97</f>
        <v>192595</v>
      </c>
      <c r="P97" s="52">
        <f>RES_hhdet_in!P97-RES_hhdet_in_new!P97</f>
        <v>293578</v>
      </c>
      <c r="Q97" s="52">
        <f>RES_hhdet_in!Q97-RES_hhdet_in_new!Q97</f>
        <v>145160</v>
      </c>
      <c r="R97" s="52">
        <f>RES_hhdet_in!R97-RES_hhdet_in_new!R97</f>
        <v>147794</v>
      </c>
      <c r="S97" s="52">
        <f>RES_hhdet_in!S97-RES_hhdet_in_new!S97</f>
        <v>173337</v>
      </c>
      <c r="T97" s="52">
        <f>RES_hhdet_in!T97-RES_hhdet_in_new!T97</f>
        <v>143844</v>
      </c>
      <c r="U97" s="52">
        <f>RES_hhdet_in!U97-RES_hhdet_in_new!U97</f>
        <v>159120</v>
      </c>
      <c r="V97" s="52">
        <f>RES_hhdet_in!V97-RES_hhdet_in_new!V97</f>
        <v>185131</v>
      </c>
      <c r="W97" s="52">
        <f>RES_hhdet_in!W97-RES_hhdet_in_new!W97</f>
        <v>321443</v>
      </c>
      <c r="X97" s="52">
        <f>RES_hhdet_in!X97-RES_hhdet_in_new!X97</f>
        <v>213449</v>
      </c>
      <c r="Y97" s="52">
        <f>RES_hhdet_in!Y97-RES_hhdet_in_new!Y97</f>
        <v>453302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35877</v>
      </c>
      <c r="D101" s="52">
        <v>43499</v>
      </c>
      <c r="E101" s="52">
        <v>42114</v>
      </c>
      <c r="F101" s="52">
        <v>56213</v>
      </c>
      <c r="G101" s="52">
        <v>83358</v>
      </c>
      <c r="H101" s="52">
        <v>109701</v>
      </c>
      <c r="I101" s="52">
        <v>129007</v>
      </c>
      <c r="J101" s="52">
        <v>121097</v>
      </c>
      <c r="K101" s="52">
        <v>90331</v>
      </c>
      <c r="L101" s="52">
        <v>76010</v>
      </c>
      <c r="M101" s="52">
        <v>76241</v>
      </c>
      <c r="N101" s="52">
        <v>132705</v>
      </c>
      <c r="O101" s="52">
        <v>155084</v>
      </c>
      <c r="P101" s="52">
        <v>156408</v>
      </c>
      <c r="Q101" s="52">
        <v>113331</v>
      </c>
      <c r="R101" s="52">
        <v>77524</v>
      </c>
      <c r="S101" s="52">
        <v>65506</v>
      </c>
      <c r="T101" s="52">
        <v>75807</v>
      </c>
      <c r="U101" s="52">
        <v>101242</v>
      </c>
      <c r="V101" s="52">
        <v>143522</v>
      </c>
      <c r="W101" s="52">
        <v>155157</v>
      </c>
      <c r="X101" s="52">
        <v>223215</v>
      </c>
      <c r="Y101" s="52">
        <v>148690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105159</v>
      </c>
      <c r="D102" s="52">
        <v>228195</v>
      </c>
      <c r="E102" s="52">
        <v>224378</v>
      </c>
      <c r="F102" s="52">
        <v>131618</v>
      </c>
      <c r="G102" s="52">
        <v>202239</v>
      </c>
      <c r="H102" s="52">
        <v>261360</v>
      </c>
      <c r="I102" s="52">
        <v>283692</v>
      </c>
      <c r="J102" s="52">
        <v>276950</v>
      </c>
      <c r="K102" s="52">
        <v>242293</v>
      </c>
      <c r="L102" s="52">
        <v>296174</v>
      </c>
      <c r="M102" s="52">
        <v>233964</v>
      </c>
      <c r="N102" s="52">
        <v>314150</v>
      </c>
      <c r="O102" s="52">
        <v>315782</v>
      </c>
      <c r="P102" s="52">
        <v>377081</v>
      </c>
      <c r="Q102" s="52">
        <v>255183</v>
      </c>
      <c r="R102" s="52">
        <v>237605</v>
      </c>
      <c r="S102" s="52">
        <v>210208</v>
      </c>
      <c r="T102" s="52">
        <v>251212</v>
      </c>
      <c r="U102" s="52">
        <v>242029</v>
      </c>
      <c r="V102" s="52">
        <v>303824</v>
      </c>
      <c r="W102" s="52">
        <v>358316</v>
      </c>
      <c r="X102" s="52">
        <v>411020</v>
      </c>
      <c r="Y102" s="52">
        <v>381787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230661</v>
      </c>
      <c r="D103" s="36">
        <v>409295</v>
      </c>
      <c r="E103" s="36">
        <v>287608</v>
      </c>
      <c r="F103" s="36">
        <v>203559</v>
      </c>
      <c r="G103" s="36">
        <v>503055</v>
      </c>
      <c r="H103" s="36">
        <v>663177</v>
      </c>
      <c r="I103" s="36">
        <v>682501</v>
      </c>
      <c r="J103" s="36">
        <v>212149</v>
      </c>
      <c r="K103" s="36">
        <v>378797</v>
      </c>
      <c r="L103" s="36">
        <v>522349</v>
      </c>
      <c r="M103" s="36">
        <v>485584</v>
      </c>
      <c r="N103" s="36">
        <v>475353</v>
      </c>
      <c r="O103" s="36">
        <v>663381</v>
      </c>
      <c r="P103" s="36">
        <v>578969</v>
      </c>
      <c r="Q103" s="36">
        <v>581799</v>
      </c>
      <c r="R103" s="36">
        <v>401129</v>
      </c>
      <c r="S103" s="36">
        <v>605571</v>
      </c>
      <c r="T103" s="36">
        <v>547338</v>
      </c>
      <c r="U103" s="36">
        <v>569238</v>
      </c>
      <c r="V103" s="36">
        <v>498286</v>
      </c>
      <c r="W103" s="36">
        <v>570615</v>
      </c>
      <c r="X103" s="36">
        <v>400571</v>
      </c>
      <c r="Y103" s="36">
        <v>603738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158</v>
      </c>
      <c r="D107" s="52">
        <v>95</v>
      </c>
      <c r="E107" s="52">
        <v>44</v>
      </c>
      <c r="F107" s="52">
        <v>92</v>
      </c>
      <c r="G107" s="52">
        <v>95</v>
      </c>
      <c r="H107" s="52">
        <v>172</v>
      </c>
      <c r="I107" s="52">
        <v>156</v>
      </c>
      <c r="J107" s="52">
        <v>71</v>
      </c>
      <c r="K107" s="52">
        <v>27</v>
      </c>
      <c r="L107" s="52">
        <v>0</v>
      </c>
      <c r="M107" s="52">
        <v>46</v>
      </c>
      <c r="N107" s="52">
        <v>89</v>
      </c>
      <c r="O107" s="52">
        <v>67</v>
      </c>
      <c r="P107" s="52">
        <v>0</v>
      </c>
      <c r="Q107" s="52">
        <v>0</v>
      </c>
      <c r="R107" s="52">
        <v>37</v>
      </c>
      <c r="S107" s="52">
        <v>81</v>
      </c>
      <c r="T107" s="52">
        <v>77</v>
      </c>
      <c r="U107" s="52">
        <v>72</v>
      </c>
      <c r="V107" s="52">
        <v>92</v>
      </c>
      <c r="W107" s="52">
        <v>68</v>
      </c>
      <c r="X107" s="52">
        <v>53</v>
      </c>
      <c r="Y107" s="52">
        <v>89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61</v>
      </c>
      <c r="D110" s="52">
        <v>83</v>
      </c>
      <c r="E110" s="52">
        <v>72</v>
      </c>
      <c r="F110" s="52">
        <v>22</v>
      </c>
      <c r="G110" s="52">
        <v>90</v>
      </c>
      <c r="H110" s="52">
        <v>68</v>
      </c>
      <c r="I110" s="52">
        <v>113</v>
      </c>
      <c r="J110" s="52">
        <v>105</v>
      </c>
      <c r="K110" s="52">
        <v>86</v>
      </c>
      <c r="L110" s="52">
        <v>60</v>
      </c>
      <c r="M110" s="52">
        <v>49</v>
      </c>
      <c r="N110" s="52">
        <v>49</v>
      </c>
      <c r="O110" s="52">
        <v>96</v>
      </c>
      <c r="P110" s="52">
        <v>44</v>
      </c>
      <c r="Q110" s="52">
        <v>29</v>
      </c>
      <c r="R110" s="52">
        <v>39</v>
      </c>
      <c r="S110" s="52">
        <v>60</v>
      </c>
      <c r="T110" s="52">
        <v>79</v>
      </c>
      <c r="U110" s="52">
        <v>82</v>
      </c>
      <c r="V110" s="52">
        <v>98</v>
      </c>
      <c r="W110" s="52">
        <v>73</v>
      </c>
      <c r="X110" s="52">
        <v>55</v>
      </c>
      <c r="Y110" s="52">
        <v>56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150</v>
      </c>
      <c r="D112" s="52">
        <f>RES_hhdet_in!D112-RES_hhdet_in_new!D112</f>
        <v>171</v>
      </c>
      <c r="E112" s="52">
        <f>RES_hhdet_in!E112-RES_hhdet_in_new!E112</f>
        <v>142</v>
      </c>
      <c r="F112" s="52">
        <f>RES_hhdet_in!F112-RES_hhdet_in_new!F112</f>
        <v>127</v>
      </c>
      <c r="G112" s="52">
        <f>RES_hhdet_in!G112-RES_hhdet_in_new!G112</f>
        <v>130</v>
      </c>
      <c r="H112" s="52">
        <f>RES_hhdet_in!H112-RES_hhdet_in_new!H112</f>
        <v>173</v>
      </c>
      <c r="I112" s="52">
        <f>RES_hhdet_in!I112-RES_hhdet_in_new!I112</f>
        <v>157</v>
      </c>
      <c r="J112" s="52">
        <f>RES_hhdet_in!J112-RES_hhdet_in_new!J112</f>
        <v>200</v>
      </c>
      <c r="K112" s="52">
        <f>RES_hhdet_in!K112-RES_hhdet_in_new!K112</f>
        <v>144</v>
      </c>
      <c r="L112" s="52">
        <f>RES_hhdet_in!L112-RES_hhdet_in_new!L112</f>
        <v>259</v>
      </c>
      <c r="M112" s="52">
        <f>RES_hhdet_in!M112-RES_hhdet_in_new!M112</f>
        <v>184</v>
      </c>
      <c r="N112" s="52">
        <f>RES_hhdet_in!N112-RES_hhdet_in_new!N112</f>
        <v>179</v>
      </c>
      <c r="O112" s="52">
        <f>RES_hhdet_in!O112-RES_hhdet_in_new!O112</f>
        <v>172</v>
      </c>
      <c r="P112" s="52">
        <f>RES_hhdet_in!P112-RES_hhdet_in_new!P112</f>
        <v>156</v>
      </c>
      <c r="Q112" s="52">
        <f>RES_hhdet_in!Q112-RES_hhdet_in_new!Q112</f>
        <v>48</v>
      </c>
      <c r="R112" s="52">
        <f>RES_hhdet_in!R112-RES_hhdet_in_new!R112</f>
        <v>42</v>
      </c>
      <c r="S112" s="52">
        <f>RES_hhdet_in!S112-RES_hhdet_in_new!S112</f>
        <v>67</v>
      </c>
      <c r="T112" s="52">
        <f>RES_hhdet_in!T112-RES_hhdet_in_new!T112</f>
        <v>87</v>
      </c>
      <c r="U112" s="52">
        <f>RES_hhdet_in!U112-RES_hhdet_in_new!U112</f>
        <v>83</v>
      </c>
      <c r="V112" s="52">
        <f>RES_hhdet_in!V112-RES_hhdet_in_new!V112</f>
        <v>97</v>
      </c>
      <c r="W112" s="52">
        <f>RES_hhdet_in!W112-RES_hhdet_in_new!W112</f>
        <v>125</v>
      </c>
      <c r="X112" s="52">
        <f>RES_hhdet_in!X112-RES_hhdet_in_new!X112</f>
        <v>139</v>
      </c>
      <c r="Y112" s="52">
        <f>RES_hhdet_in!Y112-RES_hhdet_in_new!Y112</f>
        <v>88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1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2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1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2</v>
      </c>
      <c r="X113" s="52">
        <f>RES_hhdet_in!X113-RES_hhdet_in_new!X113</f>
        <v>7</v>
      </c>
      <c r="Y113" s="52">
        <f>RES_hhdet_in!Y113-RES_hhdet_in_new!Y113</f>
        <v>1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136</v>
      </c>
      <c r="D116" s="52">
        <f>RES_hhdet_in!D116-RES_hhdet_in_new!D116</f>
        <v>53</v>
      </c>
      <c r="E116" s="52">
        <f>RES_hhdet_in!E116-RES_hhdet_in_new!E116</f>
        <v>37</v>
      </c>
      <c r="F116" s="52">
        <f>RES_hhdet_in!F116-RES_hhdet_in_new!F116</f>
        <v>100</v>
      </c>
      <c r="G116" s="52">
        <f>RES_hhdet_in!G116-RES_hhdet_in_new!G116</f>
        <v>105</v>
      </c>
      <c r="H116" s="52">
        <f>RES_hhdet_in!H116-RES_hhdet_in_new!H116</f>
        <v>156</v>
      </c>
      <c r="I116" s="52">
        <f>RES_hhdet_in!I116-RES_hhdet_in_new!I116</f>
        <v>39</v>
      </c>
      <c r="J116" s="52">
        <f>RES_hhdet_in!J116-RES_hhdet_in_new!J116</f>
        <v>0</v>
      </c>
      <c r="K116" s="52">
        <f>RES_hhdet_in!K116-RES_hhdet_in_new!K116</f>
        <v>7</v>
      </c>
      <c r="L116" s="52">
        <f>RES_hhdet_in!L116-RES_hhdet_in_new!L116</f>
        <v>22</v>
      </c>
      <c r="M116" s="52">
        <f>RES_hhdet_in!M116-RES_hhdet_in_new!M116</f>
        <v>96</v>
      </c>
      <c r="N116" s="52">
        <f>RES_hhdet_in!N116-RES_hhdet_in_new!N116</f>
        <v>66</v>
      </c>
      <c r="O116" s="52">
        <f>RES_hhdet_in!O116-RES_hhdet_in_new!O116</f>
        <v>29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1</v>
      </c>
      <c r="S116" s="52">
        <f>RES_hhdet_in!S116-RES_hhdet_in_new!S116</f>
        <v>21</v>
      </c>
      <c r="T116" s="52">
        <f>RES_hhdet_in!T116-RES_hhdet_in_new!T116</f>
        <v>13</v>
      </c>
      <c r="U116" s="52">
        <f>RES_hhdet_in!U116-RES_hhdet_in_new!U116</f>
        <v>19</v>
      </c>
      <c r="V116" s="52">
        <f>RES_hhdet_in!V116-RES_hhdet_in_new!V116</f>
        <v>16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4</v>
      </c>
      <c r="D117" s="52">
        <f>RES_hhdet_in!D117-RES_hhdet_in_new!D117</f>
        <v>2</v>
      </c>
      <c r="E117" s="52">
        <f>RES_hhdet_in!E117-RES_hhdet_in_new!E117</f>
        <v>1</v>
      </c>
      <c r="F117" s="52">
        <f>RES_hhdet_in!F117-RES_hhdet_in_new!F117</f>
        <v>4</v>
      </c>
      <c r="G117" s="52">
        <f>RES_hhdet_in!G117-RES_hhdet_in_new!G117</f>
        <v>9</v>
      </c>
      <c r="H117" s="52">
        <f>RES_hhdet_in!H117-RES_hhdet_in_new!H117</f>
        <v>11</v>
      </c>
      <c r="I117" s="52">
        <f>RES_hhdet_in!I117-RES_hhdet_in_new!I117</f>
        <v>6</v>
      </c>
      <c r="J117" s="52">
        <f>RES_hhdet_in!J117-RES_hhdet_in_new!J117</f>
        <v>0</v>
      </c>
      <c r="K117" s="52">
        <f>RES_hhdet_in!K117-RES_hhdet_in_new!K117</f>
        <v>2</v>
      </c>
      <c r="L117" s="52">
        <f>RES_hhdet_in!L117-RES_hhdet_in_new!L117</f>
        <v>15</v>
      </c>
      <c r="M117" s="52">
        <f>RES_hhdet_in!M117-RES_hhdet_in_new!M117</f>
        <v>12</v>
      </c>
      <c r="N117" s="52">
        <f>RES_hhdet_in!N117-RES_hhdet_in_new!N117</f>
        <v>17</v>
      </c>
      <c r="O117" s="52">
        <f>RES_hhdet_in!O117-RES_hhdet_in_new!O117</f>
        <v>10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13</v>
      </c>
      <c r="T117" s="52">
        <f>RES_hhdet_in!T117-RES_hhdet_in_new!T117</f>
        <v>3</v>
      </c>
      <c r="U117" s="52">
        <f>RES_hhdet_in!U117-RES_hhdet_in_new!U117</f>
        <v>12</v>
      </c>
      <c r="V117" s="52">
        <f>RES_hhdet_in!V117-RES_hhdet_in_new!V117</f>
        <v>9</v>
      </c>
      <c r="W117" s="52">
        <f>RES_hhdet_in!W117-RES_hhdet_in_new!W117</f>
        <v>0</v>
      </c>
      <c r="X117" s="52">
        <f>RES_hhdet_in!X117-RES_hhdet_in_new!X117</f>
        <v>1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139</v>
      </c>
      <c r="D121" s="52">
        <v>136</v>
      </c>
      <c r="E121" s="52">
        <v>148</v>
      </c>
      <c r="F121" s="52">
        <v>158</v>
      </c>
      <c r="G121" s="52">
        <v>126</v>
      </c>
      <c r="H121" s="52">
        <v>161</v>
      </c>
      <c r="I121" s="52">
        <v>81</v>
      </c>
      <c r="J121" s="52">
        <v>95</v>
      </c>
      <c r="K121" s="52">
        <v>68</v>
      </c>
      <c r="L121" s="52">
        <v>22</v>
      </c>
      <c r="M121" s="52">
        <v>59</v>
      </c>
      <c r="N121" s="52">
        <v>108</v>
      </c>
      <c r="O121" s="52">
        <v>79</v>
      </c>
      <c r="P121" s="52">
        <v>18</v>
      </c>
      <c r="Q121" s="52">
        <v>42</v>
      </c>
      <c r="R121" s="52">
        <v>42</v>
      </c>
      <c r="S121" s="52">
        <v>38</v>
      </c>
      <c r="T121" s="52">
        <v>43</v>
      </c>
      <c r="U121" s="52">
        <v>46</v>
      </c>
      <c r="V121" s="52">
        <v>62</v>
      </c>
      <c r="W121" s="52">
        <v>40</v>
      </c>
      <c r="X121" s="52">
        <v>52</v>
      </c>
      <c r="Y121" s="52">
        <v>53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306</v>
      </c>
      <c r="D122" s="36">
        <v>244</v>
      </c>
      <c r="E122" s="36">
        <v>192</v>
      </c>
      <c r="F122" s="36">
        <v>245</v>
      </c>
      <c r="G122" s="36">
        <v>310</v>
      </c>
      <c r="H122" s="36">
        <v>408</v>
      </c>
      <c r="I122" s="36">
        <v>197</v>
      </c>
      <c r="J122" s="36">
        <v>74</v>
      </c>
      <c r="K122" s="36">
        <v>106</v>
      </c>
      <c r="L122" s="36">
        <v>38</v>
      </c>
      <c r="M122" s="36">
        <v>120</v>
      </c>
      <c r="N122" s="36">
        <v>162</v>
      </c>
      <c r="O122" s="36">
        <v>170</v>
      </c>
      <c r="P122" s="36">
        <v>31</v>
      </c>
      <c r="Q122" s="36">
        <v>92</v>
      </c>
      <c r="R122" s="36">
        <v>80</v>
      </c>
      <c r="S122" s="36">
        <v>110</v>
      </c>
      <c r="T122" s="36">
        <v>95</v>
      </c>
      <c r="U122" s="36">
        <v>123</v>
      </c>
      <c r="V122" s="36">
        <v>111</v>
      </c>
      <c r="W122" s="36">
        <v>71</v>
      </c>
      <c r="X122" s="36">
        <v>33</v>
      </c>
      <c r="Y122" s="36">
        <v>95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89251</v>
      </c>
      <c r="G126" s="52">
        <v>1682</v>
      </c>
      <c r="H126" s="52">
        <v>5714</v>
      </c>
      <c r="I126" s="52">
        <v>0</v>
      </c>
      <c r="J126" s="52">
        <v>4788</v>
      </c>
      <c r="K126" s="52">
        <v>34262</v>
      </c>
      <c r="L126" s="52">
        <v>67099</v>
      </c>
      <c r="M126" s="52">
        <v>195791</v>
      </c>
      <c r="N126" s="52">
        <v>152951</v>
      </c>
      <c r="O126" s="52">
        <v>138747</v>
      </c>
      <c r="P126" s="52">
        <v>40999</v>
      </c>
      <c r="Q126" s="52">
        <v>26183</v>
      </c>
      <c r="R126" s="52">
        <v>33930</v>
      </c>
      <c r="S126" s="52">
        <v>25577</v>
      </c>
      <c r="T126" s="52">
        <v>27940</v>
      </c>
      <c r="U126" s="52">
        <v>19484</v>
      </c>
      <c r="V126" s="52">
        <v>0</v>
      </c>
      <c r="W126" s="52">
        <v>3</v>
      </c>
      <c r="X126" s="52">
        <v>0</v>
      </c>
      <c r="Y126" s="52">
        <v>22190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345</v>
      </c>
      <c r="G129" s="52">
        <v>46084</v>
      </c>
      <c r="H129" s="52">
        <v>1541</v>
      </c>
      <c r="I129" s="52">
        <v>3580</v>
      </c>
      <c r="J129" s="52">
        <v>1063</v>
      </c>
      <c r="K129" s="52">
        <v>5812</v>
      </c>
      <c r="L129" s="52">
        <v>23127</v>
      </c>
      <c r="M129" s="52">
        <v>43084</v>
      </c>
      <c r="N129" s="52">
        <v>102623</v>
      </c>
      <c r="O129" s="52">
        <v>103089</v>
      </c>
      <c r="P129" s="52">
        <v>75346</v>
      </c>
      <c r="Q129" s="52">
        <v>72265</v>
      </c>
      <c r="R129" s="52">
        <v>52221</v>
      </c>
      <c r="S129" s="52">
        <v>57365</v>
      </c>
      <c r="T129" s="52">
        <v>63721</v>
      </c>
      <c r="U129" s="52">
        <v>70616</v>
      </c>
      <c r="V129" s="52">
        <v>75266</v>
      </c>
      <c r="W129" s="52">
        <v>49135</v>
      </c>
      <c r="X129" s="52">
        <v>40091</v>
      </c>
      <c r="Y129" s="52">
        <v>30357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70661</v>
      </c>
      <c r="G131" s="52">
        <f>RES_hhdet_in!G131-RES_hhdet_in_new!G131</f>
        <v>1387</v>
      </c>
      <c r="H131" s="52">
        <f>RES_hhdet_in!H131-RES_hhdet_in_new!H131</f>
        <v>9046</v>
      </c>
      <c r="I131" s="52">
        <f>RES_hhdet_in!I131-RES_hhdet_in_new!I131</f>
        <v>9756</v>
      </c>
      <c r="J131" s="52">
        <f>RES_hhdet_in!J131-RES_hhdet_in_new!J131</f>
        <v>1411</v>
      </c>
      <c r="K131" s="52">
        <f>RES_hhdet_in!K131-RES_hhdet_in_new!K131</f>
        <v>8040</v>
      </c>
      <c r="L131" s="52">
        <f>RES_hhdet_in!L131-RES_hhdet_in_new!L131</f>
        <v>28864</v>
      </c>
      <c r="M131" s="52">
        <f>RES_hhdet_in!M131-RES_hhdet_in_new!M131</f>
        <v>229541</v>
      </c>
      <c r="N131" s="52">
        <f>RES_hhdet_in!N131-RES_hhdet_in_new!N131</f>
        <v>139849</v>
      </c>
      <c r="O131" s="52">
        <f>RES_hhdet_in!O131-RES_hhdet_in_new!O131</f>
        <v>136920</v>
      </c>
      <c r="P131" s="52">
        <f>RES_hhdet_in!P131-RES_hhdet_in_new!P131</f>
        <v>51418</v>
      </c>
      <c r="Q131" s="52">
        <f>RES_hhdet_in!Q131-RES_hhdet_in_new!Q131</f>
        <v>42160</v>
      </c>
      <c r="R131" s="52">
        <f>RES_hhdet_in!R131-RES_hhdet_in_new!R131</f>
        <v>36739</v>
      </c>
      <c r="S131" s="52">
        <f>RES_hhdet_in!S131-RES_hhdet_in_new!S131</f>
        <v>26699</v>
      </c>
      <c r="T131" s="52">
        <f>RES_hhdet_in!T131-RES_hhdet_in_new!T131</f>
        <v>14067</v>
      </c>
      <c r="U131" s="52">
        <f>RES_hhdet_in!U131-RES_hhdet_in_new!U131</f>
        <v>19421</v>
      </c>
      <c r="V131" s="52">
        <f>RES_hhdet_in!V131-RES_hhdet_in_new!V131</f>
        <v>63856</v>
      </c>
      <c r="W131" s="52">
        <f>RES_hhdet_in!W131-RES_hhdet_in_new!W131</f>
        <v>52996</v>
      </c>
      <c r="X131" s="52">
        <f>RES_hhdet_in!X131-RES_hhdet_in_new!X131</f>
        <v>77639</v>
      </c>
      <c r="Y131" s="52">
        <f>RES_hhdet_in!Y131-RES_hhdet_in_new!Y131</f>
        <v>28081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27</v>
      </c>
      <c r="G132" s="52">
        <f>RES_hhdet_in!G132-RES_hhdet_in_new!G132</f>
        <v>18</v>
      </c>
      <c r="H132" s="52">
        <f>RES_hhdet_in!H132-RES_hhdet_in_new!H132</f>
        <v>12</v>
      </c>
      <c r="I132" s="52">
        <f>RES_hhdet_in!I132-RES_hhdet_in_new!I132</f>
        <v>46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85</v>
      </c>
      <c r="M132" s="52">
        <f>RES_hhdet_in!M132-RES_hhdet_in_new!M132</f>
        <v>719</v>
      </c>
      <c r="N132" s="52">
        <f>RES_hhdet_in!N132-RES_hhdet_in_new!N132</f>
        <v>330</v>
      </c>
      <c r="O132" s="52">
        <f>RES_hhdet_in!O132-RES_hhdet_in_new!O132</f>
        <v>760</v>
      </c>
      <c r="P132" s="52">
        <f>RES_hhdet_in!P132-RES_hhdet_in_new!P132</f>
        <v>295</v>
      </c>
      <c r="Q132" s="52">
        <f>RES_hhdet_in!Q132-RES_hhdet_in_new!Q132</f>
        <v>210</v>
      </c>
      <c r="R132" s="52">
        <f>RES_hhdet_in!R132-RES_hhdet_in_new!R132</f>
        <v>298</v>
      </c>
      <c r="S132" s="52">
        <f>RES_hhdet_in!S132-RES_hhdet_in_new!S132</f>
        <v>39</v>
      </c>
      <c r="T132" s="52">
        <f>RES_hhdet_in!T132-RES_hhdet_in_new!T132</f>
        <v>1095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2262</v>
      </c>
      <c r="X132" s="52">
        <f>RES_hhdet_in!X132-RES_hhdet_in_new!X132</f>
        <v>8343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17982</v>
      </c>
      <c r="G135" s="52">
        <f>RES_hhdet_in!G135-RES_hhdet_in_new!G135</f>
        <v>2914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2425</v>
      </c>
      <c r="K135" s="52">
        <f>RES_hhdet_in!K135-RES_hhdet_in_new!K135</f>
        <v>19501</v>
      </c>
      <c r="L135" s="52">
        <f>RES_hhdet_in!L135-RES_hhdet_in_new!L135</f>
        <v>22410</v>
      </c>
      <c r="M135" s="52">
        <f>RES_hhdet_in!M135-RES_hhdet_in_new!M135</f>
        <v>1</v>
      </c>
      <c r="N135" s="52">
        <f>RES_hhdet_in!N135-RES_hhdet_in_new!N135</f>
        <v>10575</v>
      </c>
      <c r="O135" s="52">
        <f>RES_hhdet_in!O135-RES_hhdet_in_new!O135</f>
        <v>2193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4378</v>
      </c>
      <c r="S135" s="52">
        <f>RES_hhdet_in!S135-RES_hhdet_in_new!S135</f>
        <v>14953</v>
      </c>
      <c r="T135" s="52">
        <f>RES_hhdet_in!T135-RES_hhdet_in_new!T135</f>
        <v>28033</v>
      </c>
      <c r="U135" s="52">
        <f>RES_hhdet_in!U135-RES_hhdet_in_new!U135</f>
        <v>7549</v>
      </c>
      <c r="V135" s="52">
        <f>RES_hhdet_in!V135-RES_hhdet_in_new!V135</f>
        <v>12305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581</v>
      </c>
      <c r="G136" s="52">
        <f>RES_hhdet_in!G136-RES_hhdet_in_new!G136</f>
        <v>265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954</v>
      </c>
      <c r="K136" s="52">
        <f>RES_hhdet_in!K136-RES_hhdet_in_new!K136</f>
        <v>6922</v>
      </c>
      <c r="L136" s="52">
        <f>RES_hhdet_in!L136-RES_hhdet_in_new!L136</f>
        <v>16439</v>
      </c>
      <c r="M136" s="52">
        <f>RES_hhdet_in!M136-RES_hhdet_in_new!M136</f>
        <v>0</v>
      </c>
      <c r="N136" s="52">
        <f>RES_hhdet_in!N136-RES_hhdet_in_new!N136</f>
        <v>2889</v>
      </c>
      <c r="O136" s="52">
        <f>RES_hhdet_in!O136-RES_hhdet_in_new!O136</f>
        <v>779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2881</v>
      </c>
      <c r="S136" s="52">
        <f>RES_hhdet_in!S136-RES_hhdet_in_new!S136</f>
        <v>9473</v>
      </c>
      <c r="T136" s="52">
        <f>RES_hhdet_in!T136-RES_hhdet_in_new!T136</f>
        <v>13261</v>
      </c>
      <c r="U136" s="52">
        <f>RES_hhdet_in!U136-RES_hhdet_in_new!U136</f>
        <v>4394</v>
      </c>
      <c r="V136" s="52">
        <f>RES_hhdet_in!V136-RES_hhdet_in_new!V136</f>
        <v>12111</v>
      </c>
      <c r="W136" s="52">
        <f>RES_hhdet_in!W136-RES_hhdet_in_new!W136</f>
        <v>1</v>
      </c>
      <c r="X136" s="52">
        <f>RES_hhdet_in!X136-RES_hhdet_in_new!X136</f>
        <v>0</v>
      </c>
      <c r="Y136" s="52">
        <f>RES_hhdet_in!Y136-RES_hhdet_in_new!Y136</f>
        <v>28510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35048</v>
      </c>
      <c r="G140" s="52">
        <v>552</v>
      </c>
      <c r="H140" s="52">
        <v>2106</v>
      </c>
      <c r="I140" s="52">
        <v>0</v>
      </c>
      <c r="J140" s="52">
        <v>4686</v>
      </c>
      <c r="K140" s="52">
        <v>20124</v>
      </c>
      <c r="L140" s="52">
        <v>33967</v>
      </c>
      <c r="M140" s="52">
        <v>76380</v>
      </c>
      <c r="N140" s="52">
        <v>80854</v>
      </c>
      <c r="O140" s="52">
        <v>49473</v>
      </c>
      <c r="P140" s="52">
        <v>27511</v>
      </c>
      <c r="Q140" s="52">
        <v>23103</v>
      </c>
      <c r="R140" s="52">
        <v>43728</v>
      </c>
      <c r="S140" s="52">
        <v>40127</v>
      </c>
      <c r="T140" s="52">
        <v>61730</v>
      </c>
      <c r="U140" s="52">
        <v>62229</v>
      </c>
      <c r="V140" s="52">
        <v>50649</v>
      </c>
      <c r="W140" s="52">
        <v>32059</v>
      </c>
      <c r="X140" s="52">
        <v>19449</v>
      </c>
      <c r="Y140" s="52">
        <v>36182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54203</v>
      </c>
      <c r="G141" s="36">
        <v>1376</v>
      </c>
      <c r="H141" s="36">
        <v>5339</v>
      </c>
      <c r="I141" s="36">
        <v>0</v>
      </c>
      <c r="J141" s="36">
        <v>3592</v>
      </c>
      <c r="K141" s="36">
        <v>31459</v>
      </c>
      <c r="L141" s="36">
        <v>59908</v>
      </c>
      <c r="M141" s="36">
        <v>158516</v>
      </c>
      <c r="N141" s="36">
        <v>122351</v>
      </c>
      <c r="O141" s="36">
        <v>103915</v>
      </c>
      <c r="P141" s="36">
        <v>42252</v>
      </c>
      <c r="Q141" s="36">
        <v>52656</v>
      </c>
      <c r="R141" s="36">
        <v>73841</v>
      </c>
      <c r="S141" s="36">
        <v>115594</v>
      </c>
      <c r="T141" s="36">
        <v>134497</v>
      </c>
      <c r="U141" s="36">
        <v>146372</v>
      </c>
      <c r="V141" s="36">
        <v>83085</v>
      </c>
      <c r="W141" s="36">
        <v>51068</v>
      </c>
      <c r="X141" s="36">
        <v>18929</v>
      </c>
      <c r="Y141" s="36">
        <v>57222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2421</v>
      </c>
      <c r="D145" s="52">
        <v>4674</v>
      </c>
      <c r="E145" s="52">
        <v>6414</v>
      </c>
      <c r="F145" s="52">
        <v>7949</v>
      </c>
      <c r="G145" s="52">
        <v>8070</v>
      </c>
      <c r="H145" s="52">
        <v>6672</v>
      </c>
      <c r="I145" s="52">
        <v>7728</v>
      </c>
      <c r="J145" s="52">
        <v>11364</v>
      </c>
      <c r="K145" s="52">
        <v>18990</v>
      </c>
      <c r="L145" s="52">
        <v>26518</v>
      </c>
      <c r="M145" s="52">
        <v>24693</v>
      </c>
      <c r="N145" s="52">
        <v>17106</v>
      </c>
      <c r="O145" s="52">
        <v>13325</v>
      </c>
      <c r="P145" s="52">
        <v>4675</v>
      </c>
      <c r="Q145" s="52">
        <v>10939</v>
      </c>
      <c r="R145" s="52">
        <v>13680</v>
      </c>
      <c r="S145" s="52">
        <v>16459</v>
      </c>
      <c r="T145" s="52">
        <v>10439</v>
      </c>
      <c r="U145" s="52">
        <v>83888</v>
      </c>
      <c r="V145" s="52">
        <v>199286</v>
      </c>
      <c r="W145" s="52">
        <v>428317</v>
      </c>
      <c r="X145" s="52">
        <v>360059</v>
      </c>
      <c r="Y145" s="52">
        <v>168500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964</v>
      </c>
      <c r="D147" s="52">
        <v>2741</v>
      </c>
      <c r="E147" s="52">
        <v>2635</v>
      </c>
      <c r="F147" s="52">
        <v>3025</v>
      </c>
      <c r="G147" s="52">
        <v>9423</v>
      </c>
      <c r="H147" s="52">
        <v>6712</v>
      </c>
      <c r="I147" s="52">
        <v>7467</v>
      </c>
      <c r="J147" s="52">
        <v>9605</v>
      </c>
      <c r="K147" s="52">
        <v>22031</v>
      </c>
      <c r="L147" s="52">
        <v>33890</v>
      </c>
      <c r="M147" s="52">
        <v>40202</v>
      </c>
      <c r="N147" s="52">
        <v>29828</v>
      </c>
      <c r="O147" s="52">
        <v>49933</v>
      </c>
      <c r="P147" s="52">
        <v>19139</v>
      </c>
      <c r="Q147" s="52">
        <v>23256</v>
      </c>
      <c r="R147" s="52">
        <v>36931</v>
      </c>
      <c r="S147" s="52">
        <v>46628</v>
      </c>
      <c r="T147" s="52">
        <v>53487</v>
      </c>
      <c r="U147" s="52">
        <v>111616</v>
      </c>
      <c r="V147" s="52">
        <v>261593</v>
      </c>
      <c r="W147" s="52">
        <v>397979</v>
      </c>
      <c r="X147" s="52">
        <v>510770</v>
      </c>
      <c r="Y147" s="52">
        <v>290134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1450</v>
      </c>
      <c r="D149" s="52">
        <f>RES_hhdet_in!D149-RES_hhdet_in_new!D149</f>
        <v>1781</v>
      </c>
      <c r="E149" s="52">
        <f>RES_hhdet_in!E149-RES_hhdet_in_new!E149</f>
        <v>2778</v>
      </c>
      <c r="F149" s="52">
        <f>RES_hhdet_in!F149-RES_hhdet_in_new!F149</f>
        <v>3927</v>
      </c>
      <c r="G149" s="52">
        <f>RES_hhdet_in!G149-RES_hhdet_in_new!G149</f>
        <v>2014</v>
      </c>
      <c r="H149" s="52">
        <f>RES_hhdet_in!H149-RES_hhdet_in_new!H149</f>
        <v>1607</v>
      </c>
      <c r="I149" s="52">
        <f>RES_hhdet_in!I149-RES_hhdet_in_new!I149</f>
        <v>962</v>
      </c>
      <c r="J149" s="52">
        <f>RES_hhdet_in!J149-RES_hhdet_in_new!J149</f>
        <v>3709</v>
      </c>
      <c r="K149" s="52">
        <f>RES_hhdet_in!K149-RES_hhdet_in_new!K149</f>
        <v>8060</v>
      </c>
      <c r="L149" s="52">
        <f>RES_hhdet_in!L149-RES_hhdet_in_new!L149</f>
        <v>9390</v>
      </c>
      <c r="M149" s="52">
        <f>RES_hhdet_in!M149-RES_hhdet_in_new!M149</f>
        <v>11077</v>
      </c>
      <c r="N149" s="52">
        <f>RES_hhdet_in!N149-RES_hhdet_in_new!N149</f>
        <v>5644</v>
      </c>
      <c r="O149" s="52">
        <f>RES_hhdet_in!O149-RES_hhdet_in_new!O149</f>
        <v>3810</v>
      </c>
      <c r="P149" s="52">
        <f>RES_hhdet_in!P149-RES_hhdet_in_new!P149</f>
        <v>2134</v>
      </c>
      <c r="Q149" s="52">
        <f>RES_hhdet_in!Q149-RES_hhdet_in_new!Q149</f>
        <v>5636</v>
      </c>
      <c r="R149" s="52">
        <f>RES_hhdet_in!R149-RES_hhdet_in_new!R149</f>
        <v>11442</v>
      </c>
      <c r="S149" s="52">
        <f>RES_hhdet_in!S149-RES_hhdet_in_new!S149</f>
        <v>13608</v>
      </c>
      <c r="T149" s="52">
        <f>RES_hhdet_in!T149-RES_hhdet_in_new!T149</f>
        <v>10771</v>
      </c>
      <c r="U149" s="52">
        <f>RES_hhdet_in!U149-RES_hhdet_in_new!U149</f>
        <v>26933</v>
      </c>
      <c r="V149" s="52">
        <f>RES_hhdet_in!V149-RES_hhdet_in_new!V149</f>
        <v>63124</v>
      </c>
      <c r="W149" s="52">
        <f>RES_hhdet_in!W149-RES_hhdet_in_new!W149</f>
        <v>144917</v>
      </c>
      <c r="X149" s="52">
        <f>RES_hhdet_in!X149-RES_hhdet_in_new!X149</f>
        <v>163777</v>
      </c>
      <c r="Y149" s="52">
        <f>RES_hhdet_in!Y149-RES_hhdet_in_new!Y149</f>
        <v>69127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1</v>
      </c>
      <c r="F150" s="52">
        <f>RES_hhdet_in!F150-RES_hhdet_in_new!F150</f>
        <v>2</v>
      </c>
      <c r="G150" s="52">
        <f>RES_hhdet_in!G150-RES_hhdet_in_new!G150</f>
        <v>1</v>
      </c>
      <c r="H150" s="52">
        <f>RES_hhdet_in!H150-RES_hhdet_in_new!H150</f>
        <v>1</v>
      </c>
      <c r="I150" s="52">
        <f>RES_hhdet_in!I150-RES_hhdet_in_new!I150</f>
        <v>2</v>
      </c>
      <c r="J150" s="52">
        <f>RES_hhdet_in!J150-RES_hhdet_in_new!J150</f>
        <v>7</v>
      </c>
      <c r="K150" s="52">
        <f>RES_hhdet_in!K150-RES_hhdet_in_new!K150</f>
        <v>16</v>
      </c>
      <c r="L150" s="52">
        <f>RES_hhdet_in!L150-RES_hhdet_in_new!L150</f>
        <v>39</v>
      </c>
      <c r="M150" s="52">
        <f>RES_hhdet_in!M150-RES_hhdet_in_new!M150</f>
        <v>16</v>
      </c>
      <c r="N150" s="52">
        <f>RES_hhdet_in!N150-RES_hhdet_in_new!N150</f>
        <v>17</v>
      </c>
      <c r="O150" s="52">
        <f>RES_hhdet_in!O150-RES_hhdet_in_new!O150</f>
        <v>14</v>
      </c>
      <c r="P150" s="52">
        <f>RES_hhdet_in!P150-RES_hhdet_in_new!P150</f>
        <v>6</v>
      </c>
      <c r="Q150" s="52">
        <f>RES_hhdet_in!Q150-RES_hhdet_in_new!Q150</f>
        <v>27</v>
      </c>
      <c r="R150" s="52">
        <f>RES_hhdet_in!R150-RES_hhdet_in_new!R150</f>
        <v>46</v>
      </c>
      <c r="S150" s="52">
        <f>RES_hhdet_in!S150-RES_hhdet_in_new!S150</f>
        <v>59</v>
      </c>
      <c r="T150" s="52">
        <f>RES_hhdet_in!T150-RES_hhdet_in_new!T150</f>
        <v>44</v>
      </c>
      <c r="U150" s="52">
        <f>RES_hhdet_in!U150-RES_hhdet_in_new!U150</f>
        <v>112</v>
      </c>
      <c r="V150" s="52">
        <f>RES_hhdet_in!V150-RES_hhdet_in_new!V150</f>
        <v>364</v>
      </c>
      <c r="W150" s="52">
        <f>RES_hhdet_in!W150-RES_hhdet_in_new!W150</f>
        <v>3071</v>
      </c>
      <c r="X150" s="52">
        <f>RES_hhdet_in!X150-RES_hhdet_in_new!X150</f>
        <v>8325</v>
      </c>
      <c r="Y150" s="52">
        <f>RES_hhdet_in!Y150-RES_hhdet_in_new!Y150</f>
        <v>228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2106</v>
      </c>
      <c r="D153" s="52">
        <f>RES_hhdet_in!D153-RES_hhdet_in_new!D153</f>
        <v>3977</v>
      </c>
      <c r="E153" s="52">
        <f>RES_hhdet_in!E153-RES_hhdet_in_new!E153</f>
        <v>4734</v>
      </c>
      <c r="F153" s="52">
        <f>RES_hhdet_in!F153-RES_hhdet_in_new!F153</f>
        <v>5314</v>
      </c>
      <c r="G153" s="52">
        <f>RES_hhdet_in!G153-RES_hhdet_in_new!G153</f>
        <v>7301</v>
      </c>
      <c r="H153" s="52">
        <f>RES_hhdet_in!H153-RES_hhdet_in_new!H153</f>
        <v>7308</v>
      </c>
      <c r="I153" s="52">
        <f>RES_hhdet_in!I153-RES_hhdet_in_new!I153</f>
        <v>8062</v>
      </c>
      <c r="J153" s="52">
        <f>RES_hhdet_in!J153-RES_hhdet_in_new!J153</f>
        <v>8529</v>
      </c>
      <c r="K153" s="52">
        <f>RES_hhdet_in!K153-RES_hhdet_in_new!K153</f>
        <v>13075</v>
      </c>
      <c r="L153" s="52">
        <f>RES_hhdet_in!L153-RES_hhdet_in_new!L153</f>
        <v>15031</v>
      </c>
      <c r="M153" s="52">
        <f>RES_hhdet_in!M153-RES_hhdet_in_new!M153</f>
        <v>21830</v>
      </c>
      <c r="N153" s="52">
        <f>RES_hhdet_in!N153-RES_hhdet_in_new!N153</f>
        <v>19023</v>
      </c>
      <c r="O153" s="52">
        <f>RES_hhdet_in!O153-RES_hhdet_in_new!O153</f>
        <v>17592</v>
      </c>
      <c r="P153" s="52">
        <f>RES_hhdet_in!P153-RES_hhdet_in_new!P153</f>
        <v>12090</v>
      </c>
      <c r="Q153" s="52">
        <f>RES_hhdet_in!Q153-RES_hhdet_in_new!Q153</f>
        <v>19857</v>
      </c>
      <c r="R153" s="52">
        <f>RES_hhdet_in!R153-RES_hhdet_in_new!R153</f>
        <v>16863</v>
      </c>
      <c r="S153" s="52">
        <f>RES_hhdet_in!S153-RES_hhdet_in_new!S153</f>
        <v>19684</v>
      </c>
      <c r="T153" s="52">
        <f>RES_hhdet_in!T153-RES_hhdet_in_new!T153</f>
        <v>19478</v>
      </c>
      <c r="U153" s="52">
        <f>RES_hhdet_in!U153-RES_hhdet_in_new!U153</f>
        <v>51323</v>
      </c>
      <c r="V153" s="52">
        <f>RES_hhdet_in!V153-RES_hhdet_in_new!V153</f>
        <v>77987</v>
      </c>
      <c r="W153" s="52">
        <f>RES_hhdet_in!W153-RES_hhdet_in_new!W153</f>
        <v>0</v>
      </c>
      <c r="X153" s="52">
        <f>RES_hhdet_in!X153-RES_hhdet_in_new!X153</f>
        <v>0</v>
      </c>
      <c r="Y153" s="52">
        <f>RES_hhdet_in!Y153-RES_hhdet_in_new!Y153</f>
        <v>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60</v>
      </c>
      <c r="D154" s="52">
        <f>RES_hhdet_in!D154-RES_hhdet_in_new!D154</f>
        <v>118</v>
      </c>
      <c r="E154" s="52">
        <f>RES_hhdet_in!E154-RES_hhdet_in_new!E154</f>
        <v>170</v>
      </c>
      <c r="F154" s="52">
        <f>RES_hhdet_in!F154-RES_hhdet_in_new!F154</f>
        <v>171</v>
      </c>
      <c r="G154" s="52">
        <f>RES_hhdet_in!G154-RES_hhdet_in_new!G154</f>
        <v>669</v>
      </c>
      <c r="H154" s="52">
        <f>RES_hhdet_in!H154-RES_hhdet_in_new!H154</f>
        <v>511</v>
      </c>
      <c r="I154" s="52">
        <f>RES_hhdet_in!I154-RES_hhdet_in_new!I154</f>
        <v>1416</v>
      </c>
      <c r="J154" s="52">
        <f>RES_hhdet_in!J154-RES_hhdet_in_new!J154</f>
        <v>3352</v>
      </c>
      <c r="K154" s="52">
        <f>RES_hhdet_in!K154-RES_hhdet_in_new!K154</f>
        <v>4635</v>
      </c>
      <c r="L154" s="52">
        <f>RES_hhdet_in!L154-RES_hhdet_in_new!L154</f>
        <v>11026</v>
      </c>
      <c r="M154" s="52">
        <f>RES_hhdet_in!M154-RES_hhdet_in_new!M154</f>
        <v>2650</v>
      </c>
      <c r="N154" s="52">
        <f>RES_hhdet_in!N154-RES_hhdet_in_new!N154</f>
        <v>5193</v>
      </c>
      <c r="O154" s="52">
        <f>RES_hhdet_in!O154-RES_hhdet_in_new!O154</f>
        <v>6253</v>
      </c>
      <c r="P154" s="52">
        <f>RES_hhdet_in!P154-RES_hhdet_in_new!P154</f>
        <v>7015</v>
      </c>
      <c r="Q154" s="52">
        <f>RES_hhdet_in!Q154-RES_hhdet_in_new!Q154</f>
        <v>6301</v>
      </c>
      <c r="R154" s="52">
        <f>RES_hhdet_in!R154-RES_hhdet_in_new!R154</f>
        <v>11086</v>
      </c>
      <c r="S154" s="52">
        <f>RES_hhdet_in!S154-RES_hhdet_in_new!S154</f>
        <v>12464</v>
      </c>
      <c r="T154" s="52">
        <f>RES_hhdet_in!T154-RES_hhdet_in_new!T154</f>
        <v>9217</v>
      </c>
      <c r="U154" s="52">
        <f>RES_hhdet_in!U154-RES_hhdet_in_new!U154</f>
        <v>29901</v>
      </c>
      <c r="V154" s="52">
        <f>RES_hhdet_in!V154-RES_hhdet_in_new!V154</f>
        <v>76825</v>
      </c>
      <c r="W154" s="52">
        <f>RES_hhdet_in!W154-RES_hhdet_in_new!W154</f>
        <v>298942</v>
      </c>
      <c r="X154" s="52">
        <f>RES_hhdet_in!X154-RES_hhdet_in_new!X154</f>
        <v>212361</v>
      </c>
      <c r="Y154" s="52">
        <f>RES_hhdet_in!Y154-RES_hhdet_in_new!Y154</f>
        <v>141930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1132</v>
      </c>
      <c r="D158" s="52">
        <v>2104</v>
      </c>
      <c r="E158" s="52">
        <v>3367</v>
      </c>
      <c r="F158" s="52">
        <v>3697</v>
      </c>
      <c r="G158" s="52">
        <v>2864</v>
      </c>
      <c r="H158" s="52">
        <v>2666</v>
      </c>
      <c r="I158" s="52">
        <v>3067</v>
      </c>
      <c r="J158" s="52">
        <v>8834</v>
      </c>
      <c r="K158" s="52">
        <v>10054</v>
      </c>
      <c r="L158" s="52">
        <v>12843</v>
      </c>
      <c r="M158" s="52">
        <v>11572</v>
      </c>
      <c r="N158" s="52">
        <v>11886</v>
      </c>
      <c r="O158" s="52">
        <v>8924</v>
      </c>
      <c r="P158" s="52">
        <v>8378</v>
      </c>
      <c r="Q158" s="52">
        <v>9703</v>
      </c>
      <c r="R158" s="52">
        <v>14669</v>
      </c>
      <c r="S158" s="52">
        <v>11804</v>
      </c>
      <c r="T158" s="52">
        <v>12433</v>
      </c>
      <c r="U158" s="52">
        <v>32298</v>
      </c>
      <c r="V158" s="52">
        <v>82688</v>
      </c>
      <c r="W158" s="52">
        <v>172391</v>
      </c>
      <c r="X158" s="52">
        <v>194730</v>
      </c>
      <c r="Y158" s="52">
        <v>81843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2483</v>
      </c>
      <c r="D159" s="36">
        <v>3774</v>
      </c>
      <c r="E159" s="36">
        <v>4314</v>
      </c>
      <c r="F159" s="36">
        <v>5718</v>
      </c>
      <c r="G159" s="36">
        <v>7123</v>
      </c>
      <c r="H159" s="36">
        <v>6761</v>
      </c>
      <c r="I159" s="36">
        <v>7381</v>
      </c>
      <c r="J159" s="36">
        <v>6761</v>
      </c>
      <c r="K159" s="36">
        <v>15729</v>
      </c>
      <c r="L159" s="36">
        <v>22653</v>
      </c>
      <c r="M159" s="36">
        <v>24012</v>
      </c>
      <c r="N159" s="36">
        <v>17984</v>
      </c>
      <c r="O159" s="36">
        <v>18739</v>
      </c>
      <c r="P159" s="36">
        <v>12870</v>
      </c>
      <c r="Q159" s="36">
        <v>22119</v>
      </c>
      <c r="R159" s="36">
        <v>24782</v>
      </c>
      <c r="S159" s="36">
        <v>34004</v>
      </c>
      <c r="T159" s="36">
        <v>27090</v>
      </c>
      <c r="U159" s="36">
        <v>75981</v>
      </c>
      <c r="V159" s="36">
        <v>135630</v>
      </c>
      <c r="W159" s="36">
        <v>274531</v>
      </c>
      <c r="X159" s="36">
        <v>189746</v>
      </c>
      <c r="Y159" s="36">
        <v>129436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14720</v>
      </c>
      <c r="D163" s="52">
        <v>22224</v>
      </c>
      <c r="E163" s="52">
        <v>25446</v>
      </c>
      <c r="F163" s="52">
        <v>27136</v>
      </c>
      <c r="G163" s="52">
        <v>18676</v>
      </c>
      <c r="H163" s="52">
        <v>4966</v>
      </c>
      <c r="I163" s="52">
        <v>9641</v>
      </c>
      <c r="J163" s="52">
        <v>19138</v>
      </c>
      <c r="K163" s="52">
        <v>34418</v>
      </c>
      <c r="L163" s="52">
        <v>44906</v>
      </c>
      <c r="M163" s="52">
        <v>33782</v>
      </c>
      <c r="N163" s="52">
        <v>13454</v>
      </c>
      <c r="O163" s="52">
        <v>0</v>
      </c>
      <c r="P163" s="52">
        <v>1</v>
      </c>
      <c r="Q163" s="52">
        <v>0</v>
      </c>
      <c r="R163" s="52">
        <v>2411</v>
      </c>
      <c r="S163" s="52">
        <v>0</v>
      </c>
      <c r="T163" s="52">
        <v>375</v>
      </c>
      <c r="U163" s="52">
        <v>0</v>
      </c>
      <c r="V163" s="52">
        <v>0</v>
      </c>
      <c r="W163" s="52">
        <v>0</v>
      </c>
      <c r="X163" s="52">
        <v>0</v>
      </c>
      <c r="Y163" s="52">
        <v>6655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31320</v>
      </c>
      <c r="D165" s="52">
        <v>43066</v>
      </c>
      <c r="E165" s="52">
        <v>14702</v>
      </c>
      <c r="F165" s="52">
        <v>14063</v>
      </c>
      <c r="G165" s="52">
        <v>41583</v>
      </c>
      <c r="H165" s="52">
        <v>20171</v>
      </c>
      <c r="I165" s="52">
        <v>16968</v>
      </c>
      <c r="J165" s="52">
        <v>20756</v>
      </c>
      <c r="K165" s="52">
        <v>44647</v>
      </c>
      <c r="L165" s="52">
        <v>59299</v>
      </c>
      <c r="M165" s="52">
        <v>59961</v>
      </c>
      <c r="N165" s="52">
        <v>39596</v>
      </c>
      <c r="O165" s="52">
        <v>51385</v>
      </c>
      <c r="P165" s="52">
        <v>15342</v>
      </c>
      <c r="Q165" s="52">
        <v>16472</v>
      </c>
      <c r="R165" s="52">
        <v>22518</v>
      </c>
      <c r="S165" s="52">
        <v>24956</v>
      </c>
      <c r="T165" s="52">
        <v>34544</v>
      </c>
      <c r="U165" s="52">
        <v>32724</v>
      </c>
      <c r="V165" s="52">
        <v>21923</v>
      </c>
      <c r="W165" s="52">
        <v>715</v>
      </c>
      <c r="X165" s="52">
        <v>0</v>
      </c>
      <c r="Y165" s="52">
        <v>3153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24057</v>
      </c>
      <c r="D167" s="52">
        <f>RES_hhdet_in!D167-RES_hhdet_in_new!D167</f>
        <v>20497</v>
      </c>
      <c r="E167" s="52">
        <f>RES_hhdet_in!E167-RES_hhdet_in_new!E167</f>
        <v>25946</v>
      </c>
      <c r="F167" s="52">
        <f>RES_hhdet_in!F167-RES_hhdet_in_new!F167</f>
        <v>31673</v>
      </c>
      <c r="G167" s="52">
        <f>RES_hhdet_in!G167-RES_hhdet_in_new!G167</f>
        <v>14630</v>
      </c>
      <c r="H167" s="52">
        <f>RES_hhdet_in!H167-RES_hhdet_in_new!H167</f>
        <v>11493</v>
      </c>
      <c r="I167" s="52">
        <f>RES_hhdet_in!I167-RES_hhdet_in_new!I167</f>
        <v>2834</v>
      </c>
      <c r="J167" s="52">
        <f>RES_hhdet_in!J167-RES_hhdet_in_new!J167</f>
        <v>8745</v>
      </c>
      <c r="K167" s="52">
        <f>RES_hhdet_in!K167-RES_hhdet_in_new!K167</f>
        <v>19084</v>
      </c>
      <c r="L167" s="52">
        <f>RES_hhdet_in!L167-RES_hhdet_in_new!L167</f>
        <v>19740</v>
      </c>
      <c r="M167" s="52">
        <f>RES_hhdet_in!M167-RES_hhdet_in_new!M167</f>
        <v>19805</v>
      </c>
      <c r="N167" s="52">
        <f>RES_hhdet_in!N167-RES_hhdet_in_new!N167</f>
        <v>7856</v>
      </c>
      <c r="O167" s="52">
        <f>RES_hhdet_in!O167-RES_hhdet_in_new!O167</f>
        <v>2083</v>
      </c>
      <c r="P167" s="52">
        <f>RES_hhdet_in!P167-RES_hhdet_in_new!P167</f>
        <v>791</v>
      </c>
      <c r="Q167" s="52">
        <f>RES_hhdet_in!Q167-RES_hhdet_in_new!Q167</f>
        <v>6056</v>
      </c>
      <c r="R167" s="52">
        <f>RES_hhdet_in!R167-RES_hhdet_in_new!R167</f>
        <v>13485</v>
      </c>
      <c r="S167" s="52">
        <f>RES_hhdet_in!S167-RES_hhdet_in_new!S167</f>
        <v>11789</v>
      </c>
      <c r="T167" s="52">
        <f>RES_hhdet_in!T167-RES_hhdet_in_new!T167</f>
        <v>12385</v>
      </c>
      <c r="U167" s="52">
        <f>RES_hhdet_in!U167-RES_hhdet_in_new!U167</f>
        <v>5795</v>
      </c>
      <c r="V167" s="52">
        <f>RES_hhdet_in!V167-RES_hhdet_in_new!V167</f>
        <v>1677</v>
      </c>
      <c r="W167" s="52">
        <f>RES_hhdet_in!W167-RES_hhdet_in_new!W167</f>
        <v>4</v>
      </c>
      <c r="X167" s="52">
        <f>RES_hhdet_in!X167-RES_hhdet_in_new!X167</f>
        <v>1</v>
      </c>
      <c r="Y167" s="52">
        <f>RES_hhdet_in!Y167-RES_hhdet_in_new!Y167</f>
        <v>4397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8</v>
      </c>
      <c r="D168" s="52">
        <f>RES_hhdet_in!D168-RES_hhdet_in_new!D168</f>
        <v>5</v>
      </c>
      <c r="E168" s="52">
        <f>RES_hhdet_in!E168-RES_hhdet_in_new!E168</f>
        <v>11</v>
      </c>
      <c r="F168" s="52">
        <f>RES_hhdet_in!F168-RES_hhdet_in_new!F168</f>
        <v>14</v>
      </c>
      <c r="G168" s="52">
        <f>RES_hhdet_in!G168-RES_hhdet_in_new!G168</f>
        <v>12</v>
      </c>
      <c r="H168" s="52">
        <f>RES_hhdet_in!H168-RES_hhdet_in_new!H168</f>
        <v>9</v>
      </c>
      <c r="I168" s="52">
        <f>RES_hhdet_in!I168-RES_hhdet_in_new!I168</f>
        <v>7</v>
      </c>
      <c r="J168" s="52">
        <f>RES_hhdet_in!J168-RES_hhdet_in_new!J168</f>
        <v>22</v>
      </c>
      <c r="K168" s="52">
        <f>RES_hhdet_in!K168-RES_hhdet_in_new!K168</f>
        <v>39</v>
      </c>
      <c r="L168" s="52">
        <f>RES_hhdet_in!L168-RES_hhdet_in_new!L168</f>
        <v>85</v>
      </c>
      <c r="M168" s="52">
        <f>RES_hhdet_in!M168-RES_hhdet_in_new!M168</f>
        <v>31</v>
      </c>
      <c r="N168" s="52">
        <f>RES_hhdet_in!N168-RES_hhdet_in_new!N168</f>
        <v>26</v>
      </c>
      <c r="O168" s="52">
        <f>RES_hhdet_in!O168-RES_hhdet_in_new!O168</f>
        <v>8</v>
      </c>
      <c r="P168" s="52">
        <f>RES_hhdet_in!P168-RES_hhdet_in_new!P168</f>
        <v>2</v>
      </c>
      <c r="Q168" s="52">
        <f>RES_hhdet_in!Q168-RES_hhdet_in_new!Q168</f>
        <v>28</v>
      </c>
      <c r="R168" s="52">
        <f>RES_hhdet_in!R168-RES_hhdet_in_new!R168</f>
        <v>55</v>
      </c>
      <c r="S168" s="52">
        <f>RES_hhdet_in!S168-RES_hhdet_in_new!S168</f>
        <v>51</v>
      </c>
      <c r="T168" s="52">
        <f>RES_hhdet_in!T168-RES_hhdet_in_new!T168</f>
        <v>54</v>
      </c>
      <c r="U168" s="52">
        <f>RES_hhdet_in!U168-RES_hhdet_in_new!U168</f>
        <v>22</v>
      </c>
      <c r="V168" s="52">
        <f>RES_hhdet_in!V168-RES_hhdet_in_new!V168</f>
        <v>9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13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34950</v>
      </c>
      <c r="D171" s="52">
        <f>RES_hhdet_in!D171-RES_hhdet_in_new!D171</f>
        <v>45776</v>
      </c>
      <c r="E171" s="52">
        <f>RES_hhdet_in!E171-RES_hhdet_in_new!E171</f>
        <v>44206</v>
      </c>
      <c r="F171" s="52">
        <f>RES_hhdet_in!F171-RES_hhdet_in_new!F171</f>
        <v>42873</v>
      </c>
      <c r="G171" s="52">
        <f>RES_hhdet_in!G171-RES_hhdet_in_new!G171</f>
        <v>53045</v>
      </c>
      <c r="H171" s="52">
        <f>RES_hhdet_in!H171-RES_hhdet_in_new!H171</f>
        <v>52255</v>
      </c>
      <c r="I171" s="52">
        <f>RES_hhdet_in!I171-RES_hhdet_in_new!I171</f>
        <v>23782</v>
      </c>
      <c r="J171" s="52">
        <f>RES_hhdet_in!J171-RES_hhdet_in_new!J171</f>
        <v>20115</v>
      </c>
      <c r="K171" s="52">
        <f>RES_hhdet_in!K171-RES_hhdet_in_new!K171</f>
        <v>30946</v>
      </c>
      <c r="L171" s="52">
        <f>RES_hhdet_in!L171-RES_hhdet_in_new!L171</f>
        <v>31592</v>
      </c>
      <c r="M171" s="52">
        <f>RES_hhdet_in!M171-RES_hhdet_in_new!M171</f>
        <v>39024</v>
      </c>
      <c r="N171" s="52">
        <f>RES_hhdet_in!N171-RES_hhdet_in_new!N171</f>
        <v>26489</v>
      </c>
      <c r="O171" s="52">
        <f>RES_hhdet_in!O171-RES_hhdet_in_new!O171</f>
        <v>9629</v>
      </c>
      <c r="P171" s="52">
        <f>RES_hhdet_in!P171-RES_hhdet_in_new!P171</f>
        <v>4489</v>
      </c>
      <c r="Q171" s="52">
        <f>RES_hhdet_in!Q171-RES_hhdet_in_new!Q171</f>
        <v>21323</v>
      </c>
      <c r="R171" s="52">
        <f>RES_hhdet_in!R171-RES_hhdet_in_new!R171</f>
        <v>19858</v>
      </c>
      <c r="S171" s="52">
        <f>RES_hhdet_in!S171-RES_hhdet_in_new!S171</f>
        <v>17063</v>
      </c>
      <c r="T171" s="52">
        <f>RES_hhdet_in!T171-RES_hhdet_in_new!T171</f>
        <v>22437</v>
      </c>
      <c r="U171" s="52">
        <f>RES_hhdet_in!U171-RES_hhdet_in_new!U171</f>
        <v>11059</v>
      </c>
      <c r="V171" s="52">
        <f>RES_hhdet_in!V171-RES_hhdet_in_new!V171</f>
        <v>2082</v>
      </c>
      <c r="W171" s="52">
        <f>RES_hhdet_in!W171-RES_hhdet_in_new!W171</f>
        <v>0</v>
      </c>
      <c r="X171" s="52">
        <f>RES_hhdet_in!X171-RES_hhdet_in_new!X171</f>
        <v>0</v>
      </c>
      <c r="Y171" s="52">
        <f>RES_hhdet_in!Y171-RES_hhdet_in_new!Y171</f>
        <v>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991</v>
      </c>
      <c r="D172" s="52">
        <f>RES_hhdet_in!D172-RES_hhdet_in_new!D172</f>
        <v>1355</v>
      </c>
      <c r="E172" s="52">
        <f>RES_hhdet_in!E172-RES_hhdet_in_new!E172</f>
        <v>1590</v>
      </c>
      <c r="F172" s="52">
        <f>RES_hhdet_in!F172-RES_hhdet_in_new!F172</f>
        <v>1386</v>
      </c>
      <c r="G172" s="52">
        <f>RES_hhdet_in!G172-RES_hhdet_in_new!G172</f>
        <v>4857</v>
      </c>
      <c r="H172" s="52">
        <f>RES_hhdet_in!H172-RES_hhdet_in_new!H172</f>
        <v>3653</v>
      </c>
      <c r="I172" s="52">
        <f>RES_hhdet_in!I172-RES_hhdet_in_new!I172</f>
        <v>4187</v>
      </c>
      <c r="J172" s="52">
        <f>RES_hhdet_in!J172-RES_hhdet_in_new!J172</f>
        <v>7897</v>
      </c>
      <c r="K172" s="52">
        <f>RES_hhdet_in!K172-RES_hhdet_in_new!K172</f>
        <v>10983</v>
      </c>
      <c r="L172" s="52">
        <f>RES_hhdet_in!L172-RES_hhdet_in_new!L172</f>
        <v>23174</v>
      </c>
      <c r="M172" s="52">
        <f>RES_hhdet_in!M172-RES_hhdet_in_new!M172</f>
        <v>4736</v>
      </c>
      <c r="N172" s="52">
        <f>RES_hhdet_in!N172-RES_hhdet_in_new!N172</f>
        <v>7234</v>
      </c>
      <c r="O172" s="52">
        <f>RES_hhdet_in!O172-RES_hhdet_in_new!O172</f>
        <v>3419</v>
      </c>
      <c r="P172" s="52">
        <f>RES_hhdet_in!P172-RES_hhdet_in_new!P172</f>
        <v>2601</v>
      </c>
      <c r="Q172" s="52">
        <f>RES_hhdet_in!Q172-RES_hhdet_in_new!Q172</f>
        <v>6780</v>
      </c>
      <c r="R172" s="52">
        <f>RES_hhdet_in!R172-RES_hhdet_in_new!R172</f>
        <v>13066</v>
      </c>
      <c r="S172" s="52">
        <f>RES_hhdet_in!S172-RES_hhdet_in_new!S172</f>
        <v>10811</v>
      </c>
      <c r="T172" s="52">
        <f>RES_hhdet_in!T172-RES_hhdet_in_new!T172</f>
        <v>10604</v>
      </c>
      <c r="U172" s="52">
        <f>RES_hhdet_in!U172-RES_hhdet_in_new!U172</f>
        <v>6436</v>
      </c>
      <c r="V172" s="52">
        <f>RES_hhdet_in!V172-RES_hhdet_in_new!V172</f>
        <v>2030</v>
      </c>
      <c r="W172" s="52">
        <f>RES_hhdet_in!W172-RES_hhdet_in_new!W172</f>
        <v>19</v>
      </c>
      <c r="X172" s="52">
        <f>RES_hhdet_in!X172-RES_hhdet_in_new!X172</f>
        <v>15</v>
      </c>
      <c r="Y172" s="52">
        <f>RES_hhdet_in!Y172-RES_hhdet_in_new!Y172</f>
        <v>9014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18790</v>
      </c>
      <c r="D176" s="52">
        <v>24211</v>
      </c>
      <c r="E176" s="52">
        <v>31446</v>
      </c>
      <c r="F176" s="52">
        <v>29822</v>
      </c>
      <c r="G176" s="52">
        <v>20801</v>
      </c>
      <c r="H176" s="52">
        <v>19057</v>
      </c>
      <c r="I176" s="52">
        <v>9046</v>
      </c>
      <c r="J176" s="52">
        <v>20827</v>
      </c>
      <c r="K176" s="52">
        <v>23813</v>
      </c>
      <c r="L176" s="52">
        <v>26994</v>
      </c>
      <c r="M176" s="52">
        <v>20674</v>
      </c>
      <c r="N176" s="52">
        <v>16558</v>
      </c>
      <c r="O176" s="52">
        <v>4878</v>
      </c>
      <c r="P176" s="52">
        <v>3105</v>
      </c>
      <c r="Q176" s="52">
        <v>10415</v>
      </c>
      <c r="R176" s="52">
        <v>17289</v>
      </c>
      <c r="S176" s="52">
        <v>10234</v>
      </c>
      <c r="T176" s="52">
        <v>14317</v>
      </c>
      <c r="U176" s="52">
        <v>6947</v>
      </c>
      <c r="V176" s="52">
        <v>2196</v>
      </c>
      <c r="W176" s="52">
        <v>1</v>
      </c>
      <c r="X176" s="52">
        <v>10</v>
      </c>
      <c r="Y176" s="52">
        <v>5193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41215</v>
      </c>
      <c r="D177" s="36">
        <v>43424</v>
      </c>
      <c r="E177" s="36">
        <v>40306</v>
      </c>
      <c r="F177" s="36">
        <v>46126</v>
      </c>
      <c r="G177" s="36">
        <v>51743</v>
      </c>
      <c r="H177" s="36">
        <v>48351</v>
      </c>
      <c r="I177" s="36">
        <v>21771</v>
      </c>
      <c r="J177" s="36">
        <v>15949</v>
      </c>
      <c r="K177" s="36">
        <v>37238</v>
      </c>
      <c r="L177" s="36">
        <v>47610</v>
      </c>
      <c r="M177" s="36">
        <v>42911</v>
      </c>
      <c r="N177" s="36">
        <v>25060</v>
      </c>
      <c r="O177" s="36">
        <v>10252</v>
      </c>
      <c r="P177" s="36">
        <v>4775</v>
      </c>
      <c r="Q177" s="36">
        <v>23748</v>
      </c>
      <c r="R177" s="36">
        <v>29194</v>
      </c>
      <c r="S177" s="36">
        <v>29485</v>
      </c>
      <c r="T177" s="36">
        <v>31201</v>
      </c>
      <c r="U177" s="36">
        <v>16348</v>
      </c>
      <c r="V177" s="36">
        <v>3616</v>
      </c>
      <c r="W177" s="36">
        <v>21</v>
      </c>
      <c r="X177" s="36">
        <v>0</v>
      </c>
      <c r="Y177" s="36">
        <v>8223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16369</v>
      </c>
      <c r="K26" s="52">
        <v>23207</v>
      </c>
      <c r="L26" s="52">
        <v>29492</v>
      </c>
      <c r="M26" s="52">
        <v>38700</v>
      </c>
      <c r="N26" s="52">
        <v>58273</v>
      </c>
      <c r="O26" s="52">
        <v>69151</v>
      </c>
      <c r="P26" s="52">
        <v>20455</v>
      </c>
      <c r="Q26" s="52">
        <v>24646</v>
      </c>
      <c r="R26" s="52">
        <v>37318</v>
      </c>
      <c r="S26" s="52">
        <v>47851</v>
      </c>
      <c r="T26" s="52">
        <v>58854</v>
      </c>
      <c r="U26" s="52">
        <v>66631</v>
      </c>
      <c r="V26" s="52">
        <v>60715</v>
      </c>
      <c r="W26" s="52">
        <v>61537</v>
      </c>
      <c r="X26" s="52">
        <v>69330</v>
      </c>
      <c r="Y26" s="52">
        <v>103982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11290</v>
      </c>
      <c r="S29" s="52">
        <v>23988</v>
      </c>
      <c r="T29" s="52">
        <v>42195</v>
      </c>
      <c r="U29" s="52">
        <v>50195</v>
      </c>
      <c r="V29" s="52">
        <v>61466</v>
      </c>
      <c r="W29" s="52">
        <v>50690</v>
      </c>
      <c r="X29" s="52">
        <v>57236</v>
      </c>
      <c r="Y29" s="52">
        <v>57172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10571</v>
      </c>
      <c r="S31" s="52">
        <v>19370</v>
      </c>
      <c r="T31" s="52">
        <v>24935</v>
      </c>
      <c r="U31" s="52">
        <v>27825</v>
      </c>
      <c r="V31" s="52">
        <v>32914</v>
      </c>
      <c r="W31" s="52">
        <v>36159</v>
      </c>
      <c r="X31" s="52">
        <v>45873</v>
      </c>
      <c r="Y31" s="52">
        <v>48623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45</v>
      </c>
      <c r="S32" s="52">
        <v>89</v>
      </c>
      <c r="T32" s="52">
        <v>111</v>
      </c>
      <c r="U32" s="52">
        <v>117</v>
      </c>
      <c r="V32" s="52">
        <v>186</v>
      </c>
      <c r="W32" s="52">
        <v>769</v>
      </c>
      <c r="X32" s="52">
        <v>2330</v>
      </c>
      <c r="Y32" s="52">
        <v>156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15561</v>
      </c>
      <c r="S35" s="52">
        <v>27999</v>
      </c>
      <c r="T35" s="52">
        <v>45146</v>
      </c>
      <c r="U35" s="52">
        <v>52998</v>
      </c>
      <c r="V35" s="52">
        <v>40643</v>
      </c>
      <c r="W35" s="52">
        <v>0</v>
      </c>
      <c r="X35" s="52">
        <v>0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10251</v>
      </c>
      <c r="S36" s="52">
        <v>17748</v>
      </c>
      <c r="T36" s="52">
        <v>21362</v>
      </c>
      <c r="U36" s="52">
        <v>30872</v>
      </c>
      <c r="V36" s="52">
        <v>40040</v>
      </c>
      <c r="W36" s="52">
        <v>74530</v>
      </c>
      <c r="X36" s="52">
        <v>59474</v>
      </c>
      <c r="Y36" s="52">
        <v>99814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13557</v>
      </c>
      <c r="S40" s="52">
        <v>16809</v>
      </c>
      <c r="T40" s="52">
        <v>28807</v>
      </c>
      <c r="U40" s="52">
        <v>33349</v>
      </c>
      <c r="V40" s="52">
        <v>43109</v>
      </c>
      <c r="W40" s="52">
        <v>43003</v>
      </c>
      <c r="X40" s="52">
        <v>54554</v>
      </c>
      <c r="Y40" s="52">
        <v>57565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22880</v>
      </c>
      <c r="S41" s="36">
        <v>48402</v>
      </c>
      <c r="T41" s="36">
        <v>62749</v>
      </c>
      <c r="U41" s="36">
        <v>78437</v>
      </c>
      <c r="V41" s="36">
        <v>70690</v>
      </c>
      <c r="W41" s="36">
        <v>68450</v>
      </c>
      <c r="X41" s="36">
        <v>53145</v>
      </c>
      <c r="Y41" s="36">
        <v>91005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59245</v>
      </c>
      <c r="L45" s="52">
        <v>88414</v>
      </c>
      <c r="M45" s="52">
        <v>135239</v>
      </c>
      <c r="N45" s="52">
        <v>114600</v>
      </c>
      <c r="O45" s="52">
        <v>116504</v>
      </c>
      <c r="P45" s="52">
        <v>1</v>
      </c>
      <c r="Q45" s="52">
        <v>2</v>
      </c>
      <c r="R45" s="52">
        <v>0</v>
      </c>
      <c r="S45" s="52">
        <v>2</v>
      </c>
      <c r="T45" s="52">
        <v>4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10095</v>
      </c>
      <c r="S48" s="52">
        <v>19678</v>
      </c>
      <c r="T48" s="52">
        <v>33748</v>
      </c>
      <c r="U48" s="52">
        <v>38877</v>
      </c>
      <c r="V48" s="52">
        <v>44279</v>
      </c>
      <c r="W48" s="52">
        <v>32175</v>
      </c>
      <c r="X48" s="52">
        <v>27929</v>
      </c>
      <c r="Y48" s="52">
        <v>19389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24503</v>
      </c>
      <c r="L50" s="52">
        <v>36589</v>
      </c>
      <c r="M50" s="52">
        <v>49108</v>
      </c>
      <c r="N50" s="52">
        <v>52733</v>
      </c>
      <c r="O50" s="52">
        <v>61538</v>
      </c>
      <c r="P50" s="52">
        <v>15648</v>
      </c>
      <c r="Q50" s="52">
        <v>18610</v>
      </c>
      <c r="R50" s="52">
        <v>27644</v>
      </c>
      <c r="S50" s="52">
        <v>38452</v>
      </c>
      <c r="T50" s="52">
        <v>7092</v>
      </c>
      <c r="U50" s="52">
        <v>30262</v>
      </c>
      <c r="V50" s="52">
        <v>27516</v>
      </c>
      <c r="W50" s="52">
        <v>39815</v>
      </c>
      <c r="X50" s="52">
        <v>33858</v>
      </c>
      <c r="Y50" s="52">
        <v>28800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105</v>
      </c>
      <c r="L51" s="52">
        <v>136</v>
      </c>
      <c r="M51" s="52">
        <v>170</v>
      </c>
      <c r="N51" s="52">
        <v>129</v>
      </c>
      <c r="O51" s="52">
        <v>415</v>
      </c>
      <c r="P51" s="52">
        <v>222</v>
      </c>
      <c r="Q51" s="52">
        <v>204</v>
      </c>
      <c r="R51" s="52">
        <v>137</v>
      </c>
      <c r="S51" s="52">
        <v>57</v>
      </c>
      <c r="T51" s="52">
        <v>540</v>
      </c>
      <c r="U51" s="52">
        <v>0</v>
      </c>
      <c r="V51" s="52">
        <v>87</v>
      </c>
      <c r="W51" s="52">
        <v>2135</v>
      </c>
      <c r="X51" s="52">
        <v>4620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6712</v>
      </c>
      <c r="V54" s="52">
        <v>1143</v>
      </c>
      <c r="W54" s="52">
        <v>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3913</v>
      </c>
      <c r="V55" s="52">
        <v>1118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10237</v>
      </c>
      <c r="S59" s="52">
        <v>20158</v>
      </c>
      <c r="T59" s="52">
        <v>36038</v>
      </c>
      <c r="U59" s="52">
        <v>31859</v>
      </c>
      <c r="V59" s="52">
        <v>34321</v>
      </c>
      <c r="W59" s="52">
        <v>21787</v>
      </c>
      <c r="X59" s="52">
        <v>3063</v>
      </c>
      <c r="Y59" s="52">
        <v>13106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17285</v>
      </c>
      <c r="S60" s="36">
        <v>58066</v>
      </c>
      <c r="T60" s="36">
        <v>78500</v>
      </c>
      <c r="U60" s="36">
        <v>74917</v>
      </c>
      <c r="V60" s="36">
        <v>56276</v>
      </c>
      <c r="W60" s="36">
        <v>34699</v>
      </c>
      <c r="X60" s="36">
        <v>2967</v>
      </c>
      <c r="Y60" s="36">
        <v>20732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273493</v>
      </c>
      <c r="K64" s="52">
        <v>544378</v>
      </c>
      <c r="L64" s="52">
        <v>706293</v>
      </c>
      <c r="M64" s="52">
        <v>937136</v>
      </c>
      <c r="N64" s="52">
        <v>1218277</v>
      </c>
      <c r="O64" s="52">
        <v>1153040</v>
      </c>
      <c r="P64" s="52">
        <v>550924</v>
      </c>
      <c r="Q64" s="52">
        <v>662843</v>
      </c>
      <c r="R64" s="52">
        <v>964052</v>
      </c>
      <c r="S64" s="52">
        <v>1124595</v>
      </c>
      <c r="T64" s="52">
        <v>1241374</v>
      </c>
      <c r="U64" s="52">
        <v>1312037</v>
      </c>
      <c r="V64" s="52">
        <v>1048745</v>
      </c>
      <c r="W64" s="52">
        <v>842739</v>
      </c>
      <c r="X64" s="52">
        <v>1261660</v>
      </c>
      <c r="Y64" s="52">
        <v>937785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269270</v>
      </c>
      <c r="S67" s="52">
        <v>553955</v>
      </c>
      <c r="T67" s="52">
        <v>925066</v>
      </c>
      <c r="U67" s="52">
        <v>1062435</v>
      </c>
      <c r="V67" s="52">
        <v>1258672</v>
      </c>
      <c r="W67" s="52">
        <v>979885</v>
      </c>
      <c r="X67" s="52">
        <v>1049486</v>
      </c>
      <c r="Y67" s="52">
        <v>1000014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187090</v>
      </c>
      <c r="K69" s="52">
        <v>523113</v>
      </c>
      <c r="L69" s="52">
        <v>702255</v>
      </c>
      <c r="M69" s="52">
        <v>820312</v>
      </c>
      <c r="N69" s="52">
        <v>1078097</v>
      </c>
      <c r="O69" s="52">
        <v>1127207</v>
      </c>
      <c r="P69" s="52">
        <v>649619</v>
      </c>
      <c r="Q69" s="52">
        <v>672853</v>
      </c>
      <c r="R69" s="52">
        <v>955573</v>
      </c>
      <c r="S69" s="52">
        <v>1112940</v>
      </c>
      <c r="T69" s="52">
        <v>1173967</v>
      </c>
      <c r="U69" s="52">
        <v>1334214</v>
      </c>
      <c r="V69" s="52">
        <v>1008422</v>
      </c>
      <c r="W69" s="52">
        <v>807122</v>
      </c>
      <c r="X69" s="52">
        <v>1056775</v>
      </c>
      <c r="Y69" s="52">
        <v>941436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400</v>
      </c>
      <c r="K70" s="52">
        <v>1627</v>
      </c>
      <c r="L70" s="52">
        <v>4771</v>
      </c>
      <c r="M70" s="52">
        <v>143</v>
      </c>
      <c r="N70" s="52">
        <v>4987</v>
      </c>
      <c r="O70" s="52">
        <v>5603</v>
      </c>
      <c r="P70" s="52">
        <v>5271</v>
      </c>
      <c r="Q70" s="52">
        <v>4363</v>
      </c>
      <c r="R70" s="52">
        <v>5939</v>
      </c>
      <c r="S70" s="52">
        <v>4929</v>
      </c>
      <c r="T70" s="52">
        <v>5704</v>
      </c>
      <c r="U70" s="52">
        <v>8187</v>
      </c>
      <c r="V70" s="52">
        <v>12705</v>
      </c>
      <c r="W70" s="52">
        <v>61192</v>
      </c>
      <c r="X70" s="52">
        <v>138127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2899</v>
      </c>
      <c r="S73" s="52">
        <v>17018</v>
      </c>
      <c r="T73" s="52">
        <v>64412</v>
      </c>
      <c r="U73" s="52">
        <v>29975</v>
      </c>
      <c r="V73" s="52">
        <v>42026</v>
      </c>
      <c r="W73" s="52">
        <v>0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1908</v>
      </c>
      <c r="S74" s="52">
        <v>10788</v>
      </c>
      <c r="T74" s="52">
        <v>30474</v>
      </c>
      <c r="U74" s="52">
        <v>17466</v>
      </c>
      <c r="V74" s="52">
        <v>41434</v>
      </c>
      <c r="W74" s="52">
        <v>0</v>
      </c>
      <c r="X74" s="52">
        <v>82402</v>
      </c>
      <c r="Y74" s="52">
        <v>23626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771343</v>
      </c>
      <c r="S78" s="52">
        <v>1491675</v>
      </c>
      <c r="T78" s="52">
        <v>1950944</v>
      </c>
      <c r="U78" s="52">
        <v>2312515</v>
      </c>
      <c r="V78" s="52">
        <v>2012982</v>
      </c>
      <c r="W78" s="52">
        <v>1672832</v>
      </c>
      <c r="X78" s="52">
        <v>1914993</v>
      </c>
      <c r="Y78" s="52">
        <v>1713768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2489</v>
      </c>
      <c r="S79" s="36">
        <v>10110</v>
      </c>
      <c r="T79" s="36">
        <v>60533</v>
      </c>
      <c r="U79" s="36">
        <v>13160</v>
      </c>
      <c r="V79" s="36">
        <v>96164</v>
      </c>
      <c r="W79" s="36">
        <v>168228</v>
      </c>
      <c r="X79" s="36">
        <v>261476</v>
      </c>
      <c r="Y79" s="36">
        <v>326159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73225</v>
      </c>
      <c r="K83" s="52">
        <v>74940</v>
      </c>
      <c r="L83" s="52">
        <v>137293</v>
      </c>
      <c r="M83" s="52">
        <v>93660</v>
      </c>
      <c r="N83" s="52">
        <v>175168</v>
      </c>
      <c r="O83" s="52">
        <v>252449</v>
      </c>
      <c r="P83" s="52">
        <v>497158</v>
      </c>
      <c r="Q83" s="52">
        <v>434303</v>
      </c>
      <c r="R83" s="52">
        <v>534039</v>
      </c>
      <c r="S83" s="52">
        <v>775800</v>
      </c>
      <c r="T83" s="52">
        <v>734938</v>
      </c>
      <c r="U83" s="52">
        <v>753926</v>
      </c>
      <c r="V83" s="52">
        <v>651225</v>
      </c>
      <c r="W83" s="52">
        <v>746411</v>
      </c>
      <c r="X83" s="52">
        <v>735330</v>
      </c>
      <c r="Y83" s="52">
        <v>803298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123985</v>
      </c>
      <c r="S86" s="52">
        <v>248399</v>
      </c>
      <c r="T86" s="52">
        <v>430427</v>
      </c>
      <c r="U86" s="52">
        <v>454337</v>
      </c>
      <c r="V86" s="52">
        <v>546810</v>
      </c>
      <c r="W86" s="52">
        <v>464308</v>
      </c>
      <c r="X86" s="52">
        <v>573319</v>
      </c>
      <c r="Y86" s="52">
        <v>562867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8286</v>
      </c>
      <c r="K88" s="52">
        <v>4532</v>
      </c>
      <c r="L88" s="52">
        <v>8005</v>
      </c>
      <c r="M88" s="52">
        <v>14405</v>
      </c>
      <c r="N88" s="52">
        <v>28984</v>
      </c>
      <c r="O88" s="52">
        <v>39681</v>
      </c>
      <c r="P88" s="52">
        <v>48542</v>
      </c>
      <c r="Q88" s="52">
        <v>62399</v>
      </c>
      <c r="R88" s="52">
        <v>105444</v>
      </c>
      <c r="S88" s="52">
        <v>189334</v>
      </c>
      <c r="T88" s="52">
        <v>185372</v>
      </c>
      <c r="U88" s="52">
        <v>243489</v>
      </c>
      <c r="V88" s="52">
        <v>318176</v>
      </c>
      <c r="W88" s="52">
        <v>541525</v>
      </c>
      <c r="X88" s="52">
        <v>637678</v>
      </c>
      <c r="Y88" s="52">
        <v>401526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20</v>
      </c>
      <c r="K89" s="52">
        <v>14</v>
      </c>
      <c r="L89" s="52">
        <v>53</v>
      </c>
      <c r="M89" s="52">
        <v>31</v>
      </c>
      <c r="N89" s="52">
        <v>123</v>
      </c>
      <c r="O89" s="52">
        <v>184</v>
      </c>
      <c r="P89" s="52">
        <v>435</v>
      </c>
      <c r="Q89" s="52">
        <v>253</v>
      </c>
      <c r="R89" s="52">
        <v>379</v>
      </c>
      <c r="S89" s="52">
        <v>1379</v>
      </c>
      <c r="T89" s="52">
        <v>363</v>
      </c>
      <c r="U89" s="52">
        <v>1238</v>
      </c>
      <c r="V89" s="52">
        <v>1439</v>
      </c>
      <c r="W89" s="52">
        <v>12035</v>
      </c>
      <c r="X89" s="52">
        <v>32676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64559</v>
      </c>
      <c r="S92" s="52">
        <v>139592</v>
      </c>
      <c r="T92" s="52">
        <v>162652</v>
      </c>
      <c r="U92" s="52">
        <v>165307</v>
      </c>
      <c r="V92" s="52">
        <v>179018</v>
      </c>
      <c r="W92" s="52">
        <v>189153</v>
      </c>
      <c r="X92" s="52">
        <v>231727</v>
      </c>
      <c r="Y92" s="52">
        <v>289267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284</v>
      </c>
      <c r="S93" s="52">
        <v>651</v>
      </c>
      <c r="T93" s="52">
        <v>753</v>
      </c>
      <c r="U93" s="52">
        <v>718</v>
      </c>
      <c r="V93" s="52">
        <v>1055</v>
      </c>
      <c r="W93" s="52">
        <v>4020</v>
      </c>
      <c r="X93" s="52">
        <v>11786</v>
      </c>
      <c r="Y93" s="52">
        <v>1012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95120</v>
      </c>
      <c r="S96" s="52">
        <v>201887</v>
      </c>
      <c r="T96" s="52">
        <v>294684</v>
      </c>
      <c r="U96" s="52">
        <v>314723</v>
      </c>
      <c r="V96" s="52">
        <v>221136</v>
      </c>
      <c r="W96" s="52">
        <v>0</v>
      </c>
      <c r="X96" s="52">
        <v>0</v>
      </c>
      <c r="Y96" s="52">
        <v>0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62590</v>
      </c>
      <c r="S97" s="52">
        <v>127988</v>
      </c>
      <c r="T97" s="52">
        <v>139415</v>
      </c>
      <c r="U97" s="52">
        <v>183402</v>
      </c>
      <c r="V97" s="52">
        <v>217999</v>
      </c>
      <c r="W97" s="52">
        <v>390199</v>
      </c>
      <c r="X97" s="52">
        <v>300474</v>
      </c>
      <c r="Y97" s="52">
        <v>593992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25368</v>
      </c>
      <c r="S101" s="52">
        <v>36025</v>
      </c>
      <c r="T101" s="52">
        <v>50098</v>
      </c>
      <c r="U101" s="52">
        <v>71350</v>
      </c>
      <c r="V101" s="52">
        <v>120984</v>
      </c>
      <c r="W101" s="52">
        <v>151046</v>
      </c>
      <c r="X101" s="52">
        <v>249020</v>
      </c>
      <c r="Y101" s="52">
        <v>163243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95944</v>
      </c>
      <c r="S102" s="52">
        <v>147818</v>
      </c>
      <c r="T102" s="52">
        <v>227239</v>
      </c>
      <c r="U102" s="52">
        <v>252340</v>
      </c>
      <c r="V102" s="52">
        <v>324507</v>
      </c>
      <c r="W102" s="52">
        <v>406723</v>
      </c>
      <c r="X102" s="52">
        <v>537889</v>
      </c>
      <c r="Y102" s="52">
        <v>477707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161969</v>
      </c>
      <c r="S103" s="36">
        <v>425820</v>
      </c>
      <c r="T103" s="36">
        <v>495089</v>
      </c>
      <c r="U103" s="36">
        <v>593485</v>
      </c>
      <c r="V103" s="36">
        <v>532186</v>
      </c>
      <c r="W103" s="36">
        <v>647666</v>
      </c>
      <c r="X103" s="36">
        <v>524224</v>
      </c>
      <c r="Y103" s="36">
        <v>755423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20</v>
      </c>
      <c r="K107" s="52">
        <v>14</v>
      </c>
      <c r="L107" s="52">
        <v>0</v>
      </c>
      <c r="M107" s="52">
        <v>41</v>
      </c>
      <c r="N107" s="52">
        <v>89</v>
      </c>
      <c r="O107" s="52">
        <v>72</v>
      </c>
      <c r="P107" s="52">
        <v>0</v>
      </c>
      <c r="Q107" s="52">
        <v>0</v>
      </c>
      <c r="R107" s="52">
        <v>51</v>
      </c>
      <c r="S107" s="52">
        <v>107</v>
      </c>
      <c r="T107" s="52">
        <v>105</v>
      </c>
      <c r="U107" s="52">
        <v>102</v>
      </c>
      <c r="V107" s="52">
        <v>126</v>
      </c>
      <c r="W107" s="52">
        <v>90</v>
      </c>
      <c r="X107" s="52">
        <v>86</v>
      </c>
      <c r="Y107" s="52">
        <v>131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6</v>
      </c>
      <c r="S110" s="52">
        <v>27</v>
      </c>
      <c r="T110" s="52">
        <v>52</v>
      </c>
      <c r="U110" s="52">
        <v>61</v>
      </c>
      <c r="V110" s="52">
        <v>87</v>
      </c>
      <c r="W110" s="52">
        <v>64</v>
      </c>
      <c r="X110" s="52">
        <v>61</v>
      </c>
      <c r="Y110" s="52">
        <v>62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2</v>
      </c>
      <c r="L112" s="52">
        <v>5</v>
      </c>
      <c r="M112" s="52">
        <v>12</v>
      </c>
      <c r="N112" s="52">
        <v>32</v>
      </c>
      <c r="O112" s="52">
        <v>48</v>
      </c>
      <c r="P112" s="52">
        <v>14</v>
      </c>
      <c r="Q112" s="52">
        <v>7</v>
      </c>
      <c r="R112" s="52">
        <v>52</v>
      </c>
      <c r="S112" s="52">
        <v>75</v>
      </c>
      <c r="T112" s="52">
        <v>106</v>
      </c>
      <c r="U112" s="52">
        <v>97</v>
      </c>
      <c r="V112" s="52">
        <v>119</v>
      </c>
      <c r="W112" s="52">
        <v>146</v>
      </c>
      <c r="X112" s="52">
        <v>168</v>
      </c>
      <c r="Y112" s="52">
        <v>129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1</v>
      </c>
      <c r="P113" s="52">
        <v>0</v>
      </c>
      <c r="Q113" s="52">
        <v>0</v>
      </c>
      <c r="R113" s="52">
        <v>0</v>
      </c>
      <c r="S113" s="52">
        <v>0</v>
      </c>
      <c r="T113" s="52">
        <v>1</v>
      </c>
      <c r="U113" s="52">
        <v>0</v>
      </c>
      <c r="V113" s="52">
        <v>0</v>
      </c>
      <c r="W113" s="52">
        <v>3</v>
      </c>
      <c r="X113" s="52">
        <v>9</v>
      </c>
      <c r="Y113" s="52">
        <v>2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2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2</v>
      </c>
      <c r="W117" s="52">
        <v>0</v>
      </c>
      <c r="X117" s="52">
        <v>2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11</v>
      </c>
      <c r="S121" s="52">
        <v>25</v>
      </c>
      <c r="T121" s="52">
        <v>40</v>
      </c>
      <c r="U121" s="52">
        <v>48</v>
      </c>
      <c r="V121" s="52">
        <v>71</v>
      </c>
      <c r="W121" s="52">
        <v>48</v>
      </c>
      <c r="X121" s="52">
        <v>68</v>
      </c>
      <c r="Y121" s="52">
        <v>69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19</v>
      </c>
      <c r="S122" s="36">
        <v>61</v>
      </c>
      <c r="T122" s="36">
        <v>82</v>
      </c>
      <c r="U122" s="36">
        <v>118</v>
      </c>
      <c r="V122" s="36">
        <v>121</v>
      </c>
      <c r="W122" s="36">
        <v>83</v>
      </c>
      <c r="X122" s="36">
        <v>49</v>
      </c>
      <c r="Y122" s="36">
        <v>121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1392</v>
      </c>
      <c r="K126" s="52">
        <v>17822</v>
      </c>
      <c r="L126" s="52">
        <v>46159</v>
      </c>
      <c r="M126" s="52">
        <v>172468</v>
      </c>
      <c r="N126" s="52">
        <v>150826</v>
      </c>
      <c r="O126" s="52">
        <v>146966</v>
      </c>
      <c r="P126" s="52">
        <v>74019</v>
      </c>
      <c r="Q126" s="52">
        <v>36875</v>
      </c>
      <c r="R126" s="52">
        <v>43129</v>
      </c>
      <c r="S126" s="52">
        <v>29994</v>
      </c>
      <c r="T126" s="52">
        <v>33679</v>
      </c>
      <c r="U126" s="52">
        <v>24239</v>
      </c>
      <c r="V126" s="52">
        <v>0</v>
      </c>
      <c r="W126" s="52">
        <v>3</v>
      </c>
      <c r="X126" s="52">
        <v>0</v>
      </c>
      <c r="Y126" s="52">
        <v>32939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18579</v>
      </c>
      <c r="S129" s="52">
        <v>33660</v>
      </c>
      <c r="T129" s="52">
        <v>49851</v>
      </c>
      <c r="U129" s="52">
        <v>60092</v>
      </c>
      <c r="V129" s="52">
        <v>68318</v>
      </c>
      <c r="W129" s="52">
        <v>48353</v>
      </c>
      <c r="X129" s="52">
        <v>40024</v>
      </c>
      <c r="Y129" s="52">
        <v>31922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253</v>
      </c>
      <c r="K131" s="52">
        <v>3242</v>
      </c>
      <c r="L131" s="52">
        <v>15864</v>
      </c>
      <c r="M131" s="52">
        <v>144145</v>
      </c>
      <c r="N131" s="52">
        <v>101592</v>
      </c>
      <c r="O131" s="52">
        <v>101108</v>
      </c>
      <c r="P131" s="52">
        <v>54407</v>
      </c>
      <c r="Q131" s="52">
        <v>31329</v>
      </c>
      <c r="R131" s="52">
        <v>27490</v>
      </c>
      <c r="S131" s="52">
        <v>15800</v>
      </c>
      <c r="T131" s="52">
        <v>8321</v>
      </c>
      <c r="U131" s="52">
        <v>13194</v>
      </c>
      <c r="V131" s="52">
        <v>40948</v>
      </c>
      <c r="W131" s="52">
        <v>37972</v>
      </c>
      <c r="X131" s="52">
        <v>72076</v>
      </c>
      <c r="Y131" s="52">
        <v>30098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51</v>
      </c>
      <c r="M132" s="52">
        <v>545</v>
      </c>
      <c r="N132" s="52">
        <v>311</v>
      </c>
      <c r="O132" s="52">
        <v>745</v>
      </c>
      <c r="P132" s="52">
        <v>419</v>
      </c>
      <c r="Q132" s="52">
        <v>214</v>
      </c>
      <c r="R132" s="52">
        <v>307</v>
      </c>
      <c r="S132" s="52">
        <v>40</v>
      </c>
      <c r="T132" s="52">
        <v>895</v>
      </c>
      <c r="U132" s="52">
        <v>0</v>
      </c>
      <c r="V132" s="52">
        <v>0</v>
      </c>
      <c r="W132" s="52">
        <v>1908</v>
      </c>
      <c r="X132" s="52">
        <v>8033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16372</v>
      </c>
      <c r="U135" s="52">
        <v>9328</v>
      </c>
      <c r="V135" s="52">
        <v>11633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7746</v>
      </c>
      <c r="U136" s="52">
        <v>5432</v>
      </c>
      <c r="V136" s="52">
        <v>11450</v>
      </c>
      <c r="W136" s="52">
        <v>0</v>
      </c>
      <c r="X136" s="52">
        <v>0</v>
      </c>
      <c r="Y136" s="52">
        <v>37242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16556</v>
      </c>
      <c r="S140" s="52">
        <v>24012</v>
      </c>
      <c r="T140" s="52">
        <v>47842</v>
      </c>
      <c r="U140" s="52">
        <v>54182</v>
      </c>
      <c r="V140" s="52">
        <v>44766</v>
      </c>
      <c r="W140" s="52">
        <v>30273</v>
      </c>
      <c r="X140" s="52">
        <v>19417</v>
      </c>
      <c r="Y140" s="52">
        <v>40346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27957</v>
      </c>
      <c r="S141" s="36">
        <v>69172</v>
      </c>
      <c r="T141" s="36">
        <v>104230</v>
      </c>
      <c r="U141" s="36">
        <v>127422</v>
      </c>
      <c r="V141" s="36">
        <v>73425</v>
      </c>
      <c r="W141" s="36">
        <v>48204</v>
      </c>
      <c r="X141" s="36">
        <v>18899</v>
      </c>
      <c r="Y141" s="36">
        <v>63807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3306</v>
      </c>
      <c r="K145" s="52">
        <v>9878</v>
      </c>
      <c r="L145" s="52">
        <v>18243</v>
      </c>
      <c r="M145" s="52">
        <v>21753</v>
      </c>
      <c r="N145" s="52">
        <v>16868</v>
      </c>
      <c r="O145" s="52">
        <v>14329</v>
      </c>
      <c r="P145" s="52">
        <v>8752</v>
      </c>
      <c r="Q145" s="52">
        <v>16386</v>
      </c>
      <c r="R145" s="52">
        <v>18925</v>
      </c>
      <c r="S145" s="52">
        <v>21386</v>
      </c>
      <c r="T145" s="52">
        <v>14165</v>
      </c>
      <c r="U145" s="52">
        <v>119081</v>
      </c>
      <c r="V145" s="52">
        <v>273260</v>
      </c>
      <c r="W145" s="52">
        <v>571704</v>
      </c>
      <c r="X145" s="52">
        <v>585413</v>
      </c>
      <c r="Y145" s="52">
        <v>250131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12147</v>
      </c>
      <c r="S147" s="52">
        <v>25751</v>
      </c>
      <c r="T147" s="52">
        <v>36538</v>
      </c>
      <c r="U147" s="52">
        <v>112511</v>
      </c>
      <c r="V147" s="52">
        <v>299068</v>
      </c>
      <c r="W147" s="52">
        <v>463498</v>
      </c>
      <c r="X147" s="52">
        <v>669908</v>
      </c>
      <c r="Y147" s="52">
        <v>368084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4361</v>
      </c>
      <c r="S149" s="52">
        <v>8748</v>
      </c>
      <c r="T149" s="52">
        <v>8772</v>
      </c>
      <c r="U149" s="52">
        <v>31404</v>
      </c>
      <c r="V149" s="52">
        <v>80261</v>
      </c>
      <c r="W149" s="52">
        <v>188582</v>
      </c>
      <c r="X149" s="52">
        <v>259296</v>
      </c>
      <c r="Y149" s="52">
        <v>95831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16</v>
      </c>
      <c r="S150" s="52">
        <v>44</v>
      </c>
      <c r="T150" s="52">
        <v>41</v>
      </c>
      <c r="U150" s="52">
        <v>136</v>
      </c>
      <c r="V150" s="52">
        <v>469</v>
      </c>
      <c r="W150" s="52">
        <v>3998</v>
      </c>
      <c r="X150" s="52">
        <v>13186</v>
      </c>
      <c r="Y150" s="52">
        <v>321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6429</v>
      </c>
      <c r="S153" s="52">
        <v>12655</v>
      </c>
      <c r="T153" s="52">
        <v>15853</v>
      </c>
      <c r="U153" s="52">
        <v>59805</v>
      </c>
      <c r="V153" s="52">
        <v>99132</v>
      </c>
      <c r="W153" s="52">
        <v>0</v>
      </c>
      <c r="X153" s="52">
        <v>0</v>
      </c>
      <c r="Y153" s="52">
        <v>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4234</v>
      </c>
      <c r="S154" s="52">
        <v>8014</v>
      </c>
      <c r="T154" s="52">
        <v>7507</v>
      </c>
      <c r="U154" s="52">
        <v>34856</v>
      </c>
      <c r="V154" s="52">
        <v>97679</v>
      </c>
      <c r="W154" s="52">
        <v>388977</v>
      </c>
      <c r="X154" s="52">
        <v>336209</v>
      </c>
      <c r="Y154" s="52">
        <v>196764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5590</v>
      </c>
      <c r="S158" s="52">
        <v>7597</v>
      </c>
      <c r="T158" s="52">
        <v>10121</v>
      </c>
      <c r="U158" s="52">
        <v>37654</v>
      </c>
      <c r="V158" s="52">
        <v>105135</v>
      </c>
      <c r="W158" s="52">
        <v>224334</v>
      </c>
      <c r="X158" s="52">
        <v>308279</v>
      </c>
      <c r="Y158" s="52">
        <v>113466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9449</v>
      </c>
      <c r="S159" s="36">
        <v>21856</v>
      </c>
      <c r="T159" s="36">
        <v>22045</v>
      </c>
      <c r="U159" s="36">
        <v>88534</v>
      </c>
      <c r="V159" s="36">
        <v>172430</v>
      </c>
      <c r="W159" s="36">
        <v>357221</v>
      </c>
      <c r="X159" s="36">
        <v>300425</v>
      </c>
      <c r="Y159" s="36">
        <v>179444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5567</v>
      </c>
      <c r="K163" s="52">
        <v>15261</v>
      </c>
      <c r="L163" s="52">
        <v>21885</v>
      </c>
      <c r="M163" s="52">
        <v>18932</v>
      </c>
      <c r="N163" s="52">
        <v>7247</v>
      </c>
      <c r="O163" s="52">
        <v>0</v>
      </c>
      <c r="P163" s="52">
        <v>2</v>
      </c>
      <c r="Q163" s="52">
        <v>0</v>
      </c>
      <c r="R163" s="52">
        <v>1582</v>
      </c>
      <c r="S163" s="52">
        <v>0</v>
      </c>
      <c r="T163" s="52">
        <v>240</v>
      </c>
      <c r="U163" s="52">
        <v>0</v>
      </c>
      <c r="V163" s="52">
        <v>0</v>
      </c>
      <c r="W163" s="52">
        <v>0</v>
      </c>
      <c r="X163" s="52">
        <v>0</v>
      </c>
      <c r="Y163" s="52">
        <v>9878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4919</v>
      </c>
      <c r="S165" s="52">
        <v>9728</v>
      </c>
      <c r="T165" s="52">
        <v>17268</v>
      </c>
      <c r="U165" s="52">
        <v>19592</v>
      </c>
      <c r="V165" s="52">
        <v>15189</v>
      </c>
      <c r="W165" s="52">
        <v>686</v>
      </c>
      <c r="X165" s="52">
        <v>0</v>
      </c>
      <c r="Y165" s="52">
        <v>5141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4290</v>
      </c>
      <c r="S167" s="52">
        <v>4999</v>
      </c>
      <c r="T167" s="52">
        <v>5114</v>
      </c>
      <c r="U167" s="52">
        <v>2659</v>
      </c>
      <c r="V167" s="52">
        <v>827</v>
      </c>
      <c r="W167" s="52">
        <v>4</v>
      </c>
      <c r="X167" s="52">
        <v>1</v>
      </c>
      <c r="Y167" s="52">
        <v>5451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19</v>
      </c>
      <c r="S168" s="52">
        <v>22</v>
      </c>
      <c r="T168" s="52">
        <v>23</v>
      </c>
      <c r="U168" s="52">
        <v>11</v>
      </c>
      <c r="V168" s="52">
        <v>4</v>
      </c>
      <c r="W168" s="52">
        <v>0</v>
      </c>
      <c r="X168" s="52">
        <v>0</v>
      </c>
      <c r="Y168" s="52">
        <v>17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6318</v>
      </c>
      <c r="S171" s="52">
        <v>7220</v>
      </c>
      <c r="T171" s="52">
        <v>9248</v>
      </c>
      <c r="U171" s="52">
        <v>5047</v>
      </c>
      <c r="V171" s="52">
        <v>1028</v>
      </c>
      <c r="W171" s="52">
        <v>0</v>
      </c>
      <c r="X171" s="52">
        <v>0</v>
      </c>
      <c r="Y171" s="52">
        <v>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4160</v>
      </c>
      <c r="S172" s="52">
        <v>4584</v>
      </c>
      <c r="T172" s="52">
        <v>4386</v>
      </c>
      <c r="U172" s="52">
        <v>2952</v>
      </c>
      <c r="V172" s="52">
        <v>999</v>
      </c>
      <c r="W172" s="52">
        <v>18</v>
      </c>
      <c r="X172" s="52">
        <v>14</v>
      </c>
      <c r="Y172" s="52">
        <v>11179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5505</v>
      </c>
      <c r="S176" s="52">
        <v>4337</v>
      </c>
      <c r="T176" s="52">
        <v>5909</v>
      </c>
      <c r="U176" s="52">
        <v>3187</v>
      </c>
      <c r="V176" s="52">
        <v>1080</v>
      </c>
      <c r="W176" s="52">
        <v>1</v>
      </c>
      <c r="X176" s="52">
        <v>9</v>
      </c>
      <c r="Y176" s="52">
        <v>6442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9286</v>
      </c>
      <c r="S177" s="36">
        <v>12489</v>
      </c>
      <c r="T177" s="36">
        <v>12871</v>
      </c>
      <c r="U177" s="36">
        <v>7480</v>
      </c>
      <c r="V177" s="36">
        <v>1783</v>
      </c>
      <c r="W177" s="36">
        <v>18</v>
      </c>
      <c r="X177" s="36">
        <v>0</v>
      </c>
      <c r="Y177" s="36">
        <v>10197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90.871285359381872</v>
      </c>
      <c r="C3" s="117">
        <f t="shared" si="0"/>
        <v>96.493857495727241</v>
      </c>
      <c r="D3" s="117">
        <f t="shared" si="0"/>
        <v>28.795463287883621</v>
      </c>
      <c r="E3" s="117">
        <f t="shared" si="0"/>
        <v>23.836665185570816</v>
      </c>
      <c r="F3" s="117">
        <f t="shared" si="0"/>
        <v>11.263793250638589</v>
      </c>
      <c r="G3" s="117">
        <f t="shared" si="0"/>
        <v>9.4493479178157926</v>
      </c>
      <c r="H3" s="117">
        <f t="shared" si="0"/>
        <v>8.9358191714323532</v>
      </c>
      <c r="I3" s="117">
        <f t="shared" si="0"/>
        <v>6.8711771296859068</v>
      </c>
      <c r="J3" s="117">
        <f t="shared" si="0"/>
        <v>5.3353136205563425</v>
      </c>
      <c r="K3" s="117">
        <f t="shared" si="0"/>
        <v>4.5391128613632921</v>
      </c>
      <c r="L3" s="117">
        <f t="shared" si="0"/>
        <v>4.4218809974926616</v>
      </c>
      <c r="M3" s="117">
        <f t="shared" si="0"/>
        <v>4.361519546584697</v>
      </c>
      <c r="N3" s="117">
        <f t="shared" si="0"/>
        <v>2.8874857765876953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65.314236068529681</v>
      </c>
      <c r="C4" s="122">
        <f t="shared" si="3"/>
        <v>75.162813624723242</v>
      </c>
      <c r="D4" s="122">
        <f t="shared" si="3"/>
        <v>16.91599813932606</v>
      </c>
      <c r="E4" s="122">
        <f t="shared" si="3"/>
        <v>16.906237393645018</v>
      </c>
      <c r="F4" s="122">
        <f t="shared" si="3"/>
        <v>7.6634813262421115</v>
      </c>
      <c r="G4" s="122">
        <f t="shared" si="3"/>
        <v>7.024323357744807</v>
      </c>
      <c r="H4" s="122">
        <f t="shared" si="3"/>
        <v>7.0231233510824547</v>
      </c>
      <c r="I4" s="122">
        <f t="shared" si="3"/>
        <v>5.5273692385975419</v>
      </c>
      <c r="J4" s="122">
        <f t="shared" si="3"/>
        <v>4.2882498245779068</v>
      </c>
      <c r="K4" s="122">
        <f t="shared" si="3"/>
        <v>3.6826932963094339</v>
      </c>
      <c r="L4" s="122">
        <f t="shared" si="3"/>
        <v>3.644530066796936</v>
      </c>
      <c r="M4" s="122">
        <f t="shared" si="3"/>
        <v>3.6383408807075561</v>
      </c>
      <c r="N4" s="122">
        <f t="shared" si="3"/>
        <v>2.4312154209006756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64.912553740326743</v>
      </c>
      <c r="C5" s="98">
        <v>74.712983662940658</v>
      </c>
      <c r="D5" s="98">
        <v>16.815993121238179</v>
      </c>
      <c r="E5" s="98">
        <v>16.816079105760963</v>
      </c>
      <c r="F5" s="98">
        <v>7.6202063628546863</v>
      </c>
      <c r="G5" s="98">
        <v>6.9852106620808252</v>
      </c>
      <c r="H5" s="98">
        <v>6.9852106620808252</v>
      </c>
      <c r="I5" s="98">
        <v>5.4985382631126392</v>
      </c>
      <c r="J5" s="98">
        <v>4.2668959587274289</v>
      </c>
      <c r="K5" s="98">
        <v>3.6646603611349948</v>
      </c>
      <c r="L5" s="98">
        <v>3.626139294926912</v>
      </c>
      <c r="M5" s="98">
        <v>3.6199484092863279</v>
      </c>
      <c r="N5" s="98">
        <v>2.419776440240756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0.40168232820294436</v>
      </c>
      <c r="C6" s="98">
        <v>0.44982996178257983</v>
      </c>
      <c r="D6" s="98">
        <v>0.10000501808788004</v>
      </c>
      <c r="E6" s="98">
        <v>9.0158287884053973E-2</v>
      </c>
      <c r="F6" s="98">
        <v>4.3274963387425348E-2</v>
      </c>
      <c r="G6" s="98">
        <v>3.9112695663981401E-2</v>
      </c>
      <c r="H6" s="98">
        <v>3.7912689001629564E-2</v>
      </c>
      <c r="I6" s="98">
        <v>2.8830975484902748E-2</v>
      </c>
      <c r="J6" s="98">
        <v>2.13538658504779E-2</v>
      </c>
      <c r="K6" s="98">
        <v>1.8032935174438852E-2</v>
      </c>
      <c r="L6" s="98">
        <v>1.8390771870024133E-2</v>
      </c>
      <c r="M6" s="98">
        <v>1.8392471421228063E-2</v>
      </c>
      <c r="N6" s="98">
        <v>1.1438980659919714E-2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0.27859046629716433</v>
      </c>
      <c r="C7" s="122">
        <f t="shared" si="6"/>
        <v>0.32293289427978339</v>
      </c>
      <c r="D7" s="122">
        <f t="shared" si="6"/>
        <v>0.21931927352298555</v>
      </c>
      <c r="E7" s="122">
        <f t="shared" si="6"/>
        <v>0.49402067178192677</v>
      </c>
      <c r="F7" s="122">
        <f t="shared" si="6"/>
        <v>0.15232196380958815</v>
      </c>
      <c r="G7" s="122">
        <f t="shared" si="6"/>
        <v>0.1096274345480075</v>
      </c>
      <c r="H7" s="122">
        <f t="shared" si="6"/>
        <v>8.3017680817324205E-2</v>
      </c>
      <c r="I7" s="122">
        <f t="shared" si="6"/>
        <v>4.6808738454807076E-2</v>
      </c>
      <c r="J7" s="122">
        <f t="shared" si="6"/>
        <v>4.0239601236729074E-2</v>
      </c>
      <c r="K7" s="122">
        <f t="shared" si="6"/>
        <v>1.9530900279599035E-2</v>
      </c>
      <c r="L7" s="122">
        <f t="shared" si="6"/>
        <v>8.5740536436997011E-3</v>
      </c>
      <c r="M7" s="122">
        <f t="shared" si="6"/>
        <v>1.0962485817850006E-2</v>
      </c>
      <c r="N7" s="122">
        <f t="shared" si="6"/>
        <v>1.7125991884675697E-2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0.27859046629716433</v>
      </c>
      <c r="C8" s="98">
        <v>0.32293289427978339</v>
      </c>
      <c r="D8" s="98">
        <v>0.21931927352298555</v>
      </c>
      <c r="E8" s="98">
        <v>0.49402067178192677</v>
      </c>
      <c r="F8" s="98">
        <v>0.15232196380958815</v>
      </c>
      <c r="G8" s="98">
        <v>0.1096274345480075</v>
      </c>
      <c r="H8" s="98">
        <v>8.3017680817324205E-2</v>
      </c>
      <c r="I8" s="98">
        <v>4.6808738454807076E-2</v>
      </c>
      <c r="J8" s="98">
        <v>4.0239601236729074E-2</v>
      </c>
      <c r="K8" s="98">
        <v>1.9530900279599035E-2</v>
      </c>
      <c r="L8" s="98">
        <v>8.5740536436997011E-3</v>
      </c>
      <c r="M8" s="98">
        <v>1.0962485817850006E-2</v>
      </c>
      <c r="N8" s="98">
        <v>1.7125991884675697E-2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17.436591674667838</v>
      </c>
      <c r="C9" s="122">
        <v>14.4155472582886</v>
      </c>
      <c r="D9" s="122">
        <v>8.017990835961216</v>
      </c>
      <c r="E9" s="122">
        <v>4.4651743065398337</v>
      </c>
      <c r="F9" s="122">
        <v>2.3613663772851612</v>
      </c>
      <c r="G9" s="122">
        <v>1.6234621617577043</v>
      </c>
      <c r="H9" s="122">
        <v>1.2632286220564835</v>
      </c>
      <c r="I9" s="122">
        <v>0.88113129252153255</v>
      </c>
      <c r="J9" s="122">
        <v>0.69808063279154065</v>
      </c>
      <c r="K9" s="122">
        <v>0.58096831588218456</v>
      </c>
      <c r="L9" s="122">
        <v>0.55347726605281844</v>
      </c>
      <c r="M9" s="122">
        <v>0.52371100661064962</v>
      </c>
      <c r="N9" s="122">
        <v>0.33040279141464274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9.1762327902072744</v>
      </c>
      <c r="C11" s="98">
        <v>7.7219700453453441</v>
      </c>
      <c r="D11" s="98">
        <v>4.1713648163741768</v>
      </c>
      <c r="E11" s="98">
        <v>2.3710897561003299</v>
      </c>
      <c r="F11" s="98">
        <v>1.2954887925550655</v>
      </c>
      <c r="G11" s="98">
        <v>0.86970841383651754</v>
      </c>
      <c r="H11" s="98">
        <v>0.60860149674796871</v>
      </c>
      <c r="I11" s="98">
        <v>0.10537060092072109</v>
      </c>
      <c r="J11" s="98">
        <v>8.1329747037635819E-2</v>
      </c>
      <c r="K11" s="98">
        <v>6.9520924536026055E-2</v>
      </c>
      <c r="L11" s="98">
        <v>6.7172896534719362E-2</v>
      </c>
      <c r="M11" s="98">
        <v>6.5697901515531121E-2</v>
      </c>
      <c r="N11" s="98">
        <v>4.0878867719308869E-2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1.0432966028353727E-3</v>
      </c>
      <c r="C12" s="98">
        <v>9.273435531775029E-4</v>
      </c>
      <c r="D12" s="98">
        <v>4.6657937166383838E-4</v>
      </c>
      <c r="E12" s="98">
        <v>2.2544876369210229E-4</v>
      </c>
      <c r="F12" s="98">
        <v>1.3106144737850775E-4</v>
      </c>
      <c r="G12" s="98">
        <v>1.168950364496272E-4</v>
      </c>
      <c r="H12" s="98">
        <v>1.1379159134619442E-4</v>
      </c>
      <c r="I12" s="98">
        <v>1.0133909386895819E-4</v>
      </c>
      <c r="J12" s="98">
        <v>9.9007382281649745E-5</v>
      </c>
      <c r="K12" s="98">
        <v>9.8332904833434381E-5</v>
      </c>
      <c r="L12" s="98">
        <v>1.0652971296588201E-4</v>
      </c>
      <c r="M12" s="98">
        <v>1.2266818759177765E-4</v>
      </c>
      <c r="N12" s="98">
        <v>1.1151974356241515E-4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2.9747252668364539E-4</v>
      </c>
      <c r="C13" s="101">
        <v>2.3356440622414448E-4</v>
      </c>
      <c r="D13" s="101">
        <v>1.3486127759153977E-4</v>
      </c>
      <c r="E13" s="101">
        <v>5.5644547756684436E-5</v>
      </c>
      <c r="F13" s="101">
        <v>3.9140653899144997E-5</v>
      </c>
      <c r="G13" s="101">
        <v>2.9810827274499878E-5</v>
      </c>
      <c r="H13" s="101">
        <v>2.838438449702891E-5</v>
      </c>
      <c r="I13" s="101">
        <v>2.2492202934976014E-5</v>
      </c>
      <c r="J13" s="101">
        <v>2.7101500025136304E-5</v>
      </c>
      <c r="K13" s="101">
        <v>2.1849901479482704E-5</v>
      </c>
      <c r="L13" s="101">
        <v>2.2728936958764034E-5</v>
      </c>
      <c r="M13" s="101">
        <v>3.1927920819180889E-5</v>
      </c>
      <c r="N13" s="101">
        <v>2.1698294258534465E-5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7.4582407615172747E-4</v>
      </c>
      <c r="C14" s="104">
        <v>6.9377914695335839E-4</v>
      </c>
      <c r="D14" s="104">
        <v>3.3171809407229861E-4</v>
      </c>
      <c r="E14" s="104">
        <v>1.6980421593541784E-4</v>
      </c>
      <c r="F14" s="104">
        <v>9.1920793479362742E-5</v>
      </c>
      <c r="G14" s="104">
        <v>8.7084209175127315E-5</v>
      </c>
      <c r="H14" s="104">
        <v>8.5407206849165513E-5</v>
      </c>
      <c r="I14" s="104">
        <v>7.8846890933982185E-5</v>
      </c>
      <c r="J14" s="104">
        <v>7.1905882256513448E-5</v>
      </c>
      <c r="K14" s="104">
        <v>7.6483003353951671E-5</v>
      </c>
      <c r="L14" s="104">
        <v>8.380077600711797E-5</v>
      </c>
      <c r="M14" s="104">
        <v>9.0740266772596772E-5</v>
      </c>
      <c r="N14" s="104">
        <v>8.9821449303880674E-5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8.1561515491780963</v>
      </c>
      <c r="C15" s="101">
        <v>6.6100302878084269</v>
      </c>
      <c r="D15" s="101">
        <v>3.7979819185506805</v>
      </c>
      <c r="E15" s="101">
        <v>2.068078890151384</v>
      </c>
      <c r="F15" s="101">
        <v>1.0524021847679508</v>
      </c>
      <c r="G15" s="101">
        <v>0.74435304081043951</v>
      </c>
      <c r="H15" s="101">
        <v>0.6410749273978229</v>
      </c>
      <c r="I15" s="101">
        <v>0.69831566383429333</v>
      </c>
      <c r="J15" s="101">
        <v>0.55395980785711663</v>
      </c>
      <c r="K15" s="101">
        <v>0.46027308144635387</v>
      </c>
      <c r="L15" s="101">
        <v>0.4378084621584552</v>
      </c>
      <c r="M15" s="101">
        <v>0.41158669071916931</v>
      </c>
      <c r="N15" s="101">
        <v>0.26077833478873025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0.10316403867963012</v>
      </c>
      <c r="C16" s="104">
        <v>8.2619581581651017E-2</v>
      </c>
      <c r="D16" s="104">
        <v>4.8177521664694037E-2</v>
      </c>
      <c r="E16" s="104">
        <v>2.5780211524428324E-2</v>
      </c>
      <c r="F16" s="104">
        <v>1.334433851476639E-2</v>
      </c>
      <c r="G16" s="104">
        <v>9.2838120742976486E-3</v>
      </c>
      <c r="H16" s="104">
        <v>1.3438406319345546E-2</v>
      </c>
      <c r="I16" s="104">
        <v>7.7343688672649222E-2</v>
      </c>
      <c r="J16" s="104">
        <v>6.2692070514506523E-2</v>
      </c>
      <c r="K16" s="104">
        <v>5.1075976994971205E-2</v>
      </c>
      <c r="L16" s="104">
        <v>4.8389377646677931E-2</v>
      </c>
      <c r="M16" s="104">
        <v>4.6303746188357434E-2</v>
      </c>
      <c r="N16" s="104">
        <v>2.8634069163041169E-2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2.6949624808990325E-2</v>
      </c>
      <c r="C17" s="98">
        <v>1.8979143689090192E-2</v>
      </c>
      <c r="D17" s="98">
        <v>1.276655546773493E-2</v>
      </c>
      <c r="E17" s="98">
        <v>5.7996068944157937E-3</v>
      </c>
      <c r="F17" s="98">
        <v>3.6552140748220122E-3</v>
      </c>
      <c r="G17" s="98">
        <v>2.1590776898142766E-3</v>
      </c>
      <c r="H17" s="98">
        <v>3.0043203687732415E-3</v>
      </c>
      <c r="I17" s="98">
        <v>1.5857870028392743E-2</v>
      </c>
      <c r="J17" s="98">
        <v>1.5991750009395175E-2</v>
      </c>
      <c r="K17" s="98">
        <v>1.0502225558943208E-2</v>
      </c>
      <c r="L17" s="98">
        <v>9.4917994922358133E-3</v>
      </c>
      <c r="M17" s="98">
        <v>1.115886835130786E-2</v>
      </c>
      <c r="N17" s="98">
        <v>5.098914953154344E-3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7.6214413870639791E-2</v>
      </c>
      <c r="C18" s="98">
        <v>6.3640437892560825E-2</v>
      </c>
      <c r="D18" s="98">
        <v>3.5410966196959111E-2</v>
      </c>
      <c r="E18" s="98">
        <v>1.9980604630012531E-2</v>
      </c>
      <c r="F18" s="98">
        <v>9.6891244399443782E-3</v>
      </c>
      <c r="G18" s="98">
        <v>7.124734384483372E-3</v>
      </c>
      <c r="H18" s="98">
        <v>1.0434085950572304E-2</v>
      </c>
      <c r="I18" s="98">
        <v>6.1485818644256479E-2</v>
      </c>
      <c r="J18" s="98">
        <v>4.6700320505111345E-2</v>
      </c>
      <c r="K18" s="98">
        <v>4.0573751436027997E-2</v>
      </c>
      <c r="L18" s="98">
        <v>3.8897578154442121E-2</v>
      </c>
      <c r="M18" s="98">
        <v>3.5144877837049573E-2</v>
      </c>
      <c r="N18" s="98">
        <v>2.3535154209886826E-2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7.8418671498871877</v>
      </c>
      <c r="C19" s="122">
        <v>6.5925637184356063</v>
      </c>
      <c r="D19" s="122">
        <v>3.6421550390733604</v>
      </c>
      <c r="E19" s="122">
        <v>1.9712328136040416</v>
      </c>
      <c r="F19" s="122">
        <v>1.0866235833017286</v>
      </c>
      <c r="G19" s="122">
        <v>0.6919349637652733</v>
      </c>
      <c r="H19" s="122">
        <v>0.56644951747609107</v>
      </c>
      <c r="I19" s="122">
        <v>0.41586786011202564</v>
      </c>
      <c r="J19" s="122">
        <v>0.3087435619501655</v>
      </c>
      <c r="K19" s="122">
        <v>0.25592034889207493</v>
      </c>
      <c r="L19" s="122">
        <v>0.21529961099920791</v>
      </c>
      <c r="M19" s="122">
        <v>0.18850517344864159</v>
      </c>
      <c r="N19" s="122">
        <v>0.10874157238770141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3.5833246532996252</v>
      </c>
      <c r="C21" s="98">
        <v>2.8976605599266043</v>
      </c>
      <c r="D21" s="98">
        <v>1.605078263831901</v>
      </c>
      <c r="E21" s="98">
        <v>0.90167849712538051</v>
      </c>
      <c r="F21" s="98">
        <v>0.46762982239238077</v>
      </c>
      <c r="G21" s="98">
        <v>0.322213090669214</v>
      </c>
      <c r="H21" s="98">
        <v>0.23639754897650755</v>
      </c>
      <c r="I21" s="98">
        <v>0.13632243989788689</v>
      </c>
      <c r="J21" s="98">
        <v>0.10728174239101987</v>
      </c>
      <c r="K21" s="98">
        <v>8.5468251977522461E-2</v>
      </c>
      <c r="L21" s="98">
        <v>7.3953505324846638E-2</v>
      </c>
      <c r="M21" s="98">
        <v>6.6077412244277933E-2</v>
      </c>
      <c r="N21" s="98">
        <v>3.7757074994910801E-2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4.2585424965875625</v>
      </c>
      <c r="C22" s="33">
        <v>3.6949031585090024</v>
      </c>
      <c r="D22" s="33">
        <v>2.0370767752414594</v>
      </c>
      <c r="E22" s="33">
        <v>1.0695543164786612</v>
      </c>
      <c r="F22" s="33">
        <v>0.61899376090934788</v>
      </c>
      <c r="G22" s="33">
        <v>0.36972187309605931</v>
      </c>
      <c r="H22" s="33">
        <v>0.33005196849958357</v>
      </c>
      <c r="I22" s="33">
        <v>0.27954542021413875</v>
      </c>
      <c r="J22" s="33">
        <v>0.20146181955914561</v>
      </c>
      <c r="K22" s="33">
        <v>0.17045209691455249</v>
      </c>
      <c r="L22" s="33">
        <v>0.14134610567436126</v>
      </c>
      <c r="M22" s="33">
        <v>0.12242776120436365</v>
      </c>
      <c r="N22" s="33">
        <v>7.0984497392790599E-2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1286.1668135382572</v>
      </c>
      <c r="C24" s="117">
        <f t="shared" si="7"/>
        <v>1261.8903819298969</v>
      </c>
      <c r="D24" s="117">
        <f t="shared" si="7"/>
        <v>1214.5988676567122</v>
      </c>
      <c r="E24" s="117">
        <f t="shared" si="7"/>
        <v>1258.4467021431442</v>
      </c>
      <c r="F24" s="117">
        <f t="shared" si="7"/>
        <v>1169.3434418103634</v>
      </c>
      <c r="G24" s="117">
        <f t="shared" si="7"/>
        <v>1238.2570936312168</v>
      </c>
      <c r="H24" s="117">
        <f t="shared" si="7"/>
        <v>1126.2692341533523</v>
      </c>
      <c r="I24" s="117">
        <f t="shared" si="7"/>
        <v>1087.4067906787454</v>
      </c>
      <c r="J24" s="117">
        <f t="shared" si="7"/>
        <v>1190.7701007001756</v>
      </c>
      <c r="K24" s="117">
        <f t="shared" si="7"/>
        <v>1117.5381026593116</v>
      </c>
      <c r="L24" s="117">
        <f t="shared" si="7"/>
        <v>1091.5086522605018</v>
      </c>
      <c r="M24" s="117">
        <f t="shared" si="7"/>
        <v>934.19517319970134</v>
      </c>
      <c r="N24" s="117">
        <f t="shared" si="7"/>
        <v>938.30178866472249</v>
      </c>
      <c r="O24" s="117">
        <f t="shared" si="7"/>
        <v>940.85503382516345</v>
      </c>
      <c r="P24" s="117">
        <f t="shared" si="7"/>
        <v>839.02373926295809</v>
      </c>
      <c r="Q24" s="117">
        <f t="shared" si="7"/>
        <v>857.48405005085738</v>
      </c>
      <c r="R24" s="117">
        <f t="shared" ref="R24:V24" si="8">R25+R28+R30+R39</f>
        <v>876.20506484144835</v>
      </c>
      <c r="S24" s="117">
        <f t="shared" si="8"/>
        <v>894.94125443607254</v>
      </c>
      <c r="T24" s="117">
        <f t="shared" si="8"/>
        <v>853.7398159151104</v>
      </c>
      <c r="U24" s="117">
        <f t="shared" si="8"/>
        <v>865.89132365833007</v>
      </c>
      <c r="V24" s="117">
        <f t="shared" si="8"/>
        <v>841.06055516934737</v>
      </c>
      <c r="W24" s="117">
        <f t="shared" ref="W24:Y24" si="9">W25+W28+W30+W39</f>
        <v>883.03673325852526</v>
      </c>
      <c r="X24" s="117">
        <f t="shared" si="9"/>
        <v>775.90190005258273</v>
      </c>
      <c r="Y24" s="117">
        <f t="shared" si="9"/>
        <v>771.81268200308045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995.8212004587906</v>
      </c>
      <c r="C25" s="122">
        <f t="shared" si="10"/>
        <v>982.20205251165646</v>
      </c>
      <c r="D25" s="122">
        <f t="shared" si="10"/>
        <v>947.45804115840599</v>
      </c>
      <c r="E25" s="122">
        <f t="shared" si="10"/>
        <v>1013.4924869762644</v>
      </c>
      <c r="F25" s="122">
        <f t="shared" si="10"/>
        <v>919.5448493817828</v>
      </c>
      <c r="G25" s="122">
        <f t="shared" si="10"/>
        <v>1020.7004654535621</v>
      </c>
      <c r="H25" s="122">
        <f t="shared" si="10"/>
        <v>916.56808418758465</v>
      </c>
      <c r="I25" s="122">
        <f t="shared" si="10"/>
        <v>897.49166125015256</v>
      </c>
      <c r="J25" s="122">
        <f t="shared" si="10"/>
        <v>1008.4052187957114</v>
      </c>
      <c r="K25" s="122">
        <f t="shared" si="10"/>
        <v>942.31909493585135</v>
      </c>
      <c r="L25" s="122">
        <f t="shared" si="10"/>
        <v>920.40895459956357</v>
      </c>
      <c r="M25" s="122">
        <f t="shared" si="10"/>
        <v>758.87895056439322</v>
      </c>
      <c r="N25" s="122">
        <f t="shared" si="10"/>
        <v>778.03016962504091</v>
      </c>
      <c r="O25" s="122">
        <f t="shared" si="10"/>
        <v>788.01083334134842</v>
      </c>
      <c r="P25" s="122">
        <f t="shared" si="10"/>
        <v>692.6268964881416</v>
      </c>
      <c r="Q25" s="122">
        <f t="shared" si="10"/>
        <v>711.59038988370412</v>
      </c>
      <c r="R25" s="122">
        <f t="shared" ref="R25:V25" si="11">SUM(R26:R27)</f>
        <v>733.27633960789365</v>
      </c>
      <c r="S25" s="122">
        <f t="shared" si="11"/>
        <v>744.94107218433146</v>
      </c>
      <c r="T25" s="122">
        <f t="shared" si="11"/>
        <v>705.547640813003</v>
      </c>
      <c r="U25" s="122">
        <f t="shared" si="11"/>
        <v>717.05935731206409</v>
      </c>
      <c r="V25" s="122">
        <f t="shared" si="11"/>
        <v>696.57448246210515</v>
      </c>
      <c r="W25" s="122">
        <f t="shared" ref="W25:Y25" si="12">SUM(W26:W27)</f>
        <v>758.08211791846588</v>
      </c>
      <c r="X25" s="122">
        <f t="shared" si="12"/>
        <v>678.64654224347373</v>
      </c>
      <c r="Y25" s="122">
        <f t="shared" si="12"/>
        <v>669.27329933205726</v>
      </c>
      <c r="DA25" s="130" t="s">
        <v>1593</v>
      </c>
    </row>
    <row r="26" spans="1:105" ht="12" customHeight="1" x14ac:dyDescent="0.25">
      <c r="A26" s="97" t="s">
        <v>74</v>
      </c>
      <c r="B26" s="98">
        <v>984.00836096756711</v>
      </c>
      <c r="C26" s="98">
        <v>970.81419497787169</v>
      </c>
      <c r="D26" s="98">
        <v>936.56686809712005</v>
      </c>
      <c r="E26" s="98">
        <v>1002.9357213231478</v>
      </c>
      <c r="F26" s="98">
        <v>909.34639483697561</v>
      </c>
      <c r="G26" s="98">
        <v>1009.4295652198821</v>
      </c>
      <c r="H26" s="98">
        <v>906.63194530225348</v>
      </c>
      <c r="I26" s="98">
        <v>887.94849590182127</v>
      </c>
      <c r="J26" s="98">
        <v>997.98565067934544</v>
      </c>
      <c r="K26" s="98">
        <v>932.5832644381311</v>
      </c>
      <c r="L26" s="98">
        <v>910.43031835921727</v>
      </c>
      <c r="M26" s="98">
        <v>750.449983642044</v>
      </c>
      <c r="N26" s="98">
        <v>769.73270909129974</v>
      </c>
      <c r="O26" s="98">
        <v>778.77601648041093</v>
      </c>
      <c r="P26" s="98">
        <v>684.24451500723023</v>
      </c>
      <c r="Q26" s="98">
        <v>703.76216680997379</v>
      </c>
      <c r="R26" s="98">
        <v>725.13066781312693</v>
      </c>
      <c r="S26" s="98">
        <v>736.58893665806784</v>
      </c>
      <c r="T26" s="98">
        <v>697.56891181809488</v>
      </c>
      <c r="U26" s="98">
        <v>708.73597019203157</v>
      </c>
      <c r="V26" s="98">
        <v>688.36848189548004</v>
      </c>
      <c r="W26" s="98">
        <v>746.47603897964939</v>
      </c>
      <c r="X26" s="98">
        <v>667.64935511607791</v>
      </c>
      <c r="Y26" s="98">
        <v>658.69722938760003</v>
      </c>
      <c r="DA26" s="63" t="s">
        <v>1594</v>
      </c>
    </row>
    <row r="27" spans="1:105" ht="12" customHeight="1" x14ac:dyDescent="0.25">
      <c r="A27" s="97" t="s">
        <v>53</v>
      </c>
      <c r="B27" s="98">
        <v>11.812839491223487</v>
      </c>
      <c r="C27" s="98">
        <v>11.387857533784715</v>
      </c>
      <c r="D27" s="98">
        <v>10.891173061285961</v>
      </c>
      <c r="E27" s="98">
        <v>10.556765653116564</v>
      </c>
      <c r="F27" s="98">
        <v>10.198454544807174</v>
      </c>
      <c r="G27" s="98">
        <v>11.270900233680027</v>
      </c>
      <c r="H27" s="98">
        <v>9.936138885331216</v>
      </c>
      <c r="I27" s="98">
        <v>9.5431653483313372</v>
      </c>
      <c r="J27" s="98">
        <v>10.419568116366028</v>
      </c>
      <c r="K27" s="98">
        <v>9.7358304977203041</v>
      </c>
      <c r="L27" s="98">
        <v>9.9786362403462601</v>
      </c>
      <c r="M27" s="98">
        <v>8.4289669223492023</v>
      </c>
      <c r="N27" s="98">
        <v>8.2974605337411838</v>
      </c>
      <c r="O27" s="98">
        <v>9.2348168609375154</v>
      </c>
      <c r="P27" s="98">
        <v>8.3823814809113166</v>
      </c>
      <c r="Q27" s="98">
        <v>7.8282230737302845</v>
      </c>
      <c r="R27" s="98">
        <v>8.1456717947667201</v>
      </c>
      <c r="S27" s="98">
        <v>8.3521355262635684</v>
      </c>
      <c r="T27" s="98">
        <v>7.9787289949081055</v>
      </c>
      <c r="U27" s="98">
        <v>8.3233871200324785</v>
      </c>
      <c r="V27" s="98">
        <v>8.2060005666251481</v>
      </c>
      <c r="W27" s="98">
        <v>11.606078938816468</v>
      </c>
      <c r="X27" s="98">
        <v>10.997187127395858</v>
      </c>
      <c r="Y27" s="98">
        <v>10.576069944457267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3.1648850374579331</v>
      </c>
      <c r="C28" s="122">
        <f t="shared" si="13"/>
        <v>3.8530511649177956</v>
      </c>
      <c r="D28" s="122">
        <f t="shared" si="13"/>
        <v>3.0424997936685694</v>
      </c>
      <c r="E28" s="122">
        <f t="shared" si="13"/>
        <v>8.3046331788727237</v>
      </c>
      <c r="F28" s="122">
        <f t="shared" si="13"/>
        <v>3.0709948489100292</v>
      </c>
      <c r="G28" s="122">
        <f t="shared" si="13"/>
        <v>3.1060652547364649</v>
      </c>
      <c r="H28" s="122">
        <f t="shared" si="13"/>
        <v>4.0939893257407061</v>
      </c>
      <c r="I28" s="122">
        <f t="shared" si="13"/>
        <v>4.1140572175113643</v>
      </c>
      <c r="J28" s="122">
        <f t="shared" si="13"/>
        <v>5.6919080376903306</v>
      </c>
      <c r="K28" s="122">
        <f t="shared" si="13"/>
        <v>6.3307700964864022</v>
      </c>
      <c r="L28" s="122">
        <f t="shared" si="13"/>
        <v>5.0399605903577038</v>
      </c>
      <c r="M28" s="122">
        <f t="shared" si="13"/>
        <v>5.8404945507368593</v>
      </c>
      <c r="N28" s="122">
        <f t="shared" si="13"/>
        <v>9.612377667515144</v>
      </c>
      <c r="O28" s="122">
        <f t="shared" si="13"/>
        <v>5.5962002925824796</v>
      </c>
      <c r="P28" s="122">
        <f t="shared" si="13"/>
        <v>4.0975279012341153</v>
      </c>
      <c r="Q28" s="122">
        <f t="shared" si="13"/>
        <v>7.9427937219821114</v>
      </c>
      <c r="R28" s="122">
        <f t="shared" si="13"/>
        <v>5.2883644901693181</v>
      </c>
      <c r="S28" s="122">
        <f t="shared" si="13"/>
        <v>7.6736289617281983</v>
      </c>
      <c r="T28" s="122">
        <f t="shared" si="13"/>
        <v>5.9916155255732209</v>
      </c>
      <c r="U28" s="122">
        <f t="shared" si="13"/>
        <v>7.4858061551096347</v>
      </c>
      <c r="V28" s="122">
        <f t="shared" si="13"/>
        <v>5.8018989723370522</v>
      </c>
      <c r="W28" s="122">
        <f t="shared" si="13"/>
        <v>5.5005079883547374</v>
      </c>
      <c r="X28" s="122">
        <f t="shared" si="13"/>
        <v>8.1335829965690447</v>
      </c>
      <c r="Y28" s="122">
        <f t="shared" si="13"/>
        <v>7.1138788616760245</v>
      </c>
      <c r="DA28" s="130" t="s">
        <v>1596</v>
      </c>
    </row>
    <row r="29" spans="1:105" ht="12" customHeight="1" x14ac:dyDescent="0.25">
      <c r="A29" s="97" t="s">
        <v>53</v>
      </c>
      <c r="B29" s="98">
        <v>3.1648850374579331</v>
      </c>
      <c r="C29" s="98">
        <v>3.8530511649177956</v>
      </c>
      <c r="D29" s="98">
        <v>3.0424997936685694</v>
      </c>
      <c r="E29" s="98">
        <v>8.3046331788727237</v>
      </c>
      <c r="F29" s="98">
        <v>3.0709948489100292</v>
      </c>
      <c r="G29" s="98">
        <v>3.1060652547364649</v>
      </c>
      <c r="H29" s="98">
        <v>4.0939893257407061</v>
      </c>
      <c r="I29" s="98">
        <v>4.1140572175113643</v>
      </c>
      <c r="J29" s="98">
        <v>5.6919080376903306</v>
      </c>
      <c r="K29" s="98">
        <v>6.3307700964864022</v>
      </c>
      <c r="L29" s="98">
        <v>5.0399605903577038</v>
      </c>
      <c r="M29" s="98">
        <v>5.8404945507368593</v>
      </c>
      <c r="N29" s="98">
        <v>9.612377667515144</v>
      </c>
      <c r="O29" s="98">
        <v>5.5962002925824796</v>
      </c>
      <c r="P29" s="98">
        <v>4.0975279012341153</v>
      </c>
      <c r="Q29" s="98">
        <v>7.9427937219821114</v>
      </c>
      <c r="R29" s="98">
        <v>5.2883644901693181</v>
      </c>
      <c r="S29" s="98">
        <v>7.6736289617281983</v>
      </c>
      <c r="T29" s="98">
        <v>5.9916155255732209</v>
      </c>
      <c r="U29" s="98">
        <v>7.4858061551096347</v>
      </c>
      <c r="V29" s="98">
        <v>5.8018989723370522</v>
      </c>
      <c r="W29" s="98">
        <v>5.5005079883547374</v>
      </c>
      <c r="X29" s="98">
        <v>8.1335829965690447</v>
      </c>
      <c r="Y29" s="98">
        <v>7.1138788616760245</v>
      </c>
      <c r="DA29" s="63" t="s">
        <v>1597</v>
      </c>
    </row>
    <row r="30" spans="1:105" ht="12" customHeight="1" x14ac:dyDescent="0.25">
      <c r="A30" s="121" t="s">
        <v>55</v>
      </c>
      <c r="B30" s="122">
        <v>198.09161610387139</v>
      </c>
      <c r="C30" s="122">
        <v>189.13429023653615</v>
      </c>
      <c r="D30" s="122">
        <v>181.29904904118609</v>
      </c>
      <c r="E30" s="122">
        <v>163.51584223853752</v>
      </c>
      <c r="F30" s="122">
        <v>167.64221146342331</v>
      </c>
      <c r="G30" s="122">
        <v>149.02157425594029</v>
      </c>
      <c r="H30" s="122">
        <v>140.36509655176803</v>
      </c>
      <c r="I30" s="122">
        <v>127.36686171289959</v>
      </c>
      <c r="J30" s="122">
        <v>122.58408780212714</v>
      </c>
      <c r="K30" s="122">
        <v>117.28933015816548</v>
      </c>
      <c r="L30" s="122">
        <v>119.11216395272815</v>
      </c>
      <c r="M30" s="122">
        <v>124.15201548705608</v>
      </c>
      <c r="N30" s="122">
        <v>112.4262731452955</v>
      </c>
      <c r="O30" s="122">
        <v>106.25886564890722</v>
      </c>
      <c r="P30" s="122">
        <v>104.85304423820449</v>
      </c>
      <c r="Q30" s="122">
        <v>99.896502797945772</v>
      </c>
      <c r="R30" s="122">
        <v>99.414890189547151</v>
      </c>
      <c r="S30" s="122">
        <v>99.081630524724034</v>
      </c>
      <c r="T30" s="122">
        <v>98.484166234267775</v>
      </c>
      <c r="U30" s="122">
        <v>97.534899881225201</v>
      </c>
      <c r="V30" s="122">
        <v>94.30257888041848</v>
      </c>
      <c r="W30" s="122">
        <v>78.467122421099987</v>
      </c>
      <c r="X30" s="122">
        <v>55.930089740597566</v>
      </c>
      <c r="Y30" s="122">
        <v>60.539630197439564</v>
      </c>
      <c r="DA30" s="130" t="s">
        <v>1598</v>
      </c>
    </row>
    <row r="31" spans="1:105" ht="12" customHeight="1" x14ac:dyDescent="0.25">
      <c r="A31" s="97" t="s">
        <v>141</v>
      </c>
      <c r="B31" s="98">
        <v>104.24834621281289</v>
      </c>
      <c r="C31" s="98">
        <v>99.114358796692756</v>
      </c>
      <c r="D31" s="98">
        <v>88.048205723187039</v>
      </c>
      <c r="E31" s="98">
        <v>78.131947511220901</v>
      </c>
      <c r="F31" s="98">
        <v>80.677478888623526</v>
      </c>
      <c r="G31" s="98">
        <v>61.661789820930771</v>
      </c>
      <c r="H31" s="98">
        <v>47.532162850761864</v>
      </c>
      <c r="I31" s="98">
        <v>35.832898240421628</v>
      </c>
      <c r="J31" s="98">
        <v>32.355933686103839</v>
      </c>
      <c r="K31" s="98">
        <v>31.032262740622219</v>
      </c>
      <c r="L31" s="98">
        <v>31.32464253685411</v>
      </c>
      <c r="M31" s="98">
        <v>33.77235878189034</v>
      </c>
      <c r="N31" s="98">
        <v>29.188646812535019</v>
      </c>
      <c r="O31" s="98">
        <v>26.56728119943816</v>
      </c>
      <c r="P31" s="98">
        <v>22.901227847040449</v>
      </c>
      <c r="Q31" s="98">
        <v>22.29417875498952</v>
      </c>
      <c r="R31" s="98">
        <v>22.746184481091746</v>
      </c>
      <c r="S31" s="98">
        <v>23.264601258397757</v>
      </c>
      <c r="T31" s="98">
        <v>23.739942879413238</v>
      </c>
      <c r="U31" s="98">
        <v>23.009430837074198</v>
      </c>
      <c r="V31" s="98">
        <v>22.868015018704639</v>
      </c>
      <c r="W31" s="98">
        <v>21.57533822572811</v>
      </c>
      <c r="X31" s="98">
        <v>20.213505199011109</v>
      </c>
      <c r="Y31" s="98">
        <v>20.321497176707016</v>
      </c>
      <c r="DA31" s="63" t="s">
        <v>1599</v>
      </c>
    </row>
    <row r="32" spans="1:105" ht="12" customHeight="1" x14ac:dyDescent="0.25">
      <c r="A32" s="97" t="s">
        <v>140</v>
      </c>
      <c r="B32" s="98">
        <v>1.1939950010227044E-2</v>
      </c>
      <c r="C32" s="98">
        <v>1.2151449344730725E-2</v>
      </c>
      <c r="D32" s="98">
        <v>1.1395609367593469E-2</v>
      </c>
      <c r="E32" s="98">
        <v>1.1108946929206697E-2</v>
      </c>
      <c r="F32" s="98">
        <v>1.4033819787527282E-2</v>
      </c>
      <c r="G32" s="98">
        <v>1.4116070871884764E-2</v>
      </c>
      <c r="H32" s="98">
        <v>1.4045251665687585E-2</v>
      </c>
      <c r="I32" s="98">
        <v>1.4387613883749865E-2</v>
      </c>
      <c r="J32" s="98">
        <v>1.943483484505161E-2</v>
      </c>
      <c r="K32" s="98">
        <v>2.4729576828224083E-2</v>
      </c>
      <c r="L32" s="98">
        <v>3.6756729306948725E-2</v>
      </c>
      <c r="M32" s="98">
        <v>4.6219215571276596E-2</v>
      </c>
      <c r="N32" s="98">
        <v>4.8642377228890726E-2</v>
      </c>
      <c r="O32" s="98">
        <v>5.2633870617054948E-2</v>
      </c>
      <c r="P32" s="98">
        <v>4.9284138240795083E-2</v>
      </c>
      <c r="Q32" s="98">
        <v>5.1126582102928503E-2</v>
      </c>
      <c r="R32" s="98">
        <v>5.8258485528048E-2</v>
      </c>
      <c r="S32" s="98">
        <v>6.7269370046759813E-2</v>
      </c>
      <c r="T32" s="98">
        <v>7.3689663024271004E-2</v>
      </c>
      <c r="U32" s="98">
        <v>7.6854339950746267E-2</v>
      </c>
      <c r="V32" s="98">
        <v>8.3587577561850396E-2</v>
      </c>
      <c r="W32" s="98">
        <v>0.1342496565602839</v>
      </c>
      <c r="X32" s="98">
        <v>0.26625183224796845</v>
      </c>
      <c r="Y32" s="98">
        <v>0.25531467296907129</v>
      </c>
      <c r="DA32" s="63" t="s">
        <v>1600</v>
      </c>
    </row>
    <row r="33" spans="1:105" ht="12" customHeight="1" x14ac:dyDescent="0.25">
      <c r="A33" s="100" t="s">
        <v>50</v>
      </c>
      <c r="B33" s="101">
        <v>3.404407805379497E-3</v>
      </c>
      <c r="C33" s="101">
        <v>3.0459449305413745E-3</v>
      </c>
      <c r="D33" s="101">
        <v>3.2691995845408953E-3</v>
      </c>
      <c r="E33" s="101">
        <v>2.7049097475186803E-3</v>
      </c>
      <c r="F33" s="101">
        <v>4.110365908860515E-3</v>
      </c>
      <c r="G33" s="101">
        <v>3.501021930212764E-3</v>
      </c>
      <c r="H33" s="101">
        <v>3.3837933749692258E-3</v>
      </c>
      <c r="I33" s="101">
        <v>3.2169104750930282E-3</v>
      </c>
      <c r="J33" s="101">
        <v>5.3338056084971334E-3</v>
      </c>
      <c r="K33" s="101">
        <v>5.4877355247658363E-3</v>
      </c>
      <c r="L33" s="101">
        <v>7.7915742606230031E-3</v>
      </c>
      <c r="M33" s="101">
        <v>1.1909350660108091E-2</v>
      </c>
      <c r="N33" s="101">
        <v>9.2816568196733406E-3</v>
      </c>
      <c r="O33" s="101">
        <v>9.4245298713342106E-3</v>
      </c>
      <c r="P33" s="101">
        <v>1.4079382596650666E-2</v>
      </c>
      <c r="Q33" s="101">
        <v>9.6430414299748489E-3</v>
      </c>
      <c r="R33" s="101">
        <v>1.0266202464849576E-2</v>
      </c>
      <c r="S33" s="101">
        <v>1.256189482172625E-2</v>
      </c>
      <c r="T33" s="101">
        <v>1.2390405300165348E-2</v>
      </c>
      <c r="U33" s="101">
        <v>1.4759460357602427E-2</v>
      </c>
      <c r="V33" s="101">
        <v>1.7245163944936821E-2</v>
      </c>
      <c r="W33" s="101">
        <v>3.552331819900937E-2</v>
      </c>
      <c r="X33" s="101">
        <v>3.6143567582436253E-2</v>
      </c>
      <c r="Y33" s="101">
        <v>6.3025220005971577E-2</v>
      </c>
      <c r="DA33" s="131" t="s">
        <v>1601</v>
      </c>
    </row>
    <row r="34" spans="1:105" ht="12" customHeight="1" x14ac:dyDescent="0.25">
      <c r="A34" s="103" t="s">
        <v>52</v>
      </c>
      <c r="B34" s="104">
        <v>8.535542204847547E-3</v>
      </c>
      <c r="C34" s="104">
        <v>9.1055044141893499E-3</v>
      </c>
      <c r="D34" s="104">
        <v>8.1264097830525735E-3</v>
      </c>
      <c r="E34" s="104">
        <v>8.4040371816880167E-3</v>
      </c>
      <c r="F34" s="104">
        <v>9.9234538786667683E-3</v>
      </c>
      <c r="G34" s="104">
        <v>1.0615048941671999E-2</v>
      </c>
      <c r="H34" s="104">
        <v>1.066145829071836E-2</v>
      </c>
      <c r="I34" s="104">
        <v>1.1170703408656838E-2</v>
      </c>
      <c r="J34" s="104">
        <v>1.4101029236554478E-2</v>
      </c>
      <c r="K34" s="104">
        <v>1.9241841303458247E-2</v>
      </c>
      <c r="L34" s="104">
        <v>2.896515504632572E-2</v>
      </c>
      <c r="M34" s="104">
        <v>3.4309864911168504E-2</v>
      </c>
      <c r="N34" s="104">
        <v>3.9360720409217384E-2</v>
      </c>
      <c r="O34" s="104">
        <v>4.3209340745720734E-2</v>
      </c>
      <c r="P34" s="104">
        <v>3.5204755644144416E-2</v>
      </c>
      <c r="Q34" s="104">
        <v>4.1483540672953657E-2</v>
      </c>
      <c r="R34" s="104">
        <v>4.7992283063198422E-2</v>
      </c>
      <c r="S34" s="104">
        <v>5.4707475225033567E-2</v>
      </c>
      <c r="T34" s="104">
        <v>6.129925772410566E-2</v>
      </c>
      <c r="U34" s="104">
        <v>6.2094879593143845E-2</v>
      </c>
      <c r="V34" s="104">
        <v>6.6342413616913579E-2</v>
      </c>
      <c r="W34" s="104">
        <v>9.8726338361274521E-2</v>
      </c>
      <c r="X34" s="104">
        <v>0.23010826466553222</v>
      </c>
      <c r="Y34" s="104">
        <v>0.19228945296309971</v>
      </c>
      <c r="DA34" s="132" t="s">
        <v>1602</v>
      </c>
    </row>
    <row r="35" spans="1:105" ht="12" customHeight="1" x14ac:dyDescent="0.25">
      <c r="A35" s="106" t="s">
        <v>122</v>
      </c>
      <c r="B35" s="101">
        <v>92.658846240719058</v>
      </c>
      <c r="C35" s="101">
        <v>88.80382780459054</v>
      </c>
      <c r="D35" s="101">
        <v>91.858326373498969</v>
      </c>
      <c r="E35" s="101">
        <v>83.974639360249185</v>
      </c>
      <c r="F35" s="101">
        <v>85.362353511748196</v>
      </c>
      <c r="G35" s="101">
        <v>84.827870858269648</v>
      </c>
      <c r="H35" s="101">
        <v>89.440660668643901</v>
      </c>
      <c r="I35" s="101">
        <v>86.921137085528883</v>
      </c>
      <c r="J35" s="101">
        <v>83.429347008790984</v>
      </c>
      <c r="K35" s="101">
        <v>78.125587246374181</v>
      </c>
      <c r="L35" s="101">
        <v>76.395079815805445</v>
      </c>
      <c r="M35" s="101">
        <v>77.797219154397354</v>
      </c>
      <c r="N35" s="101">
        <v>70.193481954394613</v>
      </c>
      <c r="O35" s="101">
        <v>65.100045602034385</v>
      </c>
      <c r="P35" s="101">
        <v>64.619245274753453</v>
      </c>
      <c r="Q35" s="101">
        <v>61.397648103995884</v>
      </c>
      <c r="R35" s="101">
        <v>59.51938880565671</v>
      </c>
      <c r="S35" s="101">
        <v>57.599612521845749</v>
      </c>
      <c r="T35" s="101">
        <v>56.197301113819364</v>
      </c>
      <c r="U35" s="101">
        <v>54.148463085991942</v>
      </c>
      <c r="V35" s="101">
        <v>49.238200503589063</v>
      </c>
      <c r="W35" s="101">
        <v>33.495537219221653</v>
      </c>
      <c r="X35" s="101">
        <v>18.038513932022738</v>
      </c>
      <c r="Y35" s="101">
        <v>15.699051714563549</v>
      </c>
      <c r="DA35" s="131" t="s">
        <v>1603</v>
      </c>
    </row>
    <row r="36" spans="1:105" ht="12" customHeight="1" x14ac:dyDescent="0.25">
      <c r="A36" s="107" t="s">
        <v>121</v>
      </c>
      <c r="B36" s="104">
        <v>1.1724837003292174</v>
      </c>
      <c r="C36" s="104">
        <v>1.2039521859081164</v>
      </c>
      <c r="D36" s="104">
        <v>1.3811213351324969</v>
      </c>
      <c r="E36" s="104">
        <v>1.398146420138235</v>
      </c>
      <c r="F36" s="104">
        <v>1.5883452432640659</v>
      </c>
      <c r="G36" s="104">
        <v>2.5177975058679927</v>
      </c>
      <c r="H36" s="104">
        <v>3.3782277806966006</v>
      </c>
      <c r="I36" s="104">
        <v>4.5984387730653227</v>
      </c>
      <c r="J36" s="104">
        <v>6.7793722723872829</v>
      </c>
      <c r="K36" s="104">
        <v>8.1067505943408662</v>
      </c>
      <c r="L36" s="104">
        <v>11.355684870761653</v>
      </c>
      <c r="M36" s="104">
        <v>12.536218335197107</v>
      </c>
      <c r="N36" s="104">
        <v>12.995502001136973</v>
      </c>
      <c r="O36" s="104">
        <v>14.538904976817614</v>
      </c>
      <c r="P36" s="104">
        <v>17.283286978169805</v>
      </c>
      <c r="Q36" s="104">
        <v>16.15354935685744</v>
      </c>
      <c r="R36" s="104">
        <v>17.091058417270652</v>
      </c>
      <c r="S36" s="104">
        <v>18.150147374433772</v>
      </c>
      <c r="T36" s="104">
        <v>18.473232578010904</v>
      </c>
      <c r="U36" s="104">
        <v>20.300151618208314</v>
      </c>
      <c r="V36" s="104">
        <v>22.11277578056292</v>
      </c>
      <c r="W36" s="104">
        <v>23.261997319589931</v>
      </c>
      <c r="X36" s="104">
        <v>17.411818777315752</v>
      </c>
      <c r="Y36" s="104">
        <v>24.263766633199928</v>
      </c>
      <c r="DA36" s="132" t="s">
        <v>1604</v>
      </c>
    </row>
    <row r="37" spans="1:105" ht="12" customHeight="1" x14ac:dyDescent="0.25">
      <c r="A37" s="108" t="s">
        <v>53</v>
      </c>
      <c r="B37" s="98">
        <v>0.30628886017786472</v>
      </c>
      <c r="C37" s="98">
        <v>0.27524854347978295</v>
      </c>
      <c r="D37" s="98">
        <v>0.36265158277204507</v>
      </c>
      <c r="E37" s="98">
        <v>0.3100593073195389</v>
      </c>
      <c r="F37" s="98">
        <v>0.42762250341787905</v>
      </c>
      <c r="G37" s="98">
        <v>0.57116604104280522</v>
      </c>
      <c r="H37" s="98">
        <v>0.74641670121194459</v>
      </c>
      <c r="I37" s="98">
        <v>0.94510818721017642</v>
      </c>
      <c r="J37" s="98">
        <v>1.7301597777212332</v>
      </c>
      <c r="K37" s="98">
        <v>1.6653736280030147</v>
      </c>
      <c r="L37" s="98">
        <v>2.220636170076725</v>
      </c>
      <c r="M37" s="98">
        <v>3.0092696636263727</v>
      </c>
      <c r="N37" s="98">
        <v>2.2950160652232943</v>
      </c>
      <c r="O37" s="98">
        <v>2.4100084944184013</v>
      </c>
      <c r="P37" s="98">
        <v>4.6777341354350535</v>
      </c>
      <c r="Q37" s="98">
        <v>2.8861849632036054</v>
      </c>
      <c r="R37" s="98">
        <v>2.882135968090993</v>
      </c>
      <c r="S37" s="98">
        <v>3.3045589853728989</v>
      </c>
      <c r="T37" s="98">
        <v>3.0367439867524406</v>
      </c>
      <c r="U37" s="98">
        <v>3.9089068209386162</v>
      </c>
      <c r="V37" s="98">
        <v>4.6611803290064859</v>
      </c>
      <c r="W37" s="98">
        <v>5.7639597417241877</v>
      </c>
      <c r="X37" s="98">
        <v>0.21073635445186856</v>
      </c>
      <c r="Y37" s="98">
        <v>5.1702634887844328</v>
      </c>
      <c r="DA37" s="63" t="s">
        <v>1605</v>
      </c>
    </row>
    <row r="38" spans="1:105" ht="12" customHeight="1" x14ac:dyDescent="0.25">
      <c r="A38" s="108" t="s">
        <v>52</v>
      </c>
      <c r="B38" s="98">
        <v>0.86619484015135273</v>
      </c>
      <c r="C38" s="98">
        <v>0.92870364242833336</v>
      </c>
      <c r="D38" s="98">
        <v>1.0184697523604518</v>
      </c>
      <c r="E38" s="98">
        <v>1.0880871128186962</v>
      </c>
      <c r="F38" s="98">
        <v>1.1607227398461868</v>
      </c>
      <c r="G38" s="98">
        <v>1.9466314648251877</v>
      </c>
      <c r="H38" s="98">
        <v>2.6318110794846561</v>
      </c>
      <c r="I38" s="98">
        <v>3.6533305858551461</v>
      </c>
      <c r="J38" s="98">
        <v>5.0492124946660493</v>
      </c>
      <c r="K38" s="98">
        <v>6.4413769663378524</v>
      </c>
      <c r="L38" s="98">
        <v>9.1350487006849281</v>
      </c>
      <c r="M38" s="98">
        <v>9.5269486715707341</v>
      </c>
      <c r="N38" s="98">
        <v>10.700485935913679</v>
      </c>
      <c r="O38" s="98">
        <v>12.128896482399213</v>
      </c>
      <c r="P38" s="98">
        <v>12.605552842734751</v>
      </c>
      <c r="Q38" s="98">
        <v>13.267364393653834</v>
      </c>
      <c r="R38" s="98">
        <v>14.208922449179658</v>
      </c>
      <c r="S38" s="98">
        <v>14.845588389060872</v>
      </c>
      <c r="T38" s="98">
        <v>15.436488591258465</v>
      </c>
      <c r="U38" s="98">
        <v>16.3912447972697</v>
      </c>
      <c r="V38" s="98">
        <v>17.451595451556432</v>
      </c>
      <c r="W38" s="98">
        <v>17.498037577865745</v>
      </c>
      <c r="X38" s="98">
        <v>17.201082422863884</v>
      </c>
      <c r="Y38" s="98">
        <v>19.093503144415497</v>
      </c>
      <c r="DA38" s="63" t="s">
        <v>1606</v>
      </c>
    </row>
    <row r="39" spans="1:105" ht="12" customHeight="1" x14ac:dyDescent="0.25">
      <c r="A39" s="121" t="s">
        <v>54</v>
      </c>
      <c r="B39" s="122">
        <v>89.089111938137449</v>
      </c>
      <c r="C39" s="122">
        <v>86.700988016786368</v>
      </c>
      <c r="D39" s="122">
        <v>82.79927766345152</v>
      </c>
      <c r="E39" s="122">
        <v>73.133739749469385</v>
      </c>
      <c r="F39" s="122">
        <v>79.08538611624715</v>
      </c>
      <c r="G39" s="122">
        <v>65.428988666977943</v>
      </c>
      <c r="H39" s="122">
        <v>65.242064088258928</v>
      </c>
      <c r="I39" s="122">
        <v>58.434210498182068</v>
      </c>
      <c r="J39" s="122">
        <v>54.088886064646729</v>
      </c>
      <c r="K39" s="122">
        <v>51.598907468808427</v>
      </c>
      <c r="L39" s="122">
        <v>46.947573117852329</v>
      </c>
      <c r="M39" s="122">
        <v>45.323712597515303</v>
      </c>
      <c r="N39" s="122">
        <v>38.232968226870994</v>
      </c>
      <c r="O39" s="122">
        <v>40.989134542325345</v>
      </c>
      <c r="P39" s="122">
        <v>37.4462706353779</v>
      </c>
      <c r="Q39" s="122">
        <v>38.054363647225443</v>
      </c>
      <c r="R39" s="122">
        <v>38.225470553838292</v>
      </c>
      <c r="S39" s="122">
        <v>43.244922765288855</v>
      </c>
      <c r="T39" s="122">
        <v>43.716393342266272</v>
      </c>
      <c r="U39" s="122">
        <v>43.811260309931114</v>
      </c>
      <c r="V39" s="122">
        <v>44.381594854486714</v>
      </c>
      <c r="W39" s="122">
        <v>40.986984930604798</v>
      </c>
      <c r="X39" s="122">
        <v>33.191685071942359</v>
      </c>
      <c r="Y39" s="122">
        <v>34.885873611907591</v>
      </c>
      <c r="DA39" s="130" t="s">
        <v>1607</v>
      </c>
    </row>
    <row r="40" spans="1:105" ht="12" customHeight="1" x14ac:dyDescent="0.25">
      <c r="A40" s="97" t="s">
        <v>50</v>
      </c>
      <c r="B40" s="98">
        <v>40.709185610131541</v>
      </c>
      <c r="C40" s="98">
        <v>37.246701579014172</v>
      </c>
      <c r="D40" s="98">
        <v>35.282000605443784</v>
      </c>
      <c r="E40" s="98">
        <v>32.753884229732328</v>
      </c>
      <c r="F40" s="98">
        <v>33.300804785140144</v>
      </c>
      <c r="G40" s="98">
        <v>28.585799473680602</v>
      </c>
      <c r="H40" s="98">
        <v>25.012186167015955</v>
      </c>
      <c r="I40" s="98">
        <v>21.517529817693056</v>
      </c>
      <c r="J40" s="98">
        <v>22.703605399605784</v>
      </c>
      <c r="K40" s="98">
        <v>21.224858841471576</v>
      </c>
      <c r="L40" s="98">
        <v>19.806761152745981</v>
      </c>
      <c r="M40" s="98">
        <v>19.262417011376201</v>
      </c>
      <c r="N40" s="98">
        <v>16.670511765406353</v>
      </c>
      <c r="O40" s="98">
        <v>16.679357930943009</v>
      </c>
      <c r="P40" s="98">
        <v>17.253483061155936</v>
      </c>
      <c r="Q40" s="98">
        <v>15.916951652007722</v>
      </c>
      <c r="R40" s="98">
        <v>16.222985805596853</v>
      </c>
      <c r="S40" s="98">
        <v>16.85278510685119</v>
      </c>
      <c r="T40" s="98">
        <v>17.286198873435705</v>
      </c>
      <c r="U40" s="98">
        <v>17.01862188229028</v>
      </c>
      <c r="V40" s="98">
        <v>17.014472901505655</v>
      </c>
      <c r="W40" s="98">
        <v>16.095255525062619</v>
      </c>
      <c r="X40" s="98">
        <v>15.174130937270972</v>
      </c>
      <c r="Y40" s="98">
        <v>15.399325904794754</v>
      </c>
      <c r="DA40" s="63" t="s">
        <v>1608</v>
      </c>
    </row>
    <row r="41" spans="1:105" ht="12" customHeight="1" x14ac:dyDescent="0.25">
      <c r="A41" s="109" t="s">
        <v>120</v>
      </c>
      <c r="B41" s="33">
        <v>48.379926328005915</v>
      </c>
      <c r="C41" s="33">
        <v>49.454286437772197</v>
      </c>
      <c r="D41" s="33">
        <v>47.517277058007735</v>
      </c>
      <c r="E41" s="33">
        <v>40.379855519737063</v>
      </c>
      <c r="F41" s="33">
        <v>45.784581331107013</v>
      </c>
      <c r="G41" s="33">
        <v>36.843189193297341</v>
      </c>
      <c r="H41" s="33">
        <v>40.229877921242966</v>
      </c>
      <c r="I41" s="33">
        <v>36.916680680489016</v>
      </c>
      <c r="J41" s="33">
        <v>31.385280665040941</v>
      </c>
      <c r="K41" s="33">
        <v>30.374048627336851</v>
      </c>
      <c r="L41" s="33">
        <v>27.140811965106344</v>
      </c>
      <c r="M41" s="33">
        <v>26.061295586139103</v>
      </c>
      <c r="N41" s="33">
        <v>21.562456461464642</v>
      </c>
      <c r="O41" s="33">
        <v>24.30977661138234</v>
      </c>
      <c r="P41" s="33">
        <v>20.19278757422196</v>
      </c>
      <c r="Q41" s="33">
        <v>22.137411995217722</v>
      </c>
      <c r="R41" s="33">
        <v>22.002484748241443</v>
      </c>
      <c r="S41" s="33">
        <v>26.392137658437665</v>
      </c>
      <c r="T41" s="33">
        <v>26.430194468830571</v>
      </c>
      <c r="U41" s="33">
        <v>26.792638427640831</v>
      </c>
      <c r="V41" s="33">
        <v>27.367121952981059</v>
      </c>
      <c r="W41" s="33">
        <v>24.891729405542179</v>
      </c>
      <c r="X41" s="33">
        <v>18.017554134671389</v>
      </c>
      <c r="Y41" s="33">
        <v>19.486547707112837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5247.140434124377</v>
      </c>
      <c r="C43" s="117">
        <f t="shared" si="14"/>
        <v>5701.7030702382217</v>
      </c>
      <c r="D43" s="117">
        <f t="shared" si="14"/>
        <v>5038.4176998134599</v>
      </c>
      <c r="E43" s="117">
        <f t="shared" si="14"/>
        <v>4212.0069770709888</v>
      </c>
      <c r="F43" s="117">
        <f t="shared" si="14"/>
        <v>4345.5065488583459</v>
      </c>
      <c r="G43" s="117">
        <f t="shared" si="14"/>
        <v>4174.0714431206407</v>
      </c>
      <c r="H43" s="117">
        <f t="shared" si="14"/>
        <v>3674.6392103141402</v>
      </c>
      <c r="I43" s="117">
        <f t="shared" si="14"/>
        <v>2862.7324572686125</v>
      </c>
      <c r="J43" s="117">
        <f t="shared" si="14"/>
        <v>2689.3087167351327</v>
      </c>
      <c r="K43" s="117">
        <f t="shared" si="14"/>
        <v>2594.5551913453005</v>
      </c>
      <c r="L43" s="117">
        <f t="shared" si="14"/>
        <v>2129.4719132515957</v>
      </c>
      <c r="M43" s="117">
        <f t="shared" si="14"/>
        <v>2018.7752291107668</v>
      </c>
      <c r="N43" s="117">
        <f t="shared" si="14"/>
        <v>1767.4748029386476</v>
      </c>
      <c r="O43" s="117">
        <f t="shared" si="14"/>
        <v>1671.1404916145336</v>
      </c>
      <c r="P43" s="117">
        <f t="shared" si="14"/>
        <v>1296.2941921851286</v>
      </c>
      <c r="Q43" s="117">
        <f t="shared" si="14"/>
        <v>1419.7806747790496</v>
      </c>
      <c r="R43" s="117">
        <f t="shared" ref="R43:V43" si="15">R44+R47+R49+R58</f>
        <v>1285.8336310397669</v>
      </c>
      <c r="S43" s="117">
        <f t="shared" si="15"/>
        <v>1048.3930690202644</v>
      </c>
      <c r="T43" s="117">
        <f t="shared" si="15"/>
        <v>1181.5825912307512</v>
      </c>
      <c r="U43" s="117">
        <f t="shared" si="15"/>
        <v>940.76958847855849</v>
      </c>
      <c r="V43" s="117">
        <f t="shared" si="15"/>
        <v>839.4583083261499</v>
      </c>
      <c r="W43" s="117">
        <f t="shared" ref="W43:Y43" si="16">W44+W47+W49+W58</f>
        <v>775.70130474849543</v>
      </c>
      <c r="X43" s="117">
        <f t="shared" si="16"/>
        <v>644.32807779173902</v>
      </c>
      <c r="Y43" s="117">
        <f t="shared" si="16"/>
        <v>563.90861283300421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4010.5676759466455</v>
      </c>
      <c r="C44" s="122">
        <f t="shared" si="17"/>
        <v>4501.8561172212749</v>
      </c>
      <c r="D44" s="122">
        <f t="shared" si="17"/>
        <v>3952.4666476743496</v>
      </c>
      <c r="E44" s="122">
        <f t="shared" si="17"/>
        <v>3318.3124460425533</v>
      </c>
      <c r="F44" s="122">
        <f t="shared" si="17"/>
        <v>3456.9301685489049</v>
      </c>
      <c r="G44" s="122">
        <f t="shared" si="17"/>
        <v>3433.4998771293835</v>
      </c>
      <c r="H44" s="122">
        <f t="shared" si="17"/>
        <v>3004.5073529647611</v>
      </c>
      <c r="I44" s="122">
        <f t="shared" si="17"/>
        <v>2350.5928832697582</v>
      </c>
      <c r="J44" s="122">
        <f t="shared" si="17"/>
        <v>2251.7670880305864</v>
      </c>
      <c r="K44" s="122">
        <f t="shared" si="17"/>
        <v>2188.1626040180449</v>
      </c>
      <c r="L44" s="122">
        <f t="shared" si="17"/>
        <v>1788.164821551291</v>
      </c>
      <c r="M44" s="122">
        <f t="shared" si="17"/>
        <v>1652.7402973880564</v>
      </c>
      <c r="N44" s="122">
        <f t="shared" si="17"/>
        <v>1461.653748127859</v>
      </c>
      <c r="O44" s="122">
        <f t="shared" si="17"/>
        <v>1386.3986671580583</v>
      </c>
      <c r="P44" s="122">
        <f t="shared" si="17"/>
        <v>1037.3964060477283</v>
      </c>
      <c r="Q44" s="122">
        <f t="shared" si="17"/>
        <v>1169.8644504513939</v>
      </c>
      <c r="R44" s="122">
        <f t="shared" ref="R44:V44" si="18">SUM(R45:R46)</f>
        <v>1062.8960972134569</v>
      </c>
      <c r="S44" s="122">
        <f t="shared" si="18"/>
        <v>850.37444211892512</v>
      </c>
      <c r="T44" s="122">
        <f t="shared" si="18"/>
        <v>972.77830461373446</v>
      </c>
      <c r="U44" s="122">
        <f t="shared" si="18"/>
        <v>772.91339387026142</v>
      </c>
      <c r="V44" s="122">
        <f t="shared" si="18"/>
        <v>692.01957783651801</v>
      </c>
      <c r="W44" s="122">
        <f t="shared" ref="W44:Y44" si="19">SUM(W45:W46)</f>
        <v>660.28830079543604</v>
      </c>
      <c r="X44" s="122">
        <f t="shared" si="19"/>
        <v>563.23742458310596</v>
      </c>
      <c r="Y44" s="122">
        <f t="shared" si="19"/>
        <v>488.66054348155728</v>
      </c>
      <c r="DA44" s="130" t="s">
        <v>1611</v>
      </c>
    </row>
    <row r="45" spans="1:105" ht="12" customHeight="1" x14ac:dyDescent="0.25">
      <c r="A45" s="97" t="s">
        <v>211</v>
      </c>
      <c r="B45" s="98">
        <v>3965.3205769272445</v>
      </c>
      <c r="C45" s="98">
        <v>4452.1690245591208</v>
      </c>
      <c r="D45" s="98">
        <v>3909.3523206010645</v>
      </c>
      <c r="E45" s="98">
        <v>3285.633202503273</v>
      </c>
      <c r="F45" s="98">
        <v>3420.8863774861643</v>
      </c>
      <c r="G45" s="98">
        <v>3398.1880052508855</v>
      </c>
      <c r="H45" s="98">
        <v>2974.5332860682693</v>
      </c>
      <c r="I45" s="98">
        <v>2327.9125151020635</v>
      </c>
      <c r="J45" s="98">
        <v>2230.9988144217896</v>
      </c>
      <c r="K45" s="98">
        <v>2167.930295735764</v>
      </c>
      <c r="L45" s="98">
        <v>1770.6549167308779</v>
      </c>
      <c r="M45" s="98">
        <v>1635.7421203186864</v>
      </c>
      <c r="N45" s="98">
        <v>1446.796311394449</v>
      </c>
      <c r="O45" s="98">
        <v>1370.2924300719465</v>
      </c>
      <c r="P45" s="98">
        <v>1024.9941738399632</v>
      </c>
      <c r="Q45" s="98">
        <v>1157.2250453807203</v>
      </c>
      <c r="R45" s="98">
        <v>1051.4031288812459</v>
      </c>
      <c r="S45" s="98">
        <v>841.19708130314325</v>
      </c>
      <c r="T45" s="98">
        <v>962.38655297601906</v>
      </c>
      <c r="U45" s="98">
        <v>764.60612400878904</v>
      </c>
      <c r="V45" s="98">
        <v>684.61864908760833</v>
      </c>
      <c r="W45" s="98">
        <v>651.29817071525667</v>
      </c>
      <c r="X45" s="98">
        <v>555.28721966162209</v>
      </c>
      <c r="Y45" s="98">
        <v>482.08174480373771</v>
      </c>
      <c r="DA45" s="63" t="s">
        <v>1612</v>
      </c>
    </row>
    <row r="46" spans="1:105" ht="12" customHeight="1" x14ac:dyDescent="0.25">
      <c r="A46" s="97" t="s">
        <v>53</v>
      </c>
      <c r="B46" s="98">
        <v>45.247099019401233</v>
      </c>
      <c r="C46" s="98">
        <v>49.687092662153759</v>
      </c>
      <c r="D46" s="98">
        <v>43.114327073284905</v>
      </c>
      <c r="E46" s="98">
        <v>32.679243539280371</v>
      </c>
      <c r="F46" s="98">
        <v>36.043791062740482</v>
      </c>
      <c r="G46" s="98">
        <v>35.311871878498138</v>
      </c>
      <c r="H46" s="98">
        <v>29.974066896491973</v>
      </c>
      <c r="I46" s="98">
        <v>22.680368167694652</v>
      </c>
      <c r="J46" s="98">
        <v>20.768273608796754</v>
      </c>
      <c r="K46" s="98">
        <v>20.232308282280695</v>
      </c>
      <c r="L46" s="98">
        <v>17.509904820413155</v>
      </c>
      <c r="M46" s="98">
        <v>16.998177069369973</v>
      </c>
      <c r="N46" s="98">
        <v>14.857436733409962</v>
      </c>
      <c r="O46" s="98">
        <v>16.106237086111779</v>
      </c>
      <c r="P46" s="98">
        <v>12.402232207765119</v>
      </c>
      <c r="Q46" s="98">
        <v>12.639405070673494</v>
      </c>
      <c r="R46" s="98">
        <v>11.492968332210856</v>
      </c>
      <c r="S46" s="98">
        <v>9.1773608157818813</v>
      </c>
      <c r="T46" s="98">
        <v>10.391751637715346</v>
      </c>
      <c r="U46" s="98">
        <v>8.3072698614723617</v>
      </c>
      <c r="V46" s="98">
        <v>7.4009287489096662</v>
      </c>
      <c r="W46" s="98">
        <v>8.9901300801793536</v>
      </c>
      <c r="X46" s="98">
        <v>7.9502049214838886</v>
      </c>
      <c r="Y46" s="98">
        <v>6.5787986778195577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12.792181740706964</v>
      </c>
      <c r="C47" s="122">
        <f t="shared" si="20"/>
        <v>15.686865361516148</v>
      </c>
      <c r="D47" s="122">
        <f t="shared" si="20"/>
        <v>11.728605454091133</v>
      </c>
      <c r="E47" s="122">
        <f t="shared" si="20"/>
        <v>29.885875997908389</v>
      </c>
      <c r="F47" s="122">
        <f t="shared" si="20"/>
        <v>9.7803236034847352</v>
      </c>
      <c r="G47" s="122">
        <f t="shared" si="20"/>
        <v>8.4174925626241457</v>
      </c>
      <c r="H47" s="122">
        <f t="shared" si="20"/>
        <v>8.3108091026309285</v>
      </c>
      <c r="I47" s="122">
        <f t="shared" si="20"/>
        <v>6.2794453265041632</v>
      </c>
      <c r="J47" s="122">
        <f t="shared" si="20"/>
        <v>6.624688012926315</v>
      </c>
      <c r="K47" s="122">
        <f t="shared" si="20"/>
        <v>6.3174890539876714</v>
      </c>
      <c r="L47" s="122">
        <f t="shared" si="20"/>
        <v>5.8379469582678443</v>
      </c>
      <c r="M47" s="122">
        <f t="shared" si="20"/>
        <v>7.7939281606537509</v>
      </c>
      <c r="N47" s="122">
        <f t="shared" si="20"/>
        <v>15.582097366853956</v>
      </c>
      <c r="O47" s="122">
        <f t="shared" si="20"/>
        <v>8.8512920738136547</v>
      </c>
      <c r="P47" s="122">
        <f t="shared" si="20"/>
        <v>7.1185047498792819</v>
      </c>
      <c r="Q47" s="122">
        <f t="shared" si="20"/>
        <v>14.271680859173543</v>
      </c>
      <c r="R47" s="122">
        <f t="shared" si="20"/>
        <v>9.6161371488988294</v>
      </c>
      <c r="S47" s="122">
        <f t="shared" si="20"/>
        <v>12.415221033279057</v>
      </c>
      <c r="T47" s="122">
        <f t="shared" si="20"/>
        <v>8.2395208744833486</v>
      </c>
      <c r="U47" s="122">
        <f t="shared" si="20"/>
        <v>8.5494576949777787</v>
      </c>
      <c r="V47" s="122">
        <f t="shared" si="20"/>
        <v>5.5418521266136853</v>
      </c>
      <c r="W47" s="122">
        <f t="shared" si="20"/>
        <v>4.5400174755986225</v>
      </c>
      <c r="X47" s="122">
        <f t="shared" si="20"/>
        <v>6.1355689686078154</v>
      </c>
      <c r="Y47" s="122">
        <f t="shared" si="20"/>
        <v>5.1140960422989163</v>
      </c>
      <c r="DA47" s="130" t="s">
        <v>1614</v>
      </c>
    </row>
    <row r="48" spans="1:105" ht="12" customHeight="1" x14ac:dyDescent="0.25">
      <c r="A48" s="97" t="s">
        <v>53</v>
      </c>
      <c r="B48" s="98">
        <v>12.792181740706964</v>
      </c>
      <c r="C48" s="98">
        <v>15.686865361516148</v>
      </c>
      <c r="D48" s="98">
        <v>11.728605454091133</v>
      </c>
      <c r="E48" s="98">
        <v>29.885875997908389</v>
      </c>
      <c r="F48" s="98">
        <v>9.7803236034847352</v>
      </c>
      <c r="G48" s="98">
        <v>8.4174925626241457</v>
      </c>
      <c r="H48" s="98">
        <v>8.3108091026309285</v>
      </c>
      <c r="I48" s="98">
        <v>6.2794453265041632</v>
      </c>
      <c r="J48" s="98">
        <v>6.624688012926315</v>
      </c>
      <c r="K48" s="98">
        <v>6.3174890539876714</v>
      </c>
      <c r="L48" s="98">
        <v>5.8379469582678443</v>
      </c>
      <c r="M48" s="98">
        <v>7.7939281606537509</v>
      </c>
      <c r="N48" s="98">
        <v>15.582097366853956</v>
      </c>
      <c r="O48" s="98">
        <v>8.8512920738136547</v>
      </c>
      <c r="P48" s="98">
        <v>7.1185047498792819</v>
      </c>
      <c r="Q48" s="98">
        <v>14.271680859173543</v>
      </c>
      <c r="R48" s="98">
        <v>9.6161371488988294</v>
      </c>
      <c r="S48" s="98">
        <v>12.415221033279057</v>
      </c>
      <c r="T48" s="98">
        <v>8.2395208744833486</v>
      </c>
      <c r="U48" s="98">
        <v>8.5494576949777787</v>
      </c>
      <c r="V48" s="98">
        <v>5.5418521266136853</v>
      </c>
      <c r="W48" s="98">
        <v>4.5400174755986225</v>
      </c>
      <c r="X48" s="98">
        <v>6.1355689686078154</v>
      </c>
      <c r="Y48" s="98">
        <v>5.1140960422989163</v>
      </c>
      <c r="DA48" s="63" t="s">
        <v>1615</v>
      </c>
    </row>
    <row r="49" spans="1:105" ht="12" customHeight="1" x14ac:dyDescent="0.25">
      <c r="A49" s="121" t="s">
        <v>55</v>
      </c>
      <c r="B49" s="122">
        <v>863.68958171182965</v>
      </c>
      <c r="C49" s="122">
        <v>830.55447429865899</v>
      </c>
      <c r="D49" s="122">
        <v>756.87037579231117</v>
      </c>
      <c r="E49" s="122">
        <v>607.28862008461829</v>
      </c>
      <c r="F49" s="122">
        <v>612.56166388000236</v>
      </c>
      <c r="G49" s="122">
        <v>528.17174828136001</v>
      </c>
      <c r="H49" s="122">
        <v>474.89626670357586</v>
      </c>
      <c r="I49" s="122">
        <v>361.21508214590631</v>
      </c>
      <c r="J49" s="122">
        <v>314.47998118289922</v>
      </c>
      <c r="K49" s="122">
        <v>296.15219787894495</v>
      </c>
      <c r="L49" s="122">
        <v>246.60327330958251</v>
      </c>
      <c r="M49" s="122">
        <v>272.62898126277571</v>
      </c>
      <c r="N49" s="122">
        <v>222.13949886131539</v>
      </c>
      <c r="O49" s="122">
        <v>205.88522607831467</v>
      </c>
      <c r="P49" s="122">
        <v>192.1451492401489</v>
      </c>
      <c r="Q49" s="122">
        <v>178.25292603784146</v>
      </c>
      <c r="R49" s="122">
        <v>160.19056837894348</v>
      </c>
      <c r="S49" s="122">
        <v>131.72830079425304</v>
      </c>
      <c r="T49" s="122">
        <v>149.3916269911289</v>
      </c>
      <c r="U49" s="122">
        <v>114.39752641228162</v>
      </c>
      <c r="V49" s="122">
        <v>101.2396237593267</v>
      </c>
      <c r="W49" s="122">
        <v>78.290367503730465</v>
      </c>
      <c r="X49" s="122">
        <v>51.671156870576951</v>
      </c>
      <c r="Y49" s="122">
        <v>47.412324556185681</v>
      </c>
      <c r="DA49" s="130" t="s">
        <v>1616</v>
      </c>
    </row>
    <row r="50" spans="1:105" ht="12" customHeight="1" x14ac:dyDescent="0.25">
      <c r="A50" s="97" t="s">
        <v>138</v>
      </c>
      <c r="B50" s="98">
        <v>512.91313792786241</v>
      </c>
      <c r="C50" s="98">
        <v>493.93137839345366</v>
      </c>
      <c r="D50" s="98">
        <v>453.63243301655069</v>
      </c>
      <c r="E50" s="98">
        <v>381.75514488783608</v>
      </c>
      <c r="F50" s="98">
        <v>416.39459752782216</v>
      </c>
      <c r="G50" s="98">
        <v>374.11535348314578</v>
      </c>
      <c r="H50" s="98">
        <v>350.48422992949378</v>
      </c>
      <c r="I50" s="98">
        <v>275.74620499269707</v>
      </c>
      <c r="J50" s="98">
        <v>251.20813169279259</v>
      </c>
      <c r="K50" s="98">
        <v>239.09583818133373</v>
      </c>
      <c r="L50" s="98">
        <v>183.52310408972522</v>
      </c>
      <c r="M50" s="98">
        <v>198.65555697870036</v>
      </c>
      <c r="N50" s="98">
        <v>155.77958335656876</v>
      </c>
      <c r="O50" s="98">
        <v>146.5428799379817</v>
      </c>
      <c r="P50" s="98">
        <v>137.87368175538157</v>
      </c>
      <c r="Q50" s="98">
        <v>131.81157161259995</v>
      </c>
      <c r="R50" s="98">
        <v>119.62158006759621</v>
      </c>
      <c r="S50" s="98">
        <v>98.424934429725482</v>
      </c>
      <c r="T50" s="98">
        <v>121.18173352942779</v>
      </c>
      <c r="U50" s="98">
        <v>92.676320669744342</v>
      </c>
      <c r="V50" s="98">
        <v>85.956141237390071</v>
      </c>
      <c r="W50" s="98">
        <v>71.887119885406221</v>
      </c>
      <c r="X50" s="98">
        <v>50.114596540605085</v>
      </c>
      <c r="Y50" s="98">
        <v>45.793699901809212</v>
      </c>
      <c r="DA50" s="63" t="s">
        <v>1617</v>
      </c>
    </row>
    <row r="51" spans="1:105" ht="12" customHeight="1" x14ac:dyDescent="0.25">
      <c r="A51" s="97" t="s">
        <v>137</v>
      </c>
      <c r="B51" s="98">
        <v>5.5460489437555112E-2</v>
      </c>
      <c r="C51" s="98">
        <v>5.8824420076006467E-2</v>
      </c>
      <c r="D51" s="98">
        <v>5.8184587595359577E-2</v>
      </c>
      <c r="E51" s="98">
        <v>5.2545612767434885E-2</v>
      </c>
      <c r="F51" s="98">
        <v>6.9362519249863433E-2</v>
      </c>
      <c r="G51" s="98">
        <v>8.8939482433034456E-2</v>
      </c>
      <c r="H51" s="98">
        <v>0.10660079850860793</v>
      </c>
      <c r="I51" s="98">
        <v>0.1198439190217634</v>
      </c>
      <c r="J51" s="98">
        <v>0.15812148990093317</v>
      </c>
      <c r="K51" s="98">
        <v>0.20144763005294378</v>
      </c>
      <c r="L51" s="98">
        <v>0.19695201422609382</v>
      </c>
      <c r="M51" s="98">
        <v>0.26252729750138415</v>
      </c>
      <c r="N51" s="98">
        <v>0.22681873618373924</v>
      </c>
      <c r="O51" s="98">
        <v>0.26725363476740238</v>
      </c>
      <c r="P51" s="98">
        <v>0.30564058052257481</v>
      </c>
      <c r="Q51" s="98">
        <v>0.31046100959888956</v>
      </c>
      <c r="R51" s="98">
        <v>0.29358503595289764</v>
      </c>
      <c r="S51" s="98">
        <v>0.2374682435384915</v>
      </c>
      <c r="T51" s="98">
        <v>0.38019595527939742</v>
      </c>
      <c r="U51" s="98">
        <v>0.29952619448616657</v>
      </c>
      <c r="V51" s="98">
        <v>0.29272819697279173</v>
      </c>
      <c r="W51" s="98">
        <v>0.46431262693998177</v>
      </c>
      <c r="X51" s="98">
        <v>0.62124617551139116</v>
      </c>
      <c r="Y51" s="98">
        <v>0.58765427511721113</v>
      </c>
      <c r="DA51" s="63" t="s">
        <v>1618</v>
      </c>
    </row>
    <row r="52" spans="1:105" ht="12" customHeight="1" x14ac:dyDescent="0.25">
      <c r="A52" s="100" t="s">
        <v>211</v>
      </c>
      <c r="B52" s="101">
        <v>1.7016013336609154E-2</v>
      </c>
      <c r="C52" s="101">
        <v>1.593410675400116E-2</v>
      </c>
      <c r="D52" s="101">
        <v>1.7997887112748138E-2</v>
      </c>
      <c r="E52" s="101">
        <v>1.3888206483055018E-2</v>
      </c>
      <c r="F52" s="101">
        <v>2.194845978701351E-2</v>
      </c>
      <c r="G52" s="101">
        <v>2.3898359691279885E-2</v>
      </c>
      <c r="H52" s="101">
        <v>2.7883830267584894E-2</v>
      </c>
      <c r="I52" s="101">
        <v>2.9070103003544363E-2</v>
      </c>
      <c r="J52" s="101">
        <v>4.6794212159180899E-2</v>
      </c>
      <c r="K52" s="101">
        <v>4.8500648681619928E-2</v>
      </c>
      <c r="L52" s="101">
        <v>4.4765077934635508E-2</v>
      </c>
      <c r="M52" s="101">
        <v>7.2572057729966055E-2</v>
      </c>
      <c r="N52" s="101">
        <v>4.6633193951954262E-2</v>
      </c>
      <c r="O52" s="101">
        <v>5.1018450949681243E-2</v>
      </c>
      <c r="P52" s="101">
        <v>9.1903647991647547E-2</v>
      </c>
      <c r="Q52" s="101">
        <v>6.2437176929081774E-2</v>
      </c>
      <c r="R52" s="101">
        <v>5.5858549008384856E-2</v>
      </c>
      <c r="S52" s="101">
        <v>4.8147637724730005E-2</v>
      </c>
      <c r="T52" s="101">
        <v>7.0750467897214869E-2</v>
      </c>
      <c r="U52" s="101">
        <v>6.4244917338797461E-2</v>
      </c>
      <c r="V52" s="101">
        <v>6.8029967348684287E-2</v>
      </c>
      <c r="W52" s="101">
        <v>0.13216425746236748</v>
      </c>
      <c r="X52" s="101">
        <v>8.0900908692875972E-2</v>
      </c>
      <c r="Y52" s="101">
        <v>0.15103852747122859</v>
      </c>
      <c r="DA52" s="131" t="s">
        <v>1619</v>
      </c>
    </row>
    <row r="53" spans="1:105" ht="12" customHeight="1" x14ac:dyDescent="0.25">
      <c r="A53" s="103" t="s">
        <v>52</v>
      </c>
      <c r="B53" s="104">
        <v>3.8444476100945958E-2</v>
      </c>
      <c r="C53" s="104">
        <v>4.2890313322005304E-2</v>
      </c>
      <c r="D53" s="104">
        <v>4.0186700482611443E-2</v>
      </c>
      <c r="E53" s="104">
        <v>3.8657406284379865E-2</v>
      </c>
      <c r="F53" s="104">
        <v>4.741405946284992E-2</v>
      </c>
      <c r="G53" s="104">
        <v>6.5041122741754567E-2</v>
      </c>
      <c r="H53" s="104">
        <v>7.8716968241023033E-2</v>
      </c>
      <c r="I53" s="104">
        <v>9.0773816018219045E-2</v>
      </c>
      <c r="J53" s="104">
        <v>0.11132727774175226</v>
      </c>
      <c r="K53" s="104">
        <v>0.15294698137132384</v>
      </c>
      <c r="L53" s="104">
        <v>0.1521869362914583</v>
      </c>
      <c r="M53" s="104">
        <v>0.18995523977141807</v>
      </c>
      <c r="N53" s="104">
        <v>0.18018554223178498</v>
      </c>
      <c r="O53" s="104">
        <v>0.21623518381772111</v>
      </c>
      <c r="P53" s="104">
        <v>0.21373693253092724</v>
      </c>
      <c r="Q53" s="104">
        <v>0.24802383266980779</v>
      </c>
      <c r="R53" s="104">
        <v>0.23772648694451276</v>
      </c>
      <c r="S53" s="104">
        <v>0.18932060581376151</v>
      </c>
      <c r="T53" s="104">
        <v>0.30944548738218258</v>
      </c>
      <c r="U53" s="104">
        <v>0.2352812771473691</v>
      </c>
      <c r="V53" s="104">
        <v>0.22469822962410746</v>
      </c>
      <c r="W53" s="104">
        <v>0.33214836947761428</v>
      </c>
      <c r="X53" s="104">
        <v>0.54034526681851525</v>
      </c>
      <c r="Y53" s="104">
        <v>0.4366157476459826</v>
      </c>
      <c r="DA53" s="132" t="s">
        <v>1620</v>
      </c>
    </row>
    <row r="54" spans="1:105" ht="12" customHeight="1" x14ac:dyDescent="0.25">
      <c r="A54" s="106" t="s">
        <v>122</v>
      </c>
      <c r="B54" s="101">
        <v>346.33849775700054</v>
      </c>
      <c r="C54" s="101">
        <v>332.06172010283825</v>
      </c>
      <c r="D54" s="101">
        <v>298.96461248113496</v>
      </c>
      <c r="E54" s="101">
        <v>222.3322384200647</v>
      </c>
      <c r="F54" s="101">
        <v>193.13269639906287</v>
      </c>
      <c r="G54" s="101">
        <v>150.48892056024241</v>
      </c>
      <c r="H54" s="101">
        <v>120.23091042153993</v>
      </c>
      <c r="I54" s="101">
        <v>82.024182645347224</v>
      </c>
      <c r="J54" s="101">
        <v>60.285781007455341</v>
      </c>
      <c r="K54" s="101">
        <v>52.767340169186639</v>
      </c>
      <c r="L54" s="101">
        <v>55.191970390278222</v>
      </c>
      <c r="M54" s="101">
        <v>64.304676324289161</v>
      </c>
      <c r="N54" s="101">
        <v>56.19518660655131</v>
      </c>
      <c r="O54" s="101">
        <v>48.507552687622628</v>
      </c>
      <c r="P54" s="101">
        <v>44.176969578900042</v>
      </c>
      <c r="Q54" s="101">
        <v>38.115898346192942</v>
      </c>
      <c r="R54" s="101">
        <v>33.441687906303727</v>
      </c>
      <c r="S54" s="101">
        <v>27.506750088055412</v>
      </c>
      <c r="T54" s="101">
        <v>22.738634290853017</v>
      </c>
      <c r="U54" s="101">
        <v>16.165662733602094</v>
      </c>
      <c r="V54" s="101">
        <v>10.827832391582957</v>
      </c>
      <c r="W54" s="101">
        <v>4.0882325016118006</v>
      </c>
      <c r="X54" s="101">
        <v>0.61375760654679079</v>
      </c>
      <c r="Y54" s="101">
        <v>0.67662794803473303</v>
      </c>
      <c r="DA54" s="131" t="s">
        <v>1621</v>
      </c>
    </row>
    <row r="55" spans="1:105" ht="12" customHeight="1" x14ac:dyDescent="0.25">
      <c r="A55" s="107" t="s">
        <v>121</v>
      </c>
      <c r="B55" s="104">
        <v>4.3824855375290603</v>
      </c>
      <c r="C55" s="104">
        <v>4.5025513822911805</v>
      </c>
      <c r="D55" s="104">
        <v>4.2151457070301213</v>
      </c>
      <c r="E55" s="104">
        <v>3.1486911639500916</v>
      </c>
      <c r="F55" s="104">
        <v>2.965007433867572</v>
      </c>
      <c r="G55" s="104">
        <v>3.4785347555388322</v>
      </c>
      <c r="H55" s="104">
        <v>4.074525554033527</v>
      </c>
      <c r="I55" s="104">
        <v>3.324850588840246</v>
      </c>
      <c r="J55" s="104">
        <v>2.8279469927503644</v>
      </c>
      <c r="K55" s="104">
        <v>4.087571898371646</v>
      </c>
      <c r="L55" s="104">
        <v>7.6912468153529758</v>
      </c>
      <c r="M55" s="104">
        <v>9.4062206622847775</v>
      </c>
      <c r="N55" s="104">
        <v>9.9379101620115726</v>
      </c>
      <c r="O55" s="104">
        <v>10.567539817942949</v>
      </c>
      <c r="P55" s="104">
        <v>9.7888573253446953</v>
      </c>
      <c r="Q55" s="104">
        <v>8.0149950694496574</v>
      </c>
      <c r="R55" s="104">
        <v>6.8337153690906289</v>
      </c>
      <c r="S55" s="104">
        <v>5.5591480329336695</v>
      </c>
      <c r="T55" s="104">
        <v>5.0910632155687008</v>
      </c>
      <c r="U55" s="104">
        <v>5.2560168144490209</v>
      </c>
      <c r="V55" s="104">
        <v>4.1629219333808871</v>
      </c>
      <c r="W55" s="104">
        <v>1.8507024897724644</v>
      </c>
      <c r="X55" s="104">
        <v>0.32155654791368804</v>
      </c>
      <c r="Y55" s="104">
        <v>0.35434243122452125</v>
      </c>
      <c r="DA55" s="132" t="s">
        <v>1622</v>
      </c>
    </row>
    <row r="56" spans="1:105" ht="12" customHeight="1" x14ac:dyDescent="0.25">
      <c r="A56" s="108" t="s">
        <v>53</v>
      </c>
      <c r="B56" s="98">
        <v>1.1448402222212997</v>
      </c>
      <c r="C56" s="98">
        <v>1.0293659482034425</v>
      </c>
      <c r="D56" s="98">
        <v>1.1103943580741547</v>
      </c>
      <c r="E56" s="98">
        <v>0.70317290075013172</v>
      </c>
      <c r="F56" s="98">
        <v>0.80418156741563995</v>
      </c>
      <c r="G56" s="98">
        <v>0.79310446863663964</v>
      </c>
      <c r="H56" s="98">
        <v>0.90162873290842616</v>
      </c>
      <c r="I56" s="98">
        <v>0.6843417852473701</v>
      </c>
      <c r="J56" s="98">
        <v>0.7235345891637186</v>
      </c>
      <c r="K56" s="98">
        <v>0.84004201310073801</v>
      </c>
      <c r="L56" s="98">
        <v>1.5024736656931865</v>
      </c>
      <c r="M56" s="98">
        <v>2.2533560085483044</v>
      </c>
      <c r="N56" s="98">
        <v>1.7512118313002392</v>
      </c>
      <c r="O56" s="98">
        <v>1.7513655563728552</v>
      </c>
      <c r="P56" s="98">
        <v>2.6653483427277647</v>
      </c>
      <c r="Q56" s="98">
        <v>1.4513981358180972</v>
      </c>
      <c r="R56" s="98">
        <v>1.1808126347889212</v>
      </c>
      <c r="S56" s="98">
        <v>1.0452636823465189</v>
      </c>
      <c r="T56" s="98">
        <v>0.84897891112275969</v>
      </c>
      <c r="U56" s="98">
        <v>1.0131057175848563</v>
      </c>
      <c r="V56" s="98">
        <v>0.87637524258325006</v>
      </c>
      <c r="W56" s="98">
        <v>0.45822542548475576</v>
      </c>
      <c r="X56" s="98">
        <v>3.9155965401638966E-3</v>
      </c>
      <c r="Y56" s="98">
        <v>7.6744552835218527E-2</v>
      </c>
      <c r="DA56" s="63" t="s">
        <v>1623</v>
      </c>
    </row>
    <row r="57" spans="1:105" ht="12" customHeight="1" x14ac:dyDescent="0.25">
      <c r="A57" s="108" t="s">
        <v>52</v>
      </c>
      <c r="B57" s="98">
        <v>3.2376453153077609</v>
      </c>
      <c r="C57" s="98">
        <v>3.4731854340877377</v>
      </c>
      <c r="D57" s="98">
        <v>3.1047513489559662</v>
      </c>
      <c r="E57" s="98">
        <v>2.4455182631999599</v>
      </c>
      <c r="F57" s="98">
        <v>2.160825866451932</v>
      </c>
      <c r="G57" s="98">
        <v>2.6854302869021924</v>
      </c>
      <c r="H57" s="98">
        <v>3.1728968211251005</v>
      </c>
      <c r="I57" s="98">
        <v>2.6405088035928759</v>
      </c>
      <c r="J57" s="98">
        <v>2.1044124035866458</v>
      </c>
      <c r="K57" s="98">
        <v>3.2475298852709082</v>
      </c>
      <c r="L57" s="98">
        <v>6.1887731496597889</v>
      </c>
      <c r="M57" s="98">
        <v>7.1528646537364722</v>
      </c>
      <c r="N57" s="98">
        <v>8.1866983307113337</v>
      </c>
      <c r="O57" s="98">
        <v>8.8161742615700938</v>
      </c>
      <c r="P57" s="98">
        <v>7.1235089826169311</v>
      </c>
      <c r="Q57" s="98">
        <v>6.5635969336315609</v>
      </c>
      <c r="R57" s="98">
        <v>5.6529027343017075</v>
      </c>
      <c r="S57" s="98">
        <v>4.5138843505871504</v>
      </c>
      <c r="T57" s="98">
        <v>4.2420843044459406</v>
      </c>
      <c r="U57" s="98">
        <v>4.242911096864165</v>
      </c>
      <c r="V57" s="98">
        <v>3.2865466907976373</v>
      </c>
      <c r="W57" s="98">
        <v>1.3924770642877087</v>
      </c>
      <c r="X57" s="98">
        <v>0.31764095137352416</v>
      </c>
      <c r="Y57" s="98">
        <v>0.27759787838930272</v>
      </c>
      <c r="DA57" s="63" t="s">
        <v>1624</v>
      </c>
    </row>
    <row r="58" spans="1:105" ht="12" customHeight="1" x14ac:dyDescent="0.25">
      <c r="A58" s="121" t="s">
        <v>54</v>
      </c>
      <c r="B58" s="122">
        <v>360.09099472519478</v>
      </c>
      <c r="C58" s="122">
        <v>353.60561335677085</v>
      </c>
      <c r="D58" s="122">
        <v>317.35207089270784</v>
      </c>
      <c r="E58" s="122">
        <v>256.52003494590838</v>
      </c>
      <c r="F58" s="122">
        <v>266.23439282595371</v>
      </c>
      <c r="G58" s="122">
        <v>203.98232514727283</v>
      </c>
      <c r="H58" s="122">
        <v>186.92478154317234</v>
      </c>
      <c r="I58" s="122">
        <v>144.64504652644374</v>
      </c>
      <c r="J58" s="122">
        <v>116.43695950872058</v>
      </c>
      <c r="K58" s="122">
        <v>103.9229003943228</v>
      </c>
      <c r="L58" s="122">
        <v>88.865871432454043</v>
      </c>
      <c r="M58" s="122">
        <v>85.612022299280767</v>
      </c>
      <c r="N58" s="122">
        <v>68.099458582619263</v>
      </c>
      <c r="O58" s="122">
        <v>70.005306304346874</v>
      </c>
      <c r="P58" s="122">
        <v>59.634132147372149</v>
      </c>
      <c r="Q58" s="122">
        <v>57.391617430640792</v>
      </c>
      <c r="R58" s="122">
        <v>53.130828298467769</v>
      </c>
      <c r="S58" s="122">
        <v>53.875105073807219</v>
      </c>
      <c r="T58" s="122">
        <v>51.17313875140448</v>
      </c>
      <c r="U58" s="122">
        <v>44.909210501037634</v>
      </c>
      <c r="V58" s="122">
        <v>40.65725460369147</v>
      </c>
      <c r="W58" s="122">
        <v>32.582618973730433</v>
      </c>
      <c r="X58" s="122">
        <v>23.283927369448286</v>
      </c>
      <c r="Y58" s="122">
        <v>22.721648752962331</v>
      </c>
      <c r="DA58" s="130" t="s">
        <v>1625</v>
      </c>
    </row>
    <row r="59" spans="1:105" ht="12" customHeight="1" x14ac:dyDescent="0.25">
      <c r="A59" s="97" t="s">
        <v>50</v>
      </c>
      <c r="B59" s="98">
        <v>164.54312133853921</v>
      </c>
      <c r="C59" s="98">
        <v>151.67659656374403</v>
      </c>
      <c r="D59" s="98">
        <v>135.4630376211135</v>
      </c>
      <c r="E59" s="98">
        <v>114.02740330897026</v>
      </c>
      <c r="F59" s="98">
        <v>111.09524859607492</v>
      </c>
      <c r="G59" s="98">
        <v>88.634627287392959</v>
      </c>
      <c r="H59" s="98">
        <v>70.91103682113561</v>
      </c>
      <c r="I59" s="98">
        <v>52.976833827023064</v>
      </c>
      <c r="J59" s="98">
        <v>45.743651518626997</v>
      </c>
      <c r="K59" s="98">
        <v>40.226830092988905</v>
      </c>
      <c r="L59" s="98">
        <v>35.419588116051621</v>
      </c>
      <c r="M59" s="98">
        <v>34.49179759777396</v>
      </c>
      <c r="N59" s="98">
        <v>28.41619629791192</v>
      </c>
      <c r="O59" s="98">
        <v>27.664178055903125</v>
      </c>
      <c r="P59" s="98">
        <v>26.427773212992811</v>
      </c>
      <c r="Q59" s="98">
        <v>23.489828780642497</v>
      </c>
      <c r="R59" s="98">
        <v>22.368627427061679</v>
      </c>
      <c r="S59" s="98">
        <v>20.811164217680989</v>
      </c>
      <c r="T59" s="98">
        <v>20.013159213388622</v>
      </c>
      <c r="U59" s="98">
        <v>17.234608236760284</v>
      </c>
      <c r="V59" s="98">
        <v>15.262353842728434</v>
      </c>
      <c r="W59" s="98">
        <v>12.47287609334307</v>
      </c>
      <c r="X59" s="98">
        <v>9.7870854560648404</v>
      </c>
      <c r="Y59" s="98">
        <v>9.0438477672869588</v>
      </c>
      <c r="DA59" s="63" t="s">
        <v>1626</v>
      </c>
    </row>
    <row r="60" spans="1:105" ht="12" customHeight="1" x14ac:dyDescent="0.25">
      <c r="A60" s="109" t="s">
        <v>120</v>
      </c>
      <c r="B60" s="33">
        <v>195.54787338665557</v>
      </c>
      <c r="C60" s="33">
        <v>201.92901679302685</v>
      </c>
      <c r="D60" s="33">
        <v>181.88903327159431</v>
      </c>
      <c r="E60" s="33">
        <v>142.49263163693814</v>
      </c>
      <c r="F60" s="33">
        <v>155.13914422987875</v>
      </c>
      <c r="G60" s="33">
        <v>115.34769785987987</v>
      </c>
      <c r="H60" s="33">
        <v>116.01374472203673</v>
      </c>
      <c r="I60" s="33">
        <v>91.668212699420678</v>
      </c>
      <c r="J60" s="33">
        <v>70.693307990093587</v>
      </c>
      <c r="K60" s="33">
        <v>63.69607030133389</v>
      </c>
      <c r="L60" s="33">
        <v>53.446283316402415</v>
      </c>
      <c r="M60" s="33">
        <v>51.120224701506814</v>
      </c>
      <c r="N60" s="33">
        <v>39.68326228470734</v>
      </c>
      <c r="O60" s="33">
        <v>42.341128248443752</v>
      </c>
      <c r="P60" s="33">
        <v>33.206358934379338</v>
      </c>
      <c r="Q60" s="33">
        <v>33.901788649998295</v>
      </c>
      <c r="R60" s="33">
        <v>30.76220087140609</v>
      </c>
      <c r="S60" s="33">
        <v>33.06394085612623</v>
      </c>
      <c r="T60" s="33">
        <v>31.159979538015858</v>
      </c>
      <c r="U60" s="33">
        <v>27.67460226427735</v>
      </c>
      <c r="V60" s="33">
        <v>25.39490076096304</v>
      </c>
      <c r="W60" s="33">
        <v>20.109742880387362</v>
      </c>
      <c r="X60" s="33">
        <v>13.496841913383443</v>
      </c>
      <c r="Y60" s="33">
        <v>13.677800985675374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15484.670644461643</v>
      </c>
      <c r="C62" s="117">
        <f t="shared" si="21"/>
        <v>16264.417524376106</v>
      </c>
      <c r="D62" s="117">
        <f t="shared" si="21"/>
        <v>15840.545694111308</v>
      </c>
      <c r="E62" s="117">
        <f t="shared" si="21"/>
        <v>17954.395506502093</v>
      </c>
      <c r="F62" s="117">
        <f t="shared" si="21"/>
        <v>18681.79173898276</v>
      </c>
      <c r="G62" s="117">
        <f t="shared" si="21"/>
        <v>19378.077969027803</v>
      </c>
      <c r="H62" s="117">
        <f t="shared" si="21"/>
        <v>17536.669507911331</v>
      </c>
      <c r="I62" s="117">
        <f t="shared" si="21"/>
        <v>16308.442018373262</v>
      </c>
      <c r="J62" s="117">
        <f t="shared" si="21"/>
        <v>16436.019277219217</v>
      </c>
      <c r="K62" s="117">
        <f t="shared" si="21"/>
        <v>17250.551623291205</v>
      </c>
      <c r="L62" s="117">
        <f t="shared" si="21"/>
        <v>19078.52750352471</v>
      </c>
      <c r="M62" s="117">
        <f t="shared" si="21"/>
        <v>18356.72194592634</v>
      </c>
      <c r="N62" s="117">
        <f t="shared" si="21"/>
        <v>18534.786680074805</v>
      </c>
      <c r="O62" s="117">
        <f t="shared" si="21"/>
        <v>18452.331515005502</v>
      </c>
      <c r="P62" s="117">
        <f t="shared" si="21"/>
        <v>15449.309622343149</v>
      </c>
      <c r="Q62" s="117">
        <f t="shared" si="21"/>
        <v>17373.089643391722</v>
      </c>
      <c r="R62" s="117">
        <f t="shared" ref="R62:V62" si="22">R63+R66+R68+R77</f>
        <v>17438.022250003953</v>
      </c>
      <c r="S62" s="117">
        <f t="shared" si="22"/>
        <v>17657.949835191823</v>
      </c>
      <c r="T62" s="117">
        <f t="shared" si="22"/>
        <v>16859.204507524868</v>
      </c>
      <c r="U62" s="117">
        <f t="shared" si="22"/>
        <v>16505.897315430604</v>
      </c>
      <c r="V62" s="117">
        <f t="shared" si="22"/>
        <v>16280.060595971008</v>
      </c>
      <c r="W62" s="117">
        <f t="shared" ref="W62:Y62" si="23">W63+W66+W68+W77</f>
        <v>17825.623856915336</v>
      </c>
      <c r="X62" s="117">
        <f t="shared" si="23"/>
        <v>15434.150762085756</v>
      </c>
      <c r="Y62" s="117">
        <f t="shared" si="23"/>
        <v>13294.123434895229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11496.638068556367</v>
      </c>
      <c r="C63" s="122">
        <f t="shared" si="24"/>
        <v>12207.86979129087</v>
      </c>
      <c r="D63" s="122">
        <f t="shared" si="24"/>
        <v>11790.19408615903</v>
      </c>
      <c r="E63" s="122">
        <f t="shared" si="24"/>
        <v>13779.498296353453</v>
      </c>
      <c r="F63" s="122">
        <f t="shared" si="24"/>
        <v>14687.534041712304</v>
      </c>
      <c r="G63" s="122">
        <f t="shared" si="24"/>
        <v>15359.796427874779</v>
      </c>
      <c r="H63" s="122">
        <f t="shared" si="24"/>
        <v>13727.037354959655</v>
      </c>
      <c r="I63" s="122">
        <f t="shared" si="24"/>
        <v>12984.952057194636</v>
      </c>
      <c r="J63" s="122">
        <f t="shared" si="24"/>
        <v>13405.513709656901</v>
      </c>
      <c r="K63" s="122">
        <f t="shared" si="24"/>
        <v>14047.521782732832</v>
      </c>
      <c r="L63" s="122">
        <f t="shared" si="24"/>
        <v>15568.198522610492</v>
      </c>
      <c r="M63" s="122">
        <f t="shared" si="24"/>
        <v>14756.523292675725</v>
      </c>
      <c r="N63" s="122">
        <f t="shared" si="24"/>
        <v>15086.473820886491</v>
      </c>
      <c r="O63" s="122">
        <f t="shared" si="24"/>
        <v>15080.342100945389</v>
      </c>
      <c r="P63" s="122">
        <f t="shared" si="24"/>
        <v>12279.817274021838</v>
      </c>
      <c r="Q63" s="122">
        <f t="shared" si="24"/>
        <v>14128.815366528635</v>
      </c>
      <c r="R63" s="122">
        <f t="shared" ref="R63:V63" si="25">SUM(R64:R65)</f>
        <v>14168.457758076753</v>
      </c>
      <c r="S63" s="122">
        <f t="shared" si="25"/>
        <v>14266.365651607304</v>
      </c>
      <c r="T63" s="122">
        <f t="shared" si="25"/>
        <v>13525.588388182494</v>
      </c>
      <c r="U63" s="122">
        <f t="shared" si="25"/>
        <v>13176.267138941708</v>
      </c>
      <c r="V63" s="122">
        <f t="shared" si="25"/>
        <v>12953.834568968385</v>
      </c>
      <c r="W63" s="122">
        <f t="shared" ref="W63:Y63" si="26">SUM(W64:W65)</f>
        <v>14918.56123128135</v>
      </c>
      <c r="X63" s="122">
        <f t="shared" si="26"/>
        <v>13147.029003777172</v>
      </c>
      <c r="Y63" s="122">
        <f t="shared" si="26"/>
        <v>11226.729484494253</v>
      </c>
      <c r="DA63" s="130" t="s">
        <v>1629</v>
      </c>
    </row>
    <row r="64" spans="1:105" ht="12" customHeight="1" x14ac:dyDescent="0.25">
      <c r="A64" s="97" t="s">
        <v>212</v>
      </c>
      <c r="B64" s="98">
        <v>11353.77358024507</v>
      </c>
      <c r="C64" s="98">
        <v>12059.110444483624</v>
      </c>
      <c r="D64" s="98">
        <v>11647.135065466009</v>
      </c>
      <c r="E64" s="98">
        <v>13627.028749829826</v>
      </c>
      <c r="F64" s="98">
        <v>14513.736297363392</v>
      </c>
      <c r="G64" s="98">
        <v>15178.994834833758</v>
      </c>
      <c r="H64" s="98">
        <v>13569.192739923314</v>
      </c>
      <c r="I64" s="98">
        <v>12839.347012831389</v>
      </c>
      <c r="J64" s="98">
        <v>13259.692028554015</v>
      </c>
      <c r="K64" s="98">
        <v>13894.667033915881</v>
      </c>
      <c r="L64" s="98">
        <v>15390.620765421512</v>
      </c>
      <c r="M64" s="98">
        <v>14584.47277608615</v>
      </c>
      <c r="N64" s="98">
        <v>14918.490601271533</v>
      </c>
      <c r="O64" s="98">
        <v>14897.402971080695</v>
      </c>
      <c r="P64" s="98">
        <v>12125.540477235336</v>
      </c>
      <c r="Q64" s="98">
        <v>13966.812245807329</v>
      </c>
      <c r="R64" s="98">
        <v>14003.497299231502</v>
      </c>
      <c r="S64" s="98">
        <v>14097.686581117137</v>
      </c>
      <c r="T64" s="98">
        <v>13363.349006352868</v>
      </c>
      <c r="U64" s="98">
        <v>13013.198420631375</v>
      </c>
      <c r="V64" s="98">
        <v>12790.80153326943</v>
      </c>
      <c r="W64" s="98">
        <v>14675.031851382142</v>
      </c>
      <c r="X64" s="98">
        <v>12919.703777566523</v>
      </c>
      <c r="Y64" s="98">
        <v>11037.839650532116</v>
      </c>
      <c r="DA64" s="63" t="s">
        <v>1630</v>
      </c>
    </row>
    <row r="65" spans="1:105" ht="12" customHeight="1" x14ac:dyDescent="0.25">
      <c r="A65" s="97" t="s">
        <v>53</v>
      </c>
      <c r="B65" s="98">
        <v>142.86448831129672</v>
      </c>
      <c r="C65" s="98">
        <v>148.75934680724686</v>
      </c>
      <c r="D65" s="98">
        <v>143.0590206930209</v>
      </c>
      <c r="E65" s="98">
        <v>152.46954652362777</v>
      </c>
      <c r="F65" s="98">
        <v>173.79774434891289</v>
      </c>
      <c r="G65" s="98">
        <v>180.80159304102102</v>
      </c>
      <c r="H65" s="98">
        <v>157.84461503634205</v>
      </c>
      <c r="I65" s="98">
        <v>145.60504436324712</v>
      </c>
      <c r="J65" s="98">
        <v>145.82168110288768</v>
      </c>
      <c r="K65" s="98">
        <v>152.85474881695089</v>
      </c>
      <c r="L65" s="98">
        <v>177.57775718897975</v>
      </c>
      <c r="M65" s="98">
        <v>172.05051658957549</v>
      </c>
      <c r="N65" s="98">
        <v>167.98321961495861</v>
      </c>
      <c r="O65" s="98">
        <v>182.93912986469289</v>
      </c>
      <c r="P65" s="98">
        <v>154.27679678650168</v>
      </c>
      <c r="Q65" s="98">
        <v>162.00312072130654</v>
      </c>
      <c r="R65" s="98">
        <v>164.96045884525171</v>
      </c>
      <c r="S65" s="98">
        <v>168.67907049016719</v>
      </c>
      <c r="T65" s="98">
        <v>162.23938182962669</v>
      </c>
      <c r="U65" s="98">
        <v>163.06871831033192</v>
      </c>
      <c r="V65" s="98">
        <v>163.03303569895411</v>
      </c>
      <c r="W65" s="98">
        <v>243.52937989920781</v>
      </c>
      <c r="X65" s="98">
        <v>227.32522621064859</v>
      </c>
      <c r="Y65" s="98">
        <v>188.88983396213808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39.02074717055882</v>
      </c>
      <c r="C66" s="122">
        <f t="shared" si="27"/>
        <v>49.100247533464355</v>
      </c>
      <c r="D66" s="122">
        <f t="shared" si="27"/>
        <v>42.280143145603326</v>
      </c>
      <c r="E66" s="122">
        <f t="shared" si="27"/>
        <v>140.34325390406241</v>
      </c>
      <c r="F66" s="122">
        <f t="shared" si="27"/>
        <v>60.312238487490788</v>
      </c>
      <c r="G66" s="122">
        <f t="shared" si="27"/>
        <v>62.961226476464532</v>
      </c>
      <c r="H66" s="122">
        <f t="shared" si="27"/>
        <v>80.512990637259733</v>
      </c>
      <c r="I66" s="122">
        <f t="shared" si="27"/>
        <v>73.065085803851517</v>
      </c>
      <c r="J66" s="122">
        <f t="shared" si="27"/>
        <v>96.137326406271043</v>
      </c>
      <c r="K66" s="122">
        <f t="shared" si="27"/>
        <v>110.53821337733581</v>
      </c>
      <c r="L66" s="122">
        <f t="shared" si="27"/>
        <v>88.483618240652874</v>
      </c>
      <c r="M66" s="122">
        <f t="shared" si="27"/>
        <v>99.588264987016004</v>
      </c>
      <c r="N66" s="122">
        <f t="shared" si="27"/>
        <v>165.37271887072998</v>
      </c>
      <c r="O66" s="122">
        <f t="shared" si="27"/>
        <v>102.82488788908842</v>
      </c>
      <c r="P66" s="122">
        <f t="shared" si="27"/>
        <v>78.332368634927334</v>
      </c>
      <c r="Q66" s="122">
        <f t="shared" si="27"/>
        <v>162.77628351470338</v>
      </c>
      <c r="R66" s="122">
        <f t="shared" si="27"/>
        <v>112.44047384559853</v>
      </c>
      <c r="S66" s="122">
        <f t="shared" si="27"/>
        <v>163.0651777686457</v>
      </c>
      <c r="T66" s="122">
        <f t="shared" si="27"/>
        <v>124.35703162754969</v>
      </c>
      <c r="U66" s="122">
        <f t="shared" si="27"/>
        <v>151.40599700093739</v>
      </c>
      <c r="V66" s="122">
        <f t="shared" si="27"/>
        <v>115.7084079860561</v>
      </c>
      <c r="W66" s="122">
        <f t="shared" si="27"/>
        <v>110.44465983931714</v>
      </c>
      <c r="X66" s="122">
        <f t="shared" si="27"/>
        <v>165.35209809782978</v>
      </c>
      <c r="Y66" s="122">
        <f t="shared" si="27"/>
        <v>144.36129655769565</v>
      </c>
      <c r="DA66" s="130" t="s">
        <v>1632</v>
      </c>
    </row>
    <row r="67" spans="1:105" ht="12" customHeight="1" x14ac:dyDescent="0.25">
      <c r="A67" s="97" t="s">
        <v>53</v>
      </c>
      <c r="B67" s="98">
        <v>39.02074717055882</v>
      </c>
      <c r="C67" s="98">
        <v>49.100247533464355</v>
      </c>
      <c r="D67" s="98">
        <v>42.280143145603326</v>
      </c>
      <c r="E67" s="98">
        <v>140.34325390406241</v>
      </c>
      <c r="F67" s="98">
        <v>60.312238487490788</v>
      </c>
      <c r="G67" s="98">
        <v>62.961226476464532</v>
      </c>
      <c r="H67" s="98">
        <v>80.512990637259733</v>
      </c>
      <c r="I67" s="98">
        <v>73.065085803851517</v>
      </c>
      <c r="J67" s="98">
        <v>96.137326406271043</v>
      </c>
      <c r="K67" s="98">
        <v>110.53821337733581</v>
      </c>
      <c r="L67" s="98">
        <v>88.483618240652874</v>
      </c>
      <c r="M67" s="98">
        <v>99.588264987016004</v>
      </c>
      <c r="N67" s="98">
        <v>165.37271887072998</v>
      </c>
      <c r="O67" s="98">
        <v>102.82488788908842</v>
      </c>
      <c r="P67" s="98">
        <v>78.332368634927334</v>
      </c>
      <c r="Q67" s="98">
        <v>162.77628351470338</v>
      </c>
      <c r="R67" s="98">
        <v>112.44047384559853</v>
      </c>
      <c r="S67" s="98">
        <v>163.0651777686457</v>
      </c>
      <c r="T67" s="98">
        <v>124.35703162754969</v>
      </c>
      <c r="U67" s="98">
        <v>151.40599700093739</v>
      </c>
      <c r="V67" s="98">
        <v>115.7084079860561</v>
      </c>
      <c r="W67" s="98">
        <v>110.44465983931714</v>
      </c>
      <c r="X67" s="98">
        <v>165.35209809782978</v>
      </c>
      <c r="Y67" s="98">
        <v>144.36129655769565</v>
      </c>
      <c r="DA67" s="63" t="s">
        <v>1633</v>
      </c>
    </row>
    <row r="68" spans="1:105" ht="12" customHeight="1" x14ac:dyDescent="0.25">
      <c r="A68" s="121" t="s">
        <v>55</v>
      </c>
      <c r="B68" s="122">
        <v>2705.3615804182414</v>
      </c>
      <c r="C68" s="122">
        <v>2750.1944195600004</v>
      </c>
      <c r="D68" s="122">
        <v>2742.1119166596563</v>
      </c>
      <c r="E68" s="122">
        <v>2771.4481866146384</v>
      </c>
      <c r="F68" s="122">
        <v>2658.7165682722107</v>
      </c>
      <c r="G68" s="122">
        <v>2671.0689645056941</v>
      </c>
      <c r="H68" s="122">
        <v>2523.0556122446328</v>
      </c>
      <c r="I68" s="122">
        <v>2261.6996953203779</v>
      </c>
      <c r="J68" s="122">
        <v>2044.3720759184835</v>
      </c>
      <c r="K68" s="122">
        <v>2147.9706136279819</v>
      </c>
      <c r="L68" s="122">
        <v>2444.3457590336889</v>
      </c>
      <c r="M68" s="122">
        <v>2458.6091500387183</v>
      </c>
      <c r="N68" s="122">
        <v>2448.1189267635482</v>
      </c>
      <c r="O68" s="122">
        <v>2346.5532793479615</v>
      </c>
      <c r="P68" s="122">
        <v>2259.6406888832712</v>
      </c>
      <c r="Q68" s="122">
        <v>2207.6730639835323</v>
      </c>
      <c r="R68" s="122">
        <v>2250.9187002827848</v>
      </c>
      <c r="S68" s="122">
        <v>2200.7492913584242</v>
      </c>
      <c r="T68" s="122">
        <v>2191.7281855377541</v>
      </c>
      <c r="U68" s="122">
        <v>2135.0641596980777</v>
      </c>
      <c r="V68" s="122">
        <v>2104.0879908411343</v>
      </c>
      <c r="W68" s="122">
        <v>1772.618365922985</v>
      </c>
      <c r="X68" s="122">
        <v>1308.3524939265073</v>
      </c>
      <c r="Y68" s="122">
        <v>1196.6779343391511</v>
      </c>
      <c r="DA68" s="130" t="s">
        <v>1634</v>
      </c>
    </row>
    <row r="69" spans="1:105" ht="12" customHeight="1" x14ac:dyDescent="0.25">
      <c r="A69" s="97" t="s">
        <v>134</v>
      </c>
      <c r="B69" s="98">
        <v>2407.2811691196375</v>
      </c>
      <c r="C69" s="98">
        <v>2467.036388794721</v>
      </c>
      <c r="D69" s="98">
        <v>2433.3424096545855</v>
      </c>
      <c r="E69" s="98">
        <v>2442.2705623121196</v>
      </c>
      <c r="F69" s="98">
        <v>2245.7443028702687</v>
      </c>
      <c r="G69" s="98">
        <v>2338.1766348563588</v>
      </c>
      <c r="H69" s="98">
        <v>2286.9925103607497</v>
      </c>
      <c r="I69" s="98">
        <v>2142.2108358113705</v>
      </c>
      <c r="J69" s="98">
        <v>1912.9070299999378</v>
      </c>
      <c r="K69" s="98">
        <v>2026.5843906403511</v>
      </c>
      <c r="L69" s="98">
        <v>2351.8990336544834</v>
      </c>
      <c r="M69" s="98">
        <v>2366.795346843724</v>
      </c>
      <c r="N69" s="98">
        <v>2374.0432514659169</v>
      </c>
      <c r="O69" s="98">
        <v>2272.6987396294389</v>
      </c>
      <c r="P69" s="98">
        <v>2207.3380276831508</v>
      </c>
      <c r="Q69" s="98">
        <v>2159.6206341165562</v>
      </c>
      <c r="R69" s="98">
        <v>2202.2680746395622</v>
      </c>
      <c r="S69" s="98">
        <v>2152.5211305063285</v>
      </c>
      <c r="T69" s="98">
        <v>2138.4079485013876</v>
      </c>
      <c r="U69" s="98">
        <v>2088.4802820504265</v>
      </c>
      <c r="V69" s="98">
        <v>2055.6845817956369</v>
      </c>
      <c r="W69" s="98">
        <v>1728.7115803630118</v>
      </c>
      <c r="X69" s="98">
        <v>1265.6899471749098</v>
      </c>
      <c r="Y69" s="98">
        <v>1152.3742205236672</v>
      </c>
      <c r="DA69" s="63" t="s">
        <v>1635</v>
      </c>
    </row>
    <row r="70" spans="1:105" ht="12" customHeight="1" x14ac:dyDescent="0.25">
      <c r="A70" s="97" t="s">
        <v>133</v>
      </c>
      <c r="B70" s="98">
        <v>0.26159318128088005</v>
      </c>
      <c r="C70" s="98">
        <v>0.30233020627380447</v>
      </c>
      <c r="D70" s="98">
        <v>0.32136069382842869</v>
      </c>
      <c r="E70" s="98">
        <v>0.38661902000493348</v>
      </c>
      <c r="F70" s="98">
        <v>0.35935839319292273</v>
      </c>
      <c r="G70" s="98">
        <v>0.58124180048767271</v>
      </c>
      <c r="H70" s="98">
        <v>0.72098164909583073</v>
      </c>
      <c r="I70" s="98">
        <v>1.0526466568234056</v>
      </c>
      <c r="J70" s="98">
        <v>1.219401212356612</v>
      </c>
      <c r="K70" s="98">
        <v>1.7147499089486082</v>
      </c>
      <c r="L70" s="98">
        <v>3.2106353356252888</v>
      </c>
      <c r="M70" s="98">
        <v>3.2594284713147541</v>
      </c>
      <c r="N70" s="98">
        <v>4.014737965298222</v>
      </c>
      <c r="O70" s="98">
        <v>4.5324099480811393</v>
      </c>
      <c r="P70" s="98">
        <v>5.1491327483068678</v>
      </c>
      <c r="Q70" s="98">
        <v>5.2875387362482655</v>
      </c>
      <c r="R70" s="98">
        <v>5.9057952427785567</v>
      </c>
      <c r="S70" s="98">
        <v>6.1898339231822064</v>
      </c>
      <c r="T70" s="98">
        <v>6.5227398489351041</v>
      </c>
      <c r="U70" s="98">
        <v>6.9751175229828632</v>
      </c>
      <c r="V70" s="98">
        <v>8.0163235326622377</v>
      </c>
      <c r="W70" s="98">
        <v>12.251868578051656</v>
      </c>
      <c r="X70" s="98">
        <v>17.693446116872117</v>
      </c>
      <c r="Y70" s="98">
        <v>16.864199574506785</v>
      </c>
      <c r="DA70" s="63" t="s">
        <v>1636</v>
      </c>
    </row>
    <row r="71" spans="1:105" ht="12" customHeight="1" x14ac:dyDescent="0.25">
      <c r="A71" s="100" t="s">
        <v>212</v>
      </c>
      <c r="B71" s="101">
        <v>7.8326629905684092E-2</v>
      </c>
      <c r="C71" s="101">
        <v>7.9048236014779866E-2</v>
      </c>
      <c r="D71" s="101">
        <v>9.5543585938011447E-2</v>
      </c>
      <c r="E71" s="101">
        <v>9.6782066486367266E-2</v>
      </c>
      <c r="F71" s="101">
        <v>0.10827600561633227</v>
      </c>
      <c r="G71" s="101">
        <v>0.14587326802978567</v>
      </c>
      <c r="H71" s="101">
        <v>0.1748558624256315</v>
      </c>
      <c r="I71" s="101">
        <v>0.2341218496656586</v>
      </c>
      <c r="J71" s="101">
        <v>0.33017309783400717</v>
      </c>
      <c r="K71" s="101">
        <v>0.37288616368715888</v>
      </c>
      <c r="L71" s="101">
        <v>0.66484444452565139</v>
      </c>
      <c r="M71" s="101">
        <v>0.81650484497415121</v>
      </c>
      <c r="N71" s="101">
        <v>0.74240662361208976</v>
      </c>
      <c r="O71" s="101">
        <v>0.78504096248068533</v>
      </c>
      <c r="P71" s="101">
        <v>1.4211310468423475</v>
      </c>
      <c r="Q71" s="101">
        <v>0.96858296099098129</v>
      </c>
      <c r="R71" s="101">
        <v>1.0267969290757286</v>
      </c>
      <c r="S71" s="101">
        <v>1.1530844916233096</v>
      </c>
      <c r="T71" s="101">
        <v>1.1073616132948054</v>
      </c>
      <c r="U71" s="101">
        <v>1.3567776913791227</v>
      </c>
      <c r="V71" s="101">
        <v>1.685698767672932</v>
      </c>
      <c r="W71" s="101">
        <v>3.2785290890658185</v>
      </c>
      <c r="X71" s="101">
        <v>2.3155550244311969</v>
      </c>
      <c r="Y71" s="101">
        <v>4.1723450819789552</v>
      </c>
      <c r="DA71" s="131" t="s">
        <v>1637</v>
      </c>
    </row>
    <row r="72" spans="1:105" ht="12" customHeight="1" x14ac:dyDescent="0.25">
      <c r="A72" s="103" t="s">
        <v>52</v>
      </c>
      <c r="B72" s="104">
        <v>0.18326655137519599</v>
      </c>
      <c r="C72" s="104">
        <v>0.22328197025902463</v>
      </c>
      <c r="D72" s="104">
        <v>0.22581710789041723</v>
      </c>
      <c r="E72" s="104">
        <v>0.2898369535185662</v>
      </c>
      <c r="F72" s="104">
        <v>0.25108238757659046</v>
      </c>
      <c r="G72" s="104">
        <v>0.43536853245788698</v>
      </c>
      <c r="H72" s="104">
        <v>0.54612578667019929</v>
      </c>
      <c r="I72" s="104">
        <v>0.81852480715774711</v>
      </c>
      <c r="J72" s="104">
        <v>0.88922811452260486</v>
      </c>
      <c r="K72" s="104">
        <v>1.3418637452614492</v>
      </c>
      <c r="L72" s="104">
        <v>2.5457908910996374</v>
      </c>
      <c r="M72" s="104">
        <v>2.4429236263406029</v>
      </c>
      <c r="N72" s="104">
        <v>3.2723313416861322</v>
      </c>
      <c r="O72" s="104">
        <v>3.747368985600454</v>
      </c>
      <c r="P72" s="104">
        <v>3.7280017014645201</v>
      </c>
      <c r="Q72" s="104">
        <v>4.318955775257284</v>
      </c>
      <c r="R72" s="104">
        <v>4.8789983137028283</v>
      </c>
      <c r="S72" s="104">
        <v>5.0367494315588965</v>
      </c>
      <c r="T72" s="104">
        <v>5.4153782356402989</v>
      </c>
      <c r="U72" s="104">
        <v>5.6183398316037403</v>
      </c>
      <c r="V72" s="104">
        <v>6.3306247649893059</v>
      </c>
      <c r="W72" s="104">
        <v>8.9733394889858378</v>
      </c>
      <c r="X72" s="104">
        <v>15.377891092440919</v>
      </c>
      <c r="Y72" s="104">
        <v>12.691854492527829</v>
      </c>
      <c r="DA72" s="132" t="s">
        <v>1638</v>
      </c>
    </row>
    <row r="73" spans="1:105" ht="12" customHeight="1" x14ac:dyDescent="0.25">
      <c r="A73" s="106" t="s">
        <v>122</v>
      </c>
      <c r="B73" s="101">
        <v>294.09742226660262</v>
      </c>
      <c r="C73" s="101">
        <v>279.09034057238961</v>
      </c>
      <c r="D73" s="101">
        <v>303.80051283017815</v>
      </c>
      <c r="E73" s="101">
        <v>322.95916955307354</v>
      </c>
      <c r="F73" s="101">
        <v>404.34031520672846</v>
      </c>
      <c r="G73" s="101">
        <v>325.33042362790917</v>
      </c>
      <c r="H73" s="101">
        <v>229.93543386395928</v>
      </c>
      <c r="I73" s="101">
        <v>115.72734353471525</v>
      </c>
      <c r="J73" s="101">
        <v>122.92379944012333</v>
      </c>
      <c r="K73" s="101">
        <v>112.19045357850736</v>
      </c>
      <c r="L73" s="101">
        <v>82.235338980112147</v>
      </c>
      <c r="M73" s="101">
        <v>79.867385491957663</v>
      </c>
      <c r="N73" s="101">
        <v>59.179539734586641</v>
      </c>
      <c r="O73" s="101">
        <v>58.495989264505646</v>
      </c>
      <c r="P73" s="101">
        <v>40.538242188087779</v>
      </c>
      <c r="Q73" s="101">
        <v>36.869443932929357</v>
      </c>
      <c r="R73" s="101">
        <v>36.566621275223866</v>
      </c>
      <c r="S73" s="101">
        <v>34.714545693293978</v>
      </c>
      <c r="T73" s="101">
        <v>36.723349513048944</v>
      </c>
      <c r="U73" s="101">
        <v>29.121330692584493</v>
      </c>
      <c r="V73" s="101">
        <v>27.0190500860406</v>
      </c>
      <c r="W73" s="101">
        <v>20.872493296893275</v>
      </c>
      <c r="X73" s="101">
        <v>13.182087672211422</v>
      </c>
      <c r="Y73" s="101">
        <v>13.310054127569515</v>
      </c>
      <c r="DA73" s="131" t="s">
        <v>1639</v>
      </c>
    </row>
    <row r="74" spans="1:105" ht="12" customHeight="1" x14ac:dyDescent="0.25">
      <c r="A74" s="107" t="s">
        <v>121</v>
      </c>
      <c r="B74" s="104">
        <v>3.7213958507206497</v>
      </c>
      <c r="C74" s="104">
        <v>3.7653599866158123</v>
      </c>
      <c r="D74" s="104">
        <v>4.647633481064144</v>
      </c>
      <c r="E74" s="104">
        <v>5.8318357294400673</v>
      </c>
      <c r="F74" s="104">
        <v>8.2725918020205746</v>
      </c>
      <c r="G74" s="104">
        <v>6.9806642209387952</v>
      </c>
      <c r="H74" s="104">
        <v>5.4066863708281696</v>
      </c>
      <c r="I74" s="104">
        <v>2.7088693174689098</v>
      </c>
      <c r="J74" s="104">
        <v>7.3218452660656865</v>
      </c>
      <c r="K74" s="104">
        <v>7.4810195001751794</v>
      </c>
      <c r="L74" s="104">
        <v>7.0007510634681545</v>
      </c>
      <c r="M74" s="104">
        <v>8.6869892317221815</v>
      </c>
      <c r="N74" s="104">
        <v>10.881397597746258</v>
      </c>
      <c r="O74" s="104">
        <v>10.826140505935667</v>
      </c>
      <c r="P74" s="104">
        <v>6.6152862637259826</v>
      </c>
      <c r="Q74" s="104">
        <v>5.8954471977986858</v>
      </c>
      <c r="R74" s="104">
        <v>6.1782091252201026</v>
      </c>
      <c r="S74" s="104">
        <v>7.3237812356196805</v>
      </c>
      <c r="T74" s="104">
        <v>10.074147674382502</v>
      </c>
      <c r="U74" s="104">
        <v>10.487429432083498</v>
      </c>
      <c r="V74" s="104">
        <v>13.368035426794535</v>
      </c>
      <c r="W74" s="104">
        <v>10.782423685028235</v>
      </c>
      <c r="X74" s="104">
        <v>11.787012962514142</v>
      </c>
      <c r="Y74" s="104">
        <v>14.129460113407513</v>
      </c>
      <c r="DA74" s="132" t="s">
        <v>1640</v>
      </c>
    </row>
    <row r="75" spans="1:105" ht="12" customHeight="1" x14ac:dyDescent="0.25">
      <c r="A75" s="108" t="s">
        <v>53</v>
      </c>
      <c r="B75" s="98">
        <v>0.97214323155862792</v>
      </c>
      <c r="C75" s="98">
        <v>0.86107645710702041</v>
      </c>
      <c r="D75" s="98">
        <v>1.2193403615498504</v>
      </c>
      <c r="E75" s="98">
        <v>1.2896209085017345</v>
      </c>
      <c r="F75" s="98">
        <v>2.2200566181917196</v>
      </c>
      <c r="G75" s="98">
        <v>1.585269507442971</v>
      </c>
      <c r="H75" s="98">
        <v>1.1965690179817929</v>
      </c>
      <c r="I75" s="98">
        <v>0.55842013884515296</v>
      </c>
      <c r="J75" s="98">
        <v>1.8683700610892218</v>
      </c>
      <c r="K75" s="98">
        <v>1.5378939294623553</v>
      </c>
      <c r="L75" s="98">
        <v>1.3718274302194058</v>
      </c>
      <c r="M75" s="98">
        <v>2.0853851050742005</v>
      </c>
      <c r="N75" s="98">
        <v>1.9152109070779204</v>
      </c>
      <c r="O75" s="98">
        <v>1.7973406986782636</v>
      </c>
      <c r="P75" s="98">
        <v>1.7934666431433774</v>
      </c>
      <c r="Q75" s="98">
        <v>1.0635523193471552</v>
      </c>
      <c r="R75" s="98">
        <v>1.059365682242617</v>
      </c>
      <c r="S75" s="98">
        <v>1.3488036092414029</v>
      </c>
      <c r="T75" s="98">
        <v>1.6525178986084597</v>
      </c>
      <c r="U75" s="98">
        <v>2.0055705758219537</v>
      </c>
      <c r="V75" s="98">
        <v>2.7837036902820134</v>
      </c>
      <c r="W75" s="98">
        <v>2.6715215881575811</v>
      </c>
      <c r="X75" s="98">
        <v>0.14198655391201981</v>
      </c>
      <c r="Y75" s="98">
        <v>3.0207408518765537</v>
      </c>
      <c r="DA75" s="63" t="s">
        <v>1641</v>
      </c>
    </row>
    <row r="76" spans="1:105" ht="12" customHeight="1" x14ac:dyDescent="0.25">
      <c r="A76" s="108" t="s">
        <v>52</v>
      </c>
      <c r="B76" s="98">
        <v>2.7492526191620219</v>
      </c>
      <c r="C76" s="98">
        <v>2.9042835295087919</v>
      </c>
      <c r="D76" s="98">
        <v>3.4282931195142936</v>
      </c>
      <c r="E76" s="98">
        <v>4.5422148209383328</v>
      </c>
      <c r="F76" s="98">
        <v>6.052535183828855</v>
      </c>
      <c r="G76" s="98">
        <v>5.3953947134958247</v>
      </c>
      <c r="H76" s="98">
        <v>4.2101173528463764</v>
      </c>
      <c r="I76" s="98">
        <v>2.1504491786237567</v>
      </c>
      <c r="J76" s="98">
        <v>5.4534752049764652</v>
      </c>
      <c r="K76" s="98">
        <v>5.9431255707128239</v>
      </c>
      <c r="L76" s="98">
        <v>5.6289236332487489</v>
      </c>
      <c r="M76" s="98">
        <v>6.601604126647981</v>
      </c>
      <c r="N76" s="98">
        <v>8.9661866906683372</v>
      </c>
      <c r="O76" s="98">
        <v>9.0287998072574034</v>
      </c>
      <c r="P76" s="98">
        <v>4.8218196205826054</v>
      </c>
      <c r="Q76" s="98">
        <v>4.8318948784515303</v>
      </c>
      <c r="R76" s="98">
        <v>5.1188434429774858</v>
      </c>
      <c r="S76" s="98">
        <v>5.9749776263782772</v>
      </c>
      <c r="T76" s="98">
        <v>8.4216297757740417</v>
      </c>
      <c r="U76" s="98">
        <v>8.4818588562615442</v>
      </c>
      <c r="V76" s="98">
        <v>10.584331736512521</v>
      </c>
      <c r="W76" s="98">
        <v>8.1109020968706531</v>
      </c>
      <c r="X76" s="98">
        <v>11.645026408602122</v>
      </c>
      <c r="Y76" s="98">
        <v>11.108719261530959</v>
      </c>
      <c r="DA76" s="63" t="s">
        <v>1642</v>
      </c>
    </row>
    <row r="77" spans="1:105" ht="12" customHeight="1" x14ac:dyDescent="0.25">
      <c r="A77" s="121" t="s">
        <v>54</v>
      </c>
      <c r="B77" s="122">
        <v>1243.6502483164766</v>
      </c>
      <c r="C77" s="122">
        <v>1257.2530659917704</v>
      </c>
      <c r="D77" s="122">
        <v>1265.9595481470189</v>
      </c>
      <c r="E77" s="122">
        <v>1263.1057696299399</v>
      </c>
      <c r="F77" s="122">
        <v>1275.2288905107534</v>
      </c>
      <c r="G77" s="122">
        <v>1284.2513501708656</v>
      </c>
      <c r="H77" s="122">
        <v>1206.0635500697829</v>
      </c>
      <c r="I77" s="122">
        <v>988.72518005439656</v>
      </c>
      <c r="J77" s="122">
        <v>889.99616523755913</v>
      </c>
      <c r="K77" s="122">
        <v>944.52101355305354</v>
      </c>
      <c r="L77" s="122">
        <v>977.4996036398752</v>
      </c>
      <c r="M77" s="122">
        <v>1042.0012382248785</v>
      </c>
      <c r="N77" s="122">
        <v>834.82121355403365</v>
      </c>
      <c r="O77" s="122">
        <v>922.61124682306229</v>
      </c>
      <c r="P77" s="122">
        <v>831.51929080311243</v>
      </c>
      <c r="Q77" s="122">
        <v>873.82492936485176</v>
      </c>
      <c r="R77" s="122">
        <v>906.20531779881685</v>
      </c>
      <c r="S77" s="122">
        <v>1027.769714457447</v>
      </c>
      <c r="T77" s="122">
        <v>1017.5309021770701</v>
      </c>
      <c r="U77" s="122">
        <v>1043.1600197898797</v>
      </c>
      <c r="V77" s="122">
        <v>1106.429628175433</v>
      </c>
      <c r="W77" s="122">
        <v>1023.9995998716834</v>
      </c>
      <c r="X77" s="122">
        <v>813.41716628424479</v>
      </c>
      <c r="Y77" s="122">
        <v>726.35471950412898</v>
      </c>
      <c r="DA77" s="130" t="s">
        <v>1643</v>
      </c>
    </row>
    <row r="78" spans="1:105" ht="12" customHeight="1" x14ac:dyDescent="0.25">
      <c r="A78" s="97" t="s">
        <v>189</v>
      </c>
      <c r="B78" s="98">
        <v>1213.6519626984214</v>
      </c>
      <c r="C78" s="98">
        <v>1220.1627685286303</v>
      </c>
      <c r="D78" s="98">
        <v>1220.3083226520166</v>
      </c>
      <c r="E78" s="98">
        <v>1203.411300460529</v>
      </c>
      <c r="F78" s="98">
        <v>1177.2984840358781</v>
      </c>
      <c r="G78" s="98">
        <v>1228.4694154253423</v>
      </c>
      <c r="H78" s="98">
        <v>1160.5573487116255</v>
      </c>
      <c r="I78" s="98">
        <v>960.27595728057781</v>
      </c>
      <c r="J78" s="98">
        <v>841.81711400599136</v>
      </c>
      <c r="K78" s="98">
        <v>899.07646314077522</v>
      </c>
      <c r="L78" s="98">
        <v>954.40778984146584</v>
      </c>
      <c r="M78" s="98">
        <v>1037.5542372294562</v>
      </c>
      <c r="N78" s="98">
        <v>823.27576127522809</v>
      </c>
      <c r="O78" s="98">
        <v>902.20009269539094</v>
      </c>
      <c r="P78" s="98">
        <v>816.53871313181878</v>
      </c>
      <c r="Q78" s="98">
        <v>858.15313728709998</v>
      </c>
      <c r="R78" s="98">
        <v>890.67128577768347</v>
      </c>
      <c r="S78" s="98">
        <v>1009.2502958883651</v>
      </c>
      <c r="T78" s="98">
        <v>996.52631121944546</v>
      </c>
      <c r="U78" s="98">
        <v>1023.6098334703256</v>
      </c>
      <c r="V78" s="98">
        <v>1084.4248327708585</v>
      </c>
      <c r="W78" s="98">
        <v>999.84785859828298</v>
      </c>
      <c r="X78" s="98">
        <v>788.18934448175241</v>
      </c>
      <c r="Y78" s="98">
        <v>690.17337113652115</v>
      </c>
      <c r="DA78" s="63" t="s">
        <v>1644</v>
      </c>
    </row>
    <row r="79" spans="1:105" ht="12" customHeight="1" x14ac:dyDescent="0.25">
      <c r="A79" s="109" t="s">
        <v>120</v>
      </c>
      <c r="B79" s="33">
        <v>29.998285618055128</v>
      </c>
      <c r="C79" s="33">
        <v>37.09029746314004</v>
      </c>
      <c r="D79" s="33">
        <v>45.651225495002407</v>
      </c>
      <c r="E79" s="33">
        <v>59.694469169410844</v>
      </c>
      <c r="F79" s="33">
        <v>97.930406474875213</v>
      </c>
      <c r="G79" s="33">
        <v>55.78193474552328</v>
      </c>
      <c r="H79" s="33">
        <v>45.506201358157448</v>
      </c>
      <c r="I79" s="33">
        <v>28.4492227738187</v>
      </c>
      <c r="J79" s="33">
        <v>48.179051231567783</v>
      </c>
      <c r="K79" s="33">
        <v>45.444550412278282</v>
      </c>
      <c r="L79" s="33">
        <v>23.091813798409337</v>
      </c>
      <c r="M79" s="33">
        <v>4.4470009954223553</v>
      </c>
      <c r="N79" s="33">
        <v>11.545452278805595</v>
      </c>
      <c r="O79" s="33">
        <v>20.411154127671388</v>
      </c>
      <c r="P79" s="33">
        <v>14.980577671293602</v>
      </c>
      <c r="Q79" s="33">
        <v>15.671792077751732</v>
      </c>
      <c r="R79" s="33">
        <v>15.534032021133431</v>
      </c>
      <c r="S79" s="33">
        <v>18.519418569081743</v>
      </c>
      <c r="T79" s="33">
        <v>21.004590957624576</v>
      </c>
      <c r="U79" s="33">
        <v>19.550186319554083</v>
      </c>
      <c r="V79" s="33">
        <v>22.004795404574537</v>
      </c>
      <c r="W79" s="33">
        <v>24.151741273400326</v>
      </c>
      <c r="X79" s="33">
        <v>25.227821802492358</v>
      </c>
      <c r="Y79" s="33">
        <v>36.181348367607846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1583.2089975909621</v>
      </c>
      <c r="C81" s="117">
        <f t="shared" si="28"/>
        <v>1689.6836903278015</v>
      </c>
      <c r="D81" s="117">
        <f t="shared" si="28"/>
        <v>2674.0543777699404</v>
      </c>
      <c r="E81" s="117">
        <f t="shared" si="28"/>
        <v>4116.6427399487711</v>
      </c>
      <c r="F81" s="117">
        <f t="shared" si="28"/>
        <v>2955.4109944553716</v>
      </c>
      <c r="G81" s="117">
        <f t="shared" si="28"/>
        <v>4739.6161667369215</v>
      </c>
      <c r="H81" s="117">
        <f t="shared" si="28"/>
        <v>5731.5821974862256</v>
      </c>
      <c r="I81" s="117">
        <f t="shared" si="28"/>
        <v>7710.0748834143496</v>
      </c>
      <c r="J81" s="117">
        <f t="shared" si="28"/>
        <v>8908.7664155236434</v>
      </c>
      <c r="K81" s="117">
        <f t="shared" si="28"/>
        <v>8594.1453806374411</v>
      </c>
      <c r="L81" s="117">
        <f t="shared" si="28"/>
        <v>8391.1278830543997</v>
      </c>
      <c r="M81" s="117">
        <f t="shared" si="28"/>
        <v>5860.9389796949272</v>
      </c>
      <c r="N81" s="117">
        <f t="shared" si="28"/>
        <v>7803.8314235131929</v>
      </c>
      <c r="O81" s="117">
        <f t="shared" si="28"/>
        <v>7729.5402545267334</v>
      </c>
      <c r="P81" s="117">
        <f t="shared" si="28"/>
        <v>6740.4011262131135</v>
      </c>
      <c r="Q81" s="117">
        <f t="shared" si="28"/>
        <v>7465.7274368986427</v>
      </c>
      <c r="R81" s="117">
        <f t="shared" ref="R81:V81" si="29">R82+R85+R87+R100</f>
        <v>7233.9432237413839</v>
      </c>
      <c r="S81" s="117">
        <f t="shared" si="29"/>
        <v>7912.6726692932025</v>
      </c>
      <c r="T81" s="117">
        <f t="shared" si="29"/>
        <v>7395.6461043636536</v>
      </c>
      <c r="U81" s="117">
        <f t="shared" si="29"/>
        <v>7396.0205691239162</v>
      </c>
      <c r="V81" s="117">
        <f t="shared" si="29"/>
        <v>7115.1930530586978</v>
      </c>
      <c r="W81" s="117">
        <f t="shared" ref="W81:Y81" si="30">W82+W85+W87+W100</f>
        <v>7749.0717710909867</v>
      </c>
      <c r="X81" s="117">
        <f t="shared" si="30"/>
        <v>6907.045537269637</v>
      </c>
      <c r="Y81" s="117">
        <f t="shared" si="30"/>
        <v>6751.9550926914008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1223.494949439</v>
      </c>
      <c r="C82" s="122">
        <f t="shared" si="31"/>
        <v>1271.9144524671651</v>
      </c>
      <c r="D82" s="122">
        <f t="shared" si="31"/>
        <v>2064.5905290705841</v>
      </c>
      <c r="E82" s="122">
        <f t="shared" si="31"/>
        <v>3386.8381227126706</v>
      </c>
      <c r="F82" s="122">
        <f t="shared" si="31"/>
        <v>2121.014715601817</v>
      </c>
      <c r="G82" s="122">
        <f t="shared" si="31"/>
        <v>3760.9585465389682</v>
      </c>
      <c r="H82" s="122">
        <f t="shared" si="31"/>
        <v>4473.4588820461049</v>
      </c>
      <c r="I82" s="122">
        <f t="shared" si="31"/>
        <v>6288.9057255186672</v>
      </c>
      <c r="J82" s="122">
        <f t="shared" si="31"/>
        <v>7483.0976503095681</v>
      </c>
      <c r="K82" s="122">
        <f t="shared" si="31"/>
        <v>7184.1301027352465</v>
      </c>
      <c r="L82" s="122">
        <f t="shared" si="31"/>
        <v>6942.5646674047966</v>
      </c>
      <c r="M82" s="122">
        <f t="shared" si="31"/>
        <v>4350.6036130009588</v>
      </c>
      <c r="N82" s="122">
        <f t="shared" si="31"/>
        <v>6399.5940074622813</v>
      </c>
      <c r="O82" s="122">
        <f t="shared" si="31"/>
        <v>6393.5051981907854</v>
      </c>
      <c r="P82" s="122">
        <f t="shared" si="31"/>
        <v>5413.7447023031482</v>
      </c>
      <c r="Q82" s="122">
        <f t="shared" si="31"/>
        <v>6141.8510962143155</v>
      </c>
      <c r="R82" s="122">
        <f t="shared" ref="R82:V82" si="32">SUM(R83:R84)</f>
        <v>5930.8604755278093</v>
      </c>
      <c r="S82" s="122">
        <f t="shared" si="32"/>
        <v>6491.9697276132119</v>
      </c>
      <c r="T82" s="122">
        <f t="shared" si="32"/>
        <v>6006.8923912627333</v>
      </c>
      <c r="U82" s="122">
        <f t="shared" si="32"/>
        <v>5999.2944796609745</v>
      </c>
      <c r="V82" s="122">
        <f t="shared" si="32"/>
        <v>5779.3633259825065</v>
      </c>
      <c r="W82" s="122">
        <f t="shared" ref="W82:Y82" si="33">SUM(W83:W84)</f>
        <v>6550.2422273221464</v>
      </c>
      <c r="X82" s="122">
        <f t="shared" si="33"/>
        <v>5938.5737477201747</v>
      </c>
      <c r="Y82" s="122">
        <f t="shared" si="33"/>
        <v>5773.3373549344906</v>
      </c>
      <c r="DA82" s="130" t="s">
        <v>1647</v>
      </c>
    </row>
    <row r="83" spans="1:105" ht="12" customHeight="1" x14ac:dyDescent="0.25">
      <c r="A83" s="97" t="s">
        <v>199</v>
      </c>
      <c r="B83" s="98">
        <v>1217.9397965227947</v>
      </c>
      <c r="C83" s="98">
        <v>1266.0090850343499</v>
      </c>
      <c r="D83" s="98">
        <v>2054.455437285314</v>
      </c>
      <c r="E83" s="98">
        <v>3371.272196768321</v>
      </c>
      <c r="F83" s="98">
        <v>2110.4559248949022</v>
      </c>
      <c r="G83" s="98">
        <v>3741.7891942643923</v>
      </c>
      <c r="H83" s="98">
        <v>4450.6287339494766</v>
      </c>
      <c r="I83" s="98">
        <v>6257.0735513209356</v>
      </c>
      <c r="J83" s="98">
        <v>7446.5432490293069</v>
      </c>
      <c r="K83" s="98">
        <v>7149.3169831702662</v>
      </c>
      <c r="L83" s="98">
        <v>6907.5362184035357</v>
      </c>
      <c r="M83" s="98">
        <v>4328.4159537956166</v>
      </c>
      <c r="N83" s="98">
        <v>6368.8705166818827</v>
      </c>
      <c r="O83" s="98">
        <v>6360.5023542467743</v>
      </c>
      <c r="P83" s="98">
        <v>5384.7405020576853</v>
      </c>
      <c r="Q83" s="98">
        <v>6111.8985860322955</v>
      </c>
      <c r="R83" s="98">
        <v>5901.620349670392</v>
      </c>
      <c r="S83" s="98">
        <v>6459.5457151046194</v>
      </c>
      <c r="T83" s="98">
        <v>5976.5614598261254</v>
      </c>
      <c r="U83" s="98">
        <v>5968.1787474921211</v>
      </c>
      <c r="V83" s="98">
        <v>5748.9511751218215</v>
      </c>
      <c r="W83" s="98">
        <v>6505.3121811407291</v>
      </c>
      <c r="X83" s="98">
        <v>5895.5237747205501</v>
      </c>
      <c r="Y83" s="98">
        <v>5732.8463122193552</v>
      </c>
      <c r="DA83" s="63" t="s">
        <v>1648</v>
      </c>
    </row>
    <row r="84" spans="1:105" ht="12" customHeight="1" x14ac:dyDescent="0.25">
      <c r="A84" s="97" t="s">
        <v>53</v>
      </c>
      <c r="B84" s="98">
        <v>5.5551529162053823</v>
      </c>
      <c r="C84" s="98">
        <v>5.9053674328151775</v>
      </c>
      <c r="D84" s="98">
        <v>10.135091785269909</v>
      </c>
      <c r="E84" s="98">
        <v>15.565925944349816</v>
      </c>
      <c r="F84" s="98">
        <v>10.558790706914666</v>
      </c>
      <c r="G84" s="98">
        <v>19.169352274575918</v>
      </c>
      <c r="H84" s="98">
        <v>22.83014809662858</v>
      </c>
      <c r="I84" s="98">
        <v>31.832174197731995</v>
      </c>
      <c r="J84" s="98">
        <v>36.554401280261487</v>
      </c>
      <c r="K84" s="98">
        <v>34.813119564980383</v>
      </c>
      <c r="L84" s="98">
        <v>35.02844900126108</v>
      </c>
      <c r="M84" s="98">
        <v>22.187659205342122</v>
      </c>
      <c r="N84" s="98">
        <v>30.723490780398734</v>
      </c>
      <c r="O84" s="98">
        <v>33.002843944010699</v>
      </c>
      <c r="P84" s="98">
        <v>29.004200245463149</v>
      </c>
      <c r="Q84" s="98">
        <v>29.952510182020028</v>
      </c>
      <c r="R84" s="98">
        <v>29.240125857417603</v>
      </c>
      <c r="S84" s="98">
        <v>32.424012508592241</v>
      </c>
      <c r="T84" s="98">
        <v>30.330931436607884</v>
      </c>
      <c r="U84" s="98">
        <v>31.115732168853622</v>
      </c>
      <c r="V84" s="98">
        <v>30.4121508606849</v>
      </c>
      <c r="W84" s="98">
        <v>44.930046181416884</v>
      </c>
      <c r="X84" s="98">
        <v>43.049972999624472</v>
      </c>
      <c r="Y84" s="98">
        <v>40.491042715135272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3.7842898468678601</v>
      </c>
      <c r="C85" s="122">
        <f t="shared" si="34"/>
        <v>5.4922637301438639</v>
      </c>
      <c r="D85" s="122">
        <f t="shared" si="34"/>
        <v>7.9367431009202534</v>
      </c>
      <c r="E85" s="122">
        <f t="shared" si="34"/>
        <v>37.537308071837835</v>
      </c>
      <c r="F85" s="122">
        <f t="shared" si="34"/>
        <v>18.426799757672377</v>
      </c>
      <c r="G85" s="122">
        <f t="shared" si="34"/>
        <v>21.894029192743499</v>
      </c>
      <c r="H85" s="122">
        <f t="shared" si="34"/>
        <v>40.055227704769727</v>
      </c>
      <c r="I85" s="122">
        <f t="shared" si="34"/>
        <v>48.029691452911287</v>
      </c>
      <c r="J85" s="122">
        <f t="shared" si="34"/>
        <v>66.14227235970435</v>
      </c>
      <c r="K85" s="122">
        <f t="shared" si="34"/>
        <v>66.273511250635579</v>
      </c>
      <c r="L85" s="122">
        <f t="shared" si="34"/>
        <v>51.039218683765348</v>
      </c>
      <c r="M85" s="122">
        <f t="shared" si="34"/>
        <v>55.439889637716789</v>
      </c>
      <c r="N85" s="122">
        <f t="shared" si="34"/>
        <v>82.699573315901674</v>
      </c>
      <c r="O85" s="122">
        <f t="shared" si="34"/>
        <v>47.010999919887993</v>
      </c>
      <c r="P85" s="122">
        <f t="shared" si="34"/>
        <v>30.668549917683947</v>
      </c>
      <c r="Q85" s="122">
        <f t="shared" si="34"/>
        <v>60.085748132898622</v>
      </c>
      <c r="R85" s="122">
        <f t="shared" si="34"/>
        <v>42.375528243882364</v>
      </c>
      <c r="S85" s="122">
        <f t="shared" si="34"/>
        <v>67.873288160493743</v>
      </c>
      <c r="T85" s="122">
        <f t="shared" si="34"/>
        <v>55.990477126107692</v>
      </c>
      <c r="U85" s="122">
        <f t="shared" si="34"/>
        <v>72.202572357896827</v>
      </c>
      <c r="V85" s="122">
        <f t="shared" si="34"/>
        <v>57.664743169907382</v>
      </c>
      <c r="W85" s="122">
        <f t="shared" si="34"/>
        <v>54.918244806208726</v>
      </c>
      <c r="X85" s="122">
        <f t="shared" si="34"/>
        <v>79.413549416539041</v>
      </c>
      <c r="Y85" s="122">
        <f t="shared" si="34"/>
        <v>66.671749656350983</v>
      </c>
      <c r="DA85" s="130" t="s">
        <v>1650</v>
      </c>
    </row>
    <row r="86" spans="1:105" ht="12" customHeight="1" x14ac:dyDescent="0.25">
      <c r="A86" s="97" t="s">
        <v>53</v>
      </c>
      <c r="B86" s="98">
        <v>3.7842898468678601</v>
      </c>
      <c r="C86" s="98">
        <v>5.4922637301438639</v>
      </c>
      <c r="D86" s="98">
        <v>7.9367431009202534</v>
      </c>
      <c r="E86" s="98">
        <v>37.537308071837835</v>
      </c>
      <c r="F86" s="98">
        <v>18.426799757672377</v>
      </c>
      <c r="G86" s="98">
        <v>21.894029192743499</v>
      </c>
      <c r="H86" s="98">
        <v>40.055227704769727</v>
      </c>
      <c r="I86" s="98">
        <v>48.029691452911287</v>
      </c>
      <c r="J86" s="98">
        <v>66.14227235970435</v>
      </c>
      <c r="K86" s="98">
        <v>66.273511250635579</v>
      </c>
      <c r="L86" s="98">
        <v>51.039218683765348</v>
      </c>
      <c r="M86" s="98">
        <v>55.439889637716789</v>
      </c>
      <c r="N86" s="98">
        <v>82.699573315901674</v>
      </c>
      <c r="O86" s="98">
        <v>47.010999919887993</v>
      </c>
      <c r="P86" s="98">
        <v>30.668549917683947</v>
      </c>
      <c r="Q86" s="98">
        <v>60.085748132898622</v>
      </c>
      <c r="R86" s="98">
        <v>42.375528243882364</v>
      </c>
      <c r="S86" s="98">
        <v>67.873288160493743</v>
      </c>
      <c r="T86" s="98">
        <v>55.990477126107692</v>
      </c>
      <c r="U86" s="98">
        <v>72.202572357896827</v>
      </c>
      <c r="V86" s="98">
        <v>57.664743169907382</v>
      </c>
      <c r="W86" s="98">
        <v>54.918244806208726</v>
      </c>
      <c r="X86" s="98">
        <v>79.413549416539041</v>
      </c>
      <c r="Y86" s="98">
        <v>66.671749656350983</v>
      </c>
      <c r="DA86" s="63" t="s">
        <v>1651</v>
      </c>
    </row>
    <row r="87" spans="1:105" ht="12" customHeight="1" x14ac:dyDescent="0.25">
      <c r="A87" s="121" t="s">
        <v>55</v>
      </c>
      <c r="B87" s="122">
        <v>248.31218876694146</v>
      </c>
      <c r="C87" s="122">
        <v>282.54720451415267</v>
      </c>
      <c r="D87" s="122">
        <v>415.02962423158374</v>
      </c>
      <c r="E87" s="122">
        <v>479.88868108891489</v>
      </c>
      <c r="F87" s="122">
        <v>550.3468289882768</v>
      </c>
      <c r="G87" s="122">
        <v>662.17166343572353</v>
      </c>
      <c r="H87" s="122">
        <v>834.14653373977649</v>
      </c>
      <c r="I87" s="122">
        <v>935.03153986092809</v>
      </c>
      <c r="J87" s="122">
        <v>941.00703663962111</v>
      </c>
      <c r="K87" s="122">
        <v>927.86796346564904</v>
      </c>
      <c r="L87" s="122">
        <v>992.84026599222989</v>
      </c>
      <c r="M87" s="122">
        <v>1064.0361301374753</v>
      </c>
      <c r="N87" s="122">
        <v>984.70783715232358</v>
      </c>
      <c r="O87" s="122">
        <v>928.26820848010311</v>
      </c>
      <c r="P87" s="122">
        <v>949.70202998385946</v>
      </c>
      <c r="Q87" s="122">
        <v>908.3984350354624</v>
      </c>
      <c r="R87" s="122">
        <v>902.2413328309284</v>
      </c>
      <c r="S87" s="122">
        <v>937.81400971961705</v>
      </c>
      <c r="T87" s="122">
        <v>916.44312538073495</v>
      </c>
      <c r="U87" s="122">
        <v>905.89616543510556</v>
      </c>
      <c r="V87" s="122">
        <v>857.22241235175761</v>
      </c>
      <c r="W87" s="122">
        <v>743.94866038161422</v>
      </c>
      <c r="X87" s="122">
        <v>559.17256235994068</v>
      </c>
      <c r="Y87" s="122">
        <v>571.46229347501821</v>
      </c>
      <c r="DA87" s="130" t="s">
        <v>1652</v>
      </c>
    </row>
    <row r="88" spans="1:105" ht="12" customHeight="1" x14ac:dyDescent="0.25">
      <c r="A88" s="97" t="s">
        <v>132</v>
      </c>
      <c r="B88" s="98">
        <v>52.26338533743985</v>
      </c>
      <c r="C88" s="98">
        <v>52.500162214159786</v>
      </c>
      <c r="D88" s="98">
        <v>89.021476648165233</v>
      </c>
      <c r="E88" s="98">
        <v>102.93980207510971</v>
      </c>
      <c r="F88" s="98">
        <v>112.33463845924035</v>
      </c>
      <c r="G88" s="98">
        <v>136.66110009117423</v>
      </c>
      <c r="H88" s="98">
        <v>173.97080380907641</v>
      </c>
      <c r="I88" s="98">
        <v>170.10870266838401</v>
      </c>
      <c r="J88" s="98">
        <v>181.1562017675013</v>
      </c>
      <c r="K88" s="98">
        <v>181.11781753551574</v>
      </c>
      <c r="L88" s="98">
        <v>201.05093309370153</v>
      </c>
      <c r="M88" s="98">
        <v>229.86719732237398</v>
      </c>
      <c r="N88" s="98">
        <v>227.33033796165313</v>
      </c>
      <c r="O88" s="98">
        <v>225.65998733173265</v>
      </c>
      <c r="P88" s="98">
        <v>240.2855701783788</v>
      </c>
      <c r="Q88" s="98">
        <v>230.95483368260349</v>
      </c>
      <c r="R88" s="98">
        <v>222.87230157382777</v>
      </c>
      <c r="S88" s="98">
        <v>244.23882780370084</v>
      </c>
      <c r="T88" s="98">
        <v>225.66549823785968</v>
      </c>
      <c r="U88" s="98">
        <v>225.23461475516959</v>
      </c>
      <c r="V88" s="98">
        <v>216.4920372738319</v>
      </c>
      <c r="W88" s="98">
        <v>236.05123148607834</v>
      </c>
      <c r="X88" s="98">
        <v>222.41397218210895</v>
      </c>
      <c r="Y88" s="98">
        <v>215.58176511083329</v>
      </c>
      <c r="DA88" s="63" t="s">
        <v>1653</v>
      </c>
    </row>
    <row r="89" spans="1:105" ht="12" customHeight="1" x14ac:dyDescent="0.25">
      <c r="A89" s="97" t="s">
        <v>131</v>
      </c>
      <c r="B89" s="98">
        <v>5.1194408784289514E-3</v>
      </c>
      <c r="C89" s="98">
        <v>5.0797270665097864E-3</v>
      </c>
      <c r="D89" s="98">
        <v>1.2139871700713041E-2</v>
      </c>
      <c r="E89" s="98">
        <v>1.6272249422938236E-2</v>
      </c>
      <c r="F89" s="98">
        <v>1.773309215324527E-2</v>
      </c>
      <c r="G89" s="98">
        <v>3.3896416184631274E-2</v>
      </c>
      <c r="H89" s="98">
        <v>6.0604002507190738E-2</v>
      </c>
      <c r="I89" s="98">
        <v>8.7029350754194615E-2</v>
      </c>
      <c r="J89" s="98">
        <v>0.13256505988994058</v>
      </c>
      <c r="K89" s="98">
        <v>0.16330279456559121</v>
      </c>
      <c r="L89" s="98">
        <v>0.27521816087974027</v>
      </c>
      <c r="M89" s="98">
        <v>0.34561090918847237</v>
      </c>
      <c r="N89" s="98">
        <v>0.40374110046225659</v>
      </c>
      <c r="O89" s="98">
        <v>0.46871922745327632</v>
      </c>
      <c r="P89" s="98">
        <v>0.61930340859251154</v>
      </c>
      <c r="Q89" s="98">
        <v>0.60436669110902841</v>
      </c>
      <c r="R89" s="98">
        <v>0.60136907950690299</v>
      </c>
      <c r="S89" s="98">
        <v>0.77572500107383491</v>
      </c>
      <c r="T89" s="98">
        <v>0.71671763255193133</v>
      </c>
      <c r="U89" s="98">
        <v>0.78162795684488351</v>
      </c>
      <c r="V89" s="98">
        <v>0.78997926395990958</v>
      </c>
      <c r="W89" s="98">
        <v>1.7442149411080274</v>
      </c>
      <c r="X89" s="98">
        <v>3.577382246905974</v>
      </c>
      <c r="Y89" s="98">
        <v>3.2772613343227346</v>
      </c>
      <c r="DA89" s="63" t="s">
        <v>1654</v>
      </c>
    </row>
    <row r="90" spans="1:105" ht="12" customHeight="1" x14ac:dyDescent="0.25">
      <c r="A90" s="100" t="s">
        <v>199</v>
      </c>
      <c r="B90" s="101">
        <v>1.6813887782521433E-3</v>
      </c>
      <c r="C90" s="101">
        <v>1.4335109261245102E-3</v>
      </c>
      <c r="D90" s="101">
        <v>3.6340322632475107E-3</v>
      </c>
      <c r="E90" s="101">
        <v>4.0301654063778398E-3</v>
      </c>
      <c r="F90" s="101">
        <v>5.2293658758888698E-3</v>
      </c>
      <c r="G90" s="101">
        <v>8.1929272524806432E-3</v>
      </c>
      <c r="H90" s="101">
        <v>1.4003559141196983E-2</v>
      </c>
      <c r="I90" s="101">
        <v>1.8330050728444208E-2</v>
      </c>
      <c r="J90" s="101">
        <v>3.4018768260289933E-2</v>
      </c>
      <c r="K90" s="101">
        <v>3.339146181590244E-2</v>
      </c>
      <c r="L90" s="101">
        <v>5.2936735395599462E-2</v>
      </c>
      <c r="M90" s="101">
        <v>8.1013337781950717E-2</v>
      </c>
      <c r="N90" s="101">
        <v>6.9336387666899812E-2</v>
      </c>
      <c r="O90" s="101">
        <v>7.5487041926641449E-2</v>
      </c>
      <c r="P90" s="101">
        <v>0.16173309610648978</v>
      </c>
      <c r="Q90" s="101">
        <v>0.10437621516994344</v>
      </c>
      <c r="R90" s="101">
        <v>9.8463688425764154E-2</v>
      </c>
      <c r="S90" s="101">
        <v>0.13792771363839873</v>
      </c>
      <c r="T90" s="101">
        <v>0.11562338247024212</v>
      </c>
      <c r="U90" s="101">
        <v>0.14515022046777903</v>
      </c>
      <c r="V90" s="101">
        <v>0.1577429879429593</v>
      </c>
      <c r="W90" s="101">
        <v>0.44425432647502761</v>
      </c>
      <c r="X90" s="101">
        <v>0.45019615647918865</v>
      </c>
      <c r="Y90" s="101">
        <v>0.7628656334109496</v>
      </c>
      <c r="DA90" s="131" t="s">
        <v>1655</v>
      </c>
    </row>
    <row r="91" spans="1:105" ht="12" customHeight="1" x14ac:dyDescent="0.25">
      <c r="A91" s="103" t="s">
        <v>52</v>
      </c>
      <c r="B91" s="104">
        <v>3.4380521001768079E-3</v>
      </c>
      <c r="C91" s="104">
        <v>3.6462161403852758E-3</v>
      </c>
      <c r="D91" s="104">
        <v>8.5058394374655302E-3</v>
      </c>
      <c r="E91" s="104">
        <v>1.2242084016560397E-2</v>
      </c>
      <c r="F91" s="104">
        <v>1.25037262773564E-2</v>
      </c>
      <c r="G91" s="104">
        <v>2.5703488932150631E-2</v>
      </c>
      <c r="H91" s="104">
        <v>4.6600443365993754E-2</v>
      </c>
      <c r="I91" s="104">
        <v>6.8699300025750407E-2</v>
      </c>
      <c r="J91" s="104">
        <v>9.8546291629650645E-2</v>
      </c>
      <c r="K91" s="104">
        <v>0.12991133274968877</v>
      </c>
      <c r="L91" s="104">
        <v>0.22228142548414079</v>
      </c>
      <c r="M91" s="104">
        <v>0.26459757140652163</v>
      </c>
      <c r="N91" s="104">
        <v>0.33440471279535677</v>
      </c>
      <c r="O91" s="104">
        <v>0.39323218552663486</v>
      </c>
      <c r="P91" s="104">
        <v>0.45757031248602181</v>
      </c>
      <c r="Q91" s="104">
        <v>0.49999047593908491</v>
      </c>
      <c r="R91" s="104">
        <v>0.50290539108113885</v>
      </c>
      <c r="S91" s="104">
        <v>0.63779728743543618</v>
      </c>
      <c r="T91" s="104">
        <v>0.60109425008168915</v>
      </c>
      <c r="U91" s="104">
        <v>0.63647773637710447</v>
      </c>
      <c r="V91" s="104">
        <v>0.63223627601695032</v>
      </c>
      <c r="W91" s="104">
        <v>1.2999606146329998</v>
      </c>
      <c r="X91" s="104">
        <v>3.1271860904267852</v>
      </c>
      <c r="Y91" s="104">
        <v>2.514395700911785</v>
      </c>
      <c r="DA91" s="132" t="s">
        <v>1656</v>
      </c>
    </row>
    <row r="92" spans="1:105" ht="12" customHeight="1" x14ac:dyDescent="0.25">
      <c r="A92" s="106" t="s">
        <v>124</v>
      </c>
      <c r="B92" s="101">
        <v>103.17057840711088</v>
      </c>
      <c r="C92" s="101">
        <v>116.80839931841814</v>
      </c>
      <c r="D92" s="101">
        <v>138.60316610513155</v>
      </c>
      <c r="E92" s="101">
        <v>157.2490452845837</v>
      </c>
      <c r="F92" s="101">
        <v>188.67596547294198</v>
      </c>
      <c r="G92" s="101">
        <v>186.83667626282337</v>
      </c>
      <c r="H92" s="101">
        <v>195.42737575795832</v>
      </c>
      <c r="I92" s="101">
        <v>179.35875899368665</v>
      </c>
      <c r="J92" s="101">
        <v>170.12997180805357</v>
      </c>
      <c r="K92" s="101">
        <v>171.00765656489838</v>
      </c>
      <c r="L92" s="101">
        <v>183.89477691830123</v>
      </c>
      <c r="M92" s="101">
        <v>203.85615454231612</v>
      </c>
      <c r="N92" s="101">
        <v>181.16451841896995</v>
      </c>
      <c r="O92" s="101">
        <v>162.92256415177269</v>
      </c>
      <c r="P92" s="101">
        <v>139.96587885467429</v>
      </c>
      <c r="Q92" s="101">
        <v>140.40641062263563</v>
      </c>
      <c r="R92" s="101">
        <v>145.39589619343678</v>
      </c>
      <c r="S92" s="101">
        <v>154.26951777013997</v>
      </c>
      <c r="T92" s="101">
        <v>158.30657799595934</v>
      </c>
      <c r="U92" s="101">
        <v>153.58546265818006</v>
      </c>
      <c r="V92" s="101">
        <v>148.09214146859117</v>
      </c>
      <c r="W92" s="101">
        <v>133.4691855657903</v>
      </c>
      <c r="X92" s="101">
        <v>117.97127630192189</v>
      </c>
      <c r="Y92" s="101">
        <v>116.99049599017964</v>
      </c>
      <c r="DA92" s="131" t="s">
        <v>1657</v>
      </c>
    </row>
    <row r="93" spans="1:105" ht="12" customHeight="1" x14ac:dyDescent="0.25">
      <c r="A93" s="107" t="s">
        <v>123</v>
      </c>
      <c r="B93" s="104">
        <v>1.182402816546756E-2</v>
      </c>
      <c r="C93" s="104">
        <v>1.593696881112816E-2</v>
      </c>
      <c r="D93" s="104">
        <v>1.9920163979448402E-2</v>
      </c>
      <c r="E93" s="104">
        <v>2.7037299727036408E-2</v>
      </c>
      <c r="F93" s="104">
        <v>3.8301321229138423E-2</v>
      </c>
      <c r="G93" s="104">
        <v>5.2897659783207276E-2</v>
      </c>
      <c r="H93" s="104">
        <v>6.741711578986348E-2</v>
      </c>
      <c r="I93" s="104">
        <v>9.5400145123676228E-2</v>
      </c>
      <c r="J93" s="104">
        <v>0.1214702987294338</v>
      </c>
      <c r="K93" s="104">
        <v>0.15267296230692265</v>
      </c>
      <c r="L93" s="104">
        <v>0.24589524977148083</v>
      </c>
      <c r="M93" s="104">
        <v>0.30223900156676758</v>
      </c>
      <c r="N93" s="104">
        <v>0.30144483125870342</v>
      </c>
      <c r="O93" s="104">
        <v>0.3167390322673781</v>
      </c>
      <c r="P93" s="104">
        <v>0.31093612290801853</v>
      </c>
      <c r="Q93" s="104">
        <v>0.34160570319069372</v>
      </c>
      <c r="R93" s="104">
        <v>0.39078597129870263</v>
      </c>
      <c r="S93" s="104">
        <v>0.46435041714560538</v>
      </c>
      <c r="T93" s="104">
        <v>0.50792239428627128</v>
      </c>
      <c r="U93" s="104">
        <v>0.52502490611267871</v>
      </c>
      <c r="V93" s="104">
        <v>0.54589354354817055</v>
      </c>
      <c r="W93" s="104">
        <v>0.77975750051508386</v>
      </c>
      <c r="X93" s="104">
        <v>1.4134654192366243</v>
      </c>
      <c r="Y93" s="104">
        <v>1.355587074528952</v>
      </c>
      <c r="DA93" s="132" t="s">
        <v>1658</v>
      </c>
    </row>
    <row r="94" spans="1:105" ht="12" customHeight="1" x14ac:dyDescent="0.25">
      <c r="A94" s="108" t="s">
        <v>50</v>
      </c>
      <c r="B94" s="98">
        <v>3.3713553024146475E-3</v>
      </c>
      <c r="C94" s="98">
        <v>3.9718801979838018E-3</v>
      </c>
      <c r="D94" s="98">
        <v>5.663699070790465E-3</v>
      </c>
      <c r="E94" s="98">
        <v>6.5128722402256521E-3</v>
      </c>
      <c r="F94" s="98">
        <v>1.1138067461631559E-2</v>
      </c>
      <c r="G94" s="98">
        <v>1.3045843567997234E-2</v>
      </c>
      <c r="H94" s="98">
        <v>1.620256245651816E-2</v>
      </c>
      <c r="I94" s="98">
        <v>2.1279714212790655E-2</v>
      </c>
      <c r="J94" s="98">
        <v>3.3316982094314725E-2</v>
      </c>
      <c r="K94" s="98">
        <v>3.3881002039917528E-2</v>
      </c>
      <c r="L94" s="98">
        <v>5.2103361526079438E-2</v>
      </c>
      <c r="M94" s="98">
        <v>7.7918101538622137E-2</v>
      </c>
      <c r="N94" s="98">
        <v>5.7639552963918324E-2</v>
      </c>
      <c r="O94" s="98">
        <v>5.6800660477734882E-2</v>
      </c>
      <c r="P94" s="98">
        <v>8.8468704917103069E-2</v>
      </c>
      <c r="Q94" s="98">
        <v>6.3802607142966025E-2</v>
      </c>
      <c r="R94" s="98">
        <v>6.8376905204656752E-2</v>
      </c>
      <c r="S94" s="98">
        <v>8.6222142393735157E-2</v>
      </c>
      <c r="T94" s="98">
        <v>8.5086899763107418E-2</v>
      </c>
      <c r="U94" s="98">
        <v>0.10085825911853391</v>
      </c>
      <c r="V94" s="98">
        <v>0.11299197897733258</v>
      </c>
      <c r="W94" s="98">
        <v>0.20701735965507595</v>
      </c>
      <c r="X94" s="98">
        <v>0.19219807899029107</v>
      </c>
      <c r="Y94" s="98">
        <v>0.33490464131238434</v>
      </c>
      <c r="DA94" s="63" t="s">
        <v>1659</v>
      </c>
    </row>
    <row r="95" spans="1:105" ht="12" customHeight="1" x14ac:dyDescent="0.25">
      <c r="A95" s="108" t="s">
        <v>52</v>
      </c>
      <c r="B95" s="98">
        <v>8.4526728630529117E-3</v>
      </c>
      <c r="C95" s="98">
        <v>1.1965088613144357E-2</v>
      </c>
      <c r="D95" s="98">
        <v>1.4256464908657939E-2</v>
      </c>
      <c r="E95" s="98">
        <v>2.0524427486810756E-2</v>
      </c>
      <c r="F95" s="98">
        <v>2.7163253767506862E-2</v>
      </c>
      <c r="G95" s="98">
        <v>3.9851816215210042E-2</v>
      </c>
      <c r="H95" s="98">
        <v>5.1214553333345313E-2</v>
      </c>
      <c r="I95" s="98">
        <v>7.4120430910885576E-2</v>
      </c>
      <c r="J95" s="98">
        <v>8.8153316635119064E-2</v>
      </c>
      <c r="K95" s="98">
        <v>0.11879196026700511</v>
      </c>
      <c r="L95" s="98">
        <v>0.19379188824540139</v>
      </c>
      <c r="M95" s="98">
        <v>0.22432090002814545</v>
      </c>
      <c r="N95" s="98">
        <v>0.2438052782947851</v>
      </c>
      <c r="O95" s="98">
        <v>0.25993837178964319</v>
      </c>
      <c r="P95" s="98">
        <v>0.22246741799091546</v>
      </c>
      <c r="Q95" s="98">
        <v>0.27780309604772768</v>
      </c>
      <c r="R95" s="98">
        <v>0.3224090660940459</v>
      </c>
      <c r="S95" s="98">
        <v>0.37812827475187022</v>
      </c>
      <c r="T95" s="98">
        <v>0.42283549452316382</v>
      </c>
      <c r="U95" s="98">
        <v>0.4241666469941448</v>
      </c>
      <c r="V95" s="98">
        <v>0.43290156457083795</v>
      </c>
      <c r="W95" s="98">
        <v>0.57274014086000791</v>
      </c>
      <c r="X95" s="98">
        <v>1.2212673402463332</v>
      </c>
      <c r="Y95" s="98">
        <v>1.0206824332165676</v>
      </c>
      <c r="DA95" s="63" t="s">
        <v>1660</v>
      </c>
    </row>
    <row r="96" spans="1:105" ht="12" customHeight="1" x14ac:dyDescent="0.25">
      <c r="A96" s="106" t="s">
        <v>122</v>
      </c>
      <c r="B96" s="101">
        <v>91.70094147473236</v>
      </c>
      <c r="C96" s="101">
        <v>111.54871208659173</v>
      </c>
      <c r="D96" s="101">
        <v>184.03984978060009</v>
      </c>
      <c r="E96" s="101">
        <v>215.30819488943919</v>
      </c>
      <c r="F96" s="101">
        <v>244.04777429855829</v>
      </c>
      <c r="G96" s="101">
        <v>326.55362169341851</v>
      </c>
      <c r="H96" s="101">
        <v>445.72119465207521</v>
      </c>
      <c r="I96" s="101">
        <v>548.76347724735297</v>
      </c>
      <c r="J96" s="101">
        <v>542.16401712574077</v>
      </c>
      <c r="K96" s="101">
        <v>520.92392942256254</v>
      </c>
      <c r="L96" s="101">
        <v>528.12515853755087</v>
      </c>
      <c r="M96" s="101">
        <v>543.47753501705233</v>
      </c>
      <c r="N96" s="101">
        <v>490.46928629838692</v>
      </c>
      <c r="O96" s="101">
        <v>446.50388200307782</v>
      </c>
      <c r="P96" s="101">
        <v>442.19457852996919</v>
      </c>
      <c r="Q96" s="101">
        <v>415.85306592075216</v>
      </c>
      <c r="R96" s="101">
        <v>407.0281554894853</v>
      </c>
      <c r="S96" s="101">
        <v>403.20245488905294</v>
      </c>
      <c r="T96" s="101">
        <v>395.52495274257876</v>
      </c>
      <c r="U96" s="101">
        <v>381.40246776739752</v>
      </c>
      <c r="V96" s="101">
        <v>342.50165914984086</v>
      </c>
      <c r="W96" s="101">
        <v>229.50974911295765</v>
      </c>
      <c r="X96" s="101">
        <v>115.3122946187155</v>
      </c>
      <c r="Y96" s="101">
        <v>96.640348713668175</v>
      </c>
      <c r="DA96" s="131" t="s">
        <v>1661</v>
      </c>
    </row>
    <row r="97" spans="1:105" ht="12" customHeight="1" x14ac:dyDescent="0.25">
      <c r="A97" s="107" t="s">
        <v>121</v>
      </c>
      <c r="B97" s="104">
        <v>1.1603400786144533</v>
      </c>
      <c r="C97" s="104">
        <v>1.6689141991053715</v>
      </c>
      <c r="D97" s="104">
        <v>3.3330716620067022</v>
      </c>
      <c r="E97" s="104">
        <v>4.3483292906323134</v>
      </c>
      <c r="F97" s="104">
        <v>5.2324163441537523</v>
      </c>
      <c r="G97" s="104">
        <v>12.033471312339557</v>
      </c>
      <c r="H97" s="104">
        <v>18.899138402369495</v>
      </c>
      <c r="I97" s="104">
        <v>36.618171455626609</v>
      </c>
      <c r="J97" s="104">
        <v>47.302810579706048</v>
      </c>
      <c r="K97" s="104">
        <v>54.502584185799932</v>
      </c>
      <c r="L97" s="104">
        <v>79.248284032025083</v>
      </c>
      <c r="M97" s="104">
        <v>86.187393344977579</v>
      </c>
      <c r="N97" s="104">
        <v>85.038508541592591</v>
      </c>
      <c r="O97" s="104">
        <v>92.396316733799225</v>
      </c>
      <c r="P97" s="104">
        <v>126.32576288933669</v>
      </c>
      <c r="Q97" s="104">
        <v>120.2381524151715</v>
      </c>
      <c r="R97" s="104">
        <v>125.95282452337285</v>
      </c>
      <c r="S97" s="104">
        <v>134.86313383850379</v>
      </c>
      <c r="T97" s="104">
        <v>135.72145637749892</v>
      </c>
      <c r="U97" s="104">
        <v>144.36696739140089</v>
      </c>
      <c r="V97" s="104">
        <v>148.80070165198561</v>
      </c>
      <c r="W97" s="104">
        <v>142.39452177516472</v>
      </c>
      <c r="X97" s="104">
        <v>98.484171591051705</v>
      </c>
      <c r="Y97" s="104">
        <v>137.6168352514855</v>
      </c>
      <c r="DA97" s="132" t="s">
        <v>1662</v>
      </c>
    </row>
    <row r="98" spans="1:105" ht="12" customHeight="1" x14ac:dyDescent="0.25">
      <c r="A98" s="108" t="s">
        <v>53</v>
      </c>
      <c r="B98" s="98">
        <v>0.30311657210903964</v>
      </c>
      <c r="C98" s="98">
        <v>0.37952596621911727</v>
      </c>
      <c r="D98" s="98">
        <v>0.86788886421424671</v>
      </c>
      <c r="E98" s="98">
        <v>0.95709119500304174</v>
      </c>
      <c r="F98" s="98">
        <v>1.4019587070729376</v>
      </c>
      <c r="G98" s="98">
        <v>2.7230717667901314</v>
      </c>
      <c r="H98" s="98">
        <v>4.1722339695725736</v>
      </c>
      <c r="I98" s="98">
        <v>7.5195186890609484</v>
      </c>
      <c r="J98" s="98">
        <v>12.071718163263197</v>
      </c>
      <c r="K98" s="98">
        <v>11.19927794098275</v>
      </c>
      <c r="L98" s="98">
        <v>15.49830627631372</v>
      </c>
      <c r="M98" s="98">
        <v>20.694991958542793</v>
      </c>
      <c r="N98" s="98">
        <v>15.035037337589658</v>
      </c>
      <c r="O98" s="98">
        <v>15.336506228362973</v>
      </c>
      <c r="P98" s="98">
        <v>34.060542740175272</v>
      </c>
      <c r="Q98" s="98">
        <v>21.36776386514272</v>
      </c>
      <c r="R98" s="98">
        <v>21.182089378698397</v>
      </c>
      <c r="S98" s="98">
        <v>24.518520898469959</v>
      </c>
      <c r="T98" s="98">
        <v>22.313321774120332</v>
      </c>
      <c r="U98" s="98">
        <v>27.862569312560044</v>
      </c>
      <c r="V98" s="98">
        <v>31.50051440863265</v>
      </c>
      <c r="W98" s="98">
        <v>35.43498331551838</v>
      </c>
      <c r="X98" s="98">
        <v>1.1955747492330431</v>
      </c>
      <c r="Y98" s="98">
        <v>29.347763524624867</v>
      </c>
      <c r="DA98" s="63" t="s">
        <v>1663</v>
      </c>
    </row>
    <row r="99" spans="1:105" ht="12" customHeight="1" x14ac:dyDescent="0.25">
      <c r="A99" s="108" t="s">
        <v>52</v>
      </c>
      <c r="B99" s="98">
        <v>0.85722350650541368</v>
      </c>
      <c r="C99" s="98">
        <v>1.2893882328862543</v>
      </c>
      <c r="D99" s="98">
        <v>2.4651827977924556</v>
      </c>
      <c r="E99" s="98">
        <v>3.391238095629272</v>
      </c>
      <c r="F99" s="98">
        <v>3.8304576370808148</v>
      </c>
      <c r="G99" s="98">
        <v>9.3103995455494264</v>
      </c>
      <c r="H99" s="98">
        <v>14.726904432796923</v>
      </c>
      <c r="I99" s="98">
        <v>29.098652766565664</v>
      </c>
      <c r="J99" s="98">
        <v>35.231092416442849</v>
      </c>
      <c r="K99" s="98">
        <v>43.303306244817179</v>
      </c>
      <c r="L99" s="98">
        <v>63.74997775571137</v>
      </c>
      <c r="M99" s="98">
        <v>65.492401386434793</v>
      </c>
      <c r="N99" s="98">
        <v>70.003471204002935</v>
      </c>
      <c r="O99" s="98">
        <v>77.059810505436246</v>
      </c>
      <c r="P99" s="98">
        <v>92.265220149161408</v>
      </c>
      <c r="Q99" s="98">
        <v>98.870388550028778</v>
      </c>
      <c r="R99" s="98">
        <v>104.77073514467446</v>
      </c>
      <c r="S99" s="98">
        <v>110.34461294003383</v>
      </c>
      <c r="T99" s="98">
        <v>113.40813460337858</v>
      </c>
      <c r="U99" s="98">
        <v>116.50439807884084</v>
      </c>
      <c r="V99" s="98">
        <v>117.30018724335295</v>
      </c>
      <c r="W99" s="98">
        <v>106.95953845964634</v>
      </c>
      <c r="X99" s="98">
        <v>97.288596841818659</v>
      </c>
      <c r="Y99" s="98">
        <v>108.26907172686063</v>
      </c>
      <c r="DA99" s="63" t="s">
        <v>1664</v>
      </c>
    </row>
    <row r="100" spans="1:105" ht="12" customHeight="1" x14ac:dyDescent="0.25">
      <c r="A100" s="121" t="s">
        <v>54</v>
      </c>
      <c r="B100" s="122">
        <v>107.61756953815269</v>
      </c>
      <c r="C100" s="122">
        <v>129.72976961633978</v>
      </c>
      <c r="D100" s="122">
        <v>186.49748136685247</v>
      </c>
      <c r="E100" s="122">
        <v>212.37862807534765</v>
      </c>
      <c r="F100" s="122">
        <v>265.62265010760518</v>
      </c>
      <c r="G100" s="122">
        <v>294.59192756948732</v>
      </c>
      <c r="H100" s="122">
        <v>383.92155399557413</v>
      </c>
      <c r="I100" s="122">
        <v>438.10792658184289</v>
      </c>
      <c r="J100" s="122">
        <v>418.51945621474954</v>
      </c>
      <c r="K100" s="122">
        <v>415.87380318590976</v>
      </c>
      <c r="L100" s="122">
        <v>404.68373097360825</v>
      </c>
      <c r="M100" s="122">
        <v>390.859346918776</v>
      </c>
      <c r="N100" s="122">
        <v>336.83000558268543</v>
      </c>
      <c r="O100" s="122">
        <v>360.7558479359576</v>
      </c>
      <c r="P100" s="122">
        <v>346.28584400842226</v>
      </c>
      <c r="Q100" s="122">
        <v>355.39215751596657</v>
      </c>
      <c r="R100" s="122">
        <v>358.46588713876349</v>
      </c>
      <c r="S100" s="122">
        <v>415.01564379987974</v>
      </c>
      <c r="T100" s="122">
        <v>416.32011059407682</v>
      </c>
      <c r="U100" s="122">
        <v>418.62735166993946</v>
      </c>
      <c r="V100" s="122">
        <v>420.94257155452601</v>
      </c>
      <c r="W100" s="122">
        <v>399.96263858101753</v>
      </c>
      <c r="X100" s="122">
        <v>329.88567777298272</v>
      </c>
      <c r="Y100" s="122">
        <v>340.4836946255412</v>
      </c>
      <c r="DA100" s="130" t="s">
        <v>1665</v>
      </c>
    </row>
    <row r="101" spans="1:105" ht="12" customHeight="1" x14ac:dyDescent="0.25">
      <c r="A101" s="97" t="s">
        <v>202</v>
      </c>
      <c r="B101" s="98">
        <v>10.013881376954874</v>
      </c>
      <c r="C101" s="98">
        <v>11.841855783986242</v>
      </c>
      <c r="D101" s="98">
        <v>16.627448594876515</v>
      </c>
      <c r="E101" s="98">
        <v>16.927565144214615</v>
      </c>
      <c r="F101" s="98">
        <v>21.175746402939634</v>
      </c>
      <c r="G101" s="98">
        <v>26.68140953575314</v>
      </c>
      <c r="H101" s="98">
        <v>34.314489636733491</v>
      </c>
      <c r="I101" s="98">
        <v>46.918074601396711</v>
      </c>
      <c r="J101" s="98">
        <v>46.7243120342414</v>
      </c>
      <c r="K101" s="98">
        <v>50.013321160000935</v>
      </c>
      <c r="L101" s="98">
        <v>54.238501621186558</v>
      </c>
      <c r="M101" s="98">
        <v>43.345981717915208</v>
      </c>
      <c r="N101" s="98">
        <v>41.094899252543343</v>
      </c>
      <c r="O101" s="98">
        <v>46.460193735540692</v>
      </c>
      <c r="P101" s="98">
        <v>50.340053653212777</v>
      </c>
      <c r="Q101" s="98">
        <v>50.507380338205799</v>
      </c>
      <c r="R101" s="98">
        <v>48.739323588420717</v>
      </c>
      <c r="S101" s="98">
        <v>53.4184580108912</v>
      </c>
      <c r="T101" s="98">
        <v>49.353635234546623</v>
      </c>
      <c r="U101" s="98">
        <v>49.265907136715313</v>
      </c>
      <c r="V101" s="98">
        <v>47.357600076430714</v>
      </c>
      <c r="W101" s="98">
        <v>51.695686443106844</v>
      </c>
      <c r="X101" s="98">
        <v>48.716012228909705</v>
      </c>
      <c r="Y101" s="98">
        <v>47.290914302092247</v>
      </c>
      <c r="DA101" s="63" t="s">
        <v>1666</v>
      </c>
    </row>
    <row r="102" spans="1:105" ht="12" customHeight="1" x14ac:dyDescent="0.25">
      <c r="A102" s="97" t="s">
        <v>50</v>
      </c>
      <c r="B102" s="98">
        <v>44.599903527294273</v>
      </c>
      <c r="C102" s="98">
        <v>48.968078347560137</v>
      </c>
      <c r="D102" s="98">
        <v>69.628118996506075</v>
      </c>
      <c r="E102" s="98">
        <v>86.961301022412854</v>
      </c>
      <c r="F102" s="98">
        <v>102.6439189453011</v>
      </c>
      <c r="G102" s="98">
        <v>114.11711881338276</v>
      </c>
      <c r="H102" s="98">
        <v>130.43532011923733</v>
      </c>
      <c r="I102" s="98">
        <v>139.9415523978152</v>
      </c>
      <c r="J102" s="98">
        <v>149.81241797563411</v>
      </c>
      <c r="K102" s="98">
        <v>143.96954553246979</v>
      </c>
      <c r="L102" s="98">
        <v>141.91987020807579</v>
      </c>
      <c r="M102" s="98">
        <v>142.21640938944358</v>
      </c>
      <c r="N102" s="98">
        <v>123.75073981825203</v>
      </c>
      <c r="O102" s="98">
        <v>122.90602877882721</v>
      </c>
      <c r="P102" s="98">
        <v>134.59588178888936</v>
      </c>
      <c r="Q102" s="98">
        <v>126.81252593150384</v>
      </c>
      <c r="R102" s="98">
        <v>131.76813664847219</v>
      </c>
      <c r="S102" s="98">
        <v>141.06719639911901</v>
      </c>
      <c r="T102" s="98">
        <v>145.30909934376351</v>
      </c>
      <c r="U102" s="98">
        <v>143.84612893086287</v>
      </c>
      <c r="V102" s="98">
        <v>143.33416803260263</v>
      </c>
      <c r="W102" s="98">
        <v>136.97843890232693</v>
      </c>
      <c r="X102" s="98">
        <v>129.81453991950556</v>
      </c>
      <c r="Y102" s="98">
        <v>130.81450424299334</v>
      </c>
      <c r="DA102" s="63" t="s">
        <v>1667</v>
      </c>
    </row>
    <row r="103" spans="1:105" ht="12" customHeight="1" x14ac:dyDescent="0.25">
      <c r="A103" s="109" t="s">
        <v>120</v>
      </c>
      <c r="B103" s="33">
        <v>53.00378463390355</v>
      </c>
      <c r="C103" s="33">
        <v>68.91983548479341</v>
      </c>
      <c r="D103" s="33">
        <v>100.24191377546987</v>
      </c>
      <c r="E103" s="33">
        <v>108.48976190872018</v>
      </c>
      <c r="F103" s="33">
        <v>141.80298475936445</v>
      </c>
      <c r="G103" s="33">
        <v>153.79339922035146</v>
      </c>
      <c r="H103" s="33">
        <v>219.1717442396033</v>
      </c>
      <c r="I103" s="33">
        <v>251.24829958263098</v>
      </c>
      <c r="J103" s="33">
        <v>221.98272620487401</v>
      </c>
      <c r="K103" s="33">
        <v>221.89093649343906</v>
      </c>
      <c r="L103" s="33">
        <v>208.52535914434591</v>
      </c>
      <c r="M103" s="33">
        <v>205.29695581141721</v>
      </c>
      <c r="N103" s="33">
        <v>171.98436651189007</v>
      </c>
      <c r="O103" s="33">
        <v>191.38962542158967</v>
      </c>
      <c r="P103" s="33">
        <v>161.34990856632015</v>
      </c>
      <c r="Q103" s="33">
        <v>178.07225124625691</v>
      </c>
      <c r="R103" s="33">
        <v>177.95842690187058</v>
      </c>
      <c r="S103" s="33">
        <v>220.52998938986954</v>
      </c>
      <c r="T103" s="33">
        <v>221.65737601576666</v>
      </c>
      <c r="U103" s="33">
        <v>225.51531560236126</v>
      </c>
      <c r="V103" s="33">
        <v>230.25080344549264</v>
      </c>
      <c r="W103" s="33">
        <v>211.28851323558376</v>
      </c>
      <c r="X103" s="33">
        <v>151.35512562456742</v>
      </c>
      <c r="Y103" s="33">
        <v>162.37827608045563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2.8860373468147977</v>
      </c>
      <c r="C105" s="117">
        <f t="shared" si="35"/>
        <v>2.9187712900738334</v>
      </c>
      <c r="D105" s="117">
        <f t="shared" si="35"/>
        <v>2.8883149113829658</v>
      </c>
      <c r="E105" s="117">
        <f t="shared" si="35"/>
        <v>2.8254632410327116</v>
      </c>
      <c r="F105" s="117">
        <f t="shared" si="35"/>
        <v>2.7721850003260702</v>
      </c>
      <c r="G105" s="117">
        <f t="shared" si="35"/>
        <v>2.6995611589709161</v>
      </c>
      <c r="H105" s="117">
        <f t="shared" si="35"/>
        <v>2.6958093144730948</v>
      </c>
      <c r="I105" s="117">
        <f t="shared" si="35"/>
        <v>2.6507750436474398</v>
      </c>
      <c r="J105" s="117">
        <f t="shared" si="35"/>
        <v>2.6058257764417716</v>
      </c>
      <c r="K105" s="117">
        <f t="shared" si="35"/>
        <v>2.5748604375040349</v>
      </c>
      <c r="L105" s="117">
        <f t="shared" si="35"/>
        <v>1.5498938751207065</v>
      </c>
      <c r="M105" s="117">
        <f t="shared" si="35"/>
        <v>1.5483841765808333</v>
      </c>
      <c r="N105" s="117">
        <f t="shared" si="35"/>
        <v>1.7108165256350687</v>
      </c>
      <c r="O105" s="117">
        <f t="shared" si="35"/>
        <v>1.562197388118119</v>
      </c>
      <c r="P105" s="117">
        <f t="shared" si="35"/>
        <v>0.55570046077310042</v>
      </c>
      <c r="Q105" s="117">
        <f t="shared" si="35"/>
        <v>0.95661138940493196</v>
      </c>
      <c r="R105" s="117">
        <f t="shared" ref="R105:V105" si="36">R106+R109+R111+R120</f>
        <v>0.97656677651299084</v>
      </c>
      <c r="S105" s="117">
        <f t="shared" si="36"/>
        <v>0.98534167926207195</v>
      </c>
      <c r="T105" s="117">
        <f t="shared" si="36"/>
        <v>1.0827306633134588</v>
      </c>
      <c r="U105" s="117">
        <f t="shared" si="36"/>
        <v>1.0473000375713464</v>
      </c>
      <c r="V105" s="117">
        <f t="shared" si="36"/>
        <v>0.96871552562738494</v>
      </c>
      <c r="W105" s="117">
        <f t="shared" ref="W105:Y105" si="37">W106+W109+W111+W120</f>
        <v>0.91395374854594769</v>
      </c>
      <c r="X105" s="117">
        <f t="shared" si="37"/>
        <v>0.85506109942787445</v>
      </c>
      <c r="Y105" s="117">
        <f t="shared" si="37"/>
        <v>0.82740209959234567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2.0397023448495584</v>
      </c>
      <c r="C106" s="122">
        <f t="shared" si="38"/>
        <v>2.0906350536154203</v>
      </c>
      <c r="D106" s="122">
        <f t="shared" si="38"/>
        <v>2.0790476201428372</v>
      </c>
      <c r="E106" s="122">
        <f t="shared" si="38"/>
        <v>2.1071634957136514</v>
      </c>
      <c r="F106" s="122">
        <f t="shared" si="38"/>
        <v>2.054054323617915</v>
      </c>
      <c r="G106" s="122">
        <f t="shared" si="38"/>
        <v>2.0770948442383506</v>
      </c>
      <c r="H106" s="122">
        <f t="shared" si="38"/>
        <v>2.0615121234411644</v>
      </c>
      <c r="I106" s="122">
        <f t="shared" si="38"/>
        <v>2.0601011947063759</v>
      </c>
      <c r="J106" s="122">
        <f t="shared" si="38"/>
        <v>2.0714582662155441</v>
      </c>
      <c r="K106" s="122">
        <f t="shared" si="38"/>
        <v>2.0760173120421097</v>
      </c>
      <c r="L106" s="122">
        <f t="shared" si="38"/>
        <v>1.2064620049214048</v>
      </c>
      <c r="M106" s="122">
        <f t="shared" si="38"/>
        <v>1.1859410206748986</v>
      </c>
      <c r="N106" s="122">
        <f t="shared" si="38"/>
        <v>1.3732199512585028</v>
      </c>
      <c r="O106" s="122">
        <f t="shared" si="38"/>
        <v>1.2671379768141353</v>
      </c>
      <c r="P106" s="122">
        <f t="shared" si="38"/>
        <v>0.39746229342875017</v>
      </c>
      <c r="Q106" s="122">
        <f t="shared" si="38"/>
        <v>0.76777464339558954</v>
      </c>
      <c r="R106" s="122">
        <f t="shared" ref="R106:V106" si="39">SUM(R107:R108)</f>
        <v>0.78883333497748931</v>
      </c>
      <c r="S106" s="122">
        <f t="shared" si="39"/>
        <v>0.78578018472542377</v>
      </c>
      <c r="T106" s="122">
        <f t="shared" si="39"/>
        <v>0.87712959764059273</v>
      </c>
      <c r="U106" s="122">
        <f t="shared" si="39"/>
        <v>0.84684449631756553</v>
      </c>
      <c r="V106" s="122">
        <f t="shared" si="39"/>
        <v>0.77971409560619542</v>
      </c>
      <c r="W106" s="122">
        <f t="shared" ref="W106:Y106" si="40">SUM(W107:W108)</f>
        <v>0.74879683385866191</v>
      </c>
      <c r="X106" s="122">
        <f t="shared" si="40"/>
        <v>0.72522254217269755</v>
      </c>
      <c r="Y106" s="122">
        <f t="shared" si="40"/>
        <v>0.69552521139627665</v>
      </c>
      <c r="DA106" s="130" t="s">
        <v>1670</v>
      </c>
    </row>
    <row r="107" spans="1:105" ht="12" customHeight="1" x14ac:dyDescent="0.25">
      <c r="A107" s="97" t="s">
        <v>197</v>
      </c>
      <c r="B107" s="98">
        <v>2.0322015880015689</v>
      </c>
      <c r="C107" s="98">
        <v>2.083122821418145</v>
      </c>
      <c r="D107" s="98">
        <v>2.0716462908063331</v>
      </c>
      <c r="E107" s="98">
        <v>2.1003847038434413</v>
      </c>
      <c r="F107" s="98">
        <v>2.0470253835785206</v>
      </c>
      <c r="G107" s="98">
        <v>2.0700484603239744</v>
      </c>
      <c r="H107" s="98">
        <v>2.0546701984966749</v>
      </c>
      <c r="I107" s="98">
        <v>2.0534342506703043</v>
      </c>
      <c r="J107" s="98">
        <v>2.0650145202602848</v>
      </c>
      <c r="K107" s="98">
        <v>2.0696273906741518</v>
      </c>
      <c r="L107" s="98">
        <v>1.2026097209994875</v>
      </c>
      <c r="M107" s="98">
        <v>1.1821085836089726</v>
      </c>
      <c r="N107" s="98">
        <v>1.3690165587104728</v>
      </c>
      <c r="O107" s="98">
        <v>1.2629417703414056</v>
      </c>
      <c r="P107" s="98">
        <v>0.39610977015631943</v>
      </c>
      <c r="Q107" s="98">
        <v>0.76542222206465793</v>
      </c>
      <c r="R107" s="98">
        <v>0.78641420317931887</v>
      </c>
      <c r="S107" s="98">
        <v>0.78336888577639407</v>
      </c>
      <c r="T107" s="98">
        <v>0.87444462175273874</v>
      </c>
      <c r="U107" s="98">
        <v>0.84421601044207772</v>
      </c>
      <c r="V107" s="98">
        <v>0.77728305615791216</v>
      </c>
      <c r="W107" s="98">
        <v>0.745793493273609</v>
      </c>
      <c r="X107" s="98">
        <v>0.72218263482610223</v>
      </c>
      <c r="Y107" s="98">
        <v>0.69273025993062443</v>
      </c>
      <c r="DA107" s="63" t="s">
        <v>1671</v>
      </c>
    </row>
    <row r="108" spans="1:105" ht="12" customHeight="1" x14ac:dyDescent="0.25">
      <c r="A108" s="97" t="s">
        <v>53</v>
      </c>
      <c r="B108" s="98">
        <v>7.5007568479896229E-3</v>
      </c>
      <c r="C108" s="98">
        <v>7.5122321972755333E-3</v>
      </c>
      <c r="D108" s="98">
        <v>7.4013293365038698E-3</v>
      </c>
      <c r="E108" s="98">
        <v>6.7787918702100396E-3</v>
      </c>
      <c r="F108" s="98">
        <v>7.0289400393942466E-3</v>
      </c>
      <c r="G108" s="98">
        <v>7.0463839143761449E-3</v>
      </c>
      <c r="H108" s="98">
        <v>6.841924944489609E-3</v>
      </c>
      <c r="I108" s="98">
        <v>6.6669440360716172E-3</v>
      </c>
      <c r="J108" s="98">
        <v>6.4437459552594972E-3</v>
      </c>
      <c r="K108" s="98">
        <v>6.3899213679580518E-3</v>
      </c>
      <c r="L108" s="98">
        <v>3.8522839219172784E-3</v>
      </c>
      <c r="M108" s="98">
        <v>3.8324370659259281E-3</v>
      </c>
      <c r="N108" s="98">
        <v>4.2033925480299428E-3</v>
      </c>
      <c r="O108" s="98">
        <v>4.1962064727296342E-3</v>
      </c>
      <c r="P108" s="98">
        <v>1.3525232724307557E-3</v>
      </c>
      <c r="Q108" s="98">
        <v>2.3524213309316366E-3</v>
      </c>
      <c r="R108" s="98">
        <v>2.4191317981704218E-3</v>
      </c>
      <c r="S108" s="98">
        <v>2.4112989490296718E-3</v>
      </c>
      <c r="T108" s="98">
        <v>2.6849758878540264E-3</v>
      </c>
      <c r="U108" s="98">
        <v>2.6284858754877993E-3</v>
      </c>
      <c r="V108" s="98">
        <v>2.431039448283255E-3</v>
      </c>
      <c r="W108" s="98">
        <v>3.0033405850528644E-3</v>
      </c>
      <c r="X108" s="98">
        <v>3.0399073465953558E-3</v>
      </c>
      <c r="Y108" s="98">
        <v>2.7949514656522541E-3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9.9804634100266743E-3</v>
      </c>
      <c r="C109" s="122">
        <f t="shared" si="41"/>
        <v>1.2334005309979407E-2</v>
      </c>
      <c r="D109" s="122">
        <f t="shared" si="41"/>
        <v>9.9282388160913757E-3</v>
      </c>
      <c r="E109" s="122">
        <f t="shared" si="41"/>
        <v>2.7868556721963152E-2</v>
      </c>
      <c r="F109" s="122">
        <f t="shared" si="41"/>
        <v>1.0231284890109205E-2</v>
      </c>
      <c r="G109" s="122">
        <f t="shared" si="41"/>
        <v>1.0562353294575848E-2</v>
      </c>
      <c r="H109" s="122">
        <f t="shared" si="41"/>
        <v>1.3750912852144461E-2</v>
      </c>
      <c r="I109" s="122">
        <f t="shared" si="41"/>
        <v>1.4026870304660075E-2</v>
      </c>
      <c r="J109" s="122">
        <f t="shared" si="41"/>
        <v>1.7691822520768962E-2</v>
      </c>
      <c r="K109" s="122">
        <f t="shared" si="41"/>
        <v>1.7246807824063227E-2</v>
      </c>
      <c r="L109" s="122">
        <f t="shared" si="41"/>
        <v>1.2264808787304899E-2</v>
      </c>
      <c r="M109" s="122">
        <f t="shared" si="41"/>
        <v>1.3177579828041453E-2</v>
      </c>
      <c r="N109" s="122">
        <f t="shared" si="41"/>
        <v>2.0430710557988088E-2</v>
      </c>
      <c r="O109" s="122">
        <f t="shared" si="41"/>
        <v>1.0105206050683982E-2</v>
      </c>
      <c r="P109" s="122">
        <f t="shared" si="41"/>
        <v>6.1222316130104719E-3</v>
      </c>
      <c r="Q109" s="122">
        <f t="shared" si="41"/>
        <v>1.0274404956111108E-2</v>
      </c>
      <c r="R109" s="122">
        <f t="shared" si="41"/>
        <v>6.5037803948343516E-3</v>
      </c>
      <c r="S109" s="122">
        <f t="shared" si="41"/>
        <v>9.4634662827045146E-3</v>
      </c>
      <c r="T109" s="122">
        <f t="shared" si="41"/>
        <v>7.6710854075052676E-3</v>
      </c>
      <c r="U109" s="122">
        <f t="shared" si="41"/>
        <v>9.8659368418301044E-3</v>
      </c>
      <c r="V109" s="122">
        <f t="shared" si="41"/>
        <v>7.6411387551612196E-3</v>
      </c>
      <c r="W109" s="122">
        <f t="shared" si="41"/>
        <v>7.1579148062977894E-3</v>
      </c>
      <c r="X109" s="122">
        <f t="shared" si="41"/>
        <v>9.9023622957137795E-3</v>
      </c>
      <c r="Y109" s="122">
        <f t="shared" si="41"/>
        <v>8.2376701591470609E-3</v>
      </c>
      <c r="DA109" s="130" t="s">
        <v>1673</v>
      </c>
    </row>
    <row r="110" spans="1:105" ht="12" customHeight="1" x14ac:dyDescent="0.25">
      <c r="A110" s="97" t="s">
        <v>53</v>
      </c>
      <c r="B110" s="98">
        <v>9.9804634100266743E-3</v>
      </c>
      <c r="C110" s="98">
        <v>1.2334005309979407E-2</v>
      </c>
      <c r="D110" s="98">
        <v>9.9282388160913757E-3</v>
      </c>
      <c r="E110" s="98">
        <v>2.7868556721963152E-2</v>
      </c>
      <c r="F110" s="98">
        <v>1.0231284890109205E-2</v>
      </c>
      <c r="G110" s="98">
        <v>1.0562353294575848E-2</v>
      </c>
      <c r="H110" s="98">
        <v>1.3750912852144461E-2</v>
      </c>
      <c r="I110" s="98">
        <v>1.4026870304660075E-2</v>
      </c>
      <c r="J110" s="98">
        <v>1.7691822520768962E-2</v>
      </c>
      <c r="K110" s="98">
        <v>1.7246807824063227E-2</v>
      </c>
      <c r="L110" s="98">
        <v>1.2264808787304899E-2</v>
      </c>
      <c r="M110" s="98">
        <v>1.3177579828041453E-2</v>
      </c>
      <c r="N110" s="98">
        <v>2.0430710557988088E-2</v>
      </c>
      <c r="O110" s="98">
        <v>1.0105206050683982E-2</v>
      </c>
      <c r="P110" s="98">
        <v>6.1222316130104719E-3</v>
      </c>
      <c r="Q110" s="98">
        <v>1.0274404956111108E-2</v>
      </c>
      <c r="R110" s="98">
        <v>6.5037803948343516E-3</v>
      </c>
      <c r="S110" s="98">
        <v>9.4634662827045146E-3</v>
      </c>
      <c r="T110" s="98">
        <v>7.6710854075052676E-3</v>
      </c>
      <c r="U110" s="98">
        <v>9.8659368418301044E-3</v>
      </c>
      <c r="V110" s="98">
        <v>7.6411387551612196E-3</v>
      </c>
      <c r="W110" s="98">
        <v>7.1579148062977894E-3</v>
      </c>
      <c r="X110" s="98">
        <v>9.9023622957137795E-3</v>
      </c>
      <c r="Y110" s="98">
        <v>8.2376701591470609E-3</v>
      </c>
      <c r="DA110" s="63" t="s">
        <v>1674</v>
      </c>
    </row>
    <row r="111" spans="1:105" ht="12" customHeight="1" x14ac:dyDescent="0.25">
      <c r="A111" s="121" t="s">
        <v>55</v>
      </c>
      <c r="B111" s="122">
        <v>0.55573156416727332</v>
      </c>
      <c r="C111" s="122">
        <v>0.53638033154809817</v>
      </c>
      <c r="D111" s="122">
        <v>0.52977293283784677</v>
      </c>
      <c r="E111" s="122">
        <v>0.45401326060496089</v>
      </c>
      <c r="F111" s="122">
        <v>0.4496925962766512</v>
      </c>
      <c r="G111" s="122">
        <v>0.40027013731228644</v>
      </c>
      <c r="H111" s="122">
        <v>0.40581581628573021</v>
      </c>
      <c r="I111" s="122">
        <v>0.38480100983061555</v>
      </c>
      <c r="J111" s="122">
        <v>0.35050089805516821</v>
      </c>
      <c r="K111" s="122">
        <v>0.33418626972754628</v>
      </c>
      <c r="L111" s="122">
        <v>0.21780090298766633</v>
      </c>
      <c r="M111" s="122">
        <v>0.24436095155921939</v>
      </c>
      <c r="N111" s="122">
        <v>0.23538940711967002</v>
      </c>
      <c r="O111" s="122">
        <v>0.20682407514995335</v>
      </c>
      <c r="P111" s="122">
        <v>9.7618767082639418E-2</v>
      </c>
      <c r="Q111" s="122">
        <v>0.12517247648266613</v>
      </c>
      <c r="R111" s="122">
        <v>0.1274953144562215</v>
      </c>
      <c r="S111" s="122">
        <v>0.12822510405796705</v>
      </c>
      <c r="T111" s="122">
        <v>0.13590752282555713</v>
      </c>
      <c r="U111" s="122">
        <v>0.13008733368607739</v>
      </c>
      <c r="V111" s="122">
        <v>0.12015784267492029</v>
      </c>
      <c r="W111" s="122">
        <v>0.10257177243139984</v>
      </c>
      <c r="X111" s="122">
        <v>7.6148527674584576E-2</v>
      </c>
      <c r="Y111" s="122">
        <v>7.7818273085587794E-2</v>
      </c>
      <c r="DA111" s="130" t="s">
        <v>1675</v>
      </c>
    </row>
    <row r="112" spans="1:105" ht="12" customHeight="1" x14ac:dyDescent="0.25">
      <c r="A112" s="97" t="s">
        <v>130</v>
      </c>
      <c r="B112" s="98">
        <v>0.28456539394168118</v>
      </c>
      <c r="C112" s="98">
        <v>0.28145155519406501</v>
      </c>
      <c r="D112" s="98">
        <v>0.2929280858058777</v>
      </c>
      <c r="E112" s="98">
        <v>0.26418967276876876</v>
      </c>
      <c r="F112" s="98">
        <v>0.26971676001269368</v>
      </c>
      <c r="G112" s="98">
        <v>0.24669926584133961</v>
      </c>
      <c r="H112" s="98">
        <v>0.26207696559219823</v>
      </c>
      <c r="I112" s="98">
        <v>0.26333148651749755</v>
      </c>
      <c r="J112" s="98">
        <v>0.25175123668721278</v>
      </c>
      <c r="K112" s="98">
        <v>0.24713825162256509</v>
      </c>
      <c r="L112" s="98">
        <v>0.13496456730065598</v>
      </c>
      <c r="M112" s="98">
        <v>0.15546540720990715</v>
      </c>
      <c r="N112" s="98">
        <v>0.1596148300678846</v>
      </c>
      <c r="O112" s="98">
        <v>0.14625573583234674</v>
      </c>
      <c r="P112" s="98">
        <v>5.7701988966371645E-2</v>
      </c>
      <c r="Q112" s="98">
        <v>9.4420743750691663E-2</v>
      </c>
      <c r="R112" s="98">
        <v>9.7332406011827174E-2</v>
      </c>
      <c r="S112" s="98">
        <v>9.7024337007995065E-2</v>
      </c>
      <c r="T112" s="98">
        <v>0.10954471125377138</v>
      </c>
      <c r="U112" s="98">
        <v>0.10823088210519034</v>
      </c>
      <c r="V112" s="98">
        <v>0.10035756232514699</v>
      </c>
      <c r="W112" s="98">
        <v>9.2258989419870527E-2</v>
      </c>
      <c r="X112" s="98">
        <v>7.4868300798781734E-2</v>
      </c>
      <c r="Y112" s="98">
        <v>7.6341486785413401E-2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1.0468544432429524E-4</v>
      </c>
      <c r="G113" s="98">
        <v>9.6385117884509032E-5</v>
      </c>
      <c r="H113" s="98">
        <v>1.0172959470435213E-4</v>
      </c>
      <c r="I113" s="98">
        <v>1.1426609422670923E-4</v>
      </c>
      <c r="J113" s="98">
        <v>1.3751413631739036E-4</v>
      </c>
      <c r="K113" s="98">
        <v>1.8856742280540004E-4</v>
      </c>
      <c r="L113" s="98">
        <v>1.5758349513583843E-4</v>
      </c>
      <c r="M113" s="98">
        <v>1.7613301042427253E-4</v>
      </c>
      <c r="N113" s="98">
        <v>2.4107381007626932E-4</v>
      </c>
      <c r="O113" s="98">
        <v>2.6692551480826101E-4</v>
      </c>
      <c r="P113" s="98">
        <v>1.157862030872365E-4</v>
      </c>
      <c r="Q113" s="98">
        <v>2.0848426279608876E-4</v>
      </c>
      <c r="R113" s="98">
        <v>2.3218885858975052E-4</v>
      </c>
      <c r="S113" s="98">
        <v>2.4099428423851583E-4</v>
      </c>
      <c r="T113" s="98">
        <v>3.0759985384390973E-4</v>
      </c>
      <c r="U113" s="98">
        <v>3.0086855038552761E-4</v>
      </c>
      <c r="V113" s="98">
        <v>3.0719775845513945E-4</v>
      </c>
      <c r="W113" s="98">
        <v>5.1483591496308745E-4</v>
      </c>
      <c r="X113" s="98">
        <v>8.9923123433901587E-4</v>
      </c>
      <c r="Y113" s="98">
        <v>1.0442242030357612E-3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2.4838352035396688E-5</v>
      </c>
      <c r="G114" s="101">
        <v>1.9255777936375418E-5</v>
      </c>
      <c r="H114" s="101">
        <v>1.9817854377482733E-5</v>
      </c>
      <c r="I114" s="101">
        <v>1.2447554482396986E-6</v>
      </c>
      <c r="J114" s="101">
        <v>1.2249957521763416E-6</v>
      </c>
      <c r="K114" s="101">
        <v>1.3396465333985483E-6</v>
      </c>
      <c r="L114" s="101">
        <v>9.4815729444543649E-7</v>
      </c>
      <c r="M114" s="101">
        <v>1.2456385578972239E-6</v>
      </c>
      <c r="N114" s="101">
        <v>1.4573093462853049E-6</v>
      </c>
      <c r="O114" s="101">
        <v>2.8377643385489927E-6</v>
      </c>
      <c r="P114" s="101">
        <v>1.4552141281547798E-5</v>
      </c>
      <c r="Q114" s="101">
        <v>2.2620436356021342E-6</v>
      </c>
      <c r="R114" s="101">
        <v>2.3160023189055308E-6</v>
      </c>
      <c r="S114" s="101">
        <v>2.3060204255776111E-6</v>
      </c>
      <c r="T114" s="101">
        <v>1.7545755312860517E-5</v>
      </c>
      <c r="U114" s="101">
        <v>3.6663521300719291E-6</v>
      </c>
      <c r="V114" s="101">
        <v>3.4055926068162951E-6</v>
      </c>
      <c r="W114" s="101">
        <v>1.2464542345968249E-4</v>
      </c>
      <c r="X114" s="101">
        <v>2.5590600395357634E-5</v>
      </c>
      <c r="Y114" s="101">
        <v>2.3177864939621221E-4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7.9847092288898552E-5</v>
      </c>
      <c r="G115" s="104">
        <v>7.7129339948133621E-5</v>
      </c>
      <c r="H115" s="104">
        <v>8.1911740326869398E-5</v>
      </c>
      <c r="I115" s="104">
        <v>1.1302133877846954E-4</v>
      </c>
      <c r="J115" s="104">
        <v>1.3628914056521401E-4</v>
      </c>
      <c r="K115" s="104">
        <v>1.872277762720015E-4</v>
      </c>
      <c r="L115" s="104">
        <v>1.5663533784139298E-4</v>
      </c>
      <c r="M115" s="104">
        <v>1.7488737186637532E-4</v>
      </c>
      <c r="N115" s="104">
        <v>2.3961650072998401E-4</v>
      </c>
      <c r="O115" s="104">
        <v>2.6408775046971202E-4</v>
      </c>
      <c r="P115" s="104">
        <v>1.012340618056887E-4</v>
      </c>
      <c r="Q115" s="104">
        <v>2.0622221916048663E-4</v>
      </c>
      <c r="R115" s="104">
        <v>2.29872856270845E-4</v>
      </c>
      <c r="S115" s="104">
        <v>2.3868826381293821E-4</v>
      </c>
      <c r="T115" s="104">
        <v>2.9005409853104919E-4</v>
      </c>
      <c r="U115" s="104">
        <v>2.9720219825545566E-4</v>
      </c>
      <c r="V115" s="104">
        <v>3.0379216584832313E-4</v>
      </c>
      <c r="W115" s="104">
        <v>3.9019049150340498E-4</v>
      </c>
      <c r="X115" s="104">
        <v>8.7364063394365827E-4</v>
      </c>
      <c r="Y115" s="104">
        <v>8.1244555363954899E-4</v>
      </c>
      <c r="DA115" s="132" t="s">
        <v>1679</v>
      </c>
    </row>
    <row r="116" spans="1:105" ht="12" customHeight="1" x14ac:dyDescent="0.25">
      <c r="A116" s="106" t="s">
        <v>122</v>
      </c>
      <c r="B116" s="101">
        <v>0.26776141647378915</v>
      </c>
      <c r="C116" s="101">
        <v>0.25153240150594652</v>
      </c>
      <c r="D116" s="101">
        <v>0.23334623602734098</v>
      </c>
      <c r="E116" s="101">
        <v>0.18700380502954439</v>
      </c>
      <c r="F116" s="101">
        <v>0.17673047638266429</v>
      </c>
      <c r="G116" s="101">
        <v>0.14942181929407283</v>
      </c>
      <c r="H116" s="101">
        <v>0.13847141562312998</v>
      </c>
      <c r="I116" s="101">
        <v>0.11591051110956474</v>
      </c>
      <c r="J116" s="101">
        <v>9.3578199046838131E-2</v>
      </c>
      <c r="K116" s="101">
        <v>8.2168746366117179E-2</v>
      </c>
      <c r="L116" s="101">
        <v>7.6635638002032588E-2</v>
      </c>
      <c r="M116" s="101">
        <v>8.1286471542253297E-2</v>
      </c>
      <c r="N116" s="101">
        <v>6.7486891375393668E-2</v>
      </c>
      <c r="O116" s="101">
        <v>5.2659339324199424E-2</v>
      </c>
      <c r="P116" s="101">
        <v>3.3205929111827508E-2</v>
      </c>
      <c r="Q116" s="101">
        <v>2.5804875333474316E-2</v>
      </c>
      <c r="R116" s="101">
        <v>2.5352276659713045E-2</v>
      </c>
      <c r="S116" s="101">
        <v>2.4991329601467563E-2</v>
      </c>
      <c r="T116" s="101">
        <v>2.1057104664868955E-2</v>
      </c>
      <c r="U116" s="101">
        <v>1.6078902545917369E-2</v>
      </c>
      <c r="V116" s="101">
        <v>1.3667216829243217E-2</v>
      </c>
      <c r="W116" s="101">
        <v>6.8372855498707976E-3</v>
      </c>
      <c r="X116" s="101">
        <v>1.4397977752908352E-4</v>
      </c>
      <c r="Y116" s="101">
        <v>1.6427211332330059E-4</v>
      </c>
      <c r="DA116" s="131" t="s">
        <v>1680</v>
      </c>
    </row>
    <row r="117" spans="1:105" ht="12" customHeight="1" x14ac:dyDescent="0.25">
      <c r="A117" s="107" t="s">
        <v>121</v>
      </c>
      <c r="B117" s="104">
        <v>3.404753751802974E-3</v>
      </c>
      <c r="C117" s="104">
        <v>3.3963748480866488E-3</v>
      </c>
      <c r="D117" s="104">
        <v>3.4986110046281655E-3</v>
      </c>
      <c r="E117" s="104">
        <v>2.8197828066477667E-3</v>
      </c>
      <c r="F117" s="104">
        <v>3.1406744369689402E-3</v>
      </c>
      <c r="G117" s="104">
        <v>4.0526670589894724E-3</v>
      </c>
      <c r="H117" s="104">
        <v>5.165705475697664E-3</v>
      </c>
      <c r="I117" s="104">
        <v>5.4447461093265663E-3</v>
      </c>
      <c r="J117" s="104">
        <v>5.0339481847998845E-3</v>
      </c>
      <c r="K117" s="104">
        <v>4.6907043160586293E-3</v>
      </c>
      <c r="L117" s="104">
        <v>6.0431141898419048E-3</v>
      </c>
      <c r="M117" s="104">
        <v>7.4329397966346814E-3</v>
      </c>
      <c r="N117" s="104">
        <v>8.0466118663154694E-3</v>
      </c>
      <c r="O117" s="104">
        <v>7.6420744785989422E-3</v>
      </c>
      <c r="P117" s="104">
        <v>6.5950628013530287E-3</v>
      </c>
      <c r="Q117" s="104">
        <v>4.7383731357040805E-3</v>
      </c>
      <c r="R117" s="104">
        <v>4.5784429260915371E-3</v>
      </c>
      <c r="S117" s="104">
        <v>5.9684431642659207E-3</v>
      </c>
      <c r="T117" s="104">
        <v>4.9981070530728811E-3</v>
      </c>
      <c r="U117" s="104">
        <v>5.4766804845841534E-3</v>
      </c>
      <c r="V117" s="104">
        <v>5.8258657620749504E-3</v>
      </c>
      <c r="W117" s="104">
        <v>2.9606615466954301E-3</v>
      </c>
      <c r="X117" s="104">
        <v>2.3701586393473328E-4</v>
      </c>
      <c r="Y117" s="104">
        <v>2.6828998381532462E-4</v>
      </c>
      <c r="DA117" s="132" t="s">
        <v>1681</v>
      </c>
    </row>
    <row r="118" spans="1:105" ht="12" customHeight="1" x14ac:dyDescent="0.25">
      <c r="A118" s="108" t="s">
        <v>53</v>
      </c>
      <c r="B118" s="98">
        <v>8.8942656135281614E-4</v>
      </c>
      <c r="C118" s="98">
        <v>7.7672144447733273E-4</v>
      </c>
      <c r="D118" s="98">
        <v>9.2085100063985306E-4</v>
      </c>
      <c r="E118" s="98">
        <v>6.2851261153871888E-4</v>
      </c>
      <c r="F118" s="98">
        <v>8.4819438227402226E-4</v>
      </c>
      <c r="G118" s="98">
        <v>9.220002143131991E-4</v>
      </c>
      <c r="H118" s="98">
        <v>1.1422270679680286E-3</v>
      </c>
      <c r="I118" s="98">
        <v>1.1198124311169689E-3</v>
      </c>
      <c r="J118" s="98">
        <v>1.2872249051069939E-3</v>
      </c>
      <c r="K118" s="98">
        <v>9.6639992462709164E-4</v>
      </c>
      <c r="L118" s="98">
        <v>1.1844775154803572E-3</v>
      </c>
      <c r="M118" s="98">
        <v>1.7848308215627647E-3</v>
      </c>
      <c r="N118" s="98">
        <v>1.4188352435455481E-3</v>
      </c>
      <c r="O118" s="98">
        <v>1.2665986250202561E-3</v>
      </c>
      <c r="P118" s="98">
        <v>1.7925802954889972E-3</v>
      </c>
      <c r="Q118" s="98">
        <v>8.5440727572693744E-4</v>
      </c>
      <c r="R118" s="98">
        <v>7.8860059812817631E-4</v>
      </c>
      <c r="S118" s="98">
        <v>1.1001748755315839E-3</v>
      </c>
      <c r="T118" s="98">
        <v>8.3034539779116504E-4</v>
      </c>
      <c r="U118" s="98">
        <v>1.0526214726298156E-3</v>
      </c>
      <c r="V118" s="98">
        <v>1.2190022953388535E-3</v>
      </c>
      <c r="W118" s="98">
        <v>7.297203156856122E-4</v>
      </c>
      <c r="X118" s="98">
        <v>2.8239081129847507E-6</v>
      </c>
      <c r="Y118" s="98">
        <v>5.7111393244969705E-5</v>
      </c>
      <c r="DA118" s="63" t="s">
        <v>1682</v>
      </c>
    </row>
    <row r="119" spans="1:105" ht="12" customHeight="1" x14ac:dyDescent="0.25">
      <c r="A119" s="108" t="s">
        <v>52</v>
      </c>
      <c r="B119" s="98">
        <v>2.5153271904501577E-3</v>
      </c>
      <c r="C119" s="98">
        <v>2.6196534036093161E-3</v>
      </c>
      <c r="D119" s="98">
        <v>2.5777600039883124E-3</v>
      </c>
      <c r="E119" s="98">
        <v>2.1912701951090478E-3</v>
      </c>
      <c r="F119" s="98">
        <v>2.2924800546949178E-3</v>
      </c>
      <c r="G119" s="98">
        <v>3.1306668446762736E-3</v>
      </c>
      <c r="H119" s="98">
        <v>4.0234784077296352E-3</v>
      </c>
      <c r="I119" s="98">
        <v>4.3249336782095974E-3</v>
      </c>
      <c r="J119" s="98">
        <v>3.7467232796928908E-3</v>
      </c>
      <c r="K119" s="98">
        <v>3.7243043914315377E-3</v>
      </c>
      <c r="L119" s="98">
        <v>4.8586366743615479E-3</v>
      </c>
      <c r="M119" s="98">
        <v>5.6481089750719171E-3</v>
      </c>
      <c r="N119" s="98">
        <v>6.6277766227699209E-3</v>
      </c>
      <c r="O119" s="98">
        <v>6.3754758535786863E-3</v>
      </c>
      <c r="P119" s="98">
        <v>4.8024825058640315E-3</v>
      </c>
      <c r="Q119" s="98">
        <v>3.8839658599771434E-3</v>
      </c>
      <c r="R119" s="98">
        <v>3.7898423279633603E-3</v>
      </c>
      <c r="S119" s="98">
        <v>4.868268288734337E-3</v>
      </c>
      <c r="T119" s="98">
        <v>4.1677616552817159E-3</v>
      </c>
      <c r="U119" s="98">
        <v>4.4240590119543378E-3</v>
      </c>
      <c r="V119" s="98">
        <v>4.6068634667360969E-3</v>
      </c>
      <c r="W119" s="98">
        <v>2.2309412310098178E-3</v>
      </c>
      <c r="X119" s="98">
        <v>2.3419195582174851E-4</v>
      </c>
      <c r="Y119" s="98">
        <v>2.111785905703549E-4</v>
      </c>
      <c r="DA119" s="63" t="s">
        <v>1683</v>
      </c>
    </row>
    <row r="120" spans="1:105" ht="12" customHeight="1" x14ac:dyDescent="0.25">
      <c r="A120" s="121" t="s">
        <v>54</v>
      </c>
      <c r="B120" s="122">
        <v>0.28062297438793876</v>
      </c>
      <c r="C120" s="122">
        <v>0.27942189960033581</v>
      </c>
      <c r="D120" s="122">
        <v>0.26956611958619048</v>
      </c>
      <c r="E120" s="122">
        <v>0.23641792799213621</v>
      </c>
      <c r="F120" s="122">
        <v>0.25820679554139447</v>
      </c>
      <c r="G120" s="122">
        <v>0.21163382412570325</v>
      </c>
      <c r="H120" s="122">
        <v>0.21473046189405562</v>
      </c>
      <c r="I120" s="122">
        <v>0.19184596880578808</v>
      </c>
      <c r="J120" s="122">
        <v>0.16617478965029009</v>
      </c>
      <c r="K120" s="122">
        <v>0.14741004791031553</v>
      </c>
      <c r="L120" s="122">
        <v>0.11336615842433048</v>
      </c>
      <c r="M120" s="122">
        <v>0.10490462451867394</v>
      </c>
      <c r="N120" s="122">
        <v>8.1776456698907596E-2</v>
      </c>
      <c r="O120" s="122">
        <v>7.8130130103346532E-2</v>
      </c>
      <c r="P120" s="122">
        <v>5.4497168648700328E-2</v>
      </c>
      <c r="Q120" s="122">
        <v>5.3389864570565125E-2</v>
      </c>
      <c r="R120" s="122">
        <v>5.3734346684445697E-2</v>
      </c>
      <c r="S120" s="122">
        <v>6.1872924195976592E-2</v>
      </c>
      <c r="T120" s="122">
        <v>6.2022457439803606E-2</v>
      </c>
      <c r="U120" s="122">
        <v>6.0502270725873296E-2</v>
      </c>
      <c r="V120" s="122">
        <v>6.1202448591108016E-2</v>
      </c>
      <c r="W120" s="122">
        <v>5.5427227449588182E-2</v>
      </c>
      <c r="X120" s="122">
        <v>4.3787667284878637E-2</v>
      </c>
      <c r="Y120" s="122">
        <v>4.5820944951334194E-2</v>
      </c>
      <c r="DA120" s="130" t="s">
        <v>1684</v>
      </c>
    </row>
    <row r="121" spans="1:105" ht="12" customHeight="1" x14ac:dyDescent="0.25">
      <c r="A121" s="97" t="s">
        <v>50</v>
      </c>
      <c r="B121" s="98">
        <v>0.12821371259916892</v>
      </c>
      <c r="C121" s="98">
        <v>0.11954526363910765</v>
      </c>
      <c r="D121" s="98">
        <v>0.11437454468016357</v>
      </c>
      <c r="E121" s="98">
        <v>0.10522022090881852</v>
      </c>
      <c r="F121" s="98">
        <v>0.10793687764815198</v>
      </c>
      <c r="G121" s="98">
        <v>9.2271982729178817E-2</v>
      </c>
      <c r="H121" s="98">
        <v>8.19799832488603E-2</v>
      </c>
      <c r="I121" s="98">
        <v>7.0501181129206503E-2</v>
      </c>
      <c r="J121" s="98">
        <v>6.7355593195154995E-2</v>
      </c>
      <c r="K121" s="98">
        <v>5.8228360684428382E-2</v>
      </c>
      <c r="L121" s="98">
        <v>4.5599547005066833E-2</v>
      </c>
      <c r="M121" s="98">
        <v>4.2650057699613227E-2</v>
      </c>
      <c r="N121" s="98">
        <v>3.4442141287840844E-2</v>
      </c>
      <c r="O121" s="98">
        <v>3.1531406910739058E-2</v>
      </c>
      <c r="P121" s="98">
        <v>2.531477512901956E-2</v>
      </c>
      <c r="Q121" s="98">
        <v>2.2931238012982514E-2</v>
      </c>
      <c r="R121" s="98">
        <v>2.278541953966462E-2</v>
      </c>
      <c r="S121" s="98">
        <v>2.3966851978195102E-2</v>
      </c>
      <c r="T121" s="98">
        <v>2.4240120292938233E-2</v>
      </c>
      <c r="U121" s="98">
        <v>2.2819491628834461E-2</v>
      </c>
      <c r="V121" s="98">
        <v>2.2777406192783758E-2</v>
      </c>
      <c r="W121" s="98">
        <v>2.130279768128986E-2</v>
      </c>
      <c r="X121" s="98">
        <v>2.0125920973627174E-2</v>
      </c>
      <c r="Y121" s="98">
        <v>2.012615901093762E-2</v>
      </c>
      <c r="DA121" s="63" t="s">
        <v>1685</v>
      </c>
    </row>
    <row r="122" spans="1:105" ht="12" customHeight="1" x14ac:dyDescent="0.25">
      <c r="A122" s="109" t="s">
        <v>120</v>
      </c>
      <c r="B122" s="33">
        <v>0.15240926178876985</v>
      </c>
      <c r="C122" s="33">
        <v>0.15987663596122814</v>
      </c>
      <c r="D122" s="33">
        <v>0.15519157490602692</v>
      </c>
      <c r="E122" s="33">
        <v>0.13119770708331768</v>
      </c>
      <c r="F122" s="33">
        <v>0.15026991789324251</v>
      </c>
      <c r="G122" s="33">
        <v>0.11936184139652445</v>
      </c>
      <c r="H122" s="33">
        <v>0.13275047864519532</v>
      </c>
      <c r="I122" s="33">
        <v>0.12134478767658159</v>
      </c>
      <c r="J122" s="33">
        <v>9.881919645513508E-2</v>
      </c>
      <c r="K122" s="33">
        <v>8.9181687225887152E-2</v>
      </c>
      <c r="L122" s="33">
        <v>6.7766611419263656E-2</v>
      </c>
      <c r="M122" s="33">
        <v>6.2254566819060705E-2</v>
      </c>
      <c r="N122" s="33">
        <v>4.7334315411066752E-2</v>
      </c>
      <c r="O122" s="33">
        <v>4.6598723192607473E-2</v>
      </c>
      <c r="P122" s="33">
        <v>2.9182393519680768E-2</v>
      </c>
      <c r="Q122" s="33">
        <v>3.0458626557582611E-2</v>
      </c>
      <c r="R122" s="33">
        <v>3.0948927144781074E-2</v>
      </c>
      <c r="S122" s="33">
        <v>3.7906072217781486E-2</v>
      </c>
      <c r="T122" s="33">
        <v>3.7782337146865373E-2</v>
      </c>
      <c r="U122" s="33">
        <v>3.7682779097038835E-2</v>
      </c>
      <c r="V122" s="33">
        <v>3.8425042398324255E-2</v>
      </c>
      <c r="W122" s="33">
        <v>3.4124429768298319E-2</v>
      </c>
      <c r="X122" s="33">
        <v>2.3661746311251463E-2</v>
      </c>
      <c r="Y122" s="33">
        <v>2.5694785940396578E-2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173.62228949094438</v>
      </c>
      <c r="G124" s="117">
        <f t="shared" si="42"/>
        <v>176.39432665032126</v>
      </c>
      <c r="H124" s="117">
        <f t="shared" si="42"/>
        <v>161.54038761747074</v>
      </c>
      <c r="I124" s="117">
        <f t="shared" si="42"/>
        <v>147.17154723253921</v>
      </c>
      <c r="J124" s="117">
        <f t="shared" si="42"/>
        <v>57.58888329260337</v>
      </c>
      <c r="K124" s="117">
        <f t="shared" si="42"/>
        <v>74.668950173411474</v>
      </c>
      <c r="L124" s="117">
        <f t="shared" si="42"/>
        <v>158.66491422271628</v>
      </c>
      <c r="M124" s="117">
        <f t="shared" si="42"/>
        <v>619.43792796698528</v>
      </c>
      <c r="N124" s="117">
        <f t="shared" si="42"/>
        <v>759.25374822304036</v>
      </c>
      <c r="O124" s="117">
        <f t="shared" si="42"/>
        <v>1007.4842984866686</v>
      </c>
      <c r="P124" s="117">
        <f t="shared" si="42"/>
        <v>892.11913942263016</v>
      </c>
      <c r="Q124" s="117">
        <f t="shared" si="42"/>
        <v>989.2460922871893</v>
      </c>
      <c r="R124" s="117">
        <f t="shared" ref="R124:V124" si="43">R125+R128+R130+R139</f>
        <v>1025.9962428617548</v>
      </c>
      <c r="S124" s="117">
        <f t="shared" si="43"/>
        <v>996.36929387010696</v>
      </c>
      <c r="T124" s="117">
        <f t="shared" si="43"/>
        <v>1182.8157978932061</v>
      </c>
      <c r="U124" s="117">
        <f t="shared" si="43"/>
        <v>978.52992342152663</v>
      </c>
      <c r="V124" s="117">
        <f t="shared" si="43"/>
        <v>954.63514426652728</v>
      </c>
      <c r="W124" s="117">
        <f t="shared" ref="W124:Y124" si="44">W125+W128+W130+W139</f>
        <v>776.88597740760144</v>
      </c>
      <c r="X124" s="117">
        <f t="shared" si="44"/>
        <v>738.69225401228869</v>
      </c>
      <c r="Y124" s="117">
        <f t="shared" si="44"/>
        <v>665.50576652681514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135.11473984099831</v>
      </c>
      <c r="G125" s="122">
        <f t="shared" si="45"/>
        <v>139.41404488521766</v>
      </c>
      <c r="H125" s="122">
        <f t="shared" si="45"/>
        <v>124.92532435954975</v>
      </c>
      <c r="I125" s="122">
        <f t="shared" si="45"/>
        <v>115.89605148025781</v>
      </c>
      <c r="J125" s="122">
        <f t="shared" si="45"/>
        <v>37.905514582109966</v>
      </c>
      <c r="K125" s="122">
        <f t="shared" si="45"/>
        <v>45.330776081498449</v>
      </c>
      <c r="L125" s="122">
        <f t="shared" si="45"/>
        <v>108.3560812653723</v>
      </c>
      <c r="M125" s="122">
        <f t="shared" si="45"/>
        <v>491.64932042263831</v>
      </c>
      <c r="N125" s="122">
        <f t="shared" si="45"/>
        <v>610.71867803904888</v>
      </c>
      <c r="O125" s="122">
        <f t="shared" si="45"/>
        <v>819.31742414845746</v>
      </c>
      <c r="P125" s="122">
        <f t="shared" si="45"/>
        <v>702.31168793727932</v>
      </c>
      <c r="Q125" s="122">
        <f t="shared" si="45"/>
        <v>793.32171866919407</v>
      </c>
      <c r="R125" s="122">
        <f t="shared" ref="R125:V125" si="46">SUM(R126:R127)</f>
        <v>826.73389648938883</v>
      </c>
      <c r="S125" s="122">
        <f t="shared" si="46"/>
        <v>792.00251294589384</v>
      </c>
      <c r="T125" s="122">
        <f t="shared" si="46"/>
        <v>954.07223717735826</v>
      </c>
      <c r="U125" s="122">
        <f t="shared" si="46"/>
        <v>777.25032592260368</v>
      </c>
      <c r="V125" s="122">
        <f t="shared" si="46"/>
        <v>773.20375242593457</v>
      </c>
      <c r="W125" s="122">
        <f t="shared" ref="W125:Y125" si="47">SUM(W126:W127)</f>
        <v>639.8665504973626</v>
      </c>
      <c r="X125" s="122">
        <f t="shared" si="47"/>
        <v>632.15132158162248</v>
      </c>
      <c r="Y125" s="122">
        <f t="shared" si="47"/>
        <v>565.42236806405879</v>
      </c>
      <c r="DA125" s="130" t="s">
        <v>1688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134.62972041468248</v>
      </c>
      <c r="G126" s="98">
        <v>138.92055359603606</v>
      </c>
      <c r="H126" s="98">
        <v>124.49647998996652</v>
      </c>
      <c r="I126" s="98">
        <v>115.51165781914865</v>
      </c>
      <c r="J126" s="98">
        <v>37.785424046912453</v>
      </c>
      <c r="K126" s="98">
        <v>45.188988540824184</v>
      </c>
      <c r="L126" s="98">
        <v>108.00506743230193</v>
      </c>
      <c r="M126" s="98">
        <v>490.04152615497225</v>
      </c>
      <c r="N126" s="98">
        <v>608.85230308829728</v>
      </c>
      <c r="O126" s="98">
        <v>816.64703334935211</v>
      </c>
      <c r="P126" s="98">
        <v>699.95721514408478</v>
      </c>
      <c r="Q126" s="98">
        <v>790.9240278972012</v>
      </c>
      <c r="R126" s="98">
        <v>824.23877901977676</v>
      </c>
      <c r="S126" s="98">
        <v>789.62646890226426</v>
      </c>
      <c r="T126" s="98">
        <v>951.23248781885866</v>
      </c>
      <c r="U126" s="98">
        <v>774.917173019968</v>
      </c>
      <c r="V126" s="98">
        <v>770.89086653291224</v>
      </c>
      <c r="W126" s="98">
        <v>637.42305573696592</v>
      </c>
      <c r="X126" s="98">
        <v>629.64742524123437</v>
      </c>
      <c r="Y126" s="98">
        <v>563.28494793159405</v>
      </c>
      <c r="DA126" s="63" t="s">
        <v>1689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0.48501942631583278</v>
      </c>
      <c r="G127" s="98">
        <v>0.49349128918159652</v>
      </c>
      <c r="H127" s="98">
        <v>0.42884436958322725</v>
      </c>
      <c r="I127" s="98">
        <v>0.38439366110915119</v>
      </c>
      <c r="J127" s="98">
        <v>0.12009053519751366</v>
      </c>
      <c r="K127" s="98">
        <v>0.14178754067426569</v>
      </c>
      <c r="L127" s="98">
        <v>0.35101383307036155</v>
      </c>
      <c r="M127" s="98">
        <v>1.6077942676660553</v>
      </c>
      <c r="N127" s="98">
        <v>1.8663749507515823</v>
      </c>
      <c r="O127" s="98">
        <v>2.6703907991053044</v>
      </c>
      <c r="P127" s="98">
        <v>2.3544727931945388</v>
      </c>
      <c r="Q127" s="98">
        <v>2.3976907719928815</v>
      </c>
      <c r="R127" s="98">
        <v>2.4951174696121052</v>
      </c>
      <c r="S127" s="98">
        <v>2.37604404362955</v>
      </c>
      <c r="T127" s="98">
        <v>2.8397493584995557</v>
      </c>
      <c r="U127" s="98">
        <v>2.3331529026356268</v>
      </c>
      <c r="V127" s="98">
        <v>2.3128858930223122</v>
      </c>
      <c r="W127" s="98">
        <v>2.4434947603966966</v>
      </c>
      <c r="X127" s="98">
        <v>2.5038963403880996</v>
      </c>
      <c r="Y127" s="98">
        <v>2.1374201324647468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0.4620608018618515</v>
      </c>
      <c r="G128" s="122">
        <f t="shared" si="48"/>
        <v>1.3435887209633894</v>
      </c>
      <c r="H128" s="122">
        <f t="shared" si="48"/>
        <v>1.5027370387723422</v>
      </c>
      <c r="I128" s="122">
        <f t="shared" si="48"/>
        <v>1.3183811271253489</v>
      </c>
      <c r="J128" s="122">
        <f t="shared" si="48"/>
        <v>1.6371108604043725</v>
      </c>
      <c r="K128" s="122">
        <f t="shared" si="48"/>
        <v>2.0555651988551209</v>
      </c>
      <c r="L128" s="122">
        <f t="shared" si="48"/>
        <v>2.1023233274959323</v>
      </c>
      <c r="M128" s="122">
        <f t="shared" si="48"/>
        <v>3.2958183516137942</v>
      </c>
      <c r="N128" s="122">
        <f t="shared" si="48"/>
        <v>8.1723498407742188</v>
      </c>
      <c r="O128" s="122">
        <f t="shared" si="48"/>
        <v>6.4877519555985588</v>
      </c>
      <c r="P128" s="122">
        <f t="shared" si="48"/>
        <v>5.4886274556852683</v>
      </c>
      <c r="Q128" s="122">
        <f t="shared" si="48"/>
        <v>12.519157095441283</v>
      </c>
      <c r="R128" s="122">
        <f t="shared" si="48"/>
        <v>9.2701087029035474</v>
      </c>
      <c r="S128" s="122">
        <f t="shared" si="48"/>
        <v>14.027680038284362</v>
      </c>
      <c r="T128" s="122">
        <f t="shared" si="48"/>
        <v>10.333784576866378</v>
      </c>
      <c r="U128" s="122">
        <f t="shared" si="48"/>
        <v>11.644064669546532</v>
      </c>
      <c r="V128" s="122">
        <f t="shared" si="48"/>
        <v>7.7625256164000458</v>
      </c>
      <c r="W128" s="122">
        <f t="shared" si="48"/>
        <v>6.8445481013250689</v>
      </c>
      <c r="X128" s="122">
        <f t="shared" si="48"/>
        <v>9.3969610960023147</v>
      </c>
      <c r="Y128" s="122">
        <f t="shared" si="48"/>
        <v>7.7075181976618872</v>
      </c>
      <c r="DA128" s="130" t="s">
        <v>1691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0.4620608018618515</v>
      </c>
      <c r="G129" s="98">
        <v>1.3435887209633894</v>
      </c>
      <c r="H129" s="98">
        <v>1.5027370387723422</v>
      </c>
      <c r="I129" s="98">
        <v>1.3183811271253489</v>
      </c>
      <c r="J129" s="98">
        <v>1.6371108604043725</v>
      </c>
      <c r="K129" s="98">
        <v>2.0555651988551209</v>
      </c>
      <c r="L129" s="98">
        <v>2.1023233274959323</v>
      </c>
      <c r="M129" s="98">
        <v>3.2958183516137942</v>
      </c>
      <c r="N129" s="98">
        <v>8.1723498407742188</v>
      </c>
      <c r="O129" s="98">
        <v>6.4877519555985588</v>
      </c>
      <c r="P129" s="98">
        <v>5.4886274556852683</v>
      </c>
      <c r="Q129" s="98">
        <v>12.519157095441283</v>
      </c>
      <c r="R129" s="98">
        <v>9.2701087029035474</v>
      </c>
      <c r="S129" s="98">
        <v>14.027680038284362</v>
      </c>
      <c r="T129" s="98">
        <v>10.333784576866378</v>
      </c>
      <c r="U129" s="98">
        <v>11.644064669546532</v>
      </c>
      <c r="V129" s="98">
        <v>7.7625256164000458</v>
      </c>
      <c r="W129" s="98">
        <v>6.8445481013250689</v>
      </c>
      <c r="X129" s="98">
        <v>9.3969610960023147</v>
      </c>
      <c r="Y129" s="98">
        <v>7.7075181976618872</v>
      </c>
      <c r="DA129" s="63" t="s">
        <v>1692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26.095744121223852</v>
      </c>
      <c r="G130" s="122">
        <v>25.115888627578894</v>
      </c>
      <c r="H130" s="122">
        <v>23.701040959307225</v>
      </c>
      <c r="I130" s="122">
        <v>20.470011267860411</v>
      </c>
      <c r="J130" s="122">
        <v>8.7538231536893925</v>
      </c>
      <c r="K130" s="122">
        <v>14.93570806412164</v>
      </c>
      <c r="L130" s="122">
        <v>30.851095082110547</v>
      </c>
      <c r="M130" s="122">
        <v>90.141547780490441</v>
      </c>
      <c r="N130" s="122">
        <v>99.894277242535935</v>
      </c>
      <c r="O130" s="122">
        <v>128.16969080159845</v>
      </c>
      <c r="P130" s="122">
        <v>131.62652964386885</v>
      </c>
      <c r="Q130" s="122">
        <v>127.88384784829832</v>
      </c>
      <c r="R130" s="122">
        <v>132.66092054816255</v>
      </c>
      <c r="S130" s="122">
        <v>125.28322627211105</v>
      </c>
      <c r="T130" s="122">
        <v>153.67668843369887</v>
      </c>
      <c r="U130" s="122">
        <v>127.37247698124884</v>
      </c>
      <c r="V130" s="122">
        <v>114.83320350464507</v>
      </c>
      <c r="W130" s="122">
        <v>80.196540470539645</v>
      </c>
      <c r="X130" s="122">
        <v>62.138949310896997</v>
      </c>
      <c r="Y130" s="122">
        <v>56.535017446478051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21.358965895419054</v>
      </c>
      <c r="G131" s="98">
        <v>19.934072302443081</v>
      </c>
      <c r="H131" s="98">
        <v>19.119668709545738</v>
      </c>
      <c r="I131" s="98">
        <v>17.833424111851468</v>
      </c>
      <c r="J131" s="98">
        <v>5.4686429714597669</v>
      </c>
      <c r="K131" s="98">
        <v>6.4971973575579858</v>
      </c>
      <c r="L131" s="98">
        <v>14.594305127107038</v>
      </c>
      <c r="M131" s="98">
        <v>77.565562173063924</v>
      </c>
      <c r="N131" s="98">
        <v>85.446112709122389</v>
      </c>
      <c r="O131" s="98">
        <v>113.82952480311805</v>
      </c>
      <c r="P131" s="98">
        <v>118.34237308327081</v>
      </c>
      <c r="Q131" s="98">
        <v>117.42395690909018</v>
      </c>
      <c r="R131" s="98">
        <v>122.36846998327815</v>
      </c>
      <c r="S131" s="98">
        <v>115.256653677598</v>
      </c>
      <c r="T131" s="98">
        <v>140.29913839583418</v>
      </c>
      <c r="U131" s="98">
        <v>112.88115950823732</v>
      </c>
      <c r="V131" s="98">
        <v>98.649024194437189</v>
      </c>
      <c r="W131" s="98">
        <v>70.326906783110104</v>
      </c>
      <c r="X131" s="98">
        <v>56.699251527544092</v>
      </c>
      <c r="Y131" s="98">
        <v>48.298366249122772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6.9770361939633244E-3</v>
      </c>
      <c r="G132" s="98">
        <v>9.2289304725932404E-3</v>
      </c>
      <c r="H132" s="98">
        <v>1.0133155774990805E-2</v>
      </c>
      <c r="I132" s="98">
        <v>1.4610001074619927E-2</v>
      </c>
      <c r="J132" s="98">
        <v>4.4345758100755592E-3</v>
      </c>
      <c r="K132" s="98">
        <v>5.3304795487420465E-3</v>
      </c>
      <c r="L132" s="98">
        <v>1.8230444293176627E-2</v>
      </c>
      <c r="M132" s="98">
        <v>0.16657210593222924</v>
      </c>
      <c r="N132" s="98">
        <v>0.17975640368496609</v>
      </c>
      <c r="O132" s="98">
        <v>0.30573271563237087</v>
      </c>
      <c r="P132" s="98">
        <v>0.35419963959370554</v>
      </c>
      <c r="Q132" s="98">
        <v>0.36028916225157437</v>
      </c>
      <c r="R132" s="98">
        <v>0.4032729873809025</v>
      </c>
      <c r="S132" s="98">
        <v>0.3793859355731391</v>
      </c>
      <c r="T132" s="98">
        <v>0.60464914837208172</v>
      </c>
      <c r="U132" s="98">
        <v>0.49289976125517398</v>
      </c>
      <c r="V132" s="98">
        <v>0.4389301781093714</v>
      </c>
      <c r="W132" s="98">
        <v>0.48290868604406584</v>
      </c>
      <c r="X132" s="98">
        <v>0.95503317212972227</v>
      </c>
      <c r="Y132" s="98">
        <v>0.82070263945456934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1.597438823659674E-3</v>
      </c>
      <c r="G133" s="101">
        <v>1.7799484684950639E-3</v>
      </c>
      <c r="H133" s="101">
        <v>1.9080502727361207E-3</v>
      </c>
      <c r="I133" s="101">
        <v>2.5534946232895744E-3</v>
      </c>
      <c r="J133" s="101">
        <v>9.6307621075348052E-4</v>
      </c>
      <c r="K133" s="101">
        <v>5.6577972087373206E-5</v>
      </c>
      <c r="L133" s="101">
        <v>1.9751797715727098E-4</v>
      </c>
      <c r="M133" s="101">
        <v>3.4098258378265162E-2</v>
      </c>
      <c r="N133" s="101">
        <v>2.6605698710595461E-2</v>
      </c>
      <c r="O133" s="101">
        <v>4.3132303247073886E-2</v>
      </c>
      <c r="P133" s="101">
        <v>8.2011084767800155E-2</v>
      </c>
      <c r="Q133" s="101">
        <v>5.4594729392739301E-2</v>
      </c>
      <c r="R133" s="101">
        <v>5.8443172353913719E-2</v>
      </c>
      <c r="S133" s="101">
        <v>5.9267789871063105E-2</v>
      </c>
      <c r="T133" s="101">
        <v>8.9869916002771638E-2</v>
      </c>
      <c r="U133" s="101">
        <v>8.4470567238140656E-2</v>
      </c>
      <c r="V133" s="101">
        <v>8.1605403346466737E-2</v>
      </c>
      <c r="W133" s="101">
        <v>0.11435390296798825</v>
      </c>
      <c r="X133" s="101">
        <v>0.10981506269192697</v>
      </c>
      <c r="Y133" s="101">
        <v>0.1855594220340307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5.3795973703036504E-3</v>
      </c>
      <c r="G134" s="104">
        <v>7.4489820040981765E-3</v>
      </c>
      <c r="H134" s="104">
        <v>8.2251055022546857E-3</v>
      </c>
      <c r="I134" s="104">
        <v>1.2056506451330353E-2</v>
      </c>
      <c r="J134" s="104">
        <v>3.4714995993220788E-3</v>
      </c>
      <c r="K134" s="104">
        <v>5.2739015766546729E-3</v>
      </c>
      <c r="L134" s="104">
        <v>1.8032926316019358E-2</v>
      </c>
      <c r="M134" s="104">
        <v>0.13247384755396407</v>
      </c>
      <c r="N134" s="104">
        <v>0.15315070497437064</v>
      </c>
      <c r="O134" s="104">
        <v>0.26260041238529697</v>
      </c>
      <c r="P134" s="104">
        <v>0.27218855482590537</v>
      </c>
      <c r="Q134" s="104">
        <v>0.30569443285883507</v>
      </c>
      <c r="R134" s="104">
        <v>0.34482981502698878</v>
      </c>
      <c r="S134" s="104">
        <v>0.32011814570207597</v>
      </c>
      <c r="T134" s="104">
        <v>0.51477923236931011</v>
      </c>
      <c r="U134" s="104">
        <v>0.40842919401703331</v>
      </c>
      <c r="V134" s="104">
        <v>0.3573247747629047</v>
      </c>
      <c r="W134" s="104">
        <v>0.36855478307607759</v>
      </c>
      <c r="X134" s="104">
        <v>0.8452181094377953</v>
      </c>
      <c r="Y134" s="104">
        <v>0.6351432174205387</v>
      </c>
      <c r="DA134" s="132" t="s">
        <v>1697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4.621344083446167</v>
      </c>
      <c r="G135" s="101">
        <v>5.0307729811422774</v>
      </c>
      <c r="H135" s="101">
        <v>4.4435311918270557</v>
      </c>
      <c r="I135" s="101">
        <v>2.5420293322823531</v>
      </c>
      <c r="J135" s="101">
        <v>3.0431105763054309</v>
      </c>
      <c r="K135" s="101">
        <v>7.1448751597018338</v>
      </c>
      <c r="L135" s="101">
        <v>12.351029463061476</v>
      </c>
      <c r="M135" s="101">
        <v>8.727276415656485</v>
      </c>
      <c r="N135" s="101">
        <v>10.446468131294335</v>
      </c>
      <c r="O135" s="101">
        <v>10.335807725580604</v>
      </c>
      <c r="P135" s="101">
        <v>9.3992724512938288</v>
      </c>
      <c r="Q135" s="101">
        <v>7.3783393020039361</v>
      </c>
      <c r="R135" s="101">
        <v>7.2178183013607704</v>
      </c>
      <c r="S135" s="101">
        <v>6.802546492846294</v>
      </c>
      <c r="T135" s="101">
        <v>9.2193926207386134</v>
      </c>
      <c r="U135" s="101">
        <v>9.9347570917094572</v>
      </c>
      <c r="V135" s="101">
        <v>10.606028819158194</v>
      </c>
      <c r="W135" s="101">
        <v>6.2876991624088285</v>
      </c>
      <c r="X135" s="101">
        <v>2.9103003608819176</v>
      </c>
      <c r="Y135" s="101">
        <v>3.1919220356332305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0.10845710616466882</v>
      </c>
      <c r="G136" s="104">
        <v>0.14181441352094323</v>
      </c>
      <c r="H136" s="104">
        <v>0.12770790215944022</v>
      </c>
      <c r="I136" s="104">
        <v>7.9947822651971784E-2</v>
      </c>
      <c r="J136" s="104">
        <v>0.23763503011411843</v>
      </c>
      <c r="K136" s="104">
        <v>1.2883050673130771</v>
      </c>
      <c r="L136" s="104">
        <v>3.8875300476488559</v>
      </c>
      <c r="M136" s="104">
        <v>3.6821370858377875</v>
      </c>
      <c r="N136" s="104">
        <v>3.8219399984342521</v>
      </c>
      <c r="O136" s="104">
        <v>3.6986255572674205</v>
      </c>
      <c r="P136" s="104">
        <v>3.5306844697105011</v>
      </c>
      <c r="Q136" s="104">
        <v>2.7212624749526224</v>
      </c>
      <c r="R136" s="104">
        <v>2.6713592761427281</v>
      </c>
      <c r="S136" s="104">
        <v>2.8446401660936314</v>
      </c>
      <c r="T136" s="104">
        <v>3.5535082687540154</v>
      </c>
      <c r="U136" s="104">
        <v>4.0636606200468872</v>
      </c>
      <c r="V136" s="104">
        <v>5.1392203129403091</v>
      </c>
      <c r="W136" s="104">
        <v>3.0990258389766501</v>
      </c>
      <c r="X136" s="104">
        <v>1.5743642503412605</v>
      </c>
      <c r="Y136" s="104">
        <v>4.224026522267482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2.8938385298216279E-2</v>
      </c>
      <c r="G137" s="98">
        <v>3.2064778752665439E-2</v>
      </c>
      <c r="H137" s="98">
        <v>2.8218349090804753E-2</v>
      </c>
      <c r="I137" s="98">
        <v>1.646475284186303E-2</v>
      </c>
      <c r="J137" s="98">
        <v>6.0615525181491971E-2</v>
      </c>
      <c r="K137" s="98">
        <v>0.26386759088116846</v>
      </c>
      <c r="L137" s="98">
        <v>0.75772005336619463</v>
      </c>
      <c r="M137" s="98">
        <v>0.88156614956204282</v>
      </c>
      <c r="N137" s="98">
        <v>0.67458149688454916</v>
      </c>
      <c r="O137" s="98">
        <v>0.61696990397584739</v>
      </c>
      <c r="P137" s="98">
        <v>0.96774145181064009</v>
      </c>
      <c r="Q137" s="98">
        <v>0.49676546004589617</v>
      </c>
      <c r="R137" s="98">
        <v>0.46095436699887526</v>
      </c>
      <c r="S137" s="98">
        <v>0.5187858876103959</v>
      </c>
      <c r="T137" s="98">
        <v>0.5722512472202117</v>
      </c>
      <c r="U137" s="98">
        <v>0.77141110240831212</v>
      </c>
      <c r="V137" s="98">
        <v>1.0726078800153871</v>
      </c>
      <c r="W137" s="98">
        <v>0.76667813872636059</v>
      </c>
      <c r="X137" s="98">
        <v>1.9186977085555525E-2</v>
      </c>
      <c r="Y137" s="98">
        <v>0.89458372519747531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7.9518720866452536E-2</v>
      </c>
      <c r="G138" s="98">
        <v>0.1097496347682778</v>
      </c>
      <c r="H138" s="98">
        <v>9.9489553068635481E-2</v>
      </c>
      <c r="I138" s="98">
        <v>6.3483069810108761E-2</v>
      </c>
      <c r="J138" s="98">
        <v>0.17701950493262647</v>
      </c>
      <c r="K138" s="98">
        <v>1.0244374764319086</v>
      </c>
      <c r="L138" s="98">
        <v>3.1298099942826614</v>
      </c>
      <c r="M138" s="98">
        <v>2.8005709362757445</v>
      </c>
      <c r="N138" s="98">
        <v>3.1473585015497032</v>
      </c>
      <c r="O138" s="98">
        <v>3.0816556532915733</v>
      </c>
      <c r="P138" s="98">
        <v>2.5629430178998609</v>
      </c>
      <c r="Q138" s="98">
        <v>2.224497014906726</v>
      </c>
      <c r="R138" s="98">
        <v>2.2104049091438527</v>
      </c>
      <c r="S138" s="98">
        <v>2.3258542784832352</v>
      </c>
      <c r="T138" s="98">
        <v>2.9812570215338035</v>
      </c>
      <c r="U138" s="98">
        <v>3.2922495176385755</v>
      </c>
      <c r="V138" s="98">
        <v>4.0666124329249218</v>
      </c>
      <c r="W138" s="98">
        <v>2.3323477002502897</v>
      </c>
      <c r="X138" s="98">
        <v>1.555177273255705</v>
      </c>
      <c r="Y138" s="98">
        <v>3.3294427970700067</v>
      </c>
      <c r="DA138" s="63" t="s">
        <v>1701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11.949744726860381</v>
      </c>
      <c r="G139" s="122">
        <v>10.520804416561308</v>
      </c>
      <c r="H139" s="122">
        <v>11.411285259841438</v>
      </c>
      <c r="I139" s="122">
        <v>9.4871033572956378</v>
      </c>
      <c r="J139" s="122">
        <v>9.292434696399642</v>
      </c>
      <c r="K139" s="122">
        <v>12.346900828936267</v>
      </c>
      <c r="L139" s="122">
        <v>17.355414547737482</v>
      </c>
      <c r="M139" s="122">
        <v>34.351241412242786</v>
      </c>
      <c r="N139" s="122">
        <v>40.468443100681256</v>
      </c>
      <c r="O139" s="122">
        <v>53.509431581014191</v>
      </c>
      <c r="P139" s="122">
        <v>52.692294385796828</v>
      </c>
      <c r="Q139" s="122">
        <v>55.521368674255626</v>
      </c>
      <c r="R139" s="122">
        <v>57.331317121299804</v>
      </c>
      <c r="S139" s="122">
        <v>65.055874613817593</v>
      </c>
      <c r="T139" s="122">
        <v>64.733087705282557</v>
      </c>
      <c r="U139" s="122">
        <v>62.263055848127529</v>
      </c>
      <c r="V139" s="122">
        <v>58.835662719547557</v>
      </c>
      <c r="W139" s="122">
        <v>49.978338338374186</v>
      </c>
      <c r="X139" s="122">
        <v>35.00502202376682</v>
      </c>
      <c r="Y139" s="122">
        <v>35.840862818616444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5.1597072092294232</v>
      </c>
      <c r="G140" s="98">
        <v>4.89047780633922</v>
      </c>
      <c r="H140" s="98">
        <v>4.8673657142627587</v>
      </c>
      <c r="I140" s="98">
        <v>4.0098142728584429</v>
      </c>
      <c r="J140" s="98">
        <v>4.2588450419696873</v>
      </c>
      <c r="K140" s="98">
        <v>5.4581616445937522</v>
      </c>
      <c r="L140" s="98">
        <v>7.6290638554679466</v>
      </c>
      <c r="M140" s="98">
        <v>14.239618331122813</v>
      </c>
      <c r="N140" s="98">
        <v>17.245537411273563</v>
      </c>
      <c r="O140" s="98">
        <v>20.699475318570357</v>
      </c>
      <c r="P140" s="98">
        <v>23.22202703466079</v>
      </c>
      <c r="Q140" s="98">
        <v>22.554826575472024</v>
      </c>
      <c r="R140" s="98">
        <v>24.262379931603292</v>
      </c>
      <c r="S140" s="98">
        <v>25.420156026512476</v>
      </c>
      <c r="T140" s="98">
        <v>25.667483420021878</v>
      </c>
      <c r="U140" s="98">
        <v>24.206804969970939</v>
      </c>
      <c r="V140" s="98">
        <v>22.334473550233735</v>
      </c>
      <c r="W140" s="98">
        <v>19.187410540914186</v>
      </c>
      <c r="X140" s="98">
        <v>14.993088188762648</v>
      </c>
      <c r="Y140" s="98">
        <v>14.702391313204085</v>
      </c>
      <c r="DA140" s="63" t="s">
        <v>1703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6.7900375176309575</v>
      </c>
      <c r="G141" s="33">
        <v>5.630326610222089</v>
      </c>
      <c r="H141" s="33">
        <v>6.5439195455786798</v>
      </c>
      <c r="I141" s="33">
        <v>5.4772890844371949</v>
      </c>
      <c r="J141" s="33">
        <v>5.0335896544299548</v>
      </c>
      <c r="K141" s="33">
        <v>6.8887391843425148</v>
      </c>
      <c r="L141" s="33">
        <v>9.726350692269536</v>
      </c>
      <c r="M141" s="33">
        <v>20.111623081119969</v>
      </c>
      <c r="N141" s="33">
        <v>23.222905689407693</v>
      </c>
      <c r="O141" s="33">
        <v>32.809956262443833</v>
      </c>
      <c r="P141" s="33">
        <v>29.470267351136037</v>
      </c>
      <c r="Q141" s="33">
        <v>32.966542098783599</v>
      </c>
      <c r="R141" s="33">
        <v>33.068937189696513</v>
      </c>
      <c r="S141" s="33">
        <v>39.635718587305121</v>
      </c>
      <c r="T141" s="33">
        <v>39.065604285260683</v>
      </c>
      <c r="U141" s="33">
        <v>38.05625087815659</v>
      </c>
      <c r="V141" s="33">
        <v>36.501189169313818</v>
      </c>
      <c r="W141" s="33">
        <v>30.79092779746</v>
      </c>
      <c r="X141" s="33">
        <v>20.011933835004172</v>
      </c>
      <c r="Y141" s="33">
        <v>21.138471505412358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8.0202817423863397</v>
      </c>
      <c r="C143" s="117">
        <f t="shared" si="49"/>
        <v>9.6685208427849645</v>
      </c>
      <c r="D143" s="117">
        <f t="shared" si="49"/>
        <v>11.787035039265529</v>
      </c>
      <c r="E143" s="117">
        <f t="shared" si="49"/>
        <v>16.158966911805116</v>
      </c>
      <c r="F143" s="117">
        <f t="shared" si="49"/>
        <v>23.155278013612822</v>
      </c>
      <c r="G143" s="117">
        <f t="shared" si="49"/>
        <v>31.172238281732749</v>
      </c>
      <c r="H143" s="117">
        <f t="shared" si="49"/>
        <v>32.729431547400104</v>
      </c>
      <c r="I143" s="117">
        <f t="shared" si="49"/>
        <v>36.25051690549278</v>
      </c>
      <c r="J143" s="117">
        <f t="shared" si="49"/>
        <v>43.05709015610632</v>
      </c>
      <c r="K143" s="117">
        <f t="shared" si="49"/>
        <v>54.156582069690565</v>
      </c>
      <c r="L143" s="117">
        <f t="shared" si="49"/>
        <v>75.967931889712077</v>
      </c>
      <c r="M143" s="117">
        <f t="shared" si="49"/>
        <v>89.435499938215855</v>
      </c>
      <c r="N143" s="117">
        <f t="shared" si="49"/>
        <v>98.897248773392846</v>
      </c>
      <c r="O143" s="117">
        <f t="shared" si="49"/>
        <v>103.96881373776756</v>
      </c>
      <c r="P143" s="117">
        <f t="shared" si="49"/>
        <v>89.286321874462786</v>
      </c>
      <c r="Q143" s="117">
        <f t="shared" si="49"/>
        <v>103.14224369259382</v>
      </c>
      <c r="R143" s="117">
        <f t="shared" ref="R143:V143" si="50">R144+R146+R148+R157</f>
        <v>104.55422195403524</v>
      </c>
      <c r="S143" s="117">
        <f t="shared" si="50"/>
        <v>115.01643615857797</v>
      </c>
      <c r="T143" s="117">
        <f t="shared" si="50"/>
        <v>109.43195867077723</v>
      </c>
      <c r="U143" s="117">
        <f t="shared" si="50"/>
        <v>121.97927752964259</v>
      </c>
      <c r="V143" s="117">
        <f t="shared" si="50"/>
        <v>163.16894417056704</v>
      </c>
      <c r="W143" s="117">
        <f t="shared" ref="W143:Y143" si="51">W144+W146+W148+W157</f>
        <v>461.65861176505217</v>
      </c>
      <c r="X143" s="117">
        <f t="shared" si="51"/>
        <v>550.19150967466567</v>
      </c>
      <c r="Y143" s="117">
        <f t="shared" si="51"/>
        <v>596.0165708988751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3.8302371057342928</v>
      </c>
      <c r="C144" s="122">
        <f t="shared" si="52"/>
        <v>4.8846959101989063</v>
      </c>
      <c r="D144" s="122">
        <f t="shared" si="52"/>
        <v>5.7604775089111246</v>
      </c>
      <c r="E144" s="122">
        <f t="shared" si="52"/>
        <v>7.8128016164383869</v>
      </c>
      <c r="F144" s="122">
        <f t="shared" si="52"/>
        <v>11.739665965913913</v>
      </c>
      <c r="G144" s="122">
        <f t="shared" si="52"/>
        <v>17.823571127116573</v>
      </c>
      <c r="H144" s="122">
        <f t="shared" si="52"/>
        <v>17.097129544973843</v>
      </c>
      <c r="I144" s="122">
        <f t="shared" si="52"/>
        <v>19.531366748186652</v>
      </c>
      <c r="J144" s="122">
        <f t="shared" si="52"/>
        <v>23.276813533268783</v>
      </c>
      <c r="K144" s="122">
        <f t="shared" si="52"/>
        <v>28.660927331311022</v>
      </c>
      <c r="L144" s="122">
        <f t="shared" si="52"/>
        <v>42.541958284083798</v>
      </c>
      <c r="M144" s="122">
        <f t="shared" si="52"/>
        <v>45.45143442335435</v>
      </c>
      <c r="N144" s="122">
        <f t="shared" si="52"/>
        <v>51.942562061249703</v>
      </c>
      <c r="O144" s="122">
        <f t="shared" si="52"/>
        <v>56.63848791993</v>
      </c>
      <c r="P144" s="122">
        <f t="shared" si="52"/>
        <v>43.378192151038412</v>
      </c>
      <c r="Q144" s="122">
        <f t="shared" si="52"/>
        <v>52.831424437631206</v>
      </c>
      <c r="R144" s="122">
        <f t="shared" si="52"/>
        <v>54.136458727824845</v>
      </c>
      <c r="S144" s="122">
        <f t="shared" si="52"/>
        <v>58.822667897860271</v>
      </c>
      <c r="T144" s="122">
        <f t="shared" si="52"/>
        <v>55.389445705834852</v>
      </c>
      <c r="U144" s="122">
        <f t="shared" si="52"/>
        <v>47.55493885021604</v>
      </c>
      <c r="V144" s="122">
        <f t="shared" si="52"/>
        <v>42.462295559772194</v>
      </c>
      <c r="W144" s="122">
        <f t="shared" si="52"/>
        <v>266.06060624308446</v>
      </c>
      <c r="X144" s="122">
        <f t="shared" si="52"/>
        <v>309.45101925242307</v>
      </c>
      <c r="Y144" s="122">
        <f t="shared" si="52"/>
        <v>325.12435607508309</v>
      </c>
      <c r="DA144" s="130" t="s">
        <v>1706</v>
      </c>
    </row>
    <row r="145" spans="1:105" ht="12" customHeight="1" x14ac:dyDescent="0.25">
      <c r="A145" s="97" t="s">
        <v>53</v>
      </c>
      <c r="B145" s="98">
        <v>3.8302371057342928</v>
      </c>
      <c r="C145" s="98">
        <v>4.8846959101989063</v>
      </c>
      <c r="D145" s="98">
        <v>5.7604775089111246</v>
      </c>
      <c r="E145" s="98">
        <v>7.8128016164383869</v>
      </c>
      <c r="F145" s="98">
        <v>11.739665965913913</v>
      </c>
      <c r="G145" s="98">
        <v>17.823571127116573</v>
      </c>
      <c r="H145" s="98">
        <v>17.097129544973843</v>
      </c>
      <c r="I145" s="98">
        <v>19.531366748186652</v>
      </c>
      <c r="J145" s="98">
        <v>23.276813533268783</v>
      </c>
      <c r="K145" s="98">
        <v>28.660927331311022</v>
      </c>
      <c r="L145" s="98">
        <v>42.541958284083798</v>
      </c>
      <c r="M145" s="98">
        <v>45.45143442335435</v>
      </c>
      <c r="N145" s="98">
        <v>51.942562061249703</v>
      </c>
      <c r="O145" s="98">
        <v>56.63848791993</v>
      </c>
      <c r="P145" s="98">
        <v>43.378192151038412</v>
      </c>
      <c r="Q145" s="98">
        <v>52.831424437631206</v>
      </c>
      <c r="R145" s="98">
        <v>54.136458727824845</v>
      </c>
      <c r="S145" s="98">
        <v>58.822667897860271</v>
      </c>
      <c r="T145" s="98">
        <v>55.389445705834852</v>
      </c>
      <c r="U145" s="98">
        <v>47.55493885021604</v>
      </c>
      <c r="V145" s="98">
        <v>42.462295559772194</v>
      </c>
      <c r="W145" s="98">
        <v>266.06060624308446</v>
      </c>
      <c r="X145" s="98">
        <v>309.45101925242307</v>
      </c>
      <c r="Y145" s="98">
        <v>325.12435607508309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0.41591424988327202</v>
      </c>
      <c r="C146" s="122">
        <f t="shared" si="53"/>
        <v>0.4656077269268285</v>
      </c>
      <c r="D146" s="122">
        <f t="shared" si="53"/>
        <v>0.36699423372654344</v>
      </c>
      <c r="E146" s="122">
        <f t="shared" si="53"/>
        <v>1.1026888837946229</v>
      </c>
      <c r="F146" s="122">
        <f t="shared" si="53"/>
        <v>0.47684133289588476</v>
      </c>
      <c r="G146" s="122">
        <f t="shared" si="53"/>
        <v>0.64416369752829739</v>
      </c>
      <c r="H146" s="122">
        <f t="shared" si="53"/>
        <v>0.90906509132218816</v>
      </c>
      <c r="I146" s="122">
        <f t="shared" si="53"/>
        <v>0.9316235916227702</v>
      </c>
      <c r="J146" s="122">
        <f t="shared" si="53"/>
        <v>1.3902842607078632</v>
      </c>
      <c r="K146" s="122">
        <f t="shared" si="53"/>
        <v>2.0299589438155805</v>
      </c>
      <c r="L146" s="122">
        <f t="shared" si="53"/>
        <v>2.2510557333768593</v>
      </c>
      <c r="M146" s="122">
        <f t="shared" si="53"/>
        <v>3.2513267697923007</v>
      </c>
      <c r="N146" s="122">
        <f t="shared" si="53"/>
        <v>5.6392302062560073</v>
      </c>
      <c r="O146" s="122">
        <f t="shared" si="53"/>
        <v>3.9462677743585552</v>
      </c>
      <c r="P146" s="122">
        <f t="shared" si="53"/>
        <v>2.9818729739560235</v>
      </c>
      <c r="Q146" s="122">
        <f t="shared" si="53"/>
        <v>6.3556041802425431</v>
      </c>
      <c r="R146" s="122">
        <f t="shared" si="53"/>
        <v>4.5513730562470727</v>
      </c>
      <c r="S146" s="122">
        <f t="shared" si="53"/>
        <v>6.884801176008696</v>
      </c>
      <c r="T146" s="122">
        <f t="shared" si="53"/>
        <v>5.215461820606988</v>
      </c>
      <c r="U146" s="122">
        <f t="shared" si="53"/>
        <v>8.2814807612135812</v>
      </c>
      <c r="V146" s="122">
        <f t="shared" si="53"/>
        <v>10.897684528888316</v>
      </c>
      <c r="W146" s="122">
        <f t="shared" si="53"/>
        <v>17.789124543589182</v>
      </c>
      <c r="X146" s="122">
        <f t="shared" si="53"/>
        <v>39.992310353304021</v>
      </c>
      <c r="Y146" s="122">
        <f t="shared" si="53"/>
        <v>38.472470052226804</v>
      </c>
      <c r="DA146" s="130" t="s">
        <v>1708</v>
      </c>
    </row>
    <row r="147" spans="1:105" ht="12" customHeight="1" x14ac:dyDescent="0.25">
      <c r="A147" s="97" t="s">
        <v>53</v>
      </c>
      <c r="B147" s="98">
        <v>0.41591424988327202</v>
      </c>
      <c r="C147" s="98">
        <v>0.4656077269268285</v>
      </c>
      <c r="D147" s="98">
        <v>0.36699423372654344</v>
      </c>
      <c r="E147" s="98">
        <v>1.1026888837946229</v>
      </c>
      <c r="F147" s="98">
        <v>0.47684133289588476</v>
      </c>
      <c r="G147" s="98">
        <v>0.64416369752829739</v>
      </c>
      <c r="H147" s="98">
        <v>0.90906509132218816</v>
      </c>
      <c r="I147" s="98">
        <v>0.9316235916227702</v>
      </c>
      <c r="J147" s="98">
        <v>1.3902842607078632</v>
      </c>
      <c r="K147" s="98">
        <v>2.0299589438155805</v>
      </c>
      <c r="L147" s="98">
        <v>2.2510557333768593</v>
      </c>
      <c r="M147" s="98">
        <v>3.2513267697923007</v>
      </c>
      <c r="N147" s="98">
        <v>5.6392302062560073</v>
      </c>
      <c r="O147" s="98">
        <v>3.9462677743585552</v>
      </c>
      <c r="P147" s="98">
        <v>2.9818729739560235</v>
      </c>
      <c r="Q147" s="98">
        <v>6.3556041802425431</v>
      </c>
      <c r="R147" s="98">
        <v>4.5513730562470727</v>
      </c>
      <c r="S147" s="98">
        <v>6.884801176008696</v>
      </c>
      <c r="T147" s="98">
        <v>5.215461820606988</v>
      </c>
      <c r="U147" s="98">
        <v>8.2814807612135812</v>
      </c>
      <c r="V147" s="98">
        <v>10.897684528888316</v>
      </c>
      <c r="W147" s="98">
        <v>17.789124543589182</v>
      </c>
      <c r="X147" s="98">
        <v>39.992310353304021</v>
      </c>
      <c r="Y147" s="98">
        <v>38.472470052226804</v>
      </c>
      <c r="DA147" s="63" t="s">
        <v>1709</v>
      </c>
    </row>
    <row r="148" spans="1:105" ht="12" customHeight="1" x14ac:dyDescent="0.25">
      <c r="A148" s="121" t="s">
        <v>55</v>
      </c>
      <c r="B148" s="122">
        <v>2.6033278426743185</v>
      </c>
      <c r="C148" s="122">
        <v>2.9582071047250156</v>
      </c>
      <c r="D148" s="122">
        <v>3.8748851988243236</v>
      </c>
      <c r="E148" s="122">
        <v>4.9771098347287719</v>
      </c>
      <c r="F148" s="122">
        <v>7.3872228048238</v>
      </c>
      <c r="G148" s="122">
        <v>8.7889255157417487</v>
      </c>
      <c r="H148" s="122">
        <v>10.028247064144246</v>
      </c>
      <c r="I148" s="122">
        <v>10.801610603332648</v>
      </c>
      <c r="J148" s="122">
        <v>12.689799427220983</v>
      </c>
      <c r="K148" s="122">
        <v>16.206179691786012</v>
      </c>
      <c r="L148" s="122">
        <v>22.199930045155984</v>
      </c>
      <c r="M148" s="122">
        <v>29.731405586738767</v>
      </c>
      <c r="N148" s="122">
        <v>30.778000715462991</v>
      </c>
      <c r="O148" s="122">
        <v>31.327333773353516</v>
      </c>
      <c r="P148" s="122">
        <v>31.656715733833202</v>
      </c>
      <c r="Q148" s="122">
        <v>31.853560918101866</v>
      </c>
      <c r="R148" s="122">
        <v>33.126968807835297</v>
      </c>
      <c r="S148" s="122">
        <v>34.309959928042524</v>
      </c>
      <c r="T148" s="122">
        <v>33.796432068802886</v>
      </c>
      <c r="U148" s="122">
        <v>45.520440063541223</v>
      </c>
      <c r="V148" s="122">
        <v>74.061124148327195</v>
      </c>
      <c r="W148" s="122">
        <v>114.65488046240529</v>
      </c>
      <c r="X148" s="122">
        <v>123.29466366947099</v>
      </c>
      <c r="Y148" s="122">
        <v>144.86731436451916</v>
      </c>
      <c r="DA148" s="130" t="s">
        <v>1710</v>
      </c>
    </row>
    <row r="149" spans="1:105" ht="12" customHeight="1" x14ac:dyDescent="0.25">
      <c r="A149" s="97" t="s">
        <v>124</v>
      </c>
      <c r="B149" s="98">
        <v>1.3700194197377571</v>
      </c>
      <c r="C149" s="98">
        <v>1.5089135323867493</v>
      </c>
      <c r="D149" s="98">
        <v>1.684846147456144</v>
      </c>
      <c r="E149" s="98">
        <v>2.0941929909480921</v>
      </c>
      <c r="F149" s="98">
        <v>3.2562860101739055</v>
      </c>
      <c r="G149" s="98">
        <v>3.2441661206489667</v>
      </c>
      <c r="H149" s="98">
        <v>3.2390073978023319</v>
      </c>
      <c r="I149" s="98">
        <v>2.9029438634547016</v>
      </c>
      <c r="J149" s="98">
        <v>3.2608320071125281</v>
      </c>
      <c r="K149" s="98">
        <v>4.5501989577738478</v>
      </c>
      <c r="L149" s="98">
        <v>6.3945167938531995</v>
      </c>
      <c r="M149" s="98">
        <v>9.1040378269669713</v>
      </c>
      <c r="N149" s="98">
        <v>8.9045859278535229</v>
      </c>
      <c r="O149" s="98">
        <v>8.5948162253245819</v>
      </c>
      <c r="P149" s="98">
        <v>7.5542928980125366</v>
      </c>
      <c r="Q149" s="98">
        <v>7.5998665786258721</v>
      </c>
      <c r="R149" s="98">
        <v>8.1413042869880723</v>
      </c>
      <c r="S149" s="98">
        <v>8.6702470340991553</v>
      </c>
      <c r="T149" s="98">
        <v>8.6488397553690692</v>
      </c>
      <c r="U149" s="98">
        <v>11.367651017046912</v>
      </c>
      <c r="V149" s="98">
        <v>19.56015862026473</v>
      </c>
      <c r="W149" s="98">
        <v>35.772937154052151</v>
      </c>
      <c r="X149" s="98">
        <v>51.519362010474104</v>
      </c>
      <c r="Y149" s="98">
        <v>54.54129810518149</v>
      </c>
      <c r="DA149" s="63" t="s">
        <v>1711</v>
      </c>
    </row>
    <row r="150" spans="1:105" ht="12" customHeight="1" x14ac:dyDescent="0.25">
      <c r="A150" s="97" t="s">
        <v>123</v>
      </c>
      <c r="B150" s="98">
        <v>1.1592184475948586E-4</v>
      </c>
      <c r="C150" s="98">
        <v>1.1591794414718786E-4</v>
      </c>
      <c r="D150" s="98">
        <v>1.166448429159596E-4</v>
      </c>
      <c r="E150" s="98">
        <v>2.2424200862131746E-4</v>
      </c>
      <c r="F150" s="98">
        <v>5.1583218259476714E-4</v>
      </c>
      <c r="G150" s="98">
        <v>6.9034767537032955E-4</v>
      </c>
      <c r="H150" s="98">
        <v>8.9491524258854933E-4</v>
      </c>
      <c r="I150" s="98">
        <v>1.1107873138146609E-3</v>
      </c>
      <c r="J150" s="98">
        <v>2.2604923139957697E-3</v>
      </c>
      <c r="K150" s="98">
        <v>4.5773007369710496E-3</v>
      </c>
      <c r="L150" s="98">
        <v>1.0419976941562383E-2</v>
      </c>
      <c r="M150" s="98">
        <v>1.4633191726769898E-2</v>
      </c>
      <c r="N150" s="98">
        <v>1.5053930240441195E-2</v>
      </c>
      <c r="O150" s="98">
        <v>1.5478776161388324E-2</v>
      </c>
      <c r="P150" s="98">
        <v>1.4728414841560671E-2</v>
      </c>
      <c r="Q150" s="98">
        <v>1.6274342732099475E-2</v>
      </c>
      <c r="R150" s="98">
        <v>1.9546856120823193E-2</v>
      </c>
      <c r="S150" s="98">
        <v>2.3954283202535898E-2</v>
      </c>
      <c r="T150" s="98">
        <v>2.5867908785335132E-2</v>
      </c>
      <c r="U150" s="98">
        <v>3.8274331067799219E-2</v>
      </c>
      <c r="V150" s="98">
        <v>7.965489073589406E-2</v>
      </c>
      <c r="W150" s="98">
        <v>0.4078336020591467</v>
      </c>
      <c r="X150" s="98">
        <v>1.2426924085868722</v>
      </c>
      <c r="Y150" s="98">
        <v>1.2067532549045656</v>
      </c>
      <c r="DA150" s="63" t="s">
        <v>1712</v>
      </c>
    </row>
    <row r="151" spans="1:105" ht="12" customHeight="1" x14ac:dyDescent="0.25">
      <c r="A151" s="100" t="s">
        <v>50</v>
      </c>
      <c r="B151" s="101">
        <v>3.3052502964849485E-5</v>
      </c>
      <c r="C151" s="101">
        <v>2.919555077801806E-5</v>
      </c>
      <c r="D151" s="101">
        <v>3.3715319397884942E-5</v>
      </c>
      <c r="E151" s="101">
        <v>5.4437792685899621E-5</v>
      </c>
      <c r="F151" s="101">
        <v>1.4902074103339782E-4</v>
      </c>
      <c r="G151" s="101">
        <v>1.6975684434985627E-4</v>
      </c>
      <c r="H151" s="101">
        <v>2.1488405221622823E-4</v>
      </c>
      <c r="I151" s="101">
        <v>2.4797788409446395E-4</v>
      </c>
      <c r="J151" s="101">
        <v>6.1912897152538774E-4</v>
      </c>
      <c r="K151" s="101">
        <v>1.0126649029180857E-3</v>
      </c>
      <c r="L151" s="101">
        <v>2.1997742111892261E-3</v>
      </c>
      <c r="M151" s="101">
        <v>3.7594023391443188E-3</v>
      </c>
      <c r="N151" s="101">
        <v>2.8707684621686663E-3</v>
      </c>
      <c r="O151" s="101">
        <v>2.7826565601188047E-3</v>
      </c>
      <c r="P151" s="101">
        <v>4.2270424866311333E-3</v>
      </c>
      <c r="Q151" s="101">
        <v>3.0791659963425883E-3</v>
      </c>
      <c r="R151" s="101">
        <v>3.4381218813970423E-3</v>
      </c>
      <c r="S151" s="101">
        <v>4.4427744113368361E-3</v>
      </c>
      <c r="T151" s="101">
        <v>4.317768930227955E-3</v>
      </c>
      <c r="U151" s="101">
        <v>7.2515614014851751E-3</v>
      </c>
      <c r="V151" s="101">
        <v>1.6144117051480913E-2</v>
      </c>
      <c r="W151" s="101">
        <v>0.10668760563192055</v>
      </c>
      <c r="X151" s="101">
        <v>0.16784561979933965</v>
      </c>
      <c r="Y151" s="101">
        <v>0.2970356235566402</v>
      </c>
      <c r="DA151" s="131" t="s">
        <v>1713</v>
      </c>
    </row>
    <row r="152" spans="1:105" ht="12" customHeight="1" x14ac:dyDescent="0.25">
      <c r="A152" s="103" t="s">
        <v>52</v>
      </c>
      <c r="B152" s="104">
        <v>8.2869341794636385E-5</v>
      </c>
      <c r="C152" s="104">
        <v>8.6722393369169799E-5</v>
      </c>
      <c r="D152" s="104">
        <v>8.2929523518074653E-5</v>
      </c>
      <c r="E152" s="104">
        <v>1.6980421593541784E-4</v>
      </c>
      <c r="F152" s="104">
        <v>3.6681144156136932E-4</v>
      </c>
      <c r="G152" s="104">
        <v>5.2059083102047328E-4</v>
      </c>
      <c r="H152" s="104">
        <v>6.8003119037232109E-4</v>
      </c>
      <c r="I152" s="104">
        <v>8.628094297201969E-4</v>
      </c>
      <c r="J152" s="104">
        <v>1.641363342470382E-3</v>
      </c>
      <c r="K152" s="104">
        <v>3.5646358340529643E-3</v>
      </c>
      <c r="L152" s="104">
        <v>8.2202027303731572E-3</v>
      </c>
      <c r="M152" s="104">
        <v>1.0873789387625579E-2</v>
      </c>
      <c r="N152" s="104">
        <v>1.2183161778272528E-2</v>
      </c>
      <c r="O152" s="104">
        <v>1.2696119601269519E-2</v>
      </c>
      <c r="P152" s="104">
        <v>1.0501372354929537E-2</v>
      </c>
      <c r="Q152" s="104">
        <v>1.3195176735756889E-2</v>
      </c>
      <c r="R152" s="104">
        <v>1.6108734239426152E-2</v>
      </c>
      <c r="S152" s="104">
        <v>1.9511508791199061E-2</v>
      </c>
      <c r="T152" s="104">
        <v>2.1550139855107175E-2</v>
      </c>
      <c r="U152" s="104">
        <v>3.1022769666314048E-2</v>
      </c>
      <c r="V152" s="104">
        <v>6.3510773684413144E-2</v>
      </c>
      <c r="W152" s="104">
        <v>0.30114599642722617</v>
      </c>
      <c r="X152" s="104">
        <v>1.0748467887875326</v>
      </c>
      <c r="Y152" s="104">
        <v>0.90971763134792538</v>
      </c>
      <c r="DA152" s="132" t="s">
        <v>1714</v>
      </c>
    </row>
    <row r="153" spans="1:105" ht="12" customHeight="1" x14ac:dyDescent="0.25">
      <c r="A153" s="106" t="s">
        <v>122</v>
      </c>
      <c r="B153" s="101">
        <v>1.2177576174169613</v>
      </c>
      <c r="C153" s="101">
        <v>1.4280643554836558</v>
      </c>
      <c r="D153" s="101">
        <v>2.1517001143915593</v>
      </c>
      <c r="E153" s="101">
        <v>2.8244981878723383</v>
      </c>
      <c r="F153" s="101">
        <v>4.0408802061462952</v>
      </c>
      <c r="G153" s="101">
        <v>5.3494105481923171</v>
      </c>
      <c r="H153" s="101">
        <v>6.5230022758263679</v>
      </c>
      <c r="I153" s="101">
        <v>7.4485906102883099</v>
      </c>
      <c r="J153" s="101">
        <v>8.4986446014248518</v>
      </c>
      <c r="K153" s="101">
        <v>10.134988245941367</v>
      </c>
      <c r="L153" s="101">
        <v>12.675812532395497</v>
      </c>
      <c r="M153" s="101">
        <v>16.876806496613042</v>
      </c>
      <c r="N153" s="101">
        <v>17.869662633161859</v>
      </c>
      <c r="O153" s="101">
        <v>18.37655984286819</v>
      </c>
      <c r="P153" s="101">
        <v>18.929698086581574</v>
      </c>
      <c r="Q153" s="101">
        <v>19.19752150575917</v>
      </c>
      <c r="R153" s="101">
        <v>19.318109416275703</v>
      </c>
      <c r="S153" s="101">
        <v>19.30342096692728</v>
      </c>
      <c r="T153" s="101">
        <v>18.749778335373197</v>
      </c>
      <c r="U153" s="101">
        <v>24.241640385719673</v>
      </c>
      <c r="V153" s="101">
        <v>34.679922204337061</v>
      </c>
      <c r="W153" s="101">
        <v>27.167376848369411</v>
      </c>
      <c r="X153" s="101">
        <v>16.518537310692849</v>
      </c>
      <c r="Y153" s="101">
        <v>16.392690340055811</v>
      </c>
      <c r="DA153" s="131" t="s">
        <v>1715</v>
      </c>
    </row>
    <row r="154" spans="1:105" ht="12" customHeight="1" x14ac:dyDescent="0.25">
      <c r="A154" s="107" t="s">
        <v>121</v>
      </c>
      <c r="B154" s="104">
        <v>1.5434883674840149E-2</v>
      </c>
      <c r="C154" s="104">
        <v>2.1113298910463318E-2</v>
      </c>
      <c r="D154" s="104">
        <v>3.8222292133704552E-2</v>
      </c>
      <c r="E154" s="104">
        <v>5.8194413899720535E-2</v>
      </c>
      <c r="F154" s="104">
        <v>8.954075632100475E-2</v>
      </c>
      <c r="G154" s="104">
        <v>0.19465849922509465</v>
      </c>
      <c r="H154" s="104">
        <v>0.26534247527295729</v>
      </c>
      <c r="I154" s="104">
        <v>0.44896534227582102</v>
      </c>
      <c r="J154" s="104">
        <v>0.92806232636960839</v>
      </c>
      <c r="K154" s="104">
        <v>1.5164151873338256</v>
      </c>
      <c r="L154" s="104">
        <v>3.119180741965724</v>
      </c>
      <c r="M154" s="104">
        <v>3.7359280714319847</v>
      </c>
      <c r="N154" s="104">
        <v>3.9886982242071656</v>
      </c>
      <c r="O154" s="104">
        <v>4.3404789289993584</v>
      </c>
      <c r="P154" s="104">
        <v>5.1579963343975326</v>
      </c>
      <c r="Q154" s="104">
        <v>5.0398984909847266</v>
      </c>
      <c r="R154" s="104">
        <v>5.6480082484506946</v>
      </c>
      <c r="S154" s="104">
        <v>6.312337643813553</v>
      </c>
      <c r="T154" s="104">
        <v>6.3719460692752863</v>
      </c>
      <c r="U154" s="104">
        <v>9.8728743297068373</v>
      </c>
      <c r="V154" s="104">
        <v>19.741388432989503</v>
      </c>
      <c r="W154" s="104">
        <v>51.30673285792458</v>
      </c>
      <c r="X154" s="104">
        <v>54.014071939717162</v>
      </c>
      <c r="Y154" s="104">
        <v>72.726572664377301</v>
      </c>
      <c r="DA154" s="132" t="s">
        <v>1716</v>
      </c>
    </row>
    <row r="155" spans="1:105" ht="12" customHeight="1" x14ac:dyDescent="0.25">
      <c r="A155" s="108" t="s">
        <v>53</v>
      </c>
      <c r="B155" s="98">
        <v>4.0320670781327653E-3</v>
      </c>
      <c r="C155" s="98">
        <v>4.8047817026278545E-3</v>
      </c>
      <c r="D155" s="98">
        <v>9.9624025987889477E-3</v>
      </c>
      <c r="E155" s="98">
        <v>1.2806209804107484E-2</v>
      </c>
      <c r="F155" s="98">
        <v>2.3966587382552182E-2</v>
      </c>
      <c r="G155" s="98">
        <v>4.4039317933245427E-2</v>
      </c>
      <c r="H155" s="98">
        <v>5.8590293289663177E-2</v>
      </c>
      <c r="I155" s="98">
        <v>9.2228974731179025E-2</v>
      </c>
      <c r="J155" s="98">
        <v>0.23664766483046923</v>
      </c>
      <c r="K155" s="98">
        <v>0.31108177884036198</v>
      </c>
      <c r="L155" s="98">
        <v>0.60874442215677826</v>
      </c>
      <c r="M155" s="98">
        <v>0.89515772725876974</v>
      </c>
      <c r="N155" s="98">
        <v>0.70376093501851589</v>
      </c>
      <c r="O155" s="98">
        <v>0.72071639598977311</v>
      </c>
      <c r="P155" s="98">
        <v>1.3988516209911019</v>
      </c>
      <c r="Q155" s="98">
        <v>0.90168894587500148</v>
      </c>
      <c r="R155" s="98">
        <v>0.95177000079740925</v>
      </c>
      <c r="S155" s="98">
        <v>1.1452021283665326</v>
      </c>
      <c r="T155" s="98">
        <v>1.0426885530651202</v>
      </c>
      <c r="U155" s="98">
        <v>1.8800337840264674</v>
      </c>
      <c r="V155" s="98">
        <v>4.0975637386316341</v>
      </c>
      <c r="W155" s="98">
        <v>12.529808170249405</v>
      </c>
      <c r="X155" s="98">
        <v>0.64377058120310915</v>
      </c>
      <c r="Y155" s="98">
        <v>15.417907994992889</v>
      </c>
      <c r="DA155" s="63" t="s">
        <v>1717</v>
      </c>
    </row>
    <row r="156" spans="1:105" ht="12" customHeight="1" x14ac:dyDescent="0.25">
      <c r="A156" s="108" t="s">
        <v>52</v>
      </c>
      <c r="B156" s="98">
        <v>1.1402816596707383E-2</v>
      </c>
      <c r="C156" s="98">
        <v>1.6308517207835462E-2</v>
      </c>
      <c r="D156" s="98">
        <v>2.8259889534915605E-2</v>
      </c>
      <c r="E156" s="98">
        <v>4.5388204095613047E-2</v>
      </c>
      <c r="F156" s="98">
        <v>6.5574168938452568E-2</v>
      </c>
      <c r="G156" s="98">
        <v>0.15061918129184923</v>
      </c>
      <c r="H156" s="98">
        <v>0.20675218198329412</v>
      </c>
      <c r="I156" s="98">
        <v>0.356736367544642</v>
      </c>
      <c r="J156" s="98">
        <v>0.69141466153913911</v>
      </c>
      <c r="K156" s="98">
        <v>1.2053334084934637</v>
      </c>
      <c r="L156" s="98">
        <v>2.5104363198089459</v>
      </c>
      <c r="M156" s="98">
        <v>2.8407703441732148</v>
      </c>
      <c r="N156" s="98">
        <v>3.2849372891886497</v>
      </c>
      <c r="O156" s="98">
        <v>3.6197625330095855</v>
      </c>
      <c r="P156" s="98">
        <v>3.7591447134064309</v>
      </c>
      <c r="Q156" s="98">
        <v>4.1382095451097252</v>
      </c>
      <c r="R156" s="98">
        <v>4.6962382476532856</v>
      </c>
      <c r="S156" s="98">
        <v>5.1671355154470202</v>
      </c>
      <c r="T156" s="98">
        <v>5.3292575162101663</v>
      </c>
      <c r="U156" s="98">
        <v>7.9928405456803695</v>
      </c>
      <c r="V156" s="98">
        <v>15.643824694357868</v>
      </c>
      <c r="W156" s="98">
        <v>38.776924687675177</v>
      </c>
      <c r="X156" s="98">
        <v>53.370301358514055</v>
      </c>
      <c r="Y156" s="98">
        <v>57.308664669384406</v>
      </c>
      <c r="DA156" s="63" t="s">
        <v>1718</v>
      </c>
    </row>
    <row r="157" spans="1:105" ht="12" customHeight="1" x14ac:dyDescent="0.25">
      <c r="A157" s="121" t="s">
        <v>54</v>
      </c>
      <c r="B157" s="122">
        <v>1.1708025440944563</v>
      </c>
      <c r="C157" s="122">
        <v>1.3600101009342154</v>
      </c>
      <c r="D157" s="122">
        <v>1.7846780978035381</v>
      </c>
      <c r="E157" s="122">
        <v>2.2663665768433345</v>
      </c>
      <c r="F157" s="122">
        <v>3.5515479099792255</v>
      </c>
      <c r="G157" s="122">
        <v>3.9155779413461276</v>
      </c>
      <c r="H157" s="122">
        <v>4.6949898469598281</v>
      </c>
      <c r="I157" s="122">
        <v>4.985915962350707</v>
      </c>
      <c r="J157" s="122">
        <v>5.7001929349086904</v>
      </c>
      <c r="K157" s="122">
        <v>7.2595161027779538</v>
      </c>
      <c r="L157" s="122">
        <v>8.9749878270954255</v>
      </c>
      <c r="M157" s="122">
        <v>11.001333158330432</v>
      </c>
      <c r="N157" s="122">
        <v>10.537455790424154</v>
      </c>
      <c r="O157" s="122">
        <v>12.056724270125496</v>
      </c>
      <c r="P157" s="122">
        <v>11.269541015635145</v>
      </c>
      <c r="Q157" s="122">
        <v>12.101654156618206</v>
      </c>
      <c r="R157" s="122">
        <v>12.739421362128031</v>
      </c>
      <c r="S157" s="122">
        <v>14.999007156666476</v>
      </c>
      <c r="T157" s="122">
        <v>15.030619075532497</v>
      </c>
      <c r="U157" s="122">
        <v>20.622417854671745</v>
      </c>
      <c r="V157" s="122">
        <v>35.747839933579357</v>
      </c>
      <c r="W157" s="122">
        <v>63.154000515973209</v>
      </c>
      <c r="X157" s="122">
        <v>77.453516399467674</v>
      </c>
      <c r="Y157" s="122">
        <v>87.552430407046046</v>
      </c>
      <c r="DA157" s="130" t="s">
        <v>1719</v>
      </c>
    </row>
    <row r="158" spans="1:105" ht="12" customHeight="1" x14ac:dyDescent="0.25">
      <c r="A158" s="97" t="s">
        <v>50</v>
      </c>
      <c r="B158" s="98">
        <v>0.53496372466065967</v>
      </c>
      <c r="C158" s="98">
        <v>0.56808100359919544</v>
      </c>
      <c r="D158" s="98">
        <v>0.7352175220945677</v>
      </c>
      <c r="E158" s="98">
        <v>1.0258343256474642</v>
      </c>
      <c r="F158" s="98">
        <v>1.5192450369980932</v>
      </c>
      <c r="G158" s="98">
        <v>1.6962395071612169</v>
      </c>
      <c r="H158" s="98">
        <v>1.8075588154552777</v>
      </c>
      <c r="I158" s="98">
        <v>1.8417409377012908</v>
      </c>
      <c r="J158" s="98">
        <v>2.5640485151660011</v>
      </c>
      <c r="K158" s="98">
        <v>3.181347120220166</v>
      </c>
      <c r="L158" s="98">
        <v>3.9641473350444243</v>
      </c>
      <c r="M158" s="98">
        <v>4.7891304951707188</v>
      </c>
      <c r="N158" s="98">
        <v>4.6240279106368698</v>
      </c>
      <c r="O158" s="98">
        <v>4.8507398445102439</v>
      </c>
      <c r="P158" s="98">
        <v>5.1255632311353718</v>
      </c>
      <c r="Q158" s="98">
        <v>4.984611035018923</v>
      </c>
      <c r="R158" s="98">
        <v>5.3943239795073676</v>
      </c>
      <c r="S158" s="98">
        <v>5.7745606976948194</v>
      </c>
      <c r="T158" s="98">
        <v>5.8742888055032925</v>
      </c>
      <c r="U158" s="98">
        <v>7.8572668906036522</v>
      </c>
      <c r="V158" s="98">
        <v>14.451843230359309</v>
      </c>
      <c r="W158" s="98">
        <v>27.134925410065105</v>
      </c>
      <c r="X158" s="98">
        <v>40.409637110160851</v>
      </c>
      <c r="Y158" s="98">
        <v>42.972916153953427</v>
      </c>
      <c r="DA158" s="63" t="s">
        <v>1720</v>
      </c>
    </row>
    <row r="159" spans="1:105" ht="12" customHeight="1" x14ac:dyDescent="0.25">
      <c r="A159" s="109" t="s">
        <v>120</v>
      </c>
      <c r="B159" s="33">
        <v>0.63583881943379672</v>
      </c>
      <c r="C159" s="33">
        <v>0.79192909733501993</v>
      </c>
      <c r="D159" s="33">
        <v>1.0494605757089706</v>
      </c>
      <c r="E159" s="33">
        <v>1.2405322511958703</v>
      </c>
      <c r="F159" s="33">
        <v>2.0323028729811323</v>
      </c>
      <c r="G159" s="33">
        <v>2.2193384341849107</v>
      </c>
      <c r="H159" s="33">
        <v>2.8874310315045508</v>
      </c>
      <c r="I159" s="33">
        <v>3.144175024649416</v>
      </c>
      <c r="J159" s="33">
        <v>3.1361444197426889</v>
      </c>
      <c r="K159" s="33">
        <v>4.0781689825577878</v>
      </c>
      <c r="L159" s="33">
        <v>5.0108404920510017</v>
      </c>
      <c r="M159" s="33">
        <v>6.2122026631597143</v>
      </c>
      <c r="N159" s="33">
        <v>5.9134278797872843</v>
      </c>
      <c r="O159" s="33">
        <v>7.2059844256152514</v>
      </c>
      <c r="P159" s="33">
        <v>6.1439777844997732</v>
      </c>
      <c r="Q159" s="33">
        <v>7.1170431215992833</v>
      </c>
      <c r="R159" s="33">
        <v>7.345097382620664</v>
      </c>
      <c r="S159" s="33">
        <v>9.2244464589716575</v>
      </c>
      <c r="T159" s="33">
        <v>9.1563302700292049</v>
      </c>
      <c r="U159" s="33">
        <v>12.765150964068095</v>
      </c>
      <c r="V159" s="33">
        <v>21.295996703220052</v>
      </c>
      <c r="W159" s="33">
        <v>36.019075105908108</v>
      </c>
      <c r="X159" s="33">
        <v>37.04387928930683</v>
      </c>
      <c r="Y159" s="33">
        <v>44.579514253092626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511.3205396360139</v>
      </c>
      <c r="C161" s="117">
        <f t="shared" si="54"/>
        <v>464.24080003257313</v>
      </c>
      <c r="D161" s="117">
        <f t="shared" si="54"/>
        <v>482.63171704423303</v>
      </c>
      <c r="E161" s="117">
        <f t="shared" si="54"/>
        <v>518.28246117769959</v>
      </c>
      <c r="F161" s="117">
        <f t="shared" si="54"/>
        <v>517.72446102698973</v>
      </c>
      <c r="G161" s="117">
        <f t="shared" si="54"/>
        <v>559.87251023445333</v>
      </c>
      <c r="H161" s="117">
        <f t="shared" si="54"/>
        <v>466.67702179705918</v>
      </c>
      <c r="I161" s="117">
        <f t="shared" si="54"/>
        <v>404.29192982509107</v>
      </c>
      <c r="J161" s="117">
        <f t="shared" si="54"/>
        <v>424.85666404406135</v>
      </c>
      <c r="K161" s="117">
        <f t="shared" si="54"/>
        <v>407.85954240543873</v>
      </c>
      <c r="L161" s="117">
        <f t="shared" si="54"/>
        <v>473.82677188058483</v>
      </c>
      <c r="M161" s="117">
        <f t="shared" si="54"/>
        <v>481.72651919217395</v>
      </c>
      <c r="N161" s="117">
        <f t="shared" si="54"/>
        <v>443.52983436395573</v>
      </c>
      <c r="O161" s="117">
        <f t="shared" si="54"/>
        <v>333.58537958494151</v>
      </c>
      <c r="P161" s="117">
        <f t="shared" si="54"/>
        <v>226.63365706991365</v>
      </c>
      <c r="Q161" s="117">
        <f t="shared" si="54"/>
        <v>316.24426594945436</v>
      </c>
      <c r="R161" s="117">
        <f t="shared" ref="R161:V161" si="55">R162+R164+R166+R175</f>
        <v>310.72305501503234</v>
      </c>
      <c r="S161" s="117">
        <f t="shared" si="55"/>
        <v>227.16935362290062</v>
      </c>
      <c r="T161" s="117">
        <f t="shared" si="55"/>
        <v>220.21394859643263</v>
      </c>
      <c r="U161" s="117">
        <f t="shared" si="55"/>
        <v>220.67932446564419</v>
      </c>
      <c r="V161" s="117">
        <f t="shared" si="55"/>
        <v>197.10954163761144</v>
      </c>
      <c r="W161" s="117">
        <f t="shared" ref="W161:Y161" si="56">W162+W164+W166+W175</f>
        <v>52.055434068070795</v>
      </c>
      <c r="X161" s="117">
        <f t="shared" si="56"/>
        <v>87.57364654784547</v>
      </c>
      <c r="Y161" s="117">
        <f t="shared" si="56"/>
        <v>66.822461336920881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360.40448292297583</v>
      </c>
      <c r="C162" s="122">
        <f t="shared" si="57"/>
        <v>318.28784332180953</v>
      </c>
      <c r="D162" s="122">
        <f t="shared" si="57"/>
        <v>341.37093618855215</v>
      </c>
      <c r="E162" s="122">
        <f t="shared" si="57"/>
        <v>376.257729456682</v>
      </c>
      <c r="F162" s="122">
        <f t="shared" si="57"/>
        <v>374.09692205976808</v>
      </c>
      <c r="G162" s="122">
        <f t="shared" si="57"/>
        <v>433.75306154656528</v>
      </c>
      <c r="H162" s="122">
        <f t="shared" si="57"/>
        <v>351.32478621685209</v>
      </c>
      <c r="I162" s="122">
        <f t="shared" si="57"/>
        <v>305.75126636950483</v>
      </c>
      <c r="J162" s="122">
        <f t="shared" si="57"/>
        <v>333.0763128568758</v>
      </c>
      <c r="K162" s="122">
        <f t="shared" si="57"/>
        <v>315.90296997992397</v>
      </c>
      <c r="L162" s="122">
        <f t="shared" si="57"/>
        <v>377.55664139335033</v>
      </c>
      <c r="M162" s="122">
        <f t="shared" si="57"/>
        <v>378.4397435163537</v>
      </c>
      <c r="N162" s="122">
        <f t="shared" si="57"/>
        <v>352.76447503951908</v>
      </c>
      <c r="O162" s="122">
        <f t="shared" si="57"/>
        <v>260.49350813501485</v>
      </c>
      <c r="P162" s="122">
        <f t="shared" si="57"/>
        <v>165.3954985075404</v>
      </c>
      <c r="Q162" s="122">
        <f t="shared" si="57"/>
        <v>253.57795685587726</v>
      </c>
      <c r="R162" s="122">
        <f t="shared" si="57"/>
        <v>253.06745872000707</v>
      </c>
      <c r="S162" s="122">
        <f t="shared" si="57"/>
        <v>173.03077769714179</v>
      </c>
      <c r="T162" s="122">
        <f t="shared" si="57"/>
        <v>172.64950045988664</v>
      </c>
      <c r="U162" s="122">
        <f t="shared" si="57"/>
        <v>178.75503555193905</v>
      </c>
      <c r="V162" s="122">
        <f t="shared" si="57"/>
        <v>163.11330605070637</v>
      </c>
      <c r="W162" s="122">
        <f t="shared" si="57"/>
        <v>32.902770118355427</v>
      </c>
      <c r="X162" s="122">
        <f t="shared" si="57"/>
        <v>76.655430519693738</v>
      </c>
      <c r="Y162" s="122">
        <f t="shared" si="57"/>
        <v>55.108032055617585</v>
      </c>
      <c r="DA162" s="130" t="s">
        <v>1723</v>
      </c>
    </row>
    <row r="163" spans="1:105" ht="12" customHeight="1" x14ac:dyDescent="0.25">
      <c r="A163" s="97" t="s">
        <v>53</v>
      </c>
      <c r="B163" s="33">
        <v>360.40448292297583</v>
      </c>
      <c r="C163" s="33">
        <v>318.28784332180953</v>
      </c>
      <c r="D163" s="33">
        <v>341.37093618855215</v>
      </c>
      <c r="E163" s="33">
        <v>376.257729456682</v>
      </c>
      <c r="F163" s="33">
        <v>374.09692205976808</v>
      </c>
      <c r="G163" s="33">
        <v>433.75306154656528</v>
      </c>
      <c r="H163" s="33">
        <v>351.32478621685209</v>
      </c>
      <c r="I163" s="33">
        <v>305.75126636950483</v>
      </c>
      <c r="J163" s="33">
        <v>333.0763128568758</v>
      </c>
      <c r="K163" s="33">
        <v>315.90296997992397</v>
      </c>
      <c r="L163" s="33">
        <v>377.55664139335033</v>
      </c>
      <c r="M163" s="33">
        <v>378.4397435163537</v>
      </c>
      <c r="N163" s="33">
        <v>352.76447503951908</v>
      </c>
      <c r="O163" s="33">
        <v>260.49350813501485</v>
      </c>
      <c r="P163" s="33">
        <v>165.3954985075404</v>
      </c>
      <c r="Q163" s="33">
        <v>253.57795685587726</v>
      </c>
      <c r="R163" s="33">
        <v>253.06745872000707</v>
      </c>
      <c r="S163" s="33">
        <v>173.03077769714179</v>
      </c>
      <c r="T163" s="33">
        <v>172.64950045988664</v>
      </c>
      <c r="U163" s="33">
        <v>178.75503555193905</v>
      </c>
      <c r="V163" s="33">
        <v>163.11330605070637</v>
      </c>
      <c r="W163" s="33">
        <v>32.902770118355427</v>
      </c>
      <c r="X163" s="33">
        <v>76.655430519693738</v>
      </c>
      <c r="Y163" s="33">
        <v>55.108032055617585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7.8815781156779456</v>
      </c>
      <c r="C164" s="122">
        <f t="shared" si="58"/>
        <v>8.9661999984632992</v>
      </c>
      <c r="D164" s="122">
        <f t="shared" si="58"/>
        <v>6.4892444517640282</v>
      </c>
      <c r="E164" s="122">
        <f t="shared" si="58"/>
        <v>15.969087166186085</v>
      </c>
      <c r="F164" s="122">
        <f t="shared" si="58"/>
        <v>5.4705896273918659</v>
      </c>
      <c r="G164" s="122">
        <f t="shared" si="58"/>
        <v>5.0738484788557585</v>
      </c>
      <c r="H164" s="122">
        <f t="shared" si="58"/>
        <v>5.166450673340667</v>
      </c>
      <c r="I164" s="122">
        <f t="shared" si="58"/>
        <v>4.0983826320402574</v>
      </c>
      <c r="J164" s="122">
        <f t="shared" si="58"/>
        <v>5.0582338093456718</v>
      </c>
      <c r="K164" s="122">
        <f t="shared" si="58"/>
        <v>5.6786914835480484</v>
      </c>
      <c r="L164" s="122">
        <f t="shared" si="58"/>
        <v>5.0900638033691585</v>
      </c>
      <c r="M164" s="122">
        <f t="shared" si="58"/>
        <v>6.3391553236923155</v>
      </c>
      <c r="N164" s="122">
        <f t="shared" si="58"/>
        <v>9.1707489871018488</v>
      </c>
      <c r="O164" s="122">
        <f t="shared" si="58"/>
        <v>4.9169706095787591</v>
      </c>
      <c r="P164" s="122">
        <f t="shared" si="58"/>
        <v>3.4565834788491308</v>
      </c>
      <c r="Q164" s="122">
        <f t="shared" si="58"/>
        <v>7.0467938123948786</v>
      </c>
      <c r="R164" s="122">
        <f t="shared" si="58"/>
        <v>4.6114419442874217</v>
      </c>
      <c r="S164" s="122">
        <f t="shared" si="58"/>
        <v>5.952119924559951</v>
      </c>
      <c r="T164" s="122">
        <f t="shared" si="58"/>
        <v>3.8792219244062442</v>
      </c>
      <c r="U164" s="122">
        <f t="shared" si="58"/>
        <v>4.0695803016643337</v>
      </c>
      <c r="V164" s="122">
        <f t="shared" si="58"/>
        <v>2.7202908863784754</v>
      </c>
      <c r="W164" s="122">
        <f t="shared" si="58"/>
        <v>1.8382175958243572</v>
      </c>
      <c r="X164" s="122">
        <f t="shared" si="58"/>
        <v>1.8985957353162546</v>
      </c>
      <c r="Y164" s="122">
        <f t="shared" si="58"/>
        <v>1.6192061959036292</v>
      </c>
      <c r="DA164" s="130" t="s">
        <v>1725</v>
      </c>
    </row>
    <row r="165" spans="1:105" ht="12" customHeight="1" x14ac:dyDescent="0.25">
      <c r="A165" s="97" t="s">
        <v>53</v>
      </c>
      <c r="B165" s="98">
        <v>7.8815781156779456</v>
      </c>
      <c r="C165" s="98">
        <v>8.9661999984632992</v>
      </c>
      <c r="D165" s="98">
        <v>6.4892444517640282</v>
      </c>
      <c r="E165" s="98">
        <v>15.969087166186085</v>
      </c>
      <c r="F165" s="98">
        <v>5.4705896273918659</v>
      </c>
      <c r="G165" s="98">
        <v>5.0738484788557585</v>
      </c>
      <c r="H165" s="98">
        <v>5.166450673340667</v>
      </c>
      <c r="I165" s="98">
        <v>4.0983826320402574</v>
      </c>
      <c r="J165" s="98">
        <v>5.0582338093456718</v>
      </c>
      <c r="K165" s="98">
        <v>5.6786914835480484</v>
      </c>
      <c r="L165" s="98">
        <v>5.0900638033691585</v>
      </c>
      <c r="M165" s="98">
        <v>6.3391553236923155</v>
      </c>
      <c r="N165" s="98">
        <v>9.1707489871018488</v>
      </c>
      <c r="O165" s="98">
        <v>4.9169706095787591</v>
      </c>
      <c r="P165" s="98">
        <v>3.4565834788491308</v>
      </c>
      <c r="Q165" s="98">
        <v>7.0467938123948786</v>
      </c>
      <c r="R165" s="98">
        <v>4.6114419442874217</v>
      </c>
      <c r="S165" s="98">
        <v>5.952119924559951</v>
      </c>
      <c r="T165" s="98">
        <v>3.8792219244062442</v>
      </c>
      <c r="U165" s="98">
        <v>4.0695803016643337</v>
      </c>
      <c r="V165" s="98">
        <v>2.7202908863784754</v>
      </c>
      <c r="W165" s="98">
        <v>1.8382175958243572</v>
      </c>
      <c r="X165" s="98">
        <v>1.8985957353162546</v>
      </c>
      <c r="Y165" s="98">
        <v>1.6192061959036292</v>
      </c>
      <c r="DA165" s="63" t="s">
        <v>1726</v>
      </c>
    </row>
    <row r="166" spans="1:105" ht="12" customHeight="1" x14ac:dyDescent="0.25">
      <c r="A166" s="121" t="s">
        <v>55</v>
      </c>
      <c r="B166" s="122">
        <v>98.662385386012843</v>
      </c>
      <c r="C166" s="122">
        <v>93.930442121810017</v>
      </c>
      <c r="D166" s="122">
        <v>92.497005443322678</v>
      </c>
      <c r="E166" s="122">
        <v>87.03049559612198</v>
      </c>
      <c r="F166" s="122">
        <v>93.769790049999429</v>
      </c>
      <c r="G166" s="122">
        <v>84.051413524301452</v>
      </c>
      <c r="H166" s="122">
        <v>75.243242742890004</v>
      </c>
      <c r="I166" s="122">
        <v>64.808299253337566</v>
      </c>
      <c r="J166" s="122">
        <v>60.241994550733722</v>
      </c>
      <c r="K166" s="122">
        <v>59.959574466354262</v>
      </c>
      <c r="L166" s="122">
        <v>65.315283323524085</v>
      </c>
      <c r="M166" s="122">
        <v>70.959004078730899</v>
      </c>
      <c r="N166" s="122">
        <v>60.878076438250723</v>
      </c>
      <c r="O166" s="122">
        <v>49.304176929316888</v>
      </c>
      <c r="P166" s="122">
        <v>42.725495916285169</v>
      </c>
      <c r="Q166" s="122">
        <v>40.491641189728306</v>
      </c>
      <c r="R166" s="122">
        <v>38.521148130192834</v>
      </c>
      <c r="S166" s="122">
        <v>33.719927827670318</v>
      </c>
      <c r="T166" s="122">
        <v>30.373500265012083</v>
      </c>
      <c r="U166" s="122">
        <v>26.165893696065361</v>
      </c>
      <c r="V166" s="122">
        <v>21.345219038495436</v>
      </c>
      <c r="W166" s="122">
        <v>11.494530992559152</v>
      </c>
      <c r="X166" s="122">
        <v>5.7630867638929715</v>
      </c>
      <c r="Y166" s="122">
        <v>6.516565680033036</v>
      </c>
      <c r="DA166" s="130" t="s">
        <v>1727</v>
      </c>
    </row>
    <row r="167" spans="1:105" ht="12" customHeight="1" x14ac:dyDescent="0.25">
      <c r="A167" s="97" t="s">
        <v>124</v>
      </c>
      <c r="B167" s="98">
        <v>51.922530290195212</v>
      </c>
      <c r="C167" s="98">
        <v>49.247353530940188</v>
      </c>
      <c r="D167" s="98">
        <v>44.532122225610792</v>
      </c>
      <c r="E167" s="98">
        <v>40.948706886318831</v>
      </c>
      <c r="F167" s="98">
        <v>44.452935627281562</v>
      </c>
      <c r="G167" s="98">
        <v>34.627523798466896</v>
      </c>
      <c r="H167" s="98">
        <v>26.613172285363817</v>
      </c>
      <c r="I167" s="98">
        <v>19.998199383824389</v>
      </c>
      <c r="J167" s="98">
        <v>17.515280769351673</v>
      </c>
      <c r="K167" s="98">
        <v>17.603367444885745</v>
      </c>
      <c r="L167" s="98">
        <v>19.037140021768746</v>
      </c>
      <c r="M167" s="98">
        <v>21.235091388388447</v>
      </c>
      <c r="N167" s="98">
        <v>17.482132043371344</v>
      </c>
      <c r="O167" s="98">
        <v>14.542317102701663</v>
      </c>
      <c r="P167" s="98">
        <v>11.633145975683743</v>
      </c>
      <c r="Q167" s="98">
        <v>11.244315076181799</v>
      </c>
      <c r="R167" s="98">
        <v>10.771328942932662</v>
      </c>
      <c r="S167" s="98">
        <v>9.3317913391223151</v>
      </c>
      <c r="T167" s="98">
        <v>8.3222751847530052</v>
      </c>
      <c r="U167" s="98">
        <v>6.7829621514958616</v>
      </c>
      <c r="V167" s="98">
        <v>5.4699763192209199</v>
      </c>
      <c r="W167" s="98">
        <v>3.0867315389503713</v>
      </c>
      <c r="X167" s="98">
        <v>1.8653811588313451</v>
      </c>
      <c r="Y167" s="98">
        <v>1.998590937793945</v>
      </c>
      <c r="DA167" s="63" t="s">
        <v>1728</v>
      </c>
    </row>
    <row r="168" spans="1:105" ht="12" customHeight="1" x14ac:dyDescent="0.25">
      <c r="A168" s="97" t="s">
        <v>123</v>
      </c>
      <c r="B168" s="98">
        <v>5.9120140827337801E-3</v>
      </c>
      <c r="C168" s="98">
        <v>6.0177657002917695E-3</v>
      </c>
      <c r="D168" s="98">
        <v>5.8121809558051851E-3</v>
      </c>
      <c r="E168" s="98">
        <v>6.1659937541954134E-3</v>
      </c>
      <c r="F168" s="98">
        <v>8.3060696471977894E-3</v>
      </c>
      <c r="G168" s="98">
        <v>7.97973456750521E-3</v>
      </c>
      <c r="H168" s="98">
        <v>7.8693955553256322E-3</v>
      </c>
      <c r="I168" s="98">
        <v>7.2017447485401651E-3</v>
      </c>
      <c r="J168" s="98">
        <v>9.1898754224012426E-3</v>
      </c>
      <c r="K168" s="98">
        <v>1.3099327006297942E-2</v>
      </c>
      <c r="L168" s="98">
        <v>2.4590530115529731E-2</v>
      </c>
      <c r="M168" s="98">
        <v>3.1640486682420046E-2</v>
      </c>
      <c r="N168" s="98">
        <v>3.0185575939273845E-2</v>
      </c>
      <c r="O168" s="98">
        <v>2.7575313647684029E-2</v>
      </c>
      <c r="P168" s="98">
        <v>2.3494997677112255E-2</v>
      </c>
      <c r="Q168" s="98">
        <v>2.3012606559418454E-2</v>
      </c>
      <c r="R168" s="98">
        <v>2.4335471661667812E-2</v>
      </c>
      <c r="S168" s="98">
        <v>2.4096383975421472E-2</v>
      </c>
      <c r="T168" s="98">
        <v>2.4181258993850971E-2</v>
      </c>
      <c r="U168" s="98">
        <v>2.2318025482030428E-2</v>
      </c>
      <c r="V168" s="98">
        <v>1.8631572867930865E-2</v>
      </c>
      <c r="W168" s="98">
        <v>1.0576982854198225E-2</v>
      </c>
      <c r="X168" s="98">
        <v>6.3582067490424157E-3</v>
      </c>
      <c r="Y168" s="98">
        <v>6.6555174386463767E-3</v>
      </c>
      <c r="DA168" s="63" t="s">
        <v>1729</v>
      </c>
    </row>
    <row r="169" spans="1:105" ht="12" customHeight="1" x14ac:dyDescent="0.25">
      <c r="A169" s="100" t="s">
        <v>50</v>
      </c>
      <c r="B169" s="101">
        <v>1.6856776512073238E-3</v>
      </c>
      <c r="C169" s="101">
        <v>1.5083746898816785E-3</v>
      </c>
      <c r="D169" s="101">
        <v>1.6662224425731567E-3</v>
      </c>
      <c r="E169" s="101">
        <v>1.4980512458315301E-3</v>
      </c>
      <c r="F169" s="101">
        <v>2.4275658305081701E-3</v>
      </c>
      <c r="G169" s="101">
        <v>1.977295286325567E-3</v>
      </c>
      <c r="H169" s="101">
        <v>1.897139536927659E-3</v>
      </c>
      <c r="I169" s="101">
        <v>1.6124394711587791E-3</v>
      </c>
      <c r="J169" s="101">
        <v>2.5255263844145932E-3</v>
      </c>
      <c r="K169" s="101">
        <v>2.905468226938122E-3</v>
      </c>
      <c r="L169" s="101">
        <v>5.2011872145224913E-3</v>
      </c>
      <c r="M169" s="101">
        <v>8.1397099593381907E-3</v>
      </c>
      <c r="N169" s="101">
        <v>5.7716893753163214E-3</v>
      </c>
      <c r="O169" s="101">
        <v>4.9910017373992121E-3</v>
      </c>
      <c r="P169" s="101">
        <v>6.8056923491524104E-3</v>
      </c>
      <c r="Q169" s="101">
        <v>4.4326329817542713E-3</v>
      </c>
      <c r="R169" s="101">
        <v>4.3627909061393919E-3</v>
      </c>
      <c r="S169" s="101">
        <v>4.5443239219743799E-3</v>
      </c>
      <c r="T169" s="101">
        <v>4.0524390675298243E-3</v>
      </c>
      <c r="U169" s="101">
        <v>4.2714232431074525E-3</v>
      </c>
      <c r="V169" s="101">
        <v>3.8642388206582929E-3</v>
      </c>
      <c r="W169" s="101">
        <v>2.8608790747978842E-3</v>
      </c>
      <c r="X169" s="101">
        <v>8.9740704108462617E-4</v>
      </c>
      <c r="Y169" s="101">
        <v>1.6857914583689405E-3</v>
      </c>
      <c r="DA169" s="131" t="s">
        <v>1730</v>
      </c>
    </row>
    <row r="170" spans="1:105" ht="12" customHeight="1" x14ac:dyDescent="0.25">
      <c r="A170" s="103" t="s">
        <v>52</v>
      </c>
      <c r="B170" s="104">
        <v>4.2263364315264559E-3</v>
      </c>
      <c r="C170" s="104">
        <v>4.5093910104100909E-3</v>
      </c>
      <c r="D170" s="104">
        <v>4.145958513232028E-3</v>
      </c>
      <c r="E170" s="104">
        <v>4.6679425083638836E-3</v>
      </c>
      <c r="F170" s="104">
        <v>5.8785038166896198E-3</v>
      </c>
      <c r="G170" s="104">
        <v>6.002439281179643E-3</v>
      </c>
      <c r="H170" s="104">
        <v>5.9722560183979737E-3</v>
      </c>
      <c r="I170" s="104">
        <v>5.5893052773813862E-3</v>
      </c>
      <c r="J170" s="104">
        <v>6.6643490379866503E-3</v>
      </c>
      <c r="K170" s="104">
        <v>1.019385877935982E-2</v>
      </c>
      <c r="L170" s="104">
        <v>1.9389342901007238E-2</v>
      </c>
      <c r="M170" s="104">
        <v>2.3500776723081852E-2</v>
      </c>
      <c r="N170" s="104">
        <v>2.4413886563957526E-2</v>
      </c>
      <c r="O170" s="104">
        <v>2.2584311910284816E-2</v>
      </c>
      <c r="P170" s="104">
        <v>1.6689305327959845E-2</v>
      </c>
      <c r="Q170" s="104">
        <v>1.8579973577664183E-2</v>
      </c>
      <c r="R170" s="104">
        <v>1.9972680755528421E-2</v>
      </c>
      <c r="S170" s="104">
        <v>1.955206005344709E-2</v>
      </c>
      <c r="T170" s="104">
        <v>2.0128819926321147E-2</v>
      </c>
      <c r="U170" s="104">
        <v>1.8046602238922977E-2</v>
      </c>
      <c r="V170" s="104">
        <v>1.4767334047272571E-2</v>
      </c>
      <c r="W170" s="104">
        <v>7.7161037794003405E-3</v>
      </c>
      <c r="X170" s="104">
        <v>5.4607997079577893E-3</v>
      </c>
      <c r="Y170" s="104">
        <v>4.969725980277436E-3</v>
      </c>
      <c r="DA170" s="132" t="s">
        <v>1731</v>
      </c>
    </row>
    <row r="171" spans="1:105" ht="12" customHeight="1" x14ac:dyDescent="0.25">
      <c r="A171" s="106" t="s">
        <v>122</v>
      </c>
      <c r="B171" s="101">
        <v>46.150027813300682</v>
      </c>
      <c r="C171" s="101">
        <v>44.080608653593984</v>
      </c>
      <c r="D171" s="101">
        <v>47.239404586233682</v>
      </c>
      <c r="E171" s="101">
        <v>45.296861133621022</v>
      </c>
      <c r="F171" s="101">
        <v>48.377188758085509</v>
      </c>
      <c r="G171" s="101">
        <v>48.016554591983315</v>
      </c>
      <c r="H171" s="101">
        <v>46.955588575273751</v>
      </c>
      <c r="I171" s="101">
        <v>42.833285235144366</v>
      </c>
      <c r="J171" s="101">
        <v>39.868233945384006</v>
      </c>
      <c r="K171" s="101">
        <v>38.355420237656965</v>
      </c>
      <c r="L171" s="101">
        <v>39.184136252427123</v>
      </c>
      <c r="M171" s="101">
        <v>41.675105006415343</v>
      </c>
      <c r="N171" s="101">
        <v>35.649239952779489</v>
      </c>
      <c r="O171" s="101">
        <v>27.84655153431699</v>
      </c>
      <c r="P171" s="101">
        <v>24.501695627330218</v>
      </c>
      <c r="Q171" s="101">
        <v>23.225802256902135</v>
      </c>
      <c r="R171" s="101">
        <v>21.667646213076246</v>
      </c>
      <c r="S171" s="101">
        <v>18.665601511250181</v>
      </c>
      <c r="T171" s="101">
        <v>16.717531396655573</v>
      </c>
      <c r="U171" s="101">
        <v>13.995496773591304</v>
      </c>
      <c r="V171" s="101">
        <v>11.13608889897732</v>
      </c>
      <c r="W171" s="101">
        <v>5.8198193818221648</v>
      </c>
      <c r="X171" s="101">
        <v>2.686090085914727</v>
      </c>
      <c r="Y171" s="101">
        <v>2.5393455590575109</v>
      </c>
      <c r="DA171" s="131" t="s">
        <v>1732</v>
      </c>
    </row>
    <row r="172" spans="1:105" ht="12" customHeight="1" x14ac:dyDescent="0.25">
      <c r="A172" s="107" t="s">
        <v>121</v>
      </c>
      <c r="B172" s="104">
        <v>0.58391526843421004</v>
      </c>
      <c r="C172" s="104">
        <v>0.59646217157555048</v>
      </c>
      <c r="D172" s="104">
        <v>0.71966645052239742</v>
      </c>
      <c r="E172" s="104">
        <v>0.77876158242793847</v>
      </c>
      <c r="F172" s="104">
        <v>0.93135959498515386</v>
      </c>
      <c r="G172" s="104">
        <v>1.3993553992837313</v>
      </c>
      <c r="H172" s="104">
        <v>1.6666124866971146</v>
      </c>
      <c r="I172" s="104">
        <v>1.9696128896202696</v>
      </c>
      <c r="J172" s="104">
        <v>2.8492899605756481</v>
      </c>
      <c r="K172" s="104">
        <v>3.9876874568052521</v>
      </c>
      <c r="L172" s="104">
        <v>7.0694165192126812</v>
      </c>
      <c r="M172" s="104">
        <v>8.0171671972446941</v>
      </c>
      <c r="N172" s="104">
        <v>7.7165188661606168</v>
      </c>
      <c r="O172" s="104">
        <v>6.8877329786505541</v>
      </c>
      <c r="P172" s="104">
        <v>6.5671593155940986</v>
      </c>
      <c r="Q172" s="104">
        <v>5.9985112500849542</v>
      </c>
      <c r="R172" s="104">
        <v>6.0578375025222559</v>
      </c>
      <c r="S172" s="104">
        <v>5.6984385933224031</v>
      </c>
      <c r="T172" s="104">
        <v>5.3095124246096548</v>
      </c>
      <c r="U172" s="104">
        <v>5.3651167454961683</v>
      </c>
      <c r="V172" s="104">
        <v>4.7205222474292663</v>
      </c>
      <c r="W172" s="104">
        <v>2.5774030889324164</v>
      </c>
      <c r="X172" s="104">
        <v>1.2052573123978561</v>
      </c>
      <c r="Y172" s="104">
        <v>1.9719736657429336</v>
      </c>
      <c r="DA172" s="132" t="s">
        <v>1733</v>
      </c>
    </row>
    <row r="173" spans="1:105" ht="12" customHeight="1" x14ac:dyDescent="0.25">
      <c r="A173" s="108" t="s">
        <v>53</v>
      </c>
      <c r="B173" s="98">
        <v>0.15253665527200796</v>
      </c>
      <c r="C173" s="98">
        <v>0.13637679517579865</v>
      </c>
      <c r="D173" s="98">
        <v>0.18884595298135512</v>
      </c>
      <c r="E173" s="98">
        <v>0.17248921473892068</v>
      </c>
      <c r="F173" s="98">
        <v>0.25045151133176863</v>
      </c>
      <c r="G173" s="98">
        <v>0.31738247278986886</v>
      </c>
      <c r="H173" s="98">
        <v>0.36837701902742387</v>
      </c>
      <c r="I173" s="98">
        <v>0.40507954983825123</v>
      </c>
      <c r="J173" s="98">
        <v>0.72744373432320764</v>
      </c>
      <c r="K173" s="98">
        <v>0.81887188214661444</v>
      </c>
      <c r="L173" s="98">
        <v>1.3807250686222765</v>
      </c>
      <c r="M173" s="98">
        <v>1.9222228880155778</v>
      </c>
      <c r="N173" s="98">
        <v>1.3633104170531549</v>
      </c>
      <c r="O173" s="98">
        <v>1.1486436613417985</v>
      </c>
      <c r="P173" s="98">
        <v>1.7966213096406785</v>
      </c>
      <c r="Q173" s="98">
        <v>1.0853916974308055</v>
      </c>
      <c r="R173" s="98">
        <v>1.0303138125028062</v>
      </c>
      <c r="S173" s="98">
        <v>1.0404258295675017</v>
      </c>
      <c r="T173" s="98">
        <v>0.86751869703605278</v>
      </c>
      <c r="U173" s="98">
        <v>1.0288043080945954</v>
      </c>
      <c r="V173" s="98">
        <v>0.99744631225154945</v>
      </c>
      <c r="W173" s="98">
        <v>0.64766188876775721</v>
      </c>
      <c r="X173" s="98">
        <v>1.5026621702854286E-2</v>
      </c>
      <c r="Y173" s="98">
        <v>0.42516645931847186</v>
      </c>
      <c r="DA173" s="63" t="s">
        <v>1734</v>
      </c>
    </row>
    <row r="174" spans="1:105" ht="12" customHeight="1" x14ac:dyDescent="0.25">
      <c r="A174" s="115" t="s">
        <v>52</v>
      </c>
      <c r="B174" s="33">
        <v>0.43137861316220211</v>
      </c>
      <c r="C174" s="33">
        <v>0.46008537639975178</v>
      </c>
      <c r="D174" s="33">
        <v>0.53082049754104232</v>
      </c>
      <c r="E174" s="33">
        <v>0.60627236768901782</v>
      </c>
      <c r="F174" s="33">
        <v>0.68090808365338518</v>
      </c>
      <c r="G174" s="33">
        <v>1.0819729264938625</v>
      </c>
      <c r="H174" s="33">
        <v>1.2982354676696908</v>
      </c>
      <c r="I174" s="33">
        <v>1.5645333397820185</v>
      </c>
      <c r="J174" s="33">
        <v>2.1218462262524405</v>
      </c>
      <c r="K174" s="33">
        <v>3.1688155746586375</v>
      </c>
      <c r="L174" s="33">
        <v>5.6886914505904045</v>
      </c>
      <c r="M174" s="33">
        <v>6.0949443092291169</v>
      </c>
      <c r="N174" s="33">
        <v>6.3532084491074619</v>
      </c>
      <c r="O174" s="33">
        <v>5.739089317308756</v>
      </c>
      <c r="P174" s="33">
        <v>4.7705380059534201</v>
      </c>
      <c r="Q174" s="33">
        <v>4.9131195526541482</v>
      </c>
      <c r="R174" s="33">
        <v>5.02752369001945</v>
      </c>
      <c r="S174" s="33">
        <v>4.6580127637549014</v>
      </c>
      <c r="T174" s="33">
        <v>4.4419937275736023</v>
      </c>
      <c r="U174" s="33">
        <v>4.3363124374015731</v>
      </c>
      <c r="V174" s="33">
        <v>3.7230759351777167</v>
      </c>
      <c r="W174" s="33">
        <v>1.929741200164659</v>
      </c>
      <c r="X174" s="33">
        <v>1.1902306906950018</v>
      </c>
      <c r="Y174" s="33">
        <v>1.5468072064244618</v>
      </c>
      <c r="DA174" s="60" t="s">
        <v>1735</v>
      </c>
    </row>
    <row r="175" spans="1:105" ht="12" customHeight="1" x14ac:dyDescent="0.25">
      <c r="A175" s="121" t="s">
        <v>54</v>
      </c>
      <c r="B175" s="122">
        <v>44.372093211347291</v>
      </c>
      <c r="C175" s="122">
        <v>43.056314590490281</v>
      </c>
      <c r="D175" s="122">
        <v>42.274530960594163</v>
      </c>
      <c r="E175" s="122">
        <v>39.025148958709536</v>
      </c>
      <c r="F175" s="122">
        <v>44.387159289830365</v>
      </c>
      <c r="G175" s="122">
        <v>36.994186684730813</v>
      </c>
      <c r="H175" s="122">
        <v>34.942542163976427</v>
      </c>
      <c r="I175" s="122">
        <v>29.63398157020837</v>
      </c>
      <c r="J175" s="122">
        <v>26.4801228271062</v>
      </c>
      <c r="K175" s="122">
        <v>26.318306475612459</v>
      </c>
      <c r="L175" s="122">
        <v>25.864783360341249</v>
      </c>
      <c r="M175" s="122">
        <v>25.988616273397046</v>
      </c>
      <c r="N175" s="122">
        <v>20.716533899084098</v>
      </c>
      <c r="O175" s="122">
        <v>18.870723911030979</v>
      </c>
      <c r="P175" s="122">
        <v>15.056079167238938</v>
      </c>
      <c r="Q175" s="122">
        <v>15.127874091453918</v>
      </c>
      <c r="R175" s="122">
        <v>14.523006220545046</v>
      </c>
      <c r="S175" s="122">
        <v>14.466528173528571</v>
      </c>
      <c r="T175" s="122">
        <v>13.311725947127645</v>
      </c>
      <c r="U175" s="122">
        <v>11.688814915975463</v>
      </c>
      <c r="V175" s="122">
        <v>9.9307256620311559</v>
      </c>
      <c r="W175" s="122">
        <v>5.8199153613318622</v>
      </c>
      <c r="X175" s="122">
        <v>3.256533528942505</v>
      </c>
      <c r="Y175" s="122">
        <v>3.5786574053666271</v>
      </c>
      <c r="DA175" s="130" t="s">
        <v>1736</v>
      </c>
    </row>
    <row r="176" spans="1:105" ht="12" customHeight="1" x14ac:dyDescent="0.25">
      <c r="A176" s="97" t="s">
        <v>50</v>
      </c>
      <c r="B176" s="98">
        <v>20.275791094586712</v>
      </c>
      <c r="C176" s="98">
        <v>18.506236282909342</v>
      </c>
      <c r="D176" s="98">
        <v>17.998339802284072</v>
      </c>
      <c r="E176" s="98">
        <v>17.552022330060513</v>
      </c>
      <c r="F176" s="98">
        <v>18.79513277125842</v>
      </c>
      <c r="G176" s="98">
        <v>16.324947340839913</v>
      </c>
      <c r="H176" s="98">
        <v>13.773905022406595</v>
      </c>
      <c r="I176" s="98">
        <v>11.31485981128942</v>
      </c>
      <c r="J176" s="98">
        <v>11.335085611572589</v>
      </c>
      <c r="K176" s="98">
        <v>11.059376752800363</v>
      </c>
      <c r="L176" s="98">
        <v>11.091682148241727</v>
      </c>
      <c r="M176" s="98">
        <v>11.123842065141245</v>
      </c>
      <c r="N176" s="98">
        <v>8.994585738728059</v>
      </c>
      <c r="O176" s="98">
        <v>7.7715742777094992</v>
      </c>
      <c r="P176" s="98">
        <v>6.9507290766020722</v>
      </c>
      <c r="Q176" s="98">
        <v>6.3372222746842599</v>
      </c>
      <c r="R176" s="98">
        <v>6.1565188850953154</v>
      </c>
      <c r="S176" s="98">
        <v>5.6144680155372146</v>
      </c>
      <c r="T176" s="98">
        <v>5.2231608723009542</v>
      </c>
      <c r="U176" s="98">
        <v>4.5276599829047468</v>
      </c>
      <c r="V176" s="98">
        <v>3.6913565317452357</v>
      </c>
      <c r="W176" s="98">
        <v>2.1447100006940598</v>
      </c>
      <c r="X176" s="98">
        <v>1.3137169155269692</v>
      </c>
      <c r="Y176" s="98">
        <v>1.4048229194431379</v>
      </c>
      <c r="DA176" s="63" t="s">
        <v>1737</v>
      </c>
    </row>
    <row r="177" spans="1:105" ht="12" customHeight="1" x14ac:dyDescent="0.25">
      <c r="A177" s="109" t="s">
        <v>120</v>
      </c>
      <c r="B177" s="33">
        <v>24.096302116760576</v>
      </c>
      <c r="C177" s="33">
        <v>24.550078307580939</v>
      </c>
      <c r="D177" s="33">
        <v>24.276191158310091</v>
      </c>
      <c r="E177" s="33">
        <v>21.473126628649023</v>
      </c>
      <c r="F177" s="33">
        <v>25.592026518571942</v>
      </c>
      <c r="G177" s="33">
        <v>20.669239343890901</v>
      </c>
      <c r="H177" s="33">
        <v>21.168637141569832</v>
      </c>
      <c r="I177" s="33">
        <v>18.31912175891895</v>
      </c>
      <c r="J177" s="33">
        <v>15.145037215533613</v>
      </c>
      <c r="K177" s="33">
        <v>15.258929722812095</v>
      </c>
      <c r="L177" s="33">
        <v>14.773101212099521</v>
      </c>
      <c r="M177" s="33">
        <v>14.864774208255801</v>
      </c>
      <c r="N177" s="33">
        <v>11.721948160356037</v>
      </c>
      <c r="O177" s="33">
        <v>11.099149633321481</v>
      </c>
      <c r="P177" s="33">
        <v>8.1053500906368665</v>
      </c>
      <c r="Q177" s="33">
        <v>8.7906518167696586</v>
      </c>
      <c r="R177" s="33">
        <v>8.3664873354497296</v>
      </c>
      <c r="S177" s="33">
        <v>8.8520601579913567</v>
      </c>
      <c r="T177" s="33">
        <v>8.0885650748266915</v>
      </c>
      <c r="U177" s="33">
        <v>7.1611549330707174</v>
      </c>
      <c r="V177" s="33">
        <v>6.2393691302859207</v>
      </c>
      <c r="W177" s="33">
        <v>3.6752053606378019</v>
      </c>
      <c r="X177" s="33">
        <v>1.942816613415536</v>
      </c>
      <c r="Y177" s="33">
        <v>2.1738344859234893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55.730151504771122</v>
      </c>
      <c r="C3" s="117">
        <f t="shared" si="0"/>
        <v>59.080051930735948</v>
      </c>
      <c r="D3" s="117">
        <f t="shared" si="0"/>
        <v>17.958301776375421</v>
      </c>
      <c r="E3" s="117">
        <f t="shared" si="0"/>
        <v>15.183376553393664</v>
      </c>
      <c r="F3" s="117">
        <f t="shared" si="0"/>
        <v>7.0873056625190243</v>
      </c>
      <c r="G3" s="117">
        <f t="shared" si="0"/>
        <v>5.9062384639332732</v>
      </c>
      <c r="H3" s="117">
        <f t="shared" si="0"/>
        <v>5.5771045213927772</v>
      </c>
      <c r="I3" s="117">
        <f t="shared" si="0"/>
        <v>4.3391482077964074</v>
      </c>
      <c r="J3" s="117">
        <f t="shared" si="0"/>
        <v>3.3750748481684849</v>
      </c>
      <c r="K3" s="117">
        <f t="shared" si="0"/>
        <v>2.8473235072299903</v>
      </c>
      <c r="L3" s="117">
        <f t="shared" si="0"/>
        <v>2.7505620194915412</v>
      </c>
      <c r="M3" s="117">
        <f t="shared" si="0"/>
        <v>2.7145073659338346</v>
      </c>
      <c r="N3" s="117">
        <f t="shared" si="0"/>
        <v>1.8198215516791274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39.315122333696117</v>
      </c>
      <c r="C4" s="122">
        <f t="shared" si="3"/>
        <v>45.238380710064973</v>
      </c>
      <c r="D4" s="122">
        <f t="shared" si="3"/>
        <v>10.18076908837531</v>
      </c>
      <c r="E4" s="122">
        <f t="shared" si="3"/>
        <v>10.170973903725862</v>
      </c>
      <c r="F4" s="122">
        <f t="shared" si="3"/>
        <v>4.6113966292926394</v>
      </c>
      <c r="G4" s="122">
        <f t="shared" si="3"/>
        <v>4.2265704424656905</v>
      </c>
      <c r="H4" s="122">
        <f t="shared" si="3"/>
        <v>4.2253704358033382</v>
      </c>
      <c r="I4" s="122">
        <f t="shared" si="3"/>
        <v>3.3250660870395401</v>
      </c>
      <c r="J4" s="122">
        <f t="shared" si="3"/>
        <v>2.5792504564520189</v>
      </c>
      <c r="K4" s="122">
        <f t="shared" si="3"/>
        <v>2.2149044628916252</v>
      </c>
      <c r="L4" s="122">
        <f t="shared" si="3"/>
        <v>2.1921698912245331</v>
      </c>
      <c r="M4" s="122">
        <f t="shared" si="3"/>
        <v>2.1884603108603073</v>
      </c>
      <c r="N4" s="122">
        <f t="shared" si="3"/>
        <v>1.4620339720493392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38.913440005493172</v>
      </c>
      <c r="C5" s="98">
        <v>44.788550748282397</v>
      </c>
      <c r="D5" s="98">
        <v>10.080764070287429</v>
      </c>
      <c r="E5" s="98">
        <v>10.080815615841809</v>
      </c>
      <c r="F5" s="98">
        <v>4.5681216659052142</v>
      </c>
      <c r="G5" s="98">
        <v>4.1874577468017087</v>
      </c>
      <c r="H5" s="98">
        <v>4.1874577468017087</v>
      </c>
      <c r="I5" s="98">
        <v>3.2962351115546373</v>
      </c>
      <c r="J5" s="98">
        <v>2.557896590601541</v>
      </c>
      <c r="K5" s="98">
        <v>2.1968715277171862</v>
      </c>
      <c r="L5" s="98">
        <v>2.1737791193545091</v>
      </c>
      <c r="M5" s="98">
        <v>2.1700678394390791</v>
      </c>
      <c r="N5" s="98">
        <v>1.4505949913894194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0.40168232820294436</v>
      </c>
      <c r="C6" s="98">
        <v>0.44982996178257983</v>
      </c>
      <c r="D6" s="98">
        <v>0.10000501808788004</v>
      </c>
      <c r="E6" s="98">
        <v>9.0158287884053973E-2</v>
      </c>
      <c r="F6" s="98">
        <v>4.3274963387425348E-2</v>
      </c>
      <c r="G6" s="98">
        <v>3.9112695663981401E-2</v>
      </c>
      <c r="H6" s="98">
        <v>3.7912689001629564E-2</v>
      </c>
      <c r="I6" s="98">
        <v>2.8830975484902748E-2</v>
      </c>
      <c r="J6" s="98">
        <v>2.13538658504779E-2</v>
      </c>
      <c r="K6" s="98">
        <v>1.8032935174438852E-2</v>
      </c>
      <c r="L6" s="98">
        <v>1.8390771870024133E-2</v>
      </c>
      <c r="M6" s="98">
        <v>1.8392471421228063E-2</v>
      </c>
      <c r="N6" s="98">
        <v>1.1438980659919714E-2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0.50038051047742604</v>
      </c>
      <c r="C7" s="122">
        <f t="shared" si="6"/>
        <v>0.60114428817759036</v>
      </c>
      <c r="D7" s="122">
        <f t="shared" si="6"/>
        <v>0.42199839771429681</v>
      </c>
      <c r="E7" s="122">
        <f t="shared" si="6"/>
        <v>0.96414734950009673</v>
      </c>
      <c r="F7" s="122">
        <f t="shared" si="6"/>
        <v>0.30336032840386151</v>
      </c>
      <c r="G7" s="122">
        <f t="shared" si="6"/>
        <v>0.22643868342099588</v>
      </c>
      <c r="H7" s="122">
        <f t="shared" si="6"/>
        <v>0.18441332199367885</v>
      </c>
      <c r="I7" s="122">
        <f t="shared" si="6"/>
        <v>0.11165657287362259</v>
      </c>
      <c r="J7" s="122">
        <f t="shared" si="6"/>
        <v>9.7510426655609758E-2</v>
      </c>
      <c r="K7" s="122">
        <f t="shared" si="6"/>
        <v>5.099261293577325E-2</v>
      </c>
      <c r="L7" s="122">
        <f t="shared" si="6"/>
        <v>2.5574839039697261E-2</v>
      </c>
      <c r="M7" s="122">
        <f t="shared" si="6"/>
        <v>3.3863957368839542E-2</v>
      </c>
      <c r="N7" s="122">
        <f t="shared" si="6"/>
        <v>5.4112598281196862E-2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0.50038051047742604</v>
      </c>
      <c r="C8" s="98">
        <v>0.60114428817759036</v>
      </c>
      <c r="D8" s="98">
        <v>0.42199839771429681</v>
      </c>
      <c r="E8" s="98">
        <v>0.96414734950009673</v>
      </c>
      <c r="F8" s="98">
        <v>0.30336032840386151</v>
      </c>
      <c r="G8" s="98">
        <v>0.22643868342099588</v>
      </c>
      <c r="H8" s="98">
        <v>0.18441332199367885</v>
      </c>
      <c r="I8" s="98">
        <v>0.11165657287362259</v>
      </c>
      <c r="J8" s="98">
        <v>9.7510426655609758E-2</v>
      </c>
      <c r="K8" s="98">
        <v>5.099261293577325E-2</v>
      </c>
      <c r="L8" s="98">
        <v>2.5574839039697261E-2</v>
      </c>
      <c r="M8" s="98">
        <v>3.3863957368839542E-2</v>
      </c>
      <c r="N8" s="98">
        <v>5.4112598281196862E-2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10.461008079772757</v>
      </c>
      <c r="C9" s="122">
        <v>8.6390025291279784</v>
      </c>
      <c r="D9" s="122">
        <v>4.813972176994489</v>
      </c>
      <c r="E9" s="122">
        <v>2.6774929903839069</v>
      </c>
      <c r="F9" s="122">
        <v>1.4126465632016909</v>
      </c>
      <c r="G9" s="122">
        <v>0.97290058255067924</v>
      </c>
      <c r="H9" s="122">
        <v>0.76874604928744894</v>
      </c>
      <c r="I9" s="122">
        <v>0.59871303930094377</v>
      </c>
      <c r="J9" s="122">
        <v>0.47380239758299703</v>
      </c>
      <c r="K9" s="122">
        <v>0.39477594524668241</v>
      </c>
      <c r="L9" s="122">
        <v>0.37611940895330748</v>
      </c>
      <c r="M9" s="122">
        <v>0.35519801954084224</v>
      </c>
      <c r="N9" s="122">
        <v>0.22459602770557119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5.1763137123285379</v>
      </c>
      <c r="C11" s="98">
        <v>4.3559639719001115</v>
      </c>
      <c r="D11" s="98">
        <v>2.3530672544800089</v>
      </c>
      <c r="E11" s="98">
        <v>1.3375319369362499</v>
      </c>
      <c r="F11" s="98">
        <v>0.73078534016999941</v>
      </c>
      <c r="G11" s="98">
        <v>0.49060259162930181</v>
      </c>
      <c r="H11" s="98">
        <v>0.34448350467866717</v>
      </c>
      <c r="I11" s="98">
        <v>6.3069299084148475E-2</v>
      </c>
      <c r="J11" s="98">
        <v>4.8680282596870537E-2</v>
      </c>
      <c r="K11" s="98">
        <v>4.1612037356950113E-2</v>
      </c>
      <c r="L11" s="98">
        <v>4.0206619377997285E-2</v>
      </c>
      <c r="M11" s="98">
        <v>3.9323799588469224E-2</v>
      </c>
      <c r="N11" s="98">
        <v>2.4468307418178084E-2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9.1362835423813697E-4</v>
      </c>
      <c r="C12" s="98">
        <v>8.2553284874916939E-4</v>
      </c>
      <c r="D12" s="98">
        <v>4.0779335245112009E-4</v>
      </c>
      <c r="E12" s="98">
        <v>2.0119331014809198E-4</v>
      </c>
      <c r="F12" s="98">
        <v>1.1400003973648317E-4</v>
      </c>
      <c r="G12" s="98">
        <v>1.0390049942459969E-4</v>
      </c>
      <c r="H12" s="98">
        <v>1.0141884060422608E-4</v>
      </c>
      <c r="I12" s="98">
        <v>9.2329037692184406E-5</v>
      </c>
      <c r="J12" s="98">
        <v>8.8150907333097776E-5</v>
      </c>
      <c r="K12" s="98">
        <v>8.9580145472501551E-5</v>
      </c>
      <c r="L12" s="98">
        <v>9.7424824510587065E-5</v>
      </c>
      <c r="M12" s="98">
        <v>1.0987831720780266E-4</v>
      </c>
      <c r="N12" s="98">
        <v>1.0282771589510509E-4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1.6780427808640944E-4</v>
      </c>
      <c r="C13" s="101">
        <v>1.31753701795811E-4</v>
      </c>
      <c r="D13" s="101">
        <v>7.6075258378821505E-5</v>
      </c>
      <c r="E13" s="101">
        <v>3.1389094212674135E-5</v>
      </c>
      <c r="F13" s="101">
        <v>2.2079246257120425E-5</v>
      </c>
      <c r="G13" s="101">
        <v>1.6816290249472375E-5</v>
      </c>
      <c r="H13" s="101">
        <v>1.6011633755060556E-5</v>
      </c>
      <c r="I13" s="101">
        <v>1.3482146758202225E-5</v>
      </c>
      <c r="J13" s="101">
        <v>1.6245025076584328E-5</v>
      </c>
      <c r="K13" s="101">
        <v>1.3097142118549886E-5</v>
      </c>
      <c r="L13" s="101">
        <v>1.3624048503469099E-5</v>
      </c>
      <c r="M13" s="101">
        <v>1.9138050435205893E-5</v>
      </c>
      <c r="N13" s="101">
        <v>1.300626659122442E-5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7.4582407615172747E-4</v>
      </c>
      <c r="C14" s="104">
        <v>6.9377914695335839E-4</v>
      </c>
      <c r="D14" s="104">
        <v>3.3171809407229861E-4</v>
      </c>
      <c r="E14" s="104">
        <v>1.6980421593541784E-4</v>
      </c>
      <c r="F14" s="104">
        <v>9.1920793479362742E-5</v>
      </c>
      <c r="G14" s="104">
        <v>8.7084209175127315E-5</v>
      </c>
      <c r="H14" s="104">
        <v>8.5407206849165513E-5</v>
      </c>
      <c r="I14" s="104">
        <v>7.8846890933982185E-5</v>
      </c>
      <c r="J14" s="104">
        <v>7.1905882256513448E-5</v>
      </c>
      <c r="K14" s="104">
        <v>7.6483003353951671E-5</v>
      </c>
      <c r="L14" s="104">
        <v>8.380077600711797E-5</v>
      </c>
      <c r="M14" s="104">
        <v>9.0740266772596772E-5</v>
      </c>
      <c r="N14" s="104">
        <v>8.9821449303880674E-5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5.1904161084923732</v>
      </c>
      <c r="C15" s="101">
        <v>4.2064946288204599</v>
      </c>
      <c r="D15" s="101">
        <v>2.4169617755318353</v>
      </c>
      <c r="E15" s="101">
        <v>1.3160884985535339</v>
      </c>
      <c r="F15" s="101">
        <v>0.66973199145363815</v>
      </c>
      <c r="G15" s="101">
        <v>0.47369536101627246</v>
      </c>
      <c r="H15" s="101">
        <v>0.41177349422634218</v>
      </c>
      <c r="I15" s="101">
        <v>0.4635365438787501</v>
      </c>
      <c r="J15" s="101">
        <v>0.36771568833538565</v>
      </c>
      <c r="K15" s="101">
        <v>0.3055274614865009</v>
      </c>
      <c r="L15" s="101">
        <v>0.29061556038746611</v>
      </c>
      <c r="M15" s="101">
        <v>0.27321037013150495</v>
      </c>
      <c r="N15" s="101">
        <v>0.17310422926761018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9.3364630597608883E-2</v>
      </c>
      <c r="C16" s="104">
        <v>7.5718395558657892E-2</v>
      </c>
      <c r="D16" s="104">
        <v>4.3535353630192897E-2</v>
      </c>
      <c r="E16" s="104">
        <v>2.3671361583974797E-2</v>
      </c>
      <c r="F16" s="104">
        <v>1.2015231538316778E-2</v>
      </c>
      <c r="G16" s="104">
        <v>8.4987294056803261E-3</v>
      </c>
      <c r="H16" s="104">
        <v>1.2387631541835403E-2</v>
      </c>
      <c r="I16" s="104">
        <v>7.201486730035303E-2</v>
      </c>
      <c r="J16" s="104">
        <v>5.7318275743407747E-2</v>
      </c>
      <c r="K16" s="104">
        <v>4.754686625775887E-2</v>
      </c>
      <c r="L16" s="104">
        <v>4.5199804363333478E-2</v>
      </c>
      <c r="M16" s="104">
        <v>4.2553971503660269E-2</v>
      </c>
      <c r="N16" s="104">
        <v>2.6920663303887822E-2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1.7150216726969095E-2</v>
      </c>
      <c r="C17" s="98">
        <v>1.2077957666097072E-2</v>
      </c>
      <c r="D17" s="98">
        <v>8.1243874332337825E-3</v>
      </c>
      <c r="E17" s="98">
        <v>3.6907569539622654E-3</v>
      </c>
      <c r="F17" s="98">
        <v>2.3261070983724005E-3</v>
      </c>
      <c r="G17" s="98">
        <v>1.3739950211969533E-3</v>
      </c>
      <c r="H17" s="98">
        <v>1.9535455912630981E-3</v>
      </c>
      <c r="I17" s="98">
        <v>1.0529048656096553E-2</v>
      </c>
      <c r="J17" s="98">
        <v>1.06179552382964E-2</v>
      </c>
      <c r="K17" s="98">
        <v>6.9731148217308751E-3</v>
      </c>
      <c r="L17" s="98">
        <v>6.3022262088913567E-3</v>
      </c>
      <c r="M17" s="98">
        <v>7.4090936666106957E-3</v>
      </c>
      <c r="N17" s="98">
        <v>3.3855090940009972E-3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7.6214413870639791E-2</v>
      </c>
      <c r="C18" s="98">
        <v>6.3640437892560825E-2</v>
      </c>
      <c r="D18" s="98">
        <v>3.5410966196959111E-2</v>
      </c>
      <c r="E18" s="98">
        <v>1.9980604630012531E-2</v>
      </c>
      <c r="F18" s="98">
        <v>9.6891244399443782E-3</v>
      </c>
      <c r="G18" s="98">
        <v>7.124734384483372E-3</v>
      </c>
      <c r="H18" s="98">
        <v>1.0434085950572304E-2</v>
      </c>
      <c r="I18" s="98">
        <v>6.1485818644256479E-2</v>
      </c>
      <c r="J18" s="98">
        <v>4.6700320505111345E-2</v>
      </c>
      <c r="K18" s="98">
        <v>4.0573751436027997E-2</v>
      </c>
      <c r="L18" s="98">
        <v>3.8897578154442121E-2</v>
      </c>
      <c r="M18" s="98">
        <v>3.5144877837049573E-2</v>
      </c>
      <c r="N18" s="98">
        <v>2.3535154209886826E-2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5.4536405808248158</v>
      </c>
      <c r="C19" s="122">
        <v>4.6015244033654028</v>
      </c>
      <c r="D19" s="122">
        <v>2.5415621132913242</v>
      </c>
      <c r="E19" s="122">
        <v>1.3707623097837969</v>
      </c>
      <c r="F19" s="122">
        <v>0.75990214162083258</v>
      </c>
      <c r="G19" s="122">
        <v>0.48032875549590737</v>
      </c>
      <c r="H19" s="122">
        <v>0.39857471430831132</v>
      </c>
      <c r="I19" s="122">
        <v>0.30371250858230087</v>
      </c>
      <c r="J19" s="122">
        <v>0.2245115674778595</v>
      </c>
      <c r="K19" s="122">
        <v>0.18665048615590935</v>
      </c>
      <c r="L19" s="122">
        <v>0.156697880274004</v>
      </c>
      <c r="M19" s="122">
        <v>0.13698507816384531</v>
      </c>
      <c r="N19" s="122">
        <v>7.9078953643020158E-2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2.2087083688054241</v>
      </c>
      <c r="C21" s="98">
        <v>1.7860751530771637</v>
      </c>
      <c r="D21" s="98">
        <v>0.98934652506261955</v>
      </c>
      <c r="E21" s="98">
        <v>0.55578130235530165</v>
      </c>
      <c r="F21" s="98">
        <v>0.28824011278742528</v>
      </c>
      <c r="G21" s="98">
        <v>0.19860738804239353</v>
      </c>
      <c r="H21" s="98">
        <v>0.14590666116961376</v>
      </c>
      <c r="I21" s="98">
        <v>8.4963126391299798E-2</v>
      </c>
      <c r="J21" s="98">
        <v>6.6863498338101887E-2</v>
      </c>
      <c r="K21" s="98">
        <v>5.3268210465868167E-2</v>
      </c>
      <c r="L21" s="98">
        <v>4.6091627260330593E-2</v>
      </c>
      <c r="M21" s="98">
        <v>4.1182843277037369E-2</v>
      </c>
      <c r="N21" s="98">
        <v>2.3532154055756049E-2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3.2449322120193922</v>
      </c>
      <c r="C22" s="33">
        <v>2.8154492502882387</v>
      </c>
      <c r="D22" s="33">
        <v>1.5522155882287045</v>
      </c>
      <c r="E22" s="33">
        <v>0.81498100742849533</v>
      </c>
      <c r="F22" s="33">
        <v>0.4716620288334073</v>
      </c>
      <c r="G22" s="33">
        <v>0.28172136745351384</v>
      </c>
      <c r="H22" s="33">
        <v>0.25266805313869756</v>
      </c>
      <c r="I22" s="33">
        <v>0.21874938219100107</v>
      </c>
      <c r="J22" s="33">
        <v>0.1576480691397576</v>
      </c>
      <c r="K22" s="33">
        <v>0.13338227569004119</v>
      </c>
      <c r="L22" s="33">
        <v>0.11060625301367341</v>
      </c>
      <c r="M22" s="33">
        <v>9.5802234886807933E-2</v>
      </c>
      <c r="N22" s="33">
        <v>5.5546799587264106E-2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656.05185308124101</v>
      </c>
      <c r="C24" s="117">
        <f t="shared" si="7"/>
        <v>646.92940431456793</v>
      </c>
      <c r="D24" s="117">
        <f t="shared" si="7"/>
        <v>624.58804529773897</v>
      </c>
      <c r="E24" s="117">
        <f t="shared" si="7"/>
        <v>651.56850050464277</v>
      </c>
      <c r="F24" s="117">
        <f t="shared" si="7"/>
        <v>606.72949563598718</v>
      </c>
      <c r="G24" s="117">
        <f t="shared" si="7"/>
        <v>641.03500116982082</v>
      </c>
      <c r="H24" s="117">
        <f t="shared" si="7"/>
        <v>596.03402996049704</v>
      </c>
      <c r="I24" s="117">
        <f t="shared" si="7"/>
        <v>581.99520499729419</v>
      </c>
      <c r="J24" s="117">
        <f t="shared" si="7"/>
        <v>644.58797926862508</v>
      </c>
      <c r="K24" s="117">
        <f t="shared" si="7"/>
        <v>617.09241269902759</v>
      </c>
      <c r="L24" s="117">
        <f t="shared" si="7"/>
        <v>610.35800197465119</v>
      </c>
      <c r="M24" s="117">
        <f t="shared" si="7"/>
        <v>540.20331783036727</v>
      </c>
      <c r="N24" s="117">
        <f t="shared" si="7"/>
        <v>563.72905425500153</v>
      </c>
      <c r="O24" s="117">
        <f t="shared" si="7"/>
        <v>572.39903612812861</v>
      </c>
      <c r="P24" s="117">
        <f t="shared" si="7"/>
        <v>513.21964091254893</v>
      </c>
      <c r="Q24" s="117">
        <f t="shared" si="7"/>
        <v>539.71616017779081</v>
      </c>
      <c r="R24" s="117">
        <f t="shared" ref="R24:V24" si="8">R25+R28+R30+R39</f>
        <v>550.49860920416097</v>
      </c>
      <c r="S24" s="117">
        <f t="shared" si="8"/>
        <v>579.57637474466844</v>
      </c>
      <c r="T24" s="117">
        <f t="shared" si="8"/>
        <v>559.7251515905383</v>
      </c>
      <c r="U24" s="117">
        <f t="shared" si="8"/>
        <v>583.09230154496618</v>
      </c>
      <c r="V24" s="117">
        <f t="shared" si="8"/>
        <v>572.43833152244815</v>
      </c>
      <c r="W24" s="117">
        <f t="shared" ref="W24:Y24" si="9">W25+W28+W30+W39</f>
        <v>608.03822586093725</v>
      </c>
      <c r="X24" s="117">
        <f t="shared" si="9"/>
        <v>553.96734441501667</v>
      </c>
      <c r="Y24" s="117">
        <f t="shared" si="9"/>
        <v>560.23091423678147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469.56583339838852</v>
      </c>
      <c r="C25" s="122">
        <f t="shared" si="10"/>
        <v>464.9331332152222</v>
      </c>
      <c r="D25" s="122">
        <f t="shared" si="10"/>
        <v>450.03452078015357</v>
      </c>
      <c r="E25" s="122">
        <f t="shared" si="10"/>
        <v>482.70773722249686</v>
      </c>
      <c r="F25" s="122">
        <f t="shared" si="10"/>
        <v>440.81955753962023</v>
      </c>
      <c r="G25" s="122">
        <f t="shared" si="10"/>
        <v>493.94198895043615</v>
      </c>
      <c r="H25" s="122">
        <f t="shared" si="10"/>
        <v>448.91488551962584</v>
      </c>
      <c r="I25" s="122">
        <f t="shared" si="10"/>
        <v>445.96983725214386</v>
      </c>
      <c r="J25" s="122">
        <f t="shared" si="10"/>
        <v>509.66739419178759</v>
      </c>
      <c r="K25" s="122">
        <f t="shared" si="10"/>
        <v>484.16483747246406</v>
      </c>
      <c r="L25" s="122">
        <f t="shared" si="10"/>
        <v>481.76636221947138</v>
      </c>
      <c r="M25" s="122">
        <f t="shared" si="10"/>
        <v>406.23151599738765</v>
      </c>
      <c r="N25" s="122">
        <f t="shared" si="10"/>
        <v>429.18302890153689</v>
      </c>
      <c r="O25" s="122">
        <f t="shared" si="10"/>
        <v>450.1438047741965</v>
      </c>
      <c r="P25" s="122">
        <f t="shared" si="10"/>
        <v>398.34991753100132</v>
      </c>
      <c r="Q25" s="122">
        <f t="shared" si="10"/>
        <v>412.58726315786873</v>
      </c>
      <c r="R25" s="122">
        <f t="shared" ref="R25:V25" si="11">SUM(R26:R27)</f>
        <v>430.82487328867131</v>
      </c>
      <c r="S25" s="122">
        <f t="shared" si="11"/>
        <v>445.18899669915601</v>
      </c>
      <c r="T25" s="122">
        <f t="shared" si="11"/>
        <v>429.61373267334386</v>
      </c>
      <c r="U25" s="122">
        <f t="shared" si="11"/>
        <v>445.46462037667055</v>
      </c>
      <c r="V25" s="122">
        <f t="shared" si="11"/>
        <v>441.35405070933388</v>
      </c>
      <c r="W25" s="122">
        <f t="shared" ref="W25:Y25" si="12">SUM(W26:W27)</f>
        <v>491.40857827959064</v>
      </c>
      <c r="X25" s="122">
        <f t="shared" si="12"/>
        <v>449.56513166970643</v>
      </c>
      <c r="Y25" s="122">
        <f t="shared" si="12"/>
        <v>453.85677524632803</v>
      </c>
      <c r="DA25" s="130" t="s">
        <v>1761</v>
      </c>
    </row>
    <row r="26" spans="1:105" ht="12" customHeight="1" x14ac:dyDescent="0.25">
      <c r="A26" s="97" t="s">
        <v>74</v>
      </c>
      <c r="B26" s="98">
        <v>457.75299390716503</v>
      </c>
      <c r="C26" s="98">
        <v>453.54527568143749</v>
      </c>
      <c r="D26" s="98">
        <v>439.14334771886763</v>
      </c>
      <c r="E26" s="98">
        <v>472.15097156938032</v>
      </c>
      <c r="F26" s="98">
        <v>430.62110299481304</v>
      </c>
      <c r="G26" s="98">
        <v>482.67108871675612</v>
      </c>
      <c r="H26" s="98">
        <v>438.97874663429462</v>
      </c>
      <c r="I26" s="98">
        <v>436.42667190381252</v>
      </c>
      <c r="J26" s="98">
        <v>499.24782607542159</v>
      </c>
      <c r="K26" s="98">
        <v>474.42900697474374</v>
      </c>
      <c r="L26" s="98">
        <v>471.78772597912513</v>
      </c>
      <c r="M26" s="98">
        <v>397.80254907503843</v>
      </c>
      <c r="N26" s="98">
        <v>420.88556836779571</v>
      </c>
      <c r="O26" s="98">
        <v>440.90898791325895</v>
      </c>
      <c r="P26" s="98">
        <v>389.96753605009002</v>
      </c>
      <c r="Q26" s="98">
        <v>404.75904008413846</v>
      </c>
      <c r="R26" s="98">
        <v>422.6792014939046</v>
      </c>
      <c r="S26" s="98">
        <v>436.83686117289244</v>
      </c>
      <c r="T26" s="98">
        <v>421.63500367843574</v>
      </c>
      <c r="U26" s="98">
        <v>437.14123325663809</v>
      </c>
      <c r="V26" s="98">
        <v>433.14805014270871</v>
      </c>
      <c r="W26" s="98">
        <v>479.80249934077415</v>
      </c>
      <c r="X26" s="98">
        <v>438.56794454231056</v>
      </c>
      <c r="Y26" s="98">
        <v>443.28070530187074</v>
      </c>
      <c r="DA26" s="63" t="s">
        <v>1762</v>
      </c>
    </row>
    <row r="27" spans="1:105" ht="12" customHeight="1" x14ac:dyDescent="0.25">
      <c r="A27" s="97" t="s">
        <v>53</v>
      </c>
      <c r="B27" s="98">
        <v>11.812839491223487</v>
      </c>
      <c r="C27" s="98">
        <v>11.387857533784715</v>
      </c>
      <c r="D27" s="98">
        <v>10.891173061285961</v>
      </c>
      <c r="E27" s="98">
        <v>10.556765653116564</v>
      </c>
      <c r="F27" s="98">
        <v>10.198454544807174</v>
      </c>
      <c r="G27" s="98">
        <v>11.270900233680027</v>
      </c>
      <c r="H27" s="98">
        <v>9.936138885331216</v>
      </c>
      <c r="I27" s="98">
        <v>9.5431653483313372</v>
      </c>
      <c r="J27" s="98">
        <v>10.419568116366028</v>
      </c>
      <c r="K27" s="98">
        <v>9.7358304977203041</v>
      </c>
      <c r="L27" s="98">
        <v>9.9786362403462601</v>
      </c>
      <c r="M27" s="98">
        <v>8.4289669223492023</v>
      </c>
      <c r="N27" s="98">
        <v>8.2974605337411838</v>
      </c>
      <c r="O27" s="98">
        <v>9.2348168609375154</v>
      </c>
      <c r="P27" s="98">
        <v>8.3823814809113166</v>
      </c>
      <c r="Q27" s="98">
        <v>7.8282230737302845</v>
      </c>
      <c r="R27" s="98">
        <v>8.1456717947667201</v>
      </c>
      <c r="S27" s="98">
        <v>8.3521355262635684</v>
      </c>
      <c r="T27" s="98">
        <v>7.9787289949081055</v>
      </c>
      <c r="U27" s="98">
        <v>8.3233871200324785</v>
      </c>
      <c r="V27" s="98">
        <v>8.2060005666251481</v>
      </c>
      <c r="W27" s="98">
        <v>11.606078938816468</v>
      </c>
      <c r="X27" s="98">
        <v>10.997187127395858</v>
      </c>
      <c r="Y27" s="98">
        <v>10.576069944457267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5.6844974334345615</v>
      </c>
      <c r="C28" s="122">
        <f t="shared" si="13"/>
        <v>7.2538556449338678</v>
      </c>
      <c r="D28" s="122">
        <f t="shared" si="13"/>
        <v>6.1030347293425207</v>
      </c>
      <c r="E28" s="122">
        <f t="shared" si="13"/>
        <v>17.496622053528405</v>
      </c>
      <c r="F28" s="122">
        <f t="shared" si="13"/>
        <v>6.7571759960421183</v>
      </c>
      <c r="G28" s="122">
        <f t="shared" si="13"/>
        <v>7.3108091243059299</v>
      </c>
      <c r="H28" s="122">
        <f t="shared" si="13"/>
        <v>10.346533924987181</v>
      </c>
      <c r="I28" s="122">
        <f t="shared" si="13"/>
        <v>10.937971273593606</v>
      </c>
      <c r="J28" s="122">
        <f t="shared" si="13"/>
        <v>15.690222921619378</v>
      </c>
      <c r="K28" s="122">
        <f t="shared" si="13"/>
        <v>18.124158950502959</v>
      </c>
      <c r="L28" s="122">
        <f t="shared" si="13"/>
        <v>14.86888785366077</v>
      </c>
      <c r="M28" s="122">
        <f t="shared" si="13"/>
        <v>17.721032187519153</v>
      </c>
      <c r="N28" s="122">
        <f t="shared" si="13"/>
        <v>30.034865294121158</v>
      </c>
      <c r="O28" s="122">
        <f t="shared" si="13"/>
        <v>18.320017260259682</v>
      </c>
      <c r="P28" s="122">
        <f t="shared" si="13"/>
        <v>13.857017659011083</v>
      </c>
      <c r="Q28" s="122">
        <f t="shared" si="13"/>
        <v>27.70785792427769</v>
      </c>
      <c r="R28" s="122">
        <f t="shared" si="13"/>
        <v>19.168682710755121</v>
      </c>
      <c r="S28" s="122">
        <f t="shared" si="13"/>
        <v>28.765572274478792</v>
      </c>
      <c r="T28" s="122">
        <f t="shared" si="13"/>
        <v>23.044969013249062</v>
      </c>
      <c r="U28" s="122">
        <f t="shared" si="13"/>
        <v>29.320324899417592</v>
      </c>
      <c r="V28" s="122">
        <f t="shared" si="13"/>
        <v>23.017813791945265</v>
      </c>
      <c r="W28" s="122">
        <f t="shared" si="13"/>
        <v>22.022265070031548</v>
      </c>
      <c r="X28" s="122">
        <f t="shared" si="13"/>
        <v>32.74226592583959</v>
      </c>
      <c r="Y28" s="122">
        <f t="shared" si="13"/>
        <v>28.785477633806924</v>
      </c>
      <c r="DA28" s="130" t="s">
        <v>1764</v>
      </c>
    </row>
    <row r="29" spans="1:105" ht="12" customHeight="1" x14ac:dyDescent="0.25">
      <c r="A29" s="97" t="s">
        <v>53</v>
      </c>
      <c r="B29" s="98">
        <v>5.6844974334345615</v>
      </c>
      <c r="C29" s="98">
        <v>7.2538556449338678</v>
      </c>
      <c r="D29" s="98">
        <v>6.1030347293425207</v>
      </c>
      <c r="E29" s="98">
        <v>17.496622053528405</v>
      </c>
      <c r="F29" s="98">
        <v>6.7571759960421183</v>
      </c>
      <c r="G29" s="98">
        <v>7.3108091243059299</v>
      </c>
      <c r="H29" s="98">
        <v>10.346533924987181</v>
      </c>
      <c r="I29" s="98">
        <v>10.937971273593606</v>
      </c>
      <c r="J29" s="98">
        <v>15.690222921619378</v>
      </c>
      <c r="K29" s="98">
        <v>18.124158950502959</v>
      </c>
      <c r="L29" s="98">
        <v>14.86888785366077</v>
      </c>
      <c r="M29" s="98">
        <v>17.721032187519153</v>
      </c>
      <c r="N29" s="98">
        <v>30.034865294121158</v>
      </c>
      <c r="O29" s="98">
        <v>18.320017260259682</v>
      </c>
      <c r="P29" s="98">
        <v>13.857017659011083</v>
      </c>
      <c r="Q29" s="98">
        <v>27.70785792427769</v>
      </c>
      <c r="R29" s="98">
        <v>19.168682710755121</v>
      </c>
      <c r="S29" s="98">
        <v>28.765572274478792</v>
      </c>
      <c r="T29" s="98">
        <v>23.044969013249062</v>
      </c>
      <c r="U29" s="98">
        <v>29.320324899417592</v>
      </c>
      <c r="V29" s="98">
        <v>23.017813791945265</v>
      </c>
      <c r="W29" s="98">
        <v>22.022265070031548</v>
      </c>
      <c r="X29" s="98">
        <v>32.74226592583959</v>
      </c>
      <c r="Y29" s="98">
        <v>28.785477633806924</v>
      </c>
      <c r="DA29" s="63" t="s">
        <v>1765</v>
      </c>
    </row>
    <row r="30" spans="1:105" ht="12" customHeight="1" x14ac:dyDescent="0.25">
      <c r="A30" s="121" t="s">
        <v>55</v>
      </c>
      <c r="B30" s="122">
        <v>118.84435460731295</v>
      </c>
      <c r="C30" s="122">
        <v>113.99083529320347</v>
      </c>
      <c r="D30" s="122">
        <v>110.2801656333364</v>
      </c>
      <c r="E30" s="122">
        <v>100.1100402808394</v>
      </c>
      <c r="F30" s="122">
        <v>103.26003863961159</v>
      </c>
      <c r="G30" s="122">
        <v>93.535342208444334</v>
      </c>
      <c r="H30" s="122">
        <v>89.930539548320212</v>
      </c>
      <c r="I30" s="122">
        <v>82.907899581111863</v>
      </c>
      <c r="J30" s="122">
        <v>80.598067712581084</v>
      </c>
      <c r="K30" s="122">
        <v>77.843637504952312</v>
      </c>
      <c r="L30" s="122">
        <v>80.137083040409209</v>
      </c>
      <c r="M30" s="122">
        <v>83.8039045609666</v>
      </c>
      <c r="N30" s="122">
        <v>77.153309220268596</v>
      </c>
      <c r="O30" s="122">
        <v>74.31693535971732</v>
      </c>
      <c r="P30" s="122">
        <v>74.236207001124995</v>
      </c>
      <c r="Q30" s="122">
        <v>71.845733772211929</v>
      </c>
      <c r="R30" s="122">
        <v>72.72960565261414</v>
      </c>
      <c r="S30" s="122">
        <v>73.718890467834584</v>
      </c>
      <c r="T30" s="122">
        <v>74.596025573455677</v>
      </c>
      <c r="U30" s="122">
        <v>75.371243409472839</v>
      </c>
      <c r="V30" s="122">
        <v>74.310775086653436</v>
      </c>
      <c r="W30" s="122">
        <v>63.207956217674244</v>
      </c>
      <c r="X30" s="122">
        <v>46.547136420115741</v>
      </c>
      <c r="Y30" s="122">
        <v>50.825555432859588</v>
      </c>
      <c r="DA30" s="130" t="s">
        <v>1766</v>
      </c>
    </row>
    <row r="31" spans="1:105" ht="12" customHeight="1" x14ac:dyDescent="0.25">
      <c r="A31" s="97" t="s">
        <v>141</v>
      </c>
      <c r="B31" s="98">
        <v>58.806501134630331</v>
      </c>
      <c r="C31" s="98">
        <v>56.121110321810662</v>
      </c>
      <c r="D31" s="98">
        <v>50.028725875716646</v>
      </c>
      <c r="E31" s="98">
        <v>44.619926567160775</v>
      </c>
      <c r="F31" s="98">
        <v>46.419961584734189</v>
      </c>
      <c r="G31" s="98">
        <v>35.764884521609183</v>
      </c>
      <c r="H31" s="98">
        <v>27.907341429404184</v>
      </c>
      <c r="I31" s="98">
        <v>21.193341806691436</v>
      </c>
      <c r="J31" s="98">
        <v>19.197908965566462</v>
      </c>
      <c r="K31" s="98">
        <v>18.509889100912417</v>
      </c>
      <c r="L31" s="98">
        <v>18.783946096298589</v>
      </c>
      <c r="M31" s="98">
        <v>20.430701500985197</v>
      </c>
      <c r="N31" s="98">
        <v>17.855811527531117</v>
      </c>
      <c r="O31" s="98">
        <v>16.463949190842676</v>
      </c>
      <c r="P31" s="98">
        <v>14.32044059214471</v>
      </c>
      <c r="Q31" s="98">
        <v>14.198421611232776</v>
      </c>
      <c r="R31" s="98">
        <v>14.982024438261497</v>
      </c>
      <c r="S31" s="98">
        <v>15.879560935920953</v>
      </c>
      <c r="T31" s="98">
        <v>16.743902756555951</v>
      </c>
      <c r="U31" s="98">
        <v>16.712267139493886</v>
      </c>
      <c r="V31" s="98">
        <v>16.978888856189698</v>
      </c>
      <c r="W31" s="98">
        <v>16.261235502197422</v>
      </c>
      <c r="X31" s="98">
        <v>15.401267442481856</v>
      </c>
      <c r="Y31" s="98">
        <v>15.631189560007529</v>
      </c>
      <c r="DA31" s="63" t="s">
        <v>1767</v>
      </c>
    </row>
    <row r="32" spans="1:105" ht="12" customHeight="1" x14ac:dyDescent="0.25">
      <c r="A32" s="97" t="s">
        <v>140</v>
      </c>
      <c r="B32" s="98">
        <v>1.0455968942947567E-2</v>
      </c>
      <c r="C32" s="98">
        <v>1.0834705873408471E-2</v>
      </c>
      <c r="D32" s="98">
        <v>9.9900968564600474E-3</v>
      </c>
      <c r="E32" s="98">
        <v>9.9575623012477781E-3</v>
      </c>
      <c r="F32" s="98">
        <v>1.2307053645540533E-2</v>
      </c>
      <c r="G32" s="98">
        <v>1.2664855051256503E-2</v>
      </c>
      <c r="H32" s="98">
        <v>1.2660204904072854E-2</v>
      </c>
      <c r="I32" s="98">
        <v>1.3080798543212766E-2</v>
      </c>
      <c r="J32" s="98">
        <v>1.7286743205493733E-2</v>
      </c>
      <c r="K32" s="98">
        <v>2.2536862669286388E-2</v>
      </c>
      <c r="L32" s="98">
        <v>3.3674212600018599E-2</v>
      </c>
      <c r="M32" s="98">
        <v>4.154616637301678E-2</v>
      </c>
      <c r="N32" s="98">
        <v>4.5060205630536469E-2</v>
      </c>
      <c r="O32" s="98">
        <v>4.9078906540476905E-2</v>
      </c>
      <c r="P32" s="98">
        <v>4.4045792143734969E-2</v>
      </c>
      <c r="Q32" s="98">
        <v>4.7689806112499462E-2</v>
      </c>
      <c r="R32" s="98">
        <v>5.4830686400395366E-2</v>
      </c>
      <c r="S32" s="98">
        <v>6.3370385473381086E-2</v>
      </c>
      <c r="T32" s="98">
        <v>7.0108519733241698E-2</v>
      </c>
      <c r="U32" s="98">
        <v>7.2826579717856443E-2</v>
      </c>
      <c r="V32" s="98">
        <v>7.9170259041292698E-2</v>
      </c>
      <c r="W32" s="98">
        <v>0.12585518444958388</v>
      </c>
      <c r="X32" s="98">
        <v>0.25814190288793876</v>
      </c>
      <c r="Y32" s="98">
        <v>0.24128582844782764</v>
      </c>
      <c r="DA32" s="63" t="s">
        <v>1768</v>
      </c>
    </row>
    <row r="33" spans="1:105" ht="12" customHeight="1" x14ac:dyDescent="0.25">
      <c r="A33" s="100" t="s">
        <v>50</v>
      </c>
      <c r="B33" s="101">
        <v>1.9204267381000191E-3</v>
      </c>
      <c r="C33" s="101">
        <v>1.7292014592191212E-3</v>
      </c>
      <c r="D33" s="101">
        <v>1.8636870734074743E-3</v>
      </c>
      <c r="E33" s="101">
        <v>1.5535251195597617E-3</v>
      </c>
      <c r="F33" s="101">
        <v>2.3835997668737647E-3</v>
      </c>
      <c r="G33" s="101">
        <v>2.0498061095845037E-3</v>
      </c>
      <c r="H33" s="101">
        <v>1.9987466133544953E-3</v>
      </c>
      <c r="I33" s="101">
        <v>1.9100951345559284E-3</v>
      </c>
      <c r="J33" s="101">
        <v>3.1857139689392554E-3</v>
      </c>
      <c r="K33" s="101">
        <v>3.295021365828139E-3</v>
      </c>
      <c r="L33" s="101">
        <v>4.7090575536928823E-3</v>
      </c>
      <c r="M33" s="101">
        <v>7.236301461848272E-3</v>
      </c>
      <c r="N33" s="101">
        <v>5.6994852213190826E-3</v>
      </c>
      <c r="O33" s="101">
        <v>5.8695657947561725E-3</v>
      </c>
      <c r="P33" s="101">
        <v>8.8410364995905565E-3</v>
      </c>
      <c r="Q33" s="101">
        <v>6.2062654395458024E-3</v>
      </c>
      <c r="R33" s="101">
        <v>6.8384033371969412E-3</v>
      </c>
      <c r="S33" s="101">
        <v>8.6629102483475155E-3</v>
      </c>
      <c r="T33" s="101">
        <v>8.8092620091360374E-3</v>
      </c>
      <c r="U33" s="101">
        <v>1.0731700124712595E-2</v>
      </c>
      <c r="V33" s="101">
        <v>1.2827845424379121E-2</v>
      </c>
      <c r="W33" s="101">
        <v>2.7128846088309361E-2</v>
      </c>
      <c r="X33" s="101">
        <v>2.8033638222406544E-2</v>
      </c>
      <c r="Y33" s="101">
        <v>4.899637548472794E-2</v>
      </c>
      <c r="DA33" s="131" t="s">
        <v>1769</v>
      </c>
    </row>
    <row r="34" spans="1:105" ht="12" customHeight="1" x14ac:dyDescent="0.25">
      <c r="A34" s="103" t="s">
        <v>52</v>
      </c>
      <c r="B34" s="104">
        <v>8.535542204847547E-3</v>
      </c>
      <c r="C34" s="104">
        <v>9.1055044141893499E-3</v>
      </c>
      <c r="D34" s="104">
        <v>8.1264097830525735E-3</v>
      </c>
      <c r="E34" s="104">
        <v>8.4040371816880167E-3</v>
      </c>
      <c r="F34" s="104">
        <v>9.9234538786667683E-3</v>
      </c>
      <c r="G34" s="104">
        <v>1.0615048941671999E-2</v>
      </c>
      <c r="H34" s="104">
        <v>1.066145829071836E-2</v>
      </c>
      <c r="I34" s="104">
        <v>1.1170703408656838E-2</v>
      </c>
      <c r="J34" s="104">
        <v>1.4101029236554478E-2</v>
      </c>
      <c r="K34" s="104">
        <v>1.9241841303458247E-2</v>
      </c>
      <c r="L34" s="104">
        <v>2.896515504632572E-2</v>
      </c>
      <c r="M34" s="104">
        <v>3.4309864911168504E-2</v>
      </c>
      <c r="N34" s="104">
        <v>3.9360720409217384E-2</v>
      </c>
      <c r="O34" s="104">
        <v>4.3209340745720734E-2</v>
      </c>
      <c r="P34" s="104">
        <v>3.5204755644144416E-2</v>
      </c>
      <c r="Q34" s="104">
        <v>4.1483540672953657E-2</v>
      </c>
      <c r="R34" s="104">
        <v>4.7992283063198422E-2</v>
      </c>
      <c r="S34" s="104">
        <v>5.4707475225033567E-2</v>
      </c>
      <c r="T34" s="104">
        <v>6.129925772410566E-2</v>
      </c>
      <c r="U34" s="104">
        <v>6.2094879593143845E-2</v>
      </c>
      <c r="V34" s="104">
        <v>6.6342413616913579E-2</v>
      </c>
      <c r="W34" s="104">
        <v>9.8726338361274521E-2</v>
      </c>
      <c r="X34" s="104">
        <v>0.23010826466553222</v>
      </c>
      <c r="Y34" s="104">
        <v>0.19228945296309971</v>
      </c>
      <c r="DA34" s="132" t="s">
        <v>1770</v>
      </c>
    </row>
    <row r="35" spans="1:105" ht="12" customHeight="1" x14ac:dyDescent="0.25">
      <c r="A35" s="106" t="s">
        <v>122</v>
      </c>
      <c r="B35" s="101">
        <v>58.966286394054414</v>
      </c>
      <c r="C35" s="101">
        <v>56.75393322746649</v>
      </c>
      <c r="D35" s="101">
        <v>58.989310970617218</v>
      </c>
      <c r="E35" s="101">
        <v>54.191080872659036</v>
      </c>
      <c r="F35" s="101">
        <v>55.388387881878934</v>
      </c>
      <c r="G35" s="101">
        <v>55.435756222508658</v>
      </c>
      <c r="H35" s="101">
        <v>58.88597998964601</v>
      </c>
      <c r="I35" s="101">
        <v>57.422537162667858</v>
      </c>
      <c r="J35" s="101">
        <v>55.185652136235582</v>
      </c>
      <c r="K35" s="101">
        <v>51.762802082187093</v>
      </c>
      <c r="L35" s="101">
        <v>50.704343906347219</v>
      </c>
      <c r="M35" s="101">
        <v>51.796277423332512</v>
      </c>
      <c r="N35" s="101">
        <v>47.012697033326234</v>
      </c>
      <c r="O35" s="101">
        <v>44.043606888251361</v>
      </c>
      <c r="P35" s="101">
        <v>44.067052001155254</v>
      </c>
      <c r="Q35" s="101">
        <v>42.339300165990558</v>
      </c>
      <c r="R35" s="101">
        <v>41.464319734877002</v>
      </c>
      <c r="S35" s="101">
        <v>40.581590846791862</v>
      </c>
      <c r="T35" s="101">
        <v>40.156505465166482</v>
      </c>
      <c r="U35" s="101">
        <v>39.338126605463707</v>
      </c>
      <c r="V35" s="101">
        <v>36.338794331002234</v>
      </c>
      <c r="W35" s="101">
        <v>24.960521461285801</v>
      </c>
      <c r="X35" s="101">
        <v>13.525128478581024</v>
      </c>
      <c r="Y35" s="101">
        <v>11.83852075393215</v>
      </c>
      <c r="DA35" s="131" t="s">
        <v>1771</v>
      </c>
    </row>
    <row r="36" spans="1:105" ht="12" customHeight="1" x14ac:dyDescent="0.25">
      <c r="A36" s="107" t="s">
        <v>121</v>
      </c>
      <c r="B36" s="104">
        <v>1.0611111096852557</v>
      </c>
      <c r="C36" s="104">
        <v>1.1049570380529217</v>
      </c>
      <c r="D36" s="104">
        <v>1.2521386901460732</v>
      </c>
      <c r="E36" s="104">
        <v>1.2890752787183488</v>
      </c>
      <c r="F36" s="104">
        <v>1.4393821193529255</v>
      </c>
      <c r="G36" s="104">
        <v>2.3220366092752265</v>
      </c>
      <c r="H36" s="104">
        <v>3.1245579243659387</v>
      </c>
      <c r="I36" s="104">
        <v>4.2789398132093588</v>
      </c>
      <c r="J36" s="104">
        <v>6.1972198675735459</v>
      </c>
      <c r="K36" s="104">
        <v>7.5484094591835138</v>
      </c>
      <c r="L36" s="104">
        <v>10.615118825163382</v>
      </c>
      <c r="M36" s="104">
        <v>11.535379470275867</v>
      </c>
      <c r="N36" s="104">
        <v>12.23974045378071</v>
      </c>
      <c r="O36" s="104">
        <v>13.760300374082798</v>
      </c>
      <c r="P36" s="104">
        <v>15.804668615681294</v>
      </c>
      <c r="Q36" s="104">
        <v>15.260322188876099</v>
      </c>
      <c r="R36" s="104">
        <v>16.228430793075251</v>
      </c>
      <c r="S36" s="104">
        <v>17.194368299648392</v>
      </c>
      <c r="T36" s="104">
        <v>17.625508832000005</v>
      </c>
      <c r="U36" s="104">
        <v>19.248023084797399</v>
      </c>
      <c r="V36" s="104">
        <v>20.913921640420213</v>
      </c>
      <c r="W36" s="104">
        <v>21.860344069741437</v>
      </c>
      <c r="X36" s="104">
        <v>17.362598596164922</v>
      </c>
      <c r="Y36" s="104">
        <v>23.11455929047208</v>
      </c>
      <c r="DA36" s="132" t="s">
        <v>1772</v>
      </c>
    </row>
    <row r="37" spans="1:105" ht="12" customHeight="1" x14ac:dyDescent="0.25">
      <c r="A37" s="108" t="s">
        <v>53</v>
      </c>
      <c r="B37" s="98">
        <v>0.19491626953390287</v>
      </c>
      <c r="C37" s="98">
        <v>0.17625339562458833</v>
      </c>
      <c r="D37" s="98">
        <v>0.23366893778562128</v>
      </c>
      <c r="E37" s="98">
        <v>0.20098816589965274</v>
      </c>
      <c r="F37" s="98">
        <v>0.27865937950673858</v>
      </c>
      <c r="G37" s="98">
        <v>0.37540514445003897</v>
      </c>
      <c r="H37" s="98">
        <v>0.49274684488128279</v>
      </c>
      <c r="I37" s="98">
        <v>0.62560922735421309</v>
      </c>
      <c r="J37" s="98">
        <v>1.1480073729074971</v>
      </c>
      <c r="K37" s="98">
        <v>1.1070324928456614</v>
      </c>
      <c r="L37" s="98">
        <v>1.4800701244784529</v>
      </c>
      <c r="M37" s="98">
        <v>2.0084307987051337</v>
      </c>
      <c r="N37" s="98">
        <v>1.5392545178670309</v>
      </c>
      <c r="O37" s="98">
        <v>1.6314038916835851</v>
      </c>
      <c r="P37" s="98">
        <v>3.199115772946544</v>
      </c>
      <c r="Q37" s="98">
        <v>1.9929577952222657</v>
      </c>
      <c r="R37" s="98">
        <v>2.0195083438955934</v>
      </c>
      <c r="S37" s="98">
        <v>2.3487799105875213</v>
      </c>
      <c r="T37" s="98">
        <v>2.1890202407415407</v>
      </c>
      <c r="U37" s="98">
        <v>2.8567782875276997</v>
      </c>
      <c r="V37" s="98">
        <v>3.4623261888637811</v>
      </c>
      <c r="W37" s="98">
        <v>4.3623064918756906</v>
      </c>
      <c r="X37" s="98">
        <v>0.16151617330103737</v>
      </c>
      <c r="Y37" s="98">
        <v>4.0210561460565835</v>
      </c>
      <c r="DA37" s="63" t="s">
        <v>1773</v>
      </c>
    </row>
    <row r="38" spans="1:105" ht="12" customHeight="1" x14ac:dyDescent="0.25">
      <c r="A38" s="108" t="s">
        <v>52</v>
      </c>
      <c r="B38" s="98">
        <v>0.86619484015135273</v>
      </c>
      <c r="C38" s="98">
        <v>0.92870364242833336</v>
      </c>
      <c r="D38" s="98">
        <v>1.0184697523604518</v>
      </c>
      <c r="E38" s="98">
        <v>1.0880871128186962</v>
      </c>
      <c r="F38" s="98">
        <v>1.1607227398461868</v>
      </c>
      <c r="G38" s="98">
        <v>1.9466314648251877</v>
      </c>
      <c r="H38" s="98">
        <v>2.6318110794846561</v>
      </c>
      <c r="I38" s="98">
        <v>3.6533305858551461</v>
      </c>
      <c r="J38" s="98">
        <v>5.0492124946660493</v>
      </c>
      <c r="K38" s="98">
        <v>6.4413769663378524</v>
      </c>
      <c r="L38" s="98">
        <v>9.1350487006849281</v>
      </c>
      <c r="M38" s="98">
        <v>9.5269486715707341</v>
      </c>
      <c r="N38" s="98">
        <v>10.700485935913679</v>
      </c>
      <c r="O38" s="98">
        <v>12.128896482399213</v>
      </c>
      <c r="P38" s="98">
        <v>12.605552842734751</v>
      </c>
      <c r="Q38" s="98">
        <v>13.267364393653834</v>
      </c>
      <c r="R38" s="98">
        <v>14.208922449179658</v>
      </c>
      <c r="S38" s="98">
        <v>14.845588389060872</v>
      </c>
      <c r="T38" s="98">
        <v>15.436488591258465</v>
      </c>
      <c r="U38" s="98">
        <v>16.3912447972697</v>
      </c>
      <c r="V38" s="98">
        <v>17.451595451556432</v>
      </c>
      <c r="W38" s="98">
        <v>17.498037577865745</v>
      </c>
      <c r="X38" s="98">
        <v>17.201082422863884</v>
      </c>
      <c r="Y38" s="98">
        <v>19.093503144415497</v>
      </c>
      <c r="DA38" s="63" t="s">
        <v>1774</v>
      </c>
    </row>
    <row r="39" spans="1:105" ht="12" customHeight="1" x14ac:dyDescent="0.25">
      <c r="A39" s="121" t="s">
        <v>54</v>
      </c>
      <c r="B39" s="122">
        <v>61.957167642104949</v>
      </c>
      <c r="C39" s="122">
        <v>60.751580161208388</v>
      </c>
      <c r="D39" s="122">
        <v>58.170324154906432</v>
      </c>
      <c r="E39" s="122">
        <v>51.254100947778028</v>
      </c>
      <c r="F39" s="122">
        <v>55.892723460713214</v>
      </c>
      <c r="G39" s="122">
        <v>46.246860886634451</v>
      </c>
      <c r="H39" s="122">
        <v>46.842070967563792</v>
      </c>
      <c r="I39" s="122">
        <v>42.179496890444881</v>
      </c>
      <c r="J39" s="122">
        <v>38.632294442637061</v>
      </c>
      <c r="K39" s="122">
        <v>36.959778771108347</v>
      </c>
      <c r="L39" s="122">
        <v>33.585668861109724</v>
      </c>
      <c r="M39" s="122">
        <v>32.446865084493822</v>
      </c>
      <c r="N39" s="122">
        <v>27.357850839074896</v>
      </c>
      <c r="O39" s="122">
        <v>29.618278733955052</v>
      </c>
      <c r="P39" s="122">
        <v>26.776498721411528</v>
      </c>
      <c r="Q39" s="122">
        <v>27.575305323432367</v>
      </c>
      <c r="R39" s="122">
        <v>27.775447552120312</v>
      </c>
      <c r="S39" s="122">
        <v>31.902915303199023</v>
      </c>
      <c r="T39" s="122">
        <v>32.470424330489621</v>
      </c>
      <c r="U39" s="122">
        <v>32.936112859405199</v>
      </c>
      <c r="V39" s="122">
        <v>33.755691934515568</v>
      </c>
      <c r="W39" s="122">
        <v>31.399426293640836</v>
      </c>
      <c r="X39" s="122">
        <v>25.112810399354885</v>
      </c>
      <c r="Y39" s="122">
        <v>26.763105923786938</v>
      </c>
      <c r="DA39" s="130" t="s">
        <v>1775</v>
      </c>
    </row>
    <row r="40" spans="1:105" ht="12" customHeight="1" x14ac:dyDescent="0.25">
      <c r="A40" s="97" t="s">
        <v>50</v>
      </c>
      <c r="B40" s="98">
        <v>25.092540487939015</v>
      </c>
      <c r="C40" s="98">
        <v>22.981671165264743</v>
      </c>
      <c r="D40" s="98">
        <v>21.795625082653814</v>
      </c>
      <c r="E40" s="98">
        <v>20.265344055695628</v>
      </c>
      <c r="F40" s="98">
        <v>20.639127997206398</v>
      </c>
      <c r="G40" s="98">
        <v>17.749924615122485</v>
      </c>
      <c r="H40" s="98">
        <v>15.566169420501437</v>
      </c>
      <c r="I40" s="98">
        <v>13.405644047268289</v>
      </c>
      <c r="J40" s="98">
        <v>14.146653552306557</v>
      </c>
      <c r="K40" s="98">
        <v>13.226993941019597</v>
      </c>
      <c r="L40" s="98">
        <v>12.344887836820487</v>
      </c>
      <c r="M40" s="98">
        <v>12.007288351888901</v>
      </c>
      <c r="N40" s="98">
        <v>10.393295745888086</v>
      </c>
      <c r="O40" s="98">
        <v>10.400154857194321</v>
      </c>
      <c r="P40" s="98">
        <v>10.759040819270513</v>
      </c>
      <c r="Q40" s="98">
        <v>9.9268108155161627</v>
      </c>
      <c r="R40" s="98">
        <v>10.120958595070505</v>
      </c>
      <c r="S40" s="98">
        <v>10.518323502028474</v>
      </c>
      <c r="T40" s="98">
        <v>10.797412926006949</v>
      </c>
      <c r="U40" s="98">
        <v>10.641561103323436</v>
      </c>
      <c r="V40" s="98">
        <v>10.653874600458998</v>
      </c>
      <c r="W40" s="98">
        <v>10.0911146408805</v>
      </c>
      <c r="X40" s="98">
        <v>9.5250681854611567</v>
      </c>
      <c r="Y40" s="98">
        <v>9.6753930356010454</v>
      </c>
      <c r="DA40" s="63" t="s">
        <v>1776</v>
      </c>
    </row>
    <row r="41" spans="1:105" ht="12" customHeight="1" x14ac:dyDescent="0.25">
      <c r="A41" s="109" t="s">
        <v>120</v>
      </c>
      <c r="B41" s="33">
        <v>36.864627154165937</v>
      </c>
      <c r="C41" s="33">
        <v>37.769908995943645</v>
      </c>
      <c r="D41" s="33">
        <v>36.374699072252618</v>
      </c>
      <c r="E41" s="33">
        <v>30.988756892082399</v>
      </c>
      <c r="F41" s="33">
        <v>35.253595463506812</v>
      </c>
      <c r="G41" s="33">
        <v>28.496936271511963</v>
      </c>
      <c r="H41" s="33">
        <v>31.275901547062354</v>
      </c>
      <c r="I41" s="33">
        <v>28.773852843176591</v>
      </c>
      <c r="J41" s="33">
        <v>24.485640890330501</v>
      </c>
      <c r="K41" s="33">
        <v>23.732784830088754</v>
      </c>
      <c r="L41" s="33">
        <v>21.240781024289241</v>
      </c>
      <c r="M41" s="33">
        <v>20.43957673260492</v>
      </c>
      <c r="N41" s="33">
        <v>16.96455509318681</v>
      </c>
      <c r="O41" s="33">
        <v>19.218123876760728</v>
      </c>
      <c r="P41" s="33">
        <v>16.017457902141015</v>
      </c>
      <c r="Q41" s="33">
        <v>17.648494507916205</v>
      </c>
      <c r="R41" s="33">
        <v>17.654488957049807</v>
      </c>
      <c r="S41" s="33">
        <v>21.384591801170547</v>
      </c>
      <c r="T41" s="33">
        <v>21.673011404482676</v>
      </c>
      <c r="U41" s="33">
        <v>22.294551756081759</v>
      </c>
      <c r="V41" s="33">
        <v>23.101817334056573</v>
      </c>
      <c r="W41" s="33">
        <v>21.308311652760334</v>
      </c>
      <c r="X41" s="33">
        <v>15.587742213893728</v>
      </c>
      <c r="Y41" s="33">
        <v>17.087712888185894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2557.1577587373167</v>
      </c>
      <c r="C43" s="117">
        <f t="shared" si="14"/>
        <v>2773.8608547725853</v>
      </c>
      <c r="D43" s="117">
        <f t="shared" si="14"/>
        <v>2453.7679212598277</v>
      </c>
      <c r="E43" s="117">
        <f t="shared" si="14"/>
        <v>2075.4628308622882</v>
      </c>
      <c r="F43" s="117">
        <f t="shared" si="14"/>
        <v>2106.4452058184443</v>
      </c>
      <c r="G43" s="117">
        <f t="shared" si="14"/>
        <v>2002.8749748647956</v>
      </c>
      <c r="H43" s="117">
        <f t="shared" si="14"/>
        <v>1771.1909538422522</v>
      </c>
      <c r="I43" s="117">
        <f t="shared" si="14"/>
        <v>1379.608002780923</v>
      </c>
      <c r="J43" s="117">
        <f t="shared" si="14"/>
        <v>1289.4422555095937</v>
      </c>
      <c r="K43" s="117">
        <f t="shared" si="14"/>
        <v>1262.7978577445829</v>
      </c>
      <c r="L43" s="117">
        <f t="shared" si="14"/>
        <v>1068.2084348126134</v>
      </c>
      <c r="M43" s="117">
        <f t="shared" si="14"/>
        <v>1064.6367883930639</v>
      </c>
      <c r="N43" s="117">
        <f t="shared" si="14"/>
        <v>1002.3354861240714</v>
      </c>
      <c r="O43" s="117">
        <f t="shared" si="14"/>
        <v>994.03864812062363</v>
      </c>
      <c r="P43" s="117">
        <f t="shared" si="14"/>
        <v>776.49733787221578</v>
      </c>
      <c r="Q43" s="117">
        <f t="shared" si="14"/>
        <v>869.24015359306725</v>
      </c>
      <c r="R43" s="117">
        <f t="shared" ref="R43:V43" si="15">R44+R47+R49+R58</f>
        <v>781.66641427604952</v>
      </c>
      <c r="S43" s="117">
        <f t="shared" si="15"/>
        <v>658.41374853398338</v>
      </c>
      <c r="T43" s="117">
        <f t="shared" si="15"/>
        <v>723.77799448365829</v>
      </c>
      <c r="U43" s="117">
        <f t="shared" si="15"/>
        <v>585.83364717699351</v>
      </c>
      <c r="V43" s="117">
        <f t="shared" si="15"/>
        <v>517.2947618734753</v>
      </c>
      <c r="W43" s="117">
        <f t="shared" ref="W43:Y43" si="16">W44+W47+W49+W58</f>
        <v>475.19175078380221</v>
      </c>
      <c r="X43" s="117">
        <f t="shared" si="16"/>
        <v>401.33133153002098</v>
      </c>
      <c r="Y43" s="117">
        <f t="shared" si="16"/>
        <v>351.90680636958575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1798.5931135092392</v>
      </c>
      <c r="C44" s="122">
        <f t="shared" si="17"/>
        <v>2028.5796167747308</v>
      </c>
      <c r="D44" s="122">
        <f t="shared" si="17"/>
        <v>1781.528529020876</v>
      </c>
      <c r="E44" s="122">
        <f t="shared" si="17"/>
        <v>1494.2572584560476</v>
      </c>
      <c r="F44" s="122">
        <f t="shared" si="17"/>
        <v>1557.962332284749</v>
      </c>
      <c r="G44" s="122">
        <f t="shared" si="17"/>
        <v>1547.5264502038276</v>
      </c>
      <c r="H44" s="122">
        <f t="shared" si="17"/>
        <v>1354.2287366032288</v>
      </c>
      <c r="I44" s="122">
        <f t="shared" si="17"/>
        <v>1059.895719226336</v>
      </c>
      <c r="J44" s="122">
        <f t="shared" si="17"/>
        <v>1015.868582444581</v>
      </c>
      <c r="K44" s="122">
        <f t="shared" si="17"/>
        <v>1006.1568197471138</v>
      </c>
      <c r="L44" s="122">
        <f t="shared" si="17"/>
        <v>845.37435226187949</v>
      </c>
      <c r="M44" s="122">
        <f t="shared" si="17"/>
        <v>819.22201186639359</v>
      </c>
      <c r="N44" s="122">
        <f t="shared" si="17"/>
        <v>768.49533336469676</v>
      </c>
      <c r="O44" s="122">
        <f t="shared" si="17"/>
        <v>785.0857198051234</v>
      </c>
      <c r="P44" s="122">
        <f t="shared" si="17"/>
        <v>589.38240742372511</v>
      </c>
      <c r="Q44" s="122">
        <f t="shared" si="17"/>
        <v>666.16108112104314</v>
      </c>
      <c r="R44" s="122">
        <f t="shared" ref="R44:V44" si="18">SUM(R45:R46)</f>
        <v>607.86350717157177</v>
      </c>
      <c r="S44" s="122">
        <f t="shared" si="18"/>
        <v>489.17549782047888</v>
      </c>
      <c r="T44" s="122">
        <f t="shared" si="18"/>
        <v>559.54265559619296</v>
      </c>
      <c r="U44" s="122">
        <f t="shared" si="18"/>
        <v>444.60203062054632</v>
      </c>
      <c r="V44" s="122">
        <f t="shared" si="18"/>
        <v>398.05382120340471</v>
      </c>
      <c r="W44" s="122">
        <f t="shared" ref="W44:Y44" si="19">SUM(W45:W46)</f>
        <v>380.64768166224644</v>
      </c>
      <c r="X44" s="122">
        <f t="shared" si="19"/>
        <v>325.00446531679711</v>
      </c>
      <c r="Y44" s="122">
        <f t="shared" si="19"/>
        <v>282.31964884789829</v>
      </c>
      <c r="DA44" s="130" t="s">
        <v>1779</v>
      </c>
    </row>
    <row r="45" spans="1:105" ht="12" customHeight="1" x14ac:dyDescent="0.25">
      <c r="A45" s="97" t="s">
        <v>211</v>
      </c>
      <c r="B45" s="98">
        <v>1753.3460144898379</v>
      </c>
      <c r="C45" s="98">
        <v>1978.8925241125771</v>
      </c>
      <c r="D45" s="98">
        <v>1738.4142019475912</v>
      </c>
      <c r="E45" s="98">
        <v>1461.5780149167672</v>
      </c>
      <c r="F45" s="98">
        <v>1521.9185412220086</v>
      </c>
      <c r="G45" s="98">
        <v>1512.2145783253295</v>
      </c>
      <c r="H45" s="98">
        <v>1324.2546697067369</v>
      </c>
      <c r="I45" s="98">
        <v>1037.2153510586413</v>
      </c>
      <c r="J45" s="98">
        <v>995.10030883578418</v>
      </c>
      <c r="K45" s="98">
        <v>985.92451146483313</v>
      </c>
      <c r="L45" s="98">
        <v>827.86444744146638</v>
      </c>
      <c r="M45" s="98">
        <v>802.22383479702364</v>
      </c>
      <c r="N45" s="98">
        <v>753.63789663128682</v>
      </c>
      <c r="O45" s="98">
        <v>768.97948271901157</v>
      </c>
      <c r="P45" s="98">
        <v>576.98017521596</v>
      </c>
      <c r="Q45" s="98">
        <v>653.52167605036959</v>
      </c>
      <c r="R45" s="98">
        <v>596.37053883936096</v>
      </c>
      <c r="S45" s="98">
        <v>479.99813700469701</v>
      </c>
      <c r="T45" s="98">
        <v>549.15090395847756</v>
      </c>
      <c r="U45" s="98">
        <v>436.29476075907394</v>
      </c>
      <c r="V45" s="98">
        <v>390.65289245449503</v>
      </c>
      <c r="W45" s="98">
        <v>371.65755158206707</v>
      </c>
      <c r="X45" s="98">
        <v>317.05426039531324</v>
      </c>
      <c r="Y45" s="98">
        <v>275.74085017007872</v>
      </c>
      <c r="DA45" s="63" t="s">
        <v>1780</v>
      </c>
    </row>
    <row r="46" spans="1:105" ht="12" customHeight="1" x14ac:dyDescent="0.25">
      <c r="A46" s="97" t="s">
        <v>53</v>
      </c>
      <c r="B46" s="98">
        <v>45.247099019401233</v>
      </c>
      <c r="C46" s="98">
        <v>49.687092662153759</v>
      </c>
      <c r="D46" s="98">
        <v>43.114327073284905</v>
      </c>
      <c r="E46" s="98">
        <v>32.679243539280371</v>
      </c>
      <c r="F46" s="98">
        <v>36.043791062740482</v>
      </c>
      <c r="G46" s="98">
        <v>35.311871878498138</v>
      </c>
      <c r="H46" s="98">
        <v>29.974066896491973</v>
      </c>
      <c r="I46" s="98">
        <v>22.680368167694652</v>
      </c>
      <c r="J46" s="98">
        <v>20.768273608796754</v>
      </c>
      <c r="K46" s="98">
        <v>20.232308282280695</v>
      </c>
      <c r="L46" s="98">
        <v>17.509904820413155</v>
      </c>
      <c r="M46" s="98">
        <v>16.998177069369973</v>
      </c>
      <c r="N46" s="98">
        <v>14.857436733409962</v>
      </c>
      <c r="O46" s="98">
        <v>16.106237086111779</v>
      </c>
      <c r="P46" s="98">
        <v>12.402232207765119</v>
      </c>
      <c r="Q46" s="98">
        <v>12.639405070673494</v>
      </c>
      <c r="R46" s="98">
        <v>11.492968332210856</v>
      </c>
      <c r="S46" s="98">
        <v>9.1773608157818813</v>
      </c>
      <c r="T46" s="98">
        <v>10.391751637715346</v>
      </c>
      <c r="U46" s="98">
        <v>8.3072698614723617</v>
      </c>
      <c r="V46" s="98">
        <v>7.4009287489096662</v>
      </c>
      <c r="W46" s="98">
        <v>8.9901300801793536</v>
      </c>
      <c r="X46" s="98">
        <v>7.9502049214838886</v>
      </c>
      <c r="Y46" s="98">
        <v>6.5787986778195577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22.976229282402091</v>
      </c>
      <c r="C47" s="122">
        <f t="shared" si="20"/>
        <v>29.579982388930237</v>
      </c>
      <c r="D47" s="122">
        <f t="shared" si="20"/>
        <v>23.294771225363341</v>
      </c>
      <c r="E47" s="122">
        <f t="shared" si="20"/>
        <v>61.655986920314163</v>
      </c>
      <c r="F47" s="122">
        <f t="shared" si="20"/>
        <v>20.681943646023999</v>
      </c>
      <c r="G47" s="122">
        <f t="shared" si="20"/>
        <v>18.804147309314473</v>
      </c>
      <c r="H47" s="122">
        <f t="shared" si="20"/>
        <v>19.763071631748893</v>
      </c>
      <c r="I47" s="122">
        <f t="shared" si="20"/>
        <v>15.680612515369218</v>
      </c>
      <c r="J47" s="122">
        <f t="shared" si="20"/>
        <v>16.985676013979887</v>
      </c>
      <c r="K47" s="122">
        <f t="shared" si="20"/>
        <v>17.549636826760899</v>
      </c>
      <c r="L47" s="122">
        <f t="shared" si="20"/>
        <v>17.590172142000419</v>
      </c>
      <c r="M47" s="122">
        <f t="shared" si="20"/>
        <v>24.595368476239464</v>
      </c>
      <c r="N47" s="122">
        <f t="shared" si="20"/>
        <v>50.938266954049183</v>
      </c>
      <c r="O47" s="122">
        <f t="shared" si="20"/>
        <v>30.549839975518029</v>
      </c>
      <c r="P47" s="122">
        <f t="shared" si="20"/>
        <v>24.958051321735212</v>
      </c>
      <c r="Q47" s="122">
        <f t="shared" si="20"/>
        <v>50.248175862273321</v>
      </c>
      <c r="R47" s="122">
        <f t="shared" si="20"/>
        <v>34.291664460838589</v>
      </c>
      <c r="S47" s="122">
        <f t="shared" si="20"/>
        <v>45.15222698638555</v>
      </c>
      <c r="T47" s="122">
        <f t="shared" si="20"/>
        <v>30.740006707574814</v>
      </c>
      <c r="U47" s="122">
        <f t="shared" si="20"/>
        <v>32.704463265875013</v>
      </c>
      <c r="V47" s="122">
        <f t="shared" si="20"/>
        <v>21.726289374027807</v>
      </c>
      <c r="W47" s="122">
        <f t="shared" si="20"/>
        <v>18.115366371928918</v>
      </c>
      <c r="X47" s="122">
        <f t="shared" si="20"/>
        <v>24.666487048611433</v>
      </c>
      <c r="Y47" s="122">
        <f t="shared" si="20"/>
        <v>20.634085894405121</v>
      </c>
      <c r="DA47" s="130" t="s">
        <v>1782</v>
      </c>
    </row>
    <row r="48" spans="1:105" ht="12" customHeight="1" x14ac:dyDescent="0.25">
      <c r="A48" s="97" t="s">
        <v>53</v>
      </c>
      <c r="B48" s="98">
        <v>22.976229282402091</v>
      </c>
      <c r="C48" s="98">
        <v>29.579982388930237</v>
      </c>
      <c r="D48" s="98">
        <v>23.294771225363341</v>
      </c>
      <c r="E48" s="98">
        <v>61.655986920314163</v>
      </c>
      <c r="F48" s="98">
        <v>20.681943646023999</v>
      </c>
      <c r="G48" s="98">
        <v>18.804147309314473</v>
      </c>
      <c r="H48" s="98">
        <v>19.763071631748893</v>
      </c>
      <c r="I48" s="98">
        <v>15.680612515369218</v>
      </c>
      <c r="J48" s="98">
        <v>16.985676013979887</v>
      </c>
      <c r="K48" s="98">
        <v>17.549636826760899</v>
      </c>
      <c r="L48" s="98">
        <v>17.590172142000419</v>
      </c>
      <c r="M48" s="98">
        <v>24.595368476239464</v>
      </c>
      <c r="N48" s="98">
        <v>50.938266954049183</v>
      </c>
      <c r="O48" s="98">
        <v>30.549839975518029</v>
      </c>
      <c r="P48" s="98">
        <v>24.958051321735212</v>
      </c>
      <c r="Q48" s="98">
        <v>50.248175862273321</v>
      </c>
      <c r="R48" s="98">
        <v>34.291664460838589</v>
      </c>
      <c r="S48" s="98">
        <v>45.15222698638555</v>
      </c>
      <c r="T48" s="98">
        <v>30.740006707574814</v>
      </c>
      <c r="U48" s="98">
        <v>32.704463265875013</v>
      </c>
      <c r="V48" s="98">
        <v>21.726289374027807</v>
      </c>
      <c r="W48" s="98">
        <v>18.115366371928918</v>
      </c>
      <c r="X48" s="98">
        <v>24.666487048611433</v>
      </c>
      <c r="Y48" s="98">
        <v>20.634085894405121</v>
      </c>
      <c r="DA48" s="63" t="s">
        <v>1783</v>
      </c>
    </row>
    <row r="49" spans="1:105" ht="12" customHeight="1" x14ac:dyDescent="0.25">
      <c r="A49" s="121" t="s">
        <v>55</v>
      </c>
      <c r="B49" s="122">
        <v>485.1625313183086</v>
      </c>
      <c r="C49" s="122">
        <v>467.86560367470594</v>
      </c>
      <c r="D49" s="122">
        <v>426.17140617086665</v>
      </c>
      <c r="E49" s="122">
        <v>339.91736393175853</v>
      </c>
      <c r="F49" s="122">
        <v>339.77789291620684</v>
      </c>
      <c r="G49" s="122">
        <v>292.49618983909488</v>
      </c>
      <c r="H49" s="122">
        <v>262.96680125393209</v>
      </c>
      <c r="I49" s="122">
        <v>199.62258730664695</v>
      </c>
      <c r="J49" s="122">
        <v>172.988706725865</v>
      </c>
      <c r="K49" s="122">
        <v>164.2815158354359</v>
      </c>
      <c r="L49" s="122">
        <v>141.36123207194069</v>
      </c>
      <c r="M49" s="122">
        <v>159.21305745825936</v>
      </c>
      <c r="N49" s="122">
        <v>133.93706296988509</v>
      </c>
      <c r="O49" s="122">
        <v>127.632870018288</v>
      </c>
      <c r="P49" s="122">
        <v>119.37613872206185</v>
      </c>
      <c r="Q49" s="122">
        <v>111.28702841042006</v>
      </c>
      <c r="R49" s="122">
        <v>101.05524515334497</v>
      </c>
      <c r="S49" s="122">
        <v>84.486996593600097</v>
      </c>
      <c r="T49" s="122">
        <v>95.548313904076252</v>
      </c>
      <c r="U49" s="122">
        <v>74.726558241628325</v>
      </c>
      <c r="V49" s="122">
        <v>66.470029592589754</v>
      </c>
      <c r="W49" s="122">
        <v>51.359965242691359</v>
      </c>
      <c r="X49" s="122">
        <v>33.923020502993168</v>
      </c>
      <c r="Y49" s="122">
        <v>31.439336122820343</v>
      </c>
      <c r="DA49" s="130" t="s">
        <v>1784</v>
      </c>
    </row>
    <row r="50" spans="1:105" ht="12" customHeight="1" x14ac:dyDescent="0.25">
      <c r="A50" s="97" t="s">
        <v>138</v>
      </c>
      <c r="B50" s="98">
        <v>260.74615774439724</v>
      </c>
      <c r="C50" s="98">
        <v>251.46156139181139</v>
      </c>
      <c r="D50" s="98">
        <v>230.98076143965886</v>
      </c>
      <c r="E50" s="98">
        <v>194.53345728291782</v>
      </c>
      <c r="F50" s="98">
        <v>212.90597196097724</v>
      </c>
      <c r="G50" s="98">
        <v>191.79926168639224</v>
      </c>
      <c r="H50" s="98">
        <v>180.3140519715603</v>
      </c>
      <c r="I50" s="98">
        <v>142.3063081916134</v>
      </c>
      <c r="J50" s="98">
        <v>130.43492436219299</v>
      </c>
      <c r="K50" s="98">
        <v>125.35013557267207</v>
      </c>
      <c r="L50" s="98">
        <v>97.36826788722226</v>
      </c>
      <c r="M50" s="98">
        <v>107.39956982225716</v>
      </c>
      <c r="N50" s="98">
        <v>86.611848950301919</v>
      </c>
      <c r="O50" s="98">
        <v>84.508231716706007</v>
      </c>
      <c r="P50" s="98">
        <v>80.190186847947771</v>
      </c>
      <c r="Q50" s="98">
        <v>77.549167607032686</v>
      </c>
      <c r="R50" s="98">
        <v>71.576958314156727</v>
      </c>
      <c r="S50" s="98">
        <v>60.286711123547434</v>
      </c>
      <c r="T50" s="98">
        <v>74.479318414990516</v>
      </c>
      <c r="U50" s="98">
        <v>57.801876626302509</v>
      </c>
      <c r="V50" s="98">
        <v>54.255115119026499</v>
      </c>
      <c r="W50" s="98">
        <v>46.101918745069064</v>
      </c>
      <c r="X50" s="98">
        <v>32.53581738893083</v>
      </c>
      <c r="Y50" s="98">
        <v>30.040941048104322</v>
      </c>
      <c r="DA50" s="63" t="s">
        <v>1785</v>
      </c>
    </row>
    <row r="51" spans="1:105" ht="12" customHeight="1" x14ac:dyDescent="0.25">
      <c r="A51" s="97" t="s">
        <v>137</v>
      </c>
      <c r="B51" s="98">
        <v>4.7094790880506686E-2</v>
      </c>
      <c r="C51" s="98">
        <v>5.1035605335127285E-2</v>
      </c>
      <c r="D51" s="98">
        <v>4.9404340989386598E-2</v>
      </c>
      <c r="E51" s="98">
        <v>4.5800710586515581E-2</v>
      </c>
      <c r="F51" s="98">
        <v>5.8793821259272724E-2</v>
      </c>
      <c r="G51" s="98">
        <v>7.7594551921078725E-2</v>
      </c>
      <c r="H51" s="98">
        <v>9.3475868357879785E-2</v>
      </c>
      <c r="I51" s="98">
        <v>0.10630327332688196</v>
      </c>
      <c r="J51" s="98">
        <v>0.13653361679021525</v>
      </c>
      <c r="K51" s="98">
        <v>0.17928816700865918</v>
      </c>
      <c r="L51" s="98">
        <v>0.17665135342740723</v>
      </c>
      <c r="M51" s="98">
        <v>0.2299737859719759</v>
      </c>
      <c r="N51" s="98">
        <v>0.2061628200200705</v>
      </c>
      <c r="O51" s="98">
        <v>0.24557478208753575</v>
      </c>
      <c r="P51" s="98">
        <v>0.26767255255428896</v>
      </c>
      <c r="Q51" s="98">
        <v>0.28538907774296635</v>
      </c>
      <c r="R51" s="98">
        <v>0.27166004373585056</v>
      </c>
      <c r="S51" s="98">
        <v>0.21890778484128165</v>
      </c>
      <c r="T51" s="98">
        <v>0.35465656378674937</v>
      </c>
      <c r="U51" s="98">
        <v>0.27633836488331559</v>
      </c>
      <c r="V51" s="98">
        <v>0.26843024100902246</v>
      </c>
      <c r="W51" s="98">
        <v>0.42407045159186585</v>
      </c>
      <c r="X51" s="98">
        <v>0.59948179814222502</v>
      </c>
      <c r="Y51" s="98">
        <v>0.54736901188420062</v>
      </c>
      <c r="DA51" s="63" t="s">
        <v>1786</v>
      </c>
    </row>
    <row r="52" spans="1:105" ht="12" customHeight="1" x14ac:dyDescent="0.25">
      <c r="A52" s="100" t="s">
        <v>211</v>
      </c>
      <c r="B52" s="101">
        <v>8.650314779560726E-3</v>
      </c>
      <c r="C52" s="101">
        <v>8.1452920131219811E-3</v>
      </c>
      <c r="D52" s="101">
        <v>9.2176405067751575E-3</v>
      </c>
      <c r="E52" s="101">
        <v>7.1433043021357145E-3</v>
      </c>
      <c r="F52" s="101">
        <v>1.1379761796422805E-2</v>
      </c>
      <c r="G52" s="101">
        <v>1.2553429179324165E-2</v>
      </c>
      <c r="H52" s="101">
        <v>1.4758900116856748E-2</v>
      </c>
      <c r="I52" s="101">
        <v>1.5529457308662915E-2</v>
      </c>
      <c r="J52" s="101">
        <v>2.5206339048462995E-2</v>
      </c>
      <c r="K52" s="101">
        <v>2.6341185637335337E-2</v>
      </c>
      <c r="L52" s="101">
        <v>2.4464417135948924E-2</v>
      </c>
      <c r="M52" s="101">
        <v>4.0018546200557829E-2</v>
      </c>
      <c r="N52" s="101">
        <v>2.5977277788285506E-2</v>
      </c>
      <c r="O52" s="101">
        <v>2.9339598269814634E-2</v>
      </c>
      <c r="P52" s="101">
        <v>5.3935620023361733E-2</v>
      </c>
      <c r="Q52" s="101">
        <v>3.7365245073158568E-2</v>
      </c>
      <c r="R52" s="101">
        <v>3.3933556791337811E-2</v>
      </c>
      <c r="S52" s="101">
        <v>2.9587179027520134E-2</v>
      </c>
      <c r="T52" s="101">
        <v>4.5211076404566772E-2</v>
      </c>
      <c r="U52" s="101">
        <v>4.1057087735946504E-2</v>
      </c>
      <c r="V52" s="101">
        <v>4.3732011384915032E-2</v>
      </c>
      <c r="W52" s="101">
        <v>9.1922082114251569E-2</v>
      </c>
      <c r="X52" s="101">
        <v>5.9136531323709725E-2</v>
      </c>
      <c r="Y52" s="101">
        <v>0.11075326423821803</v>
      </c>
      <c r="DA52" s="131" t="s">
        <v>1787</v>
      </c>
    </row>
    <row r="53" spans="1:105" ht="12" customHeight="1" x14ac:dyDescent="0.25">
      <c r="A53" s="103" t="s">
        <v>52</v>
      </c>
      <c r="B53" s="104">
        <v>3.8444476100945958E-2</v>
      </c>
      <c r="C53" s="104">
        <v>4.2890313322005304E-2</v>
      </c>
      <c r="D53" s="104">
        <v>4.0186700482611443E-2</v>
      </c>
      <c r="E53" s="104">
        <v>3.8657406284379865E-2</v>
      </c>
      <c r="F53" s="104">
        <v>4.741405946284992E-2</v>
      </c>
      <c r="G53" s="104">
        <v>6.5041122741754567E-2</v>
      </c>
      <c r="H53" s="104">
        <v>7.8716968241023033E-2</v>
      </c>
      <c r="I53" s="104">
        <v>9.0773816018219045E-2</v>
      </c>
      <c r="J53" s="104">
        <v>0.11132727774175226</v>
      </c>
      <c r="K53" s="104">
        <v>0.15294698137132384</v>
      </c>
      <c r="L53" s="104">
        <v>0.1521869362914583</v>
      </c>
      <c r="M53" s="104">
        <v>0.18995523977141807</v>
      </c>
      <c r="N53" s="104">
        <v>0.18018554223178498</v>
      </c>
      <c r="O53" s="104">
        <v>0.21623518381772111</v>
      </c>
      <c r="P53" s="104">
        <v>0.21373693253092724</v>
      </c>
      <c r="Q53" s="104">
        <v>0.24802383266980779</v>
      </c>
      <c r="R53" s="104">
        <v>0.23772648694451276</v>
      </c>
      <c r="S53" s="104">
        <v>0.18932060581376151</v>
      </c>
      <c r="T53" s="104">
        <v>0.30944548738218258</v>
      </c>
      <c r="U53" s="104">
        <v>0.2352812771473691</v>
      </c>
      <c r="V53" s="104">
        <v>0.22469822962410746</v>
      </c>
      <c r="W53" s="104">
        <v>0.33214836947761428</v>
      </c>
      <c r="X53" s="104">
        <v>0.54034526681851525</v>
      </c>
      <c r="Y53" s="104">
        <v>0.4366157476459826</v>
      </c>
      <c r="DA53" s="132" t="s">
        <v>1788</v>
      </c>
    </row>
    <row r="54" spans="1:105" ht="12" customHeight="1" x14ac:dyDescent="0.25">
      <c r="A54" s="106" t="s">
        <v>122</v>
      </c>
      <c r="B54" s="101">
        <v>220.40307943151637</v>
      </c>
      <c r="C54" s="101">
        <v>212.22066508382619</v>
      </c>
      <c r="D54" s="101">
        <v>191.32416160285047</v>
      </c>
      <c r="E54" s="101">
        <v>142.44085892594575</v>
      </c>
      <c r="F54" s="101">
        <v>124.1335431054724</v>
      </c>
      <c r="G54" s="101">
        <v>97.416021854044104</v>
      </c>
      <c r="H54" s="101">
        <v>78.792323733270436</v>
      </c>
      <c r="I54" s="101">
        <v>54.11729698845182</v>
      </c>
      <c r="J54" s="101">
        <v>39.834369462072061</v>
      </c>
      <c r="K54" s="101">
        <v>34.946432927992312</v>
      </c>
      <c r="L54" s="101">
        <v>36.624828196874851</v>
      </c>
      <c r="M54" s="101">
        <v>42.922712692720118</v>
      </c>
      <c r="N54" s="101">
        <v>37.754704258551925</v>
      </c>
      <c r="O54" s="101">
        <v>32.877064890393704</v>
      </c>
      <c r="P54" s="101">
        <v>29.986921827312486</v>
      </c>
      <c r="Q54" s="101">
        <v>25.902923755661199</v>
      </c>
      <c r="R54" s="101">
        <v>22.75027930452092</v>
      </c>
      <c r="S54" s="101">
        <v>18.753333639264039</v>
      </c>
      <c r="T54" s="101">
        <v>15.870692397004891</v>
      </c>
      <c r="U54" s="101">
        <v>11.665948578819522</v>
      </c>
      <c r="V54" s="101">
        <v>8.0078999266251056</v>
      </c>
      <c r="W54" s="101">
        <v>3.0943508109664606</v>
      </c>
      <c r="X54" s="101">
        <v>0.46709775277319571</v>
      </c>
      <c r="Y54" s="101">
        <v>0.51496658907225967</v>
      </c>
      <c r="DA54" s="131" t="s">
        <v>1789</v>
      </c>
    </row>
    <row r="55" spans="1:105" ht="12" customHeight="1" x14ac:dyDescent="0.25">
      <c r="A55" s="107" t="s">
        <v>121</v>
      </c>
      <c r="B55" s="104">
        <v>3.9661993515144842</v>
      </c>
      <c r="C55" s="104">
        <v>4.1323415937332113</v>
      </c>
      <c r="D55" s="104">
        <v>3.817078787367957</v>
      </c>
      <c r="E55" s="104">
        <v>2.8972470123084553</v>
      </c>
      <c r="F55" s="104">
        <v>2.6795840284979326</v>
      </c>
      <c r="G55" s="104">
        <v>3.2033117467375081</v>
      </c>
      <c r="H55" s="104">
        <v>3.7669496807434997</v>
      </c>
      <c r="I55" s="104">
        <v>3.0926788532548515</v>
      </c>
      <c r="J55" s="104">
        <v>2.5828792848097231</v>
      </c>
      <c r="K55" s="104">
        <v>3.8056591677628457</v>
      </c>
      <c r="L55" s="104">
        <v>7.191484634416196</v>
      </c>
      <c r="M55" s="104">
        <v>8.6608011573100878</v>
      </c>
      <c r="N55" s="104">
        <v>9.3643469410111884</v>
      </c>
      <c r="O55" s="104">
        <v>10.001998629100774</v>
      </c>
      <c r="P55" s="104">
        <v>8.9313574942473117</v>
      </c>
      <c r="Q55" s="104">
        <v>7.5495479699832098</v>
      </c>
      <c r="R55" s="104">
        <v>6.4563474909314849</v>
      </c>
      <c r="S55" s="104">
        <v>5.2280440459473398</v>
      </c>
      <c r="T55" s="104">
        <v>4.8436465282940979</v>
      </c>
      <c r="U55" s="104">
        <v>4.9823946716229823</v>
      </c>
      <c r="V55" s="104">
        <v>3.9385843059291208</v>
      </c>
      <c r="W55" s="104">
        <v>1.7396252350639652</v>
      </c>
      <c r="X55" s="104">
        <v>0.32062356314691803</v>
      </c>
      <c r="Y55" s="104">
        <v>0.33605947375956102</v>
      </c>
      <c r="DA55" s="132" t="s">
        <v>1790</v>
      </c>
    </row>
    <row r="56" spans="1:105" ht="12" customHeight="1" x14ac:dyDescent="0.25">
      <c r="A56" s="108" t="s">
        <v>53</v>
      </c>
      <c r="B56" s="98">
        <v>0.72855403620672343</v>
      </c>
      <c r="C56" s="98">
        <v>0.65915615964547392</v>
      </c>
      <c r="D56" s="98">
        <v>0.71232743841199109</v>
      </c>
      <c r="E56" s="98">
        <v>0.45172874910849536</v>
      </c>
      <c r="F56" s="98">
        <v>0.51875816204600056</v>
      </c>
      <c r="G56" s="98">
        <v>0.51788145983531575</v>
      </c>
      <c r="H56" s="98">
        <v>0.59405285961839904</v>
      </c>
      <c r="I56" s="98">
        <v>0.45217004966197566</v>
      </c>
      <c r="J56" s="98">
        <v>0.47846688122307707</v>
      </c>
      <c r="K56" s="98">
        <v>0.55812928249193772</v>
      </c>
      <c r="L56" s="98">
        <v>1.0027114847564069</v>
      </c>
      <c r="M56" s="98">
        <v>1.5079365035736154</v>
      </c>
      <c r="N56" s="98">
        <v>1.1776486102998553</v>
      </c>
      <c r="O56" s="98">
        <v>1.1858243675306794</v>
      </c>
      <c r="P56" s="98">
        <v>1.8078485116303811</v>
      </c>
      <c r="Q56" s="98">
        <v>0.98595103635164894</v>
      </c>
      <c r="R56" s="98">
        <v>0.80344475662977688</v>
      </c>
      <c r="S56" s="98">
        <v>0.71415969536018942</v>
      </c>
      <c r="T56" s="98">
        <v>0.60156222384815738</v>
      </c>
      <c r="U56" s="98">
        <v>0.73948357475881765</v>
      </c>
      <c r="V56" s="98">
        <v>0.65203761513148339</v>
      </c>
      <c r="W56" s="98">
        <v>0.34714817077625648</v>
      </c>
      <c r="X56" s="98">
        <v>2.9826117733938798E-3</v>
      </c>
      <c r="Y56" s="98">
        <v>5.8461595370258308E-2</v>
      </c>
      <c r="DA56" s="63" t="s">
        <v>1791</v>
      </c>
    </row>
    <row r="57" spans="1:105" ht="12" customHeight="1" x14ac:dyDescent="0.25">
      <c r="A57" s="108" t="s">
        <v>52</v>
      </c>
      <c r="B57" s="98">
        <v>3.2376453153077609</v>
      </c>
      <c r="C57" s="98">
        <v>3.4731854340877377</v>
      </c>
      <c r="D57" s="98">
        <v>3.1047513489559662</v>
      </c>
      <c r="E57" s="98">
        <v>2.4455182631999599</v>
      </c>
      <c r="F57" s="98">
        <v>2.160825866451932</v>
      </c>
      <c r="G57" s="98">
        <v>2.6854302869021924</v>
      </c>
      <c r="H57" s="98">
        <v>3.1728968211251005</v>
      </c>
      <c r="I57" s="98">
        <v>2.6405088035928759</v>
      </c>
      <c r="J57" s="98">
        <v>2.1044124035866458</v>
      </c>
      <c r="K57" s="98">
        <v>3.2475298852709082</v>
      </c>
      <c r="L57" s="98">
        <v>6.1887731496597889</v>
      </c>
      <c r="M57" s="98">
        <v>7.1528646537364722</v>
      </c>
      <c r="N57" s="98">
        <v>8.1866983307113337</v>
      </c>
      <c r="O57" s="98">
        <v>8.8161742615700938</v>
      </c>
      <c r="P57" s="98">
        <v>7.1235089826169311</v>
      </c>
      <c r="Q57" s="98">
        <v>6.5635969336315609</v>
      </c>
      <c r="R57" s="98">
        <v>5.6529027343017075</v>
      </c>
      <c r="S57" s="98">
        <v>4.5138843505871504</v>
      </c>
      <c r="T57" s="98">
        <v>4.2420843044459406</v>
      </c>
      <c r="U57" s="98">
        <v>4.242911096864165</v>
      </c>
      <c r="V57" s="98">
        <v>3.2865466907976373</v>
      </c>
      <c r="W57" s="98">
        <v>1.3924770642877087</v>
      </c>
      <c r="X57" s="98">
        <v>0.31764095137352416</v>
      </c>
      <c r="Y57" s="98">
        <v>0.27759787838930272</v>
      </c>
      <c r="DA57" s="63" t="s">
        <v>1792</v>
      </c>
    </row>
    <row r="58" spans="1:105" ht="12" customHeight="1" x14ac:dyDescent="0.25">
      <c r="A58" s="121" t="s">
        <v>54</v>
      </c>
      <c r="B58" s="122">
        <v>250.42588462736708</v>
      </c>
      <c r="C58" s="122">
        <v>247.83565193421825</v>
      </c>
      <c r="D58" s="122">
        <v>222.77321484272176</v>
      </c>
      <c r="E58" s="122">
        <v>179.6322215541681</v>
      </c>
      <c r="F58" s="122">
        <v>188.02303697146459</v>
      </c>
      <c r="G58" s="122">
        <v>144.04818751255888</v>
      </c>
      <c r="H58" s="122">
        <v>134.23234435334231</v>
      </c>
      <c r="I58" s="122">
        <v>104.40908373257082</v>
      </c>
      <c r="J58" s="122">
        <v>83.599290325167573</v>
      </c>
      <c r="K58" s="122">
        <v>74.80988533527227</v>
      </c>
      <c r="L58" s="122">
        <v>63.882678336792907</v>
      </c>
      <c r="M58" s="122">
        <v>61.606350592171417</v>
      </c>
      <c r="N58" s="122">
        <v>48.964822835440344</v>
      </c>
      <c r="O58" s="122">
        <v>50.770218321694159</v>
      </c>
      <c r="P58" s="122">
        <v>42.780740404693603</v>
      </c>
      <c r="Q58" s="122">
        <v>41.543868199330788</v>
      </c>
      <c r="R58" s="122">
        <v>38.45599749029418</v>
      </c>
      <c r="S58" s="122">
        <v>39.599027133518788</v>
      </c>
      <c r="T58" s="122">
        <v>37.94701827581428</v>
      </c>
      <c r="U58" s="122">
        <v>33.800595048943833</v>
      </c>
      <c r="V58" s="122">
        <v>31.044621703453032</v>
      </c>
      <c r="W58" s="122">
        <v>25.068737506935477</v>
      </c>
      <c r="X58" s="122">
        <v>17.737358661619286</v>
      </c>
      <c r="Y58" s="122">
        <v>17.513735504461987</v>
      </c>
      <c r="DA58" s="130" t="s">
        <v>1793</v>
      </c>
    </row>
    <row r="59" spans="1:105" ht="12" customHeight="1" x14ac:dyDescent="0.25">
      <c r="A59" s="97" t="s">
        <v>50</v>
      </c>
      <c r="B59" s="98">
        <v>101.42194869090176</v>
      </c>
      <c r="C59" s="98">
        <v>93.592743689662683</v>
      </c>
      <c r="D59" s="98">
        <v>83.646814454277575</v>
      </c>
      <c r="E59" s="98">
        <v>70.474494895912457</v>
      </c>
      <c r="F59" s="98">
        <v>68.781644789897555</v>
      </c>
      <c r="G59" s="98">
        <v>54.982968479305306</v>
      </c>
      <c r="H59" s="98">
        <v>44.111990316734129</v>
      </c>
      <c r="I59" s="98">
        <v>33.003713695737709</v>
      </c>
      <c r="J59" s="98">
        <v>28.499499195897769</v>
      </c>
      <c r="K59" s="98">
        <v>25.066991566491215</v>
      </c>
      <c r="L59" s="98">
        <v>22.07469092840449</v>
      </c>
      <c r="M59" s="98">
        <v>21.500735442432791</v>
      </c>
      <c r="N59" s="98">
        <v>17.717181664838531</v>
      </c>
      <c r="O59" s="98">
        <v>17.251010934902784</v>
      </c>
      <c r="P59" s="98">
        <v>16.48024925649856</v>
      </c>
      <c r="Q59" s="98">
        <v>14.648744174436493</v>
      </c>
      <c r="R59" s="98">
        <v>13.952139400604624</v>
      </c>
      <c r="S59" s="98">
        <v>12.986215469081532</v>
      </c>
      <c r="T59" s="98">
        <v>12.499713695243381</v>
      </c>
      <c r="U59" s="98">
        <v>10.778036153457748</v>
      </c>
      <c r="V59" s="98">
        <v>9.5598085639535633</v>
      </c>
      <c r="W59" s="98">
        <v>7.8215441451671266</v>
      </c>
      <c r="X59" s="98">
        <v>6.1386900986797954</v>
      </c>
      <c r="Y59" s="98">
        <v>5.6760278129183108</v>
      </c>
      <c r="DA59" s="63" t="s">
        <v>1794</v>
      </c>
    </row>
    <row r="60" spans="1:105" ht="12" customHeight="1" x14ac:dyDescent="0.25">
      <c r="A60" s="109" t="s">
        <v>120</v>
      </c>
      <c r="B60" s="33">
        <v>149.00393593646533</v>
      </c>
      <c r="C60" s="33">
        <v>154.24290824455557</v>
      </c>
      <c r="D60" s="33">
        <v>139.12640038844418</v>
      </c>
      <c r="E60" s="33">
        <v>109.15772665825563</v>
      </c>
      <c r="F60" s="33">
        <v>119.24139218156702</v>
      </c>
      <c r="G60" s="33">
        <v>89.065219033253584</v>
      </c>
      <c r="H60" s="33">
        <v>90.120354036608177</v>
      </c>
      <c r="I60" s="33">
        <v>71.405370036833105</v>
      </c>
      <c r="J60" s="33">
        <v>55.099791129269803</v>
      </c>
      <c r="K60" s="33">
        <v>49.742893768781059</v>
      </c>
      <c r="L60" s="33">
        <v>41.807987408388414</v>
      </c>
      <c r="M60" s="33">
        <v>40.105615149738625</v>
      </c>
      <c r="N60" s="33">
        <v>31.247641170601813</v>
      </c>
      <c r="O60" s="33">
        <v>33.519207386791372</v>
      </c>
      <c r="P60" s="33">
        <v>26.300491148195043</v>
      </c>
      <c r="Q60" s="33">
        <v>26.895124024894294</v>
      </c>
      <c r="R60" s="33">
        <v>24.503858089689558</v>
      </c>
      <c r="S60" s="33">
        <v>26.612811664437253</v>
      </c>
      <c r="T60" s="33">
        <v>25.447304580570897</v>
      </c>
      <c r="U60" s="33">
        <v>23.022558895486089</v>
      </c>
      <c r="V60" s="33">
        <v>21.484813139499469</v>
      </c>
      <c r="W60" s="33">
        <v>17.24719336176835</v>
      </c>
      <c r="X60" s="33">
        <v>11.598668562939491</v>
      </c>
      <c r="Y60" s="33">
        <v>11.837707691543676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7978.447887702373</v>
      </c>
      <c r="C62" s="117">
        <f t="shared" si="21"/>
        <v>8439.758692741967</v>
      </c>
      <c r="D62" s="117">
        <f t="shared" si="21"/>
        <v>8288.7332717898571</v>
      </c>
      <c r="E62" s="117">
        <f t="shared" si="21"/>
        <v>9604.9167180088352</v>
      </c>
      <c r="F62" s="117">
        <f t="shared" si="21"/>
        <v>9951.2847724370204</v>
      </c>
      <c r="G62" s="117">
        <f t="shared" si="21"/>
        <v>10391.091100618332</v>
      </c>
      <c r="H62" s="117">
        <f t="shared" si="21"/>
        <v>9525.061223683364</v>
      </c>
      <c r="I62" s="117">
        <f t="shared" si="21"/>
        <v>8907.8925258381987</v>
      </c>
      <c r="J62" s="117">
        <f t="shared" si="21"/>
        <v>9143.6480376407289</v>
      </c>
      <c r="K62" s="117">
        <f t="shared" si="21"/>
        <v>9779.0895679850983</v>
      </c>
      <c r="L62" s="117">
        <f t="shared" si="21"/>
        <v>10914.569011112611</v>
      </c>
      <c r="M62" s="117">
        <f t="shared" si="21"/>
        <v>10752.56985324509</v>
      </c>
      <c r="N62" s="117">
        <f t="shared" si="21"/>
        <v>11270.274329968033</v>
      </c>
      <c r="O62" s="117">
        <f t="shared" si="21"/>
        <v>11338.477578885129</v>
      </c>
      <c r="P62" s="117">
        <f t="shared" si="21"/>
        <v>9576.2942627145949</v>
      </c>
      <c r="Q62" s="117">
        <f t="shared" si="21"/>
        <v>11094.312597665636</v>
      </c>
      <c r="R62" s="117">
        <f t="shared" ref="R62:V62" si="22">R63+R66+R68+R77</f>
        <v>11189.262383304982</v>
      </c>
      <c r="S62" s="117">
        <f t="shared" si="22"/>
        <v>11730.472429800084</v>
      </c>
      <c r="T62" s="117">
        <f t="shared" si="22"/>
        <v>11361.924870353367</v>
      </c>
      <c r="U62" s="117">
        <f t="shared" si="22"/>
        <v>11477.71647339105</v>
      </c>
      <c r="V62" s="117">
        <f t="shared" si="22"/>
        <v>11431.676819882488</v>
      </c>
      <c r="W62" s="117">
        <f t="shared" ref="W62:Y62" si="23">W63+W66+W68+W77</f>
        <v>12691.374170416764</v>
      </c>
      <c r="X62" s="117">
        <f t="shared" si="23"/>
        <v>11448.506796955731</v>
      </c>
      <c r="Y62" s="117">
        <f t="shared" si="23"/>
        <v>10061.123445547144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5678.9294874250663</v>
      </c>
      <c r="C63" s="122">
        <f t="shared" si="24"/>
        <v>6073.4118776033738</v>
      </c>
      <c r="D63" s="122">
        <f t="shared" si="24"/>
        <v>5911.3465058886841</v>
      </c>
      <c r="E63" s="122">
        <f t="shared" si="24"/>
        <v>6971.664638215485</v>
      </c>
      <c r="F63" s="122">
        <f t="shared" si="24"/>
        <v>7512.2602575388928</v>
      </c>
      <c r="G63" s="122">
        <f t="shared" si="24"/>
        <v>7923.5461782568154</v>
      </c>
      <c r="H63" s="122">
        <f t="shared" si="24"/>
        <v>7131.4217833184921</v>
      </c>
      <c r="I63" s="122">
        <f t="shared" si="24"/>
        <v>6804.3940943685693</v>
      </c>
      <c r="J63" s="122">
        <f t="shared" si="24"/>
        <v>7132.7866370621587</v>
      </c>
      <c r="K63" s="122">
        <f t="shared" si="24"/>
        <v>7601.4978522050478</v>
      </c>
      <c r="L63" s="122">
        <f t="shared" si="24"/>
        <v>8573.4150470504337</v>
      </c>
      <c r="M63" s="122">
        <f t="shared" si="24"/>
        <v>8291.922702531805</v>
      </c>
      <c r="N63" s="122">
        <f t="shared" si="24"/>
        <v>8688.8689263187662</v>
      </c>
      <c r="O63" s="122">
        <f t="shared" si="24"/>
        <v>8917.2224202628731</v>
      </c>
      <c r="P63" s="122">
        <f t="shared" si="24"/>
        <v>7331.5858287767396</v>
      </c>
      <c r="Q63" s="122">
        <f t="shared" si="24"/>
        <v>8538.3903309728994</v>
      </c>
      <c r="R63" s="122">
        <f t="shared" ref="R63:V63" si="25">SUM(R64:R65)</f>
        <v>8724.764582990656</v>
      </c>
      <c r="S63" s="122">
        <f t="shared" si="25"/>
        <v>8991.0018724586007</v>
      </c>
      <c r="T63" s="122">
        <f t="shared" si="25"/>
        <v>8735.760602838287</v>
      </c>
      <c r="U63" s="122">
        <f t="shared" si="25"/>
        <v>8727.3778871333834</v>
      </c>
      <c r="V63" s="122">
        <f t="shared" si="25"/>
        <v>8768.6187834088523</v>
      </c>
      <c r="W63" s="122">
        <f t="shared" ref="W63:Y63" si="26">SUM(W64:W65)</f>
        <v>10311.184938208205</v>
      </c>
      <c r="X63" s="122">
        <f t="shared" si="26"/>
        <v>9293.0577673489643</v>
      </c>
      <c r="Y63" s="122">
        <f t="shared" si="26"/>
        <v>8105.9345644550394</v>
      </c>
      <c r="DA63" s="130" t="s">
        <v>1797</v>
      </c>
    </row>
    <row r="64" spans="1:105" ht="12" customHeight="1" x14ac:dyDescent="0.25">
      <c r="A64" s="97" t="s">
        <v>212</v>
      </c>
      <c r="B64" s="98">
        <v>5536.0649991137698</v>
      </c>
      <c r="C64" s="98">
        <v>5924.6525307961265</v>
      </c>
      <c r="D64" s="98">
        <v>5768.2874851956631</v>
      </c>
      <c r="E64" s="98">
        <v>6819.1950916918568</v>
      </c>
      <c r="F64" s="98">
        <v>7338.4625131899802</v>
      </c>
      <c r="G64" s="98">
        <v>7742.7445852157944</v>
      </c>
      <c r="H64" s="98">
        <v>6973.5771682821496</v>
      </c>
      <c r="I64" s="98">
        <v>6658.7890500053218</v>
      </c>
      <c r="J64" s="98">
        <v>6986.9649559592708</v>
      </c>
      <c r="K64" s="98">
        <v>7448.6431033880972</v>
      </c>
      <c r="L64" s="98">
        <v>8395.8372898614543</v>
      </c>
      <c r="M64" s="98">
        <v>8119.8721859422303</v>
      </c>
      <c r="N64" s="98">
        <v>8520.885706703808</v>
      </c>
      <c r="O64" s="98">
        <v>8734.2832903981798</v>
      </c>
      <c r="P64" s="98">
        <v>7177.3090319902376</v>
      </c>
      <c r="Q64" s="98">
        <v>8376.3872102515925</v>
      </c>
      <c r="R64" s="98">
        <v>8559.8041241454048</v>
      </c>
      <c r="S64" s="98">
        <v>8822.3228019684339</v>
      </c>
      <c r="T64" s="98">
        <v>8573.5212210086611</v>
      </c>
      <c r="U64" s="98">
        <v>8564.3091688230506</v>
      </c>
      <c r="V64" s="98">
        <v>8605.585747709898</v>
      </c>
      <c r="W64" s="98">
        <v>10067.655558308998</v>
      </c>
      <c r="X64" s="98">
        <v>9065.7325411383154</v>
      </c>
      <c r="Y64" s="98">
        <v>7917.0447304929012</v>
      </c>
      <c r="DA64" s="63" t="s">
        <v>1798</v>
      </c>
    </row>
    <row r="65" spans="1:105" ht="12" customHeight="1" x14ac:dyDescent="0.25">
      <c r="A65" s="97" t="s">
        <v>53</v>
      </c>
      <c r="B65" s="98">
        <v>142.86448831129672</v>
      </c>
      <c r="C65" s="98">
        <v>148.75934680724686</v>
      </c>
      <c r="D65" s="98">
        <v>143.0590206930209</v>
      </c>
      <c r="E65" s="98">
        <v>152.46954652362777</v>
      </c>
      <c r="F65" s="98">
        <v>173.79774434891289</v>
      </c>
      <c r="G65" s="98">
        <v>180.80159304102102</v>
      </c>
      <c r="H65" s="98">
        <v>157.84461503634205</v>
      </c>
      <c r="I65" s="98">
        <v>145.60504436324712</v>
      </c>
      <c r="J65" s="98">
        <v>145.82168110288768</v>
      </c>
      <c r="K65" s="98">
        <v>152.85474881695089</v>
      </c>
      <c r="L65" s="98">
        <v>177.57775718897975</v>
      </c>
      <c r="M65" s="98">
        <v>172.05051658957549</v>
      </c>
      <c r="N65" s="98">
        <v>167.98321961495861</v>
      </c>
      <c r="O65" s="98">
        <v>182.93912986469289</v>
      </c>
      <c r="P65" s="98">
        <v>154.27679678650168</v>
      </c>
      <c r="Q65" s="98">
        <v>162.00312072130654</v>
      </c>
      <c r="R65" s="98">
        <v>164.96045884525171</v>
      </c>
      <c r="S65" s="98">
        <v>168.67907049016719</v>
      </c>
      <c r="T65" s="98">
        <v>162.23938182962669</v>
      </c>
      <c r="U65" s="98">
        <v>163.06871831033192</v>
      </c>
      <c r="V65" s="98">
        <v>163.03303569895411</v>
      </c>
      <c r="W65" s="98">
        <v>243.52937989920781</v>
      </c>
      <c r="X65" s="98">
        <v>227.32522621064859</v>
      </c>
      <c r="Y65" s="98">
        <v>188.88983396213808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70.085748618503757</v>
      </c>
      <c r="C66" s="122">
        <f t="shared" si="27"/>
        <v>93.106842863113272</v>
      </c>
      <c r="D66" s="122">
        <f t="shared" si="27"/>
        <v>86.574642344286445</v>
      </c>
      <c r="E66" s="122">
        <f t="shared" si="27"/>
        <v>308.95321354133381</v>
      </c>
      <c r="F66" s="122">
        <f t="shared" si="27"/>
        <v>139.58505222911143</v>
      </c>
      <c r="G66" s="122">
        <f t="shared" si="27"/>
        <v>153.03444530954852</v>
      </c>
      <c r="H66" s="122">
        <f t="shared" si="27"/>
        <v>204.18322169494508</v>
      </c>
      <c r="I66" s="122">
        <f t="shared" si="27"/>
        <v>190.81326457274457</v>
      </c>
      <c r="J66" s="122">
        <f t="shared" si="27"/>
        <v>259.23197148850045</v>
      </c>
      <c r="K66" s="122">
        <f t="shared" si="27"/>
        <v>311.33412292792787</v>
      </c>
      <c r="L66" s="122">
        <f t="shared" si="27"/>
        <v>259.08157646781336</v>
      </c>
      <c r="M66" s="122">
        <f t="shared" si="27"/>
        <v>303.77492368777519</v>
      </c>
      <c r="N66" s="122">
        <f t="shared" si="27"/>
        <v>524.42212231024007</v>
      </c>
      <c r="O66" s="122">
        <f t="shared" si="27"/>
        <v>341.85363573372547</v>
      </c>
      <c r="P66" s="122">
        <f t="shared" si="27"/>
        <v>267.20492545576474</v>
      </c>
      <c r="Q66" s="122">
        <f t="shared" si="27"/>
        <v>569.81320656320884</v>
      </c>
      <c r="R66" s="122">
        <f t="shared" si="27"/>
        <v>407.28228355863217</v>
      </c>
      <c r="S66" s="122">
        <f t="shared" si="27"/>
        <v>610.52370828108178</v>
      </c>
      <c r="T66" s="122">
        <f t="shared" si="27"/>
        <v>478.16199396727308</v>
      </c>
      <c r="U66" s="122">
        <f t="shared" si="27"/>
        <v>593.34842798126567</v>
      </c>
      <c r="V66" s="122">
        <f t="shared" si="27"/>
        <v>459.37630108699938</v>
      </c>
      <c r="W66" s="122">
        <f t="shared" si="27"/>
        <v>442.21052566355854</v>
      </c>
      <c r="X66" s="122">
        <f t="shared" si="27"/>
        <v>665.33893164496931</v>
      </c>
      <c r="Y66" s="122">
        <f t="shared" si="27"/>
        <v>583.57958468606023</v>
      </c>
      <c r="DA66" s="130" t="s">
        <v>1800</v>
      </c>
    </row>
    <row r="67" spans="1:105" ht="12" customHeight="1" x14ac:dyDescent="0.25">
      <c r="A67" s="97" t="s">
        <v>53</v>
      </c>
      <c r="B67" s="98">
        <v>70.085748618503757</v>
      </c>
      <c r="C67" s="98">
        <v>93.106842863113272</v>
      </c>
      <c r="D67" s="98">
        <v>86.574642344286445</v>
      </c>
      <c r="E67" s="98">
        <v>308.95321354133381</v>
      </c>
      <c r="F67" s="98">
        <v>139.58505222911143</v>
      </c>
      <c r="G67" s="98">
        <v>153.03444530954852</v>
      </c>
      <c r="H67" s="98">
        <v>204.18322169494508</v>
      </c>
      <c r="I67" s="98">
        <v>190.81326457274457</v>
      </c>
      <c r="J67" s="98">
        <v>259.23197148850045</v>
      </c>
      <c r="K67" s="98">
        <v>311.33412292792787</v>
      </c>
      <c r="L67" s="98">
        <v>259.08157646781336</v>
      </c>
      <c r="M67" s="98">
        <v>303.77492368777519</v>
      </c>
      <c r="N67" s="98">
        <v>524.42212231024007</v>
      </c>
      <c r="O67" s="98">
        <v>341.85363573372547</v>
      </c>
      <c r="P67" s="98">
        <v>267.20492545576474</v>
      </c>
      <c r="Q67" s="98">
        <v>569.81320656320884</v>
      </c>
      <c r="R67" s="98">
        <v>407.28228355863217</v>
      </c>
      <c r="S67" s="98">
        <v>610.52370828108178</v>
      </c>
      <c r="T67" s="98">
        <v>478.16199396727308</v>
      </c>
      <c r="U67" s="98">
        <v>593.34842798126567</v>
      </c>
      <c r="V67" s="98">
        <v>459.37630108699938</v>
      </c>
      <c r="W67" s="98">
        <v>442.21052566355854</v>
      </c>
      <c r="X67" s="98">
        <v>665.33893164496931</v>
      </c>
      <c r="Y67" s="98">
        <v>583.57958468606023</v>
      </c>
      <c r="DA67" s="63" t="s">
        <v>1801</v>
      </c>
    </row>
    <row r="68" spans="1:105" ht="12" customHeight="1" x14ac:dyDescent="0.25">
      <c r="A68" s="121" t="s">
        <v>55</v>
      </c>
      <c r="B68" s="122">
        <v>1458.0086683654417</v>
      </c>
      <c r="C68" s="122">
        <v>1491.0636742378292</v>
      </c>
      <c r="D68" s="122">
        <v>1500.6229966716639</v>
      </c>
      <c r="E68" s="122">
        <v>1532.25615413469</v>
      </c>
      <c r="F68" s="122">
        <v>1492.520892861382</v>
      </c>
      <c r="G68" s="122">
        <v>1506.8742843156604</v>
      </c>
      <c r="H68" s="122">
        <v>1430.654309309072</v>
      </c>
      <c r="I68" s="122">
        <v>1291.4239646334286</v>
      </c>
      <c r="J68" s="122">
        <v>1188.6681688288006</v>
      </c>
      <c r="K68" s="122">
        <v>1269.4885695895682</v>
      </c>
      <c r="L68" s="122">
        <v>1467.9916908965552</v>
      </c>
      <c r="M68" s="122">
        <v>1505.3373168407634</v>
      </c>
      <c r="N68" s="122">
        <v>1533.5000834570367</v>
      </c>
      <c r="O68" s="122">
        <v>1499.4077073603482</v>
      </c>
      <c r="P68" s="122">
        <v>1455.2527500563256</v>
      </c>
      <c r="Q68" s="122">
        <v>1437.0232515634998</v>
      </c>
      <c r="R68" s="122">
        <v>1487.5555171773515</v>
      </c>
      <c r="S68" s="122">
        <v>1481.8944029904453</v>
      </c>
      <c r="T68" s="122">
        <v>1505.5969160370407</v>
      </c>
      <c r="U68" s="122">
        <v>1497.2785616268091</v>
      </c>
      <c r="V68" s="122">
        <v>1501.910881678564</v>
      </c>
      <c r="W68" s="122">
        <v>1285.9684380846072</v>
      </c>
      <c r="X68" s="122">
        <v>969.44843965948564</v>
      </c>
      <c r="Y68" s="122">
        <v>902.09557462910391</v>
      </c>
      <c r="DA68" s="130" t="s">
        <v>1802</v>
      </c>
    </row>
    <row r="69" spans="1:105" ht="12" customHeight="1" x14ac:dyDescent="0.25">
      <c r="A69" s="97" t="s">
        <v>134</v>
      </c>
      <c r="B69" s="98">
        <v>1267.2583871701981</v>
      </c>
      <c r="C69" s="98">
        <v>1309.024645317859</v>
      </c>
      <c r="D69" s="98">
        <v>1300.8499768597655</v>
      </c>
      <c r="E69" s="98">
        <v>1317.3899346716305</v>
      </c>
      <c r="F69" s="98">
        <v>1220.9858859347344</v>
      </c>
      <c r="G69" s="98">
        <v>1286.8641827632027</v>
      </c>
      <c r="H69" s="98">
        <v>1273.5392011861841</v>
      </c>
      <c r="I69" s="98">
        <v>1211.6276400989193</v>
      </c>
      <c r="J69" s="98">
        <v>1099.7148513859547</v>
      </c>
      <c r="K69" s="98">
        <v>1186.8426215042496</v>
      </c>
      <c r="L69" s="98">
        <v>1404.1099116338778</v>
      </c>
      <c r="M69" s="98">
        <v>1441.241367684569</v>
      </c>
      <c r="N69" s="98">
        <v>1479.5712815469285</v>
      </c>
      <c r="O69" s="98">
        <v>1445.3500634084303</v>
      </c>
      <c r="P69" s="98">
        <v>1416.9644439179244</v>
      </c>
      <c r="Q69" s="98">
        <v>1401.4120785187426</v>
      </c>
      <c r="R69" s="98">
        <v>1451.1955449017803</v>
      </c>
      <c r="S69" s="98">
        <v>1445.2217454947966</v>
      </c>
      <c r="T69" s="98">
        <v>1463.7260514718041</v>
      </c>
      <c r="U69" s="98">
        <v>1459.4662811166666</v>
      </c>
      <c r="V69" s="98">
        <v>1461.3646258536332</v>
      </c>
      <c r="W69" s="98">
        <v>1248.5736076320154</v>
      </c>
      <c r="X69" s="98">
        <v>930.51073269329174</v>
      </c>
      <c r="Y69" s="98">
        <v>862.54716254316747</v>
      </c>
      <c r="DA69" s="63" t="s">
        <v>1803</v>
      </c>
    </row>
    <row r="70" spans="1:105" ht="12" customHeight="1" x14ac:dyDescent="0.25">
      <c r="A70" s="97" t="s">
        <v>133</v>
      </c>
      <c r="B70" s="98">
        <v>0.2244998231508625</v>
      </c>
      <c r="C70" s="98">
        <v>0.2656876369825627</v>
      </c>
      <c r="D70" s="98">
        <v>0.27761068962438412</v>
      </c>
      <c r="E70" s="98">
        <v>0.34345551111038097</v>
      </c>
      <c r="F70" s="98">
        <v>0.31130098646667081</v>
      </c>
      <c r="G70" s="98">
        <v>0.51944773991753057</v>
      </c>
      <c r="H70" s="98">
        <v>0.6485679272379008</v>
      </c>
      <c r="I70" s="98">
        <v>0.95885373623113379</v>
      </c>
      <c r="J70" s="98">
        <v>1.0895152791520513</v>
      </c>
      <c r="K70" s="98">
        <v>1.5713117392752558</v>
      </c>
      <c r="L70" s="98">
        <v>2.9624359982520261</v>
      </c>
      <c r="M70" s="98">
        <v>2.9556428608213934</v>
      </c>
      <c r="N70" s="98">
        <v>3.7467000595643332</v>
      </c>
      <c r="O70" s="98">
        <v>4.2573946934816949</v>
      </c>
      <c r="P70" s="98">
        <v>4.6661594647992173</v>
      </c>
      <c r="Q70" s="98">
        <v>4.9669883738577978</v>
      </c>
      <c r="R70" s="98">
        <v>5.5778385701035678</v>
      </c>
      <c r="S70" s="98">
        <v>5.8331418811075366</v>
      </c>
      <c r="T70" s="98">
        <v>6.1928028968587157</v>
      </c>
      <c r="U70" s="98">
        <v>6.5905493397699662</v>
      </c>
      <c r="V70" s="98">
        <v>7.5685576830907939</v>
      </c>
      <c r="W70" s="98">
        <v>11.508717852260034</v>
      </c>
      <c r="X70" s="98">
        <v>17.229928906371864</v>
      </c>
      <c r="Y70" s="98">
        <v>16.041577938132356</v>
      </c>
      <c r="DA70" s="63" t="s">
        <v>1804</v>
      </c>
    </row>
    <row r="71" spans="1:105" ht="12" customHeight="1" x14ac:dyDescent="0.25">
      <c r="A71" s="100" t="s">
        <v>212</v>
      </c>
      <c r="B71" s="101">
        <v>4.1233271775666512E-2</v>
      </c>
      <c r="C71" s="101">
        <v>4.2405666723538085E-2</v>
      </c>
      <c r="D71" s="101">
        <v>5.1793581733966872E-2</v>
      </c>
      <c r="E71" s="101">
        <v>5.3618557591814761E-2</v>
      </c>
      <c r="F71" s="101">
        <v>6.0218598890080355E-2</v>
      </c>
      <c r="G71" s="101">
        <v>8.4079207459643562E-2</v>
      </c>
      <c r="H71" s="101">
        <v>0.10244214056770157</v>
      </c>
      <c r="I71" s="101">
        <v>0.14032892907338662</v>
      </c>
      <c r="J71" s="101">
        <v>0.20028716462944632</v>
      </c>
      <c r="K71" s="101">
        <v>0.22944799401380647</v>
      </c>
      <c r="L71" s="101">
        <v>0.41664510715238889</v>
      </c>
      <c r="M71" s="101">
        <v>0.51271923448079049</v>
      </c>
      <c r="N71" s="101">
        <v>0.4743687178782009</v>
      </c>
      <c r="O71" s="101">
        <v>0.51002570788124135</v>
      </c>
      <c r="P71" s="101">
        <v>0.93815776333469703</v>
      </c>
      <c r="Q71" s="101">
        <v>0.64803259860051388</v>
      </c>
      <c r="R71" s="101">
        <v>0.69884025640073921</v>
      </c>
      <c r="S71" s="101">
        <v>0.79639244954864008</v>
      </c>
      <c r="T71" s="101">
        <v>0.77742466121841658</v>
      </c>
      <c r="U71" s="101">
        <v>0.97220950816622542</v>
      </c>
      <c r="V71" s="101">
        <v>1.2379329181014882</v>
      </c>
      <c r="W71" s="101">
        <v>2.5353783632741962</v>
      </c>
      <c r="X71" s="101">
        <v>1.8520378139309459</v>
      </c>
      <c r="Y71" s="101">
        <v>3.3497234456045253</v>
      </c>
      <c r="DA71" s="131" t="s">
        <v>1805</v>
      </c>
    </row>
    <row r="72" spans="1:105" ht="12" customHeight="1" x14ac:dyDescent="0.25">
      <c r="A72" s="103" t="s">
        <v>52</v>
      </c>
      <c r="B72" s="104">
        <v>0.18326655137519599</v>
      </c>
      <c r="C72" s="104">
        <v>0.22328197025902463</v>
      </c>
      <c r="D72" s="104">
        <v>0.22581710789041723</v>
      </c>
      <c r="E72" s="104">
        <v>0.2898369535185662</v>
      </c>
      <c r="F72" s="104">
        <v>0.25108238757659046</v>
      </c>
      <c r="G72" s="104">
        <v>0.43536853245788698</v>
      </c>
      <c r="H72" s="104">
        <v>0.54612578667019929</v>
      </c>
      <c r="I72" s="104">
        <v>0.81852480715774711</v>
      </c>
      <c r="J72" s="104">
        <v>0.88922811452260486</v>
      </c>
      <c r="K72" s="104">
        <v>1.3418637452614492</v>
      </c>
      <c r="L72" s="104">
        <v>2.5457908910996374</v>
      </c>
      <c r="M72" s="104">
        <v>2.4429236263406029</v>
      </c>
      <c r="N72" s="104">
        <v>3.2723313416861322</v>
      </c>
      <c r="O72" s="104">
        <v>3.747368985600454</v>
      </c>
      <c r="P72" s="104">
        <v>3.7280017014645201</v>
      </c>
      <c r="Q72" s="104">
        <v>4.318955775257284</v>
      </c>
      <c r="R72" s="104">
        <v>4.8789983137028283</v>
      </c>
      <c r="S72" s="104">
        <v>5.0367494315588965</v>
      </c>
      <c r="T72" s="104">
        <v>5.4153782356402989</v>
      </c>
      <c r="U72" s="104">
        <v>5.6183398316037403</v>
      </c>
      <c r="V72" s="104">
        <v>6.3306247649893059</v>
      </c>
      <c r="W72" s="104">
        <v>8.9733394889858378</v>
      </c>
      <c r="X72" s="104">
        <v>15.377891092440919</v>
      </c>
      <c r="Y72" s="104">
        <v>12.691854492527829</v>
      </c>
      <c r="DA72" s="132" t="s">
        <v>1806</v>
      </c>
    </row>
    <row r="73" spans="1:105" ht="12" customHeight="1" x14ac:dyDescent="0.25">
      <c r="A73" s="106" t="s">
        <v>122</v>
      </c>
      <c r="B73" s="101">
        <v>187.15787572050249</v>
      </c>
      <c r="C73" s="101">
        <v>178.31787025883921</v>
      </c>
      <c r="D73" s="101">
        <v>195.28055792403626</v>
      </c>
      <c r="E73" s="101">
        <v>209.14152492492721</v>
      </c>
      <c r="F73" s="101">
        <v>263.71811427622157</v>
      </c>
      <c r="G73" s="101">
        <v>213.05476480498604</v>
      </c>
      <c r="H73" s="101">
        <v>151.46817399836087</v>
      </c>
      <c r="I73" s="101">
        <v>76.318771110293937</v>
      </c>
      <c r="J73" s="101">
        <v>81.170404941196111</v>
      </c>
      <c r="K73" s="101">
        <v>74.110109116923979</v>
      </c>
      <c r="L73" s="101">
        <v>54.378415549368363</v>
      </c>
      <c r="M73" s="101">
        <v>53.146980064838374</v>
      </c>
      <c r="N73" s="101">
        <v>39.926137905430544</v>
      </c>
      <c r="O73" s="101">
        <v>39.557025767691634</v>
      </c>
      <c r="P73" s="101">
        <v>27.57661561450054</v>
      </c>
      <c r="Q73" s="101">
        <v>25.086466465524662</v>
      </c>
      <c r="R73" s="101">
        <v>24.935751134793385</v>
      </c>
      <c r="S73" s="101">
        <v>23.919212882329553</v>
      </c>
      <c r="T73" s="101">
        <v>26.062175962557713</v>
      </c>
      <c r="U73" s="101">
        <v>21.261595922163313</v>
      </c>
      <c r="V73" s="101">
        <v>20.293477655059675</v>
      </c>
      <c r="W73" s="101">
        <v>15.753141416302048</v>
      </c>
      <c r="X73" s="101">
        <v>9.9534062009006306</v>
      </c>
      <c r="Y73" s="101">
        <v>10.058639331497208</v>
      </c>
      <c r="DA73" s="131" t="s">
        <v>1807</v>
      </c>
    </row>
    <row r="74" spans="1:105" ht="12" customHeight="1" x14ac:dyDescent="0.25">
      <c r="A74" s="107" t="s">
        <v>121</v>
      </c>
      <c r="B74" s="104">
        <v>3.3679056515903132</v>
      </c>
      <c r="C74" s="104">
        <v>3.455471024148117</v>
      </c>
      <c r="D74" s="104">
        <v>4.2148511982378167</v>
      </c>
      <c r="E74" s="104">
        <v>5.3812390270220352</v>
      </c>
      <c r="F74" s="104">
        <v>7.5055916639594606</v>
      </c>
      <c r="G74" s="104">
        <v>6.4358890075540831</v>
      </c>
      <c r="H74" s="104">
        <v>4.9983661972889681</v>
      </c>
      <c r="I74" s="104">
        <v>2.5186996879842178</v>
      </c>
      <c r="J74" s="104">
        <v>6.6933972224979881</v>
      </c>
      <c r="K74" s="104">
        <v>6.9645272291196507</v>
      </c>
      <c r="L74" s="104">
        <v>6.5409277150570402</v>
      </c>
      <c r="M74" s="104">
        <v>7.9933262305346497</v>
      </c>
      <c r="N74" s="104">
        <v>10.255963945113374</v>
      </c>
      <c r="O74" s="104">
        <v>10.243223490744732</v>
      </c>
      <c r="P74" s="104">
        <v>6.0455310591015001</v>
      </c>
      <c r="Q74" s="104">
        <v>5.5577182053747514</v>
      </c>
      <c r="R74" s="104">
        <v>5.8463825706743311</v>
      </c>
      <c r="S74" s="104">
        <v>6.9203027322116171</v>
      </c>
      <c r="T74" s="104">
        <v>9.6158857058202454</v>
      </c>
      <c r="U74" s="104">
        <v>9.9601352482094327</v>
      </c>
      <c r="V74" s="104">
        <v>12.684220486780404</v>
      </c>
      <c r="W74" s="104">
        <v>10.132971184029552</v>
      </c>
      <c r="X74" s="104">
        <v>11.754371858921392</v>
      </c>
      <c r="Y74" s="104">
        <v>13.448194816306824</v>
      </c>
      <c r="DA74" s="132" t="s">
        <v>1808</v>
      </c>
    </row>
    <row r="75" spans="1:105" ht="12" customHeight="1" x14ac:dyDescent="0.25">
      <c r="A75" s="108" t="s">
        <v>53</v>
      </c>
      <c r="B75" s="98">
        <v>0.61865303242829117</v>
      </c>
      <c r="C75" s="98">
        <v>0.55118749463932526</v>
      </c>
      <c r="D75" s="98">
        <v>0.78655807872352279</v>
      </c>
      <c r="E75" s="98">
        <v>0.83902420608370243</v>
      </c>
      <c r="F75" s="98">
        <v>1.4530564801306054</v>
      </c>
      <c r="G75" s="98">
        <v>1.0404942940582584</v>
      </c>
      <c r="H75" s="98">
        <v>0.78824884444259169</v>
      </c>
      <c r="I75" s="98">
        <v>0.36825050936046133</v>
      </c>
      <c r="J75" s="98">
        <v>1.2399220175215229</v>
      </c>
      <c r="K75" s="98">
        <v>1.0214016584068268</v>
      </c>
      <c r="L75" s="98">
        <v>0.91200408180829162</v>
      </c>
      <c r="M75" s="98">
        <v>1.3917221038866689</v>
      </c>
      <c r="N75" s="98">
        <v>1.2897772544450361</v>
      </c>
      <c r="O75" s="98">
        <v>1.2144236834873285</v>
      </c>
      <c r="P75" s="98">
        <v>1.2237114385188947</v>
      </c>
      <c r="Q75" s="98">
        <v>0.72582332692322116</v>
      </c>
      <c r="R75" s="98">
        <v>0.72753912769684537</v>
      </c>
      <c r="S75" s="98">
        <v>0.94532510583333973</v>
      </c>
      <c r="T75" s="98">
        <v>1.1942559300462041</v>
      </c>
      <c r="U75" s="98">
        <v>1.4782763919478887</v>
      </c>
      <c r="V75" s="98">
        <v>2.0998887502678825</v>
      </c>
      <c r="W75" s="98">
        <v>2.0220690871588989</v>
      </c>
      <c r="X75" s="98">
        <v>0.10934545031927001</v>
      </c>
      <c r="Y75" s="98">
        <v>2.3394755547758654</v>
      </c>
      <c r="DA75" s="63" t="s">
        <v>1809</v>
      </c>
    </row>
    <row r="76" spans="1:105" ht="12" customHeight="1" x14ac:dyDescent="0.25">
      <c r="A76" s="108" t="s">
        <v>52</v>
      </c>
      <c r="B76" s="98">
        <v>2.7492526191620219</v>
      </c>
      <c r="C76" s="98">
        <v>2.9042835295087919</v>
      </c>
      <c r="D76" s="98">
        <v>3.4282931195142936</v>
      </c>
      <c r="E76" s="98">
        <v>4.5422148209383328</v>
      </c>
      <c r="F76" s="98">
        <v>6.052535183828855</v>
      </c>
      <c r="G76" s="98">
        <v>5.3953947134958247</v>
      </c>
      <c r="H76" s="98">
        <v>4.2101173528463764</v>
      </c>
      <c r="I76" s="98">
        <v>2.1504491786237567</v>
      </c>
      <c r="J76" s="98">
        <v>5.4534752049764652</v>
      </c>
      <c r="K76" s="98">
        <v>5.9431255707128239</v>
      </c>
      <c r="L76" s="98">
        <v>5.6289236332487489</v>
      </c>
      <c r="M76" s="98">
        <v>6.601604126647981</v>
      </c>
      <c r="N76" s="98">
        <v>8.9661866906683372</v>
      </c>
      <c r="O76" s="98">
        <v>9.0287998072574034</v>
      </c>
      <c r="P76" s="98">
        <v>4.8218196205826054</v>
      </c>
      <c r="Q76" s="98">
        <v>4.8318948784515303</v>
      </c>
      <c r="R76" s="98">
        <v>5.1188434429774858</v>
      </c>
      <c r="S76" s="98">
        <v>5.9749776263782772</v>
      </c>
      <c r="T76" s="98">
        <v>8.4216297757740417</v>
      </c>
      <c r="U76" s="98">
        <v>8.4818588562615442</v>
      </c>
      <c r="V76" s="98">
        <v>10.584331736512521</v>
      </c>
      <c r="W76" s="98">
        <v>8.1109020968706531</v>
      </c>
      <c r="X76" s="98">
        <v>11.645026408602122</v>
      </c>
      <c r="Y76" s="98">
        <v>11.108719261530959</v>
      </c>
      <c r="DA76" s="63" t="s">
        <v>1810</v>
      </c>
    </row>
    <row r="77" spans="1:105" ht="12" customHeight="1" x14ac:dyDescent="0.25">
      <c r="A77" s="121" t="s">
        <v>54</v>
      </c>
      <c r="B77" s="122">
        <v>771.42398329336095</v>
      </c>
      <c r="C77" s="122">
        <v>782.17629803765135</v>
      </c>
      <c r="D77" s="122">
        <v>790.18912688522403</v>
      </c>
      <c r="E77" s="122">
        <v>792.04271211732623</v>
      </c>
      <c r="F77" s="122">
        <v>806.91856980763362</v>
      </c>
      <c r="G77" s="122">
        <v>807.63619273630809</v>
      </c>
      <c r="H77" s="122">
        <v>758.80190936085398</v>
      </c>
      <c r="I77" s="122">
        <v>621.26120226345608</v>
      </c>
      <c r="J77" s="122">
        <v>562.96126026126854</v>
      </c>
      <c r="K77" s="122">
        <v>596.76902326255311</v>
      </c>
      <c r="L77" s="122">
        <v>614.08069669780832</v>
      </c>
      <c r="M77" s="122">
        <v>651.53491018474574</v>
      </c>
      <c r="N77" s="122">
        <v>523.48319788199024</v>
      </c>
      <c r="O77" s="122">
        <v>579.99381552818249</v>
      </c>
      <c r="P77" s="122">
        <v>522.25075842576427</v>
      </c>
      <c r="Q77" s="122">
        <v>549.08580856602759</v>
      </c>
      <c r="R77" s="122">
        <v>569.65999957834151</v>
      </c>
      <c r="S77" s="122">
        <v>647.05244606995632</v>
      </c>
      <c r="T77" s="122">
        <v>642.40535751076607</v>
      </c>
      <c r="U77" s="122">
        <v>659.71159664959225</v>
      </c>
      <c r="V77" s="122">
        <v>701.77085370807299</v>
      </c>
      <c r="W77" s="122">
        <v>652.01026846039406</v>
      </c>
      <c r="X77" s="122">
        <v>520.6616583023133</v>
      </c>
      <c r="Y77" s="122">
        <v>469.51372177694032</v>
      </c>
      <c r="DA77" s="130" t="s">
        <v>1811</v>
      </c>
    </row>
    <row r="78" spans="1:105" ht="12" customHeight="1" x14ac:dyDescent="0.25">
      <c r="A78" s="97" t="s">
        <v>189</v>
      </c>
      <c r="B78" s="98">
        <v>748.5658332607178</v>
      </c>
      <c r="C78" s="98">
        <v>753.77701482077021</v>
      </c>
      <c r="D78" s="98">
        <v>755.07807103156858</v>
      </c>
      <c r="E78" s="98">
        <v>745.91036791873285</v>
      </c>
      <c r="F78" s="98">
        <v>730.98980266548188</v>
      </c>
      <c r="G78" s="98">
        <v>764.2165417165952</v>
      </c>
      <c r="H78" s="98">
        <v>723.33089248828139</v>
      </c>
      <c r="I78" s="98">
        <v>599.0242495629094</v>
      </c>
      <c r="J78" s="98">
        <v>525.23978439773941</v>
      </c>
      <c r="K78" s="98">
        <v>561.15678168435454</v>
      </c>
      <c r="L78" s="98">
        <v>595.89543876282312</v>
      </c>
      <c r="M78" s="98">
        <v>648.01996340721166</v>
      </c>
      <c r="N78" s="98">
        <v>514.33021030848181</v>
      </c>
      <c r="O78" s="98">
        <v>563.76700278466444</v>
      </c>
      <c r="P78" s="98">
        <v>510.30785108517705</v>
      </c>
      <c r="Q78" s="98">
        <v>536.44417992675869</v>
      </c>
      <c r="R78" s="98">
        <v>557.12141879884473</v>
      </c>
      <c r="S78" s="98">
        <v>632.07110937783023</v>
      </c>
      <c r="T78" s="98">
        <v>625.22101278734203</v>
      </c>
      <c r="U78" s="98">
        <v>643.64686878334192</v>
      </c>
      <c r="V78" s="98">
        <v>683.31682185569105</v>
      </c>
      <c r="W78" s="98">
        <v>631.16762629220625</v>
      </c>
      <c r="X78" s="98">
        <v>498.44064984491325</v>
      </c>
      <c r="Y78" s="98">
        <v>437.17188227151712</v>
      </c>
      <c r="DA78" s="63" t="s">
        <v>1812</v>
      </c>
    </row>
    <row r="79" spans="1:105" ht="12" customHeight="1" x14ac:dyDescent="0.25">
      <c r="A79" s="109" t="s">
        <v>120</v>
      </c>
      <c r="B79" s="33">
        <v>22.858150032643131</v>
      </c>
      <c r="C79" s="33">
        <v>28.39928321688118</v>
      </c>
      <c r="D79" s="33">
        <v>35.111055853655472</v>
      </c>
      <c r="E79" s="33">
        <v>46.132344198593408</v>
      </c>
      <c r="F79" s="33">
        <v>75.928767142151713</v>
      </c>
      <c r="G79" s="33">
        <v>43.419651019712923</v>
      </c>
      <c r="H79" s="33">
        <v>35.471016872572555</v>
      </c>
      <c r="I79" s="33">
        <v>22.236952700546645</v>
      </c>
      <c r="J79" s="33">
        <v>37.721475863529143</v>
      </c>
      <c r="K79" s="33">
        <v>35.612241578198585</v>
      </c>
      <c r="L79" s="33">
        <v>18.18525793498517</v>
      </c>
      <c r="M79" s="33">
        <v>3.5149467775341039</v>
      </c>
      <c r="N79" s="33">
        <v>9.1529875735084723</v>
      </c>
      <c r="O79" s="33">
        <v>16.226812743518057</v>
      </c>
      <c r="P79" s="33">
        <v>11.942907340587272</v>
      </c>
      <c r="Q79" s="33">
        <v>12.641628639268863</v>
      </c>
      <c r="R79" s="33">
        <v>12.538580779496741</v>
      </c>
      <c r="S79" s="33">
        <v>14.981336692126101</v>
      </c>
      <c r="T79" s="33">
        <v>17.184344723424033</v>
      </c>
      <c r="U79" s="33">
        <v>16.064727866250291</v>
      </c>
      <c r="V79" s="33">
        <v>18.454031852381942</v>
      </c>
      <c r="W79" s="33">
        <v>20.842642168187762</v>
      </c>
      <c r="X79" s="33">
        <v>22.221008457400018</v>
      </c>
      <c r="Y79" s="33">
        <v>32.341839505423167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765.96347653220687</v>
      </c>
      <c r="C81" s="117">
        <f t="shared" si="28"/>
        <v>859.91546819649056</v>
      </c>
      <c r="D81" s="117">
        <f t="shared" si="28"/>
        <v>1428.282879839715</v>
      </c>
      <c r="E81" s="117">
        <f t="shared" si="28"/>
        <v>2284.1207922445601</v>
      </c>
      <c r="F81" s="117">
        <f t="shared" si="28"/>
        <v>1693.8987805578467</v>
      </c>
      <c r="G81" s="117">
        <f t="shared" si="28"/>
        <v>2747.6602249722441</v>
      </c>
      <c r="H81" s="117">
        <f t="shared" si="28"/>
        <v>3452.8035385304688</v>
      </c>
      <c r="I81" s="117">
        <f t="shared" si="28"/>
        <v>4719.9332244906491</v>
      </c>
      <c r="J81" s="117">
        <f t="shared" si="28"/>
        <v>5510.2618538283987</v>
      </c>
      <c r="K81" s="117">
        <f t="shared" si="28"/>
        <v>5369.2985101298236</v>
      </c>
      <c r="L81" s="117">
        <f t="shared" si="28"/>
        <v>5271.9647109366206</v>
      </c>
      <c r="M81" s="117">
        <f t="shared" si="28"/>
        <v>3795.8562694901871</v>
      </c>
      <c r="N81" s="117">
        <f t="shared" si="28"/>
        <v>5086.348579060641</v>
      </c>
      <c r="O81" s="117">
        <f t="shared" si="28"/>
        <v>5021.0368112953356</v>
      </c>
      <c r="P81" s="117">
        <f t="shared" si="28"/>
        <v>4419.1281062504841</v>
      </c>
      <c r="Q81" s="117">
        <f t="shared" si="28"/>
        <v>5020.3529998806016</v>
      </c>
      <c r="R81" s="117">
        <f t="shared" ref="R81:V81" si="29">R82+R85+R87+R100</f>
        <v>4893.0802908482001</v>
      </c>
      <c r="S81" s="117">
        <f t="shared" si="29"/>
        <v>5525.9892780119771</v>
      </c>
      <c r="T81" s="117">
        <f t="shared" si="29"/>
        <v>5249.5260827958427</v>
      </c>
      <c r="U81" s="117">
        <f t="shared" si="29"/>
        <v>5403.6743161947998</v>
      </c>
      <c r="V81" s="117">
        <f t="shared" si="29"/>
        <v>5253.9806244527808</v>
      </c>
      <c r="W81" s="117">
        <f t="shared" ref="W81:Y81" si="30">W82+W85+W87+W100</f>
        <v>5798.4541105118142</v>
      </c>
      <c r="X81" s="117">
        <f t="shared" si="30"/>
        <v>5355.2751203198422</v>
      </c>
      <c r="Y81" s="117">
        <f t="shared" si="30"/>
        <v>5281.3239679145117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543.71701503547115</v>
      </c>
      <c r="C82" s="122">
        <f t="shared" si="31"/>
        <v>593.88943124165576</v>
      </c>
      <c r="D82" s="122">
        <f t="shared" si="31"/>
        <v>1031.7785160005637</v>
      </c>
      <c r="E82" s="122">
        <f t="shared" si="31"/>
        <v>1756.0296483326747</v>
      </c>
      <c r="F82" s="122">
        <f t="shared" si="31"/>
        <v>1125.1487711118687</v>
      </c>
      <c r="G82" s="122">
        <f t="shared" si="31"/>
        <v>2071.4659613590966</v>
      </c>
      <c r="H82" s="122">
        <f t="shared" si="31"/>
        <v>2544.4207560260352</v>
      </c>
      <c r="I82" s="122">
        <f t="shared" si="31"/>
        <v>3671.1932607704757</v>
      </c>
      <c r="J82" s="122">
        <f t="shared" si="31"/>
        <v>4415.2640485626434</v>
      </c>
      <c r="K82" s="122">
        <f t="shared" si="31"/>
        <v>4275.9391716193095</v>
      </c>
      <c r="L82" s="122">
        <f t="shared" si="31"/>
        <v>4175.3718538599796</v>
      </c>
      <c r="M82" s="122">
        <f t="shared" si="31"/>
        <v>2640.0373527693882</v>
      </c>
      <c r="N82" s="122">
        <f t="shared" si="31"/>
        <v>3926.8173097167278</v>
      </c>
      <c r="O82" s="122">
        <f t="shared" si="31"/>
        <v>3972.23919825752</v>
      </c>
      <c r="P82" s="122">
        <f t="shared" si="31"/>
        <v>3402.3583390972426</v>
      </c>
      <c r="Q82" s="122">
        <f t="shared" si="31"/>
        <v>3901.6961853426865</v>
      </c>
      <c r="R82" s="122">
        <f t="shared" ref="R82:V82" si="32">SUM(R83:R84)</f>
        <v>3822.4180737262641</v>
      </c>
      <c r="S82" s="122">
        <f t="shared" si="32"/>
        <v>4272.0594345946156</v>
      </c>
      <c r="T82" s="122">
        <f t="shared" si="32"/>
        <v>4037.4172718819382</v>
      </c>
      <c r="U82" s="122">
        <f t="shared" si="32"/>
        <v>4116.5827835688551</v>
      </c>
      <c r="V82" s="122">
        <f t="shared" si="32"/>
        <v>4043.6228918907623</v>
      </c>
      <c r="W82" s="122">
        <f t="shared" ref="W82:Y82" si="33">SUM(W83:W84)</f>
        <v>4688.5199629364033</v>
      </c>
      <c r="X82" s="122">
        <f t="shared" si="33"/>
        <v>4335.133474064447</v>
      </c>
      <c r="Y82" s="122">
        <f t="shared" si="33"/>
        <v>4283.3000604873896</v>
      </c>
      <c r="DA82" s="130" t="s">
        <v>1815</v>
      </c>
    </row>
    <row r="83" spans="1:105" ht="12" customHeight="1" x14ac:dyDescent="0.25">
      <c r="A83" s="97" t="s">
        <v>199</v>
      </c>
      <c r="B83" s="98">
        <v>538.16186211926572</v>
      </c>
      <c r="C83" s="98">
        <v>587.98406380884057</v>
      </c>
      <c r="D83" s="98">
        <v>1021.6434242152939</v>
      </c>
      <c r="E83" s="98">
        <v>1740.4637223883249</v>
      </c>
      <c r="F83" s="98">
        <v>1114.5899804049541</v>
      </c>
      <c r="G83" s="98">
        <v>2052.2966090845207</v>
      </c>
      <c r="H83" s="98">
        <v>2521.5906079294068</v>
      </c>
      <c r="I83" s="98">
        <v>3639.3610865727437</v>
      </c>
      <c r="J83" s="98">
        <v>4378.7096472823823</v>
      </c>
      <c r="K83" s="98">
        <v>4241.1260520543292</v>
      </c>
      <c r="L83" s="98">
        <v>4140.3434048587187</v>
      </c>
      <c r="M83" s="98">
        <v>2617.849693564046</v>
      </c>
      <c r="N83" s="98">
        <v>3896.0938189363292</v>
      </c>
      <c r="O83" s="98">
        <v>3939.2363543135093</v>
      </c>
      <c r="P83" s="98">
        <v>3373.3541388517797</v>
      </c>
      <c r="Q83" s="98">
        <v>3871.7436751606665</v>
      </c>
      <c r="R83" s="98">
        <v>3793.1779478688463</v>
      </c>
      <c r="S83" s="98">
        <v>4239.635422086023</v>
      </c>
      <c r="T83" s="98">
        <v>4007.0863404453303</v>
      </c>
      <c r="U83" s="98">
        <v>4085.4670514000018</v>
      </c>
      <c r="V83" s="98">
        <v>4013.2107410300773</v>
      </c>
      <c r="W83" s="98">
        <v>4643.589916754986</v>
      </c>
      <c r="X83" s="98">
        <v>4292.0835010648225</v>
      </c>
      <c r="Y83" s="98">
        <v>4242.8090177722543</v>
      </c>
      <c r="DA83" s="63" t="s">
        <v>1816</v>
      </c>
    </row>
    <row r="84" spans="1:105" ht="12" customHeight="1" x14ac:dyDescent="0.25">
      <c r="A84" s="97" t="s">
        <v>53</v>
      </c>
      <c r="B84" s="98">
        <v>5.5551529162053823</v>
      </c>
      <c r="C84" s="98">
        <v>5.9053674328151775</v>
      </c>
      <c r="D84" s="98">
        <v>10.135091785269909</v>
      </c>
      <c r="E84" s="98">
        <v>15.565925944349816</v>
      </c>
      <c r="F84" s="98">
        <v>10.558790706914666</v>
      </c>
      <c r="G84" s="98">
        <v>19.169352274575918</v>
      </c>
      <c r="H84" s="98">
        <v>22.83014809662858</v>
      </c>
      <c r="I84" s="98">
        <v>31.832174197731995</v>
      </c>
      <c r="J84" s="98">
        <v>36.554401280261487</v>
      </c>
      <c r="K84" s="98">
        <v>34.813119564980383</v>
      </c>
      <c r="L84" s="98">
        <v>35.02844900126108</v>
      </c>
      <c r="M84" s="98">
        <v>22.187659205342122</v>
      </c>
      <c r="N84" s="98">
        <v>30.723490780398734</v>
      </c>
      <c r="O84" s="98">
        <v>33.002843944010699</v>
      </c>
      <c r="P84" s="98">
        <v>29.004200245463149</v>
      </c>
      <c r="Q84" s="98">
        <v>29.952510182020028</v>
      </c>
      <c r="R84" s="98">
        <v>29.240125857417603</v>
      </c>
      <c r="S84" s="98">
        <v>32.424012508592241</v>
      </c>
      <c r="T84" s="98">
        <v>30.330931436607884</v>
      </c>
      <c r="U84" s="98">
        <v>31.115732168853622</v>
      </c>
      <c r="V84" s="98">
        <v>30.4121508606849</v>
      </c>
      <c r="W84" s="98">
        <v>44.930046181416884</v>
      </c>
      <c r="X84" s="98">
        <v>43.049972999624472</v>
      </c>
      <c r="Y84" s="98">
        <v>40.491042715135272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6.7970196918025492</v>
      </c>
      <c r="C85" s="122">
        <f t="shared" si="34"/>
        <v>10.711426085719227</v>
      </c>
      <c r="D85" s="122">
        <f t="shared" si="34"/>
        <v>17.549811063074628</v>
      </c>
      <c r="E85" s="122">
        <f t="shared" si="34"/>
        <v>88.568123180527948</v>
      </c>
      <c r="F85" s="122">
        <f t="shared" si="34"/>
        <v>44.854592025255435</v>
      </c>
      <c r="G85" s="122">
        <f t="shared" si="34"/>
        <v>55.140746008873471</v>
      </c>
      <c r="H85" s="122">
        <f t="shared" si="34"/>
        <v>105.30836822109185</v>
      </c>
      <c r="I85" s="122">
        <f t="shared" si="34"/>
        <v>130.73112588355491</v>
      </c>
      <c r="J85" s="122">
        <f t="shared" si="34"/>
        <v>184.33025536860583</v>
      </c>
      <c r="K85" s="122">
        <f t="shared" si="34"/>
        <v>187.34548954370646</v>
      </c>
      <c r="L85" s="122">
        <f t="shared" si="34"/>
        <v>147.32044951118107</v>
      </c>
      <c r="M85" s="122">
        <f t="shared" si="34"/>
        <v>164.26505163792677</v>
      </c>
      <c r="N85" s="122">
        <f t="shared" si="34"/>
        <v>250.87472537942804</v>
      </c>
      <c r="O85" s="122">
        <f t="shared" si="34"/>
        <v>148.95490969061589</v>
      </c>
      <c r="P85" s="122">
        <f t="shared" si="34"/>
        <v>101.79158564048826</v>
      </c>
      <c r="Q85" s="122">
        <f t="shared" si="34"/>
        <v>212.45873773164877</v>
      </c>
      <c r="R85" s="122">
        <f t="shared" si="34"/>
        <v>157.29495404203843</v>
      </c>
      <c r="S85" s="122">
        <f t="shared" si="34"/>
        <v>259.52024777983081</v>
      </c>
      <c r="T85" s="122">
        <f t="shared" si="34"/>
        <v>218.58350544913131</v>
      </c>
      <c r="U85" s="122">
        <f t="shared" si="34"/>
        <v>285.32917900339567</v>
      </c>
      <c r="V85" s="122">
        <f t="shared" si="34"/>
        <v>229.52664380209433</v>
      </c>
      <c r="W85" s="122">
        <f t="shared" si="34"/>
        <v>219.91000167380719</v>
      </c>
      <c r="X85" s="122">
        <f t="shared" si="34"/>
        <v>319.59083967091686</v>
      </c>
      <c r="Y85" s="122">
        <f t="shared" si="34"/>
        <v>269.84361850246069</v>
      </c>
      <c r="DA85" s="130" t="s">
        <v>1818</v>
      </c>
    </row>
    <row r="86" spans="1:105" ht="12" customHeight="1" x14ac:dyDescent="0.25">
      <c r="A86" s="97" t="s">
        <v>53</v>
      </c>
      <c r="B86" s="98">
        <v>6.7970196918025492</v>
      </c>
      <c r="C86" s="98">
        <v>10.711426085719227</v>
      </c>
      <c r="D86" s="98">
        <v>17.549811063074628</v>
      </c>
      <c r="E86" s="98">
        <v>88.568123180527948</v>
      </c>
      <c r="F86" s="98">
        <v>44.854592025255435</v>
      </c>
      <c r="G86" s="98">
        <v>55.140746008873471</v>
      </c>
      <c r="H86" s="98">
        <v>105.30836822109185</v>
      </c>
      <c r="I86" s="98">
        <v>130.73112588355491</v>
      </c>
      <c r="J86" s="98">
        <v>184.33025536860583</v>
      </c>
      <c r="K86" s="98">
        <v>187.34548954370646</v>
      </c>
      <c r="L86" s="98">
        <v>147.32044951118107</v>
      </c>
      <c r="M86" s="98">
        <v>164.26505163792677</v>
      </c>
      <c r="N86" s="98">
        <v>250.87472537942804</v>
      </c>
      <c r="O86" s="98">
        <v>148.95490969061589</v>
      </c>
      <c r="P86" s="98">
        <v>101.79158564048826</v>
      </c>
      <c r="Q86" s="98">
        <v>212.45873773164877</v>
      </c>
      <c r="R86" s="98">
        <v>157.29495404203843</v>
      </c>
      <c r="S86" s="98">
        <v>259.52024777983081</v>
      </c>
      <c r="T86" s="98">
        <v>218.58350544913131</v>
      </c>
      <c r="U86" s="98">
        <v>285.32917900339567</v>
      </c>
      <c r="V86" s="98">
        <v>229.52664380209433</v>
      </c>
      <c r="W86" s="98">
        <v>219.91000167380719</v>
      </c>
      <c r="X86" s="98">
        <v>319.59083967091686</v>
      </c>
      <c r="Y86" s="98">
        <v>269.84361850246069</v>
      </c>
      <c r="DA86" s="63" t="s">
        <v>1819</v>
      </c>
    </row>
    <row r="87" spans="1:105" ht="12" customHeight="1" x14ac:dyDescent="0.25">
      <c r="A87" s="121" t="s">
        <v>55</v>
      </c>
      <c r="B87" s="122">
        <v>141.66283773416603</v>
      </c>
      <c r="C87" s="122">
        <v>165.24579902685397</v>
      </c>
      <c r="D87" s="122">
        <v>248.69143836147583</v>
      </c>
      <c r="E87" s="122">
        <v>291.62086890171832</v>
      </c>
      <c r="F87" s="122">
        <v>337.66960619078156</v>
      </c>
      <c r="G87" s="122">
        <v>414.67181440132669</v>
      </c>
      <c r="H87" s="122">
        <v>530.68493219642744</v>
      </c>
      <c r="I87" s="122">
        <v>606.83003080933338</v>
      </c>
      <c r="J87" s="122">
        <v>616.15500977702402</v>
      </c>
      <c r="K87" s="122">
        <v>613.03077484127641</v>
      </c>
      <c r="L87" s="122">
        <v>665.20488587943009</v>
      </c>
      <c r="M87" s="122">
        <v>716.03342213947735</v>
      </c>
      <c r="N87" s="122">
        <v>671.78881554671148</v>
      </c>
      <c r="O87" s="122">
        <v>644.39595538881156</v>
      </c>
      <c r="P87" s="122">
        <v>672.91764878070637</v>
      </c>
      <c r="Q87" s="122">
        <v>654.70502511759537</v>
      </c>
      <c r="R87" s="122">
        <v>659.10311197072531</v>
      </c>
      <c r="S87" s="122">
        <v>695.54612649993885</v>
      </c>
      <c r="T87" s="122">
        <v>691.41518922992668</v>
      </c>
      <c r="U87" s="122">
        <v>694.90427209174015</v>
      </c>
      <c r="V87" s="122">
        <v>668.84215468941932</v>
      </c>
      <c r="W87" s="122">
        <v>592.53507014064826</v>
      </c>
      <c r="X87" s="122">
        <v>458.70191199884783</v>
      </c>
      <c r="Y87" s="122">
        <v>474.97344126064814</v>
      </c>
      <c r="DA87" s="130" t="s">
        <v>1820</v>
      </c>
    </row>
    <row r="88" spans="1:105" ht="12" customHeight="1" x14ac:dyDescent="0.25">
      <c r="A88" s="97" t="s">
        <v>132</v>
      </c>
      <c r="B88" s="98">
        <v>24.042924072034573</v>
      </c>
      <c r="C88" s="98">
        <v>25.496116107349295</v>
      </c>
      <c r="D88" s="98">
        <v>46.359216384490232</v>
      </c>
      <c r="E88" s="98">
        <v>55.873788878352222</v>
      </c>
      <c r="F88" s="98">
        <v>63.098059492681358</v>
      </c>
      <c r="G88" s="98">
        <v>79.11941982735101</v>
      </c>
      <c r="H88" s="98">
        <v>103.54692215261221</v>
      </c>
      <c r="I88" s="98">
        <v>103.34350051404708</v>
      </c>
      <c r="J88" s="98">
        <v>112.70369382874146</v>
      </c>
      <c r="K88" s="98">
        <v>114.62654160663317</v>
      </c>
      <c r="L88" s="98">
        <v>129.56506372262467</v>
      </c>
      <c r="M88" s="98">
        <v>151.15280379331733</v>
      </c>
      <c r="N88" s="98">
        <v>152.73053407189477</v>
      </c>
      <c r="O88" s="98">
        <v>154.4668601908042</v>
      </c>
      <c r="P88" s="98">
        <v>166.0113544559124</v>
      </c>
      <c r="Q88" s="98">
        <v>161.00842941619371</v>
      </c>
      <c r="R88" s="98">
        <v>157.0040205037192</v>
      </c>
      <c r="S88" s="98">
        <v>175.25395648544696</v>
      </c>
      <c r="T88" s="98">
        <v>165.30689387272031</v>
      </c>
      <c r="U88" s="98">
        <v>168.68354471149235</v>
      </c>
      <c r="V88" s="98">
        <v>165.91339614321473</v>
      </c>
      <c r="W88" s="98">
        <v>186.2576906706515</v>
      </c>
      <c r="X88" s="98">
        <v>179.77300415935636</v>
      </c>
      <c r="Y88" s="98">
        <v>176.83748877755153</v>
      </c>
      <c r="DA88" s="63" t="s">
        <v>1821</v>
      </c>
    </row>
    <row r="89" spans="1:105" ht="12" customHeight="1" x14ac:dyDescent="0.25">
      <c r="A89" s="97" t="s">
        <v>131</v>
      </c>
      <c r="B89" s="98">
        <v>4.2115477792278103E-3</v>
      </c>
      <c r="C89" s="98">
        <v>4.3380601312553542E-3</v>
      </c>
      <c r="D89" s="98">
        <v>1.0457490823067206E-2</v>
      </c>
      <c r="E89" s="98">
        <v>1.4506166701343245E-2</v>
      </c>
      <c r="F89" s="98">
        <v>1.5502596161579892E-2</v>
      </c>
      <c r="G89" s="98">
        <v>3.0660559496246992E-2</v>
      </c>
      <c r="H89" s="98">
        <v>5.5354235806224818E-2</v>
      </c>
      <c r="I89" s="98">
        <v>8.0463390318225136E-2</v>
      </c>
      <c r="J89" s="98">
        <v>0.1208742497516366</v>
      </c>
      <c r="K89" s="98">
        <v>0.15215435065051197</v>
      </c>
      <c r="L89" s="98">
        <v>0.25837806783158868</v>
      </c>
      <c r="M89" s="98">
        <v>0.3203008683272523</v>
      </c>
      <c r="N89" s="98">
        <v>0.38279390291392396</v>
      </c>
      <c r="O89" s="98">
        <v>0.44658408927584203</v>
      </c>
      <c r="P89" s="98">
        <v>0.57334698181687516</v>
      </c>
      <c r="Q89" s="98">
        <v>0.57512393342881563</v>
      </c>
      <c r="R89" s="98">
        <v>0.57421138770549884</v>
      </c>
      <c r="S89" s="98">
        <v>0.73953177166595596</v>
      </c>
      <c r="T89" s="98">
        <v>0.68708398312382268</v>
      </c>
      <c r="U89" s="98">
        <v>0.74635071721564017</v>
      </c>
      <c r="V89" s="98">
        <v>0.75381138046269569</v>
      </c>
      <c r="W89" s="98">
        <v>1.6607198234597005</v>
      </c>
      <c r="X89" s="98">
        <v>3.5024891795531592</v>
      </c>
      <c r="Y89" s="98">
        <v>3.1520227778747647</v>
      </c>
      <c r="DA89" s="63" t="s">
        <v>1822</v>
      </c>
    </row>
    <row r="90" spans="1:105" ht="12" customHeight="1" x14ac:dyDescent="0.25">
      <c r="A90" s="100" t="s">
        <v>199</v>
      </c>
      <c r="B90" s="101">
        <v>7.7349567905100273E-4</v>
      </c>
      <c r="C90" s="101">
        <v>6.9184399087007852E-4</v>
      </c>
      <c r="D90" s="101">
        <v>1.9516513856016767E-3</v>
      </c>
      <c r="E90" s="101">
        <v>2.2640826847828478E-3</v>
      </c>
      <c r="F90" s="101">
        <v>2.9988698842234917E-3</v>
      </c>
      <c r="G90" s="101">
        <v>4.9570705640963617E-3</v>
      </c>
      <c r="H90" s="101">
        <v>8.753792440231065E-3</v>
      </c>
      <c r="I90" s="101">
        <v>1.1764090292474732E-2</v>
      </c>
      <c r="J90" s="101">
        <v>2.2327958121985965E-2</v>
      </c>
      <c r="K90" s="101">
        <v>2.2243017900823198E-2</v>
      </c>
      <c r="L90" s="101">
        <v>3.6096642347447916E-2</v>
      </c>
      <c r="M90" s="101">
        <v>5.5703296920730665E-2</v>
      </c>
      <c r="N90" s="101">
        <v>4.8389190118567176E-2</v>
      </c>
      <c r="O90" s="101">
        <v>5.3351903749207195E-2</v>
      </c>
      <c r="P90" s="101">
        <v>0.1157766693308533</v>
      </c>
      <c r="Q90" s="101">
        <v>7.5133457489730757E-2</v>
      </c>
      <c r="R90" s="101">
        <v>7.1305996624360005E-2</v>
      </c>
      <c r="S90" s="101">
        <v>0.10173448423051978</v>
      </c>
      <c r="T90" s="101">
        <v>8.5989733042133476E-2</v>
      </c>
      <c r="U90" s="101">
        <v>0.10987298083853574</v>
      </c>
      <c r="V90" s="101">
        <v>0.12157510444574542</v>
      </c>
      <c r="W90" s="101">
        <v>0.36075920882670071</v>
      </c>
      <c r="X90" s="101">
        <v>0.37530308912637389</v>
      </c>
      <c r="Y90" s="101">
        <v>0.6376270769629796</v>
      </c>
      <c r="DA90" s="131" t="s">
        <v>1823</v>
      </c>
    </row>
    <row r="91" spans="1:105" ht="12" customHeight="1" x14ac:dyDescent="0.25">
      <c r="A91" s="103" t="s">
        <v>52</v>
      </c>
      <c r="B91" s="104">
        <v>3.4380521001768079E-3</v>
      </c>
      <c r="C91" s="104">
        <v>3.6462161403852758E-3</v>
      </c>
      <c r="D91" s="104">
        <v>8.5058394374655302E-3</v>
      </c>
      <c r="E91" s="104">
        <v>1.2242084016560397E-2</v>
      </c>
      <c r="F91" s="104">
        <v>1.25037262773564E-2</v>
      </c>
      <c r="G91" s="104">
        <v>2.5703488932150631E-2</v>
      </c>
      <c r="H91" s="104">
        <v>4.6600443365993754E-2</v>
      </c>
      <c r="I91" s="104">
        <v>6.8699300025750407E-2</v>
      </c>
      <c r="J91" s="104">
        <v>9.8546291629650645E-2</v>
      </c>
      <c r="K91" s="104">
        <v>0.12991133274968877</v>
      </c>
      <c r="L91" s="104">
        <v>0.22228142548414079</v>
      </c>
      <c r="M91" s="104">
        <v>0.26459757140652163</v>
      </c>
      <c r="N91" s="104">
        <v>0.33440471279535677</v>
      </c>
      <c r="O91" s="104">
        <v>0.39323218552663486</v>
      </c>
      <c r="P91" s="104">
        <v>0.45757031248602181</v>
      </c>
      <c r="Q91" s="104">
        <v>0.49999047593908491</v>
      </c>
      <c r="R91" s="104">
        <v>0.50290539108113885</v>
      </c>
      <c r="S91" s="104">
        <v>0.63779728743543618</v>
      </c>
      <c r="T91" s="104">
        <v>0.60109425008168915</v>
      </c>
      <c r="U91" s="104">
        <v>0.63647773637710447</v>
      </c>
      <c r="V91" s="104">
        <v>0.63223627601695032</v>
      </c>
      <c r="W91" s="104">
        <v>1.2999606146329998</v>
      </c>
      <c r="X91" s="104">
        <v>3.1271860904267852</v>
      </c>
      <c r="Y91" s="104">
        <v>2.514395700911785</v>
      </c>
      <c r="DA91" s="132" t="s">
        <v>1824</v>
      </c>
    </row>
    <row r="92" spans="1:105" ht="12" customHeight="1" x14ac:dyDescent="0.25">
      <c r="A92" s="106" t="s">
        <v>124</v>
      </c>
      <c r="B92" s="101">
        <v>58.198532222015643</v>
      </c>
      <c r="C92" s="101">
        <v>66.50652008656489</v>
      </c>
      <c r="D92" s="101">
        <v>79.720019924498246</v>
      </c>
      <c r="E92" s="101">
        <v>91.152063768599774</v>
      </c>
      <c r="F92" s="101">
        <v>110.00658079795163</v>
      </c>
      <c r="G92" s="101">
        <v>109.62306160074985</v>
      </c>
      <c r="H92" s="101">
        <v>115.38912261083304</v>
      </c>
      <c r="I92" s="101">
        <v>106.26712188697267</v>
      </c>
      <c r="J92" s="101">
        <v>101.07030263892156</v>
      </c>
      <c r="K92" s="101">
        <v>102.08314321619527</v>
      </c>
      <c r="L92" s="101">
        <v>110.43694945026972</v>
      </c>
      <c r="M92" s="101">
        <v>123.32487901073866</v>
      </c>
      <c r="N92" s="101">
        <v>110.53843478377621</v>
      </c>
      <c r="O92" s="101">
        <v>100.68339077134874</v>
      </c>
      <c r="P92" s="101">
        <v>87.956800174205966</v>
      </c>
      <c r="Q92" s="101">
        <v>90.406548377160348</v>
      </c>
      <c r="R92" s="101">
        <v>96.516716903561701</v>
      </c>
      <c r="S92" s="101">
        <v>106.04449122311659</v>
      </c>
      <c r="T92" s="101">
        <v>112.15385160728127</v>
      </c>
      <c r="U92" s="101">
        <v>111.42145112306147</v>
      </c>
      <c r="V92" s="101">
        <v>109.44078662638333</v>
      </c>
      <c r="W92" s="101">
        <v>100.08798177334543</v>
      </c>
      <c r="X92" s="101">
        <v>89.582863766612775</v>
      </c>
      <c r="Y92" s="101">
        <v>89.835775492928249</v>
      </c>
      <c r="DA92" s="131" t="s">
        <v>1825</v>
      </c>
    </row>
    <row r="93" spans="1:105" ht="12" customHeight="1" x14ac:dyDescent="0.25">
      <c r="A93" s="107" t="s">
        <v>123</v>
      </c>
      <c r="B93" s="104">
        <v>1.0354454681365552E-2</v>
      </c>
      <c r="C93" s="104">
        <v>1.4237345892740363E-2</v>
      </c>
      <c r="D93" s="104">
        <v>1.752600091189559E-2</v>
      </c>
      <c r="E93" s="104">
        <v>2.4318462779136647E-2</v>
      </c>
      <c r="F93" s="104">
        <v>3.368782939806958E-2</v>
      </c>
      <c r="G93" s="104">
        <v>4.7547352694112928E-2</v>
      </c>
      <c r="H93" s="104">
        <v>6.0815952338826938E-2</v>
      </c>
      <c r="I93" s="104">
        <v>8.6794393263547723E-2</v>
      </c>
      <c r="J93" s="104">
        <v>0.1080689729678368</v>
      </c>
      <c r="K93" s="104">
        <v>0.1391341947234363</v>
      </c>
      <c r="L93" s="104">
        <v>0.22529792208940722</v>
      </c>
      <c r="M93" s="104">
        <v>0.27163247239951865</v>
      </c>
      <c r="N93" s="104">
        <v>0.27910861029872142</v>
      </c>
      <c r="O93" s="104">
        <v>0.29524845404199052</v>
      </c>
      <c r="P93" s="104">
        <v>0.2783360790976287</v>
      </c>
      <c r="Q93" s="104">
        <v>0.31936463409464566</v>
      </c>
      <c r="R93" s="104">
        <v>0.36834901920310592</v>
      </c>
      <c r="S93" s="104">
        <v>0.43800475951128792</v>
      </c>
      <c r="T93" s="104">
        <v>0.48360080875881029</v>
      </c>
      <c r="U93" s="104">
        <v>0.49747428988308606</v>
      </c>
      <c r="V93" s="104">
        <v>0.51660660410034387</v>
      </c>
      <c r="W93" s="104">
        <v>0.73012245026086453</v>
      </c>
      <c r="X93" s="104">
        <v>1.3700519431769147</v>
      </c>
      <c r="Y93" s="104">
        <v>1.2807577466459605</v>
      </c>
      <c r="DA93" s="132" t="s">
        <v>1826</v>
      </c>
    </row>
    <row r="94" spans="1:105" ht="12" customHeight="1" x14ac:dyDescent="0.25">
      <c r="A94" s="108" t="s">
        <v>50</v>
      </c>
      <c r="B94" s="98">
        <v>1.9017818183126403E-3</v>
      </c>
      <c r="C94" s="98">
        <v>2.2722572795960054E-3</v>
      </c>
      <c r="D94" s="98">
        <v>3.2695360032376519E-3</v>
      </c>
      <c r="E94" s="98">
        <v>3.794035292325889E-3</v>
      </c>
      <c r="F94" s="98">
        <v>6.5245756305627152E-3</v>
      </c>
      <c r="G94" s="98">
        <v>7.6955364789028854E-3</v>
      </c>
      <c r="H94" s="98">
        <v>9.6013990054816239E-3</v>
      </c>
      <c r="I94" s="98">
        <v>1.2673962352662143E-2</v>
      </c>
      <c r="J94" s="98">
        <v>1.9915656332717729E-2</v>
      </c>
      <c r="K94" s="98">
        <v>2.0342234456431178E-2</v>
      </c>
      <c r="L94" s="98">
        <v>3.1506033844005833E-2</v>
      </c>
      <c r="M94" s="98">
        <v>4.7311572371373227E-2</v>
      </c>
      <c r="N94" s="98">
        <v>3.5303332003936323E-2</v>
      </c>
      <c r="O94" s="98">
        <v>3.5310082252347337E-2</v>
      </c>
      <c r="P94" s="98">
        <v>5.5868661106713208E-2</v>
      </c>
      <c r="Q94" s="98">
        <v>4.1561538046917978E-2</v>
      </c>
      <c r="R94" s="98">
        <v>4.593995310906003E-2</v>
      </c>
      <c r="S94" s="98">
        <v>5.9876484759417696E-2</v>
      </c>
      <c r="T94" s="98">
        <v>6.0765314235646434E-2</v>
      </c>
      <c r="U94" s="98">
        <v>7.3307642888941246E-2</v>
      </c>
      <c r="V94" s="98">
        <v>8.370503952950592E-2</v>
      </c>
      <c r="W94" s="98">
        <v>0.15738230940085668</v>
      </c>
      <c r="X94" s="98">
        <v>0.14878460293058143</v>
      </c>
      <c r="Y94" s="98">
        <v>0.260075313429393</v>
      </c>
      <c r="DA94" s="63" t="s">
        <v>1827</v>
      </c>
    </row>
    <row r="95" spans="1:105" ht="12" customHeight="1" x14ac:dyDescent="0.25">
      <c r="A95" s="108" t="s">
        <v>52</v>
      </c>
      <c r="B95" s="98">
        <v>8.4526728630529117E-3</v>
      </c>
      <c r="C95" s="98">
        <v>1.1965088613144357E-2</v>
      </c>
      <c r="D95" s="98">
        <v>1.4256464908657939E-2</v>
      </c>
      <c r="E95" s="98">
        <v>2.0524427486810756E-2</v>
      </c>
      <c r="F95" s="98">
        <v>2.7163253767506862E-2</v>
      </c>
      <c r="G95" s="98">
        <v>3.9851816215210042E-2</v>
      </c>
      <c r="H95" s="98">
        <v>5.1214553333345313E-2</v>
      </c>
      <c r="I95" s="98">
        <v>7.4120430910885576E-2</v>
      </c>
      <c r="J95" s="98">
        <v>8.8153316635119064E-2</v>
      </c>
      <c r="K95" s="98">
        <v>0.11879196026700511</v>
      </c>
      <c r="L95" s="98">
        <v>0.19379188824540139</v>
      </c>
      <c r="M95" s="98">
        <v>0.22432090002814545</v>
      </c>
      <c r="N95" s="98">
        <v>0.2438052782947851</v>
      </c>
      <c r="O95" s="98">
        <v>0.25993837178964319</v>
      </c>
      <c r="P95" s="98">
        <v>0.22246741799091546</v>
      </c>
      <c r="Q95" s="98">
        <v>0.27780309604772768</v>
      </c>
      <c r="R95" s="98">
        <v>0.3224090660940459</v>
      </c>
      <c r="S95" s="98">
        <v>0.37812827475187022</v>
      </c>
      <c r="T95" s="98">
        <v>0.42283549452316382</v>
      </c>
      <c r="U95" s="98">
        <v>0.4241666469941448</v>
      </c>
      <c r="V95" s="98">
        <v>0.43290156457083795</v>
      </c>
      <c r="W95" s="98">
        <v>0.57274014086000791</v>
      </c>
      <c r="X95" s="98">
        <v>1.2212673402463332</v>
      </c>
      <c r="Y95" s="98">
        <v>1.0206824332165676</v>
      </c>
      <c r="DA95" s="63" t="s">
        <v>1828</v>
      </c>
    </row>
    <row r="96" spans="1:105" ht="12" customHeight="1" x14ac:dyDescent="0.25">
      <c r="A96" s="106" t="s">
        <v>122</v>
      </c>
      <c r="B96" s="101">
        <v>58.356694444002919</v>
      </c>
      <c r="C96" s="101">
        <v>71.690493516198472</v>
      </c>
      <c r="D96" s="101">
        <v>119.55344543052983</v>
      </c>
      <c r="E96" s="101">
        <v>140.53853426879067</v>
      </c>
      <c r="F96" s="101">
        <v>159.76572445682083</v>
      </c>
      <c r="G96" s="101">
        <v>214.74522803718011</v>
      </c>
      <c r="H96" s="101">
        <v>294.14853446835696</v>
      </c>
      <c r="I96" s="101">
        <v>362.97054182762707</v>
      </c>
      <c r="J96" s="101">
        <v>358.91070797123308</v>
      </c>
      <c r="K96" s="101">
        <v>345.28427172368941</v>
      </c>
      <c r="L96" s="101">
        <v>350.64038103086352</v>
      </c>
      <c r="M96" s="101">
        <v>361.66457510174718</v>
      </c>
      <c r="N96" s="101">
        <v>327.78454157421555</v>
      </c>
      <c r="O96" s="101">
        <v>301.07908918662559</v>
      </c>
      <c r="P96" s="101">
        <v>302.4169482665227</v>
      </c>
      <c r="Q96" s="101">
        <v>288.67334992566282</v>
      </c>
      <c r="R96" s="101">
        <v>284.97805722062327</v>
      </c>
      <c r="S96" s="101">
        <v>285.26746680873947</v>
      </c>
      <c r="T96" s="101">
        <v>283.29342401202126</v>
      </c>
      <c r="U96" s="101">
        <v>276.74586958393587</v>
      </c>
      <c r="V96" s="101">
        <v>251.64548238891064</v>
      </c>
      <c r="W96" s="101">
        <v>170.17372453182003</v>
      </c>
      <c r="X96" s="101">
        <v>86.271377443015794</v>
      </c>
      <c r="Y96" s="101">
        <v>72.797060193340414</v>
      </c>
      <c r="DA96" s="131" t="s">
        <v>1829</v>
      </c>
    </row>
    <row r="97" spans="1:105" ht="12" customHeight="1" x14ac:dyDescent="0.25">
      <c r="A97" s="107" t="s">
        <v>121</v>
      </c>
      <c r="B97" s="104">
        <v>1.0501209936523135</v>
      </c>
      <c r="C97" s="104">
        <v>1.5340939107173037</v>
      </c>
      <c r="D97" s="104">
        <v>3.0307731302225549</v>
      </c>
      <c r="E97" s="104">
        <v>4.0176573564951346</v>
      </c>
      <c r="F97" s="104">
        <v>4.7500510177681212</v>
      </c>
      <c r="G97" s="104">
        <v>11.105897023855334</v>
      </c>
      <c r="H97" s="104">
        <v>17.484182776480242</v>
      </c>
      <c r="I97" s="104">
        <v>34.081608797104721</v>
      </c>
      <c r="J97" s="104">
        <v>43.241362115408421</v>
      </c>
      <c r="K97" s="104">
        <v>50.745529749384652</v>
      </c>
      <c r="L97" s="104">
        <v>74.078815685751067</v>
      </c>
      <c r="M97" s="104">
        <v>79.299230892947477</v>
      </c>
      <c r="N97" s="104">
        <v>80.073402603612323</v>
      </c>
      <c r="O97" s="104">
        <v>87.424782696715155</v>
      </c>
      <c r="P97" s="104">
        <v>115.6808628231507</v>
      </c>
      <c r="Q97" s="104">
        <v>113.72220883105503</v>
      </c>
      <c r="R97" s="104">
        <v>119.66175693591249</v>
      </c>
      <c r="S97" s="104">
        <v>127.80267545145861</v>
      </c>
      <c r="T97" s="104">
        <v>129.49033494602128</v>
      </c>
      <c r="U97" s="104">
        <v>136.80958166615176</v>
      </c>
      <c r="V97" s="104">
        <v>140.57207154634753</v>
      </c>
      <c r="W97" s="104">
        <v>133.62483089111083</v>
      </c>
      <c r="X97" s="104">
        <v>98.202125507132834</v>
      </c>
      <c r="Y97" s="104">
        <v>131.0703362723072</v>
      </c>
      <c r="DA97" s="132" t="s">
        <v>1830</v>
      </c>
    </row>
    <row r="98" spans="1:105" ht="12" customHeight="1" x14ac:dyDescent="0.25">
      <c r="A98" s="108" t="s">
        <v>53</v>
      </c>
      <c r="B98" s="98">
        <v>0.19289748714689989</v>
      </c>
      <c r="C98" s="98">
        <v>0.24470567783104938</v>
      </c>
      <c r="D98" s="98">
        <v>0.56559033243009926</v>
      </c>
      <c r="E98" s="98">
        <v>0.62641926086586275</v>
      </c>
      <c r="F98" s="98">
        <v>0.91959338068730645</v>
      </c>
      <c r="G98" s="98">
        <v>1.7954974783059074</v>
      </c>
      <c r="H98" s="98">
        <v>2.7572783436833199</v>
      </c>
      <c r="I98" s="98">
        <v>4.9829560305390546</v>
      </c>
      <c r="J98" s="98">
        <v>8.0102696989655744</v>
      </c>
      <c r="K98" s="98">
        <v>7.4422235045674707</v>
      </c>
      <c r="L98" s="98">
        <v>10.3288379300397</v>
      </c>
      <c r="M98" s="98">
        <v>13.806829506512681</v>
      </c>
      <c r="N98" s="98">
        <v>10.069931399609391</v>
      </c>
      <c r="O98" s="98">
        <v>10.364972191278911</v>
      </c>
      <c r="P98" s="98">
        <v>23.415642673989289</v>
      </c>
      <c r="Q98" s="98">
        <v>14.851820281026253</v>
      </c>
      <c r="R98" s="98">
        <v>14.891021791238035</v>
      </c>
      <c r="S98" s="98">
        <v>17.458062511424789</v>
      </c>
      <c r="T98" s="98">
        <v>16.082200342642679</v>
      </c>
      <c r="U98" s="98">
        <v>20.305183587310921</v>
      </c>
      <c r="V98" s="98">
        <v>23.271884302994579</v>
      </c>
      <c r="W98" s="98">
        <v>26.66529243146449</v>
      </c>
      <c r="X98" s="98">
        <v>0.91352866531417176</v>
      </c>
      <c r="Y98" s="98">
        <v>22.801264545446582</v>
      </c>
      <c r="DA98" s="63" t="s">
        <v>1831</v>
      </c>
    </row>
    <row r="99" spans="1:105" ht="12" customHeight="1" x14ac:dyDescent="0.25">
      <c r="A99" s="108" t="s">
        <v>52</v>
      </c>
      <c r="B99" s="98">
        <v>0.85722350650541368</v>
      </c>
      <c r="C99" s="98">
        <v>1.2893882328862543</v>
      </c>
      <c r="D99" s="98">
        <v>2.4651827977924556</v>
      </c>
      <c r="E99" s="98">
        <v>3.391238095629272</v>
      </c>
      <c r="F99" s="98">
        <v>3.8304576370808148</v>
      </c>
      <c r="G99" s="98">
        <v>9.3103995455494264</v>
      </c>
      <c r="H99" s="98">
        <v>14.726904432796923</v>
      </c>
      <c r="I99" s="98">
        <v>29.098652766565664</v>
      </c>
      <c r="J99" s="98">
        <v>35.231092416442849</v>
      </c>
      <c r="K99" s="98">
        <v>43.303306244817179</v>
      </c>
      <c r="L99" s="98">
        <v>63.74997775571137</v>
      </c>
      <c r="M99" s="98">
        <v>65.492401386434793</v>
      </c>
      <c r="N99" s="98">
        <v>70.003471204002935</v>
      </c>
      <c r="O99" s="98">
        <v>77.059810505436246</v>
      </c>
      <c r="P99" s="98">
        <v>92.265220149161408</v>
      </c>
      <c r="Q99" s="98">
        <v>98.870388550028778</v>
      </c>
      <c r="R99" s="98">
        <v>104.77073514467446</v>
      </c>
      <c r="S99" s="98">
        <v>110.34461294003383</v>
      </c>
      <c r="T99" s="98">
        <v>113.40813460337858</v>
      </c>
      <c r="U99" s="98">
        <v>116.50439807884084</v>
      </c>
      <c r="V99" s="98">
        <v>117.30018724335295</v>
      </c>
      <c r="W99" s="98">
        <v>106.95953845964634</v>
      </c>
      <c r="X99" s="98">
        <v>97.288596841818659</v>
      </c>
      <c r="Y99" s="98">
        <v>108.26907172686063</v>
      </c>
      <c r="DA99" s="63" t="s">
        <v>1832</v>
      </c>
    </row>
    <row r="100" spans="1:105" ht="12" customHeight="1" x14ac:dyDescent="0.25">
      <c r="A100" s="121" t="s">
        <v>54</v>
      </c>
      <c r="B100" s="122">
        <v>73.786604070767154</v>
      </c>
      <c r="C100" s="122">
        <v>90.068811842261567</v>
      </c>
      <c r="D100" s="122">
        <v>130.26311441460081</v>
      </c>
      <c r="E100" s="122">
        <v>147.902151829639</v>
      </c>
      <c r="F100" s="122">
        <v>186.22581122994103</v>
      </c>
      <c r="G100" s="122">
        <v>206.38170320294759</v>
      </c>
      <c r="H100" s="122">
        <v>272.38948208691443</v>
      </c>
      <c r="I100" s="122">
        <v>311.17880702728553</v>
      </c>
      <c r="J100" s="122">
        <v>294.51254012012515</v>
      </c>
      <c r="K100" s="122">
        <v>292.98307412553174</v>
      </c>
      <c r="L100" s="122">
        <v>284.06752168602964</v>
      </c>
      <c r="M100" s="122">
        <v>275.52044294339487</v>
      </c>
      <c r="N100" s="122">
        <v>236.86772841777406</v>
      </c>
      <c r="O100" s="122">
        <v>255.4467479583885</v>
      </c>
      <c r="P100" s="122">
        <v>242.06053273204628</v>
      </c>
      <c r="Q100" s="122">
        <v>251.49305168867158</v>
      </c>
      <c r="R100" s="122">
        <v>254.26415110917225</v>
      </c>
      <c r="S100" s="122">
        <v>298.86346913759161</v>
      </c>
      <c r="T100" s="122">
        <v>302.11011623484552</v>
      </c>
      <c r="U100" s="122">
        <v>306.85808153080887</v>
      </c>
      <c r="V100" s="122">
        <v>311.98893407050514</v>
      </c>
      <c r="W100" s="122">
        <v>297.48907576095473</v>
      </c>
      <c r="X100" s="122">
        <v>241.84889458563026</v>
      </c>
      <c r="Y100" s="122">
        <v>253.20684766401251</v>
      </c>
      <c r="DA100" s="130" t="s">
        <v>1833</v>
      </c>
    </row>
    <row r="101" spans="1:105" ht="12" customHeight="1" x14ac:dyDescent="0.25">
      <c r="A101" s="97" t="s">
        <v>202</v>
      </c>
      <c r="B101" s="98">
        <v>5.9079591553670889</v>
      </c>
      <c r="C101" s="98">
        <v>7.0065002839902863</v>
      </c>
      <c r="D101" s="98">
        <v>9.8629632646677194</v>
      </c>
      <c r="E101" s="98">
        <v>10.058429798280686</v>
      </c>
      <c r="F101" s="98">
        <v>12.600861692572328</v>
      </c>
      <c r="G101" s="98">
        <v>15.895386289527902</v>
      </c>
      <c r="H101" s="98">
        <v>20.45885100294073</v>
      </c>
      <c r="I101" s="98">
        <v>27.981979742040913</v>
      </c>
      <c r="J101" s="98">
        <v>27.869514122540885</v>
      </c>
      <c r="K101" s="98">
        <v>29.834182277087756</v>
      </c>
      <c r="L101" s="98">
        <v>32.357677468732682</v>
      </c>
      <c r="M101" s="98">
        <v>25.861984589679174</v>
      </c>
      <c r="N101" s="98">
        <v>24.522357588697162</v>
      </c>
      <c r="O101" s="98">
        <v>27.727875130150629</v>
      </c>
      <c r="P101" s="98">
        <v>30.047349642302208</v>
      </c>
      <c r="Q101" s="98">
        <v>30.151900827362354</v>
      </c>
      <c r="R101" s="98">
        <v>29.103259088004048</v>
      </c>
      <c r="S101" s="98">
        <v>31.908505890267779</v>
      </c>
      <c r="T101" s="98">
        <v>29.498512806224529</v>
      </c>
      <c r="U101" s="98">
        <v>29.476867913042515</v>
      </c>
      <c r="V101" s="98">
        <v>28.379917166651207</v>
      </c>
      <c r="W101" s="98">
        <v>31.02885064624008</v>
      </c>
      <c r="X101" s="98">
        <v>29.286956013170641</v>
      </c>
      <c r="Y101" s="98">
        <v>28.452778790306443</v>
      </c>
      <c r="DA101" s="63" t="s">
        <v>1834</v>
      </c>
    </row>
    <row r="102" spans="1:105" ht="12" customHeight="1" x14ac:dyDescent="0.25">
      <c r="A102" s="97" t="s">
        <v>50</v>
      </c>
      <c r="B102" s="98">
        <v>27.490721522522481</v>
      </c>
      <c r="C102" s="98">
        <v>30.260368453264388</v>
      </c>
      <c r="D102" s="98">
        <v>43.168575162400323</v>
      </c>
      <c r="E102" s="98">
        <v>54.014127326916466</v>
      </c>
      <c r="F102" s="98">
        <v>63.819939124260216</v>
      </c>
      <c r="G102" s="98">
        <v>71.023435760611562</v>
      </c>
      <c r="H102" s="98">
        <v>81.242087980715169</v>
      </c>
      <c r="I102" s="98">
        <v>87.191566905039494</v>
      </c>
      <c r="J102" s="98">
        <v>93.35193555871885</v>
      </c>
      <c r="K102" s="98">
        <v>89.721239876867187</v>
      </c>
      <c r="L102" s="98">
        <v>88.456393798305442</v>
      </c>
      <c r="M102" s="98">
        <v>88.651555573521676</v>
      </c>
      <c r="N102" s="98">
        <v>77.150402031859798</v>
      </c>
      <c r="O102" s="98">
        <v>76.633180313162498</v>
      </c>
      <c r="P102" s="98">
        <v>83.933540383078451</v>
      </c>
      <c r="Q102" s="98">
        <v>79.091749155924163</v>
      </c>
      <c r="R102" s="98">
        <v>82.205574498509037</v>
      </c>
      <c r="S102" s="98">
        <v>88.045030335912884</v>
      </c>
      <c r="T102" s="98">
        <v>90.760682304073924</v>
      </c>
      <c r="U102" s="98">
        <v>89.932883707996666</v>
      </c>
      <c r="V102" s="98">
        <v>89.727767020158126</v>
      </c>
      <c r="W102" s="98">
        <v>85.869015037089184</v>
      </c>
      <c r="X102" s="98">
        <v>81.497251298549713</v>
      </c>
      <c r="Y102" s="98">
        <v>82.199793599968331</v>
      </c>
      <c r="DA102" s="63" t="s">
        <v>1835</v>
      </c>
    </row>
    <row r="103" spans="1:105" ht="12" customHeight="1" x14ac:dyDescent="0.25">
      <c r="A103" s="109" t="s">
        <v>120</v>
      </c>
      <c r="B103" s="33">
        <v>40.387923392877582</v>
      </c>
      <c r="C103" s="33">
        <v>52.801943105006899</v>
      </c>
      <c r="D103" s="33">
        <v>77.23157598753275</v>
      </c>
      <c r="E103" s="33">
        <v>83.829594704441845</v>
      </c>
      <c r="F103" s="33">
        <v>109.8050104131085</v>
      </c>
      <c r="G103" s="33">
        <v>119.46288115280812</v>
      </c>
      <c r="H103" s="33">
        <v>170.68854310325855</v>
      </c>
      <c r="I103" s="33">
        <v>196.00526038020516</v>
      </c>
      <c r="J103" s="33">
        <v>173.29109043886541</v>
      </c>
      <c r="K103" s="33">
        <v>173.42765197157678</v>
      </c>
      <c r="L103" s="33">
        <v>163.25345041899155</v>
      </c>
      <c r="M103" s="33">
        <v>161.00690278019403</v>
      </c>
      <c r="N103" s="33">
        <v>135.19496879721711</v>
      </c>
      <c r="O103" s="33">
        <v>151.08569251507538</v>
      </c>
      <c r="P103" s="33">
        <v>128.07964270666562</v>
      </c>
      <c r="Q103" s="33">
        <v>142.24940170538508</v>
      </c>
      <c r="R103" s="33">
        <v>142.95531752265916</v>
      </c>
      <c r="S103" s="33">
        <v>178.90993291141095</v>
      </c>
      <c r="T103" s="33">
        <v>181.85092112454709</v>
      </c>
      <c r="U103" s="33">
        <v>187.44832990976968</v>
      </c>
      <c r="V103" s="33">
        <v>193.88124988369583</v>
      </c>
      <c r="W103" s="33">
        <v>180.59121007762548</v>
      </c>
      <c r="X103" s="33">
        <v>131.06468727390993</v>
      </c>
      <c r="Y103" s="33">
        <v>142.55427527373774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2.049934851779045</v>
      </c>
      <c r="C105" s="117">
        <f t="shared" si="35"/>
        <v>2.0878740479167499</v>
      </c>
      <c r="D105" s="117">
        <f t="shared" si="35"/>
        <v>2.0726203155516334</v>
      </c>
      <c r="E105" s="117">
        <f t="shared" si="35"/>
        <v>2.061710354372206</v>
      </c>
      <c r="F105" s="117">
        <f t="shared" si="35"/>
        <v>2.0096971886822148</v>
      </c>
      <c r="G105" s="117">
        <f t="shared" si="35"/>
        <v>1.9722076236783885</v>
      </c>
      <c r="H105" s="117">
        <f t="shared" si="35"/>
        <v>1.9967178550191482</v>
      </c>
      <c r="I105" s="117">
        <f t="shared" si="35"/>
        <v>1.9851620210434269</v>
      </c>
      <c r="J105" s="117">
        <f t="shared" si="35"/>
        <v>1.974214208636524</v>
      </c>
      <c r="K105" s="117">
        <f t="shared" si="35"/>
        <v>1.9647171775190606</v>
      </c>
      <c r="L105" s="117">
        <f t="shared" si="35"/>
        <v>1.191772441436461</v>
      </c>
      <c r="M105" s="117">
        <f t="shared" si="35"/>
        <v>1.204363523535201</v>
      </c>
      <c r="N105" s="117">
        <f t="shared" si="35"/>
        <v>1.3702842474516379</v>
      </c>
      <c r="O105" s="117">
        <f t="shared" si="35"/>
        <v>1.2549771544090305</v>
      </c>
      <c r="P105" s="117">
        <f t="shared" si="35"/>
        <v>0.45034493884330401</v>
      </c>
      <c r="Q105" s="117">
        <f t="shared" si="35"/>
        <v>0.78296384304253686</v>
      </c>
      <c r="R105" s="117">
        <f t="shared" ref="R105:V105" si="36">R106+R109+R111+R120</f>
        <v>0.79309507167460258</v>
      </c>
      <c r="S105" s="117">
        <f t="shared" si="36"/>
        <v>0.81598466959801907</v>
      </c>
      <c r="T105" s="117">
        <f t="shared" si="36"/>
        <v>0.89679827940115442</v>
      </c>
      <c r="U105" s="117">
        <f t="shared" si="36"/>
        <v>0.88280671280785017</v>
      </c>
      <c r="V105" s="117">
        <f t="shared" si="36"/>
        <v>0.81978682841562478</v>
      </c>
      <c r="W105" s="117">
        <f t="shared" ref="W105:Y105" si="37">W106+W109+W111+W120</f>
        <v>0.77997783312933122</v>
      </c>
      <c r="X105" s="117">
        <f t="shared" si="37"/>
        <v>0.74578072365750259</v>
      </c>
      <c r="Y105" s="117">
        <f t="shared" si="37"/>
        <v>0.72231163019860678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1.4607897422303282</v>
      </c>
      <c r="C106" s="122">
        <f t="shared" si="38"/>
        <v>1.5034641321873492</v>
      </c>
      <c r="D106" s="122">
        <f t="shared" si="38"/>
        <v>1.4995475490837487</v>
      </c>
      <c r="E106" s="122">
        <f t="shared" si="38"/>
        <v>1.5226849286335105</v>
      </c>
      <c r="F106" s="122">
        <f t="shared" si="38"/>
        <v>1.4909841311666325</v>
      </c>
      <c r="G106" s="122">
        <f t="shared" si="38"/>
        <v>1.5158370416938451</v>
      </c>
      <c r="H106" s="122">
        <f t="shared" si="38"/>
        <v>1.5182235951081342</v>
      </c>
      <c r="I106" s="122">
        <f t="shared" si="38"/>
        <v>1.5311255965000941</v>
      </c>
      <c r="J106" s="122">
        <f t="shared" si="38"/>
        <v>1.5501863099549167</v>
      </c>
      <c r="K106" s="122">
        <f t="shared" si="38"/>
        <v>1.5633007827253385</v>
      </c>
      <c r="L106" s="122">
        <f t="shared" si="38"/>
        <v>0.91452796523337165</v>
      </c>
      <c r="M106" s="122">
        <f t="shared" si="38"/>
        <v>0.90818598836097186</v>
      </c>
      <c r="N106" s="122">
        <f t="shared" si="38"/>
        <v>1.0702809318483961</v>
      </c>
      <c r="O106" s="122">
        <f t="shared" si="38"/>
        <v>1.0059189134991375</v>
      </c>
      <c r="P106" s="122">
        <f t="shared" si="38"/>
        <v>0.31596488564303726</v>
      </c>
      <c r="Q106" s="122">
        <f t="shared" si="38"/>
        <v>0.61051329693026313</v>
      </c>
      <c r="R106" s="122">
        <f t="shared" ref="R106:V106" si="39">SUM(R107:R108)</f>
        <v>0.63006331052392894</v>
      </c>
      <c r="S106" s="122">
        <f t="shared" si="39"/>
        <v>0.6329950945132552</v>
      </c>
      <c r="T106" s="122">
        <f t="shared" si="39"/>
        <v>0.71212116495651301</v>
      </c>
      <c r="U106" s="122">
        <f t="shared" si="39"/>
        <v>0.69286404781574984</v>
      </c>
      <c r="V106" s="122">
        <f t="shared" si="39"/>
        <v>0.64403469782882583</v>
      </c>
      <c r="W106" s="122">
        <f t="shared" ref="W106:Y106" si="40">SUM(W107:W108)</f>
        <v>0.623803150183321</v>
      </c>
      <c r="X106" s="122">
        <f t="shared" si="40"/>
        <v>0.60919760074173313</v>
      </c>
      <c r="Y106" s="122">
        <f t="shared" si="40"/>
        <v>0.58852673249842558</v>
      </c>
      <c r="DA106" s="130" t="s">
        <v>1838</v>
      </c>
    </row>
    <row r="107" spans="1:105" ht="12" customHeight="1" x14ac:dyDescent="0.25">
      <c r="A107" s="97" t="s">
        <v>197</v>
      </c>
      <c r="B107" s="98">
        <v>1.4532889853823385</v>
      </c>
      <c r="C107" s="98">
        <v>1.4959518999900736</v>
      </c>
      <c r="D107" s="98">
        <v>1.4921462197472448</v>
      </c>
      <c r="E107" s="98">
        <v>1.5159061367633004</v>
      </c>
      <c r="F107" s="98">
        <v>1.4839551911272384</v>
      </c>
      <c r="G107" s="98">
        <v>1.508790657779469</v>
      </c>
      <c r="H107" s="98">
        <v>1.5113816701636447</v>
      </c>
      <c r="I107" s="98">
        <v>1.5244586524640225</v>
      </c>
      <c r="J107" s="98">
        <v>1.5437425639996571</v>
      </c>
      <c r="K107" s="98">
        <v>1.5569108613573803</v>
      </c>
      <c r="L107" s="98">
        <v>0.91067568131145438</v>
      </c>
      <c r="M107" s="98">
        <v>0.90435355129504591</v>
      </c>
      <c r="N107" s="98">
        <v>1.0660775393003661</v>
      </c>
      <c r="O107" s="98">
        <v>1.0017227070264079</v>
      </c>
      <c r="P107" s="98">
        <v>0.31461236237060652</v>
      </c>
      <c r="Q107" s="98">
        <v>0.60816087559933152</v>
      </c>
      <c r="R107" s="98">
        <v>0.62764417872575851</v>
      </c>
      <c r="S107" s="98">
        <v>0.6305837955642255</v>
      </c>
      <c r="T107" s="98">
        <v>0.70943618906865902</v>
      </c>
      <c r="U107" s="98">
        <v>0.69023556194026203</v>
      </c>
      <c r="V107" s="98">
        <v>0.64160365838054256</v>
      </c>
      <c r="W107" s="98">
        <v>0.62079980959826808</v>
      </c>
      <c r="X107" s="98">
        <v>0.60615769339513781</v>
      </c>
      <c r="Y107" s="98">
        <v>0.58573178103277335</v>
      </c>
      <c r="DA107" s="63" t="s">
        <v>1839</v>
      </c>
    </row>
    <row r="108" spans="1:105" ht="12" customHeight="1" x14ac:dyDescent="0.25">
      <c r="A108" s="97" t="s">
        <v>53</v>
      </c>
      <c r="B108" s="98">
        <v>7.5007568479896229E-3</v>
      </c>
      <c r="C108" s="98">
        <v>7.5122321972755333E-3</v>
      </c>
      <c r="D108" s="98">
        <v>7.4013293365038698E-3</v>
      </c>
      <c r="E108" s="98">
        <v>6.7787918702100396E-3</v>
      </c>
      <c r="F108" s="98">
        <v>7.0289400393942466E-3</v>
      </c>
      <c r="G108" s="98">
        <v>7.0463839143761449E-3</v>
      </c>
      <c r="H108" s="98">
        <v>6.841924944489609E-3</v>
      </c>
      <c r="I108" s="98">
        <v>6.6669440360716172E-3</v>
      </c>
      <c r="J108" s="98">
        <v>6.4437459552594972E-3</v>
      </c>
      <c r="K108" s="98">
        <v>6.3899213679580518E-3</v>
      </c>
      <c r="L108" s="98">
        <v>3.8522839219172784E-3</v>
      </c>
      <c r="M108" s="98">
        <v>3.8324370659259281E-3</v>
      </c>
      <c r="N108" s="98">
        <v>4.2033925480299428E-3</v>
      </c>
      <c r="O108" s="98">
        <v>4.1962064727296342E-3</v>
      </c>
      <c r="P108" s="98">
        <v>1.3525232724307557E-3</v>
      </c>
      <c r="Q108" s="98">
        <v>2.3524213309316366E-3</v>
      </c>
      <c r="R108" s="98">
        <v>2.4191317981704218E-3</v>
      </c>
      <c r="S108" s="98">
        <v>2.4112989490296718E-3</v>
      </c>
      <c r="T108" s="98">
        <v>2.6849758878540264E-3</v>
      </c>
      <c r="U108" s="98">
        <v>2.6284858754877993E-3</v>
      </c>
      <c r="V108" s="98">
        <v>2.431039448283255E-3</v>
      </c>
      <c r="W108" s="98">
        <v>3.0033405850528644E-3</v>
      </c>
      <c r="X108" s="98">
        <v>3.0399073465953558E-3</v>
      </c>
      <c r="Y108" s="98">
        <v>2.7949514656522541E-3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1.7926059862304958E-2</v>
      </c>
      <c r="C109" s="122">
        <f t="shared" si="41"/>
        <v>2.3304289413015836E-2</v>
      </c>
      <c r="D109" s="122">
        <f t="shared" si="41"/>
        <v>2.0028309516075985E-2</v>
      </c>
      <c r="E109" s="122">
        <f t="shared" si="41"/>
        <v>5.9250740262089596E-2</v>
      </c>
      <c r="F109" s="122">
        <f t="shared" si="41"/>
        <v>2.2607829403599681E-2</v>
      </c>
      <c r="G109" s="122">
        <f t="shared" si="41"/>
        <v>2.4935971223171663E-2</v>
      </c>
      <c r="H109" s="122">
        <f t="shared" si="41"/>
        <v>3.467235824390897E-2</v>
      </c>
      <c r="I109" s="122">
        <f t="shared" si="41"/>
        <v>3.7228741227282466E-2</v>
      </c>
      <c r="J109" s="122">
        <f t="shared" si="41"/>
        <v>4.8352360954447497E-2</v>
      </c>
      <c r="K109" s="122">
        <f t="shared" si="41"/>
        <v>4.8526473535418176E-2</v>
      </c>
      <c r="L109" s="122">
        <f t="shared" si="41"/>
        <v>3.5415960719163676E-2</v>
      </c>
      <c r="M109" s="122">
        <f t="shared" si="41"/>
        <v>3.9047505678259632E-2</v>
      </c>
      <c r="N109" s="122">
        <f t="shared" si="41"/>
        <v>6.2278468179497087E-2</v>
      </c>
      <c r="O109" s="122">
        <f t="shared" si="41"/>
        <v>3.2379396580944131E-2</v>
      </c>
      <c r="P109" s="122">
        <f t="shared" si="41"/>
        <v>2.032567350434783E-2</v>
      </c>
      <c r="Q109" s="122">
        <f t="shared" si="41"/>
        <v>3.552127212932122E-2</v>
      </c>
      <c r="R109" s="122">
        <f t="shared" si="41"/>
        <v>2.351309159368466E-2</v>
      </c>
      <c r="S109" s="122">
        <f t="shared" si="41"/>
        <v>3.5469900340639446E-2</v>
      </c>
      <c r="T109" s="122">
        <f t="shared" si="41"/>
        <v>2.952652270547633E-2</v>
      </c>
      <c r="U109" s="122">
        <f t="shared" si="41"/>
        <v>3.8612167366310825E-2</v>
      </c>
      <c r="V109" s="122">
        <f t="shared" si="41"/>
        <v>3.0331939265644987E-2</v>
      </c>
      <c r="W109" s="122">
        <f t="shared" si="41"/>
        <v>2.8682788677378255E-2</v>
      </c>
      <c r="X109" s="122">
        <f t="shared" si="41"/>
        <v>3.9854624142591173E-2</v>
      </c>
      <c r="Y109" s="122">
        <f t="shared" si="41"/>
        <v>3.3314981634602683E-2</v>
      </c>
      <c r="DA109" s="130" t="s">
        <v>1841</v>
      </c>
    </row>
    <row r="110" spans="1:105" ht="12" customHeight="1" x14ac:dyDescent="0.25">
      <c r="A110" s="97" t="s">
        <v>53</v>
      </c>
      <c r="B110" s="98">
        <v>1.7926059862304958E-2</v>
      </c>
      <c r="C110" s="98">
        <v>2.3304289413015836E-2</v>
      </c>
      <c r="D110" s="98">
        <v>2.0028309516075985E-2</v>
      </c>
      <c r="E110" s="98">
        <v>5.9250740262089596E-2</v>
      </c>
      <c r="F110" s="98">
        <v>2.2607829403599681E-2</v>
      </c>
      <c r="G110" s="98">
        <v>2.4935971223171663E-2</v>
      </c>
      <c r="H110" s="98">
        <v>3.467235824390897E-2</v>
      </c>
      <c r="I110" s="98">
        <v>3.7228741227282466E-2</v>
      </c>
      <c r="J110" s="98">
        <v>4.8352360954447497E-2</v>
      </c>
      <c r="K110" s="98">
        <v>4.8526473535418176E-2</v>
      </c>
      <c r="L110" s="98">
        <v>3.5415960719163676E-2</v>
      </c>
      <c r="M110" s="98">
        <v>3.9047505678259632E-2</v>
      </c>
      <c r="N110" s="98">
        <v>6.2278468179497087E-2</v>
      </c>
      <c r="O110" s="98">
        <v>3.2379396580944131E-2</v>
      </c>
      <c r="P110" s="98">
        <v>2.032567350434783E-2</v>
      </c>
      <c r="Q110" s="98">
        <v>3.552127212932122E-2</v>
      </c>
      <c r="R110" s="98">
        <v>2.351309159368466E-2</v>
      </c>
      <c r="S110" s="98">
        <v>3.5469900340639446E-2</v>
      </c>
      <c r="T110" s="98">
        <v>2.952652270547633E-2</v>
      </c>
      <c r="U110" s="98">
        <v>3.8612167366310825E-2</v>
      </c>
      <c r="V110" s="98">
        <v>3.0331939265644987E-2</v>
      </c>
      <c r="W110" s="98">
        <v>2.8682788677378255E-2</v>
      </c>
      <c r="X110" s="98">
        <v>3.9854624142591173E-2</v>
      </c>
      <c r="Y110" s="98">
        <v>3.3314981634602683E-2</v>
      </c>
      <c r="DA110" s="63" t="s">
        <v>1842</v>
      </c>
    </row>
    <row r="111" spans="1:105" ht="12" customHeight="1" x14ac:dyDescent="0.25">
      <c r="A111" s="121" t="s">
        <v>55</v>
      </c>
      <c r="B111" s="122">
        <v>0.3760569161090937</v>
      </c>
      <c r="C111" s="122">
        <v>0.3651829265396927</v>
      </c>
      <c r="D111" s="122">
        <v>0.36351982397310489</v>
      </c>
      <c r="E111" s="122">
        <v>0.31395012147542295</v>
      </c>
      <c r="F111" s="122">
        <v>0.31345860832764388</v>
      </c>
      <c r="G111" s="122">
        <v>0.28181152177363666</v>
      </c>
      <c r="H111" s="122">
        <v>0.28959483530067165</v>
      </c>
      <c r="I111" s="122">
        <v>0.27831152761214106</v>
      </c>
      <c r="J111" s="122">
        <v>0.25663179738615438</v>
      </c>
      <c r="K111" s="122">
        <v>0.24695770766510394</v>
      </c>
      <c r="L111" s="122">
        <v>0.16043986812387132</v>
      </c>
      <c r="M111" s="122">
        <v>0.18179612675930437</v>
      </c>
      <c r="N111" s="122">
        <v>0.17905785038459082</v>
      </c>
      <c r="O111" s="122">
        <v>0.16020818590755589</v>
      </c>
      <c r="P111" s="122">
        <v>7.5153239801067889E-2</v>
      </c>
      <c r="Q111" s="122">
        <v>9.8370222822852738E-2</v>
      </c>
      <c r="R111" s="122">
        <v>0.10050990660485526</v>
      </c>
      <c r="S111" s="122">
        <v>0.10188232305924089</v>
      </c>
      <c r="T111" s="122">
        <v>0.10908398162252744</v>
      </c>
      <c r="U111" s="122">
        <v>0.10569068293847</v>
      </c>
      <c r="V111" s="122">
        <v>9.8586649308557969E-2</v>
      </c>
      <c r="W111" s="122">
        <v>8.4828553969701737E-2</v>
      </c>
      <c r="X111" s="122">
        <v>6.3597717736216933E-2</v>
      </c>
      <c r="Y111" s="122">
        <v>6.5282674366681948E-2</v>
      </c>
      <c r="DA111" s="130" t="s">
        <v>1843</v>
      </c>
    </row>
    <row r="112" spans="1:105" ht="12" customHeight="1" x14ac:dyDescent="0.25">
      <c r="A112" s="97" t="s">
        <v>130</v>
      </c>
      <c r="B112" s="98">
        <v>0.20257742097228251</v>
      </c>
      <c r="C112" s="98">
        <v>0.20140023063010978</v>
      </c>
      <c r="D112" s="98">
        <v>0.21097756060328582</v>
      </c>
      <c r="E112" s="98">
        <v>0.1913593285528474</v>
      </c>
      <c r="F112" s="98">
        <v>0.19648108752951027</v>
      </c>
      <c r="G112" s="98">
        <v>0.18085967850206353</v>
      </c>
      <c r="H112" s="98">
        <v>0.19373479613754668</v>
      </c>
      <c r="I112" s="98">
        <v>0.19659111434796586</v>
      </c>
      <c r="J112" s="98">
        <v>0.19003525717483216</v>
      </c>
      <c r="K112" s="98">
        <v>0.18805290763521329</v>
      </c>
      <c r="L112" s="98">
        <v>0.10389124189478198</v>
      </c>
      <c r="M112" s="98">
        <v>0.12071409535522129</v>
      </c>
      <c r="N112" s="98">
        <v>0.12605858510796916</v>
      </c>
      <c r="O112" s="98">
        <v>0.11721306817903002</v>
      </c>
      <c r="P112" s="98">
        <v>4.6449220295364101E-2</v>
      </c>
      <c r="Q112" s="98">
        <v>7.6114393895038185E-2</v>
      </c>
      <c r="R112" s="98">
        <v>7.8663470631213192E-2</v>
      </c>
      <c r="S112" s="98">
        <v>7.8728297958355703E-2</v>
      </c>
      <c r="T112" s="98">
        <v>8.9256077151220567E-2</v>
      </c>
      <c r="U112" s="98">
        <v>8.854545122499706E-2</v>
      </c>
      <c r="V112" s="98">
        <v>8.2543079630937544E-2</v>
      </c>
      <c r="W112" s="98">
        <v>7.634773186356579E-2</v>
      </c>
      <c r="X112" s="98">
        <v>6.2355442302201636E-2</v>
      </c>
      <c r="Y112" s="98">
        <v>6.3892965585017725E-2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9.9086429149584053E-5</v>
      </c>
      <c r="G113" s="98">
        <v>9.2044516192698247E-5</v>
      </c>
      <c r="H113" s="98">
        <v>9.7262290785331474E-5</v>
      </c>
      <c r="I113" s="98">
        <v>1.1398550376589418E-4</v>
      </c>
      <c r="J113" s="98">
        <v>1.3723800005055518E-4</v>
      </c>
      <c r="K113" s="98">
        <v>1.8826544217244345E-4</v>
      </c>
      <c r="L113" s="98">
        <v>1.5736976327987439E-4</v>
      </c>
      <c r="M113" s="98">
        <v>1.7585222089451901E-4</v>
      </c>
      <c r="N113" s="98">
        <v>2.4074530611060878E-4</v>
      </c>
      <c r="O113" s="98">
        <v>2.6640125009043945E-4</v>
      </c>
      <c r="P113" s="98">
        <v>1.1309775777166428E-4</v>
      </c>
      <c r="Q113" s="98">
        <v>2.0806635999415089E-4</v>
      </c>
      <c r="R113" s="98">
        <v>2.3176098715388074E-4</v>
      </c>
      <c r="S113" s="98">
        <v>2.405682569143708E-4</v>
      </c>
      <c r="T113" s="98">
        <v>3.0446893840062848E-4</v>
      </c>
      <c r="U113" s="98">
        <v>3.002143158826598E-4</v>
      </c>
      <c r="V113" s="98">
        <v>3.0659005463754484E-4</v>
      </c>
      <c r="W113" s="98">
        <v>4.9389360951292518E-4</v>
      </c>
      <c r="X113" s="98">
        <v>8.9518581860268483E-4</v>
      </c>
      <c r="Y113" s="98">
        <v>1.0077560193343246E-3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1.9239336860685495E-5</v>
      </c>
      <c r="G114" s="101">
        <v>1.4915176244564623E-5</v>
      </c>
      <c r="H114" s="101">
        <v>1.535055045846207E-5</v>
      </c>
      <c r="I114" s="101">
        <v>9.6416498742464383E-7</v>
      </c>
      <c r="J114" s="101">
        <v>9.4885948534117558E-7</v>
      </c>
      <c r="K114" s="101">
        <v>1.0376659004419574E-6</v>
      </c>
      <c r="L114" s="101">
        <v>7.3442543848141325E-7</v>
      </c>
      <c r="M114" s="101">
        <v>9.6484902814368372E-7</v>
      </c>
      <c r="N114" s="101">
        <v>1.1288053806247843E-6</v>
      </c>
      <c r="O114" s="101">
        <v>2.313499620727447E-6</v>
      </c>
      <c r="P114" s="101">
        <v>1.1863695965975583E-5</v>
      </c>
      <c r="Q114" s="101">
        <v>1.8441408336642691E-6</v>
      </c>
      <c r="R114" s="101">
        <v>1.8881308830357368E-6</v>
      </c>
      <c r="S114" s="101">
        <v>1.8799931014325993E-6</v>
      </c>
      <c r="T114" s="101">
        <v>1.4414839869579311E-5</v>
      </c>
      <c r="U114" s="101">
        <v>3.0121176272041413E-6</v>
      </c>
      <c r="V114" s="101">
        <v>2.7978887892217314E-6</v>
      </c>
      <c r="W114" s="101">
        <v>1.0370311800952014E-4</v>
      </c>
      <c r="X114" s="101">
        <v>2.1545184659026539E-5</v>
      </c>
      <c r="Y114" s="101">
        <v>1.953104656947756E-4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7.9847092288898552E-5</v>
      </c>
      <c r="G115" s="104">
        <v>7.7129339948133621E-5</v>
      </c>
      <c r="H115" s="104">
        <v>8.1911740326869398E-5</v>
      </c>
      <c r="I115" s="104">
        <v>1.1302133877846954E-4</v>
      </c>
      <c r="J115" s="104">
        <v>1.3628914056521401E-4</v>
      </c>
      <c r="K115" s="104">
        <v>1.872277762720015E-4</v>
      </c>
      <c r="L115" s="104">
        <v>1.5663533784139298E-4</v>
      </c>
      <c r="M115" s="104">
        <v>1.7488737186637532E-4</v>
      </c>
      <c r="N115" s="104">
        <v>2.3961650072998401E-4</v>
      </c>
      <c r="O115" s="104">
        <v>2.6408775046971202E-4</v>
      </c>
      <c r="P115" s="104">
        <v>1.012340618056887E-4</v>
      </c>
      <c r="Q115" s="104">
        <v>2.0622221916048663E-4</v>
      </c>
      <c r="R115" s="104">
        <v>2.29872856270845E-4</v>
      </c>
      <c r="S115" s="104">
        <v>2.3868826381293821E-4</v>
      </c>
      <c r="T115" s="104">
        <v>2.9005409853104919E-4</v>
      </c>
      <c r="U115" s="104">
        <v>2.9720219825545566E-4</v>
      </c>
      <c r="V115" s="104">
        <v>3.0379216584832313E-4</v>
      </c>
      <c r="W115" s="104">
        <v>3.9019049150340498E-4</v>
      </c>
      <c r="X115" s="104">
        <v>8.7364063394365827E-4</v>
      </c>
      <c r="Y115" s="104">
        <v>8.1244555363954899E-4</v>
      </c>
      <c r="DA115" s="132" t="s">
        <v>1847</v>
      </c>
    </row>
    <row r="116" spans="1:105" ht="12" customHeight="1" x14ac:dyDescent="0.25">
      <c r="A116" s="106" t="s">
        <v>122</v>
      </c>
      <c r="B116" s="101">
        <v>0.17039815419299575</v>
      </c>
      <c r="C116" s="101">
        <v>0.16066587334818028</v>
      </c>
      <c r="D116" s="101">
        <v>0.14937308428774604</v>
      </c>
      <c r="E116" s="101">
        <v>0.11999475791377011</v>
      </c>
      <c r="F116" s="101">
        <v>0.11403558940142669</v>
      </c>
      <c r="G116" s="101">
        <v>9.7125387205921981E-2</v>
      </c>
      <c r="H116" s="101">
        <v>9.0985993523267153E-2</v>
      </c>
      <c r="I116" s="101">
        <v>7.6540877170262145E-2</v>
      </c>
      <c r="J116" s="101">
        <v>6.1860710258221221E-2</v>
      </c>
      <c r="K116" s="101">
        <v>5.4352161155752574E-2</v>
      </c>
      <c r="L116" s="101">
        <v>5.074541840664535E-2</v>
      </c>
      <c r="M116" s="101">
        <v>5.4067359896657924E-2</v>
      </c>
      <c r="N116" s="101">
        <v>4.5177344112312764E-2</v>
      </c>
      <c r="O116" s="101">
        <v>3.5495703738961458E-2</v>
      </c>
      <c r="P116" s="101">
        <v>2.2569635297053942E-2</v>
      </c>
      <c r="Q116" s="101">
        <v>1.7580366585073642E-2</v>
      </c>
      <c r="R116" s="101">
        <v>1.7286183916458354E-2</v>
      </c>
      <c r="S116" s="101">
        <v>1.7274960359744063E-2</v>
      </c>
      <c r="T116" s="101">
        <v>1.4764651212848012E-2</v>
      </c>
      <c r="U116" s="101">
        <v>1.1649903112872418E-2</v>
      </c>
      <c r="V116" s="101">
        <v>1.0216133015067694E-2</v>
      </c>
      <c r="W116" s="101">
        <v>5.1998077871019824E-3</v>
      </c>
      <c r="X116" s="101">
        <v>1.1069862422831421E-4</v>
      </c>
      <c r="Y116" s="101">
        <v>1.2630035450842281E-4</v>
      </c>
      <c r="DA116" s="131" t="s">
        <v>1848</v>
      </c>
    </row>
    <row r="117" spans="1:105" ht="12" customHeight="1" x14ac:dyDescent="0.25">
      <c r="A117" s="107" t="s">
        <v>121</v>
      </c>
      <c r="B117" s="104">
        <v>3.0813409438154747E-3</v>
      </c>
      <c r="C117" s="104">
        <v>3.1168225614026028E-3</v>
      </c>
      <c r="D117" s="104">
        <v>3.1691790820730483E-3</v>
      </c>
      <c r="E117" s="104">
        <v>2.5960350088054737E-3</v>
      </c>
      <c r="F117" s="104">
        <v>2.8428449675573239E-3</v>
      </c>
      <c r="G117" s="104">
        <v>3.7344115494584839E-3</v>
      </c>
      <c r="H117" s="104">
        <v>4.7767833490725206E-3</v>
      </c>
      <c r="I117" s="104">
        <v>5.0655505901471155E-3</v>
      </c>
      <c r="J117" s="104">
        <v>4.5985919530504536E-3</v>
      </c>
      <c r="K117" s="104">
        <v>4.3643734319656659E-3</v>
      </c>
      <c r="L117" s="104">
        <v>5.645838059164094E-3</v>
      </c>
      <c r="M117" s="104">
        <v>6.8388192865306485E-3</v>
      </c>
      <c r="N117" s="104">
        <v>7.5811758581982866E-3</v>
      </c>
      <c r="O117" s="104">
        <v>7.2330127394739808E-3</v>
      </c>
      <c r="P117" s="104">
        <v>6.0212864508781792E-3</v>
      </c>
      <c r="Q117" s="104">
        <v>4.4673959827467528E-3</v>
      </c>
      <c r="R117" s="104">
        <v>4.3284910700298346E-3</v>
      </c>
      <c r="S117" s="104">
        <v>5.6384964842267496E-3</v>
      </c>
      <c r="T117" s="104">
        <v>4.7587843200582493E-3</v>
      </c>
      <c r="U117" s="104">
        <v>5.1951142847178559E-3</v>
      </c>
      <c r="V117" s="104">
        <v>5.5208466079151846E-3</v>
      </c>
      <c r="W117" s="104">
        <v>2.7871207095210488E-3</v>
      </c>
      <c r="X117" s="104">
        <v>2.3639099118431012E-4</v>
      </c>
      <c r="Y117" s="104">
        <v>2.5565240782147867E-4</v>
      </c>
      <c r="DA117" s="132" t="s">
        <v>1849</v>
      </c>
    </row>
    <row r="118" spans="1:105" ht="12" customHeight="1" x14ac:dyDescent="0.25">
      <c r="A118" s="108" t="s">
        <v>53</v>
      </c>
      <c r="B118" s="98">
        <v>5.6601375336531672E-4</v>
      </c>
      <c r="C118" s="98">
        <v>4.9716915779328668E-4</v>
      </c>
      <c r="D118" s="98">
        <v>5.9141907808473587E-4</v>
      </c>
      <c r="E118" s="98">
        <v>4.04764813696426E-4</v>
      </c>
      <c r="F118" s="98">
        <v>5.5036491286240613E-4</v>
      </c>
      <c r="G118" s="98">
        <v>6.0374470478221005E-4</v>
      </c>
      <c r="H118" s="98">
        <v>7.5330494134288569E-4</v>
      </c>
      <c r="I118" s="98">
        <v>7.4061691193751762E-4</v>
      </c>
      <c r="J118" s="98">
        <v>8.5186867335756294E-4</v>
      </c>
      <c r="K118" s="98">
        <v>6.4006904053412798E-4</v>
      </c>
      <c r="L118" s="98">
        <v>7.8720138480254612E-4</v>
      </c>
      <c r="M118" s="98">
        <v>1.1907103114587316E-3</v>
      </c>
      <c r="N118" s="98">
        <v>9.5339923542836589E-4</v>
      </c>
      <c r="O118" s="98">
        <v>8.5753688589529419E-4</v>
      </c>
      <c r="P118" s="98">
        <v>1.2188039450141473E-3</v>
      </c>
      <c r="Q118" s="98">
        <v>5.8343012276960895E-4</v>
      </c>
      <c r="R118" s="98">
        <v>5.3864874206647443E-4</v>
      </c>
      <c r="S118" s="98">
        <v>7.7022819549241249E-4</v>
      </c>
      <c r="T118" s="98">
        <v>5.9102266477653327E-4</v>
      </c>
      <c r="U118" s="98">
        <v>7.710552727635177E-4</v>
      </c>
      <c r="V118" s="98">
        <v>9.1398314117908778E-4</v>
      </c>
      <c r="W118" s="98">
        <v>5.5617947851123114E-4</v>
      </c>
      <c r="X118" s="98">
        <v>2.1990353625615924E-6</v>
      </c>
      <c r="Y118" s="98">
        <v>4.4473817251123782E-5</v>
      </c>
      <c r="DA118" s="63" t="s">
        <v>1850</v>
      </c>
    </row>
    <row r="119" spans="1:105" ht="12" customHeight="1" x14ac:dyDescent="0.25">
      <c r="A119" s="108" t="s">
        <v>52</v>
      </c>
      <c r="B119" s="98">
        <v>2.5153271904501577E-3</v>
      </c>
      <c r="C119" s="98">
        <v>2.6196534036093161E-3</v>
      </c>
      <c r="D119" s="98">
        <v>2.5777600039883124E-3</v>
      </c>
      <c r="E119" s="98">
        <v>2.1912701951090478E-3</v>
      </c>
      <c r="F119" s="98">
        <v>2.2924800546949178E-3</v>
      </c>
      <c r="G119" s="98">
        <v>3.1306668446762736E-3</v>
      </c>
      <c r="H119" s="98">
        <v>4.0234784077296352E-3</v>
      </c>
      <c r="I119" s="98">
        <v>4.3249336782095974E-3</v>
      </c>
      <c r="J119" s="98">
        <v>3.7467232796928908E-3</v>
      </c>
      <c r="K119" s="98">
        <v>3.7243043914315377E-3</v>
      </c>
      <c r="L119" s="98">
        <v>4.8586366743615479E-3</v>
      </c>
      <c r="M119" s="98">
        <v>5.6481089750719171E-3</v>
      </c>
      <c r="N119" s="98">
        <v>6.6277766227699209E-3</v>
      </c>
      <c r="O119" s="98">
        <v>6.3754758535786863E-3</v>
      </c>
      <c r="P119" s="98">
        <v>4.8024825058640315E-3</v>
      </c>
      <c r="Q119" s="98">
        <v>3.8839658599771434E-3</v>
      </c>
      <c r="R119" s="98">
        <v>3.7898423279633603E-3</v>
      </c>
      <c r="S119" s="98">
        <v>4.868268288734337E-3</v>
      </c>
      <c r="T119" s="98">
        <v>4.1677616552817159E-3</v>
      </c>
      <c r="U119" s="98">
        <v>4.4240590119543378E-3</v>
      </c>
      <c r="V119" s="98">
        <v>4.6068634667360969E-3</v>
      </c>
      <c r="W119" s="98">
        <v>2.2309412310098178E-3</v>
      </c>
      <c r="X119" s="98">
        <v>2.3419195582174851E-4</v>
      </c>
      <c r="Y119" s="98">
        <v>2.111785905703549E-4</v>
      </c>
      <c r="DA119" s="63" t="s">
        <v>1851</v>
      </c>
    </row>
    <row r="120" spans="1:105" ht="12" customHeight="1" x14ac:dyDescent="0.25">
      <c r="A120" s="121" t="s">
        <v>54</v>
      </c>
      <c r="B120" s="122">
        <v>0.19516213357731824</v>
      </c>
      <c r="C120" s="122">
        <v>0.19592269977669222</v>
      </c>
      <c r="D120" s="122">
        <v>0.18952463297870359</v>
      </c>
      <c r="E120" s="122">
        <v>0.16582456400118287</v>
      </c>
      <c r="F120" s="122">
        <v>0.18264661978433866</v>
      </c>
      <c r="G120" s="122">
        <v>0.14962308898773502</v>
      </c>
      <c r="H120" s="122">
        <v>0.15422706636643344</v>
      </c>
      <c r="I120" s="122">
        <v>0.1384961557039093</v>
      </c>
      <c r="J120" s="122">
        <v>0.11904374034100544</v>
      </c>
      <c r="K120" s="122">
        <v>0.10593221359319999</v>
      </c>
      <c r="L120" s="122">
        <v>8.1388647360054425E-2</v>
      </c>
      <c r="M120" s="122">
        <v>7.5333902736665001E-2</v>
      </c>
      <c r="N120" s="122">
        <v>5.8666997039153998E-2</v>
      </c>
      <c r="O120" s="122">
        <v>5.647065842139281E-2</v>
      </c>
      <c r="P120" s="122">
        <v>3.8901139894851035E-2</v>
      </c>
      <c r="Q120" s="122">
        <v>3.855905116009984E-2</v>
      </c>
      <c r="R120" s="122">
        <v>3.9008762952133763E-2</v>
      </c>
      <c r="S120" s="122">
        <v>4.5637351684883622E-2</v>
      </c>
      <c r="T120" s="122">
        <v>4.6066610116637728E-2</v>
      </c>
      <c r="U120" s="122">
        <v>4.5639814687319501E-2</v>
      </c>
      <c r="V120" s="122">
        <v>4.6833542012595958E-2</v>
      </c>
      <c r="W120" s="122">
        <v>4.2663340298930243E-2</v>
      </c>
      <c r="X120" s="122">
        <v>3.3130781036961356E-2</v>
      </c>
      <c r="Y120" s="122">
        <v>3.5187241698896553E-2</v>
      </c>
      <c r="DA120" s="130" t="s">
        <v>1852</v>
      </c>
    </row>
    <row r="121" spans="1:105" ht="12" customHeight="1" x14ac:dyDescent="0.25">
      <c r="A121" s="97" t="s">
        <v>50</v>
      </c>
      <c r="B121" s="98">
        <v>7.9029037950170564E-2</v>
      </c>
      <c r="C121" s="98">
        <v>7.3773831524887326E-2</v>
      </c>
      <c r="D121" s="98">
        <v>7.0671477103657468E-2</v>
      </c>
      <c r="E121" s="98">
        <v>6.5109581549081891E-2</v>
      </c>
      <c r="F121" s="98">
        <v>6.6905783815485134E-2</v>
      </c>
      <c r="G121" s="98">
        <v>5.7298762486027451E-2</v>
      </c>
      <c r="H121" s="98">
        <v>5.102164038812175E-2</v>
      </c>
      <c r="I121" s="98">
        <v>4.3922779394532999E-2</v>
      </c>
      <c r="J121" s="98">
        <v>4.1967514914340531E-2</v>
      </c>
      <c r="K121" s="98">
        <v>3.6284754122715555E-2</v>
      </c>
      <c r="L121" s="98">
        <v>2.841770257242798E-2</v>
      </c>
      <c r="M121" s="98">
        <v>2.6583187771038484E-2</v>
      </c>
      <c r="N121" s="98">
        <v>2.1471735037049283E-2</v>
      </c>
      <c r="O121" s="98">
        <v>1.9660301357719685E-2</v>
      </c>
      <c r="P121" s="98">
        <v>1.5785359174620938E-2</v>
      </c>
      <c r="Q121" s="98">
        <v>1.4300980091071875E-2</v>
      </c>
      <c r="R121" s="98">
        <v>1.4214144717212669E-2</v>
      </c>
      <c r="S121" s="98">
        <v>1.4957914481233835E-2</v>
      </c>
      <c r="T121" s="98">
        <v>1.5139878930952555E-2</v>
      </c>
      <c r="U121" s="98">
        <v>1.4269395067099117E-2</v>
      </c>
      <c r="V121" s="98">
        <v>1.4267103480005304E-2</v>
      </c>
      <c r="W121" s="98">
        <v>1.3358132088911333E-2</v>
      </c>
      <c r="X121" s="98">
        <v>1.2634163339234705E-2</v>
      </c>
      <c r="Y121" s="98">
        <v>1.264526712889774E-2</v>
      </c>
      <c r="DA121" s="63" t="s">
        <v>1853</v>
      </c>
    </row>
    <row r="122" spans="1:105" ht="12" customHeight="1" x14ac:dyDescent="0.25">
      <c r="A122" s="109" t="s">
        <v>120</v>
      </c>
      <c r="B122" s="33">
        <v>0.11613309562714767</v>
      </c>
      <c r="C122" s="33">
        <v>0.12214886825180489</v>
      </c>
      <c r="D122" s="33">
        <v>0.11885315587504613</v>
      </c>
      <c r="E122" s="33">
        <v>0.10071498245210098</v>
      </c>
      <c r="F122" s="33">
        <v>0.11574083596885353</v>
      </c>
      <c r="G122" s="33">
        <v>9.2324326501707576E-2</v>
      </c>
      <c r="H122" s="33">
        <v>0.10320542597831169</v>
      </c>
      <c r="I122" s="33">
        <v>9.4573376309376303E-2</v>
      </c>
      <c r="J122" s="33">
        <v>7.707622542666491E-2</v>
      </c>
      <c r="K122" s="33">
        <v>6.9647459470484424E-2</v>
      </c>
      <c r="L122" s="33">
        <v>5.2970944787626449E-2</v>
      </c>
      <c r="M122" s="33">
        <v>4.8750714965626517E-2</v>
      </c>
      <c r="N122" s="33">
        <v>3.7195262002104712E-2</v>
      </c>
      <c r="O122" s="33">
        <v>3.6810357063673124E-2</v>
      </c>
      <c r="P122" s="33">
        <v>2.3115780720230097E-2</v>
      </c>
      <c r="Q122" s="33">
        <v>2.4258071069027966E-2</v>
      </c>
      <c r="R122" s="33">
        <v>2.4794618234921094E-2</v>
      </c>
      <c r="S122" s="33">
        <v>3.0679437203649788E-2</v>
      </c>
      <c r="T122" s="33">
        <v>3.0926731185685175E-2</v>
      </c>
      <c r="U122" s="33">
        <v>3.1370419620220386E-2</v>
      </c>
      <c r="V122" s="33">
        <v>3.2566438532590655E-2</v>
      </c>
      <c r="W122" s="33">
        <v>2.9305208210018911E-2</v>
      </c>
      <c r="X122" s="33">
        <v>2.0496617697726649E-2</v>
      </c>
      <c r="Y122" s="33">
        <v>2.2541974569998811E-2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133.04622722888678</v>
      </c>
      <c r="G124" s="117">
        <f t="shared" si="42"/>
        <v>136.78442855316638</v>
      </c>
      <c r="H124" s="117">
        <f t="shared" si="42"/>
        <v>125.86791157033025</v>
      </c>
      <c r="I124" s="117">
        <f t="shared" si="42"/>
        <v>114.81993899773786</v>
      </c>
      <c r="J124" s="117">
        <f t="shared" si="42"/>
        <v>46.551211778036993</v>
      </c>
      <c r="K124" s="117">
        <f t="shared" si="42"/>
        <v>60.407125525548665</v>
      </c>
      <c r="L124" s="117">
        <f t="shared" si="42"/>
        <v>125.61625000060309</v>
      </c>
      <c r="M124" s="117">
        <f t="shared" si="42"/>
        <v>489.43849062634814</v>
      </c>
      <c r="N124" s="117">
        <f t="shared" si="42"/>
        <v>613.24643259868731</v>
      </c>
      <c r="O124" s="117">
        <f t="shared" si="42"/>
        <v>807.21557000668167</v>
      </c>
      <c r="P124" s="117">
        <f t="shared" si="42"/>
        <v>716.10550185093712</v>
      </c>
      <c r="Q124" s="117">
        <f t="shared" si="42"/>
        <v>813.87416803239262</v>
      </c>
      <c r="R124" s="117">
        <f t="shared" ref="R124:V124" si="43">R125+R128+R130+R139</f>
        <v>835.87285941973937</v>
      </c>
      <c r="S124" s="117">
        <f t="shared" si="43"/>
        <v>828.59379679276196</v>
      </c>
      <c r="T124" s="117">
        <f t="shared" si="43"/>
        <v>969.27589919876755</v>
      </c>
      <c r="U124" s="117">
        <f t="shared" si="43"/>
        <v>813.93988037628924</v>
      </c>
      <c r="V124" s="117">
        <f t="shared" si="43"/>
        <v>785.13189587255692</v>
      </c>
      <c r="W124" s="117">
        <f t="shared" ref="W124:Y124" si="44">W125+W128+W130+W139</f>
        <v>641.19324371298364</v>
      </c>
      <c r="X124" s="117">
        <f t="shared" si="44"/>
        <v>619.43405343592485</v>
      </c>
      <c r="Y124" s="117">
        <f t="shared" si="44"/>
        <v>557.4890024587919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102.88269125806514</v>
      </c>
      <c r="G125" s="122">
        <f t="shared" si="45"/>
        <v>106.16117216782987</v>
      </c>
      <c r="H125" s="122">
        <f t="shared" si="45"/>
        <v>95.160593811380622</v>
      </c>
      <c r="I125" s="122">
        <f t="shared" si="45"/>
        <v>88.279573140589903</v>
      </c>
      <c r="J125" s="122">
        <f t="shared" si="45"/>
        <v>28.890447406045787</v>
      </c>
      <c r="K125" s="122">
        <f t="shared" si="45"/>
        <v>34.688466501053718</v>
      </c>
      <c r="L125" s="122">
        <f t="shared" si="45"/>
        <v>83.330297826759562</v>
      </c>
      <c r="M125" s="122">
        <f t="shared" si="45"/>
        <v>381.00461950015591</v>
      </c>
      <c r="N125" s="122">
        <f t="shared" si="45"/>
        <v>475.22221601813601</v>
      </c>
      <c r="O125" s="122">
        <f t="shared" si="45"/>
        <v>640.14881744051274</v>
      </c>
      <c r="P125" s="122">
        <f t="shared" si="45"/>
        <v>550.03173846640186</v>
      </c>
      <c r="Q125" s="122">
        <f t="shared" si="45"/>
        <v>622.26187077164411</v>
      </c>
      <c r="R125" s="122">
        <f t="shared" ref="R125:V125" si="46">SUM(R126:R127)</f>
        <v>649.85379227326507</v>
      </c>
      <c r="S125" s="122">
        <f t="shared" si="46"/>
        <v>623.74025608486886</v>
      </c>
      <c r="T125" s="122">
        <f t="shared" si="46"/>
        <v>753.17086850098292</v>
      </c>
      <c r="U125" s="122">
        <f t="shared" si="46"/>
        <v>615.01481874738329</v>
      </c>
      <c r="V125" s="122">
        <f t="shared" si="46"/>
        <v>612.73327681995647</v>
      </c>
      <c r="W125" s="122">
        <f t="shared" ref="W125:Y125" si="47">SUM(W126:W127)</f>
        <v>507.52143682201438</v>
      </c>
      <c r="X125" s="122">
        <f t="shared" si="47"/>
        <v>501.78096538989035</v>
      </c>
      <c r="Y125" s="122">
        <f t="shared" si="47"/>
        <v>450.07181770230505</v>
      </c>
      <c r="DA125" s="130" t="s">
        <v>1856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102.39767183174931</v>
      </c>
      <c r="G126" s="98">
        <v>105.66768087864828</v>
      </c>
      <c r="H126" s="98">
        <v>94.73174944179739</v>
      </c>
      <c r="I126" s="98">
        <v>87.895179479480745</v>
      </c>
      <c r="J126" s="98">
        <v>28.770356870848275</v>
      </c>
      <c r="K126" s="98">
        <v>34.546678960379452</v>
      </c>
      <c r="L126" s="98">
        <v>82.979283993689194</v>
      </c>
      <c r="M126" s="98">
        <v>379.39682523248985</v>
      </c>
      <c r="N126" s="98">
        <v>473.3558410673844</v>
      </c>
      <c r="O126" s="98">
        <v>637.4784266414074</v>
      </c>
      <c r="P126" s="98">
        <v>547.67726567320733</v>
      </c>
      <c r="Q126" s="98">
        <v>619.86417999965124</v>
      </c>
      <c r="R126" s="98">
        <v>647.358674803653</v>
      </c>
      <c r="S126" s="98">
        <v>621.36421204123928</v>
      </c>
      <c r="T126" s="98">
        <v>750.33111914248332</v>
      </c>
      <c r="U126" s="98">
        <v>612.68166584474761</v>
      </c>
      <c r="V126" s="98">
        <v>610.42039092693415</v>
      </c>
      <c r="W126" s="98">
        <v>505.0779420616177</v>
      </c>
      <c r="X126" s="98">
        <v>499.27706904950224</v>
      </c>
      <c r="Y126" s="98">
        <v>447.93439756984031</v>
      </c>
      <c r="DA126" s="63" t="s">
        <v>1857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0.48501942631583278</v>
      </c>
      <c r="G127" s="98">
        <v>0.49349128918159652</v>
      </c>
      <c r="H127" s="98">
        <v>0.42884436958322725</v>
      </c>
      <c r="I127" s="98">
        <v>0.38439366110915119</v>
      </c>
      <c r="J127" s="98">
        <v>0.12009053519751366</v>
      </c>
      <c r="K127" s="98">
        <v>0.14178754067426569</v>
      </c>
      <c r="L127" s="98">
        <v>0.35101383307036155</v>
      </c>
      <c r="M127" s="98">
        <v>1.6077942676660553</v>
      </c>
      <c r="N127" s="98">
        <v>1.8663749507515823</v>
      </c>
      <c r="O127" s="98">
        <v>2.6703907991053044</v>
      </c>
      <c r="P127" s="98">
        <v>2.3544727931945388</v>
      </c>
      <c r="Q127" s="98">
        <v>2.3976907719928815</v>
      </c>
      <c r="R127" s="98">
        <v>2.4951174696121052</v>
      </c>
      <c r="S127" s="98">
        <v>2.37604404362955</v>
      </c>
      <c r="T127" s="98">
        <v>2.8397493584995557</v>
      </c>
      <c r="U127" s="98">
        <v>2.3331529026356268</v>
      </c>
      <c r="V127" s="98">
        <v>2.3128858930223122</v>
      </c>
      <c r="W127" s="98">
        <v>2.4434947603966966</v>
      </c>
      <c r="X127" s="98">
        <v>2.5038963403880996</v>
      </c>
      <c r="Y127" s="98">
        <v>2.1374201324647468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1.200231581711638</v>
      </c>
      <c r="G128" s="122">
        <f t="shared" si="48"/>
        <v>3.5790801763130737</v>
      </c>
      <c r="H128" s="122">
        <f t="shared" si="48"/>
        <v>4.0139821237405133</v>
      </c>
      <c r="I128" s="122">
        <f t="shared" si="48"/>
        <v>3.5387272114136663</v>
      </c>
      <c r="J128" s="122">
        <f t="shared" si="48"/>
        <v>4.4133561343432248</v>
      </c>
      <c r="K128" s="122">
        <f t="shared" si="48"/>
        <v>5.6947029849943611</v>
      </c>
      <c r="L128" s="122">
        <f t="shared" si="48"/>
        <v>6.09563866963998</v>
      </c>
      <c r="M128" s="122">
        <f t="shared" si="48"/>
        <v>10.242183520319296</v>
      </c>
      <c r="N128" s="122">
        <f t="shared" si="48"/>
        <v>27.251009268360935</v>
      </c>
      <c r="O128" s="122">
        <f t="shared" si="48"/>
        <v>22.60323386772502</v>
      </c>
      <c r="P128" s="122">
        <f t="shared" si="48"/>
        <v>19.466049410819849</v>
      </c>
      <c r="Q128" s="122">
        <f t="shared" si="48"/>
        <v>45.125279802596651</v>
      </c>
      <c r="R128" s="122">
        <f t="shared" si="48"/>
        <v>33.940821778043187</v>
      </c>
      <c r="S128" s="122">
        <f t="shared" si="48"/>
        <v>52.251647147242316</v>
      </c>
      <c r="T128" s="122">
        <f t="shared" si="48"/>
        <v>39.228051409846202</v>
      </c>
      <c r="U128" s="122">
        <f t="shared" si="48"/>
        <v>45.111979323173486</v>
      </c>
      <c r="V128" s="122">
        <f t="shared" si="48"/>
        <v>30.654119012286941</v>
      </c>
      <c r="W128" s="122">
        <f t="shared" si="48"/>
        <v>27.347745703815189</v>
      </c>
      <c r="X128" s="122">
        <f t="shared" si="48"/>
        <v>37.760794940890726</v>
      </c>
      <c r="Y128" s="122">
        <f t="shared" si="48"/>
        <v>31.098204812535702</v>
      </c>
      <c r="DA128" s="130" t="s">
        <v>1859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1.200231581711638</v>
      </c>
      <c r="G129" s="98">
        <v>3.5790801763130737</v>
      </c>
      <c r="H129" s="98">
        <v>4.0139821237405133</v>
      </c>
      <c r="I129" s="98">
        <v>3.5387272114136663</v>
      </c>
      <c r="J129" s="98">
        <v>4.4133561343432248</v>
      </c>
      <c r="K129" s="98">
        <v>5.6947029849943611</v>
      </c>
      <c r="L129" s="98">
        <v>6.09563866963998</v>
      </c>
      <c r="M129" s="98">
        <v>10.242183520319296</v>
      </c>
      <c r="N129" s="98">
        <v>27.251009268360935</v>
      </c>
      <c r="O129" s="98">
        <v>22.60323386772502</v>
      </c>
      <c r="P129" s="98">
        <v>19.466049410819849</v>
      </c>
      <c r="Q129" s="98">
        <v>45.125279802596651</v>
      </c>
      <c r="R129" s="98">
        <v>33.940821778043187</v>
      </c>
      <c r="S129" s="98">
        <v>52.251647147242316</v>
      </c>
      <c r="T129" s="98">
        <v>39.228051409846202</v>
      </c>
      <c r="U129" s="98">
        <v>45.111979323173486</v>
      </c>
      <c r="V129" s="98">
        <v>30.654119012286941</v>
      </c>
      <c r="W129" s="98">
        <v>27.347745703815189</v>
      </c>
      <c r="X129" s="98">
        <v>37.760794940890726</v>
      </c>
      <c r="Y129" s="98">
        <v>31.098204812535702</v>
      </c>
      <c r="DA129" s="63" t="s">
        <v>1860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20.461522696103675</v>
      </c>
      <c r="G130" s="122">
        <v>19.612989119218867</v>
      </c>
      <c r="H130" s="122">
        <v>18.56363240671055</v>
      </c>
      <c r="I130" s="122">
        <v>16.23702129964769</v>
      </c>
      <c r="J130" s="122">
        <v>6.6715996250797813</v>
      </c>
      <c r="K130" s="122">
        <v>11.237954097362508</v>
      </c>
      <c r="L130" s="122">
        <v>23.804223004680239</v>
      </c>
      <c r="M130" s="122">
        <v>73.45970327889269</v>
      </c>
      <c r="N130" s="122">
        <v>81.658013347640662</v>
      </c>
      <c r="O130" s="122">
        <v>105.5520081946804</v>
      </c>
      <c r="P130" s="122">
        <v>108.72483094240216</v>
      </c>
      <c r="Q130" s="122">
        <v>106.17644990981145</v>
      </c>
      <c r="R130" s="122">
        <v>110.49149709481517</v>
      </c>
      <c r="S130" s="122">
        <v>104.73637290897881</v>
      </c>
      <c r="T130" s="122">
        <v>128.85847129769061</v>
      </c>
      <c r="U130" s="122">
        <v>106.93035820284142</v>
      </c>
      <c r="V130" s="122">
        <v>96.89805929005901</v>
      </c>
      <c r="W130" s="122">
        <v>67.981126259262965</v>
      </c>
      <c r="X130" s="122">
        <v>53.27221445225512</v>
      </c>
      <c r="Y130" s="122">
        <v>48.712771735210715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17.307582538121526</v>
      </c>
      <c r="G131" s="98">
        <v>16.153598383302352</v>
      </c>
      <c r="H131" s="98">
        <v>15.50356767630554</v>
      </c>
      <c r="I131" s="98">
        <v>14.470870393575641</v>
      </c>
      <c r="J131" s="98">
        <v>4.4384619639854268</v>
      </c>
      <c r="K131" s="98">
        <v>5.2803924992813469</v>
      </c>
      <c r="L131" s="98">
        <v>11.909556218779663</v>
      </c>
      <c r="M131" s="98">
        <v>64.066378087442743</v>
      </c>
      <c r="N131" s="98">
        <v>70.861441033030033</v>
      </c>
      <c r="O131" s="98">
        <v>94.80072217816496</v>
      </c>
      <c r="P131" s="98">
        <v>98.839601930818432</v>
      </c>
      <c r="Q131" s="98">
        <v>98.289695955789227</v>
      </c>
      <c r="R131" s="98">
        <v>102.6553150124614</v>
      </c>
      <c r="S131" s="98">
        <v>96.866264190904246</v>
      </c>
      <c r="T131" s="98">
        <v>118.08581514943884</v>
      </c>
      <c r="U131" s="98">
        <v>95.215733281489605</v>
      </c>
      <c r="V131" s="98">
        <v>83.638768774038525</v>
      </c>
      <c r="W131" s="98">
        <v>59.845686418706308</v>
      </c>
      <c r="X131" s="98">
        <v>48.551899282248456</v>
      </c>
      <c r="Y131" s="98">
        <v>41.46096055414823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6.6740328980095728E-3</v>
      </c>
      <c r="G132" s="98">
        <v>8.8926351822243843E-3</v>
      </c>
      <c r="H132" s="98">
        <v>9.774475780568349E-3</v>
      </c>
      <c r="I132" s="98">
        <v>1.4136067101124163E-2</v>
      </c>
      <c r="J132" s="98">
        <v>4.2558268394771283E-3</v>
      </c>
      <c r="K132" s="98">
        <v>5.3199785581078234E-3</v>
      </c>
      <c r="L132" s="98">
        <v>1.8195055970066831E-2</v>
      </c>
      <c r="M132" s="98">
        <v>0.16075628381642262</v>
      </c>
      <c r="N132" s="98">
        <v>0.17527772789797907</v>
      </c>
      <c r="O132" s="98">
        <v>0.29869347375993899</v>
      </c>
      <c r="P132" s="98">
        <v>0.34106256644004374</v>
      </c>
      <c r="Q132" s="98">
        <v>0.35164842532256585</v>
      </c>
      <c r="R132" s="98">
        <v>0.3941868637056043</v>
      </c>
      <c r="S132" s="98">
        <v>0.37020579520297575</v>
      </c>
      <c r="T132" s="98">
        <v>0.59148216052301461</v>
      </c>
      <c r="U132" s="98">
        <v>0.48056328594974895</v>
      </c>
      <c r="V132" s="98">
        <v>0.42707132278544208</v>
      </c>
      <c r="W132" s="98">
        <v>0.46798242811867813</v>
      </c>
      <c r="X132" s="98">
        <v>0.94286711396688938</v>
      </c>
      <c r="Y132" s="98">
        <v>0.80016924423028146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1.2944355277059224E-3</v>
      </c>
      <c r="G133" s="101">
        <v>1.4436531781262083E-3</v>
      </c>
      <c r="H133" s="101">
        <v>1.5493702783136633E-3</v>
      </c>
      <c r="I133" s="101">
        <v>2.0795606497938102E-3</v>
      </c>
      <c r="J133" s="101">
        <v>7.843272401550492E-4</v>
      </c>
      <c r="K133" s="101">
        <v>4.6076981453150749E-5</v>
      </c>
      <c r="L133" s="101">
        <v>1.6212965404747414E-4</v>
      </c>
      <c r="M133" s="101">
        <v>2.8282436262458546E-2</v>
      </c>
      <c r="N133" s="101">
        <v>2.2127022923608432E-2</v>
      </c>
      <c r="O133" s="101">
        <v>3.6093061374642042E-2</v>
      </c>
      <c r="P133" s="101">
        <v>6.8874011614138392E-2</v>
      </c>
      <c r="Q133" s="101">
        <v>4.5953992463730789E-2</v>
      </c>
      <c r="R133" s="101">
        <v>4.9357048678615525E-2</v>
      </c>
      <c r="S133" s="101">
        <v>5.0087649500899785E-2</v>
      </c>
      <c r="T133" s="101">
        <v>7.6702928153704511E-2</v>
      </c>
      <c r="U133" s="101">
        <v>7.213409193271561E-2</v>
      </c>
      <c r="V133" s="101">
        <v>6.9746548022537366E-2</v>
      </c>
      <c r="W133" s="101">
        <v>9.9427645042600557E-2</v>
      </c>
      <c r="X133" s="101">
        <v>9.7649004529094113E-2</v>
      </c>
      <c r="Y133" s="101">
        <v>0.16502602680974279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5.3795973703036504E-3</v>
      </c>
      <c r="G134" s="104">
        <v>7.4489820040981765E-3</v>
      </c>
      <c r="H134" s="104">
        <v>8.2251055022546857E-3</v>
      </c>
      <c r="I134" s="104">
        <v>1.2056506451330353E-2</v>
      </c>
      <c r="J134" s="104">
        <v>3.4714995993220788E-3</v>
      </c>
      <c r="K134" s="104">
        <v>5.2739015766546729E-3</v>
      </c>
      <c r="L134" s="104">
        <v>1.8032926316019358E-2</v>
      </c>
      <c r="M134" s="104">
        <v>0.13247384755396407</v>
      </c>
      <c r="N134" s="104">
        <v>0.15315070497437064</v>
      </c>
      <c r="O134" s="104">
        <v>0.26260041238529697</v>
      </c>
      <c r="P134" s="104">
        <v>0.27218855482590537</v>
      </c>
      <c r="Q134" s="104">
        <v>0.30569443285883507</v>
      </c>
      <c r="R134" s="104">
        <v>0.34482981502698878</v>
      </c>
      <c r="S134" s="104">
        <v>0.32011814570207597</v>
      </c>
      <c r="T134" s="104">
        <v>0.51477923236931011</v>
      </c>
      <c r="U134" s="104">
        <v>0.40842919401703331</v>
      </c>
      <c r="V134" s="104">
        <v>0.3573247747629047</v>
      </c>
      <c r="W134" s="104">
        <v>0.36855478307607759</v>
      </c>
      <c r="X134" s="104">
        <v>0.8452181094377953</v>
      </c>
      <c r="Y134" s="104">
        <v>0.6351432174205387</v>
      </c>
      <c r="DA134" s="132" t="s">
        <v>1865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3.048657024874597</v>
      </c>
      <c r="G135" s="101">
        <v>3.319583403015987</v>
      </c>
      <c r="H135" s="101">
        <v>2.9321735425794802</v>
      </c>
      <c r="I135" s="101">
        <v>1.6776607041639224</v>
      </c>
      <c r="J135" s="101">
        <v>2.0116145288928236</v>
      </c>
      <c r="K135" s="101">
        <v>4.7517415435529431</v>
      </c>
      <c r="L135" s="101">
        <v>8.2395666538794821</v>
      </c>
      <c r="M135" s="101">
        <v>5.841593518024311</v>
      </c>
      <c r="N135" s="101">
        <v>7.0211916189889534</v>
      </c>
      <c r="O135" s="101">
        <v>6.9564371010533197</v>
      </c>
      <c r="P135" s="101">
        <v>6.330783772909089</v>
      </c>
      <c r="Q135" s="101">
        <v>4.9764555852408519</v>
      </c>
      <c r="R135" s="101">
        <v>4.9174263626343402</v>
      </c>
      <c r="S135" s="101">
        <v>4.8060659372643286</v>
      </c>
      <c r="T135" s="101">
        <v>6.7771503554849239</v>
      </c>
      <c r="U135" s="101">
        <v>7.3680163471896805</v>
      </c>
      <c r="V135" s="101">
        <v>7.958807246445665</v>
      </c>
      <c r="W135" s="101">
        <v>4.7536493359119278</v>
      </c>
      <c r="X135" s="101">
        <v>2.207667848166007</v>
      </c>
      <c r="Y135" s="101">
        <v>2.4210246972912812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9.8609100209543166E-2</v>
      </c>
      <c r="G136" s="104">
        <v>0.13091469771830272</v>
      </c>
      <c r="H136" s="104">
        <v>0.11811671204496234</v>
      </c>
      <c r="I136" s="104">
        <v>7.4354134807003744E-2</v>
      </c>
      <c r="J136" s="104">
        <v>0.21726730536205385</v>
      </c>
      <c r="K136" s="104">
        <v>1.2005000759701099</v>
      </c>
      <c r="L136" s="104">
        <v>3.6369050760510291</v>
      </c>
      <c r="M136" s="104">
        <v>3.3909753896092081</v>
      </c>
      <c r="N136" s="104">
        <v>3.6001029677236986</v>
      </c>
      <c r="O136" s="104">
        <v>3.4961554417021778</v>
      </c>
      <c r="P136" s="104">
        <v>3.2133826722345962</v>
      </c>
      <c r="Q136" s="104">
        <v>2.5586499434588057</v>
      </c>
      <c r="R136" s="104">
        <v>2.5245688560138362</v>
      </c>
      <c r="S136" s="104">
        <v>2.6938369856072488</v>
      </c>
      <c r="T136" s="104">
        <v>3.4040236322438298</v>
      </c>
      <c r="U136" s="104">
        <v>3.866045288212391</v>
      </c>
      <c r="V136" s="104">
        <v>4.8734119467893882</v>
      </c>
      <c r="W136" s="104">
        <v>2.913808076526049</v>
      </c>
      <c r="X136" s="104">
        <v>1.5697802078737684</v>
      </c>
      <c r="Y136" s="104">
        <v>4.0306172395409208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1.9090379343090633E-2</v>
      </c>
      <c r="G137" s="98">
        <v>2.1165062950024932E-2</v>
      </c>
      <c r="H137" s="98">
        <v>1.8627158976326857E-2</v>
      </c>
      <c r="I137" s="98">
        <v>1.0871064996894978E-2</v>
      </c>
      <c r="J137" s="98">
        <v>4.0247800429427369E-2</v>
      </c>
      <c r="K137" s="98">
        <v>0.17606259953820122</v>
      </c>
      <c r="L137" s="98">
        <v>0.50709508176836782</v>
      </c>
      <c r="M137" s="98">
        <v>0.59040445333346336</v>
      </c>
      <c r="N137" s="98">
        <v>0.45274446617399533</v>
      </c>
      <c r="O137" s="98">
        <v>0.41449978841060464</v>
      </c>
      <c r="P137" s="98">
        <v>0.6504396543347355</v>
      </c>
      <c r="Q137" s="98">
        <v>0.33415292855207973</v>
      </c>
      <c r="R137" s="98">
        <v>0.31416394686998328</v>
      </c>
      <c r="S137" s="98">
        <v>0.36798270712401349</v>
      </c>
      <c r="T137" s="98">
        <v>0.42276661071002625</v>
      </c>
      <c r="U137" s="98">
        <v>0.57379577057381548</v>
      </c>
      <c r="V137" s="98">
        <v>0.80679951386446636</v>
      </c>
      <c r="W137" s="98">
        <v>0.58146037627575942</v>
      </c>
      <c r="X137" s="98">
        <v>1.4602934618063482E-2</v>
      </c>
      <c r="Y137" s="98">
        <v>0.70117444247091387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7.9518720866452536E-2</v>
      </c>
      <c r="G138" s="98">
        <v>0.1097496347682778</v>
      </c>
      <c r="H138" s="98">
        <v>9.9489553068635481E-2</v>
      </c>
      <c r="I138" s="98">
        <v>6.3483069810108761E-2</v>
      </c>
      <c r="J138" s="98">
        <v>0.17701950493262647</v>
      </c>
      <c r="K138" s="98">
        <v>1.0244374764319086</v>
      </c>
      <c r="L138" s="98">
        <v>3.1298099942826614</v>
      </c>
      <c r="M138" s="98">
        <v>2.8005709362757445</v>
      </c>
      <c r="N138" s="98">
        <v>3.1473585015497032</v>
      </c>
      <c r="O138" s="98">
        <v>3.0816556532915733</v>
      </c>
      <c r="P138" s="98">
        <v>2.5629430178998609</v>
      </c>
      <c r="Q138" s="98">
        <v>2.224497014906726</v>
      </c>
      <c r="R138" s="98">
        <v>2.2104049091438527</v>
      </c>
      <c r="S138" s="98">
        <v>2.3258542784832352</v>
      </c>
      <c r="T138" s="98">
        <v>2.9812570215338035</v>
      </c>
      <c r="U138" s="98">
        <v>3.2922495176385755</v>
      </c>
      <c r="V138" s="98">
        <v>4.0666124329249218</v>
      </c>
      <c r="W138" s="98">
        <v>2.3323477002502897</v>
      </c>
      <c r="X138" s="98">
        <v>1.555177273255705</v>
      </c>
      <c r="Y138" s="98">
        <v>3.3294427970700067</v>
      </c>
      <c r="DA138" s="63" t="s">
        <v>1869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8.501781693006345</v>
      </c>
      <c r="G139" s="122">
        <v>7.4311870898045438</v>
      </c>
      <c r="H139" s="122">
        <v>8.1297032284985633</v>
      </c>
      <c r="I139" s="122">
        <v>6.7646173460865988</v>
      </c>
      <c r="J139" s="122">
        <v>6.5758086125682045</v>
      </c>
      <c r="K139" s="122">
        <v>8.786001942138089</v>
      </c>
      <c r="L139" s="122">
        <v>12.386090499523299</v>
      </c>
      <c r="M139" s="122">
        <v>24.731984326980218</v>
      </c>
      <c r="N139" s="122">
        <v>29.115193964549725</v>
      </c>
      <c r="O139" s="122">
        <v>38.911510503763395</v>
      </c>
      <c r="P139" s="122">
        <v>37.882883031313241</v>
      </c>
      <c r="Q139" s="122">
        <v>40.310567548340387</v>
      </c>
      <c r="R139" s="122">
        <v>41.586748273615939</v>
      </c>
      <c r="S139" s="122">
        <v>47.865520651671993</v>
      </c>
      <c r="T139" s="122">
        <v>48.018507990247855</v>
      </c>
      <c r="U139" s="122">
        <v>46.882724102891061</v>
      </c>
      <c r="V139" s="122">
        <v>44.846440750254501</v>
      </c>
      <c r="W139" s="122">
        <v>38.342934927891086</v>
      </c>
      <c r="X139" s="122">
        <v>26.620078652888679</v>
      </c>
      <c r="Y139" s="122">
        <v>27.606208208740487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3.214431019372832</v>
      </c>
      <c r="G140" s="98">
        <v>3.0467116775818828</v>
      </c>
      <c r="H140" s="98">
        <v>3.0323607765000102</v>
      </c>
      <c r="I140" s="98">
        <v>2.4981080780640652</v>
      </c>
      <c r="J140" s="98">
        <v>2.6534228047271351</v>
      </c>
      <c r="K140" s="98">
        <v>3.4014533792180499</v>
      </c>
      <c r="L140" s="98">
        <v>4.7555569514061728</v>
      </c>
      <c r="M140" s="98">
        <v>8.8786159333822692</v>
      </c>
      <c r="N140" s="98">
        <v>10.754375141990913</v>
      </c>
      <c r="O140" s="98">
        <v>12.908650293295981</v>
      </c>
      <c r="P140" s="98">
        <v>14.48223134722903</v>
      </c>
      <c r="Q140" s="98">
        <v>14.066873046980989</v>
      </c>
      <c r="R140" s="98">
        <v>15.135251298359723</v>
      </c>
      <c r="S140" s="98">
        <v>15.863667428807167</v>
      </c>
      <c r="T140" s="98">
        <v>16.032408816132019</v>
      </c>
      <c r="U140" s="98">
        <v>15.139529999728003</v>
      </c>
      <c r="V140" s="98">
        <v>13.986474649947725</v>
      </c>
      <c r="W140" s="98">
        <v>12.027407692244591</v>
      </c>
      <c r="X140" s="98">
        <v>9.4052723859994689</v>
      </c>
      <c r="Y140" s="98">
        <v>9.2308453419827927</v>
      </c>
      <c r="DA140" s="63" t="s">
        <v>1871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5.2873506736335134</v>
      </c>
      <c r="G141" s="33">
        <v>4.3844754122226606</v>
      </c>
      <c r="H141" s="33">
        <v>5.0973424519985535</v>
      </c>
      <c r="I141" s="33">
        <v>4.2665092680225332</v>
      </c>
      <c r="J141" s="33">
        <v>3.9223858078410698</v>
      </c>
      <c r="K141" s="33">
        <v>5.3845485629200391</v>
      </c>
      <c r="L141" s="33">
        <v>7.6305335481171248</v>
      </c>
      <c r="M141" s="33">
        <v>15.853368393597947</v>
      </c>
      <c r="N141" s="33">
        <v>18.360818822558812</v>
      </c>
      <c r="O141" s="33">
        <v>26.002860210467411</v>
      </c>
      <c r="P141" s="33">
        <v>23.400651684084213</v>
      </c>
      <c r="Q141" s="33">
        <v>26.2436945013594</v>
      </c>
      <c r="R141" s="33">
        <v>26.451496975256219</v>
      </c>
      <c r="S141" s="33">
        <v>32.001853222864824</v>
      </c>
      <c r="T141" s="33">
        <v>31.986099174115832</v>
      </c>
      <c r="U141" s="33">
        <v>31.743194103163056</v>
      </c>
      <c r="V141" s="33">
        <v>30.859966100306778</v>
      </c>
      <c r="W141" s="33">
        <v>26.315527235646496</v>
      </c>
      <c r="X141" s="33">
        <v>17.214806266889212</v>
      </c>
      <c r="Y141" s="33">
        <v>18.375362866757694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8.729772030187597</v>
      </c>
      <c r="C143" s="117">
        <f t="shared" si="49"/>
        <v>10.929150132195616</v>
      </c>
      <c r="D143" s="117">
        <f t="shared" si="49"/>
        <v>13.397723642879551</v>
      </c>
      <c r="E143" s="117">
        <f t="shared" si="49"/>
        <v>19.895103244812823</v>
      </c>
      <c r="F143" s="117">
        <f t="shared" si="49"/>
        <v>28.56586477569904</v>
      </c>
      <c r="G143" s="117">
        <f t="shared" si="49"/>
        <v>42.208630228629808</v>
      </c>
      <c r="H143" s="117">
        <f t="shared" si="49"/>
        <v>44.120385483701121</v>
      </c>
      <c r="I143" s="117">
        <f t="shared" si="49"/>
        <v>50.874626982263194</v>
      </c>
      <c r="J143" s="117">
        <f t="shared" si="49"/>
        <v>63.197249631950342</v>
      </c>
      <c r="K143" s="117">
        <f t="shared" si="49"/>
        <v>82.719683523543992</v>
      </c>
      <c r="L143" s="117">
        <f t="shared" si="49"/>
        <v>123.35240418003184</v>
      </c>
      <c r="M143" s="117">
        <f t="shared" si="49"/>
        <v>144.0532963957302</v>
      </c>
      <c r="N143" s="117">
        <f t="shared" si="49"/>
        <v>171.39296030990639</v>
      </c>
      <c r="O143" s="117">
        <f t="shared" si="49"/>
        <v>182.96932177865753</v>
      </c>
      <c r="P143" s="117">
        <f t="shared" si="49"/>
        <v>148.89899777979784</v>
      </c>
      <c r="Q143" s="117">
        <f t="shared" si="49"/>
        <v>189.49378919801683</v>
      </c>
      <c r="R143" s="117">
        <f t="shared" ref="R143:V143" si="50">R144+R146+R148+R157</f>
        <v>193.04311446092777</v>
      </c>
      <c r="S143" s="117">
        <f t="shared" si="50"/>
        <v>222.95315143182398</v>
      </c>
      <c r="T143" s="117">
        <f t="shared" si="50"/>
        <v>212.01622290115176</v>
      </c>
      <c r="U143" s="117">
        <f t="shared" si="50"/>
        <v>227.73964657851008</v>
      </c>
      <c r="V143" s="117">
        <f t="shared" si="50"/>
        <v>268.5301634325001</v>
      </c>
      <c r="W143" s="117">
        <f t="shared" ref="W143:Y143" si="51">W144+W146+W148+W157</f>
        <v>1125.612175577734</v>
      </c>
      <c r="X143" s="117">
        <f t="shared" si="51"/>
        <v>1410.7445432825143</v>
      </c>
      <c r="Y143" s="117">
        <f t="shared" si="51"/>
        <v>1499.9491105002292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5.606645240511706</v>
      </c>
      <c r="C144" s="122">
        <f t="shared" si="52"/>
        <v>7.3172863841889226</v>
      </c>
      <c r="D144" s="122">
        <f t="shared" si="52"/>
        <v>9.0106601438870708</v>
      </c>
      <c r="E144" s="122">
        <f t="shared" si="52"/>
        <v>12.843131431906585</v>
      </c>
      <c r="F144" s="122">
        <f t="shared" si="52"/>
        <v>20.31969638176064</v>
      </c>
      <c r="G144" s="122">
        <f t="shared" si="52"/>
        <v>32.216767516585918</v>
      </c>
      <c r="H144" s="122">
        <f t="shared" si="52"/>
        <v>31.90273614014918</v>
      </c>
      <c r="I144" s="122">
        <f t="shared" si="52"/>
        <v>37.690283356992836</v>
      </c>
      <c r="J144" s="122">
        <f t="shared" si="52"/>
        <v>46.852967431478341</v>
      </c>
      <c r="K144" s="122">
        <f t="shared" si="52"/>
        <v>60.749894075268486</v>
      </c>
      <c r="L144" s="122">
        <f t="shared" si="52"/>
        <v>94.877381685517847</v>
      </c>
      <c r="M144" s="122">
        <f t="shared" si="52"/>
        <v>105.65346528029137</v>
      </c>
      <c r="N144" s="122">
        <f t="shared" si="52"/>
        <v>124.36524307705612</v>
      </c>
      <c r="O144" s="122">
        <f t="shared" si="52"/>
        <v>139.13928013927642</v>
      </c>
      <c r="P144" s="122">
        <f t="shared" si="52"/>
        <v>108.31168206353998</v>
      </c>
      <c r="Q144" s="122">
        <f t="shared" si="52"/>
        <v>135.59630120439223</v>
      </c>
      <c r="R144" s="122">
        <f t="shared" si="52"/>
        <v>143.11543819348327</v>
      </c>
      <c r="S144" s="122">
        <f t="shared" si="52"/>
        <v>160.54158449287311</v>
      </c>
      <c r="T144" s="122">
        <f t="shared" si="52"/>
        <v>155.05333220626477</v>
      </c>
      <c r="U144" s="122">
        <f t="shared" si="52"/>
        <v>143.68202397489341</v>
      </c>
      <c r="V144" s="122">
        <f t="shared" si="52"/>
        <v>137.77579512984971</v>
      </c>
      <c r="W144" s="122">
        <f t="shared" si="52"/>
        <v>908.34091578736627</v>
      </c>
      <c r="X144" s="122">
        <f t="shared" si="52"/>
        <v>1082.7699358474358</v>
      </c>
      <c r="Y144" s="122">
        <f t="shared" si="52"/>
        <v>1151.2236681988998</v>
      </c>
      <c r="DA144" s="130" t="s">
        <v>1874</v>
      </c>
    </row>
    <row r="145" spans="1:105" ht="12" customHeight="1" x14ac:dyDescent="0.25">
      <c r="A145" s="97" t="s">
        <v>53</v>
      </c>
      <c r="B145" s="98">
        <v>5.606645240511706</v>
      </c>
      <c r="C145" s="98">
        <v>7.3172863841889226</v>
      </c>
      <c r="D145" s="98">
        <v>9.0106601438870708</v>
      </c>
      <c r="E145" s="98">
        <v>12.843131431906585</v>
      </c>
      <c r="F145" s="98">
        <v>20.31969638176064</v>
      </c>
      <c r="G145" s="98">
        <v>32.216767516585918</v>
      </c>
      <c r="H145" s="98">
        <v>31.90273614014918</v>
      </c>
      <c r="I145" s="98">
        <v>37.690283356992836</v>
      </c>
      <c r="J145" s="98">
        <v>46.852967431478341</v>
      </c>
      <c r="K145" s="98">
        <v>60.749894075268486</v>
      </c>
      <c r="L145" s="98">
        <v>94.877381685517847</v>
      </c>
      <c r="M145" s="98">
        <v>105.65346528029137</v>
      </c>
      <c r="N145" s="98">
        <v>124.36524307705612</v>
      </c>
      <c r="O145" s="98">
        <v>139.13928013927642</v>
      </c>
      <c r="P145" s="98">
        <v>108.31168206353998</v>
      </c>
      <c r="Q145" s="98">
        <v>135.59630120439223</v>
      </c>
      <c r="R145" s="98">
        <v>143.11543819348327</v>
      </c>
      <c r="S145" s="98">
        <v>160.54158449287311</v>
      </c>
      <c r="T145" s="98">
        <v>155.05333220626477</v>
      </c>
      <c r="U145" s="98">
        <v>143.68202397489341</v>
      </c>
      <c r="V145" s="98">
        <v>137.77579512984971</v>
      </c>
      <c r="W145" s="98">
        <v>908.34091578736627</v>
      </c>
      <c r="X145" s="98">
        <v>1082.7699358474358</v>
      </c>
      <c r="Y145" s="98">
        <v>1151.2236681988998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0.74702981561988124</v>
      </c>
      <c r="C146" s="122">
        <f t="shared" si="53"/>
        <v>0.85946725410921709</v>
      </c>
      <c r="D146" s="122">
        <f t="shared" si="53"/>
        <v>0.72612604392794999</v>
      </c>
      <c r="E146" s="122">
        <f t="shared" si="53"/>
        <v>2.3441317931202277</v>
      </c>
      <c r="F146" s="122">
        <f t="shared" si="53"/>
        <v>1.0885624117712416</v>
      </c>
      <c r="G146" s="122">
        <f t="shared" si="53"/>
        <v>1.6021372263186426</v>
      </c>
      <c r="H146" s="122">
        <f t="shared" si="53"/>
        <v>2.3793936495352188</v>
      </c>
      <c r="I146" s="122">
        <f t="shared" si="53"/>
        <v>2.522556076926243</v>
      </c>
      <c r="J146" s="122">
        <f t="shared" si="53"/>
        <v>3.8786513931019453</v>
      </c>
      <c r="K146" s="122">
        <f t="shared" si="53"/>
        <v>5.9205161333655258</v>
      </c>
      <c r="L146" s="122">
        <f t="shared" si="53"/>
        <v>6.8435540290300665</v>
      </c>
      <c r="M146" s="122">
        <f t="shared" si="53"/>
        <v>10.239998707539657</v>
      </c>
      <c r="N146" s="122">
        <f t="shared" si="53"/>
        <v>18.237621299409074</v>
      </c>
      <c r="O146" s="122">
        <f t="shared" si="53"/>
        <v>13.2491392844718</v>
      </c>
      <c r="P146" s="122">
        <f t="shared" si="53"/>
        <v>10.205994459273388</v>
      </c>
      <c r="Q146" s="122">
        <f t="shared" si="53"/>
        <v>22.290601282831503</v>
      </c>
      <c r="R146" s="122">
        <f t="shared" si="53"/>
        <v>16.456394565969312</v>
      </c>
      <c r="S146" s="122">
        <f t="shared" si="53"/>
        <v>25.704406898026487</v>
      </c>
      <c r="T146" s="122">
        <f t="shared" si="53"/>
        <v>20.045339474244848</v>
      </c>
      <c r="U146" s="122">
        <f t="shared" si="53"/>
        <v>32.660681495753245</v>
      </c>
      <c r="V146" s="122">
        <f t="shared" si="53"/>
        <v>43.535310092573688</v>
      </c>
      <c r="W146" s="122">
        <f t="shared" si="53"/>
        <v>71.651404711738266</v>
      </c>
      <c r="X146" s="122">
        <f t="shared" si="53"/>
        <v>162.16862339841742</v>
      </c>
      <c r="Y146" s="122">
        <f t="shared" si="53"/>
        <v>156.59545071258529</v>
      </c>
      <c r="DA146" s="130" t="s">
        <v>1876</v>
      </c>
    </row>
    <row r="147" spans="1:105" ht="12" customHeight="1" x14ac:dyDescent="0.25">
      <c r="A147" s="97" t="s">
        <v>53</v>
      </c>
      <c r="B147" s="98">
        <v>0.74702981561988124</v>
      </c>
      <c r="C147" s="98">
        <v>0.85946725410921709</v>
      </c>
      <c r="D147" s="98">
        <v>0.72612604392794999</v>
      </c>
      <c r="E147" s="98">
        <v>2.3441317931202277</v>
      </c>
      <c r="F147" s="98">
        <v>1.0885624117712416</v>
      </c>
      <c r="G147" s="98">
        <v>1.6021372263186426</v>
      </c>
      <c r="H147" s="98">
        <v>2.3793936495352188</v>
      </c>
      <c r="I147" s="98">
        <v>2.522556076926243</v>
      </c>
      <c r="J147" s="98">
        <v>3.8786513931019453</v>
      </c>
      <c r="K147" s="98">
        <v>5.9205161333655258</v>
      </c>
      <c r="L147" s="98">
        <v>6.8435540290300665</v>
      </c>
      <c r="M147" s="98">
        <v>10.239998707539657</v>
      </c>
      <c r="N147" s="98">
        <v>18.237621299409074</v>
      </c>
      <c r="O147" s="98">
        <v>13.2491392844718</v>
      </c>
      <c r="P147" s="98">
        <v>10.205994459273388</v>
      </c>
      <c r="Q147" s="98">
        <v>22.290601282831503</v>
      </c>
      <c r="R147" s="98">
        <v>16.456394565969312</v>
      </c>
      <c r="S147" s="98">
        <v>25.704406898026487</v>
      </c>
      <c r="T147" s="98">
        <v>20.045339474244848</v>
      </c>
      <c r="U147" s="98">
        <v>32.660681495753245</v>
      </c>
      <c r="V147" s="98">
        <v>43.535310092573688</v>
      </c>
      <c r="W147" s="98">
        <v>71.651404711738266</v>
      </c>
      <c r="X147" s="98">
        <v>162.16862339841742</v>
      </c>
      <c r="Y147" s="98">
        <v>156.59545071258529</v>
      </c>
      <c r="DA147" s="63" t="s">
        <v>1877</v>
      </c>
    </row>
    <row r="148" spans="1:105" ht="12" customHeight="1" x14ac:dyDescent="0.25">
      <c r="A148" s="121" t="s">
        <v>55</v>
      </c>
      <c r="B148" s="122">
        <v>1.5618555806670189</v>
      </c>
      <c r="C148" s="122">
        <v>1.7950191068153667</v>
      </c>
      <c r="D148" s="122">
        <v>2.3976642491259046</v>
      </c>
      <c r="E148" s="122">
        <v>3.1122064757658809</v>
      </c>
      <c r="F148" s="122">
        <v>4.6371438753930221</v>
      </c>
      <c r="G148" s="122">
        <v>5.6087784132076539</v>
      </c>
      <c r="H148" s="122">
        <v>6.4637171712262589</v>
      </c>
      <c r="I148" s="122">
        <v>7.0621316297221535</v>
      </c>
      <c r="J148" s="122">
        <v>8.4189228891518866</v>
      </c>
      <c r="K148" s="122">
        <v>10.874595756731875</v>
      </c>
      <c r="L148" s="122">
        <v>15.228867555114117</v>
      </c>
      <c r="M148" s="122">
        <v>20.28816055257548</v>
      </c>
      <c r="N148" s="122">
        <v>21.24605138692953</v>
      </c>
      <c r="O148" s="122">
        <v>21.861161745520548</v>
      </c>
      <c r="P148" s="122">
        <v>22.315921646631885</v>
      </c>
      <c r="Q148" s="122">
        <v>22.826894469076038</v>
      </c>
      <c r="R148" s="122">
        <v>24.208419699168111</v>
      </c>
      <c r="S148" s="122">
        <v>25.60588848863539</v>
      </c>
      <c r="T148" s="122">
        <v>25.713901273739143</v>
      </c>
      <c r="U148" s="122">
        <v>35.70407838438981</v>
      </c>
      <c r="V148" s="122">
        <v>59.772119105699346</v>
      </c>
      <c r="W148" s="122">
        <v>96.931618951505044</v>
      </c>
      <c r="X148" s="122">
        <v>107.58414254009162</v>
      </c>
      <c r="Y148" s="122">
        <v>125.41677405914257</v>
      </c>
      <c r="DA148" s="130" t="s">
        <v>1878</v>
      </c>
    </row>
    <row r="149" spans="1:105" ht="12" customHeight="1" x14ac:dyDescent="0.25">
      <c r="A149" s="97" t="s">
        <v>124</v>
      </c>
      <c r="B149" s="98">
        <v>0.77282807342388171</v>
      </c>
      <c r="C149" s="98">
        <v>0.85842909969247294</v>
      </c>
      <c r="D149" s="98">
        <v>0.96720512285865545</v>
      </c>
      <c r="E149" s="98">
        <v>1.2143841659475785</v>
      </c>
      <c r="F149" s="98">
        <v>1.9055196720561638</v>
      </c>
      <c r="G149" s="98">
        <v>1.9078170978968338</v>
      </c>
      <c r="H149" s="98">
        <v>1.9132776360177599</v>
      </c>
      <c r="I149" s="98">
        <v>1.7190884381016767</v>
      </c>
      <c r="J149" s="98">
        <v>1.9402148170553797</v>
      </c>
      <c r="K149" s="98">
        <v>2.7291217645497978</v>
      </c>
      <c r="L149" s="98">
        <v>3.8629566819577361</v>
      </c>
      <c r="M149" s="98">
        <v>5.550804103522303</v>
      </c>
      <c r="N149" s="98">
        <v>5.4687016218098918</v>
      </c>
      <c r="O149" s="98">
        <v>5.3161409627291132</v>
      </c>
      <c r="P149" s="98">
        <v>4.7048395921744577</v>
      </c>
      <c r="Q149" s="98">
        <v>4.8246755002868342</v>
      </c>
      <c r="R149" s="98">
        <v>5.3604295952870107</v>
      </c>
      <c r="S149" s="98">
        <v>5.9482901154444034</v>
      </c>
      <c r="T149" s="98">
        <v>6.1389947773051734</v>
      </c>
      <c r="U149" s="98">
        <v>8.4037635861421993</v>
      </c>
      <c r="V149" s="98">
        <v>14.842825965104312</v>
      </c>
      <c r="W149" s="98">
        <v>27.5603742062771</v>
      </c>
      <c r="X149" s="98">
        <v>39.972701708696967</v>
      </c>
      <c r="Y149" s="98">
        <v>42.416993672739103</v>
      </c>
      <c r="DA149" s="63" t="s">
        <v>1879</v>
      </c>
    </row>
    <row r="150" spans="1:105" ht="12" customHeight="1" x14ac:dyDescent="0.25">
      <c r="A150" s="97" t="s">
        <v>123</v>
      </c>
      <c r="B150" s="98">
        <v>1.0151426158201521E-4</v>
      </c>
      <c r="C150" s="98">
        <v>1.0319160609364617E-4</v>
      </c>
      <c r="D150" s="98">
        <v>1.0194833811278002E-4</v>
      </c>
      <c r="E150" s="98">
        <v>2.0119331014809198E-4</v>
      </c>
      <c r="F150" s="98">
        <v>4.5491903769500269E-4</v>
      </c>
      <c r="G150" s="98">
        <v>6.2111888999439235E-4</v>
      </c>
      <c r="H150" s="98">
        <v>8.0751938210641078E-4</v>
      </c>
      <c r="I150" s="98">
        <v>1.0103424930795154E-3</v>
      </c>
      <c r="J150" s="98">
        <v>2.0121812480639444E-3</v>
      </c>
      <c r="K150" s="98">
        <v>4.1750530518942812E-3</v>
      </c>
      <c r="L150" s="98">
        <v>9.5566156616500759E-3</v>
      </c>
      <c r="M150" s="98">
        <v>1.3167182796350176E-2</v>
      </c>
      <c r="N150" s="98">
        <v>1.3947299979562743E-2</v>
      </c>
      <c r="O150" s="98">
        <v>1.442076311703816E-2</v>
      </c>
      <c r="P150" s="98">
        <v>1.3138601745873085E-2</v>
      </c>
      <c r="Q150" s="98">
        <v>1.5169279428423598E-2</v>
      </c>
      <c r="R150" s="98">
        <v>1.8404062049437803E-2</v>
      </c>
      <c r="S150" s="98">
        <v>2.2601149626802024E-2</v>
      </c>
      <c r="T150" s="98">
        <v>2.4647091357710933E-2</v>
      </c>
      <c r="U150" s="98">
        <v>3.6384356052797232E-2</v>
      </c>
      <c r="V150" s="98">
        <v>7.5791098490061645E-2</v>
      </c>
      <c r="W150" s="98">
        <v>0.38389740322293653</v>
      </c>
      <c r="X150" s="98">
        <v>1.2057932633315149</v>
      </c>
      <c r="Y150" s="98">
        <v>1.1415185229920122</v>
      </c>
      <c r="DA150" s="63" t="s">
        <v>1880</v>
      </c>
    </row>
    <row r="151" spans="1:105" ht="12" customHeight="1" x14ac:dyDescent="0.25">
      <c r="A151" s="100" t="s">
        <v>50</v>
      </c>
      <c r="B151" s="101">
        <v>1.8644919787378826E-5</v>
      </c>
      <c r="C151" s="101">
        <v>1.6469212724476375E-5</v>
      </c>
      <c r="D151" s="101">
        <v>1.9018814594705376E-5</v>
      </c>
      <c r="E151" s="101">
        <v>3.1389094212674135E-5</v>
      </c>
      <c r="F151" s="101">
        <v>8.8107596133633372E-5</v>
      </c>
      <c r="G151" s="101">
        <v>1.005280589739191E-4</v>
      </c>
      <c r="H151" s="101">
        <v>1.2748819173408969E-4</v>
      </c>
      <c r="I151" s="101">
        <v>1.4753306335931843E-4</v>
      </c>
      <c r="J151" s="101">
        <v>3.7081790559356255E-4</v>
      </c>
      <c r="K151" s="101">
        <v>6.1041721784131674E-4</v>
      </c>
      <c r="L151" s="101">
        <v>1.3364129312769181E-3</v>
      </c>
      <c r="M151" s="101">
        <v>2.2933934087245966E-3</v>
      </c>
      <c r="N151" s="101">
        <v>1.7641382012902151E-3</v>
      </c>
      <c r="O151" s="101">
        <v>1.7246435157686401E-3</v>
      </c>
      <c r="P151" s="101">
        <v>2.6372293909435471E-3</v>
      </c>
      <c r="Q151" s="101">
        <v>1.9741026926667089E-3</v>
      </c>
      <c r="R151" s="101">
        <v>2.29532781001165E-3</v>
      </c>
      <c r="S151" s="101">
        <v>3.0896408356029634E-3</v>
      </c>
      <c r="T151" s="101">
        <v>3.0969515026037574E-3</v>
      </c>
      <c r="U151" s="101">
        <v>5.3615863864831872E-3</v>
      </c>
      <c r="V151" s="101">
        <v>1.2280324805648507E-2</v>
      </c>
      <c r="W151" s="101">
        <v>8.2751406795710344E-2</v>
      </c>
      <c r="X151" s="101">
        <v>0.13094647454398242</v>
      </c>
      <c r="Y151" s="101">
        <v>0.23180089164408688</v>
      </c>
      <c r="DA151" s="131" t="s">
        <v>1881</v>
      </c>
    </row>
    <row r="152" spans="1:105" ht="12" customHeight="1" x14ac:dyDescent="0.25">
      <c r="A152" s="103" t="s">
        <v>52</v>
      </c>
      <c r="B152" s="104">
        <v>8.2869341794636385E-5</v>
      </c>
      <c r="C152" s="104">
        <v>8.6722393369169799E-5</v>
      </c>
      <c r="D152" s="104">
        <v>8.2929523518074653E-5</v>
      </c>
      <c r="E152" s="104">
        <v>1.6980421593541784E-4</v>
      </c>
      <c r="F152" s="104">
        <v>3.6681144156136932E-4</v>
      </c>
      <c r="G152" s="104">
        <v>5.2059083102047328E-4</v>
      </c>
      <c r="H152" s="104">
        <v>6.8003119037232109E-4</v>
      </c>
      <c r="I152" s="104">
        <v>8.628094297201969E-4</v>
      </c>
      <c r="J152" s="104">
        <v>1.641363342470382E-3</v>
      </c>
      <c r="K152" s="104">
        <v>3.5646358340529643E-3</v>
      </c>
      <c r="L152" s="104">
        <v>8.2202027303731572E-3</v>
      </c>
      <c r="M152" s="104">
        <v>1.0873789387625579E-2</v>
      </c>
      <c r="N152" s="104">
        <v>1.2183161778272528E-2</v>
      </c>
      <c r="O152" s="104">
        <v>1.2696119601269519E-2</v>
      </c>
      <c r="P152" s="104">
        <v>1.0501372354929537E-2</v>
      </c>
      <c r="Q152" s="104">
        <v>1.3195176735756889E-2</v>
      </c>
      <c r="R152" s="104">
        <v>1.6108734239426152E-2</v>
      </c>
      <c r="S152" s="104">
        <v>1.9511508791199061E-2</v>
      </c>
      <c r="T152" s="104">
        <v>2.1550139855107175E-2</v>
      </c>
      <c r="U152" s="104">
        <v>3.1022769666314048E-2</v>
      </c>
      <c r="V152" s="104">
        <v>6.3510773684413144E-2</v>
      </c>
      <c r="W152" s="104">
        <v>0.30114599642722617</v>
      </c>
      <c r="X152" s="104">
        <v>1.0748467887875326</v>
      </c>
      <c r="Y152" s="104">
        <v>0.90971763134792538</v>
      </c>
      <c r="DA152" s="132" t="s">
        <v>1882</v>
      </c>
    </row>
    <row r="153" spans="1:105" ht="12" customHeight="1" x14ac:dyDescent="0.25">
      <c r="A153" s="106" t="s">
        <v>122</v>
      </c>
      <c r="B153" s="101">
        <v>0.77495724736959171</v>
      </c>
      <c r="C153" s="101">
        <v>0.91708319734869792</v>
      </c>
      <c r="D153" s="101">
        <v>1.3956135824675024</v>
      </c>
      <c r="E153" s="101">
        <v>1.8438489404059029</v>
      </c>
      <c r="F153" s="101">
        <v>2.649852460719103</v>
      </c>
      <c r="G153" s="101">
        <v>3.5206743175226114</v>
      </c>
      <c r="H153" s="101">
        <v>4.3041701839982709</v>
      </c>
      <c r="I153" s="101">
        <v>4.9242076865711999</v>
      </c>
      <c r="J153" s="101">
        <v>5.628078669499871</v>
      </c>
      <c r="K153" s="101">
        <v>6.7288136662313507</v>
      </c>
      <c r="L153" s="101">
        <v>8.439174425078539</v>
      </c>
      <c r="M153" s="101">
        <v>11.284539800554242</v>
      </c>
      <c r="N153" s="101">
        <v>12.0059301346854</v>
      </c>
      <c r="O153" s="101">
        <v>12.423959336464444</v>
      </c>
      <c r="P153" s="101">
        <v>12.884779562559673</v>
      </c>
      <c r="Q153" s="101">
        <v>13.227218793809024</v>
      </c>
      <c r="R153" s="101">
        <v>13.465873370274755</v>
      </c>
      <c r="S153" s="101">
        <v>13.650348533435038</v>
      </c>
      <c r="T153" s="101">
        <v>13.465269618399201</v>
      </c>
      <c r="U153" s="101">
        <v>17.87804296145957</v>
      </c>
      <c r="V153" s="101">
        <v>26.106005589848394</v>
      </c>
      <c r="W153" s="101">
        <v>20.543234002615186</v>
      </c>
      <c r="X153" s="101">
        <v>12.534205256239527</v>
      </c>
      <c r="Y153" s="101">
        <v>12.480499315646139</v>
      </c>
      <c r="DA153" s="131" t="s">
        <v>1883</v>
      </c>
    </row>
    <row r="154" spans="1:105" ht="12" customHeight="1" x14ac:dyDescent="0.25">
      <c r="A154" s="107" t="s">
        <v>121</v>
      </c>
      <c r="B154" s="104">
        <v>1.3968745611963485E-2</v>
      </c>
      <c r="C154" s="104">
        <v>1.9403618168102071E-2</v>
      </c>
      <c r="D154" s="104">
        <v>3.4743595461633844E-2</v>
      </c>
      <c r="E154" s="104">
        <v>5.3772176102251837E-2</v>
      </c>
      <c r="F154" s="104">
        <v>8.1316823580060316E-2</v>
      </c>
      <c r="G154" s="104">
        <v>0.17966587889821459</v>
      </c>
      <c r="H154" s="104">
        <v>0.24546183182812181</v>
      </c>
      <c r="I154" s="104">
        <v>0.41782516255619773</v>
      </c>
      <c r="J154" s="104">
        <v>0.84861722134857165</v>
      </c>
      <c r="K154" s="104">
        <v>1.4124852728988315</v>
      </c>
      <c r="L154" s="104">
        <v>2.9171798324161928</v>
      </c>
      <c r="M154" s="104">
        <v>3.4396494657025842</v>
      </c>
      <c r="N154" s="104">
        <v>3.7574723304546751</v>
      </c>
      <c r="O154" s="104">
        <v>4.1066406832099531</v>
      </c>
      <c r="P154" s="104">
        <v>4.7131638901518835</v>
      </c>
      <c r="Q154" s="104">
        <v>4.7598308955517545</v>
      </c>
      <c r="R154" s="104">
        <v>5.3637126715569066</v>
      </c>
      <c r="S154" s="104">
        <v>5.984648690129144</v>
      </c>
      <c r="T154" s="104">
        <v>6.0849897866770588</v>
      </c>
      <c r="U154" s="104">
        <v>9.3858874807352421</v>
      </c>
      <c r="V154" s="104">
        <v>18.747496452256573</v>
      </c>
      <c r="W154" s="104">
        <v>48.44411333938983</v>
      </c>
      <c r="X154" s="104">
        <v>53.871442311823614</v>
      </c>
      <c r="Y154" s="104">
        <v>69.377762547765315</v>
      </c>
      <c r="DA154" s="132" t="s">
        <v>1884</v>
      </c>
    </row>
    <row r="155" spans="1:105" ht="12" customHeight="1" x14ac:dyDescent="0.25">
      <c r="A155" s="108" t="s">
        <v>53</v>
      </c>
      <c r="B155" s="98">
        <v>2.5659290152561017E-3</v>
      </c>
      <c r="C155" s="98">
        <v>3.0951009602666079E-3</v>
      </c>
      <c r="D155" s="98">
        <v>6.4837059267182431E-3</v>
      </c>
      <c r="E155" s="98">
        <v>8.3839720066387884E-3</v>
      </c>
      <c r="F155" s="98">
        <v>1.5742654641607751E-2</v>
      </c>
      <c r="G155" s="98">
        <v>2.9046697606365364E-2</v>
      </c>
      <c r="H155" s="98">
        <v>3.8709649844827686E-2</v>
      </c>
      <c r="I155" s="98">
        <v>6.1088795011555758E-2</v>
      </c>
      <c r="J155" s="98">
        <v>0.15720255980943248</v>
      </c>
      <c r="K155" s="98">
        <v>0.20715186440536787</v>
      </c>
      <c r="L155" s="98">
        <v>0.40674351260724684</v>
      </c>
      <c r="M155" s="98">
        <v>0.59887912152936951</v>
      </c>
      <c r="N155" s="98">
        <v>0.47253504126602519</v>
      </c>
      <c r="O155" s="98">
        <v>0.4868781502003679</v>
      </c>
      <c r="P155" s="98">
        <v>0.95401917674545278</v>
      </c>
      <c r="Q155" s="98">
        <v>0.62162135044202937</v>
      </c>
      <c r="R155" s="98">
        <v>0.66747442390362133</v>
      </c>
      <c r="S155" s="98">
        <v>0.81751317468212359</v>
      </c>
      <c r="T155" s="98">
        <v>0.75573227046689251</v>
      </c>
      <c r="U155" s="98">
        <v>1.3930469350548729</v>
      </c>
      <c r="V155" s="98">
        <v>3.1036717578987063</v>
      </c>
      <c r="W155" s="98">
        <v>9.667188651714655</v>
      </c>
      <c r="X155" s="98">
        <v>0.5011409533095611</v>
      </c>
      <c r="Y155" s="98">
        <v>12.069097878380903</v>
      </c>
      <c r="DA155" s="63" t="s">
        <v>1885</v>
      </c>
    </row>
    <row r="156" spans="1:105" ht="12" customHeight="1" x14ac:dyDescent="0.25">
      <c r="A156" s="108" t="s">
        <v>52</v>
      </c>
      <c r="B156" s="98">
        <v>1.1402816596707383E-2</v>
      </c>
      <c r="C156" s="98">
        <v>1.6308517207835462E-2</v>
      </c>
      <c r="D156" s="98">
        <v>2.8259889534915605E-2</v>
      </c>
      <c r="E156" s="98">
        <v>4.5388204095613047E-2</v>
      </c>
      <c r="F156" s="98">
        <v>6.5574168938452568E-2</v>
      </c>
      <c r="G156" s="98">
        <v>0.15061918129184923</v>
      </c>
      <c r="H156" s="98">
        <v>0.20675218198329412</v>
      </c>
      <c r="I156" s="98">
        <v>0.356736367544642</v>
      </c>
      <c r="J156" s="98">
        <v>0.69141466153913911</v>
      </c>
      <c r="K156" s="98">
        <v>1.2053334084934637</v>
      </c>
      <c r="L156" s="98">
        <v>2.5104363198089459</v>
      </c>
      <c r="M156" s="98">
        <v>2.8407703441732148</v>
      </c>
      <c r="N156" s="98">
        <v>3.2849372891886497</v>
      </c>
      <c r="O156" s="98">
        <v>3.6197625330095855</v>
      </c>
      <c r="P156" s="98">
        <v>3.7591447134064309</v>
      </c>
      <c r="Q156" s="98">
        <v>4.1382095451097252</v>
      </c>
      <c r="R156" s="98">
        <v>4.6962382476532856</v>
      </c>
      <c r="S156" s="98">
        <v>5.1671355154470202</v>
      </c>
      <c r="T156" s="98">
        <v>5.3292575162101663</v>
      </c>
      <c r="U156" s="98">
        <v>7.9928405456803695</v>
      </c>
      <c r="V156" s="98">
        <v>15.643824694357868</v>
      </c>
      <c r="W156" s="98">
        <v>38.776924687675177</v>
      </c>
      <c r="X156" s="98">
        <v>53.370301358514055</v>
      </c>
      <c r="Y156" s="98">
        <v>57.308664669384406</v>
      </c>
      <c r="DA156" s="63" t="s">
        <v>1886</v>
      </c>
    </row>
    <row r="157" spans="1:105" ht="12" customHeight="1" x14ac:dyDescent="0.25">
      <c r="A157" s="121" t="s">
        <v>54</v>
      </c>
      <c r="B157" s="122">
        <v>0.81424139338899137</v>
      </c>
      <c r="C157" s="122">
        <v>0.95737738708210984</v>
      </c>
      <c r="D157" s="122">
        <v>1.2632732059386254</v>
      </c>
      <c r="E157" s="122">
        <v>1.5956335440201281</v>
      </c>
      <c r="F157" s="122">
        <v>2.5204621067741373</v>
      </c>
      <c r="G157" s="122">
        <v>2.7809470725176011</v>
      </c>
      <c r="H157" s="122">
        <v>3.3745385227904663</v>
      </c>
      <c r="I157" s="122">
        <v>3.5996559186219619</v>
      </c>
      <c r="J157" s="122">
        <v>4.046707918218166</v>
      </c>
      <c r="K157" s="122">
        <v>5.1746775581781055</v>
      </c>
      <c r="L157" s="122">
        <v>6.4026009103697969</v>
      </c>
      <c r="M157" s="122">
        <v>7.8716718553236831</v>
      </c>
      <c r="N157" s="122">
        <v>7.5440445465116515</v>
      </c>
      <c r="O157" s="122">
        <v>8.7197406093887544</v>
      </c>
      <c r="P157" s="122">
        <v>8.0653996103525962</v>
      </c>
      <c r="Q157" s="122">
        <v>8.7799922417170837</v>
      </c>
      <c r="R157" s="122">
        <v>9.2628620023070738</v>
      </c>
      <c r="S157" s="122">
        <v>11.101271552288964</v>
      </c>
      <c r="T157" s="122">
        <v>11.203649946902999</v>
      </c>
      <c r="U157" s="122">
        <v>15.692862723473617</v>
      </c>
      <c r="V157" s="122">
        <v>27.446939104377321</v>
      </c>
      <c r="W157" s="122">
        <v>48.688236127124433</v>
      </c>
      <c r="X157" s="122">
        <v>58.22184149656961</v>
      </c>
      <c r="Y157" s="122">
        <v>66.71321752960155</v>
      </c>
      <c r="DA157" s="130" t="s">
        <v>1887</v>
      </c>
    </row>
    <row r="158" spans="1:105" ht="12" customHeight="1" x14ac:dyDescent="0.25">
      <c r="A158" s="97" t="s">
        <v>50</v>
      </c>
      <c r="B158" s="98">
        <v>0.32974373521452738</v>
      </c>
      <c r="C158" s="98">
        <v>0.35096029272527934</v>
      </c>
      <c r="D158" s="98">
        <v>0.45554671677851849</v>
      </c>
      <c r="E158" s="98">
        <v>0.63715507783554104</v>
      </c>
      <c r="F158" s="98">
        <v>0.94497320129205564</v>
      </c>
      <c r="G158" s="98">
        <v>1.0559115785654949</v>
      </c>
      <c r="H158" s="98">
        <v>1.1258775312312197</v>
      </c>
      <c r="I158" s="98">
        <v>1.1474826116821744</v>
      </c>
      <c r="J158" s="98">
        <v>1.597833107559655</v>
      </c>
      <c r="K158" s="98">
        <v>1.9828501349917418</v>
      </c>
      <c r="L158" s="98">
        <v>2.4711509270124905</v>
      </c>
      <c r="M158" s="98">
        <v>2.9857983331213553</v>
      </c>
      <c r="N158" s="98">
        <v>2.8831407181061461</v>
      </c>
      <c r="O158" s="98">
        <v>3.0246867675213904</v>
      </c>
      <c r="P158" s="98">
        <v>3.1962566676988335</v>
      </c>
      <c r="Q158" s="98">
        <v>3.1087470521971983</v>
      </c>
      <c r="R158" s="98">
        <v>3.3655269247717974</v>
      </c>
      <c r="S158" s="98">
        <v>3.6046934676268663</v>
      </c>
      <c r="T158" s="98">
        <v>3.6699746972626004</v>
      </c>
      <c r="U158" s="98">
        <v>4.9188521580702451</v>
      </c>
      <c r="V158" s="98">
        <v>9.068060571685896</v>
      </c>
      <c r="W158" s="98">
        <v>17.049309987110746</v>
      </c>
      <c r="X158" s="98">
        <v>25.409238071255757</v>
      </c>
      <c r="Y158" s="98">
        <v>27.02679598863071</v>
      </c>
      <c r="DA158" s="63" t="s">
        <v>1888</v>
      </c>
    </row>
    <row r="159" spans="1:105" ht="12" customHeight="1" x14ac:dyDescent="0.25">
      <c r="A159" s="109" t="s">
        <v>120</v>
      </c>
      <c r="B159" s="33">
        <v>0.48449765817446394</v>
      </c>
      <c r="C159" s="33">
        <v>0.60641709435683044</v>
      </c>
      <c r="D159" s="33">
        <v>0.80772648916010681</v>
      </c>
      <c r="E159" s="33">
        <v>0.9584784661845871</v>
      </c>
      <c r="F159" s="33">
        <v>1.5754889054820815</v>
      </c>
      <c r="G159" s="33">
        <v>1.7250354939521064</v>
      </c>
      <c r="H159" s="33">
        <v>2.2486609915592464</v>
      </c>
      <c r="I159" s="33">
        <v>2.4521733069397875</v>
      </c>
      <c r="J159" s="33">
        <v>2.4488748106585114</v>
      </c>
      <c r="K159" s="33">
        <v>3.1918274231863641</v>
      </c>
      <c r="L159" s="33">
        <v>3.9314499833573064</v>
      </c>
      <c r="M159" s="33">
        <v>4.8858735222023277</v>
      </c>
      <c r="N159" s="33">
        <v>4.6609038284055053</v>
      </c>
      <c r="O159" s="33">
        <v>5.695053841867364</v>
      </c>
      <c r="P159" s="33">
        <v>4.8691429426537631</v>
      </c>
      <c r="Q159" s="33">
        <v>5.671245189519885</v>
      </c>
      <c r="R159" s="33">
        <v>5.8973350775352769</v>
      </c>
      <c r="S159" s="33">
        <v>7.4965780846620982</v>
      </c>
      <c r="T159" s="33">
        <v>7.5336752496403978</v>
      </c>
      <c r="U159" s="33">
        <v>10.774010565403373</v>
      </c>
      <c r="V159" s="33">
        <v>18.378878532691424</v>
      </c>
      <c r="W159" s="33">
        <v>31.638926140013687</v>
      </c>
      <c r="X159" s="33">
        <v>32.812603425313853</v>
      </c>
      <c r="Y159" s="33">
        <v>39.686421540970841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346.20840483100602</v>
      </c>
      <c r="C161" s="117">
        <f t="shared" si="54"/>
        <v>317.57284605252005</v>
      </c>
      <c r="D161" s="117">
        <f t="shared" si="54"/>
        <v>329.21436608673707</v>
      </c>
      <c r="E161" s="117">
        <f t="shared" si="54"/>
        <v>368.25208863549909</v>
      </c>
      <c r="F161" s="117">
        <f t="shared" si="54"/>
        <v>356.11155134521965</v>
      </c>
      <c r="G161" s="117">
        <f t="shared" si="54"/>
        <v>387.95750775002654</v>
      </c>
      <c r="H161" s="117">
        <f t="shared" si="54"/>
        <v>327.3795342341989</v>
      </c>
      <c r="I161" s="117">
        <f t="shared" si="54"/>
        <v>285.01834398436398</v>
      </c>
      <c r="J161" s="117">
        <f t="shared" si="54"/>
        <v>303.39182026790422</v>
      </c>
      <c r="K161" s="117">
        <f t="shared" si="54"/>
        <v>296.53307546696982</v>
      </c>
      <c r="L161" s="117">
        <f t="shared" si="54"/>
        <v>346.33120975247425</v>
      </c>
      <c r="M161" s="117">
        <f t="shared" si="54"/>
        <v>358.43609506845314</v>
      </c>
      <c r="N161" s="117">
        <f t="shared" si="54"/>
        <v>342.09055213341031</v>
      </c>
      <c r="O161" s="117">
        <f t="shared" si="54"/>
        <v>254.94289377449064</v>
      </c>
      <c r="P161" s="117">
        <f t="shared" si="54"/>
        <v>173.29332765297659</v>
      </c>
      <c r="Q161" s="117">
        <f t="shared" si="54"/>
        <v>249.54113545739565</v>
      </c>
      <c r="R161" s="117">
        <f t="shared" ref="R161:V161" si="55">R162+R164+R166+R175</f>
        <v>240.30104033212046</v>
      </c>
      <c r="S161" s="117">
        <f t="shared" si="55"/>
        <v>184.41734615890437</v>
      </c>
      <c r="T161" s="117">
        <f t="shared" si="55"/>
        <v>174.82000121679312</v>
      </c>
      <c r="U161" s="117">
        <f t="shared" si="55"/>
        <v>177.05677697060895</v>
      </c>
      <c r="V161" s="117">
        <f t="shared" si="55"/>
        <v>155.85708320908475</v>
      </c>
      <c r="W161" s="117">
        <f t="shared" ref="W161:Y161" si="56">W162+W164+W166+W175</f>
        <v>45.204058835049025</v>
      </c>
      <c r="X161" s="117">
        <f t="shared" si="56"/>
        <v>71.487309783764829</v>
      </c>
      <c r="Y161" s="117">
        <f t="shared" si="56"/>
        <v>56.097020777660504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242.00143015044245</v>
      </c>
      <c r="C162" s="122">
        <f t="shared" si="57"/>
        <v>214.18515317262265</v>
      </c>
      <c r="D162" s="122">
        <f t="shared" si="57"/>
        <v>230.53731241566734</v>
      </c>
      <c r="E162" s="122">
        <f t="shared" si="57"/>
        <v>255.26328587485884</v>
      </c>
      <c r="F162" s="122">
        <f t="shared" si="57"/>
        <v>255.26085085336385</v>
      </c>
      <c r="G162" s="122">
        <f t="shared" si="57"/>
        <v>297.42857276293466</v>
      </c>
      <c r="H162" s="122">
        <f t="shared" si="57"/>
        <v>241.60791642686837</v>
      </c>
      <c r="I162" s="122">
        <f t="shared" si="57"/>
        <v>211.18709843129082</v>
      </c>
      <c r="J162" s="122">
        <f t="shared" si="57"/>
        <v>231.70096438317336</v>
      </c>
      <c r="K162" s="122">
        <f t="shared" si="57"/>
        <v>222.07423165169837</v>
      </c>
      <c r="L162" s="122">
        <f t="shared" si="57"/>
        <v>268.61890014479047</v>
      </c>
      <c r="M162" s="122">
        <f t="shared" si="57"/>
        <v>272.17519448732781</v>
      </c>
      <c r="N162" s="122">
        <f t="shared" si="57"/>
        <v>256.15163828168545</v>
      </c>
      <c r="O162" s="122">
        <f t="shared" si="57"/>
        <v>190.77587760115887</v>
      </c>
      <c r="P162" s="122">
        <f t="shared" si="57"/>
        <v>121.19189240350099</v>
      </c>
      <c r="Q162" s="122">
        <f t="shared" si="57"/>
        <v>185.87687752431515</v>
      </c>
      <c r="R162" s="122">
        <f t="shared" si="57"/>
        <v>185.85505729083982</v>
      </c>
      <c r="S162" s="122">
        <f t="shared" si="57"/>
        <v>127.32765221494948</v>
      </c>
      <c r="T162" s="122">
        <f t="shared" si="57"/>
        <v>127.31847550910553</v>
      </c>
      <c r="U162" s="122">
        <f t="shared" si="57"/>
        <v>132.10301094313058</v>
      </c>
      <c r="V162" s="122">
        <f t="shared" si="57"/>
        <v>120.76814480266344</v>
      </c>
      <c r="W162" s="122">
        <f t="shared" si="57"/>
        <v>24.390137464322006</v>
      </c>
      <c r="X162" s="122">
        <f t="shared" si="57"/>
        <v>56.83905161553448</v>
      </c>
      <c r="Y162" s="122">
        <f t="shared" si="57"/>
        <v>41.573025660201544</v>
      </c>
      <c r="DA162" s="130" t="s">
        <v>1891</v>
      </c>
    </row>
    <row r="163" spans="1:105" ht="12" customHeight="1" x14ac:dyDescent="0.25">
      <c r="A163" s="97" t="s">
        <v>53</v>
      </c>
      <c r="B163" s="33">
        <v>242.00143015044245</v>
      </c>
      <c r="C163" s="33">
        <v>214.18515317262265</v>
      </c>
      <c r="D163" s="33">
        <v>230.53731241566734</v>
      </c>
      <c r="E163" s="33">
        <v>255.26328587485884</v>
      </c>
      <c r="F163" s="33">
        <v>255.26085085336385</v>
      </c>
      <c r="G163" s="33">
        <v>297.42857276293466</v>
      </c>
      <c r="H163" s="33">
        <v>241.60791642686837</v>
      </c>
      <c r="I163" s="33">
        <v>211.18709843129082</v>
      </c>
      <c r="J163" s="33">
        <v>231.70096438317336</v>
      </c>
      <c r="K163" s="33">
        <v>222.07423165169837</v>
      </c>
      <c r="L163" s="33">
        <v>268.61890014479047</v>
      </c>
      <c r="M163" s="33">
        <v>272.17519448732781</v>
      </c>
      <c r="N163" s="33">
        <v>256.15163828168545</v>
      </c>
      <c r="O163" s="33">
        <v>190.77587760115887</v>
      </c>
      <c r="P163" s="33">
        <v>121.19189240350099</v>
      </c>
      <c r="Q163" s="33">
        <v>185.87687752431515</v>
      </c>
      <c r="R163" s="33">
        <v>185.85505729083982</v>
      </c>
      <c r="S163" s="33">
        <v>127.32765221494948</v>
      </c>
      <c r="T163" s="33">
        <v>127.31847550910553</v>
      </c>
      <c r="U163" s="33">
        <v>132.10301094313058</v>
      </c>
      <c r="V163" s="33">
        <v>120.76814480266344</v>
      </c>
      <c r="W163" s="33">
        <v>24.390137464322006</v>
      </c>
      <c r="X163" s="33">
        <v>56.83905161553448</v>
      </c>
      <c r="Y163" s="33">
        <v>41.573025660201544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14.156220538731274</v>
      </c>
      <c r="C164" s="122">
        <f t="shared" si="58"/>
        <v>16.615892024865857</v>
      </c>
      <c r="D164" s="122">
        <f t="shared" si="58"/>
        <v>12.633557522589145</v>
      </c>
      <c r="E164" s="122">
        <f t="shared" si="58"/>
        <v>32.211075720266301</v>
      </c>
      <c r="F164" s="122">
        <f t="shared" si="58"/>
        <v>11.527877879371768</v>
      </c>
      <c r="G164" s="122">
        <f t="shared" si="58"/>
        <v>11.558735096394351</v>
      </c>
      <c r="H164" s="122">
        <f t="shared" si="58"/>
        <v>12.663442727052294</v>
      </c>
      <c r="I164" s="122">
        <f t="shared" si="58"/>
        <v>10.580626691240454</v>
      </c>
      <c r="J164" s="122">
        <f t="shared" si="58"/>
        <v>13.481630014693437</v>
      </c>
      <c r="K164" s="122">
        <f t="shared" si="58"/>
        <v>16.018365475338069</v>
      </c>
      <c r="L164" s="122">
        <f t="shared" si="58"/>
        <v>15.134844627804751</v>
      </c>
      <c r="M164" s="122">
        <f t="shared" si="58"/>
        <v>19.569498056006559</v>
      </c>
      <c r="N164" s="122">
        <f t="shared" si="58"/>
        <v>29.229560187499011</v>
      </c>
      <c r="O164" s="122">
        <f t="shared" si="58"/>
        <v>16.35637710301781</v>
      </c>
      <c r="P164" s="122">
        <f t="shared" si="58"/>
        <v>11.678510813246824</v>
      </c>
      <c r="Q164" s="122">
        <f t="shared" si="58"/>
        <v>24.234122773157981</v>
      </c>
      <c r="R164" s="122">
        <f t="shared" si="58"/>
        <v>16.262101185512833</v>
      </c>
      <c r="S164" s="122">
        <f t="shared" si="58"/>
        <v>21.664536936014137</v>
      </c>
      <c r="T164" s="122">
        <f t="shared" si="58"/>
        <v>14.657252967596746</v>
      </c>
      <c r="U164" s="122">
        <f t="shared" si="58"/>
        <v>15.86377291636437</v>
      </c>
      <c r="V164" s="122">
        <f t="shared" si="58"/>
        <v>10.789094390539418</v>
      </c>
      <c r="W164" s="122">
        <f t="shared" si="58"/>
        <v>7.3492452102533177</v>
      </c>
      <c r="X164" s="122">
        <f t="shared" si="58"/>
        <v>7.6008705545702391</v>
      </c>
      <c r="Y164" s="122">
        <f t="shared" si="58"/>
        <v>6.4982202722030129</v>
      </c>
      <c r="DA164" s="130" t="s">
        <v>1893</v>
      </c>
    </row>
    <row r="165" spans="1:105" ht="12" customHeight="1" x14ac:dyDescent="0.25">
      <c r="A165" s="97" t="s">
        <v>53</v>
      </c>
      <c r="B165" s="98">
        <v>14.156220538731274</v>
      </c>
      <c r="C165" s="98">
        <v>16.615892024865857</v>
      </c>
      <c r="D165" s="98">
        <v>12.633557522589145</v>
      </c>
      <c r="E165" s="98">
        <v>32.211075720266301</v>
      </c>
      <c r="F165" s="98">
        <v>11.527877879371768</v>
      </c>
      <c r="G165" s="98">
        <v>11.558735096394351</v>
      </c>
      <c r="H165" s="98">
        <v>12.663442727052294</v>
      </c>
      <c r="I165" s="98">
        <v>10.580626691240454</v>
      </c>
      <c r="J165" s="98">
        <v>13.481630014693437</v>
      </c>
      <c r="K165" s="98">
        <v>16.018365475338069</v>
      </c>
      <c r="L165" s="98">
        <v>15.134844627804751</v>
      </c>
      <c r="M165" s="98">
        <v>19.569498056006559</v>
      </c>
      <c r="N165" s="98">
        <v>29.229560187499011</v>
      </c>
      <c r="O165" s="98">
        <v>16.35637710301781</v>
      </c>
      <c r="P165" s="98">
        <v>11.678510813246824</v>
      </c>
      <c r="Q165" s="98">
        <v>24.234122773157981</v>
      </c>
      <c r="R165" s="98">
        <v>16.262101185512833</v>
      </c>
      <c r="S165" s="98">
        <v>21.664536936014137</v>
      </c>
      <c r="T165" s="98">
        <v>14.657252967596746</v>
      </c>
      <c r="U165" s="98">
        <v>15.86377291636437</v>
      </c>
      <c r="V165" s="98">
        <v>10.789094390539418</v>
      </c>
      <c r="W165" s="98">
        <v>7.3492452102533177</v>
      </c>
      <c r="X165" s="98">
        <v>7.6008705545702391</v>
      </c>
      <c r="Y165" s="98">
        <v>6.4982202722030129</v>
      </c>
      <c r="DA165" s="63" t="s">
        <v>1894</v>
      </c>
    </row>
    <row r="166" spans="1:105" ht="12" customHeight="1" x14ac:dyDescent="0.25">
      <c r="A166" s="121" t="s">
        <v>55</v>
      </c>
      <c r="B166" s="122">
        <v>59.192110551476397</v>
      </c>
      <c r="C166" s="122">
        <v>56.604672264031741</v>
      </c>
      <c r="D166" s="122">
        <v>56.332648331682954</v>
      </c>
      <c r="E166" s="122">
        <v>53.420734561651699</v>
      </c>
      <c r="F166" s="122">
        <v>57.940027115503312</v>
      </c>
      <c r="G166" s="122">
        <v>52.832351567726683</v>
      </c>
      <c r="H166" s="122">
        <v>48.082517287641821</v>
      </c>
      <c r="I166" s="122">
        <v>41.932068821200872</v>
      </c>
      <c r="J166" s="122">
        <v>39.339217623242327</v>
      </c>
      <c r="K166" s="122">
        <v>39.627980738634456</v>
      </c>
      <c r="L166" s="122">
        <v>44.094238289208931</v>
      </c>
      <c r="M166" s="122">
        <v>48.084848026079854</v>
      </c>
      <c r="N166" s="122">
        <v>41.87476033737002</v>
      </c>
      <c r="O166" s="122">
        <v>34.210290714980758</v>
      </c>
      <c r="P166" s="122">
        <v>29.689612491710985</v>
      </c>
      <c r="Q166" s="122">
        <v>28.507344653876093</v>
      </c>
      <c r="R166" s="122">
        <v>27.656558001835897</v>
      </c>
      <c r="S166" s="122">
        <v>24.760396277591749</v>
      </c>
      <c r="T166" s="122">
        <v>22.925965958209634</v>
      </c>
      <c r="U166" s="122">
        <v>20.283542772822738</v>
      </c>
      <c r="V166" s="122">
        <v>16.746426826304628</v>
      </c>
      <c r="W166" s="122">
        <v>9.0244559255417123</v>
      </c>
      <c r="X166" s="122">
        <v>4.585791861339942</v>
      </c>
      <c r="Y166" s="122">
        <v>5.279394189823905</v>
      </c>
      <c r="DA166" s="130" t="s">
        <v>1895</v>
      </c>
    </row>
    <row r="167" spans="1:105" ht="12" customHeight="1" x14ac:dyDescent="0.25">
      <c r="A167" s="97" t="s">
        <v>124</v>
      </c>
      <c r="B167" s="98">
        <v>29.289503837212521</v>
      </c>
      <c r="C167" s="98">
        <v>27.882808943828334</v>
      </c>
      <c r="D167" s="98">
        <v>25.316400712762711</v>
      </c>
      <c r="E167" s="98">
        <v>23.42180389922715</v>
      </c>
      <c r="F167" s="98">
        <v>25.641072302038513</v>
      </c>
      <c r="G167" s="98">
        <v>20.125270022593142</v>
      </c>
      <c r="H167" s="98">
        <v>15.630288670870504</v>
      </c>
      <c r="I167" s="98">
        <v>11.818852078440001</v>
      </c>
      <c r="J167" s="98">
        <v>10.378222069991137</v>
      </c>
      <c r="K167" s="98">
        <v>10.497003270375533</v>
      </c>
      <c r="L167" s="98">
        <v>11.435469914264413</v>
      </c>
      <c r="M167" s="98">
        <v>12.882527416441359</v>
      </c>
      <c r="N167" s="98">
        <v>10.693748311559137</v>
      </c>
      <c r="O167" s="98">
        <v>8.9363006846463033</v>
      </c>
      <c r="P167" s="98">
        <v>7.1630398969937259</v>
      </c>
      <c r="Q167" s="98">
        <v>7.0116202283740909</v>
      </c>
      <c r="R167" s="98">
        <v>6.940803089151605</v>
      </c>
      <c r="S167" s="98">
        <v>6.2617976260377182</v>
      </c>
      <c r="T167" s="98">
        <v>5.8562408457557105</v>
      </c>
      <c r="U167" s="98">
        <v>4.9460976818757825</v>
      </c>
      <c r="V167" s="98">
        <v>4.0408243166336701</v>
      </c>
      <c r="W167" s="98">
        <v>2.2875722753348975</v>
      </c>
      <c r="X167" s="98">
        <v>1.3834001886841769</v>
      </c>
      <c r="Y167" s="98">
        <v>1.505501215809945</v>
      </c>
      <c r="DA167" s="63" t="s">
        <v>1896</v>
      </c>
    </row>
    <row r="168" spans="1:105" ht="12" customHeight="1" x14ac:dyDescent="0.25">
      <c r="A168" s="97" t="s">
        <v>123</v>
      </c>
      <c r="B168" s="98">
        <v>5.1772273406827758E-3</v>
      </c>
      <c r="C168" s="98">
        <v>5.3657571336574138E-3</v>
      </c>
      <c r="D168" s="98">
        <v>5.0967805237228337E-3</v>
      </c>
      <c r="E168" s="98">
        <v>5.5308332579675785E-3</v>
      </c>
      <c r="F168" s="98">
        <v>7.2905122260954027E-3</v>
      </c>
      <c r="G168" s="98">
        <v>7.1615330148571488E-3</v>
      </c>
      <c r="H168" s="98">
        <v>7.0918989570427811E-3</v>
      </c>
      <c r="I168" s="98">
        <v>6.5450288719761923E-3</v>
      </c>
      <c r="J168" s="98">
        <v>8.1699632359321459E-3</v>
      </c>
      <c r="K168" s="98">
        <v>1.1939480830207343E-2</v>
      </c>
      <c r="L168" s="98">
        <v>2.254159710103134E-2</v>
      </c>
      <c r="M168" s="98">
        <v>2.8457330921010205E-2</v>
      </c>
      <c r="N168" s="98">
        <v>2.7949050153942317E-2</v>
      </c>
      <c r="O168" s="98">
        <v>2.5652169516972329E-2</v>
      </c>
      <c r="P168" s="98">
        <v>2.0880521964961166E-2</v>
      </c>
      <c r="Q168" s="98">
        <v>2.1359684422305569E-2</v>
      </c>
      <c r="R168" s="98">
        <v>2.2818580929760982E-2</v>
      </c>
      <c r="S168" s="98">
        <v>2.2648122167748565E-2</v>
      </c>
      <c r="T168" s="98">
        <v>2.302151480141669E-2</v>
      </c>
      <c r="U168" s="98">
        <v>2.1165550609014868E-2</v>
      </c>
      <c r="V168" s="98">
        <v>1.7622718230043528E-2</v>
      </c>
      <c r="W168" s="98">
        <v>9.8363990856717536E-3</v>
      </c>
      <c r="X168" s="98">
        <v>6.126078217795E-3</v>
      </c>
      <c r="Y168" s="98">
        <v>6.2360385961472611E-3</v>
      </c>
      <c r="DA168" s="63" t="s">
        <v>1897</v>
      </c>
    </row>
    <row r="169" spans="1:105" ht="12" customHeight="1" x14ac:dyDescent="0.25">
      <c r="A169" s="100" t="s">
        <v>50</v>
      </c>
      <c r="B169" s="101">
        <v>9.5089090915632013E-4</v>
      </c>
      <c r="C169" s="101">
        <v>8.563661232473224E-4</v>
      </c>
      <c r="D169" s="101">
        <v>9.5082201049080553E-4</v>
      </c>
      <c r="E169" s="101">
        <v>8.6289074960369514E-4</v>
      </c>
      <c r="F169" s="101">
        <v>1.4120084094057831E-3</v>
      </c>
      <c r="G169" s="101">
        <v>1.1590937336775056E-3</v>
      </c>
      <c r="H169" s="101">
        <v>1.1196429386448072E-3</v>
      </c>
      <c r="I169" s="101">
        <v>9.5572359459480602E-4</v>
      </c>
      <c r="J169" s="101">
        <v>1.5056141979454961E-3</v>
      </c>
      <c r="K169" s="101">
        <v>1.7456220508475229E-3</v>
      </c>
      <c r="L169" s="101">
        <v>3.1522542000241034E-3</v>
      </c>
      <c r="M169" s="101">
        <v>4.9565541979283536E-3</v>
      </c>
      <c r="N169" s="101">
        <v>3.5351635899847906E-3</v>
      </c>
      <c r="O169" s="101">
        <v>3.0678576066875147E-3</v>
      </c>
      <c r="P169" s="101">
        <v>4.1912166370013208E-3</v>
      </c>
      <c r="Q169" s="101">
        <v>2.7797108446413871E-3</v>
      </c>
      <c r="R169" s="101">
        <v>2.8459001742325591E-3</v>
      </c>
      <c r="S169" s="101">
        <v>3.0960621143014742E-3</v>
      </c>
      <c r="T169" s="101">
        <v>2.8926948750955432E-3</v>
      </c>
      <c r="U169" s="101">
        <v>3.118948370091891E-3</v>
      </c>
      <c r="V169" s="101">
        <v>2.8553841827709571E-3</v>
      </c>
      <c r="W169" s="101">
        <v>2.120295306271414E-3</v>
      </c>
      <c r="X169" s="101">
        <v>6.6527850983721102E-4</v>
      </c>
      <c r="Y169" s="101">
        <v>1.2663126158698249E-3</v>
      </c>
      <c r="DA169" s="131" t="s">
        <v>1898</v>
      </c>
    </row>
    <row r="170" spans="1:105" ht="12" customHeight="1" x14ac:dyDescent="0.25">
      <c r="A170" s="103" t="s">
        <v>52</v>
      </c>
      <c r="B170" s="104">
        <v>4.2263364315264559E-3</v>
      </c>
      <c r="C170" s="104">
        <v>4.5093910104100909E-3</v>
      </c>
      <c r="D170" s="104">
        <v>4.145958513232028E-3</v>
      </c>
      <c r="E170" s="104">
        <v>4.6679425083638836E-3</v>
      </c>
      <c r="F170" s="104">
        <v>5.8785038166896198E-3</v>
      </c>
      <c r="G170" s="104">
        <v>6.002439281179643E-3</v>
      </c>
      <c r="H170" s="104">
        <v>5.9722560183979737E-3</v>
      </c>
      <c r="I170" s="104">
        <v>5.5893052773813862E-3</v>
      </c>
      <c r="J170" s="104">
        <v>6.6643490379866503E-3</v>
      </c>
      <c r="K170" s="104">
        <v>1.019385877935982E-2</v>
      </c>
      <c r="L170" s="104">
        <v>1.9389342901007238E-2</v>
      </c>
      <c r="M170" s="104">
        <v>2.3500776723081852E-2</v>
      </c>
      <c r="N170" s="104">
        <v>2.4413886563957526E-2</v>
      </c>
      <c r="O170" s="104">
        <v>2.2584311910284816E-2</v>
      </c>
      <c r="P170" s="104">
        <v>1.6689305327959845E-2</v>
      </c>
      <c r="Q170" s="104">
        <v>1.8579973577664183E-2</v>
      </c>
      <c r="R170" s="104">
        <v>1.9972680755528421E-2</v>
      </c>
      <c r="S170" s="104">
        <v>1.955206005344709E-2</v>
      </c>
      <c r="T170" s="104">
        <v>2.0128819926321147E-2</v>
      </c>
      <c r="U170" s="104">
        <v>1.8046602238922977E-2</v>
      </c>
      <c r="V170" s="104">
        <v>1.4767334047272571E-2</v>
      </c>
      <c r="W170" s="104">
        <v>7.7161037794003405E-3</v>
      </c>
      <c r="X170" s="104">
        <v>5.4607997079577893E-3</v>
      </c>
      <c r="Y170" s="104">
        <v>4.969725980277436E-3</v>
      </c>
      <c r="DA170" s="132" t="s">
        <v>1899</v>
      </c>
    </row>
    <row r="171" spans="1:105" ht="12" customHeight="1" x14ac:dyDescent="0.25">
      <c r="A171" s="106" t="s">
        <v>122</v>
      </c>
      <c r="B171" s="101">
        <v>29.36897951505884</v>
      </c>
      <c r="C171" s="101">
        <v>28.169095193214861</v>
      </c>
      <c r="D171" s="101">
        <v>30.358543452705121</v>
      </c>
      <c r="E171" s="101">
        <v>29.275138660413841</v>
      </c>
      <c r="F171" s="101">
        <v>31.447287873614457</v>
      </c>
      <c r="G171" s="101">
        <v>31.40929012610221</v>
      </c>
      <c r="H171" s="101">
        <v>30.90383614733619</v>
      </c>
      <c r="I171" s="101">
        <v>28.274222161525245</v>
      </c>
      <c r="J171" s="101">
        <v>26.348548665017812</v>
      </c>
      <c r="K171" s="101">
        <v>25.40562118490918</v>
      </c>
      <c r="L171" s="101">
        <v>26.025847601301106</v>
      </c>
      <c r="M171" s="101">
        <v>27.794008733372859</v>
      </c>
      <c r="N171" s="101">
        <v>23.885951656454761</v>
      </c>
      <c r="O171" s="101">
        <v>18.737309178656865</v>
      </c>
      <c r="P171" s="101">
        <v>16.52445719608745</v>
      </c>
      <c r="Q171" s="101">
        <v>15.823220693070263</v>
      </c>
      <c r="R171" s="101">
        <v>14.950852753225503</v>
      </c>
      <c r="S171" s="101">
        <v>13.080974937615114</v>
      </c>
      <c r="T171" s="101">
        <v>11.974798856222296</v>
      </c>
      <c r="U171" s="101">
        <v>10.224204903523145</v>
      </c>
      <c r="V171" s="101">
        <v>8.2262605987297039</v>
      </c>
      <c r="W171" s="101">
        <v>4.3162165271937249</v>
      </c>
      <c r="X171" s="101">
        <v>1.9948587753005522</v>
      </c>
      <c r="Y171" s="101">
        <v>1.895095016664573</v>
      </c>
      <c r="DA171" s="131" t="s">
        <v>1900</v>
      </c>
    </row>
    <row r="172" spans="1:105" ht="12" customHeight="1" x14ac:dyDescent="0.25">
      <c r="A172" s="107" t="s">
        <v>121</v>
      </c>
      <c r="B172" s="104">
        <v>0.52844997186435394</v>
      </c>
      <c r="C172" s="104">
        <v>0.54740236985488488</v>
      </c>
      <c r="D172" s="104">
        <v>0.65260738569140542</v>
      </c>
      <c r="E172" s="104">
        <v>0.71826116875274248</v>
      </c>
      <c r="F172" s="104">
        <v>0.84437642762424459</v>
      </c>
      <c r="G172" s="104">
        <v>1.2906298860164682</v>
      </c>
      <c r="H172" s="104">
        <v>1.541300570478088</v>
      </c>
      <c r="I172" s="104">
        <v>1.8324495523636477</v>
      </c>
      <c r="J172" s="104">
        <v>2.6042769249974453</v>
      </c>
      <c r="K172" s="104">
        <v>3.7134168025195371</v>
      </c>
      <c r="L172" s="104">
        <v>6.6103791765423807</v>
      </c>
      <c r="M172" s="104">
        <v>7.3798545453446316</v>
      </c>
      <c r="N172" s="104">
        <v>7.2671113192021775</v>
      </c>
      <c r="O172" s="104">
        <v>6.5110286821606147</v>
      </c>
      <c r="P172" s="104">
        <v>5.9812348766648471</v>
      </c>
      <c r="Q172" s="104">
        <v>5.6511440480094306</v>
      </c>
      <c r="R172" s="104">
        <v>5.7420835785290274</v>
      </c>
      <c r="S172" s="104">
        <v>5.3949755917711677</v>
      </c>
      <c r="T172" s="104">
        <v>5.0719047414302105</v>
      </c>
      <c r="U172" s="104">
        <v>5.0920746368147976</v>
      </c>
      <c r="V172" s="104">
        <v>4.461719192711211</v>
      </c>
      <c r="W172" s="104">
        <v>2.4108307239274183</v>
      </c>
      <c r="X172" s="104">
        <v>1.2014068191374174</v>
      </c>
      <c r="Y172" s="104">
        <v>1.8725619187532399</v>
      </c>
      <c r="DA172" s="132" t="s">
        <v>1901</v>
      </c>
    </row>
    <row r="173" spans="1:105" ht="12" customHeight="1" x14ac:dyDescent="0.25">
      <c r="A173" s="108" t="s">
        <v>53</v>
      </c>
      <c r="B173" s="98">
        <v>9.7071358702151819E-2</v>
      </c>
      <c r="C173" s="98">
        <v>8.7316993455133163E-2</v>
      </c>
      <c r="D173" s="98">
        <v>0.12178688815036307</v>
      </c>
      <c r="E173" s="98">
        <v>0.11198880106372469</v>
      </c>
      <c r="F173" s="98">
        <v>0.16346834397085941</v>
      </c>
      <c r="G173" s="98">
        <v>0.20865695952260582</v>
      </c>
      <c r="H173" s="98">
        <v>0.24306510280839713</v>
      </c>
      <c r="I173" s="98">
        <v>0.26791621258162912</v>
      </c>
      <c r="J173" s="98">
        <v>0.48243069874500505</v>
      </c>
      <c r="K173" s="98">
        <v>0.54460122786089959</v>
      </c>
      <c r="L173" s="98">
        <v>0.92168772595197646</v>
      </c>
      <c r="M173" s="98">
        <v>1.2849102361155149</v>
      </c>
      <c r="N173" s="98">
        <v>0.91390287009471538</v>
      </c>
      <c r="O173" s="98">
        <v>0.77193936485185854</v>
      </c>
      <c r="P173" s="98">
        <v>1.2106968707114272</v>
      </c>
      <c r="Q173" s="98">
        <v>0.73802449535528214</v>
      </c>
      <c r="R173" s="98">
        <v>0.71455988850957719</v>
      </c>
      <c r="S173" s="98">
        <v>0.736962828016266</v>
      </c>
      <c r="T173" s="98">
        <v>0.62991101385660797</v>
      </c>
      <c r="U173" s="98">
        <v>0.75576219941322431</v>
      </c>
      <c r="V173" s="98">
        <v>0.73864325753349458</v>
      </c>
      <c r="W173" s="98">
        <v>0.4810895237627591</v>
      </c>
      <c r="X173" s="98">
        <v>1.117612844241575E-2</v>
      </c>
      <c r="Y173" s="98">
        <v>0.32575471232877801</v>
      </c>
      <c r="DA173" s="63" t="s">
        <v>1902</v>
      </c>
    </row>
    <row r="174" spans="1:105" ht="12" customHeight="1" x14ac:dyDescent="0.25">
      <c r="A174" s="115" t="s">
        <v>52</v>
      </c>
      <c r="B174" s="33">
        <v>0.43137861316220211</v>
      </c>
      <c r="C174" s="33">
        <v>0.46008537639975178</v>
      </c>
      <c r="D174" s="33">
        <v>0.53082049754104232</v>
      </c>
      <c r="E174" s="33">
        <v>0.60627236768901782</v>
      </c>
      <c r="F174" s="33">
        <v>0.68090808365338518</v>
      </c>
      <c r="G174" s="33">
        <v>1.0819729264938625</v>
      </c>
      <c r="H174" s="33">
        <v>1.2982354676696908</v>
      </c>
      <c r="I174" s="33">
        <v>1.5645333397820185</v>
      </c>
      <c r="J174" s="33">
        <v>2.1218462262524405</v>
      </c>
      <c r="K174" s="33">
        <v>3.1688155746586375</v>
      </c>
      <c r="L174" s="33">
        <v>5.6886914505904045</v>
      </c>
      <c r="M174" s="33">
        <v>6.0949443092291169</v>
      </c>
      <c r="N174" s="33">
        <v>6.3532084491074619</v>
      </c>
      <c r="O174" s="33">
        <v>5.739089317308756</v>
      </c>
      <c r="P174" s="33">
        <v>4.7705380059534201</v>
      </c>
      <c r="Q174" s="33">
        <v>4.9131195526541482</v>
      </c>
      <c r="R174" s="33">
        <v>5.02752369001945</v>
      </c>
      <c r="S174" s="33">
        <v>4.6580127637549014</v>
      </c>
      <c r="T174" s="33">
        <v>4.4419937275736023</v>
      </c>
      <c r="U174" s="33">
        <v>4.3363124374015731</v>
      </c>
      <c r="V174" s="33">
        <v>3.7230759351777167</v>
      </c>
      <c r="W174" s="33">
        <v>1.929741200164659</v>
      </c>
      <c r="X174" s="33">
        <v>1.1902306906950018</v>
      </c>
      <c r="Y174" s="33">
        <v>1.5468072064244618</v>
      </c>
      <c r="DA174" s="60" t="s">
        <v>1903</v>
      </c>
    </row>
    <row r="175" spans="1:105" ht="12" customHeight="1" x14ac:dyDescent="0.25">
      <c r="A175" s="121" t="s">
        <v>54</v>
      </c>
      <c r="B175" s="122">
        <v>30.858643590355925</v>
      </c>
      <c r="C175" s="122">
        <v>30.167128590999766</v>
      </c>
      <c r="D175" s="122">
        <v>29.710847816797649</v>
      </c>
      <c r="E175" s="122">
        <v>27.356992478722251</v>
      </c>
      <c r="F175" s="122">
        <v>31.382795496980741</v>
      </c>
      <c r="G175" s="122">
        <v>26.137848322970839</v>
      </c>
      <c r="H175" s="122">
        <v>25.025657792636427</v>
      </c>
      <c r="I175" s="122">
        <v>21.318550040631873</v>
      </c>
      <c r="J175" s="122">
        <v>18.870008246795066</v>
      </c>
      <c r="K175" s="122">
        <v>18.812497601298912</v>
      </c>
      <c r="L175" s="122">
        <v>18.483226690670115</v>
      </c>
      <c r="M175" s="122">
        <v>18.606554499038889</v>
      </c>
      <c r="N175" s="122">
        <v>14.834593326855792</v>
      </c>
      <c r="O175" s="122">
        <v>13.600348355333217</v>
      </c>
      <c r="P175" s="122">
        <v>10.733311944517794</v>
      </c>
      <c r="Q175" s="122">
        <v>10.922790506046432</v>
      </c>
      <c r="R175" s="122">
        <v>10.527323853931922</v>
      </c>
      <c r="S175" s="122">
        <v>10.664760730348995</v>
      </c>
      <c r="T175" s="122">
        <v>9.9183067818811885</v>
      </c>
      <c r="U175" s="122">
        <v>8.8064503382912545</v>
      </c>
      <c r="V175" s="122">
        <v>7.5534171895772744</v>
      </c>
      <c r="W175" s="122">
        <v>4.4402202349319868</v>
      </c>
      <c r="X175" s="122">
        <v>2.4615957523201661</v>
      </c>
      <c r="Y175" s="122">
        <v>2.7463806554320427</v>
      </c>
      <c r="DA175" s="130" t="s">
        <v>1904</v>
      </c>
    </row>
    <row r="176" spans="1:105" ht="12" customHeight="1" x14ac:dyDescent="0.25">
      <c r="A176" s="97" t="s">
        <v>50</v>
      </c>
      <c r="B176" s="98">
        <v>12.497698034010522</v>
      </c>
      <c r="C176" s="98">
        <v>11.418318044615331</v>
      </c>
      <c r="D176" s="98">
        <v>11.120712004743499</v>
      </c>
      <c r="E176" s="98">
        <v>10.864851186784389</v>
      </c>
      <c r="F176" s="98">
        <v>11.655748608147428</v>
      </c>
      <c r="G176" s="98">
        <v>10.140871992012729</v>
      </c>
      <c r="H176" s="98">
        <v>8.5727017090334527</v>
      </c>
      <c r="I176" s="98">
        <v>7.0489197993945059</v>
      </c>
      <c r="J176" s="98">
        <v>7.0624570119620103</v>
      </c>
      <c r="K176" s="98">
        <v>6.8918697270226899</v>
      </c>
      <c r="L176" s="98">
        <v>6.9133340211913987</v>
      </c>
      <c r="M176" s="98">
        <v>6.9345409965964633</v>
      </c>
      <c r="N176" s="98">
        <v>5.6079183533885315</v>
      </c>
      <c r="O176" s="98">
        <v>4.8457583210400275</v>
      </c>
      <c r="P176" s="98">
        <v>4.3340653570055112</v>
      </c>
      <c r="Q176" s="98">
        <v>3.9519328383667816</v>
      </c>
      <c r="R176" s="98">
        <v>3.8406694034587887</v>
      </c>
      <c r="S176" s="98">
        <v>3.5042910279583133</v>
      </c>
      <c r="T176" s="98">
        <v>3.2634944646164024</v>
      </c>
      <c r="U176" s="98">
        <v>2.8315591238223292</v>
      </c>
      <c r="V176" s="98">
        <v>2.3099969152358617</v>
      </c>
      <c r="W176" s="98">
        <v>1.342452518590088</v>
      </c>
      <c r="X176" s="98">
        <v>0.82238197468311325</v>
      </c>
      <c r="Y176" s="98">
        <v>0.88084268658400766</v>
      </c>
      <c r="DA176" s="63" t="s">
        <v>1905</v>
      </c>
    </row>
    <row r="177" spans="1:105" ht="12" customHeight="1" x14ac:dyDescent="0.25">
      <c r="A177" s="109" t="s">
        <v>120</v>
      </c>
      <c r="B177" s="33">
        <v>18.360945556345403</v>
      </c>
      <c r="C177" s="33">
        <v>18.748810546384433</v>
      </c>
      <c r="D177" s="33">
        <v>18.59013581205415</v>
      </c>
      <c r="E177" s="33">
        <v>16.492141291937862</v>
      </c>
      <c r="F177" s="33">
        <v>19.727046888833314</v>
      </c>
      <c r="G177" s="33">
        <v>15.996976330958111</v>
      </c>
      <c r="H177" s="33">
        <v>16.452956083602974</v>
      </c>
      <c r="I177" s="33">
        <v>14.269630241237367</v>
      </c>
      <c r="J177" s="33">
        <v>11.807551234833058</v>
      </c>
      <c r="K177" s="33">
        <v>11.920627874276223</v>
      </c>
      <c r="L177" s="33">
        <v>11.569892669478717</v>
      </c>
      <c r="M177" s="33">
        <v>11.672013502442427</v>
      </c>
      <c r="N177" s="33">
        <v>9.2266749734672597</v>
      </c>
      <c r="O177" s="33">
        <v>8.754590034293189</v>
      </c>
      <c r="P177" s="33">
        <v>6.3992465875122821</v>
      </c>
      <c r="Q177" s="33">
        <v>6.9708576676796516</v>
      </c>
      <c r="R177" s="33">
        <v>6.6866544504731324</v>
      </c>
      <c r="S177" s="33">
        <v>7.1604697023906816</v>
      </c>
      <c r="T177" s="33">
        <v>6.6548123172647857</v>
      </c>
      <c r="U177" s="33">
        <v>5.9748912144689257</v>
      </c>
      <c r="V177" s="33">
        <v>5.2434202743414131</v>
      </c>
      <c r="W177" s="33">
        <v>3.0977677163418984</v>
      </c>
      <c r="X177" s="33">
        <v>1.6392137776370528</v>
      </c>
      <c r="Y177" s="33">
        <v>1.8655379688480349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0.61328670860511103</v>
      </c>
      <c r="C3" s="119">
        <f>IF(RES_hhdet_tes!C3=0,"",RES_hhdet_tes!C3/RES_hhdet_fec!C3)</f>
        <v>0.61226749001460556</v>
      </c>
      <c r="D3" s="119">
        <f>IF(RES_hhdet_tes!D3=0,"",RES_hhdet_tes!D3/RES_hhdet_fec!D3)</f>
        <v>0.62365038536927464</v>
      </c>
      <c r="E3" s="119">
        <f>IF(RES_hhdet_tes!E3=0,"",RES_hhdet_tes!E3/RES_hhdet_fec!E3)</f>
        <v>0.63697570256533642</v>
      </c>
      <c r="F3" s="119">
        <f>IF(RES_hhdet_tes!F3=0,"",RES_hhdet_tes!F3/RES_hhdet_fec!F3)</f>
        <v>0.62921127055641024</v>
      </c>
      <c r="G3" s="119">
        <f>IF(RES_hhdet_tes!G3=0,"",RES_hhdet_tes!G3/RES_hhdet_fec!G3)</f>
        <v>0.6250419092726659</v>
      </c>
      <c r="H3" s="119">
        <f>IF(RES_hhdet_tes!H3=0,"",RES_hhdet_tes!H3/RES_hhdet_fec!H3)</f>
        <v>0.62412907136960383</v>
      </c>
      <c r="I3" s="119">
        <f>IF(RES_hhdet_tes!I3=0,"",RES_hhdet_tes!I3/RES_hhdet_fec!I3)</f>
        <v>0.63149997822785819</v>
      </c>
      <c r="J3" s="119">
        <f>IF(RES_hhdet_tes!J3=0,"",RES_hhdet_tes!J3/RES_hhdet_fec!J3)</f>
        <v>0.63259165031362252</v>
      </c>
      <c r="K3" s="119">
        <f>IF(RES_hhdet_tes!K3=0,"",RES_hhdet_tes!K3/RES_hhdet_fec!K3)</f>
        <v>0.62728634299143993</v>
      </c>
      <c r="L3" s="119">
        <f>IF(RES_hhdet_tes!L3=0,"",RES_hhdet_tes!L3/RES_hhdet_fec!L3)</f>
        <v>0.62203438334301442</v>
      </c>
      <c r="M3" s="119">
        <f>IF(RES_hhdet_tes!M3=0,"",RES_hhdet_tes!M3/RES_hhdet_fec!M3)</f>
        <v>0.62237652197602533</v>
      </c>
      <c r="N3" s="119">
        <f>IF(RES_hhdet_tes!N3=0,"",RES_hhdet_tes!N3/RES_hhdet_fec!N3)</f>
        <v>0.6302443345122597</v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0.60193802607513458</v>
      </c>
      <c r="C4" s="124">
        <f>IF(RES_hhdet_tes!C4=0,"",RES_hhdet_tes!C4/RES_hhdet_fec!C4)</f>
        <v>0.60187183699553193</v>
      </c>
      <c r="D4" s="124">
        <f>IF(RES_hhdet_tes!D4=0,"",RES_hhdet_tes!D4/RES_hhdet_fec!D4)</f>
        <v>0.60184264650084174</v>
      </c>
      <c r="E4" s="124">
        <f>IF(RES_hhdet_tes!E4=0,"",RES_hhdet_tes!E4/RES_hhdet_fec!E4)</f>
        <v>0.60161073495567308</v>
      </c>
      <c r="F4" s="124">
        <f>IF(RES_hhdet_tes!F4=0,"",RES_hhdet_tes!F4/RES_hhdet_fec!F4)</f>
        <v>0.60173652586609727</v>
      </c>
      <c r="G4" s="124">
        <f>IF(RES_hhdet_tes!G4=0,"",RES_hhdet_tes!G4/RES_hhdet_fec!G4)</f>
        <v>0.60170499380635734</v>
      </c>
      <c r="H4" s="124">
        <f>IF(RES_hhdet_tes!H4=0,"",RES_hhdet_tes!H4/RES_hhdet_fec!H4)</f>
        <v>0.60163693909093785</v>
      </c>
      <c r="I4" s="124">
        <f>IF(RES_hhdet_tes!I4=0,"",RES_hhdet_tes!I4/RES_hhdet_fec!I4)</f>
        <v>0.6015639526704043</v>
      </c>
      <c r="J4" s="124">
        <f>IF(RES_hhdet_tes!J4=0,"",RES_hhdet_tes!J4/RES_hhdet_fec!J4)</f>
        <v>0.60146926181146521</v>
      </c>
      <c r="K4" s="124">
        <f>IF(RES_hhdet_tes!K4=0,"",RES_hhdet_tes!K4/RES_hhdet_fec!K4)</f>
        <v>0.60143603734562001</v>
      </c>
      <c r="L4" s="124">
        <f>IF(RES_hhdet_tes!L4=0,"",RES_hhdet_tes!L4/RES_hhdet_fec!L4)</f>
        <v>0.60149589962119943</v>
      </c>
      <c r="M4" s="124">
        <f>IF(RES_hhdet_tes!M4=0,"",RES_hhdet_tes!M4/RES_hhdet_fec!M4)</f>
        <v>0.60149952481492408</v>
      </c>
      <c r="N4" s="124">
        <f>IF(RES_hhdet_tes!N4=0,"",RES_hhdet_tes!N4/RES_hhdet_fec!N4)</f>
        <v>0.60135928699716357</v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0.59947479745074805</v>
      </c>
      <c r="C5" s="111">
        <f>IF(RES_hhdet_tes!C5=0,"",RES_hhdet_tes!C5/RES_hhdet_fec!C5)</f>
        <v>0.59947479745074805</v>
      </c>
      <c r="D5" s="111">
        <f>IF(RES_hhdet_tes!D5=0,"",RES_hhdet_tes!D5/RES_hhdet_fec!D5)</f>
        <v>0.59947479745074805</v>
      </c>
      <c r="E5" s="111">
        <f>IF(RES_hhdet_tes!E5=0,"",RES_hhdet_tes!E5/RES_hhdet_fec!E5)</f>
        <v>0.59947479745074805</v>
      </c>
      <c r="F5" s="111">
        <f>IF(RES_hhdet_tes!F5=0,"",RES_hhdet_tes!F5/RES_hhdet_fec!F5)</f>
        <v>0.59947479745074794</v>
      </c>
      <c r="G5" s="111">
        <f>IF(RES_hhdet_tes!G5=0,"",RES_hhdet_tes!G5/RES_hhdet_fec!G5)</f>
        <v>0.59947479745074805</v>
      </c>
      <c r="H5" s="111">
        <f>IF(RES_hhdet_tes!H5=0,"",RES_hhdet_tes!H5/RES_hhdet_fec!H5)</f>
        <v>0.59947479745074805</v>
      </c>
      <c r="I5" s="111">
        <f>IF(RES_hhdet_tes!I5=0,"",RES_hhdet_tes!I5/RES_hhdet_fec!I5)</f>
        <v>0.59947479745074805</v>
      </c>
      <c r="J5" s="111">
        <f>IF(RES_hhdet_tes!J5=0,"",RES_hhdet_tes!J5/RES_hhdet_fec!J5)</f>
        <v>0.59947479745074805</v>
      </c>
      <c r="K5" s="111">
        <f>IF(RES_hhdet_tes!K5=0,"",RES_hhdet_tes!K5/RES_hhdet_fec!K5)</f>
        <v>0.59947479745074805</v>
      </c>
      <c r="L5" s="111">
        <f>IF(RES_hhdet_tes!L5=0,"",RES_hhdet_tes!L5/RES_hhdet_fec!L5)</f>
        <v>0.59947479745074805</v>
      </c>
      <c r="M5" s="111">
        <f>IF(RES_hhdet_tes!M5=0,"",RES_hhdet_tes!M5/RES_hhdet_fec!M5)</f>
        <v>0.59947479745074805</v>
      </c>
      <c r="N5" s="111">
        <f>IF(RES_hhdet_tes!N5=0,"",RES_hhdet_tes!N5/RES_hhdet_fec!N5)</f>
        <v>0.59947479745074805</v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1.7961149824261564</v>
      </c>
      <c r="C7" s="124">
        <f>IF(RES_hhdet_tes!C7=0,"",RES_hhdet_tes!C7/RES_hhdet_fec!C7)</f>
        <v>1.8615145710637007</v>
      </c>
      <c r="D7" s="124">
        <f>IF(RES_hhdet_tes!D7=0,"",RES_hhdet_tes!D7/RES_hhdet_fec!D7)</f>
        <v>1.924128194187501</v>
      </c>
      <c r="E7" s="124">
        <f>IF(RES_hhdet_tes!E7=0,"",RES_hhdet_tes!E7/RES_hhdet_fec!E7)</f>
        <v>1.9516336148898963</v>
      </c>
      <c r="F7" s="124">
        <f>IF(RES_hhdet_tes!F7=0,"",RES_hhdet_tes!F7/RES_hhdet_fec!F7)</f>
        <v>1.9915731179981413</v>
      </c>
      <c r="G7" s="124">
        <f>IF(RES_hhdet_tes!G7=0,"",RES_hhdet_tes!G7/RES_hhdet_fec!G7)</f>
        <v>2.065529348147201</v>
      </c>
      <c r="H7" s="124">
        <f>IF(RES_hhdet_tes!H7=0,"",RES_hhdet_tes!H7/RES_hhdet_fec!H7)</f>
        <v>2.2213740516248595</v>
      </c>
      <c r="I7" s="124">
        <f>IF(RES_hhdet_tes!I7=0,"",RES_hhdet_tes!I7/RES_hhdet_fec!I7)</f>
        <v>2.3853788108693599</v>
      </c>
      <c r="J7" s="124">
        <f>IF(RES_hhdet_tes!J7=0,"",RES_hhdet_tes!J7/RES_hhdet_fec!J7)</f>
        <v>2.4232453518104498</v>
      </c>
      <c r="K7" s="124">
        <f>IF(RES_hhdet_tes!K7=0,"",RES_hhdet_tes!K7/RES_hhdet_fec!K7)</f>
        <v>2.6108685316998668</v>
      </c>
      <c r="L7" s="124">
        <f>IF(RES_hhdet_tes!L7=0,"",RES_hhdet_tes!L7/RES_hhdet_fec!L7)</f>
        <v>2.9828177082248493</v>
      </c>
      <c r="M7" s="124">
        <f>IF(RES_hhdet_tes!M7=0,"",RES_hhdet_tes!M7/RES_hhdet_fec!M7)</f>
        <v>3.0890765043179815</v>
      </c>
      <c r="N7" s="124">
        <f>IF(RES_hhdet_tes!N7=0,"",RES_hhdet_tes!N7/RES_hhdet_fec!N7)</f>
        <v>3.1596767443068043</v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1.7961149824261564</v>
      </c>
      <c r="C8" s="111">
        <f>IF(RES_hhdet_tes!C8=0,"",RES_hhdet_tes!C8/RES_hhdet_fec!C8)</f>
        <v>1.8615145710637007</v>
      </c>
      <c r="D8" s="111">
        <f>IF(RES_hhdet_tes!D8=0,"",RES_hhdet_tes!D8/RES_hhdet_fec!D8)</f>
        <v>1.924128194187501</v>
      </c>
      <c r="E8" s="111">
        <f>IF(RES_hhdet_tes!E8=0,"",RES_hhdet_tes!E8/RES_hhdet_fec!E8)</f>
        <v>1.9516336148898963</v>
      </c>
      <c r="F8" s="111">
        <f>IF(RES_hhdet_tes!F8=0,"",RES_hhdet_tes!F8/RES_hhdet_fec!F8)</f>
        <v>1.9915731179981413</v>
      </c>
      <c r="G8" s="111">
        <f>IF(RES_hhdet_tes!G8=0,"",RES_hhdet_tes!G8/RES_hhdet_fec!G8)</f>
        <v>2.065529348147201</v>
      </c>
      <c r="H8" s="111">
        <f>IF(RES_hhdet_tes!H8=0,"",RES_hhdet_tes!H8/RES_hhdet_fec!H8)</f>
        <v>2.2213740516248595</v>
      </c>
      <c r="I8" s="111">
        <f>IF(RES_hhdet_tes!I8=0,"",RES_hhdet_tes!I8/RES_hhdet_fec!I8)</f>
        <v>2.3853788108693599</v>
      </c>
      <c r="J8" s="111">
        <f>IF(RES_hhdet_tes!J8=0,"",RES_hhdet_tes!J8/RES_hhdet_fec!J8)</f>
        <v>2.4232453518104498</v>
      </c>
      <c r="K8" s="111">
        <f>IF(RES_hhdet_tes!K8=0,"",RES_hhdet_tes!K8/RES_hhdet_fec!K8)</f>
        <v>2.6108685316998668</v>
      </c>
      <c r="L8" s="111">
        <f>IF(RES_hhdet_tes!L8=0,"",RES_hhdet_tes!L8/RES_hhdet_fec!L8)</f>
        <v>2.9828177082248493</v>
      </c>
      <c r="M8" s="111">
        <f>IF(RES_hhdet_tes!M8=0,"",RES_hhdet_tes!M8/RES_hhdet_fec!M8)</f>
        <v>3.0890765043179815</v>
      </c>
      <c r="N8" s="111">
        <f>IF(RES_hhdet_tes!N8=0,"",RES_hhdet_tes!N8/RES_hhdet_fec!N8)</f>
        <v>3.1596767443068043</v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0.59994569322688662</v>
      </c>
      <c r="C9" s="124">
        <f>IF(RES_hhdet_tes!C9=0,"",RES_hhdet_tes!C9/RES_hhdet_fec!C9)</f>
        <v>0.5992837021265881</v>
      </c>
      <c r="D9" s="124">
        <f>IF(RES_hhdet_tes!D9=0,"",RES_hhdet_tes!D9/RES_hhdet_fec!D9)</f>
        <v>0.60039631816533234</v>
      </c>
      <c r="E9" s="124">
        <f>IF(RES_hhdet_tes!E9=0,"",RES_hhdet_tes!E9/RES_hhdet_fec!E9)</f>
        <v>0.59963907488725965</v>
      </c>
      <c r="F9" s="124">
        <f>IF(RES_hhdet_tes!F9=0,"",RES_hhdet_tes!F9/RES_hhdet_fec!F9)</f>
        <v>0.59823269137328716</v>
      </c>
      <c r="G9" s="124">
        <f>IF(RES_hhdet_tes!G9=0,"",RES_hhdet_tes!G9/RES_hhdet_fec!G9)</f>
        <v>0.59927518205741903</v>
      </c>
      <c r="H9" s="124">
        <f>IF(RES_hhdet_tes!H9=0,"",RES_hhdet_tes!H9/RES_hhdet_fec!H9)</f>
        <v>0.60855654777356327</v>
      </c>
      <c r="I9" s="124">
        <f>IF(RES_hhdet_tes!I9=0,"",RES_hhdet_tes!I9/RES_hhdet_fec!I9)</f>
        <v>0.67948221154149147</v>
      </c>
      <c r="J9" s="124">
        <f>IF(RES_hhdet_tes!J9=0,"",RES_hhdet_tes!J9/RES_hhdet_fec!J9)</f>
        <v>0.67872159078288441</v>
      </c>
      <c r="K9" s="124">
        <f>IF(RES_hhdet_tes!K9=0,"",RES_hhdet_tes!K9/RES_hhdet_fec!K9)</f>
        <v>0.67951372640214625</v>
      </c>
      <c r="L9" s="124">
        <f>IF(RES_hhdet_tes!L9=0,"",RES_hhdet_tes!L9/RES_hhdet_fec!L9)</f>
        <v>0.67955710563442429</v>
      </c>
      <c r="M9" s="124">
        <f>IF(RES_hhdet_tes!M9=0,"",RES_hhdet_tes!M9/RES_hhdet_fec!M9)</f>
        <v>0.67823287091025841</v>
      </c>
      <c r="N9" s="124">
        <f>IF(RES_hhdet_tes!N9=0,"",RES_hhdet_tes!N9/RES_hhdet_fec!N9)</f>
        <v>0.67976431659050918</v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0.56410008667746692</v>
      </c>
      <c r="C11" s="111">
        <f>IF(RES_hhdet_tes!C11=0,"",RES_hhdet_tes!C11/RES_hhdet_fec!C11)</f>
        <v>0.56410008667746692</v>
      </c>
      <c r="D11" s="111">
        <f>IF(RES_hhdet_tes!D11=0,"",RES_hhdet_tes!D11/RES_hhdet_fec!D11)</f>
        <v>0.56410008667746692</v>
      </c>
      <c r="E11" s="111">
        <f>IF(RES_hhdet_tes!E11=0,"",RES_hhdet_tes!E11/RES_hhdet_fec!E11)</f>
        <v>0.56410008667746692</v>
      </c>
      <c r="F11" s="111">
        <f>IF(RES_hhdet_tes!F11=0,"",RES_hhdet_tes!F11/RES_hhdet_fec!F11)</f>
        <v>0.56410008667746692</v>
      </c>
      <c r="G11" s="111">
        <f>IF(RES_hhdet_tes!G11=0,"",RES_hhdet_tes!G11/RES_hhdet_fec!G11)</f>
        <v>0.56410008667746692</v>
      </c>
      <c r="H11" s="111">
        <f>IF(RES_hhdet_tes!H11=0,"",RES_hhdet_tes!H11/RES_hhdet_fec!H11)</f>
        <v>0.56602474118022605</v>
      </c>
      <c r="I11" s="111">
        <f>IF(RES_hhdet_tes!I11=0,"",RES_hhdet_tes!I11/RES_hhdet_fec!I11)</f>
        <v>0.59854739873411811</v>
      </c>
      <c r="J11" s="111">
        <f>IF(RES_hhdet_tes!J11=0,"",RES_hhdet_tes!J11/RES_hhdet_fec!J11)</f>
        <v>0.59855445725588508</v>
      </c>
      <c r="K11" s="111">
        <f>IF(RES_hhdet_tes!K11=0,"",RES_hhdet_tes!K11/RES_hhdet_fec!K11)</f>
        <v>0.59855414229116832</v>
      </c>
      <c r="L11" s="111">
        <f>IF(RES_hhdet_tes!L11=0,"",RES_hhdet_tes!L11/RES_hhdet_fec!L11)</f>
        <v>0.59855420046113195</v>
      </c>
      <c r="M11" s="111">
        <f>IF(RES_hhdet_tes!M11=0,"",RES_hhdet_tes!M11/RES_hhdet_fec!M11)</f>
        <v>0.59855488046559591</v>
      </c>
      <c r="N11" s="111">
        <f>IF(RES_hhdet_tes!N11=0,"",RES_hhdet_tes!N11/RES_hhdet_fec!N11)</f>
        <v>0.59855638825878332</v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0.87571295809376193</v>
      </c>
      <c r="C12" s="111">
        <f>IF(RES_hhdet_tes!C12=0,"",RES_hhdet_tes!C12/RES_hhdet_fec!C12)</f>
        <v>0.89021252794664552</v>
      </c>
      <c r="D12" s="111">
        <f>IF(RES_hhdet_tes!D12=0,"",RES_hhdet_tes!D12/RES_hhdet_fec!D12)</f>
        <v>0.87400639037451378</v>
      </c>
      <c r="E12" s="111">
        <f>IF(RES_hhdet_tes!E12=0,"",RES_hhdet_tes!E12/RES_hhdet_fec!E12)</f>
        <v>0.8924125679520859</v>
      </c>
      <c r="F12" s="111">
        <f>IF(RES_hhdet_tes!F12=0,"",RES_hhdet_tes!F12/RES_hhdet_fec!F12)</f>
        <v>0.869821309139438</v>
      </c>
      <c r="G12" s="111">
        <f>IF(RES_hhdet_tes!G12=0,"",RES_hhdet_tes!G12/RES_hhdet_fec!G12)</f>
        <v>0.88883585291812495</v>
      </c>
      <c r="H12" s="111">
        <f>IF(RES_hhdet_tes!H12=0,"",RES_hhdet_tes!H12/RES_hhdet_fec!H12)</f>
        <v>0.89126832136193579</v>
      </c>
      <c r="I12" s="111">
        <f>IF(RES_hhdet_tes!I12=0,"",RES_hhdet_tes!I12/RES_hhdet_fec!I12)</f>
        <v>0.91109002623977764</v>
      </c>
      <c r="J12" s="111">
        <f>IF(RES_hhdet_tes!J12=0,"",RES_hhdet_tes!J12/RES_hhdet_fec!J12)</f>
        <v>0.89034681355711254</v>
      </c>
      <c r="K12" s="111">
        <f>IF(RES_hhdet_tes!K12=0,"",RES_hhdet_tes!K12/RES_hhdet_fec!K12)</f>
        <v>0.91098849997608544</v>
      </c>
      <c r="L12" s="111">
        <f>IF(RES_hhdet_tes!L12=0,"",RES_hhdet_tes!L12/RES_hhdet_fec!L12)</f>
        <v>0.91453193478320038</v>
      </c>
      <c r="M12" s="111">
        <f>IF(RES_hhdet_tes!M12=0,"",RES_hhdet_tes!M12/RES_hhdet_fec!M12)</f>
        <v>0.89573604505727378</v>
      </c>
      <c r="N12" s="111">
        <f>IF(RES_hhdet_tes!N12=0,"",RES_hhdet_tes!N12/RES_hhdet_fec!N12)</f>
        <v>0.92205839621174057</v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0.56410008667746692</v>
      </c>
      <c r="C13" s="112">
        <f>IF(RES_hhdet_tes!C13=0,"",RES_hhdet_tes!C13/RES_hhdet_fec!C13)</f>
        <v>0.56410008667746692</v>
      </c>
      <c r="D13" s="112">
        <f>IF(RES_hhdet_tes!D13=0,"",RES_hhdet_tes!D13/RES_hhdet_fec!D13)</f>
        <v>0.56410008667746692</v>
      </c>
      <c r="E13" s="112">
        <f>IF(RES_hhdet_tes!E13=0,"",RES_hhdet_tes!E13/RES_hhdet_fec!E13)</f>
        <v>0.56410008667746681</v>
      </c>
      <c r="F13" s="112">
        <f>IF(RES_hhdet_tes!F13=0,"",RES_hhdet_tes!F13/RES_hhdet_fec!F13)</f>
        <v>0.56410008667746692</v>
      </c>
      <c r="G13" s="112">
        <f>IF(RES_hhdet_tes!G13=0,"",RES_hhdet_tes!G13/RES_hhdet_fec!G13)</f>
        <v>0.56410008667746692</v>
      </c>
      <c r="H13" s="112">
        <f>IF(RES_hhdet_tes!H13=0,"",RES_hhdet_tes!H13/RES_hhdet_fec!H13)</f>
        <v>0.56410008667746692</v>
      </c>
      <c r="I13" s="112">
        <f>IF(RES_hhdet_tes!I13=0,"",RES_hhdet_tes!I13/RES_hhdet_fec!I13)</f>
        <v>0.59941424133414267</v>
      </c>
      <c r="J13" s="112">
        <f>IF(RES_hhdet_tes!J13=0,"",RES_hhdet_tes!J13/RES_hhdet_fec!J13)</f>
        <v>0.59941424133414278</v>
      </c>
      <c r="K13" s="112">
        <f>IF(RES_hhdet_tes!K13=0,"",RES_hhdet_tes!K13/RES_hhdet_fec!K13)</f>
        <v>0.59941424133414267</v>
      </c>
      <c r="L13" s="112">
        <f>IF(RES_hhdet_tes!L13=0,"",RES_hhdet_tes!L13/RES_hhdet_fec!L13)</f>
        <v>0.59941424133414267</v>
      </c>
      <c r="M13" s="112">
        <f>IF(RES_hhdet_tes!M13=0,"",RES_hhdet_tes!M13/RES_hhdet_fec!M13)</f>
        <v>0.59941424133414267</v>
      </c>
      <c r="N13" s="112">
        <f>IF(RES_hhdet_tes!N13=0,"",RES_hhdet_tes!N13/RES_hhdet_fec!N13)</f>
        <v>0.59941424133414267</v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0.63638053770781355</v>
      </c>
      <c r="C15" s="112">
        <f>IF(RES_hhdet_tes!C15=0,"",RES_hhdet_tes!C15/RES_hhdet_fec!C15)</f>
        <v>0.63638053770781344</v>
      </c>
      <c r="D15" s="112">
        <f>IF(RES_hhdet_tes!D15=0,"",RES_hhdet_tes!D15/RES_hhdet_fec!D15)</f>
        <v>0.63638053770781355</v>
      </c>
      <c r="E15" s="112">
        <f>IF(RES_hhdet_tes!E15=0,"",RES_hhdet_tes!E15/RES_hhdet_fec!E15)</f>
        <v>0.63638215390187358</v>
      </c>
      <c r="F15" s="112">
        <f>IF(RES_hhdet_tes!F15=0,"",RES_hhdet_tes!F15/RES_hhdet_fec!F15)</f>
        <v>0.63638407554361986</v>
      </c>
      <c r="G15" s="112">
        <f>IF(RES_hhdet_tes!G15=0,"",RES_hhdet_tes!G15/RES_hhdet_fec!G15)</f>
        <v>0.63638533739382674</v>
      </c>
      <c r="H15" s="112">
        <f>IF(RES_hhdet_tes!H15=0,"",RES_hhdet_tes!H15/RES_hhdet_fec!H15)</f>
        <v>0.64231726531213051</v>
      </c>
      <c r="I15" s="112">
        <f>IF(RES_hhdet_tes!I15=0,"",RES_hhdet_tes!I15/RES_hhdet_fec!I15)</f>
        <v>0.66379227602253088</v>
      </c>
      <c r="J15" s="112">
        <f>IF(RES_hhdet_tes!J15=0,"",RES_hhdet_tes!J15/RES_hhdet_fec!J15)</f>
        <v>0.66379488749882531</v>
      </c>
      <c r="K15" s="112">
        <f>IF(RES_hhdet_tes!K15=0,"",RES_hhdet_tes!K15/RES_hhdet_fec!K15)</f>
        <v>0.66379606760060106</v>
      </c>
      <c r="L15" s="112">
        <f>IF(RES_hhdet_tes!L15=0,"",RES_hhdet_tes!L15/RES_hhdet_fec!L15)</f>
        <v>0.66379612434782986</v>
      </c>
      <c r="M15" s="112">
        <f>IF(RES_hhdet_tes!M15=0,"",RES_hhdet_tes!M15/RES_hhdet_fec!M15)</f>
        <v>0.66379787367303322</v>
      </c>
      <c r="N15" s="112">
        <f>IF(RES_hhdet_tes!N15=0,"",RES_hhdet_tes!N15/RES_hhdet_fec!N15)</f>
        <v>0.66379835352446248</v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0.90501139537147512</v>
      </c>
      <c r="C16" s="113">
        <f>IF(RES_hhdet_tes!C16=0,"",RES_hhdet_tes!C16/RES_hhdet_fec!C16)</f>
        <v>0.91647033438225722</v>
      </c>
      <c r="D16" s="113">
        <f>IF(RES_hhdet_tes!D16=0,"",RES_hhdet_tes!D16/RES_hhdet_fec!D16)</f>
        <v>0.90364452395850281</v>
      </c>
      <c r="E16" s="113">
        <f>IF(RES_hhdet_tes!E16=0,"",RES_hhdet_tes!E16/RES_hhdet_fec!E16)</f>
        <v>0.91819888915747405</v>
      </c>
      <c r="F16" s="113">
        <f>IF(RES_hhdet_tes!F16=0,"",RES_hhdet_tes!F16/RES_hhdet_fec!F16)</f>
        <v>0.90039918614333203</v>
      </c>
      <c r="G16" s="113">
        <f>IF(RES_hhdet_tes!G16=0,"",RES_hhdet_tes!G16/RES_hhdet_fec!G16)</f>
        <v>0.91543531231197217</v>
      </c>
      <c r="H16" s="113">
        <f>IF(RES_hhdet_tes!H16=0,"",RES_hhdet_tes!H16/RES_hhdet_fec!H16)</f>
        <v>0.92180808106706236</v>
      </c>
      <c r="I16" s="113">
        <f>IF(RES_hhdet_tes!I16=0,"",RES_hhdet_tes!I16/RES_hhdet_fec!I16)</f>
        <v>0.93110205287919501</v>
      </c>
      <c r="J16" s="113">
        <f>IF(RES_hhdet_tes!J16=0,"",RES_hhdet_tes!J16/RES_hhdet_fec!J16)</f>
        <v>0.91428270390502864</v>
      </c>
      <c r="K16" s="113">
        <f>IF(RES_hhdet_tes!K16=0,"",RES_hhdet_tes!K16/RES_hhdet_fec!K16)</f>
        <v>0.93090468465126375</v>
      </c>
      <c r="L16" s="113">
        <f>IF(RES_hhdet_tes!L16=0,"",RES_hhdet_tes!L16/RES_hhdet_fec!L16)</f>
        <v>0.93408525923533081</v>
      </c>
      <c r="M16" s="113">
        <f>IF(RES_hhdet_tes!M16=0,"",RES_hhdet_tes!M16/RES_hhdet_fec!M16)</f>
        <v>0.9190178982615449</v>
      </c>
      <c r="N16" s="113">
        <f>IF(RES_hhdet_tes!N16=0,"",RES_hhdet_tes!N16/RES_hhdet_fec!N16)</f>
        <v>0.94016198503267956</v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0.63638053770781355</v>
      </c>
      <c r="C17" s="111">
        <f>IF(RES_hhdet_tes!C17=0,"",RES_hhdet_tes!C17/RES_hhdet_fec!C17)</f>
        <v>0.63638053770781355</v>
      </c>
      <c r="D17" s="111">
        <f>IF(RES_hhdet_tes!D17=0,"",RES_hhdet_tes!D17/RES_hhdet_fec!D17)</f>
        <v>0.63638053770781366</v>
      </c>
      <c r="E17" s="111">
        <f>IF(RES_hhdet_tes!E17=0,"",RES_hhdet_tes!E17/RES_hhdet_fec!E17)</f>
        <v>0.63638053770781355</v>
      </c>
      <c r="F17" s="111">
        <f>IF(RES_hhdet_tes!F17=0,"",RES_hhdet_tes!F17/RES_hhdet_fec!F17)</f>
        <v>0.63638053770781355</v>
      </c>
      <c r="G17" s="111">
        <f>IF(RES_hhdet_tes!G17=0,"",RES_hhdet_tes!G17/RES_hhdet_fec!G17)</f>
        <v>0.63638053770781355</v>
      </c>
      <c r="H17" s="111">
        <f>IF(RES_hhdet_tes!H17=0,"",RES_hhdet_tes!H17/RES_hhdet_fec!H17)</f>
        <v>0.65024543040354654</v>
      </c>
      <c r="I17" s="111">
        <f>IF(RES_hhdet_tes!I17=0,"",RES_hhdet_tes!I17/RES_hhdet_fec!I17)</f>
        <v>0.66396361158496098</v>
      </c>
      <c r="J17" s="111">
        <f>IF(RES_hhdet_tes!J17=0,"",RES_hhdet_tes!J17/RES_hhdet_fec!J17)</f>
        <v>0.66396455872924087</v>
      </c>
      <c r="K17" s="111">
        <f>IF(RES_hhdet_tes!K17=0,"",RES_hhdet_tes!K17/RES_hhdet_fec!K17)</f>
        <v>0.66396544071488672</v>
      </c>
      <c r="L17" s="111">
        <f>IF(RES_hhdet_tes!L17=0,"",RES_hhdet_tes!L17/RES_hhdet_fec!L17)</f>
        <v>0.66396537495830033</v>
      </c>
      <c r="M17" s="111">
        <f>IF(RES_hhdet_tes!M17=0,"",RES_hhdet_tes!M17/RES_hhdet_fec!M17)</f>
        <v>0.66396460943481983</v>
      </c>
      <c r="N17" s="111">
        <f>IF(RES_hhdet_tes!N17=0,"",RES_hhdet_tes!N17/RES_hhdet_fec!N17)</f>
        <v>0.66396657428196915</v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0.6954517943986428</v>
      </c>
      <c r="C19" s="124">
        <f>IF(RES_hhdet_tes!C19=0,"",RES_hhdet_tes!C19/RES_hhdet_fec!C19)</f>
        <v>0.69798709574813622</v>
      </c>
      <c r="D19" s="124">
        <f>IF(RES_hhdet_tes!D19=0,"",RES_hhdet_tes!D19/RES_hhdet_fec!D19)</f>
        <v>0.69781821092875562</v>
      </c>
      <c r="E19" s="124">
        <f>IF(RES_hhdet_tes!E19=0,"",RES_hhdet_tes!E19/RES_hhdet_fec!E19)</f>
        <v>0.69538326489076985</v>
      </c>
      <c r="F19" s="124">
        <f>IF(RES_hhdet_tes!F19=0,"",RES_hhdet_tes!F19/RES_hhdet_fec!F19)</f>
        <v>0.6993241756375782</v>
      </c>
      <c r="G19" s="124">
        <f>IF(RES_hhdet_tes!G19=0,"",RES_hhdet_tes!G19/RES_hhdet_fec!G19)</f>
        <v>0.69418193999349687</v>
      </c>
      <c r="H19" s="124">
        <f>IF(RES_hhdet_tes!H19=0,"",RES_hhdet_tes!H19/RES_hhdet_fec!H19)</f>
        <v>0.70363677964494786</v>
      </c>
      <c r="I19" s="124">
        <f>IF(RES_hhdet_tes!I19=0,"",RES_hhdet_tes!I19/RES_hhdet_fec!I19)</f>
        <v>0.73031012423149844</v>
      </c>
      <c r="J19" s="124">
        <f>IF(RES_hhdet_tes!J19=0,"",RES_hhdet_tes!J19/RES_hhdet_fec!J19)</f>
        <v>0.72717813469450754</v>
      </c>
      <c r="K19" s="124">
        <f>IF(RES_hhdet_tes!K19=0,"",RES_hhdet_tes!K19/RES_hhdet_fec!K19)</f>
        <v>0.72933038331634337</v>
      </c>
      <c r="L19" s="124">
        <f>IF(RES_hhdet_tes!L19=0,"",RES_hhdet_tes!L19/RES_hhdet_fec!L19)</f>
        <v>0.72781311376628766</v>
      </c>
      <c r="M19" s="124">
        <f>IF(RES_hhdet_tes!M19=0,"",RES_hhdet_tes!M19/RES_hhdet_fec!M19)</f>
        <v>0.72669134569490745</v>
      </c>
      <c r="N19" s="124">
        <f>IF(RES_hhdet_tes!N19=0,"",RES_hhdet_tes!N19/RES_hhdet_fec!N19)</f>
        <v>0.72721914817523758</v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0.61638522392091488</v>
      </c>
      <c r="C21" s="111">
        <f>IF(RES_hhdet_tes!C21=0,"",RES_hhdet_tes!C21/RES_hhdet_fec!C21)</f>
        <v>0.61638522392091488</v>
      </c>
      <c r="D21" s="111">
        <f>IF(RES_hhdet_tes!D21=0,"",RES_hhdet_tes!D21/RES_hhdet_fec!D21)</f>
        <v>0.61638522392091488</v>
      </c>
      <c r="E21" s="111">
        <f>IF(RES_hhdet_tes!E21=0,"",RES_hhdet_tes!E21/RES_hhdet_fec!E21)</f>
        <v>0.61638522392091488</v>
      </c>
      <c r="F21" s="111">
        <f>IF(RES_hhdet_tes!F21=0,"",RES_hhdet_tes!F21/RES_hhdet_fec!F21)</f>
        <v>0.61638522392091488</v>
      </c>
      <c r="G21" s="111">
        <f>IF(RES_hhdet_tes!G21=0,"",RES_hhdet_tes!G21/RES_hhdet_fec!G21)</f>
        <v>0.61638522392091488</v>
      </c>
      <c r="H21" s="111">
        <f>IF(RES_hhdet_tes!H21=0,"",RES_hhdet_tes!H21/RES_hhdet_fec!H21)</f>
        <v>0.61720885771160638</v>
      </c>
      <c r="I21" s="111">
        <f>IF(RES_hhdet_tes!I21=0,"",RES_hhdet_tes!I21/RES_hhdet_fec!I21)</f>
        <v>0.62325121568350683</v>
      </c>
      <c r="J21" s="111">
        <f>IF(RES_hhdet_tes!J21=0,"",RES_hhdet_tes!J21/RES_hhdet_fec!J21)</f>
        <v>0.62325142049239091</v>
      </c>
      <c r="K21" s="111">
        <f>IF(RES_hhdet_tes!K21=0,"",RES_hhdet_tes!K21/RES_hhdet_fec!K21)</f>
        <v>0.62325143235499103</v>
      </c>
      <c r="L21" s="111">
        <f>IF(RES_hhdet_tes!L21=0,"",RES_hhdet_tes!L21/RES_hhdet_fec!L21)</f>
        <v>0.62325142071183059</v>
      </c>
      <c r="M21" s="111">
        <f>IF(RES_hhdet_tes!M21=0,"",RES_hhdet_tes!M21/RES_hhdet_fec!M21)</f>
        <v>0.62325145429107898</v>
      </c>
      <c r="N21" s="111">
        <f>IF(RES_hhdet_tes!N21=0,"",RES_hhdet_tes!N21/RES_hhdet_fec!N21)</f>
        <v>0.62325151137708357</v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0.76198187868727574</v>
      </c>
      <c r="C22" s="45">
        <f>IF(RES_hhdet_tes!C22=0,"",RES_hhdet_tes!C22/RES_hhdet_fec!C22)</f>
        <v>0.76198187868727574</v>
      </c>
      <c r="D22" s="45">
        <f>IF(RES_hhdet_tes!D22=0,"",RES_hhdet_tes!D22/RES_hhdet_fec!D22)</f>
        <v>0.76198187868727574</v>
      </c>
      <c r="E22" s="45">
        <f>IF(RES_hhdet_tes!E22=0,"",RES_hhdet_tes!E22/RES_hhdet_fec!E22)</f>
        <v>0.76198187868727574</v>
      </c>
      <c r="F22" s="45">
        <f>IF(RES_hhdet_tes!F22=0,"",RES_hhdet_tes!F22/RES_hhdet_fec!F22)</f>
        <v>0.76198187868727574</v>
      </c>
      <c r="G22" s="45">
        <f>IF(RES_hhdet_tes!G22=0,"",RES_hhdet_tes!G22/RES_hhdet_fec!G22)</f>
        <v>0.76198187868727585</v>
      </c>
      <c r="H22" s="45">
        <f>IF(RES_hhdet_tes!H22=0,"",RES_hhdet_tes!H22/RES_hhdet_fec!H22)</f>
        <v>0.76554020958374125</v>
      </c>
      <c r="I22" s="45">
        <f>IF(RES_hhdet_tes!I22=0,"",RES_hhdet_tes!I22/RES_hhdet_fec!I22)</f>
        <v>0.78251821125680965</v>
      </c>
      <c r="J22" s="45">
        <f>IF(RES_hhdet_tes!J22=0,"",RES_hhdet_tes!J22/RES_hhdet_fec!J22)</f>
        <v>0.78252082446557536</v>
      </c>
      <c r="K22" s="45">
        <f>IF(RES_hhdet_tes!K22=0,"",RES_hhdet_tes!K22/RES_hhdet_fec!K22)</f>
        <v>0.78252059144162733</v>
      </c>
      <c r="L22" s="45">
        <f>IF(RES_hhdet_tes!L22=0,"",RES_hhdet_tes!L22/RES_hhdet_fec!L22)</f>
        <v>0.78252069617321096</v>
      </c>
      <c r="M22" s="45">
        <f>IF(RES_hhdet_tes!M22=0,"",RES_hhdet_tes!M22/RES_hhdet_fec!M22)</f>
        <v>0.78252051613432005</v>
      </c>
      <c r="N22" s="45">
        <f>IF(RES_hhdet_tes!N22=0,"",RES_hhdet_tes!N22/RES_hhdet_fec!N22)</f>
        <v>0.78252015056044633</v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0.51008302047262133</v>
      </c>
      <c r="C24" s="119">
        <f>IF(RES_hhdet_tes!C24=0,"",RES_hhdet_tes!C24/RES_hhdet_fec!C24)</f>
        <v>0.51266687945205969</v>
      </c>
      <c r="D24" s="119">
        <f>IF(RES_hhdet_tes!D24=0,"",RES_hhdet_tes!D24/RES_hhdet_fec!D24)</f>
        <v>0.51423400921057771</v>
      </c>
      <c r="E24" s="119">
        <f>IF(RES_hhdet_tes!E24=0,"",RES_hhdet_tes!E24/RES_hhdet_fec!E24)</f>
        <v>0.51775613492014938</v>
      </c>
      <c r="F24" s="119">
        <f>IF(RES_hhdet_tes!F24=0,"",RES_hhdet_tes!F24/RES_hhdet_fec!F24)</f>
        <v>0.51886338430791201</v>
      </c>
      <c r="G24" s="119">
        <f>IF(RES_hhdet_tes!G24=0,"",RES_hhdet_tes!G24/RES_hhdet_fec!G24)</f>
        <v>0.51769136188832265</v>
      </c>
      <c r="H24" s="119">
        <f>IF(RES_hhdet_tes!H24=0,"",RES_hhdet_tes!H24/RES_hhdet_fec!H24)</f>
        <v>0.52921096651330646</v>
      </c>
      <c r="I24" s="119">
        <f>IF(RES_hhdet_tes!I24=0,"",RES_hhdet_tes!I24/RES_hhdet_fec!I24)</f>
        <v>0.53521387762717598</v>
      </c>
      <c r="J24" s="119">
        <f>IF(RES_hhdet_tes!J24=0,"",RES_hhdet_tes!J24/RES_hhdet_fec!J24)</f>
        <v>0.54132025895645675</v>
      </c>
      <c r="K24" s="119">
        <f>IF(RES_hhdet_tes!K24=0,"",RES_hhdet_tes!K24/RES_hhdet_fec!K24)</f>
        <v>0.55218914794098262</v>
      </c>
      <c r="L24" s="119">
        <f>IF(RES_hhdet_tes!L24=0,"",RES_hhdet_tes!L24/RES_hhdet_fec!L24)</f>
        <v>0.55918750686090013</v>
      </c>
      <c r="M24" s="119">
        <f>IF(RES_hhdet_tes!M24=0,"",RES_hhdet_tes!M24/RES_hhdet_fec!M24)</f>
        <v>0.57825530823513349</v>
      </c>
      <c r="N24" s="119">
        <f>IF(RES_hhdet_tes!N24=0,"",RES_hhdet_tes!N24/RES_hhdet_fec!N24)</f>
        <v>0.60079716469179123</v>
      </c>
      <c r="O24" s="119">
        <f>IF(RES_hhdet_tes!O24=0,"",RES_hhdet_tes!O24/RES_hhdet_fec!O24)</f>
        <v>0.60838175441435327</v>
      </c>
      <c r="P24" s="119">
        <f>IF(RES_hhdet_tes!P24=0,"",RES_hhdet_tes!P24/RES_hhdet_fec!P24)</f>
        <v>0.61168667451934988</v>
      </c>
      <c r="Q24" s="119">
        <f>IF(RES_hhdet_tes!Q24=0,"",RES_hhdet_tes!Q24/RES_hhdet_fec!Q24)</f>
        <v>0.62941830830063861</v>
      </c>
      <c r="R24" s="119">
        <f>IF(RES_hhdet_tes!R24=0,"",RES_hhdet_tes!R24/RES_hhdet_fec!R24)</f>
        <v>0.62827599530456402</v>
      </c>
      <c r="S24" s="119">
        <f>IF(RES_hhdet_tes!S24=0,"",RES_hhdet_tes!S24/RES_hhdet_fec!S24)</f>
        <v>0.64761387618662825</v>
      </c>
      <c r="T24" s="119">
        <f>IF(RES_hhdet_tes!T24=0,"",RES_hhdet_tes!T24/RES_hhdet_fec!T24)</f>
        <v>0.65561561163757798</v>
      </c>
      <c r="U24" s="119">
        <f>IF(RES_hhdet_tes!U24=0,"",RES_hhdet_tes!U24/RES_hhdet_fec!U24)</f>
        <v>0.6734012521126117</v>
      </c>
      <c r="V24" s="119">
        <f>IF(RES_hhdet_tes!V24=0,"",RES_hhdet_tes!V24/RES_hhdet_fec!V24)</f>
        <v>0.68061488320206365</v>
      </c>
      <c r="W24" s="119">
        <f>IF(RES_hhdet_tes!W24=0,"",RES_hhdet_tes!W24/RES_hhdet_fec!W24)</f>
        <v>0.68857636716560333</v>
      </c>
      <c r="X24" s="119">
        <f>IF(RES_hhdet_tes!X24=0,"",RES_hhdet_tes!X24/RES_hhdet_fec!X24)</f>
        <v>0.71396570156288364</v>
      </c>
      <c r="Y24" s="119">
        <f>IF(RES_hhdet_tes!Y24=0,"",RES_hhdet_tes!Y24/RES_hhdet_fec!Y24)</f>
        <v>0.7258638362650609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0.47153628902663663</v>
      </c>
      <c r="C25" s="124">
        <f>IF(RES_hhdet_tes!C25=0,"",RES_hhdet_tes!C25/RES_hhdet_fec!C25)</f>
        <v>0.47335793284722799</v>
      </c>
      <c r="D25" s="124">
        <f>IF(RES_hhdet_tes!D25=0,"",RES_hhdet_tes!D25/RES_hhdet_fec!D25)</f>
        <v>0.47499150487964675</v>
      </c>
      <c r="E25" s="124">
        <f>IF(RES_hhdet_tes!E25=0,"",RES_hhdet_tes!E25/RES_hhdet_fec!E25)</f>
        <v>0.47628151508320127</v>
      </c>
      <c r="F25" s="124">
        <f>IF(RES_hhdet_tes!F25=0,"",RES_hhdet_tes!F25/RES_hhdet_fec!F25)</f>
        <v>0.47938886051722945</v>
      </c>
      <c r="G25" s="124">
        <f>IF(RES_hhdet_tes!G25=0,"",RES_hhdet_tes!G25/RES_hhdet_fec!G25)</f>
        <v>0.48392452601747993</v>
      </c>
      <c r="H25" s="124">
        <f>IF(RES_hhdet_tes!H25=0,"",RES_hhdet_tes!H25/RES_hhdet_fec!H25)</f>
        <v>0.4897780025992603</v>
      </c>
      <c r="I25" s="124">
        <f>IF(RES_hhdet_tes!I25=0,"",RES_hhdet_tes!I25/RES_hhdet_fec!I25)</f>
        <v>0.49690694243435574</v>
      </c>
      <c r="J25" s="124">
        <f>IF(RES_hhdet_tes!J25=0,"",RES_hhdet_tes!J25/RES_hhdet_fec!J25)</f>
        <v>0.50541923493856789</v>
      </c>
      <c r="K25" s="124">
        <f>IF(RES_hhdet_tes!K25=0,"",RES_hhdet_tes!K25/RES_hhdet_fec!K25)</f>
        <v>0.5138013652428679</v>
      </c>
      <c r="L25" s="124">
        <f>IF(RES_hhdet_tes!L25=0,"",RES_hhdet_tes!L25/RES_hhdet_fec!L25)</f>
        <v>0.52342641801987944</v>
      </c>
      <c r="M25" s="124">
        <f>IF(RES_hhdet_tes!M25=0,"",RES_hhdet_tes!M25/RES_hhdet_fec!M25)</f>
        <v>0.53530476197193932</v>
      </c>
      <c r="N25" s="124">
        <f>IF(RES_hhdet_tes!N25=0,"",RES_hhdet_tes!N25/RES_hhdet_fec!N25)</f>
        <v>0.55162774614302512</v>
      </c>
      <c r="O25" s="124">
        <f>IF(RES_hhdet_tes!O25=0,"",RES_hhdet_tes!O25/RES_hhdet_fec!O25)</f>
        <v>0.57124062985972224</v>
      </c>
      <c r="P25" s="124">
        <f>IF(RES_hhdet_tes!P25=0,"",RES_hhdet_tes!P25/RES_hhdet_fec!P25)</f>
        <v>0.57512914897006373</v>
      </c>
      <c r="Q25" s="124">
        <f>IF(RES_hhdet_tes!Q25=0,"",RES_hhdet_tes!Q25/RES_hhdet_fec!Q25)</f>
        <v>0.57981005508702588</v>
      </c>
      <c r="R25" s="124">
        <f>IF(RES_hhdet_tes!R25=0,"",RES_hhdet_tes!R25/RES_hhdet_fec!R25)</f>
        <v>0.58753412597363663</v>
      </c>
      <c r="S25" s="124">
        <f>IF(RES_hhdet_tes!S25=0,"",RES_hhdet_tes!S25/RES_hhdet_fec!S25)</f>
        <v>0.59761639319169735</v>
      </c>
      <c r="T25" s="124">
        <f>IF(RES_hhdet_tes!T25=0,"",RES_hhdet_tes!T25/RES_hhdet_fec!T25)</f>
        <v>0.60890818397223989</v>
      </c>
      <c r="U25" s="124">
        <f>IF(RES_hhdet_tes!U25=0,"",RES_hhdet_tes!U25/RES_hhdet_fec!U25)</f>
        <v>0.62123813856431476</v>
      </c>
      <c r="V25" s="124">
        <f>IF(RES_hhdet_tes!V25=0,"",RES_hhdet_tes!V25/RES_hhdet_fec!V25)</f>
        <v>0.63360640078190678</v>
      </c>
      <c r="W25" s="124">
        <f>IF(RES_hhdet_tes!W25=0,"",RES_hhdet_tes!W25/RES_hhdet_fec!W25)</f>
        <v>0.64822605185424409</v>
      </c>
      <c r="X25" s="124">
        <f>IF(RES_hhdet_tes!X25=0,"",RES_hhdet_tes!X25/RES_hhdet_fec!X25)</f>
        <v>0.66244370771201655</v>
      </c>
      <c r="Y25" s="124">
        <f>IF(RES_hhdet_tes!Y25=0,"",RES_hhdet_tes!Y25/RES_hhdet_fec!Y25)</f>
        <v>0.67813369470929519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0.46519217931955414</v>
      </c>
      <c r="C26" s="111">
        <f>IF(RES_hhdet_tes!C26=0,"",RES_hhdet_tes!C26/RES_hhdet_fec!C26)</f>
        <v>0.46718030909279751</v>
      </c>
      <c r="D26" s="111">
        <f>IF(RES_hhdet_tes!D26=0,"",RES_hhdet_tes!D26/RES_hhdet_fec!D26)</f>
        <v>0.46888627248911968</v>
      </c>
      <c r="E26" s="111">
        <f>IF(RES_hhdet_tes!E26=0,"",RES_hhdet_tes!E26/RES_hhdet_fec!E26)</f>
        <v>0.47076892519740293</v>
      </c>
      <c r="F26" s="111">
        <f>IF(RES_hhdet_tes!F26=0,"",RES_hhdet_tes!F26/RES_hhdet_fec!F26)</f>
        <v>0.47355012945535818</v>
      </c>
      <c r="G26" s="111">
        <f>IF(RES_hhdet_tes!G26=0,"",RES_hhdet_tes!G26/RES_hhdet_fec!G26)</f>
        <v>0.4781622268133357</v>
      </c>
      <c r="H26" s="111">
        <f>IF(RES_hhdet_tes!H26=0,"",RES_hhdet_tes!H26/RES_hhdet_fec!H26)</f>
        <v>0.48418627747332205</v>
      </c>
      <c r="I26" s="111">
        <f>IF(RES_hhdet_tes!I26=0,"",RES_hhdet_tes!I26/RES_hhdet_fec!I26)</f>
        <v>0.49149998442259579</v>
      </c>
      <c r="J26" s="111">
        <f>IF(RES_hhdet_tes!J26=0,"",RES_hhdet_tes!J26/RES_hhdet_fec!J26)</f>
        <v>0.50025551543308788</v>
      </c>
      <c r="K26" s="111">
        <f>IF(RES_hhdet_tes!K26=0,"",RES_hhdet_tes!K26/RES_hhdet_fec!K26)</f>
        <v>0.50872562811920163</v>
      </c>
      <c r="L26" s="111">
        <f>IF(RES_hhdet_tes!L26=0,"",RES_hhdet_tes!L26/RES_hhdet_fec!L26)</f>
        <v>0.51820300407985498</v>
      </c>
      <c r="M26" s="111">
        <f>IF(RES_hhdet_tes!M26=0,"",RES_hhdet_tes!M26/RES_hhdet_fec!M26)</f>
        <v>0.53008535911273424</v>
      </c>
      <c r="N26" s="111">
        <f>IF(RES_hhdet_tes!N26=0,"",RES_hhdet_tes!N26/RES_hhdet_fec!N26)</f>
        <v>0.54679444357336449</v>
      </c>
      <c r="O26" s="111">
        <f>IF(RES_hhdet_tes!O26=0,"",RES_hhdet_tes!O26/RES_hhdet_fec!O26)</f>
        <v>0.5661563512265011</v>
      </c>
      <c r="P26" s="111">
        <f>IF(RES_hhdet_tes!P26=0,"",RES_hhdet_tes!P26/RES_hhdet_fec!P26)</f>
        <v>0.56992424125748287</v>
      </c>
      <c r="Q26" s="111">
        <f>IF(RES_hhdet_tes!Q26=0,"",RES_hhdet_tes!Q26/RES_hhdet_fec!Q26)</f>
        <v>0.57513611724659452</v>
      </c>
      <c r="R26" s="111">
        <f>IF(RES_hhdet_tes!R26=0,"",RES_hhdet_tes!R26/RES_hhdet_fec!R26)</f>
        <v>0.58290073810922183</v>
      </c>
      <c r="S26" s="111">
        <f>IF(RES_hhdet_tes!S26=0,"",RES_hhdet_tes!S26/RES_hhdet_fec!S26)</f>
        <v>0.59305379083595522</v>
      </c>
      <c r="T26" s="111">
        <f>IF(RES_hhdet_tes!T26=0,"",RES_hhdet_tes!T26/RES_hhdet_fec!T26)</f>
        <v>0.60443491178458009</v>
      </c>
      <c r="U26" s="111">
        <f>IF(RES_hhdet_tes!U26=0,"",RES_hhdet_tes!U26/RES_hhdet_fec!U26)</f>
        <v>0.61678996359983673</v>
      </c>
      <c r="V26" s="111">
        <f>IF(RES_hhdet_tes!V26=0,"",RES_hhdet_tes!V26/RES_hhdet_fec!V26)</f>
        <v>0.62923864403262542</v>
      </c>
      <c r="W26" s="111">
        <f>IF(RES_hhdet_tes!W26=0,"",RES_hhdet_tes!W26/RES_hhdet_fec!W26)</f>
        <v>0.64275673201327588</v>
      </c>
      <c r="X26" s="111">
        <f>IF(RES_hhdet_tes!X26=0,"",RES_hhdet_tes!X26/RES_hhdet_fec!X26)</f>
        <v>0.65688364885196493</v>
      </c>
      <c r="Y26" s="111">
        <f>IF(RES_hhdet_tes!Y26=0,"",RES_hhdet_tes!Y26/RES_hhdet_fec!Y26)</f>
        <v>0.67296579600614836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1.7961149824261566</v>
      </c>
      <c r="C28" s="124">
        <f>IF(RES_hhdet_tes!C28=0,"",RES_hhdet_tes!C28/RES_hhdet_fec!C28)</f>
        <v>1.8826263484327823</v>
      </c>
      <c r="D28" s="124">
        <f>IF(RES_hhdet_tes!D28=0,"",RES_hhdet_tes!D28/RES_hhdet_fec!D28)</f>
        <v>2.0059277381194613</v>
      </c>
      <c r="E28" s="124">
        <f>IF(RES_hhdet_tes!E28=0,"",RES_hhdet_tes!E28/RES_hhdet_fec!E28)</f>
        <v>2.1068506792136734</v>
      </c>
      <c r="F28" s="124">
        <f>IF(RES_hhdet_tes!F28=0,"",RES_hhdet_tes!F28/RES_hhdet_fec!F28)</f>
        <v>2.2003215011709982</v>
      </c>
      <c r="G28" s="124">
        <f>IF(RES_hhdet_tes!G28=0,"",RES_hhdet_tes!G28/RES_hhdet_fec!G28)</f>
        <v>2.3537203905029411</v>
      </c>
      <c r="H28" s="124">
        <f>IF(RES_hhdet_tes!H28=0,"",RES_hhdet_tes!H28/RES_hhdet_fec!H28)</f>
        <v>2.527249853812267</v>
      </c>
      <c r="I28" s="124">
        <f>IF(RES_hhdet_tes!I28=0,"",RES_hhdet_tes!I28/RES_hhdet_fec!I28)</f>
        <v>2.6586823408863762</v>
      </c>
      <c r="J28" s="124">
        <f>IF(RES_hhdet_tes!J28=0,"",RES_hhdet_tes!J28/RES_hhdet_fec!J28)</f>
        <v>2.7565840519071663</v>
      </c>
      <c r="K28" s="124">
        <f>IF(RES_hhdet_tes!K28=0,"",RES_hhdet_tes!K28/RES_hhdet_fec!K28)</f>
        <v>2.8628679725017854</v>
      </c>
      <c r="L28" s="124">
        <f>IF(RES_hhdet_tes!L28=0,"",RES_hhdet_tes!L28/RES_hhdet_fec!L28)</f>
        <v>2.9501992301502247</v>
      </c>
      <c r="M28" s="124">
        <f>IF(RES_hhdet_tes!M28=0,"",RES_hhdet_tes!M28/RES_hhdet_fec!M28)</f>
        <v>3.0341663764215649</v>
      </c>
      <c r="N28" s="124">
        <f>IF(RES_hhdet_tes!N28=0,"",RES_hhdet_tes!N28/RES_hhdet_fec!N28)</f>
        <v>3.1246031245342598</v>
      </c>
      <c r="O28" s="124">
        <f>IF(RES_hhdet_tes!O28=0,"",RES_hhdet_tes!O28/RES_hhdet_fec!O28)</f>
        <v>3.2736528898978241</v>
      </c>
      <c r="P28" s="124">
        <f>IF(RES_hhdet_tes!P28=0,"",RES_hhdet_tes!P28/RES_hhdet_fec!P28)</f>
        <v>3.3817994637297168</v>
      </c>
      <c r="Q28" s="124">
        <f>IF(RES_hhdet_tes!Q28=0,"",RES_hhdet_tes!Q28/RES_hhdet_fec!Q28)</f>
        <v>3.4884272328003045</v>
      </c>
      <c r="R28" s="124">
        <f>IF(RES_hhdet_tes!R28=0,"",RES_hhdet_tes!R28/RES_hhdet_fec!R28)</f>
        <v>3.6246901563589833</v>
      </c>
      <c r="S28" s="124">
        <f>IF(RES_hhdet_tes!S28=0,"",RES_hhdet_tes!S28/RES_hhdet_fec!S28)</f>
        <v>3.7486269427340702</v>
      </c>
      <c r="T28" s="124">
        <f>IF(RES_hhdet_tes!T28=0,"",RES_hhdet_tes!T28/RES_hhdet_fec!T28)</f>
        <v>3.8462029005181102</v>
      </c>
      <c r="U28" s="124">
        <f>IF(RES_hhdet_tes!U28=0,"",RES_hhdet_tes!U28/RES_hhdet_fec!U28)</f>
        <v>3.9167892264220909</v>
      </c>
      <c r="V28" s="124">
        <f>IF(RES_hhdet_tes!V28=0,"",RES_hhdet_tes!V28/RES_hhdet_fec!V28)</f>
        <v>3.9672896583846411</v>
      </c>
      <c r="W28" s="124">
        <f>IF(RES_hhdet_tes!W28=0,"",RES_hhdet_tes!W28/RES_hhdet_fec!W28)</f>
        <v>4.0036784087315995</v>
      </c>
      <c r="X28" s="124">
        <f>IF(RES_hhdet_tes!X28=0,"",RES_hhdet_tes!X28/RES_hhdet_fec!X28)</f>
        <v>4.0255648635602688</v>
      </c>
      <c r="Y28" s="124">
        <f>IF(RES_hhdet_tes!Y28=0,"",RES_hhdet_tes!Y28/RES_hhdet_fec!Y28)</f>
        <v>4.046382879652394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1.7961149824261566</v>
      </c>
      <c r="C29" s="111">
        <f>IF(RES_hhdet_tes!C29=0,"",RES_hhdet_tes!C29/RES_hhdet_fec!C29)</f>
        <v>1.8826263484327823</v>
      </c>
      <c r="D29" s="111">
        <f>IF(RES_hhdet_tes!D29=0,"",RES_hhdet_tes!D29/RES_hhdet_fec!D29)</f>
        <v>2.0059277381194613</v>
      </c>
      <c r="E29" s="111">
        <f>IF(RES_hhdet_tes!E29=0,"",RES_hhdet_tes!E29/RES_hhdet_fec!E29)</f>
        <v>2.1068506792136734</v>
      </c>
      <c r="F29" s="111">
        <f>IF(RES_hhdet_tes!F29=0,"",RES_hhdet_tes!F29/RES_hhdet_fec!F29)</f>
        <v>2.2003215011709982</v>
      </c>
      <c r="G29" s="111">
        <f>IF(RES_hhdet_tes!G29=0,"",RES_hhdet_tes!G29/RES_hhdet_fec!G29)</f>
        <v>2.3537203905029411</v>
      </c>
      <c r="H29" s="111">
        <f>IF(RES_hhdet_tes!H29=0,"",RES_hhdet_tes!H29/RES_hhdet_fec!H29)</f>
        <v>2.527249853812267</v>
      </c>
      <c r="I29" s="111">
        <f>IF(RES_hhdet_tes!I29=0,"",RES_hhdet_tes!I29/RES_hhdet_fec!I29)</f>
        <v>2.6586823408863762</v>
      </c>
      <c r="J29" s="111">
        <f>IF(RES_hhdet_tes!J29=0,"",RES_hhdet_tes!J29/RES_hhdet_fec!J29)</f>
        <v>2.7565840519071663</v>
      </c>
      <c r="K29" s="111">
        <f>IF(RES_hhdet_tes!K29=0,"",RES_hhdet_tes!K29/RES_hhdet_fec!K29)</f>
        <v>2.8628679725017854</v>
      </c>
      <c r="L29" s="111">
        <f>IF(RES_hhdet_tes!L29=0,"",RES_hhdet_tes!L29/RES_hhdet_fec!L29)</f>
        <v>2.9501992301502247</v>
      </c>
      <c r="M29" s="111">
        <f>IF(RES_hhdet_tes!M29=0,"",RES_hhdet_tes!M29/RES_hhdet_fec!M29)</f>
        <v>3.0341663764215649</v>
      </c>
      <c r="N29" s="111">
        <f>IF(RES_hhdet_tes!N29=0,"",RES_hhdet_tes!N29/RES_hhdet_fec!N29)</f>
        <v>3.1246031245342598</v>
      </c>
      <c r="O29" s="111">
        <f>IF(RES_hhdet_tes!O29=0,"",RES_hhdet_tes!O29/RES_hhdet_fec!O29)</f>
        <v>3.2736528898978241</v>
      </c>
      <c r="P29" s="111">
        <f>IF(RES_hhdet_tes!P29=0,"",RES_hhdet_tes!P29/RES_hhdet_fec!P29)</f>
        <v>3.3817994637297168</v>
      </c>
      <c r="Q29" s="111">
        <f>IF(RES_hhdet_tes!Q29=0,"",RES_hhdet_tes!Q29/RES_hhdet_fec!Q29)</f>
        <v>3.4884272328003045</v>
      </c>
      <c r="R29" s="111">
        <f>IF(RES_hhdet_tes!R29=0,"",RES_hhdet_tes!R29/RES_hhdet_fec!R29)</f>
        <v>3.6246901563589833</v>
      </c>
      <c r="S29" s="111">
        <f>IF(RES_hhdet_tes!S29=0,"",RES_hhdet_tes!S29/RES_hhdet_fec!S29)</f>
        <v>3.7486269427340702</v>
      </c>
      <c r="T29" s="111">
        <f>IF(RES_hhdet_tes!T29=0,"",RES_hhdet_tes!T29/RES_hhdet_fec!T29)</f>
        <v>3.8462029005181102</v>
      </c>
      <c r="U29" s="111">
        <f>IF(RES_hhdet_tes!U29=0,"",RES_hhdet_tes!U29/RES_hhdet_fec!U29)</f>
        <v>3.9167892264220909</v>
      </c>
      <c r="V29" s="111">
        <f>IF(RES_hhdet_tes!V29=0,"",RES_hhdet_tes!V29/RES_hhdet_fec!V29)</f>
        <v>3.9672896583846411</v>
      </c>
      <c r="W29" s="111">
        <f>IF(RES_hhdet_tes!W29=0,"",RES_hhdet_tes!W29/RES_hhdet_fec!W29)</f>
        <v>4.0036784087315995</v>
      </c>
      <c r="X29" s="111">
        <f>IF(RES_hhdet_tes!X29=0,"",RES_hhdet_tes!X29/RES_hhdet_fec!X29)</f>
        <v>4.0255648635602688</v>
      </c>
      <c r="Y29" s="111">
        <f>IF(RES_hhdet_tes!Y29=0,"",RES_hhdet_tes!Y29/RES_hhdet_fec!Y29)</f>
        <v>4.046382879652394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0.59994641340598531</v>
      </c>
      <c r="C30" s="124">
        <f>IF(RES_hhdet_tes!C30=0,"",RES_hhdet_tes!C30/RES_hhdet_fec!C30)</f>
        <v>0.60269787752735715</v>
      </c>
      <c r="D30" s="124">
        <f>IF(RES_hhdet_tes!D30=0,"",RES_hhdet_tes!D30/RES_hhdet_fec!D30)</f>
        <v>0.60827768384093295</v>
      </c>
      <c r="E30" s="124">
        <f>IF(RES_hhdet_tes!E30=0,"",RES_hhdet_tes!E30/RES_hhdet_fec!E30)</f>
        <v>0.61223450223739484</v>
      </c>
      <c r="F30" s="124">
        <f>IF(RES_hhdet_tes!F30=0,"",RES_hhdet_tes!F30/RES_hhdet_fec!F30)</f>
        <v>0.61595488235456253</v>
      </c>
      <c r="G30" s="124">
        <f>IF(RES_hhdet_tes!G30=0,"",RES_hhdet_tes!G30/RES_hhdet_fec!G30)</f>
        <v>0.62766309291431899</v>
      </c>
      <c r="H30" s="124">
        <f>IF(RES_hhdet_tes!H30=0,"",RES_hhdet_tes!H30/RES_hhdet_fec!H30)</f>
        <v>0.64069018408114686</v>
      </c>
      <c r="I30" s="124">
        <f>IF(RES_hhdet_tes!I30=0,"",RES_hhdet_tes!I30/RES_hhdet_fec!I30)</f>
        <v>0.65093775936786724</v>
      </c>
      <c r="J30" s="124">
        <f>IF(RES_hhdet_tes!J30=0,"",RES_hhdet_tes!J30/RES_hhdet_fec!J30)</f>
        <v>0.65749208692306726</v>
      </c>
      <c r="K30" s="124">
        <f>IF(RES_hhdet_tes!K30=0,"",RES_hhdet_tes!K30/RES_hhdet_fec!K30)</f>
        <v>0.66368899370453915</v>
      </c>
      <c r="L30" s="124">
        <f>IF(RES_hhdet_tes!L30=0,"",RES_hhdet_tes!L30/RES_hhdet_fec!L30)</f>
        <v>0.67278672791313809</v>
      </c>
      <c r="M30" s="124">
        <f>IF(RES_hhdet_tes!M30=0,"",RES_hhdet_tes!M30/RES_hhdet_fec!M30)</f>
        <v>0.67501042356983632</v>
      </c>
      <c r="N30" s="124">
        <f>IF(RES_hhdet_tes!N30=0,"",RES_hhdet_tes!N30/RES_hhdet_fec!N30)</f>
        <v>0.68625693142526001</v>
      </c>
      <c r="O30" s="124">
        <f>IF(RES_hhdet_tes!O30=0,"",RES_hhdet_tes!O30/RES_hhdet_fec!O30)</f>
        <v>0.6993951507563605</v>
      </c>
      <c r="P30" s="124">
        <f>IF(RES_hhdet_tes!P30=0,"",RES_hhdet_tes!P30/RES_hhdet_fec!P30)</f>
        <v>0.70800240031634798</v>
      </c>
      <c r="Q30" s="124">
        <f>IF(RES_hhdet_tes!Q30=0,"",RES_hhdet_tes!Q30/RES_hhdet_fec!Q30)</f>
        <v>0.71920169134979306</v>
      </c>
      <c r="R30" s="124">
        <f>IF(RES_hhdet_tes!R30=0,"",RES_hhdet_tes!R30/RES_hhdet_fec!R30)</f>
        <v>0.73157658288356886</v>
      </c>
      <c r="S30" s="124">
        <f>IF(RES_hhdet_tes!S30=0,"",RES_hhdet_tes!S30/RES_hhdet_fec!S30)</f>
        <v>0.74402177353590648</v>
      </c>
      <c r="T30" s="124">
        <f>IF(RES_hhdet_tes!T30=0,"",RES_hhdet_tes!T30/RES_hhdet_fec!T30)</f>
        <v>0.75744181451474613</v>
      </c>
      <c r="U30" s="124">
        <f>IF(RES_hhdet_tes!U30=0,"",RES_hhdet_tes!U30/RES_hhdet_fec!U30)</f>
        <v>0.77276178579418719</v>
      </c>
      <c r="V30" s="124">
        <f>IF(RES_hhdet_tes!V30=0,"",RES_hhdet_tes!V30/RES_hhdet_fec!V30)</f>
        <v>0.78800363647407889</v>
      </c>
      <c r="W30" s="124">
        <f>IF(RES_hhdet_tes!W30=0,"",RES_hhdet_tes!W30/RES_hhdet_fec!W30)</f>
        <v>0.80553427049948101</v>
      </c>
      <c r="X30" s="124">
        <f>IF(RES_hhdet_tes!X30=0,"",RES_hhdet_tes!X30/RES_hhdet_fec!X30)</f>
        <v>0.83223782826024884</v>
      </c>
      <c r="Y30" s="124">
        <f>IF(RES_hhdet_tes!Y30=0,"",RES_hhdet_tes!Y30/RES_hhdet_fec!Y30)</f>
        <v>0.83954188796827467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0.56410008667746692</v>
      </c>
      <c r="C31" s="111">
        <f>IF(RES_hhdet_tes!C31=0,"",RES_hhdet_tes!C31/RES_hhdet_fec!C31)</f>
        <v>0.56622583249444691</v>
      </c>
      <c r="D31" s="111">
        <f>IF(RES_hhdet_tes!D31=0,"",RES_hhdet_tes!D31/RES_hhdet_fec!D31)</f>
        <v>0.56819699464405826</v>
      </c>
      <c r="E31" s="111">
        <f>IF(RES_hhdet_tes!E31=0,"",RES_hhdet_tes!E31/RES_hhdet_fec!E31)</f>
        <v>0.57108427459526334</v>
      </c>
      <c r="F31" s="111">
        <f>IF(RES_hhdet_tes!F31=0,"",RES_hhdet_tes!F31/RES_hhdet_fec!F31)</f>
        <v>0.575376948117301</v>
      </c>
      <c r="G31" s="111">
        <f>IF(RES_hhdet_tes!G31=0,"",RES_hhdet_tes!G31/RES_hhdet_fec!G31)</f>
        <v>0.58001697040375211</v>
      </c>
      <c r="H31" s="111">
        <f>IF(RES_hhdet_tes!H31=0,"",RES_hhdet_tes!H31/RES_hhdet_fec!H31)</f>
        <v>0.58712542740850415</v>
      </c>
      <c r="I31" s="111">
        <f>IF(RES_hhdet_tes!I31=0,"",RES_hhdet_tes!I31/RES_hhdet_fec!I31)</f>
        <v>0.59144927838363048</v>
      </c>
      <c r="J31" s="111">
        <f>IF(RES_hhdet_tes!J31=0,"",RES_hhdet_tes!J31/RES_hhdet_fec!J31)</f>
        <v>0.59333503251094688</v>
      </c>
      <c r="K31" s="111">
        <f>IF(RES_hhdet_tes!K31=0,"",RES_hhdet_tes!K31/RES_hhdet_fec!K31)</f>
        <v>0.59647242792522459</v>
      </c>
      <c r="L31" s="111">
        <f>IF(RES_hhdet_tes!L31=0,"",RES_hhdet_tes!L31/RES_hhdet_fec!L31)</f>
        <v>0.59965396489996259</v>
      </c>
      <c r="M31" s="111">
        <f>IF(RES_hhdet_tes!M31=0,"",RES_hhdet_tes!M31/RES_hhdet_fec!M31)</f>
        <v>0.60495334758615371</v>
      </c>
      <c r="N31" s="111">
        <f>IF(RES_hhdet_tes!N31=0,"",RES_hhdet_tes!N31/RES_hhdet_fec!N31)</f>
        <v>0.61173824337286398</v>
      </c>
      <c r="O31" s="111">
        <f>IF(RES_hhdet_tes!O31=0,"",RES_hhdet_tes!O31/RES_hhdet_fec!O31)</f>
        <v>0.61970771744572994</v>
      </c>
      <c r="P31" s="111">
        <f>IF(RES_hhdet_tes!P31=0,"",RES_hhdet_tes!P31/RES_hhdet_fec!P31)</f>
        <v>0.62531322284518276</v>
      </c>
      <c r="Q31" s="111">
        <f>IF(RES_hhdet_tes!Q31=0,"",RES_hhdet_tes!Q31/RES_hhdet_fec!Q31)</f>
        <v>0.63686676989862734</v>
      </c>
      <c r="R31" s="111">
        <f>IF(RES_hhdet_tes!R31=0,"",RES_hhdet_tes!R31/RES_hhdet_fec!R31)</f>
        <v>0.65866099216401008</v>
      </c>
      <c r="S31" s="111">
        <f>IF(RES_hhdet_tes!S31=0,"",RES_hhdet_tes!S31/RES_hhdet_fec!S31)</f>
        <v>0.68256321092926331</v>
      </c>
      <c r="T31" s="111">
        <f>IF(RES_hhdet_tes!T31=0,"",RES_hhdet_tes!T31/RES_hhdet_fec!T31)</f>
        <v>0.70530509873618519</v>
      </c>
      <c r="U31" s="111">
        <f>IF(RES_hhdet_tes!U31=0,"",RES_hhdet_tes!U31/RES_hhdet_fec!U31)</f>
        <v>0.72632249175699126</v>
      </c>
      <c r="V31" s="111">
        <f>IF(RES_hhdet_tes!V31=0,"",RES_hhdet_tes!V31/RES_hhdet_fec!V31)</f>
        <v>0.74247322482086897</v>
      </c>
      <c r="W31" s="111">
        <f>IF(RES_hhdet_tes!W31=0,"",RES_hhdet_tes!W31/RES_hhdet_fec!W31)</f>
        <v>0.75369550790199258</v>
      </c>
      <c r="X31" s="111">
        <f>IF(RES_hhdet_tes!X31=0,"",RES_hhdet_tes!X31/RES_hhdet_fec!X31)</f>
        <v>0.76192957583800569</v>
      </c>
      <c r="Y31" s="111">
        <f>IF(RES_hhdet_tes!Y31=0,"",RES_hhdet_tes!Y31/RES_hhdet_fec!Y31)</f>
        <v>0.76919478048715673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0.87571295809376182</v>
      </c>
      <c r="C32" s="111">
        <f>IF(RES_hhdet_tes!C32=0,"",RES_hhdet_tes!C32/RES_hhdet_fec!C32)</f>
        <v>0.89163897787277213</v>
      </c>
      <c r="D32" s="111">
        <f>IF(RES_hhdet_tes!D32=0,"",RES_hhdet_tes!D32/RES_hhdet_fec!D32)</f>
        <v>0.87666192602824899</v>
      </c>
      <c r="E32" s="111">
        <f>IF(RES_hhdet_tes!E32=0,"",RES_hhdet_tes!E32/RES_hhdet_fec!E32)</f>
        <v>0.89635519592484536</v>
      </c>
      <c r="F32" s="111">
        <f>IF(RES_hhdet_tes!F32=0,"",RES_hhdet_tes!F32/RES_hhdet_fec!F32)</f>
        <v>0.8769567966433891</v>
      </c>
      <c r="G32" s="111">
        <f>IF(RES_hhdet_tes!G32=0,"",RES_hhdet_tes!G32/RES_hhdet_fec!G32)</f>
        <v>0.89719406810866376</v>
      </c>
      <c r="H32" s="111">
        <f>IF(RES_hhdet_tes!H32=0,"",RES_hhdet_tes!H32/RES_hhdet_fec!H32)</f>
        <v>0.90138683203531433</v>
      </c>
      <c r="I32" s="111">
        <f>IF(RES_hhdet_tes!I32=0,"",RES_hhdet_tes!I32/RES_hhdet_fec!I32)</f>
        <v>0.90917080823157992</v>
      </c>
      <c r="J32" s="111">
        <f>IF(RES_hhdet_tes!J32=0,"",RES_hhdet_tes!J32/RES_hhdet_fec!J32)</f>
        <v>0.88947209190692911</v>
      </c>
      <c r="K32" s="111">
        <f>IF(RES_hhdet_tes!K32=0,"",RES_hhdet_tes!K32/RES_hhdet_fec!K32)</f>
        <v>0.91133232185214219</v>
      </c>
      <c r="L32" s="111">
        <f>IF(RES_hhdet_tes!L32=0,"",RES_hhdet_tes!L32/RES_hhdet_fec!L32)</f>
        <v>0.91613735049197131</v>
      </c>
      <c r="M32" s="111">
        <f>IF(RES_hhdet_tes!M32=0,"",RES_hhdet_tes!M32/RES_hhdet_fec!M32)</f>
        <v>0.89889380119285422</v>
      </c>
      <c r="N32" s="111">
        <f>IF(RES_hhdet_tes!N32=0,"",RES_hhdet_tes!N32/RES_hhdet_fec!N32)</f>
        <v>0.92635697919330606</v>
      </c>
      <c r="O32" s="111">
        <f>IF(RES_hhdet_tes!O32=0,"",RES_hhdet_tes!O32/RES_hhdet_fec!O32)</f>
        <v>0.93245862341299812</v>
      </c>
      <c r="P32" s="111">
        <f>IF(RES_hhdet_tes!P32=0,"",RES_hhdet_tes!P32/RES_hhdet_fec!P32)</f>
        <v>0.89371131800121328</v>
      </c>
      <c r="Q32" s="111">
        <f>IF(RES_hhdet_tes!Q32=0,"",RES_hhdet_tes!Q32/RES_hhdet_fec!Q32)</f>
        <v>0.93277907794598725</v>
      </c>
      <c r="R32" s="111">
        <f>IF(RES_hhdet_tes!R32=0,"",RES_hhdet_tes!R32/RES_hhdet_fec!R32)</f>
        <v>0.94116223419501088</v>
      </c>
      <c r="S32" s="111">
        <f>IF(RES_hhdet_tes!S32=0,"",RES_hhdet_tes!S32/RES_hhdet_fec!S32)</f>
        <v>0.94203922869102996</v>
      </c>
      <c r="T32" s="111">
        <f>IF(RES_hhdet_tes!T32=0,"",RES_hhdet_tes!T32/RES_hhdet_fec!T32)</f>
        <v>0.95140236575854886</v>
      </c>
      <c r="U32" s="111">
        <f>IF(RES_hhdet_tes!U32=0,"",RES_hhdet_tes!U32/RES_hhdet_fec!U32)</f>
        <v>0.94759228645420546</v>
      </c>
      <c r="V32" s="111">
        <f>IF(RES_hhdet_tes!V32=0,"",RES_hhdet_tes!V32/RES_hhdet_fec!V32)</f>
        <v>0.94715340904228129</v>
      </c>
      <c r="W32" s="111">
        <f>IF(RES_hhdet_tes!W32=0,"",RES_hhdet_tes!W32/RES_hhdet_fec!W32)</f>
        <v>0.93747118372008242</v>
      </c>
      <c r="X32" s="111">
        <f>IF(RES_hhdet_tes!X32=0,"",RES_hhdet_tes!X32/RES_hhdet_fec!X32)</f>
        <v>0.96954038103115603</v>
      </c>
      <c r="Y32" s="111">
        <f>IF(RES_hhdet_tes!Y32=0,"",RES_hhdet_tes!Y32/RES_hhdet_fec!Y32)</f>
        <v>0.94505272901826876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0.56410008667746692</v>
      </c>
      <c r="C33" s="112">
        <f>IF(RES_hhdet_tes!C33=0,"",RES_hhdet_tes!C33/RES_hhdet_fec!C33)</f>
        <v>0.5677060809210952</v>
      </c>
      <c r="D33" s="112">
        <f>IF(RES_hhdet_tes!D33=0,"",RES_hhdet_tes!D33/RES_hhdet_fec!D33)</f>
        <v>0.57007442501226124</v>
      </c>
      <c r="E33" s="112">
        <f>IF(RES_hhdet_tes!E33=0,"",RES_hhdet_tes!E33/RES_hhdet_fec!E33)</f>
        <v>0.57433528826049418</v>
      </c>
      <c r="F33" s="112">
        <f>IF(RES_hhdet_tes!F33=0,"",RES_hhdet_tes!F33/RES_hhdet_fec!F33)</f>
        <v>0.57989965363802654</v>
      </c>
      <c r="G33" s="112">
        <f>IF(RES_hhdet_tes!G33=0,"",RES_hhdet_tes!G33/RES_hhdet_fec!G33)</f>
        <v>0.58548793764908891</v>
      </c>
      <c r="H33" s="112">
        <f>IF(RES_hhdet_tes!H33=0,"",RES_hhdet_tes!H33/RES_hhdet_fec!H33)</f>
        <v>0.59068222904499101</v>
      </c>
      <c r="I33" s="112">
        <f>IF(RES_hhdet_tes!I33=0,"",RES_hhdet_tes!I33/RES_hhdet_fec!I33)</f>
        <v>0.59376695414586922</v>
      </c>
      <c r="J33" s="112">
        <f>IF(RES_hhdet_tes!J33=0,"",RES_hhdet_tes!J33/RES_hhdet_fec!J33)</f>
        <v>0.59726848010062183</v>
      </c>
      <c r="K33" s="112">
        <f>IF(RES_hhdet_tes!K33=0,"",RES_hhdet_tes!K33/RES_hhdet_fec!K33)</f>
        <v>0.60043370365752802</v>
      </c>
      <c r="L33" s="112">
        <f>IF(RES_hhdet_tes!L33=0,"",RES_hhdet_tes!L33/RES_hhdet_fec!L33)</f>
        <v>0.60437819061694376</v>
      </c>
      <c r="M33" s="112">
        <f>IF(RES_hhdet_tes!M33=0,"",RES_hhdet_tes!M33/RES_hhdet_fec!M33)</f>
        <v>0.60761511423852843</v>
      </c>
      <c r="N33" s="112">
        <f>IF(RES_hhdet_tes!N33=0,"",RES_hhdet_tes!N33/RES_hhdet_fec!N33)</f>
        <v>0.61405903407659823</v>
      </c>
      <c r="O33" s="112">
        <f>IF(RES_hhdet_tes!O33=0,"",RES_hhdet_tes!O33/RES_hhdet_fec!O33)</f>
        <v>0.62279666730211447</v>
      </c>
      <c r="P33" s="112">
        <f>IF(RES_hhdet_tes!P33=0,"",RES_hhdet_tes!P33/RES_hhdet_fec!P33)</f>
        <v>0.62794205917053092</v>
      </c>
      <c r="Q33" s="112">
        <f>IF(RES_hhdet_tes!Q33=0,"",RES_hhdet_tes!Q33/RES_hhdet_fec!Q33)</f>
        <v>0.64360041223653541</v>
      </c>
      <c r="R33" s="112">
        <f>IF(RES_hhdet_tes!R33=0,"",RES_hhdet_tes!R33/RES_hhdet_fec!R33)</f>
        <v>0.6661083648613918</v>
      </c>
      <c r="S33" s="112">
        <f>IF(RES_hhdet_tes!S33=0,"",RES_hhdet_tes!S33/RES_hhdet_fec!S33)</f>
        <v>0.68961811663672745</v>
      </c>
      <c r="T33" s="112">
        <f>IF(RES_hhdet_tes!T33=0,"",RES_hhdet_tes!T33/RES_hhdet_fec!T33)</f>
        <v>0.71097448353997583</v>
      </c>
      <c r="U33" s="112">
        <f>IF(RES_hhdet_tes!U33=0,"",RES_hhdet_tes!U33/RES_hhdet_fec!U33)</f>
        <v>0.72710653809133474</v>
      </c>
      <c r="V33" s="112">
        <f>IF(RES_hhdet_tes!V33=0,"",RES_hhdet_tes!V33/RES_hhdet_fec!V33)</f>
        <v>0.74385175260368441</v>
      </c>
      <c r="W33" s="112">
        <f>IF(RES_hhdet_tes!W33=0,"",RES_hhdet_tes!W33/RES_hhdet_fec!W33)</f>
        <v>0.76369121646597471</v>
      </c>
      <c r="X33" s="112">
        <f>IF(RES_hhdet_tes!X33=0,"",RES_hhdet_tes!X33/RES_hhdet_fec!X33)</f>
        <v>0.77561901321631899</v>
      </c>
      <c r="Y33" s="112">
        <f>IF(RES_hhdet_tes!Y33=0,"",RES_hhdet_tes!Y33/RES_hhdet_fec!Y33)</f>
        <v>0.77740903530500305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0.63638053770781355</v>
      </c>
      <c r="C35" s="112">
        <f>IF(RES_hhdet_tes!C35=0,"",RES_hhdet_tes!C35/RES_hhdet_fec!C35)</f>
        <v>0.63909332098106597</v>
      </c>
      <c r="D35" s="112">
        <f>IF(RES_hhdet_tes!D35=0,"",RES_hhdet_tes!D35/RES_hhdet_fec!D35)</f>
        <v>0.64217707092511944</v>
      </c>
      <c r="E35" s="112">
        <f>IF(RES_hhdet_tes!E35=0,"",RES_hhdet_tes!E35/RES_hhdet_fec!E35)</f>
        <v>0.6453267472835531</v>
      </c>
      <c r="F35" s="112">
        <f>IF(RES_hhdet_tes!F35=0,"",RES_hhdet_tes!F35/RES_hhdet_fec!F35)</f>
        <v>0.64886200535996208</v>
      </c>
      <c r="G35" s="112">
        <f>IF(RES_hhdet_tes!G35=0,"",RES_hhdet_tes!G35/RES_hhdet_fec!G35)</f>
        <v>0.65350875439430378</v>
      </c>
      <c r="H35" s="112">
        <f>IF(RES_hhdet_tes!H35=0,"",RES_hhdet_tes!H35/RES_hhdet_fec!H35)</f>
        <v>0.65838042283480414</v>
      </c>
      <c r="I35" s="112">
        <f>IF(RES_hhdet_tes!I35=0,"",RES_hhdet_tes!I35/RES_hhdet_fec!I35)</f>
        <v>0.66062800244047759</v>
      </c>
      <c r="J35" s="112">
        <f>IF(RES_hhdet_tes!J35=0,"",RES_hhdet_tes!J35/RES_hhdet_fec!J35)</f>
        <v>0.66146570858837772</v>
      </c>
      <c r="K35" s="112">
        <f>IF(RES_hhdet_tes!K35=0,"",RES_hhdet_tes!K35/RES_hhdet_fec!K35)</f>
        <v>0.66255888636010751</v>
      </c>
      <c r="L35" s="112">
        <f>IF(RES_hhdet_tes!L35=0,"",RES_hhdet_tes!L35/RES_hhdet_fec!L35)</f>
        <v>0.66371216613163286</v>
      </c>
      <c r="M35" s="112">
        <f>IF(RES_hhdet_tes!M35=0,"",RES_hhdet_tes!M35/RES_hhdet_fec!M35)</f>
        <v>0.66578571813135068</v>
      </c>
      <c r="N35" s="112">
        <f>IF(RES_hhdet_tes!N35=0,"",RES_hhdet_tes!N35/RES_hhdet_fec!N35)</f>
        <v>0.66975872580121953</v>
      </c>
      <c r="O35" s="112">
        <f>IF(RES_hhdet_tes!O35=0,"",RES_hhdet_tes!O35/RES_hhdet_fec!O35)</f>
        <v>0.67655262728226095</v>
      </c>
      <c r="P35" s="112">
        <f>IF(RES_hhdet_tes!P35=0,"",RES_hhdet_tes!P35/RES_hhdet_fec!P35)</f>
        <v>0.68194934518017525</v>
      </c>
      <c r="Q35" s="112">
        <f>IF(RES_hhdet_tes!Q35=0,"",RES_hhdet_tes!Q35/RES_hhdet_fec!Q35)</f>
        <v>0.689591563739964</v>
      </c>
      <c r="R35" s="112">
        <f>IF(RES_hhdet_tes!R35=0,"",RES_hhdet_tes!R35/RES_hhdet_fec!R35)</f>
        <v>0.69665231056499421</v>
      </c>
      <c r="S35" s="112">
        <f>IF(RES_hhdet_tes!S35=0,"",RES_hhdet_tes!S35/RES_hhdet_fec!S35)</f>
        <v>0.70454624727554416</v>
      </c>
      <c r="T35" s="112">
        <f>IF(RES_hhdet_tes!T35=0,"",RES_hhdet_tes!T35/RES_hhdet_fec!T35)</f>
        <v>0.71456288236752485</v>
      </c>
      <c r="U35" s="112">
        <f>IF(RES_hhdet_tes!U35=0,"",RES_hhdet_tes!U35/RES_hhdet_fec!U35)</f>
        <v>0.7264864848147532</v>
      </c>
      <c r="V35" s="112">
        <f>IF(RES_hhdet_tes!V35=0,"",RES_hhdet_tes!V35/RES_hhdet_fec!V35)</f>
        <v>0.73802035735147209</v>
      </c>
      <c r="W35" s="112">
        <f>IF(RES_hhdet_tes!W35=0,"",RES_hhdet_tes!W35/RES_hhdet_fec!W35)</f>
        <v>0.74518946503004668</v>
      </c>
      <c r="X35" s="112">
        <f>IF(RES_hhdet_tes!X35=0,"",RES_hhdet_tes!X35/RES_hhdet_fec!X35)</f>
        <v>0.7497917250583841</v>
      </c>
      <c r="Y35" s="112">
        <f>IF(RES_hhdet_tes!Y35=0,"",RES_hhdet_tes!Y35/RES_hhdet_fec!Y35)</f>
        <v>0.75409145527878618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0.90501139537147524</v>
      </c>
      <c r="C36" s="113">
        <f>IF(RES_hhdet_tes!C36=0,"",RES_hhdet_tes!C36/RES_hhdet_fec!C36)</f>
        <v>0.91777485101659195</v>
      </c>
      <c r="D36" s="113">
        <f>IF(RES_hhdet_tes!D36=0,"",RES_hhdet_tes!D36/RES_hhdet_fec!D36)</f>
        <v>0.90661020020080285</v>
      </c>
      <c r="E36" s="113">
        <f>IF(RES_hhdet_tes!E36=0,"",RES_hhdet_tes!E36/RES_hhdet_fec!E36)</f>
        <v>0.92198875607813502</v>
      </c>
      <c r="F36" s="113">
        <f>IF(RES_hhdet_tes!F36=0,"",RES_hhdet_tes!F36/RES_hhdet_fec!F36)</f>
        <v>0.90621489594729443</v>
      </c>
      <c r="G36" s="113">
        <f>IF(RES_hhdet_tes!G36=0,"",RES_hhdet_tes!G36/RES_hhdet_fec!G36)</f>
        <v>0.92224914984762485</v>
      </c>
      <c r="H36" s="113">
        <f>IF(RES_hhdet_tes!H36=0,"",RES_hhdet_tes!H36/RES_hhdet_fec!H36)</f>
        <v>0.92491037526239439</v>
      </c>
      <c r="I36" s="113">
        <f>IF(RES_hhdet_tes!I36=0,"",RES_hhdet_tes!I36/RES_hhdet_fec!I36)</f>
        <v>0.93052012310626342</v>
      </c>
      <c r="J36" s="113">
        <f>IF(RES_hhdet_tes!J36=0,"",RES_hhdet_tes!J36/RES_hhdet_fec!J36)</f>
        <v>0.91412886305346108</v>
      </c>
      <c r="K36" s="113">
        <f>IF(RES_hhdet_tes!K36=0,"",RES_hhdet_tes!K36/RES_hhdet_fec!K36)</f>
        <v>0.9311263953837291</v>
      </c>
      <c r="L36" s="113">
        <f>IF(RES_hhdet_tes!L36=0,"",RES_hhdet_tes!L36/RES_hhdet_fec!L36)</f>
        <v>0.93478455469426924</v>
      </c>
      <c r="M36" s="113">
        <f>IF(RES_hhdet_tes!M36=0,"",RES_hhdet_tes!M36/RES_hhdet_fec!M36)</f>
        <v>0.92016421235172241</v>
      </c>
      <c r="N36" s="113">
        <f>IF(RES_hhdet_tes!N36=0,"",RES_hhdet_tes!N36/RES_hhdet_fec!N36)</f>
        <v>0.94184437451587932</v>
      </c>
      <c r="O36" s="113">
        <f>IF(RES_hhdet_tes!O36=0,"",RES_hhdet_tes!O36/RES_hhdet_fec!O36)</f>
        <v>0.94644681948356446</v>
      </c>
      <c r="P36" s="113">
        <f>IF(RES_hhdet_tes!P36=0,"",RES_hhdet_tes!P36/RES_hhdet_fec!P36)</f>
        <v>0.91444808129633404</v>
      </c>
      <c r="Q36" s="113">
        <f>IF(RES_hhdet_tes!Q36=0,"",RES_hhdet_tes!Q36/RES_hhdet_fec!Q36)</f>
        <v>0.94470396887714647</v>
      </c>
      <c r="R36" s="113">
        <f>IF(RES_hhdet_tes!R36=0,"",RES_hhdet_tes!R36/RES_hhdet_fec!R36)</f>
        <v>0.94952754808188422</v>
      </c>
      <c r="S36" s="113">
        <f>IF(RES_hhdet_tes!S36=0,"",RES_hhdet_tes!S36/RES_hhdet_fec!S36)</f>
        <v>0.94734042346500802</v>
      </c>
      <c r="T36" s="113">
        <f>IF(RES_hhdet_tes!T36=0,"",RES_hhdet_tes!T36/RES_hhdet_fec!T36)</f>
        <v>0.95411069814494931</v>
      </c>
      <c r="U36" s="113">
        <f>IF(RES_hhdet_tes!U36=0,"",RES_hhdet_tes!U36/RES_hhdet_fec!U36)</f>
        <v>0.94817139530784567</v>
      </c>
      <c r="V36" s="113">
        <f>IF(RES_hhdet_tes!V36=0,"",RES_hhdet_tes!V36/RES_hhdet_fec!V36)</f>
        <v>0.94578454771849596</v>
      </c>
      <c r="W36" s="113">
        <f>IF(RES_hhdet_tes!W36=0,"",RES_hhdet_tes!W36/RES_hhdet_fec!W36)</f>
        <v>0.9397449311599696</v>
      </c>
      <c r="X36" s="113">
        <f>IF(RES_hhdet_tes!X36=0,"",RES_hhdet_tes!X36/RES_hhdet_fec!X36)</f>
        <v>0.99717317405032069</v>
      </c>
      <c r="Y36" s="113">
        <f>IF(RES_hhdet_tes!Y36=0,"",RES_hhdet_tes!Y36/RES_hhdet_fec!Y36)</f>
        <v>0.95263689434123566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0.63638053770781355</v>
      </c>
      <c r="C37" s="111">
        <f>IF(RES_hhdet_tes!C37=0,"",RES_hhdet_tes!C37/RES_hhdet_fec!C37)</f>
        <v>0.64034270044206132</v>
      </c>
      <c r="D37" s="111">
        <f>IF(RES_hhdet_tes!D37=0,"",RES_hhdet_tes!D37/RES_hhdet_fec!D37)</f>
        <v>0.64433453178253608</v>
      </c>
      <c r="E37" s="111">
        <f>IF(RES_hhdet_tes!E37=0,"",RES_hhdet_tes!E37/RES_hhdet_fec!E37)</f>
        <v>0.64822490779971864</v>
      </c>
      <c r="F37" s="111">
        <f>IF(RES_hhdet_tes!F37=0,"",RES_hhdet_tes!F37/RES_hhdet_fec!F37)</f>
        <v>0.65164807108953404</v>
      </c>
      <c r="G37" s="111">
        <f>IF(RES_hhdet_tes!G37=0,"",RES_hhdet_tes!G37/RES_hhdet_fec!G37)</f>
        <v>0.65726096699419279</v>
      </c>
      <c r="H37" s="111">
        <f>IF(RES_hhdet_tes!H37=0,"",RES_hhdet_tes!H37/RES_hhdet_fec!H37)</f>
        <v>0.66014981186945276</v>
      </c>
      <c r="I37" s="111">
        <f>IF(RES_hhdet_tes!I37=0,"",RES_hhdet_tes!I37/RES_hhdet_fec!I37)</f>
        <v>0.66194456446401295</v>
      </c>
      <c r="J37" s="111">
        <f>IF(RES_hhdet_tes!J37=0,"",RES_hhdet_tes!J37/RES_hhdet_fec!J37)</f>
        <v>0.66352679543823401</v>
      </c>
      <c r="K37" s="111">
        <f>IF(RES_hhdet_tes!K37=0,"",RES_hhdet_tes!K37/RES_hhdet_fec!K37)</f>
        <v>0.66473521270606872</v>
      </c>
      <c r="L37" s="111">
        <f>IF(RES_hhdet_tes!L37=0,"",RES_hhdet_tes!L37/RES_hhdet_fec!L37)</f>
        <v>0.66650725788516496</v>
      </c>
      <c r="M37" s="111">
        <f>IF(RES_hhdet_tes!M37=0,"",RES_hhdet_tes!M37/RES_hhdet_fec!M37)</f>
        <v>0.66741469632363859</v>
      </c>
      <c r="N37" s="111">
        <f>IF(RES_hhdet_tes!N37=0,"",RES_hhdet_tes!N37/RES_hhdet_fec!N37)</f>
        <v>0.67069444139915801</v>
      </c>
      <c r="O37" s="111">
        <f>IF(RES_hhdet_tes!O37=0,"",RES_hhdet_tes!O37/RES_hhdet_fec!O37)</f>
        <v>0.67692868944733164</v>
      </c>
      <c r="P37" s="111">
        <f>IF(RES_hhdet_tes!P37=0,"",RES_hhdet_tes!P37/RES_hhdet_fec!P37)</f>
        <v>0.68390286414792356</v>
      </c>
      <c r="Q37" s="111">
        <f>IF(RES_hhdet_tes!Q37=0,"",RES_hhdet_tes!Q37/RES_hhdet_fec!Q37)</f>
        <v>0.69051631154301485</v>
      </c>
      <c r="R37" s="111">
        <f>IF(RES_hhdet_tes!R37=0,"",RES_hhdet_tes!R37/RES_hhdet_fec!R37)</f>
        <v>0.70069849800779238</v>
      </c>
      <c r="S37" s="111">
        <f>IF(RES_hhdet_tes!S37=0,"",RES_hhdet_tes!S37/RES_hhdet_fec!S37)</f>
        <v>0.71076955230153838</v>
      </c>
      <c r="T37" s="111">
        <f>IF(RES_hhdet_tes!T37=0,"",RES_hhdet_tes!T37/RES_hhdet_fec!T37)</f>
        <v>0.72084451316639508</v>
      </c>
      <c r="U37" s="111">
        <f>IF(RES_hhdet_tes!U37=0,"",RES_hhdet_tes!U37/RES_hhdet_fec!U37)</f>
        <v>0.73083816483548802</v>
      </c>
      <c r="V37" s="111">
        <f>IF(RES_hhdet_tes!V37=0,"",RES_hhdet_tes!V37/RES_hhdet_fec!V37)</f>
        <v>0.74280030903712402</v>
      </c>
      <c r="W37" s="111">
        <f>IF(RES_hhdet_tes!W37=0,"",RES_hhdet_tes!W37/RES_hhdet_fec!W37)</f>
        <v>0.7568245940889905</v>
      </c>
      <c r="X37" s="111">
        <f>IF(RES_hhdet_tes!X37=0,"",RES_hhdet_tes!X37/RES_hhdet_fec!X37)</f>
        <v>0.76643716135806605</v>
      </c>
      <c r="Y37" s="111">
        <f>IF(RES_hhdet_tes!Y37=0,"",RES_hhdet_tes!Y37/RES_hhdet_fec!Y37)</f>
        <v>0.7777275093966175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0.6954516247184882</v>
      </c>
      <c r="C39" s="124">
        <f>IF(RES_hhdet_tes!C39=0,"",RES_hhdet_tes!C39/RES_hhdet_fec!C39)</f>
        <v>0.70070228207141239</v>
      </c>
      <c r="D39" s="124">
        <f>IF(RES_hhdet_tes!D39=0,"",RES_hhdet_tes!D39/RES_hhdet_fec!D39)</f>
        <v>0.70254627572171957</v>
      </c>
      <c r="E39" s="124">
        <f>IF(RES_hhdet_tes!E39=0,"",RES_hhdet_tes!E39/RES_hhdet_fec!E39)</f>
        <v>0.70082702078899084</v>
      </c>
      <c r="F39" s="124">
        <f>IF(RES_hhdet_tes!F39=0,"",RES_hhdet_tes!F39/RES_hhdet_fec!F39)</f>
        <v>0.70673895906074002</v>
      </c>
      <c r="G39" s="124">
        <f>IF(RES_hhdet_tes!G39=0,"",RES_hhdet_tes!G39/RES_hhdet_fec!G39)</f>
        <v>0.70682524411347469</v>
      </c>
      <c r="H39" s="124">
        <f>IF(RES_hhdet_tes!H39=0,"",RES_hhdet_tes!H39/RES_hhdet_fec!H39)</f>
        <v>0.71797346730471656</v>
      </c>
      <c r="I39" s="124">
        <f>IF(RES_hhdet_tes!I39=0,"",RES_hhdet_tes!I39/RES_hhdet_fec!I39)</f>
        <v>0.72182881450511116</v>
      </c>
      <c r="J39" s="124">
        <f>IF(RES_hhdet_tes!J39=0,"",RES_hhdet_tes!J39/RES_hhdet_fec!J39)</f>
        <v>0.71423719831212573</v>
      </c>
      <c r="K39" s="124">
        <f>IF(RES_hhdet_tes!K39=0,"",RES_hhdet_tes!K39/RES_hhdet_fec!K39)</f>
        <v>0.71628994845386129</v>
      </c>
      <c r="L39" s="124">
        <f>IF(RES_hhdet_tes!L39=0,"",RES_hhdet_tes!L39/RES_hhdet_fec!L39)</f>
        <v>0.71538668839813591</v>
      </c>
      <c r="M39" s="124">
        <f>IF(RES_hhdet_tes!M39=0,"",RES_hhdet_tes!M39/RES_hhdet_fec!M39)</f>
        <v>0.7158915990097553</v>
      </c>
      <c r="N39" s="124">
        <f>IF(RES_hhdet_tes!N39=0,"",RES_hhdet_tes!N39/RES_hhdet_fec!N39)</f>
        <v>0.71555654995803286</v>
      </c>
      <c r="O39" s="124">
        <f>IF(RES_hhdet_tes!O39=0,"",RES_hhdet_tes!O39/RES_hhdet_fec!O39)</f>
        <v>0.72258853631982012</v>
      </c>
      <c r="P39" s="124">
        <f>IF(RES_hhdet_tes!P39=0,"",RES_hhdet_tes!P39/RES_hhdet_fec!P39)</f>
        <v>0.71506449820169937</v>
      </c>
      <c r="Q39" s="124">
        <f>IF(RES_hhdet_tes!Q39=0,"",RES_hhdet_tes!Q39/RES_hhdet_fec!Q39)</f>
        <v>0.72462925879048024</v>
      </c>
      <c r="R39" s="124">
        <f>IF(RES_hhdet_tes!R39=0,"",RES_hhdet_tes!R39/RES_hhdet_fec!R39)</f>
        <v>0.7266214686095297</v>
      </c>
      <c r="S39" s="124">
        <f>IF(RES_hhdet_tes!S39=0,"",RES_hhdet_tes!S39/RES_hhdet_fec!S39)</f>
        <v>0.73772626387498941</v>
      </c>
      <c r="T39" s="124">
        <f>IF(RES_hhdet_tes!T39=0,"",RES_hhdet_tes!T39/RES_hhdet_fec!T39)</f>
        <v>0.74275167386913132</v>
      </c>
      <c r="U39" s="124">
        <f>IF(RES_hhdet_tes!U39=0,"",RES_hhdet_tes!U39/RES_hhdet_fec!U39)</f>
        <v>0.75177277773813</v>
      </c>
      <c r="V39" s="124">
        <f>IF(RES_hhdet_tes!V39=0,"",RES_hhdet_tes!V39/RES_hhdet_fec!V39)</f>
        <v>0.76057861474311284</v>
      </c>
      <c r="W39" s="124">
        <f>IF(RES_hhdet_tes!W39=0,"",RES_hhdet_tes!W39/RES_hhdet_fec!W39)</f>
        <v>0.76608285158821299</v>
      </c>
      <c r="X39" s="124">
        <f>IF(RES_hhdet_tes!X39=0,"",RES_hhdet_tes!X39/RES_hhdet_fec!X39)</f>
        <v>0.75659944184585193</v>
      </c>
      <c r="Y39" s="124">
        <f>IF(RES_hhdet_tes!Y39=0,"",RES_hhdet_tes!Y39/RES_hhdet_fec!Y39)</f>
        <v>0.76716169477412455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0.61638522392091488</v>
      </c>
      <c r="C40" s="111">
        <f>IF(RES_hhdet_tes!C40=0,"",RES_hhdet_tes!C40/RES_hhdet_fec!C40)</f>
        <v>0.61701225050792841</v>
      </c>
      <c r="D40" s="111">
        <f>IF(RES_hhdet_tes!D40=0,"",RES_hhdet_tes!D40/RES_hhdet_fec!D40)</f>
        <v>0.61775479589133309</v>
      </c>
      <c r="E40" s="111">
        <f>IF(RES_hhdet_tes!E40=0,"",RES_hhdet_tes!E40/RES_hhdet_fec!E40)</f>
        <v>0.6187157502773295</v>
      </c>
      <c r="F40" s="111">
        <f>IF(RES_hhdet_tes!F40=0,"",RES_hhdet_tes!F40/RES_hhdet_fec!F40)</f>
        <v>0.61977865491155393</v>
      </c>
      <c r="G40" s="111">
        <f>IF(RES_hhdet_tes!G40=0,"",RES_hhdet_tes!G40/RES_hhdet_fec!G40)</f>
        <v>0.62093504264119392</v>
      </c>
      <c r="H40" s="111">
        <f>IF(RES_hhdet_tes!H40=0,"",RES_hhdet_tes!H40/RES_hhdet_fec!H40)</f>
        <v>0.62234341758693767</v>
      </c>
      <c r="I40" s="111">
        <f>IF(RES_hhdet_tes!I40=0,"",RES_hhdet_tes!I40/RES_hhdet_fec!I40)</f>
        <v>0.62301036228820894</v>
      </c>
      <c r="J40" s="111">
        <f>IF(RES_hhdet_tes!J40=0,"",RES_hhdet_tes!J40/RES_hhdet_fec!J40)</f>
        <v>0.62310163092211746</v>
      </c>
      <c r="K40" s="111">
        <f>IF(RES_hhdet_tes!K40=0,"",RES_hhdet_tes!K40/RES_hhdet_fec!K40)</f>
        <v>0.62318407108438201</v>
      </c>
      <c r="L40" s="111">
        <f>IF(RES_hhdet_tes!L40=0,"",RES_hhdet_tes!L40/RES_hhdet_fec!L40)</f>
        <v>0.62326635544393427</v>
      </c>
      <c r="M40" s="111">
        <f>IF(RES_hhdet_tes!M40=0,"",RES_hhdet_tes!M40/RES_hhdet_fec!M40)</f>
        <v>0.62335315162149751</v>
      </c>
      <c r="N40" s="111">
        <f>IF(RES_hhdet_tes!N40=0,"",RES_hhdet_tes!N40/RES_hhdet_fec!N40)</f>
        <v>0.62345391024261354</v>
      </c>
      <c r="O40" s="111">
        <f>IF(RES_hhdet_tes!O40=0,"",RES_hhdet_tes!O40/RES_hhdet_fec!O40)</f>
        <v>0.62353448497560493</v>
      </c>
      <c r="P40" s="111">
        <f>IF(RES_hhdet_tes!P40=0,"",RES_hhdet_tes!P40/RES_hhdet_fec!P40)</f>
        <v>0.6235865987832423</v>
      </c>
      <c r="Q40" s="111">
        <f>IF(RES_hhdet_tes!Q40=0,"",RES_hhdet_tes!Q40/RES_hhdet_fec!Q40)</f>
        <v>0.62366281135647106</v>
      </c>
      <c r="R40" s="111">
        <f>IF(RES_hhdet_tes!R40=0,"",RES_hhdet_tes!R40/RES_hhdet_fec!R40)</f>
        <v>0.62386534244385661</v>
      </c>
      <c r="S40" s="111">
        <f>IF(RES_hhdet_tes!S40=0,"",RES_hhdet_tes!S40/RES_hhdet_fec!S40)</f>
        <v>0.62412968748722986</v>
      </c>
      <c r="T40" s="111">
        <f>IF(RES_hhdet_tes!T40=0,"",RES_hhdet_tes!T40/RES_hhdet_fec!T40)</f>
        <v>0.6246262122206464</v>
      </c>
      <c r="U40" s="111">
        <f>IF(RES_hhdet_tes!U40=0,"",RES_hhdet_tes!U40/RES_hhdet_fec!U40)</f>
        <v>0.625289237690693</v>
      </c>
      <c r="V40" s="111">
        <f>IF(RES_hhdet_tes!V40=0,"",RES_hhdet_tes!V40/RES_hhdet_fec!V40)</f>
        <v>0.62616542176373913</v>
      </c>
      <c r="W40" s="111">
        <f>IF(RES_hhdet_tes!W40=0,"",RES_hhdet_tes!W40/RES_hhdet_fec!W40)</f>
        <v>0.62696206501146801</v>
      </c>
      <c r="X40" s="111">
        <f>IF(RES_hhdet_tes!X40=0,"",RES_hhdet_tes!X40/RES_hhdet_fec!X40)</f>
        <v>0.6277175427599293</v>
      </c>
      <c r="Y40" s="111">
        <f>IF(RES_hhdet_tes!Y40=0,"",RES_hhdet_tes!Y40/RES_hhdet_fec!Y40)</f>
        <v>0.62829977723820385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0.76198187868727563</v>
      </c>
      <c r="C41" s="45">
        <f>IF(RES_hhdet_tes!C41=0,"",RES_hhdet_tes!C41/RES_hhdet_fec!C41)</f>
        <v>0.76373377752541471</v>
      </c>
      <c r="D41" s="45">
        <f>IF(RES_hhdet_tes!D41=0,"",RES_hhdet_tes!D41/RES_hhdet_fec!D41)</f>
        <v>0.76550470322294406</v>
      </c>
      <c r="E41" s="45">
        <f>IF(RES_hhdet_tes!E41=0,"",RES_hhdet_tes!E41/RES_hhdet_fec!E41)</f>
        <v>0.76743109882935479</v>
      </c>
      <c r="F41" s="45">
        <f>IF(RES_hhdet_tes!F41=0,"",RES_hhdet_tes!F41/RES_hhdet_fec!F41)</f>
        <v>0.76998837684150179</v>
      </c>
      <c r="G41" s="45">
        <f>IF(RES_hhdet_tes!G41=0,"",RES_hhdet_tes!G41/RES_hhdet_fec!G41)</f>
        <v>0.77346551412808306</v>
      </c>
      <c r="H41" s="45">
        <f>IF(RES_hhdet_tes!H41=0,"",RES_hhdet_tes!H41/RES_hhdet_fec!H41)</f>
        <v>0.77742969064659873</v>
      </c>
      <c r="I41" s="45">
        <f>IF(RES_hhdet_tes!I41=0,"",RES_hhdet_tes!I41/RES_hhdet_fec!I41)</f>
        <v>0.77942686917634973</v>
      </c>
      <c r="J41" s="45">
        <f>IF(RES_hhdet_tes!J41=0,"",RES_hhdet_tes!J41/RES_hhdet_fec!J41)</f>
        <v>0.78016319661605804</v>
      </c>
      <c r="K41" s="45">
        <f>IF(RES_hhdet_tes!K41=0,"",RES_hhdet_tes!K41/RES_hhdet_fec!K41)</f>
        <v>0.78135072216645773</v>
      </c>
      <c r="L41" s="45">
        <f>IF(RES_hhdet_tes!L41=0,"",RES_hhdet_tes!L41/RES_hhdet_fec!L41)</f>
        <v>0.78261405928450134</v>
      </c>
      <c r="M41" s="45">
        <f>IF(RES_hhdet_tes!M41=0,"",RES_hhdet_tes!M41/RES_hhdet_fec!M41)</f>
        <v>0.78428858861014816</v>
      </c>
      <c r="N41" s="45">
        <f>IF(RES_hhdet_tes!N41=0,"",RES_hhdet_tes!N41/RES_hhdet_fec!N41)</f>
        <v>0.78676356395223457</v>
      </c>
      <c r="O41" s="45">
        <f>IF(RES_hhdet_tes!O41=0,"",RES_hhdet_tes!O41/RES_hhdet_fec!O41)</f>
        <v>0.79055123311015563</v>
      </c>
      <c r="P41" s="45">
        <f>IF(RES_hhdet_tes!P41=0,"",RES_hhdet_tes!P41/RES_hhdet_fec!P41)</f>
        <v>0.79322668270867391</v>
      </c>
      <c r="Q41" s="45">
        <f>IF(RES_hhdet_tes!Q41=0,"",RES_hhdet_tes!Q41/RES_hhdet_fec!Q41)</f>
        <v>0.797224829701356</v>
      </c>
      <c r="R41" s="45">
        <f>IF(RES_hhdet_tes!R41=0,"",RES_hhdet_tes!R41/RES_hhdet_fec!R41)</f>
        <v>0.80238614679466369</v>
      </c>
      <c r="S41" s="45">
        <f>IF(RES_hhdet_tes!S41=0,"",RES_hhdet_tes!S41/RES_hhdet_fec!S41)</f>
        <v>0.81026372618717424</v>
      </c>
      <c r="T41" s="45">
        <f>IF(RES_hhdet_tes!T41=0,"",RES_hhdet_tes!T41/RES_hhdet_fec!T41)</f>
        <v>0.82000953228103957</v>
      </c>
      <c r="U41" s="45">
        <f>IF(RES_hhdet_tes!U41=0,"",RES_hhdet_tes!U41/RES_hhdet_fec!U41)</f>
        <v>0.83211482946305926</v>
      </c>
      <c r="V41" s="45">
        <f>IF(RES_hhdet_tes!V41=0,"",RES_hhdet_tes!V41/RES_hhdet_fec!V41)</f>
        <v>0.84414493324315854</v>
      </c>
      <c r="W41" s="45">
        <f>IF(RES_hhdet_tes!W41=0,"",RES_hhdet_tes!W41/RES_hhdet_fec!W41)</f>
        <v>0.85603982373422427</v>
      </c>
      <c r="X41" s="45">
        <f>IF(RES_hhdet_tes!X41=0,"",RES_hhdet_tes!X41/RES_hhdet_fec!X41)</f>
        <v>0.86514196640586494</v>
      </c>
      <c r="Y41" s="45">
        <f>IF(RES_hhdet_tes!Y41=0,"",RES_hhdet_tes!Y41/RES_hhdet_fec!Y41)</f>
        <v>0.87689790644387267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0.48734311399539387</v>
      </c>
      <c r="C43" s="119">
        <f>IF(RES_hhdet_tes!C43=0,"",RES_hhdet_tes!C43/RES_hhdet_fec!C43)</f>
        <v>0.48649689761145193</v>
      </c>
      <c r="D43" s="119">
        <f>IF(RES_hhdet_tes!D43=0,"",RES_hhdet_tes!D43/RES_hhdet_fec!D43)</f>
        <v>0.48701161107596835</v>
      </c>
      <c r="E43" s="119">
        <f>IF(RES_hhdet_tes!E43=0,"",RES_hhdet_tes!E43/RES_hhdet_fec!E43)</f>
        <v>0.49274914361741062</v>
      </c>
      <c r="F43" s="119">
        <f>IF(RES_hhdet_tes!F43=0,"",RES_hhdet_tes!F43/RES_hhdet_fec!F43)</f>
        <v>0.48474100364015116</v>
      </c>
      <c r="G43" s="119">
        <f>IF(RES_hhdet_tes!G43=0,"",RES_hhdet_tes!G43/RES_hhdet_fec!G43)</f>
        <v>0.47983725294538704</v>
      </c>
      <c r="H43" s="119">
        <f>IF(RES_hhdet_tes!H43=0,"",RES_hhdet_tes!H43/RES_hhdet_fec!H43)</f>
        <v>0.48200404242974249</v>
      </c>
      <c r="I43" s="119">
        <f>IF(RES_hhdet_tes!I43=0,"",RES_hhdet_tes!I43/RES_hhdet_fec!I43)</f>
        <v>0.48191999195664736</v>
      </c>
      <c r="J43" s="119">
        <f>IF(RES_hhdet_tes!J43=0,"",RES_hhdet_tes!J43/RES_hhdet_fec!J43)</f>
        <v>0.47946977878947228</v>
      </c>
      <c r="K43" s="119">
        <f>IF(RES_hhdet_tes!K43=0,"",RES_hhdet_tes!K43/RES_hhdet_fec!K43)</f>
        <v>0.48671073252051761</v>
      </c>
      <c r="L43" s="119">
        <f>IF(RES_hhdet_tes!L43=0,"",RES_hhdet_tes!L43/RES_hhdet_fec!L43)</f>
        <v>0.50163067573946696</v>
      </c>
      <c r="M43" s="119">
        <f>IF(RES_hhdet_tes!M43=0,"",RES_hhdet_tes!M43/RES_hhdet_fec!M43)</f>
        <v>0.52736766978363248</v>
      </c>
      <c r="N43" s="119">
        <f>IF(RES_hhdet_tes!N43=0,"",RES_hhdet_tes!N43/RES_hhdet_fec!N43)</f>
        <v>0.5671002972475554</v>
      </c>
      <c r="O43" s="119">
        <f>IF(RES_hhdet_tes!O43=0,"",RES_hhdet_tes!O43/RES_hhdet_fec!O43)</f>
        <v>0.59482649909359575</v>
      </c>
      <c r="P43" s="119">
        <f>IF(RES_hhdet_tes!P43=0,"",RES_hhdet_tes!P43/RES_hhdet_fec!P43)</f>
        <v>0.59901320437399697</v>
      </c>
      <c r="Q43" s="119">
        <f>IF(RES_hhdet_tes!Q43=0,"",RES_hhdet_tes!Q43/RES_hhdet_fec!Q43)</f>
        <v>0.61223551569212686</v>
      </c>
      <c r="R43" s="119">
        <f>IF(RES_hhdet_tes!R43=0,"",RES_hhdet_tes!R43/RES_hhdet_fec!R43)</f>
        <v>0.60790633827485796</v>
      </c>
      <c r="S43" s="119">
        <f>IF(RES_hhdet_tes!S43=0,"",RES_hhdet_tes!S43/RES_hhdet_fec!S43)</f>
        <v>0.62802184408685446</v>
      </c>
      <c r="T43" s="119">
        <f>IF(RES_hhdet_tes!T43=0,"",RES_hhdet_tes!T43/RES_hhdet_fec!T43)</f>
        <v>0.61254964304252491</v>
      </c>
      <c r="U43" s="119">
        <f>IF(RES_hhdet_tes!U43=0,"",RES_hhdet_tes!U43/RES_hhdet_fec!U43)</f>
        <v>0.62271745850588311</v>
      </c>
      <c r="V43" s="119">
        <f>IF(RES_hhdet_tes!V43=0,"",RES_hhdet_tes!V43/RES_hhdet_fec!V43)</f>
        <v>0.61622448279169784</v>
      </c>
      <c r="W43" s="119">
        <f>IF(RES_hhdet_tes!W43=0,"",RES_hhdet_tes!W43/RES_hhdet_fec!W43)</f>
        <v>0.61259630204937321</v>
      </c>
      <c r="X43" s="119">
        <f>IF(RES_hhdet_tes!X43=0,"",RES_hhdet_tes!X43/RES_hhdet_fec!X43)</f>
        <v>0.62286798505735785</v>
      </c>
      <c r="Y43" s="119">
        <f>IF(RES_hhdet_tes!Y43=0,"",RES_hhdet_tes!Y43/RES_hhdet_fec!Y43)</f>
        <v>0.62404935544724405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0.44846347420997035</v>
      </c>
      <c r="C44" s="124">
        <f>IF(RES_hhdet_tes!C44=0,"",RES_hhdet_tes!C44/RES_hhdet_fec!C44)</f>
        <v>0.45060960722726318</v>
      </c>
      <c r="D44" s="124">
        <f>IF(RES_hhdet_tes!D44=0,"",RES_hhdet_tes!D44/RES_hhdet_fec!D44)</f>
        <v>0.45073840915751584</v>
      </c>
      <c r="E44" s="124">
        <f>IF(RES_hhdet_tes!E44=0,"",RES_hhdet_tes!E44/RES_hhdet_fec!E44)</f>
        <v>0.45030637794162842</v>
      </c>
      <c r="F44" s="124">
        <f>IF(RES_hhdet_tes!F44=0,"",RES_hhdet_tes!F44/RES_hhdet_fec!F44)</f>
        <v>0.45067798778785445</v>
      </c>
      <c r="G44" s="124">
        <f>IF(RES_hhdet_tes!G44=0,"",RES_hhdet_tes!G44/RES_hhdet_fec!G44)</f>
        <v>0.45071399609242291</v>
      </c>
      <c r="H44" s="124">
        <f>IF(RES_hhdet_tes!H44=0,"",RES_hhdet_tes!H44/RES_hhdet_fec!H44)</f>
        <v>0.45073237556463791</v>
      </c>
      <c r="I44" s="124">
        <f>IF(RES_hhdet_tes!I44=0,"",RES_hhdet_tes!I44/RES_hhdet_fec!I44)</f>
        <v>0.45090569565240213</v>
      </c>
      <c r="J44" s="124">
        <f>IF(RES_hhdet_tes!J44=0,"",RES_hhdet_tes!J44/RES_hhdet_fec!J44)</f>
        <v>0.45114283259778337</v>
      </c>
      <c r="K44" s="124">
        <f>IF(RES_hhdet_tes!K44=0,"",RES_hhdet_tes!K44/RES_hhdet_fec!K44)</f>
        <v>0.45981812224536872</v>
      </c>
      <c r="L44" s="124">
        <f>IF(RES_hhdet_tes!L44=0,"",RES_hhdet_tes!L44/RES_hhdet_fec!L44)</f>
        <v>0.47276086749569868</v>
      </c>
      <c r="M44" s="124">
        <f>IF(RES_hhdet_tes!M44=0,"",RES_hhdet_tes!M44/RES_hhdet_fec!M44)</f>
        <v>0.49567497879798095</v>
      </c>
      <c r="N44" s="124">
        <f>IF(RES_hhdet_tes!N44=0,"",RES_hhdet_tes!N44/RES_hhdet_fec!N44)</f>
        <v>0.52577112352977884</v>
      </c>
      <c r="O44" s="124">
        <f>IF(RES_hhdet_tes!O44=0,"",RES_hhdet_tes!O44/RES_hhdet_fec!O44)</f>
        <v>0.56627703012326869</v>
      </c>
      <c r="P44" s="124">
        <f>IF(RES_hhdet_tes!P44=0,"",RES_hhdet_tes!P44/RES_hhdet_fec!P44)</f>
        <v>0.56813615700593523</v>
      </c>
      <c r="Q44" s="124">
        <f>IF(RES_hhdet_tes!Q44=0,"",RES_hhdet_tes!Q44/RES_hhdet_fec!Q44)</f>
        <v>0.56943441683692841</v>
      </c>
      <c r="R44" s="124">
        <f>IF(RES_hhdet_tes!R44=0,"",RES_hhdet_tes!R44/RES_hhdet_fec!R44)</f>
        <v>0.57189362983378911</v>
      </c>
      <c r="S44" s="124">
        <f>IF(RES_hhdet_tes!S44=0,"",RES_hhdet_tes!S44/RES_hhdet_fec!S44)</f>
        <v>0.57524717770394551</v>
      </c>
      <c r="T44" s="124">
        <f>IF(RES_hhdet_tes!T44=0,"",RES_hhdet_tes!T44/RES_hhdet_fec!T44)</f>
        <v>0.57520059086676811</v>
      </c>
      <c r="U44" s="124">
        <f>IF(RES_hhdet_tes!U44=0,"",RES_hhdet_tes!U44/RES_hhdet_fec!U44)</f>
        <v>0.57522878261206023</v>
      </c>
      <c r="V44" s="124">
        <f>IF(RES_hhdet_tes!V44=0,"",RES_hhdet_tes!V44/RES_hhdet_fec!V44)</f>
        <v>0.57520601143663097</v>
      </c>
      <c r="W44" s="124">
        <f>IF(RES_hhdet_tes!W44=0,"",RES_hhdet_tes!W44/RES_hhdet_fec!W44)</f>
        <v>0.57648709087180228</v>
      </c>
      <c r="X44" s="124">
        <f>IF(RES_hhdet_tes!X44=0,"",RES_hhdet_tes!X44/RES_hhdet_fec!X44)</f>
        <v>0.57702924403036104</v>
      </c>
      <c r="Y44" s="124">
        <f>IF(RES_hhdet_tes!Y44=0,"",RES_hhdet_tes!Y44/RES_hhdet_fec!Y44)</f>
        <v>0.57774185498271857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0.4421700542175378</v>
      </c>
      <c r="C45" s="111">
        <f>IF(RES_hhdet_tes!C45=0,"",RES_hhdet_tes!C45/RES_hhdet_fec!C45)</f>
        <v>0.44447830107001346</v>
      </c>
      <c r="D45" s="111">
        <f>IF(RES_hhdet_tes!D45=0,"",RES_hhdet_tes!D45/RES_hhdet_fec!D45)</f>
        <v>0.44468087278465329</v>
      </c>
      <c r="E45" s="111">
        <f>IF(RES_hhdet_tes!E45=0,"",RES_hhdet_tes!E45/RES_hhdet_fec!E45)</f>
        <v>0.44483906901208986</v>
      </c>
      <c r="F45" s="111">
        <f>IF(RES_hhdet_tes!F45=0,"",RES_hhdet_tes!F45/RES_hhdet_fec!F45)</f>
        <v>0.44489011714571741</v>
      </c>
      <c r="G45" s="111">
        <f>IF(RES_hhdet_tes!G45=0,"",RES_hhdet_tes!G45/RES_hhdet_fec!G45)</f>
        <v>0.4450061550416437</v>
      </c>
      <c r="H45" s="111">
        <f>IF(RES_hhdet_tes!H45=0,"",RES_hhdet_tes!H45/RES_hhdet_fec!H45)</f>
        <v>0.44519746203853494</v>
      </c>
      <c r="I45" s="111">
        <f>IF(RES_hhdet_tes!I45=0,"",RES_hhdet_tes!I45/RES_hhdet_fec!I45)</f>
        <v>0.44555598388248124</v>
      </c>
      <c r="J45" s="111">
        <f>IF(RES_hhdet_tes!J45=0,"",RES_hhdet_tes!J45/RES_hhdet_fec!J45)</f>
        <v>0.44603354443901194</v>
      </c>
      <c r="K45" s="111">
        <f>IF(RES_hhdet_tes!K45=0,"",RES_hhdet_tes!K45/RES_hhdet_fec!K45)</f>
        <v>0.4547768502539537</v>
      </c>
      <c r="L45" s="111">
        <f>IF(RES_hhdet_tes!L45=0,"",RES_hhdet_tes!L45/RES_hhdet_fec!L45)</f>
        <v>0.46754702998251896</v>
      </c>
      <c r="M45" s="111">
        <f>IF(RES_hhdet_tes!M45=0,"",RES_hhdet_tes!M45/RES_hhdet_fec!M45)</f>
        <v>0.49043417347517404</v>
      </c>
      <c r="N45" s="111">
        <f>IF(RES_hhdet_tes!N45=0,"",RES_hhdet_tes!N45/RES_hhdet_fec!N45)</f>
        <v>0.52090117364545718</v>
      </c>
      <c r="O45" s="111">
        <f>IF(RES_hhdet_tes!O45=0,"",RES_hhdet_tes!O45/RES_hhdet_fec!O45)</f>
        <v>0.5611791073520247</v>
      </c>
      <c r="P45" s="111">
        <f>IF(RES_hhdet_tes!P45=0,"",RES_hhdet_tes!P45/RES_hhdet_fec!P45)</f>
        <v>0.56291068763289032</v>
      </c>
      <c r="Q45" s="111">
        <f>IF(RES_hhdet_tes!Q45=0,"",RES_hhdet_tes!Q45/RES_hhdet_fec!Q45)</f>
        <v>0.56473170768211711</v>
      </c>
      <c r="R45" s="111">
        <f>IF(RES_hhdet_tes!R45=0,"",RES_hhdet_tes!R45/RES_hhdet_fec!R45)</f>
        <v>0.56721396622999776</v>
      </c>
      <c r="S45" s="111">
        <f>IF(RES_hhdet_tes!S45=0,"",RES_hhdet_tes!S45/RES_hhdet_fec!S45)</f>
        <v>0.57061317457391358</v>
      </c>
      <c r="T45" s="111">
        <f>IF(RES_hhdet_tes!T45=0,"",RES_hhdet_tes!T45/RES_hhdet_fec!T45)</f>
        <v>0.57061365026383681</v>
      </c>
      <c r="U45" s="111">
        <f>IF(RES_hhdet_tes!U45=0,"",RES_hhdet_tes!U45/RES_hhdet_fec!U45)</f>
        <v>0.57061374093056416</v>
      </c>
      <c r="V45" s="111">
        <f>IF(RES_hhdet_tes!V45=0,"",RES_hhdet_tes!V45/RES_hhdet_fec!V45)</f>
        <v>0.5706138636087672</v>
      </c>
      <c r="W45" s="111">
        <f>IF(RES_hhdet_tes!W45=0,"",RES_hhdet_tes!W45/RES_hhdet_fec!W45)</f>
        <v>0.57064117218986221</v>
      </c>
      <c r="X45" s="111">
        <f>IF(RES_hhdet_tes!X45=0,"",RES_hhdet_tes!X45/RES_hhdet_fec!X45)</f>
        <v>0.57097345152031054</v>
      </c>
      <c r="Y45" s="111">
        <f>IF(RES_hhdet_tes!Y45=0,"",RES_hhdet_tes!Y45/RES_hhdet_fec!Y45)</f>
        <v>0.57197944776427223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1.7961149824261566</v>
      </c>
      <c r="C47" s="124">
        <f>IF(RES_hhdet_tes!C47=0,"",RES_hhdet_tes!C47/RES_hhdet_fec!C47)</f>
        <v>1.8856528507918109</v>
      </c>
      <c r="D47" s="124">
        <f>IF(RES_hhdet_tes!D47=0,"",RES_hhdet_tes!D47/RES_hhdet_fec!D47)</f>
        <v>1.9861501281243745</v>
      </c>
      <c r="E47" s="124">
        <f>IF(RES_hhdet_tes!E47=0,"",RES_hhdet_tes!E47/RES_hhdet_fec!E47)</f>
        <v>2.0630476725738021</v>
      </c>
      <c r="F47" s="124">
        <f>IF(RES_hhdet_tes!F47=0,"",RES_hhdet_tes!F47/RES_hhdet_fec!F47)</f>
        <v>2.1146481941205924</v>
      </c>
      <c r="G47" s="124">
        <f>IF(RES_hhdet_tes!G47=0,"",RES_hhdet_tes!G47/RES_hhdet_fec!G47)</f>
        <v>2.2339369081013238</v>
      </c>
      <c r="H47" s="124">
        <f>IF(RES_hhdet_tes!H47=0,"",RES_hhdet_tes!H47/RES_hhdet_fec!H47)</f>
        <v>2.3779960997410656</v>
      </c>
      <c r="I47" s="124">
        <f>IF(RES_hhdet_tes!I47=0,"",RES_hhdet_tes!I47/RES_hhdet_fec!I47)</f>
        <v>2.497133377240309</v>
      </c>
      <c r="J47" s="124">
        <f>IF(RES_hhdet_tes!J47=0,"",RES_hhdet_tes!J47/RES_hhdet_fec!J47)</f>
        <v>2.5639963694647752</v>
      </c>
      <c r="K47" s="124">
        <f>IF(RES_hhdet_tes!K47=0,"",RES_hhdet_tes!K47/RES_hhdet_fec!K47)</f>
        <v>2.7779449519874304</v>
      </c>
      <c r="L47" s="124">
        <f>IF(RES_hhdet_tes!L47=0,"",RES_hhdet_tes!L47/RES_hhdet_fec!L47)</f>
        <v>3.0130750189651492</v>
      </c>
      <c r="M47" s="124">
        <f>IF(RES_hhdet_tes!M47=0,"",RES_hhdet_tes!M47/RES_hhdet_fec!M47)</f>
        <v>3.1557089017582651</v>
      </c>
      <c r="N47" s="124">
        <f>IF(RES_hhdet_tes!N47=0,"",RES_hhdet_tes!N47/RES_hhdet_fec!N47)</f>
        <v>3.269025071195129</v>
      </c>
      <c r="O47" s="124">
        <f>IF(RES_hhdet_tes!O47=0,"",RES_hhdet_tes!O47/RES_hhdet_fec!O47)</f>
        <v>3.4514554169892362</v>
      </c>
      <c r="P47" s="124">
        <f>IF(RES_hhdet_tes!P47=0,"",RES_hhdet_tes!P47/RES_hhdet_fec!P47)</f>
        <v>3.5060805883649175</v>
      </c>
      <c r="Q47" s="124">
        <f>IF(RES_hhdet_tes!Q47=0,"",RES_hhdet_tes!Q47/RES_hhdet_fec!Q47)</f>
        <v>3.5208309629467944</v>
      </c>
      <c r="R47" s="124">
        <f>IF(RES_hhdet_tes!R47=0,"",RES_hhdet_tes!R47/RES_hhdet_fec!R47)</f>
        <v>3.566054012110822</v>
      </c>
      <c r="S47" s="124">
        <f>IF(RES_hhdet_tes!S47=0,"",RES_hhdet_tes!S47/RES_hhdet_fec!S47)</f>
        <v>3.6368443916829833</v>
      </c>
      <c r="T47" s="124">
        <f>IF(RES_hhdet_tes!T47=0,"",RES_hhdet_tes!T47/RES_hhdet_fec!T47)</f>
        <v>3.7308002705317906</v>
      </c>
      <c r="U47" s="124">
        <f>IF(RES_hhdet_tes!U47=0,"",RES_hhdet_tes!U47/RES_hhdet_fec!U47)</f>
        <v>3.8253260537316476</v>
      </c>
      <c r="V47" s="124">
        <f>IF(RES_hhdet_tes!V47=0,"",RES_hhdet_tes!V47/RES_hhdet_fec!V47)</f>
        <v>3.9204022189064656</v>
      </c>
      <c r="W47" s="124">
        <f>IF(RES_hhdet_tes!W47=0,"",RES_hhdet_tes!W47/RES_hhdet_fec!W47)</f>
        <v>3.9901534452882963</v>
      </c>
      <c r="X47" s="124">
        <f>IF(RES_hhdet_tes!X47=0,"",RES_hhdet_tes!X47/RES_hhdet_fec!X47)</f>
        <v>4.0202444426614203</v>
      </c>
      <c r="Y47" s="124">
        <f>IF(RES_hhdet_tes!Y47=0,"",RES_hhdet_tes!Y47/RES_hhdet_fec!Y47)</f>
        <v>4.034747436055107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1.7961149824261566</v>
      </c>
      <c r="C48" s="111">
        <f>IF(RES_hhdet_tes!C48=0,"",RES_hhdet_tes!C48/RES_hhdet_fec!C48)</f>
        <v>1.8856528507918109</v>
      </c>
      <c r="D48" s="111">
        <f>IF(RES_hhdet_tes!D48=0,"",RES_hhdet_tes!D48/RES_hhdet_fec!D48)</f>
        <v>1.9861501281243745</v>
      </c>
      <c r="E48" s="111">
        <f>IF(RES_hhdet_tes!E48=0,"",RES_hhdet_tes!E48/RES_hhdet_fec!E48)</f>
        <v>2.0630476725738021</v>
      </c>
      <c r="F48" s="111">
        <f>IF(RES_hhdet_tes!F48=0,"",RES_hhdet_tes!F48/RES_hhdet_fec!F48)</f>
        <v>2.1146481941205924</v>
      </c>
      <c r="G48" s="111">
        <f>IF(RES_hhdet_tes!G48=0,"",RES_hhdet_tes!G48/RES_hhdet_fec!G48)</f>
        <v>2.2339369081013238</v>
      </c>
      <c r="H48" s="111">
        <f>IF(RES_hhdet_tes!H48=0,"",RES_hhdet_tes!H48/RES_hhdet_fec!H48)</f>
        <v>2.3779960997410656</v>
      </c>
      <c r="I48" s="111">
        <f>IF(RES_hhdet_tes!I48=0,"",RES_hhdet_tes!I48/RES_hhdet_fec!I48)</f>
        <v>2.497133377240309</v>
      </c>
      <c r="J48" s="111">
        <f>IF(RES_hhdet_tes!J48=0,"",RES_hhdet_tes!J48/RES_hhdet_fec!J48)</f>
        <v>2.5639963694647752</v>
      </c>
      <c r="K48" s="111">
        <f>IF(RES_hhdet_tes!K48=0,"",RES_hhdet_tes!K48/RES_hhdet_fec!K48)</f>
        <v>2.7779449519874304</v>
      </c>
      <c r="L48" s="111">
        <f>IF(RES_hhdet_tes!L48=0,"",RES_hhdet_tes!L48/RES_hhdet_fec!L48)</f>
        <v>3.0130750189651492</v>
      </c>
      <c r="M48" s="111">
        <f>IF(RES_hhdet_tes!M48=0,"",RES_hhdet_tes!M48/RES_hhdet_fec!M48)</f>
        <v>3.1557089017582651</v>
      </c>
      <c r="N48" s="111">
        <f>IF(RES_hhdet_tes!N48=0,"",RES_hhdet_tes!N48/RES_hhdet_fec!N48)</f>
        <v>3.269025071195129</v>
      </c>
      <c r="O48" s="111">
        <f>IF(RES_hhdet_tes!O48=0,"",RES_hhdet_tes!O48/RES_hhdet_fec!O48)</f>
        <v>3.4514554169892362</v>
      </c>
      <c r="P48" s="111">
        <f>IF(RES_hhdet_tes!P48=0,"",RES_hhdet_tes!P48/RES_hhdet_fec!P48)</f>
        <v>3.5060805883649175</v>
      </c>
      <c r="Q48" s="111">
        <f>IF(RES_hhdet_tes!Q48=0,"",RES_hhdet_tes!Q48/RES_hhdet_fec!Q48)</f>
        <v>3.5208309629467944</v>
      </c>
      <c r="R48" s="111">
        <f>IF(RES_hhdet_tes!R48=0,"",RES_hhdet_tes!R48/RES_hhdet_fec!R48)</f>
        <v>3.566054012110822</v>
      </c>
      <c r="S48" s="111">
        <f>IF(RES_hhdet_tes!S48=0,"",RES_hhdet_tes!S48/RES_hhdet_fec!S48)</f>
        <v>3.6368443916829833</v>
      </c>
      <c r="T48" s="111">
        <f>IF(RES_hhdet_tes!T48=0,"",RES_hhdet_tes!T48/RES_hhdet_fec!T48)</f>
        <v>3.7308002705317906</v>
      </c>
      <c r="U48" s="111">
        <f>IF(RES_hhdet_tes!U48=0,"",RES_hhdet_tes!U48/RES_hhdet_fec!U48)</f>
        <v>3.8253260537316476</v>
      </c>
      <c r="V48" s="111">
        <f>IF(RES_hhdet_tes!V48=0,"",RES_hhdet_tes!V48/RES_hhdet_fec!V48)</f>
        <v>3.9204022189064656</v>
      </c>
      <c r="W48" s="111">
        <f>IF(RES_hhdet_tes!W48=0,"",RES_hhdet_tes!W48/RES_hhdet_fec!W48)</f>
        <v>3.9901534452882963</v>
      </c>
      <c r="X48" s="111">
        <f>IF(RES_hhdet_tes!X48=0,"",RES_hhdet_tes!X48/RES_hhdet_fec!X48)</f>
        <v>4.0202444426614203</v>
      </c>
      <c r="Y48" s="111">
        <f>IF(RES_hhdet_tes!Y48=0,"",RES_hhdet_tes!Y48/RES_hhdet_fec!Y48)</f>
        <v>4.034747436055107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0.56173252704602294</v>
      </c>
      <c r="C49" s="124">
        <f>IF(RES_hhdet_tes!C49=0,"",RES_hhdet_tes!C49/RES_hhdet_fec!C49)</f>
        <v>0.56331717924917979</v>
      </c>
      <c r="D49" s="124">
        <f>IF(RES_hhdet_tes!D49=0,"",RES_hhdet_tes!D49/RES_hhdet_fec!D49)</f>
        <v>0.56307053334560697</v>
      </c>
      <c r="E49" s="124">
        <f>IF(RES_hhdet_tes!E49=0,"",RES_hhdet_tes!E49/RES_hhdet_fec!E49)</f>
        <v>0.55972951359502698</v>
      </c>
      <c r="F49" s="124">
        <f>IF(RES_hhdet_tes!F49=0,"",RES_hhdet_tes!F49/RES_hhdet_fec!F49)</f>
        <v>0.55468357383652322</v>
      </c>
      <c r="G49" s="124">
        <f>IF(RES_hhdet_tes!G49=0,"",RES_hhdet_tes!G49/RES_hhdet_fec!G49)</f>
        <v>0.55378991926558052</v>
      </c>
      <c r="H49" s="124">
        <f>IF(RES_hhdet_tes!H49=0,"",RES_hhdet_tes!H49/RES_hhdet_fec!H49)</f>
        <v>0.5537352463923928</v>
      </c>
      <c r="I49" s="124">
        <f>IF(RES_hhdet_tes!I49=0,"",RES_hhdet_tes!I49/RES_hhdet_fec!I49)</f>
        <v>0.55264189446556111</v>
      </c>
      <c r="J49" s="124">
        <f>IF(RES_hhdet_tes!J49=0,"",RES_hhdet_tes!J49/RES_hhdet_fec!J49)</f>
        <v>0.55007859665717818</v>
      </c>
      <c r="K49" s="124">
        <f>IF(RES_hhdet_tes!K49=0,"",RES_hhdet_tes!K49/RES_hhdet_fec!K49)</f>
        <v>0.55471989406807487</v>
      </c>
      <c r="L49" s="124">
        <f>IF(RES_hhdet_tes!L49=0,"",RES_hhdet_tes!L49/RES_hhdet_fec!L49)</f>
        <v>0.57323339700555254</v>
      </c>
      <c r="M49" s="124">
        <f>IF(RES_hhdet_tes!M49=0,"",RES_hhdet_tes!M49/RES_hhdet_fec!M49)</f>
        <v>0.58399168247193989</v>
      </c>
      <c r="N49" s="124">
        <f>IF(RES_hhdet_tes!N49=0,"",RES_hhdet_tes!N49/RES_hhdet_fec!N49)</f>
        <v>0.6029412313273641</v>
      </c>
      <c r="O49" s="124">
        <f>IF(RES_hhdet_tes!O49=0,"",RES_hhdet_tes!O49/RES_hhdet_fec!O49)</f>
        <v>0.61992243178118556</v>
      </c>
      <c r="P49" s="124">
        <f>IF(RES_hhdet_tes!P49=0,"",RES_hhdet_tes!P49/RES_hhdet_fec!P49)</f>
        <v>0.62128104297268461</v>
      </c>
      <c r="Q49" s="124">
        <f>IF(RES_hhdet_tes!Q49=0,"",RES_hhdet_tes!Q49/RES_hhdet_fec!Q49)</f>
        <v>0.62432090672550777</v>
      </c>
      <c r="R49" s="124">
        <f>IF(RES_hhdet_tes!R49=0,"",RES_hhdet_tes!R49/RES_hhdet_fec!R49)</f>
        <v>0.63084391407046381</v>
      </c>
      <c r="S49" s="124">
        <f>IF(RES_hhdet_tes!S49=0,"",RES_hhdet_tes!S49/RES_hhdet_fec!S49)</f>
        <v>0.64137316039292624</v>
      </c>
      <c r="T49" s="124">
        <f>IF(RES_hhdet_tes!T49=0,"",RES_hhdet_tes!T49/RES_hhdet_fec!T49)</f>
        <v>0.63958279207809987</v>
      </c>
      <c r="U49" s="124">
        <f>IF(RES_hhdet_tes!U49=0,"",RES_hhdet_tes!U49/RES_hhdet_fec!U49)</f>
        <v>0.65321830449653628</v>
      </c>
      <c r="V49" s="124">
        <f>IF(RES_hhdet_tes!V49=0,"",RES_hhdet_tes!V49/RES_hhdet_fec!V49)</f>
        <v>0.65656140475794877</v>
      </c>
      <c r="W49" s="124">
        <f>IF(RES_hhdet_tes!W49=0,"",RES_hhdet_tes!W49/RES_hhdet_fec!W49)</f>
        <v>0.65601895712450331</v>
      </c>
      <c r="X49" s="124">
        <f>IF(RES_hhdet_tes!X49=0,"",RES_hhdet_tes!X49/RES_hhdet_fec!X49)</f>
        <v>0.65651753429793858</v>
      </c>
      <c r="Y49" s="124">
        <f>IF(RES_hhdet_tes!Y49=0,"",RES_hhdet_tes!Y49/RES_hhdet_fec!Y49)</f>
        <v>0.66310471838526608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0.50836318757167287</v>
      </c>
      <c r="C50" s="111">
        <f>IF(RES_hhdet_tes!C50=0,"",RES_hhdet_tes!C50/RES_hhdet_fec!C50)</f>
        <v>0.50910222025113627</v>
      </c>
      <c r="D50" s="111">
        <f>IF(RES_hhdet_tes!D50=0,"",RES_hhdet_tes!D50/RES_hhdet_fec!D50)</f>
        <v>0.50918043911386635</v>
      </c>
      <c r="E50" s="111">
        <f>IF(RES_hhdet_tes!E50=0,"",RES_hhdet_tes!E50/RES_hhdet_fec!E50)</f>
        <v>0.50957651753475108</v>
      </c>
      <c r="F50" s="111">
        <f>IF(RES_hhdet_tes!F50=0,"",RES_hhdet_tes!F50/RES_hhdet_fec!F50)</f>
        <v>0.51130819954202589</v>
      </c>
      <c r="G50" s="111">
        <f>IF(RES_hhdet_tes!G50=0,"",RES_hhdet_tes!G50/RES_hhdet_fec!G50)</f>
        <v>0.51267412550881308</v>
      </c>
      <c r="H50" s="111">
        <f>IF(RES_hhdet_tes!H50=0,"",RES_hhdet_tes!H50/RES_hhdet_fec!H50)</f>
        <v>0.51447122744391016</v>
      </c>
      <c r="I50" s="111">
        <f>IF(RES_hhdet_tes!I50=0,"",RES_hhdet_tes!I50/RES_hhdet_fec!I50)</f>
        <v>0.51607712314801313</v>
      </c>
      <c r="J50" s="111">
        <f>IF(RES_hhdet_tes!J50=0,"",RES_hhdet_tes!J50/RES_hhdet_fec!J50)</f>
        <v>0.5192305021467396</v>
      </c>
      <c r="K50" s="111">
        <f>IF(RES_hhdet_tes!K50=0,"",RES_hhdet_tes!K50/RES_hhdet_fec!K50)</f>
        <v>0.52426732529574493</v>
      </c>
      <c r="L50" s="111">
        <f>IF(RES_hhdet_tes!L50=0,"",RES_hhdet_tes!L50/RES_hhdet_fec!L50)</f>
        <v>0.53055046322461119</v>
      </c>
      <c r="M50" s="111">
        <f>IF(RES_hhdet_tes!M50=0,"",RES_hhdet_tes!M50/RES_hhdet_fec!M50)</f>
        <v>0.54063209434293569</v>
      </c>
      <c r="N50" s="111">
        <f>IF(RES_hhdet_tes!N50=0,"",RES_hhdet_tes!N50/RES_hhdet_fec!N50)</f>
        <v>0.55598973295527021</v>
      </c>
      <c r="O50" s="111">
        <f>IF(RES_hhdet_tes!O50=0,"",RES_hhdet_tes!O50/RES_hhdet_fec!O50)</f>
        <v>0.57667920647165305</v>
      </c>
      <c r="P50" s="111">
        <f>IF(RES_hhdet_tes!P50=0,"",RES_hhdet_tes!P50/RES_hhdet_fec!P50)</f>
        <v>0.58162069676374428</v>
      </c>
      <c r="Q50" s="111">
        <f>IF(RES_hhdet_tes!Q50=0,"",RES_hhdet_tes!Q50/RES_hhdet_fec!Q50)</f>
        <v>0.5883335329234457</v>
      </c>
      <c r="R50" s="111">
        <f>IF(RES_hhdet_tes!R50=0,"",RES_hhdet_tes!R50/RES_hhdet_fec!R50)</f>
        <v>0.5983615855409179</v>
      </c>
      <c r="S50" s="111">
        <f>IF(RES_hhdet_tes!S50=0,"",RES_hhdet_tes!S50/RES_hhdet_fec!S50)</f>
        <v>0.61251461809803498</v>
      </c>
      <c r="T50" s="111">
        <f>IF(RES_hhdet_tes!T50=0,"",RES_hhdet_tes!T50/RES_hhdet_fec!T50)</f>
        <v>0.61460845826985921</v>
      </c>
      <c r="U50" s="111">
        <f>IF(RES_hhdet_tes!U50=0,"",RES_hhdet_tes!U50/RES_hhdet_fec!U50)</f>
        <v>0.62369628194759408</v>
      </c>
      <c r="V50" s="111">
        <f>IF(RES_hhdet_tes!V50=0,"",RES_hhdet_tes!V50/RES_hhdet_fec!V50)</f>
        <v>0.63119533215418544</v>
      </c>
      <c r="W50" s="111">
        <f>IF(RES_hhdet_tes!W50=0,"",RES_hhdet_tes!W50/RES_hhdet_fec!W50)</f>
        <v>0.64130985938175267</v>
      </c>
      <c r="X50" s="111">
        <f>IF(RES_hhdet_tes!X50=0,"",RES_hhdet_tes!X50/RES_hhdet_fec!X50)</f>
        <v>0.64922836129327821</v>
      </c>
      <c r="Y50" s="111">
        <f>IF(RES_hhdet_tes!Y50=0,"",RES_hhdet_tes!Y50/RES_hhdet_fec!Y50)</f>
        <v>0.65600598144544042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0.84915930887217184</v>
      </c>
      <c r="C51" s="111">
        <f>IF(RES_hhdet_tes!C51=0,"",RES_hhdet_tes!C51/RES_hhdet_fec!C51)</f>
        <v>0.86759215423092428</v>
      </c>
      <c r="D51" s="111">
        <f>IF(RES_hhdet_tes!D51=0,"",RES_hhdet_tes!D51/RES_hhdet_fec!D51)</f>
        <v>0.84909669435083812</v>
      </c>
      <c r="E51" s="111">
        <f>IF(RES_hhdet_tes!E51=0,"",RES_hhdet_tes!E51/RES_hhdet_fec!E51)</f>
        <v>0.87163719622469693</v>
      </c>
      <c r="F51" s="111">
        <f>IF(RES_hhdet_tes!F51=0,"",RES_hhdet_tes!F51/RES_hhdet_fec!F51)</f>
        <v>0.8476309957468634</v>
      </c>
      <c r="G51" s="111">
        <f>IF(RES_hhdet_tes!G51=0,"",RES_hhdet_tes!G51/RES_hhdet_fec!G51)</f>
        <v>0.87244213479094945</v>
      </c>
      <c r="H51" s="111">
        <f>IF(RES_hhdet_tes!H51=0,"",RES_hhdet_tes!H51/RES_hhdet_fec!H51)</f>
        <v>0.87687775012615576</v>
      </c>
      <c r="I51" s="111">
        <f>IF(RES_hhdet_tes!I51=0,"",RES_hhdet_tes!I51/RES_hhdet_fec!I51)</f>
        <v>0.88701432825788606</v>
      </c>
      <c r="J51" s="111">
        <f>IF(RES_hhdet_tes!J51=0,"",RES_hhdet_tes!J51/RES_hhdet_fec!J51)</f>
        <v>0.86347287061206401</v>
      </c>
      <c r="K51" s="111">
        <f>IF(RES_hhdet_tes!K51=0,"",RES_hhdet_tes!K51/RES_hhdet_fec!K51)</f>
        <v>0.88999888934677107</v>
      </c>
      <c r="L51" s="111">
        <f>IF(RES_hhdet_tes!L51=0,"",RES_hhdet_tes!L51/RES_hhdet_fec!L51)</f>
        <v>0.89692585334323027</v>
      </c>
      <c r="M51" s="111">
        <f>IF(RES_hhdet_tes!M51=0,"",RES_hhdet_tes!M51/RES_hhdet_fec!M51)</f>
        <v>0.87599951761497641</v>
      </c>
      <c r="N51" s="111">
        <f>IF(RES_hhdet_tes!N51=0,"",RES_hhdet_tes!N51/RES_hhdet_fec!N51)</f>
        <v>0.90893205512380604</v>
      </c>
      <c r="O51" s="111">
        <f>IF(RES_hhdet_tes!O51=0,"",RES_hhdet_tes!O51/RES_hhdet_fec!O51)</f>
        <v>0.91888285186940755</v>
      </c>
      <c r="P51" s="111">
        <f>IF(RES_hhdet_tes!P51=0,"",RES_hhdet_tes!P51/RES_hhdet_fec!P51)</f>
        <v>0.87577556650569999</v>
      </c>
      <c r="Q51" s="111">
        <f>IF(RES_hhdet_tes!Q51=0,"",RES_hhdet_tes!Q51/RES_hhdet_fec!Q51)</f>
        <v>0.91924289659330904</v>
      </c>
      <c r="R51" s="111">
        <f>IF(RES_hhdet_tes!R51=0,"",RES_hhdet_tes!R51/RES_hhdet_fec!R51)</f>
        <v>0.92531978973013906</v>
      </c>
      <c r="S51" s="111">
        <f>IF(RES_hhdet_tes!S51=0,"",RES_hhdet_tes!S51/RES_hhdet_fec!S51)</f>
        <v>0.92184024937127496</v>
      </c>
      <c r="T51" s="111">
        <f>IF(RES_hhdet_tes!T51=0,"",RES_hhdet_tes!T51/RES_hhdet_fec!T51)</f>
        <v>0.93282571490304322</v>
      </c>
      <c r="U51" s="111">
        <f>IF(RES_hhdet_tes!U51=0,"",RES_hhdet_tes!U51/RES_hhdet_fec!U51)</f>
        <v>0.92258496909550958</v>
      </c>
      <c r="V51" s="111">
        <f>IF(RES_hhdet_tes!V51=0,"",RES_hhdet_tes!V51/RES_hhdet_fec!V51)</f>
        <v>0.91699482244948305</v>
      </c>
      <c r="W51" s="111">
        <f>IF(RES_hhdet_tes!W51=0,"",RES_hhdet_tes!W51/RES_hhdet_fec!W51)</f>
        <v>0.91332956931770515</v>
      </c>
      <c r="X51" s="111">
        <f>IF(RES_hhdet_tes!X51=0,"",RES_hhdet_tes!X51/RES_hhdet_fec!X51)</f>
        <v>0.96496658132140556</v>
      </c>
      <c r="Y51" s="111">
        <f>IF(RES_hhdet_tes!Y51=0,"",RES_hhdet_tes!Y51/RES_hhdet_fec!Y51)</f>
        <v>0.93144734082811631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0.50836318757167287</v>
      </c>
      <c r="C52" s="112">
        <f>IF(RES_hhdet_tes!C52=0,"",RES_hhdet_tes!C52/RES_hhdet_fec!C52)</f>
        <v>0.51118598230030332</v>
      </c>
      <c r="D52" s="112">
        <f>IF(RES_hhdet_tes!D52=0,"",RES_hhdet_tes!D52/RES_hhdet_fec!D52)</f>
        <v>0.51215125692427432</v>
      </c>
      <c r="E52" s="112">
        <f>IF(RES_hhdet_tes!E52=0,"",RES_hhdet_tes!E52/RES_hhdet_fec!E52)</f>
        <v>0.5143431810904634</v>
      </c>
      <c r="F52" s="112">
        <f>IF(RES_hhdet_tes!F52=0,"",RES_hhdet_tes!F52/RES_hhdet_fec!F52)</f>
        <v>0.5184765540202505</v>
      </c>
      <c r="G52" s="112">
        <f>IF(RES_hhdet_tes!G52=0,"",RES_hhdet_tes!G52/RES_hhdet_fec!G52)</f>
        <v>0.52528413420376729</v>
      </c>
      <c r="H52" s="112">
        <f>IF(RES_hhdet_tes!H52=0,"",RES_hhdet_tes!H52/RES_hhdet_fec!H52)</f>
        <v>0.52929959676357852</v>
      </c>
      <c r="I52" s="112">
        <f>IF(RES_hhdet_tes!I52=0,"",RES_hhdet_tes!I52/RES_hhdet_fec!I52)</f>
        <v>0.53420716489272468</v>
      </c>
      <c r="J52" s="112">
        <f>IF(RES_hhdet_tes!J52=0,"",RES_hhdet_tes!J52/RES_hhdet_fec!J52)</f>
        <v>0.53866360571940042</v>
      </c>
      <c r="K52" s="112">
        <f>IF(RES_hhdet_tes!K52=0,"",RES_hhdet_tes!K52/RES_hhdet_fec!K52)</f>
        <v>0.54310996560583602</v>
      </c>
      <c r="L52" s="112">
        <f>IF(RES_hhdet_tes!L52=0,"",RES_hhdet_tes!L52/RES_hhdet_fec!L52)</f>
        <v>0.54650674732815296</v>
      </c>
      <c r="M52" s="112">
        <f>IF(RES_hhdet_tes!M52=0,"",RES_hhdet_tes!M52/RES_hhdet_fec!M52)</f>
        <v>0.55143187960114282</v>
      </c>
      <c r="N52" s="112">
        <f>IF(RES_hhdet_tes!N52=0,"",RES_hhdet_tes!N52/RES_hhdet_fec!N52)</f>
        <v>0.55705551318336999</v>
      </c>
      <c r="O52" s="112">
        <f>IF(RES_hhdet_tes!O52=0,"",RES_hhdet_tes!O52/RES_hhdet_fec!O52)</f>
        <v>0.57507818688481649</v>
      </c>
      <c r="P52" s="112">
        <f>IF(RES_hhdet_tes!P52=0,"",RES_hhdet_tes!P52/RES_hhdet_fec!P52)</f>
        <v>0.58687137237755294</v>
      </c>
      <c r="Q52" s="112">
        <f>IF(RES_hhdet_tes!Q52=0,"",RES_hhdet_tes!Q52/RES_hhdet_fec!Q52)</f>
        <v>0.59844546007580157</v>
      </c>
      <c r="R52" s="112">
        <f>IF(RES_hhdet_tes!R52=0,"",RES_hhdet_tes!R52/RES_hhdet_fec!R52)</f>
        <v>0.60749083880148924</v>
      </c>
      <c r="S52" s="112">
        <f>IF(RES_hhdet_tes!S52=0,"",RES_hhdet_tes!S52/RES_hhdet_fec!S52)</f>
        <v>0.61450946351046654</v>
      </c>
      <c r="T52" s="112">
        <f>IF(RES_hhdet_tes!T52=0,"",RES_hhdet_tes!T52/RES_hhdet_fec!T52)</f>
        <v>0.63902158880770499</v>
      </c>
      <c r="U52" s="112">
        <f>IF(RES_hhdet_tes!U52=0,"",RES_hhdet_tes!U52/RES_hhdet_fec!U52)</f>
        <v>0.63907137617487686</v>
      </c>
      <c r="V52" s="112">
        <f>IF(RES_hhdet_tes!V52=0,"",RES_hhdet_tes!V52/RES_hhdet_fec!V52)</f>
        <v>0.64283451968701877</v>
      </c>
      <c r="W52" s="112">
        <f>IF(RES_hhdet_tes!W52=0,"",RES_hhdet_tes!W52/RES_hhdet_fec!W52)</f>
        <v>0.69551393000808492</v>
      </c>
      <c r="X52" s="112">
        <f>IF(RES_hhdet_tes!X52=0,"",RES_hhdet_tes!X52/RES_hhdet_fec!X52)</f>
        <v>0.73097487134798045</v>
      </c>
      <c r="Y52" s="112">
        <f>IF(RES_hhdet_tes!Y52=0,"",RES_hhdet_tes!Y52/RES_hhdet_fec!Y52)</f>
        <v>0.73327823100841261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0.63638053770781355</v>
      </c>
      <c r="C54" s="112">
        <f>IF(RES_hhdet_tes!C54=0,"",RES_hhdet_tes!C54/RES_hhdet_fec!C54)</f>
        <v>0.63910005952538662</v>
      </c>
      <c r="D54" s="112">
        <f>IF(RES_hhdet_tes!D54=0,"",RES_hhdet_tes!D54/RES_hhdet_fec!D54)</f>
        <v>0.63995587977798962</v>
      </c>
      <c r="E54" s="112">
        <f>IF(RES_hhdet_tes!E54=0,"",RES_hhdet_tes!E54/RES_hhdet_fec!E54)</f>
        <v>0.6406666884575879</v>
      </c>
      <c r="F54" s="112">
        <f>IF(RES_hhdet_tes!F54=0,"",RES_hhdet_tes!F54/RES_hhdet_fec!F54)</f>
        <v>0.64273706845049117</v>
      </c>
      <c r="G54" s="112">
        <f>IF(RES_hhdet_tes!G54=0,"",RES_hhdet_tes!G54/RES_hhdet_fec!G54)</f>
        <v>0.6473301920924297</v>
      </c>
      <c r="H54" s="112">
        <f>IF(RES_hhdet_tes!H54=0,"",RES_hhdet_tes!H54/RES_hhdet_fec!H54)</f>
        <v>0.6553416542968673</v>
      </c>
      <c r="I54" s="112">
        <f>IF(RES_hhdet_tes!I54=0,"",RES_hhdet_tes!I54/RES_hhdet_fec!I54)</f>
        <v>0.65977246274360279</v>
      </c>
      <c r="J54" s="112">
        <f>IF(RES_hhdet_tes!J54=0,"",RES_hhdet_tes!J54/RES_hhdet_fec!J54)</f>
        <v>0.66075895171940924</v>
      </c>
      <c r="K54" s="112">
        <f>IF(RES_hhdet_tes!K54=0,"",RES_hhdet_tes!K54/RES_hhdet_fec!K54)</f>
        <v>0.66227391443162409</v>
      </c>
      <c r="L54" s="112">
        <f>IF(RES_hhdet_tes!L54=0,"",RES_hhdet_tes!L54/RES_hhdet_fec!L54)</f>
        <v>0.66358979282475705</v>
      </c>
      <c r="M54" s="112">
        <f>IF(RES_hhdet_tes!M54=0,"",RES_hhdet_tes!M54/RES_hhdet_fec!M54)</f>
        <v>0.66748975574125313</v>
      </c>
      <c r="N54" s="112">
        <f>IF(RES_hhdet_tes!N54=0,"",RES_hhdet_tes!N54/RES_hhdet_fec!N54)</f>
        <v>0.67184943299308186</v>
      </c>
      <c r="O54" s="112">
        <f>IF(RES_hhdet_tes!O54=0,"",RES_hhdet_tes!O54/RES_hhdet_fec!O54)</f>
        <v>0.67777208019778623</v>
      </c>
      <c r="P54" s="112">
        <f>IF(RES_hhdet_tes!P54=0,"",RES_hhdet_tes!P54/RES_hhdet_fec!P54)</f>
        <v>0.67879082954650971</v>
      </c>
      <c r="Q54" s="112">
        <f>IF(RES_hhdet_tes!Q54=0,"",RES_hhdet_tes!Q54/RES_hhdet_fec!Q54)</f>
        <v>0.67958318915624905</v>
      </c>
      <c r="R54" s="112">
        <f>IF(RES_hhdet_tes!R54=0,"",RES_hhdet_tes!R54/RES_hhdet_fec!R54)</f>
        <v>0.68029698047126719</v>
      </c>
      <c r="S54" s="112">
        <f>IF(RES_hhdet_tes!S54=0,"",RES_hhdet_tes!S54/RES_hhdet_fec!S54)</f>
        <v>0.68177205883029868</v>
      </c>
      <c r="T54" s="112">
        <f>IF(RES_hhdet_tes!T54=0,"",RES_hhdet_tes!T54/RES_hhdet_fec!T54)</f>
        <v>0.69796154834985558</v>
      </c>
      <c r="U54" s="112">
        <f>IF(RES_hhdet_tes!U54=0,"",RES_hhdet_tes!U54/RES_hhdet_fec!U54)</f>
        <v>0.72164988043271339</v>
      </c>
      <c r="V54" s="112">
        <f>IF(RES_hhdet_tes!V54=0,"",RES_hhdet_tes!V54/RES_hhdet_fec!V54)</f>
        <v>0.73956629886975966</v>
      </c>
      <c r="W54" s="112">
        <f>IF(RES_hhdet_tes!W54=0,"",RES_hhdet_tes!W54/RES_hhdet_fec!W54)</f>
        <v>0.75689208227430838</v>
      </c>
      <c r="X54" s="112">
        <f>IF(RES_hhdet_tes!X54=0,"",RES_hhdet_tes!X54/RES_hhdet_fec!X54)</f>
        <v>0.7610459695990518</v>
      </c>
      <c r="Y54" s="112">
        <f>IF(RES_hhdet_tes!Y54=0,"",RES_hhdet_tes!Y54/RES_hhdet_fec!Y54)</f>
        <v>0.76107791670146197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0.90501139537147512</v>
      </c>
      <c r="C55" s="113">
        <f>IF(RES_hhdet_tes!C55=0,"",RES_hhdet_tes!C55/RES_hhdet_fec!C55)</f>
        <v>0.91777777594853716</v>
      </c>
      <c r="D55" s="113">
        <f>IF(RES_hhdet_tes!D55=0,"",RES_hhdet_tes!D55/RES_hhdet_fec!D55)</f>
        <v>0.90556271423826262</v>
      </c>
      <c r="E55" s="113">
        <f>IF(RES_hhdet_tes!E55=0,"",RES_hhdet_tes!E55/RES_hhdet_fec!E55)</f>
        <v>0.92014327904862059</v>
      </c>
      <c r="F55" s="113">
        <f>IF(RES_hhdet_tes!F55=0,"",RES_hhdet_tes!F55/RES_hhdet_fec!F55)</f>
        <v>0.90373602369106654</v>
      </c>
      <c r="G55" s="113">
        <f>IF(RES_hhdet_tes!G55=0,"",RES_hhdet_tes!G55/RES_hhdet_fec!G55)</f>
        <v>0.92087961508417027</v>
      </c>
      <c r="H55" s="113">
        <f>IF(RES_hhdet_tes!H55=0,"",RES_hhdet_tes!H55/RES_hhdet_fec!H55)</f>
        <v>0.9245124691915243</v>
      </c>
      <c r="I55" s="113">
        <f>IF(RES_hhdet_tes!I55=0,"",RES_hhdet_tes!I55/RES_hhdet_fec!I55)</f>
        <v>0.93017077628550549</v>
      </c>
      <c r="J55" s="113">
        <f>IF(RES_hhdet_tes!J55=0,"",RES_hhdet_tes!J55/RES_hhdet_fec!J55)</f>
        <v>0.91334077032953975</v>
      </c>
      <c r="K55" s="113">
        <f>IF(RES_hhdet_tes!K55=0,"",RES_hhdet_tes!K55/RES_hhdet_fec!K55)</f>
        <v>0.93103173776072168</v>
      </c>
      <c r="L55" s="113">
        <f>IF(RES_hhdet_tes!L55=0,"",RES_hhdet_tes!L55/RES_hhdet_fec!L55)</f>
        <v>0.9350219550958665</v>
      </c>
      <c r="M55" s="113">
        <f>IF(RES_hhdet_tes!M55=0,"",RES_hhdet_tes!M55/RES_hhdet_fec!M55)</f>
        <v>0.92075249648740143</v>
      </c>
      <c r="N55" s="113">
        <f>IF(RES_hhdet_tes!N55=0,"",RES_hhdet_tes!N55/RES_hhdet_fec!N55)</f>
        <v>0.94228532843928559</v>
      </c>
      <c r="O55" s="113">
        <f>IF(RES_hhdet_tes!O55=0,"",RES_hhdet_tes!O55/RES_hhdet_fec!O55)</f>
        <v>0.9464831740797488</v>
      </c>
      <c r="P55" s="113">
        <f>IF(RES_hhdet_tes!P55=0,"",RES_hhdet_tes!P55/RES_hhdet_fec!P55)</f>
        <v>0.91240041584044762</v>
      </c>
      <c r="Q55" s="113">
        <f>IF(RES_hhdet_tes!Q55=0,"",RES_hhdet_tes!Q55/RES_hhdet_fec!Q55)</f>
        <v>0.94192796184734184</v>
      </c>
      <c r="R55" s="113">
        <f>IF(RES_hhdet_tes!R55=0,"",RES_hhdet_tes!R55/RES_hhdet_fec!R55)</f>
        <v>0.94477851976890859</v>
      </c>
      <c r="S55" s="113">
        <f>IF(RES_hhdet_tes!S55=0,"",RES_hhdet_tes!S55/RES_hhdet_fec!S55)</f>
        <v>0.94043979670539557</v>
      </c>
      <c r="T55" s="113">
        <f>IF(RES_hhdet_tes!T55=0,"",RES_hhdet_tes!T55/RES_hhdet_fec!T55)</f>
        <v>0.95140176485768402</v>
      </c>
      <c r="U55" s="113">
        <f>IF(RES_hhdet_tes!U55=0,"",RES_hhdet_tes!U55/RES_hhdet_fec!U55)</f>
        <v>0.94794115915424026</v>
      </c>
      <c r="V55" s="113">
        <f>IF(RES_hhdet_tes!V55=0,"",RES_hhdet_tes!V55/RES_hhdet_fec!V55)</f>
        <v>0.94611053701178294</v>
      </c>
      <c r="W55" s="113">
        <f>IF(RES_hhdet_tes!W55=0,"",RES_hhdet_tes!W55/RES_hhdet_fec!W55)</f>
        <v>0.93998103135304278</v>
      </c>
      <c r="X55" s="113">
        <f>IF(RES_hhdet_tes!X55=0,"",RES_hhdet_tes!X55/RES_hhdet_fec!X55)</f>
        <v>0.99709853594080622</v>
      </c>
      <c r="Y55" s="113">
        <f>IF(RES_hhdet_tes!Y55=0,"",RES_hhdet_tes!Y55/RES_hhdet_fec!Y55)</f>
        <v>0.94840313816841304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0.63638053770781355</v>
      </c>
      <c r="C56" s="111">
        <f>IF(RES_hhdet_tes!C56=0,"",RES_hhdet_tes!C56/RES_hhdet_fec!C56)</f>
        <v>0.6403516269368561</v>
      </c>
      <c r="D56" s="111">
        <f>IF(RES_hhdet_tes!D56=0,"",RES_hhdet_tes!D56/RES_hhdet_fec!D56)</f>
        <v>0.64150851743108395</v>
      </c>
      <c r="E56" s="111">
        <f>IF(RES_hhdet_tes!E56=0,"",RES_hhdet_tes!E56/RES_hhdet_fec!E56)</f>
        <v>0.64241490055518291</v>
      </c>
      <c r="F56" s="111">
        <f>IF(RES_hhdet_tes!F56=0,"",RES_hhdet_tes!F56/RES_hhdet_fec!F56)</f>
        <v>0.64507591701350353</v>
      </c>
      <c r="G56" s="111">
        <f>IF(RES_hhdet_tes!G56=0,"",RES_hhdet_tes!G56/RES_hhdet_fec!G56)</f>
        <v>0.65298013101043673</v>
      </c>
      <c r="H56" s="111">
        <f>IF(RES_hhdet_tes!H56=0,"",RES_hhdet_tes!H56/RES_hhdet_fec!H56)</f>
        <v>0.65886638029173583</v>
      </c>
      <c r="I56" s="111">
        <f>IF(RES_hhdet_tes!I56=0,"",RES_hhdet_tes!I56/RES_hhdet_fec!I56)</f>
        <v>0.66073716293464246</v>
      </c>
      <c r="J56" s="111">
        <f>IF(RES_hhdet_tes!J56=0,"",RES_hhdet_tes!J56/RES_hhdet_fec!J56)</f>
        <v>0.66129095745941102</v>
      </c>
      <c r="K56" s="111">
        <f>IF(RES_hhdet_tes!K56=0,"",RES_hhdet_tes!K56/RES_hhdet_fec!K56)</f>
        <v>0.66440639133248536</v>
      </c>
      <c r="L56" s="111">
        <f>IF(RES_hhdet_tes!L56=0,"",RES_hhdet_tes!L56/RES_hhdet_fec!L56)</f>
        <v>0.66737375013743916</v>
      </c>
      <c r="M56" s="111">
        <f>IF(RES_hhdet_tes!M56=0,"",RES_hhdet_tes!M56/RES_hhdet_fec!M56)</f>
        <v>0.66919585624869105</v>
      </c>
      <c r="N56" s="111">
        <f>IF(RES_hhdet_tes!N56=0,"",RES_hhdet_tes!N56/RES_hhdet_fec!N56)</f>
        <v>0.67247638992107261</v>
      </c>
      <c r="O56" s="111">
        <f>IF(RES_hhdet_tes!O56=0,"",RES_hhdet_tes!O56/RES_hhdet_fec!O56)</f>
        <v>0.67708558228504101</v>
      </c>
      <c r="P56" s="111">
        <f>IF(RES_hhdet_tes!P56=0,"",RES_hhdet_tes!P56/RES_hhdet_fec!P56)</f>
        <v>0.67827851341194556</v>
      </c>
      <c r="Q56" s="111">
        <f>IF(RES_hhdet_tes!Q56=0,"",RES_hhdet_tes!Q56/RES_hhdet_fec!Q56)</f>
        <v>0.67931121862431387</v>
      </c>
      <c r="R56" s="111">
        <f>IF(RES_hhdet_tes!R56=0,"",RES_hhdet_tes!R56/RES_hhdet_fec!R56)</f>
        <v>0.68041680191997478</v>
      </c>
      <c r="S56" s="111">
        <f>IF(RES_hhdet_tes!S56=0,"",RES_hhdet_tes!S56/RES_hhdet_fec!S56)</f>
        <v>0.68323400824275071</v>
      </c>
      <c r="T56" s="111">
        <f>IF(RES_hhdet_tes!T56=0,"",RES_hhdet_tes!T56/RES_hhdet_fec!T56)</f>
        <v>0.70857145680167943</v>
      </c>
      <c r="U56" s="111">
        <f>IF(RES_hhdet_tes!U56=0,"",RES_hhdet_tes!U56/RES_hhdet_fec!U56)</f>
        <v>0.72991748237456722</v>
      </c>
      <c r="V56" s="111">
        <f>IF(RES_hhdet_tes!V56=0,"",RES_hhdet_tes!V56/RES_hhdet_fec!V56)</f>
        <v>0.744016470854999</v>
      </c>
      <c r="W56" s="111">
        <f>IF(RES_hhdet_tes!W56=0,"",RES_hhdet_tes!W56/RES_hhdet_fec!W56)</f>
        <v>0.75759255481951737</v>
      </c>
      <c r="X56" s="111">
        <f>IF(RES_hhdet_tes!X56=0,"",RES_hhdet_tes!X56/RES_hhdet_fec!X56)</f>
        <v>0.76172602125882849</v>
      </c>
      <c r="Y56" s="111">
        <f>IF(RES_hhdet_tes!Y56=0,"",RES_hhdet_tes!Y56/RES_hhdet_fec!Y56)</f>
        <v>0.76176866253665809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0.69545167275977238</v>
      </c>
      <c r="C58" s="124">
        <f>IF(RES_hhdet_tes!C58=0,"",RES_hhdet_tes!C58/RES_hhdet_fec!C58)</f>
        <v>0.70088155440045052</v>
      </c>
      <c r="D58" s="124">
        <f>IF(RES_hhdet_tes!D58=0,"",RES_hhdet_tes!D58/RES_hhdet_fec!D58)</f>
        <v>0.70197498385960799</v>
      </c>
      <c r="E58" s="124">
        <f>IF(RES_hhdet_tes!E58=0,"",RES_hhdet_tes!E58/RES_hhdet_fec!E58)</f>
        <v>0.70026585483682247</v>
      </c>
      <c r="F58" s="124">
        <f>IF(RES_hhdet_tes!F58=0,"",RES_hhdet_tes!F58/RES_hhdet_fec!F58)</f>
        <v>0.70623120843136711</v>
      </c>
      <c r="G58" s="124">
        <f>IF(RES_hhdet_tes!G58=0,"",RES_hhdet_tes!G58/RES_hhdet_fec!G58)</f>
        <v>0.70617975066495486</v>
      </c>
      <c r="H58" s="124">
        <f>IF(RES_hhdet_tes!H58=0,"",RES_hhdet_tes!H58/RES_hhdet_fec!H58)</f>
        <v>0.71810887376824284</v>
      </c>
      <c r="I58" s="124">
        <f>IF(RES_hhdet_tes!I58=0,"",RES_hhdet_tes!I58/RES_hhdet_fec!I58)</f>
        <v>0.72182965293237988</v>
      </c>
      <c r="J58" s="124">
        <f>IF(RES_hhdet_tes!J58=0,"",RES_hhdet_tes!J58/RES_hhdet_fec!J58)</f>
        <v>0.71797898775350955</v>
      </c>
      <c r="K58" s="124">
        <f>IF(RES_hhdet_tes!K58=0,"",RES_hhdet_tes!K58/RES_hhdet_fec!K58)</f>
        <v>0.71985948286099855</v>
      </c>
      <c r="L58" s="124">
        <f>IF(RES_hhdet_tes!L58=0,"",RES_hhdet_tes!L58/RES_hhdet_fec!L58)</f>
        <v>0.71886627911311729</v>
      </c>
      <c r="M58" s="124">
        <f>IF(RES_hhdet_tes!M58=0,"",RES_hhdet_tes!M58/RES_hhdet_fec!M58)</f>
        <v>0.71959929152016977</v>
      </c>
      <c r="N58" s="124">
        <f>IF(RES_hhdet_tes!N58=0,"",RES_hhdet_tes!N58/RES_hhdet_fec!N58)</f>
        <v>0.71901926762068902</v>
      </c>
      <c r="O58" s="124">
        <f>IF(RES_hhdet_tes!O58=0,"",RES_hhdet_tes!O58/RES_hhdet_fec!O58)</f>
        <v>0.72523385728749623</v>
      </c>
      <c r="P58" s="124">
        <f>IF(RES_hhdet_tes!P58=0,"",RES_hhdet_tes!P58/RES_hhdet_fec!P58)</f>
        <v>0.71738681966513351</v>
      </c>
      <c r="Q58" s="124">
        <f>IF(RES_hhdet_tes!Q58=0,"",RES_hhdet_tes!Q58/RES_hhdet_fec!Q58)</f>
        <v>0.72386648188714309</v>
      </c>
      <c r="R58" s="124">
        <f>IF(RES_hhdet_tes!R58=0,"",RES_hhdet_tes!R58/RES_hhdet_fec!R58)</f>
        <v>0.72379819253454414</v>
      </c>
      <c r="S58" s="124">
        <f>IF(RES_hhdet_tes!S58=0,"",RES_hhdet_tes!S58/RES_hhdet_fec!S58)</f>
        <v>0.73501531141831378</v>
      </c>
      <c r="T58" s="124">
        <f>IF(RES_hhdet_tes!T58=0,"",RES_hhdet_tes!T58/RES_hhdet_fec!T58)</f>
        <v>0.74154173853118988</v>
      </c>
      <c r="U58" s="124">
        <f>IF(RES_hhdet_tes!U58=0,"",RES_hhdet_tes!U58/RES_hhdet_fec!U58)</f>
        <v>0.75264282475335131</v>
      </c>
      <c r="V58" s="124">
        <f>IF(RES_hhdet_tes!V58=0,"",RES_hhdet_tes!V58/RES_hhdet_fec!V58)</f>
        <v>0.76356906057878138</v>
      </c>
      <c r="W58" s="124">
        <f>IF(RES_hhdet_tes!W58=0,"",RES_hhdet_tes!W58/RES_hhdet_fec!W58)</f>
        <v>0.76938988628099592</v>
      </c>
      <c r="X58" s="124">
        <f>IF(RES_hhdet_tes!X58=0,"",RES_hhdet_tes!X58/RES_hhdet_fec!X58)</f>
        <v>0.76178551754516888</v>
      </c>
      <c r="Y58" s="124">
        <f>IF(RES_hhdet_tes!Y58=0,"",RES_hhdet_tes!Y58/RES_hhdet_fec!Y58)</f>
        <v>0.77079509919713185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0.61638522392091488</v>
      </c>
      <c r="C59" s="111">
        <f>IF(RES_hhdet_tes!C59=0,"",RES_hhdet_tes!C59/RES_hhdet_fec!C59)</f>
        <v>0.61705461363203218</v>
      </c>
      <c r="D59" s="111">
        <f>IF(RES_hhdet_tes!D59=0,"",RES_hhdet_tes!D59/RES_hhdet_fec!D59)</f>
        <v>0.61748810541393206</v>
      </c>
      <c r="E59" s="111">
        <f>IF(RES_hhdet_tes!E59=0,"",RES_hhdet_tes!E59/RES_hhdet_fec!E59)</f>
        <v>0.61804875714790919</v>
      </c>
      <c r="F59" s="111">
        <f>IF(RES_hhdet_tes!F59=0,"",RES_hhdet_tes!F59/RES_hhdet_fec!F59)</f>
        <v>0.6191231907673832</v>
      </c>
      <c r="G59" s="111">
        <f>IF(RES_hhdet_tes!G59=0,"",RES_hhdet_tes!G59/RES_hhdet_fec!G59)</f>
        <v>0.62033282208121687</v>
      </c>
      <c r="H59" s="111">
        <f>IF(RES_hhdet_tes!H59=0,"",RES_hhdet_tes!H59/RES_hhdet_fec!H59)</f>
        <v>0.62207509993121679</v>
      </c>
      <c r="I59" s="111">
        <f>IF(RES_hhdet_tes!I59=0,"",RES_hhdet_tes!I59/RES_hhdet_fec!I59)</f>
        <v>0.62298388392744553</v>
      </c>
      <c r="J59" s="111">
        <f>IF(RES_hhdet_tes!J59=0,"",RES_hhdet_tes!J59/RES_hhdet_fec!J59)</f>
        <v>0.62302632714602291</v>
      </c>
      <c r="K59" s="111">
        <f>IF(RES_hhdet_tes!K59=0,"",RES_hhdet_tes!K59/RES_hhdet_fec!K59)</f>
        <v>0.62314111026262831</v>
      </c>
      <c r="L59" s="111">
        <f>IF(RES_hhdet_tes!L59=0,"",RES_hhdet_tes!L59/RES_hhdet_fec!L59)</f>
        <v>0.62323398160580457</v>
      </c>
      <c r="M59" s="111">
        <f>IF(RES_hhdet_tes!M59=0,"",RES_hhdet_tes!M59/RES_hhdet_fec!M59)</f>
        <v>0.62335792680809454</v>
      </c>
      <c r="N59" s="111">
        <f>IF(RES_hhdet_tes!N59=0,"",RES_hhdet_tes!N59/RES_hhdet_fec!N59)</f>
        <v>0.62348885400050624</v>
      </c>
      <c r="O59" s="111">
        <f>IF(RES_hhdet_tes!O59=0,"",RES_hhdet_tes!O59/RES_hhdet_fec!O59)</f>
        <v>0.62358660720164338</v>
      </c>
      <c r="P59" s="111">
        <f>IF(RES_hhdet_tes!P59=0,"",RES_hhdet_tes!P59/RES_hhdet_fec!P59)</f>
        <v>0.62359583320460377</v>
      </c>
      <c r="Q59" s="111">
        <f>IF(RES_hhdet_tes!Q59=0,"",RES_hhdet_tes!Q59/RES_hhdet_fec!Q59)</f>
        <v>0.62362073011397312</v>
      </c>
      <c r="R59" s="111">
        <f>IF(RES_hhdet_tes!R59=0,"",RES_hhdet_tes!R59/RES_hhdet_fec!R59)</f>
        <v>0.62373694792400425</v>
      </c>
      <c r="S59" s="111">
        <f>IF(RES_hhdet_tes!S59=0,"",RES_hhdet_tes!S59/RES_hhdet_fec!S59)</f>
        <v>0.62400235437326246</v>
      </c>
      <c r="T59" s="111">
        <f>IF(RES_hhdet_tes!T59=0,"",RES_hhdet_tes!T59/RES_hhdet_fec!T59)</f>
        <v>0.624574739148689</v>
      </c>
      <c r="U59" s="111">
        <f>IF(RES_hhdet_tes!U59=0,"",RES_hhdet_tes!U59/RES_hhdet_fec!U59)</f>
        <v>0.6253716942906139</v>
      </c>
      <c r="V59" s="111">
        <f>IF(RES_hhdet_tes!V59=0,"",RES_hhdet_tes!V59/RES_hhdet_fec!V59)</f>
        <v>0.62636528169003369</v>
      </c>
      <c r="W59" s="111">
        <f>IF(RES_hhdet_tes!W59=0,"",RES_hhdet_tes!W59/RES_hhdet_fec!W59)</f>
        <v>0.62708424958551323</v>
      </c>
      <c r="X59" s="111">
        <f>IF(RES_hhdet_tes!X59=0,"",RES_hhdet_tes!X59/RES_hhdet_fec!X59)</f>
        <v>0.62722351063929715</v>
      </c>
      <c r="Y59" s="111">
        <f>IF(RES_hhdet_tes!Y59=0,"",RES_hhdet_tes!Y59/RES_hhdet_fec!Y59)</f>
        <v>0.62761204732452591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0.76198187868727563</v>
      </c>
      <c r="C60" s="45">
        <f>IF(RES_hhdet_tes!C60=0,"",RES_hhdet_tes!C60/RES_hhdet_fec!C60)</f>
        <v>0.76384717112078759</v>
      </c>
      <c r="D60" s="45">
        <f>IF(RES_hhdet_tes!D60=0,"",RES_hhdet_tes!D60/RES_hhdet_fec!D60)</f>
        <v>0.76489713473105592</v>
      </c>
      <c r="E60" s="45">
        <f>IF(RES_hhdet_tes!E60=0,"",RES_hhdet_tes!E60/RES_hhdet_fec!E60)</f>
        <v>0.76605874566470455</v>
      </c>
      <c r="F60" s="45">
        <f>IF(RES_hhdet_tes!F60=0,"",RES_hhdet_tes!F60/RES_hhdet_fec!F60)</f>
        <v>0.76860932019117023</v>
      </c>
      <c r="G60" s="45">
        <f>IF(RES_hhdet_tes!G60=0,"",RES_hhdet_tes!G60/RES_hhdet_fec!G60)</f>
        <v>0.77214561439662821</v>
      </c>
      <c r="H60" s="45">
        <f>IF(RES_hhdet_tes!H60=0,"",RES_hhdet_tes!H60/RES_hhdet_fec!H60)</f>
        <v>0.77680756062595979</v>
      </c>
      <c r="I60" s="45">
        <f>IF(RES_hhdet_tes!I60=0,"",RES_hhdet_tes!I60/RES_hhdet_fec!I60)</f>
        <v>0.77895453542844484</v>
      </c>
      <c r="J60" s="45">
        <f>IF(RES_hhdet_tes!J60=0,"",RES_hhdet_tes!J60/RES_hhdet_fec!J60)</f>
        <v>0.77942018411404745</v>
      </c>
      <c r="K60" s="45">
        <f>IF(RES_hhdet_tes!K60=0,"",RES_hhdet_tes!K60/RES_hhdet_fec!K60)</f>
        <v>0.78094132861661592</v>
      </c>
      <c r="L60" s="45">
        <f>IF(RES_hhdet_tes!L60=0,"",RES_hhdet_tes!L60/RES_hhdet_fec!L60)</f>
        <v>0.78224311989825002</v>
      </c>
      <c r="M60" s="45">
        <f>IF(RES_hhdet_tes!M60=0,"",RES_hhdet_tes!M60/RES_hhdet_fec!M60)</f>
        <v>0.78453518903559272</v>
      </c>
      <c r="N60" s="45">
        <f>IF(RES_hhdet_tes!N60=0,"",RES_hhdet_tes!N60/RES_hhdet_fec!N60)</f>
        <v>0.78742621880267272</v>
      </c>
      <c r="O60" s="45">
        <f>IF(RES_hhdet_tes!O60=0,"",RES_hhdet_tes!O60/RES_hhdet_fec!O60)</f>
        <v>0.79164653313231848</v>
      </c>
      <c r="P60" s="45">
        <f>IF(RES_hhdet_tes!P60=0,"",RES_hhdet_tes!P60/RES_hhdet_fec!P60)</f>
        <v>0.79203176717353119</v>
      </c>
      <c r="Q60" s="45">
        <f>IF(RES_hhdet_tes!Q60=0,"",RES_hhdet_tes!Q60/RES_hhdet_fec!Q60)</f>
        <v>0.79332463258972163</v>
      </c>
      <c r="R60" s="45">
        <f>IF(RES_hhdet_tes!R60=0,"",RES_hhdet_tes!R60/RES_hhdet_fec!R60)</f>
        <v>0.79655737871688659</v>
      </c>
      <c r="S60" s="45">
        <f>IF(RES_hhdet_tes!S60=0,"",RES_hhdet_tes!S60/RES_hhdet_fec!S60)</f>
        <v>0.8048892834716741</v>
      </c>
      <c r="T60" s="45">
        <f>IF(RES_hhdet_tes!T60=0,"",RES_hhdet_tes!T60/RES_hhdet_fec!T60)</f>
        <v>0.81666628020485788</v>
      </c>
      <c r="U60" s="45">
        <f>IF(RES_hhdet_tes!U60=0,"",RES_hhdet_tes!U60/RES_hhdet_fec!U60)</f>
        <v>0.83190206947269607</v>
      </c>
      <c r="V60" s="45">
        <f>IF(RES_hhdet_tes!V60=0,"",RES_hhdet_tes!V60/RES_hhdet_fec!V60)</f>
        <v>0.84602863156393404</v>
      </c>
      <c r="W60" s="45">
        <f>IF(RES_hhdet_tes!W60=0,"",RES_hhdet_tes!W60/RES_hhdet_fec!W60)</f>
        <v>0.8576535992704909</v>
      </c>
      <c r="X60" s="45">
        <f>IF(RES_hhdet_tes!X60=0,"",RES_hhdet_tes!X60/RES_hhdet_fec!X60)</f>
        <v>0.85936166677912051</v>
      </c>
      <c r="Y60" s="45">
        <f>IF(RES_hhdet_tes!Y60=0,"",RES_hhdet_tes!Y60/RES_hhdet_fec!Y60)</f>
        <v>0.86546863080850422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0.51524814901736393</v>
      </c>
      <c r="C62" s="119">
        <f>IF(RES_hhdet_tes!C62=0,"",RES_hhdet_tes!C62/RES_hhdet_fec!C62)</f>
        <v>0.51890937256701497</v>
      </c>
      <c r="D62" s="119">
        <f>IF(RES_hhdet_tes!D62=0,"",RES_hhdet_tes!D62/RES_hhdet_fec!D62)</f>
        <v>0.52326058911412232</v>
      </c>
      <c r="E62" s="119">
        <f>IF(RES_hhdet_tes!E62=0,"",RES_hhdet_tes!E62/RES_hhdet_fec!E62)</f>
        <v>0.53496185457931256</v>
      </c>
      <c r="F62" s="119">
        <f>IF(RES_hhdet_tes!F62=0,"",RES_hhdet_tes!F62/RES_hhdet_fec!F62)</f>
        <v>0.53267293156212414</v>
      </c>
      <c r="G62" s="119">
        <f>IF(RES_hhdet_tes!G62=0,"",RES_hhdet_tes!G62/RES_hhdet_fec!G62)</f>
        <v>0.53622919245275658</v>
      </c>
      <c r="H62" s="119">
        <f>IF(RES_hhdet_tes!H62=0,"",RES_hhdet_tes!H62/RES_hhdet_fec!H62)</f>
        <v>0.54315109373454951</v>
      </c>
      <c r="I62" s="119">
        <f>IF(RES_hhdet_tes!I62=0,"",RES_hhdet_tes!I62/RES_hhdet_fec!I62)</f>
        <v>0.54621358164087497</v>
      </c>
      <c r="J62" s="119">
        <f>IF(RES_hhdet_tes!J62=0,"",RES_hhdet_tes!J62/RES_hhdet_fec!J62)</f>
        <v>0.55631767543094091</v>
      </c>
      <c r="K62" s="119">
        <f>IF(RES_hhdet_tes!K62=0,"",RES_hhdet_tes!K62/RES_hhdet_fec!K62)</f>
        <v>0.56688561511167268</v>
      </c>
      <c r="L62" s="119">
        <f>IF(RES_hhdet_tes!L62=0,"",RES_hhdet_tes!L62/RES_hhdet_fec!L62)</f>
        <v>0.57208655170563727</v>
      </c>
      <c r="M62" s="119">
        <f>IF(RES_hhdet_tes!M62=0,"",RES_hhdet_tes!M62/RES_hhdet_fec!M62)</f>
        <v>0.58575653566683039</v>
      </c>
      <c r="N62" s="119">
        <f>IF(RES_hhdet_tes!N62=0,"",RES_hhdet_tes!N62/RES_hhdet_fec!N62)</f>
        <v>0.60806064426324147</v>
      </c>
      <c r="O62" s="119">
        <f>IF(RES_hhdet_tes!O62=0,"",RES_hhdet_tes!O62/RES_hhdet_fec!O62)</f>
        <v>0.6144739795978974</v>
      </c>
      <c r="P62" s="119">
        <f>IF(RES_hhdet_tes!P62=0,"",RES_hhdet_tes!P62/RES_hhdet_fec!P62)</f>
        <v>0.6198525692607737</v>
      </c>
      <c r="Q62" s="119">
        <f>IF(RES_hhdet_tes!Q62=0,"",RES_hhdet_tes!Q62/RES_hhdet_fec!Q62)</f>
        <v>0.63859180061766552</v>
      </c>
      <c r="R62" s="119">
        <f>IF(RES_hhdet_tes!R62=0,"",RES_hhdet_tes!R62/RES_hhdet_fec!R62)</f>
        <v>0.64165891193896407</v>
      </c>
      <c r="S62" s="119">
        <f>IF(RES_hhdet_tes!S62=0,"",RES_hhdet_tes!S62/RES_hhdet_fec!S62)</f>
        <v>0.66431678305153896</v>
      </c>
      <c r="T62" s="119">
        <f>IF(RES_hhdet_tes!T62=0,"",RES_hhdet_tes!T62/RES_hhdet_fec!T62)</f>
        <v>0.67393006978959957</v>
      </c>
      <c r="U62" s="119">
        <f>IF(RES_hhdet_tes!U62=0,"",RES_hhdet_tes!U62/RES_hhdet_fec!U62)</f>
        <v>0.69537064565772266</v>
      </c>
      <c r="V62" s="119">
        <f>IF(RES_hhdet_tes!V62=0,"",RES_hhdet_tes!V62/RES_hhdet_fec!V62)</f>
        <v>0.70218883722776815</v>
      </c>
      <c r="W62" s="119">
        <f>IF(RES_hhdet_tes!W62=0,"",RES_hhdet_tes!W62/RES_hhdet_fec!W62)</f>
        <v>0.71197363258022683</v>
      </c>
      <c r="X62" s="119">
        <f>IF(RES_hhdet_tes!X62=0,"",RES_hhdet_tes!X62/RES_hhdet_fec!X62)</f>
        <v>0.74176460846029679</v>
      </c>
      <c r="Y62" s="119">
        <f>IF(RES_hhdet_tes!Y62=0,"",RES_hhdet_tes!Y62/RES_hhdet_fec!Y62)</f>
        <v>0.7568098411917924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0.49396436189089926</v>
      </c>
      <c r="C63" s="124">
        <f>IF(RES_hhdet_tes!C63=0,"",RES_hhdet_tes!C63/RES_hhdet_fec!C63)</f>
        <v>0.49749972611406484</v>
      </c>
      <c r="D63" s="124">
        <f>IF(RES_hhdet_tes!D63=0,"",RES_hhdet_tes!D63/RES_hhdet_fec!D63)</f>
        <v>0.50137821843223473</v>
      </c>
      <c r="E63" s="124">
        <f>IF(RES_hhdet_tes!E63=0,"",RES_hhdet_tes!E63/RES_hhdet_fec!E63)</f>
        <v>0.50594473675869867</v>
      </c>
      <c r="F63" s="124">
        <f>IF(RES_hhdet_tes!F63=0,"",RES_hhdet_tes!F63/RES_hhdet_fec!F63)</f>
        <v>0.51147185335565681</v>
      </c>
      <c r="G63" s="124">
        <f>IF(RES_hhdet_tes!G63=0,"",RES_hhdet_tes!G63/RES_hhdet_fec!G63)</f>
        <v>0.51586270791175703</v>
      </c>
      <c r="H63" s="124">
        <f>IF(RES_hhdet_tes!H63=0,"",RES_hhdet_tes!H63/RES_hhdet_fec!H63)</f>
        <v>0.51951645492840959</v>
      </c>
      <c r="I63" s="124">
        <f>IF(RES_hhdet_tes!I63=0,"",RES_hhdet_tes!I63/RES_hhdet_fec!I63)</f>
        <v>0.52402150307504791</v>
      </c>
      <c r="J63" s="124">
        <f>IF(RES_hhdet_tes!J63=0,"",RES_hhdet_tes!J63/RES_hhdet_fec!J63)</f>
        <v>0.53207857539423709</v>
      </c>
      <c r="K63" s="124">
        <f>IF(RES_hhdet_tes!K63=0,"",RES_hhdet_tes!K63/RES_hhdet_fec!K63)</f>
        <v>0.54112732265336538</v>
      </c>
      <c r="L63" s="124">
        <f>IF(RES_hhdet_tes!L63=0,"",RES_hhdet_tes!L63/RES_hhdet_fec!L63)</f>
        <v>0.55070052161775973</v>
      </c>
      <c r="M63" s="124">
        <f>IF(RES_hhdet_tes!M63=0,"",RES_hhdet_tes!M63/RES_hhdet_fec!M63)</f>
        <v>0.56191573977641673</v>
      </c>
      <c r="N63" s="124">
        <f>IF(RES_hhdet_tes!N63=0,"",RES_hhdet_tes!N63/RES_hhdet_fec!N63)</f>
        <v>0.57593769289477359</v>
      </c>
      <c r="O63" s="124">
        <f>IF(RES_hhdet_tes!O63=0,"",RES_hhdet_tes!O63/RES_hhdet_fec!O63)</f>
        <v>0.59131433229912278</v>
      </c>
      <c r="P63" s="124">
        <f>IF(RES_hhdet_tes!P63=0,"",RES_hhdet_tes!P63/RES_hhdet_fec!P63)</f>
        <v>0.597043560598156</v>
      </c>
      <c r="Q63" s="124">
        <f>IF(RES_hhdet_tes!Q63=0,"",RES_hhdet_tes!Q63/RES_hhdet_fec!Q63)</f>
        <v>0.604324574245656</v>
      </c>
      <c r="R63" s="124">
        <f>IF(RES_hhdet_tes!R63=0,"",RES_hhdet_tes!R63/RES_hhdet_fec!R63)</f>
        <v>0.61578788121925898</v>
      </c>
      <c r="S63" s="124">
        <f>IF(RES_hhdet_tes!S63=0,"",RES_hhdet_tes!S63/RES_hhdet_fec!S63)</f>
        <v>0.6302237088284387</v>
      </c>
      <c r="T63" s="124">
        <f>IF(RES_hhdet_tes!T63=0,"",RES_hhdet_tes!T63/RES_hhdet_fec!T63)</f>
        <v>0.64586917419953793</v>
      </c>
      <c r="U63" s="124">
        <f>IF(RES_hhdet_tes!U63=0,"",RES_hhdet_tes!U63/RES_hhdet_fec!U63)</f>
        <v>0.6623558702251956</v>
      </c>
      <c r="V63" s="124">
        <f>IF(RES_hhdet_tes!V63=0,"",RES_hhdet_tes!V63/RES_hhdet_fec!V63)</f>
        <v>0.67691298176792802</v>
      </c>
      <c r="W63" s="124">
        <f>IF(RES_hhdet_tes!W63=0,"",RES_hhdet_tes!W63/RES_hhdet_fec!W63)</f>
        <v>0.69116483676640583</v>
      </c>
      <c r="X63" s="124">
        <f>IF(RES_hhdet_tes!X63=0,"",RES_hhdet_tes!X63/RES_hhdet_fec!X63)</f>
        <v>0.70685610906304741</v>
      </c>
      <c r="Y63" s="124">
        <f>IF(RES_hhdet_tes!Y63=0,"",RES_hhdet_tes!Y63/RES_hhdet_fec!Y63)</f>
        <v>0.72202101027289511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0.48759691744656708</v>
      </c>
      <c r="C64" s="111">
        <f>IF(RES_hhdet_tes!C64=0,"",RES_hhdet_tes!C64/RES_hhdet_fec!C64)</f>
        <v>0.49130095939259993</v>
      </c>
      <c r="D64" s="111">
        <f>IF(RES_hhdet_tes!D64=0,"",RES_hhdet_tes!D64/RES_hhdet_fec!D64)</f>
        <v>0.49525376436122492</v>
      </c>
      <c r="E64" s="111">
        <f>IF(RES_hhdet_tes!E64=0,"",RES_hhdet_tes!E64/RES_hhdet_fec!E64)</f>
        <v>0.50041687126968271</v>
      </c>
      <c r="F64" s="111">
        <f>IF(RES_hhdet_tes!F64=0,"",RES_hhdet_tes!F64/RES_hhdet_fec!F64)</f>
        <v>0.50562187177970896</v>
      </c>
      <c r="G64" s="111">
        <f>IF(RES_hhdet_tes!G64=0,"",RES_hhdet_tes!G64/RES_hhdet_fec!G64)</f>
        <v>0.51009600236816954</v>
      </c>
      <c r="H64" s="111">
        <f>IF(RES_hhdet_tes!H64=0,"",RES_hhdet_tes!H64/RES_hhdet_fec!H64)</f>
        <v>0.51392719537135567</v>
      </c>
      <c r="I64" s="111">
        <f>IF(RES_hhdet_tes!I64=0,"",RES_hhdet_tes!I64/RES_hhdet_fec!I64)</f>
        <v>0.51862365300592461</v>
      </c>
      <c r="J64" s="111">
        <f>IF(RES_hhdet_tes!J64=0,"",RES_hhdet_tes!J64/RES_hhdet_fec!J64)</f>
        <v>0.526932672411488</v>
      </c>
      <c r="K64" s="111">
        <f>IF(RES_hhdet_tes!K64=0,"",RES_hhdet_tes!K64/RES_hhdet_fec!K64)</f>
        <v>0.53607928028836505</v>
      </c>
      <c r="L64" s="111">
        <f>IF(RES_hhdet_tes!L64=0,"",RES_hhdet_tes!L64/RES_hhdet_fec!L64)</f>
        <v>0.54551648161746591</v>
      </c>
      <c r="M64" s="111">
        <f>IF(RES_hhdet_tes!M64=0,"",RES_hhdet_tes!M64/RES_hhdet_fec!M64)</f>
        <v>0.5567477351156781</v>
      </c>
      <c r="N64" s="111">
        <f>IF(RES_hhdet_tes!N64=0,"",RES_hhdet_tes!N64/RES_hhdet_fec!N64)</f>
        <v>0.57116272245246824</v>
      </c>
      <c r="O64" s="111">
        <f>IF(RES_hhdet_tes!O64=0,"",RES_hhdet_tes!O64/RES_hhdet_fec!O64)</f>
        <v>0.58629569914658575</v>
      </c>
      <c r="P64" s="111">
        <f>IF(RES_hhdet_tes!P64=0,"",RES_hhdet_tes!P64/RES_hhdet_fec!P64)</f>
        <v>0.59191662800227507</v>
      </c>
      <c r="Q64" s="111">
        <f>IF(RES_hhdet_tes!Q64=0,"",RES_hhdet_tes!Q64/RES_hhdet_fec!Q64)</f>
        <v>0.5997350764678665</v>
      </c>
      <c r="R64" s="111">
        <f>IF(RES_hhdet_tes!R64=0,"",RES_hhdet_tes!R64/RES_hhdet_fec!R64)</f>
        <v>0.61126188274518811</v>
      </c>
      <c r="S64" s="111">
        <f>IF(RES_hhdet_tes!S64=0,"",RES_hhdet_tes!S64/RES_hhdet_fec!S64)</f>
        <v>0.62579932893282764</v>
      </c>
      <c r="T64" s="111">
        <f>IF(RES_hhdet_tes!T64=0,"",RES_hhdet_tes!T64/RES_hhdet_fec!T64)</f>
        <v>0.64156980536337505</v>
      </c>
      <c r="U64" s="111">
        <f>IF(RES_hhdet_tes!U64=0,"",RES_hhdet_tes!U64/RES_hhdet_fec!U64)</f>
        <v>0.65812484310121866</v>
      </c>
      <c r="V64" s="111">
        <f>IF(RES_hhdet_tes!V64=0,"",RES_hhdet_tes!V64/RES_hhdet_fec!V64)</f>
        <v>0.67279487726600995</v>
      </c>
      <c r="W64" s="111">
        <f>IF(RES_hhdet_tes!W64=0,"",RES_hhdet_tes!W64/RES_hhdet_fec!W64)</f>
        <v>0.68603977560435703</v>
      </c>
      <c r="X64" s="111">
        <f>IF(RES_hhdet_tes!X64=0,"",RES_hhdet_tes!X64/RES_hhdet_fec!X64)</f>
        <v>0.70169817336523188</v>
      </c>
      <c r="Y64" s="111">
        <f>IF(RES_hhdet_tes!Y64=0,"",RES_hhdet_tes!Y64/RES_hhdet_fec!Y64)</f>
        <v>0.71726397385300245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1.7961149824261566</v>
      </c>
      <c r="C66" s="124">
        <f>IF(RES_hhdet_tes!C66=0,"",RES_hhdet_tes!C66/RES_hhdet_fec!C66)</f>
        <v>1.8962601522457936</v>
      </c>
      <c r="D66" s="124">
        <f>IF(RES_hhdet_tes!D66=0,"",RES_hhdet_tes!D66/RES_hhdet_fec!D66)</f>
        <v>2.0476430755246691</v>
      </c>
      <c r="E66" s="124">
        <f>IF(RES_hhdet_tes!E66=0,"",RES_hhdet_tes!E66/RES_hhdet_fec!E66)</f>
        <v>2.2014112181874586</v>
      </c>
      <c r="F66" s="124">
        <f>IF(RES_hhdet_tes!F66=0,"",RES_hhdet_tes!F66/RES_hhdet_fec!F66)</f>
        <v>2.3143735953037528</v>
      </c>
      <c r="G66" s="124">
        <f>IF(RES_hhdet_tes!G66=0,"",RES_hhdet_tes!G66/RES_hhdet_fec!G66)</f>
        <v>2.4306141076644079</v>
      </c>
      <c r="H66" s="124">
        <f>IF(RES_hhdet_tes!H66=0,"",RES_hhdet_tes!H66/RES_hhdet_fec!H66)</f>
        <v>2.5360282866011605</v>
      </c>
      <c r="I66" s="124">
        <f>IF(RES_hhdet_tes!I66=0,"",RES_hhdet_tes!I66/RES_hhdet_fec!I66)</f>
        <v>2.6115519125645936</v>
      </c>
      <c r="J66" s="124">
        <f>IF(RES_hhdet_tes!J66=0,"",RES_hhdet_tes!J66/RES_hhdet_fec!J66)</f>
        <v>2.6964757725110893</v>
      </c>
      <c r="K66" s="124">
        <f>IF(RES_hhdet_tes!K66=0,"",RES_hhdet_tes!K66/RES_hhdet_fec!K66)</f>
        <v>2.8165293559174009</v>
      </c>
      <c r="L66" s="124">
        <f>IF(RES_hhdet_tes!L66=0,"",RES_hhdet_tes!L66/RES_hhdet_fec!L66)</f>
        <v>2.9280174298837731</v>
      </c>
      <c r="M66" s="124">
        <f>IF(RES_hhdet_tes!M66=0,"",RES_hhdet_tes!M66/RES_hhdet_fec!M66)</f>
        <v>3.050308424666103</v>
      </c>
      <c r="N66" s="124">
        <f>IF(RES_hhdet_tes!N66=0,"",RES_hhdet_tes!N66/RES_hhdet_fec!N66)</f>
        <v>3.1711525691258364</v>
      </c>
      <c r="O66" s="124">
        <f>IF(RES_hhdet_tes!O66=0,"",RES_hhdet_tes!O66/RES_hhdet_fec!O66)</f>
        <v>3.3246195814233639</v>
      </c>
      <c r="P66" s="124">
        <f>IF(RES_hhdet_tes!P66=0,"",RES_hhdet_tes!P66/RES_hhdet_fec!P66)</f>
        <v>3.4111687175079459</v>
      </c>
      <c r="Q66" s="124">
        <f>IF(RES_hhdet_tes!Q66=0,"",RES_hhdet_tes!Q66/RES_hhdet_fec!Q66)</f>
        <v>3.5005910828019262</v>
      </c>
      <c r="R66" s="124">
        <f>IF(RES_hhdet_tes!R66=0,"",RES_hhdet_tes!R66/RES_hhdet_fec!R66)</f>
        <v>3.6222035502794636</v>
      </c>
      <c r="S66" s="124">
        <f>IF(RES_hhdet_tes!S66=0,"",RES_hhdet_tes!S66/RES_hhdet_fec!S66)</f>
        <v>3.7440471143832021</v>
      </c>
      <c r="T66" s="124">
        <f>IF(RES_hhdet_tes!T66=0,"",RES_hhdet_tes!T66/RES_hhdet_fec!T66)</f>
        <v>3.8450740397163234</v>
      </c>
      <c r="U66" s="124">
        <f>IF(RES_hhdet_tes!U66=0,"",RES_hhdet_tes!U66/RES_hhdet_fec!U66)</f>
        <v>3.9189228942998349</v>
      </c>
      <c r="V66" s="124">
        <f>IF(RES_hhdet_tes!V66=0,"",RES_hhdet_tes!V66/RES_hhdet_fec!V66)</f>
        <v>3.9701203143539781</v>
      </c>
      <c r="W66" s="124">
        <f>IF(RES_hhdet_tes!W66=0,"",RES_hhdet_tes!W66/RES_hhdet_fec!W66)</f>
        <v>4.0039104317666272</v>
      </c>
      <c r="X66" s="124">
        <f>IF(RES_hhdet_tes!X66=0,"",RES_hhdet_tes!X66/RES_hhdet_fec!X66)</f>
        <v>4.0237707250096379</v>
      </c>
      <c r="Y66" s="124">
        <f>IF(RES_hhdet_tes!Y66=0,"",RES_hhdet_tes!Y66/RES_hhdet_fec!Y66)</f>
        <v>4.042493373234743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1.7961149824261566</v>
      </c>
      <c r="C67" s="111">
        <f>IF(RES_hhdet_tes!C67=0,"",RES_hhdet_tes!C67/RES_hhdet_fec!C67)</f>
        <v>1.8962601522457936</v>
      </c>
      <c r="D67" s="111">
        <f>IF(RES_hhdet_tes!D67=0,"",RES_hhdet_tes!D67/RES_hhdet_fec!D67)</f>
        <v>2.0476430755246691</v>
      </c>
      <c r="E67" s="111">
        <f>IF(RES_hhdet_tes!E67=0,"",RES_hhdet_tes!E67/RES_hhdet_fec!E67)</f>
        <v>2.2014112181874586</v>
      </c>
      <c r="F67" s="111">
        <f>IF(RES_hhdet_tes!F67=0,"",RES_hhdet_tes!F67/RES_hhdet_fec!F67)</f>
        <v>2.3143735953037528</v>
      </c>
      <c r="G67" s="111">
        <f>IF(RES_hhdet_tes!G67=0,"",RES_hhdet_tes!G67/RES_hhdet_fec!G67)</f>
        <v>2.4306141076644079</v>
      </c>
      <c r="H67" s="111">
        <f>IF(RES_hhdet_tes!H67=0,"",RES_hhdet_tes!H67/RES_hhdet_fec!H67)</f>
        <v>2.5360282866011605</v>
      </c>
      <c r="I67" s="111">
        <f>IF(RES_hhdet_tes!I67=0,"",RES_hhdet_tes!I67/RES_hhdet_fec!I67)</f>
        <v>2.6115519125645936</v>
      </c>
      <c r="J67" s="111">
        <f>IF(RES_hhdet_tes!J67=0,"",RES_hhdet_tes!J67/RES_hhdet_fec!J67)</f>
        <v>2.6964757725110893</v>
      </c>
      <c r="K67" s="111">
        <f>IF(RES_hhdet_tes!K67=0,"",RES_hhdet_tes!K67/RES_hhdet_fec!K67)</f>
        <v>2.8165293559174009</v>
      </c>
      <c r="L67" s="111">
        <f>IF(RES_hhdet_tes!L67=0,"",RES_hhdet_tes!L67/RES_hhdet_fec!L67)</f>
        <v>2.9280174298837731</v>
      </c>
      <c r="M67" s="111">
        <f>IF(RES_hhdet_tes!M67=0,"",RES_hhdet_tes!M67/RES_hhdet_fec!M67)</f>
        <v>3.050308424666103</v>
      </c>
      <c r="N67" s="111">
        <f>IF(RES_hhdet_tes!N67=0,"",RES_hhdet_tes!N67/RES_hhdet_fec!N67)</f>
        <v>3.1711525691258364</v>
      </c>
      <c r="O67" s="111">
        <f>IF(RES_hhdet_tes!O67=0,"",RES_hhdet_tes!O67/RES_hhdet_fec!O67)</f>
        <v>3.3246195814233639</v>
      </c>
      <c r="P67" s="111">
        <f>IF(RES_hhdet_tes!P67=0,"",RES_hhdet_tes!P67/RES_hhdet_fec!P67)</f>
        <v>3.4111687175079459</v>
      </c>
      <c r="Q67" s="111">
        <f>IF(RES_hhdet_tes!Q67=0,"",RES_hhdet_tes!Q67/RES_hhdet_fec!Q67)</f>
        <v>3.5005910828019262</v>
      </c>
      <c r="R67" s="111">
        <f>IF(RES_hhdet_tes!R67=0,"",RES_hhdet_tes!R67/RES_hhdet_fec!R67)</f>
        <v>3.6222035502794636</v>
      </c>
      <c r="S67" s="111">
        <f>IF(RES_hhdet_tes!S67=0,"",RES_hhdet_tes!S67/RES_hhdet_fec!S67)</f>
        <v>3.7440471143832021</v>
      </c>
      <c r="T67" s="111">
        <f>IF(RES_hhdet_tes!T67=0,"",RES_hhdet_tes!T67/RES_hhdet_fec!T67)</f>
        <v>3.8450740397163234</v>
      </c>
      <c r="U67" s="111">
        <f>IF(RES_hhdet_tes!U67=0,"",RES_hhdet_tes!U67/RES_hhdet_fec!U67)</f>
        <v>3.9189228942998349</v>
      </c>
      <c r="V67" s="111">
        <f>IF(RES_hhdet_tes!V67=0,"",RES_hhdet_tes!V67/RES_hhdet_fec!V67)</f>
        <v>3.9701203143539781</v>
      </c>
      <c r="W67" s="111">
        <f>IF(RES_hhdet_tes!W67=0,"",RES_hhdet_tes!W67/RES_hhdet_fec!W67)</f>
        <v>4.0039104317666272</v>
      </c>
      <c r="X67" s="111">
        <f>IF(RES_hhdet_tes!X67=0,"",RES_hhdet_tes!X67/RES_hhdet_fec!X67)</f>
        <v>4.0237707250096379</v>
      </c>
      <c r="Y67" s="111">
        <f>IF(RES_hhdet_tes!Y67=0,"",RES_hhdet_tes!Y67/RES_hhdet_fec!Y67)</f>
        <v>4.042493373234743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0.53893301321298337</v>
      </c>
      <c r="C68" s="124">
        <f>IF(RES_hhdet_tes!C68=0,"",RES_hhdet_tes!C68/RES_hhdet_fec!C68)</f>
        <v>0.54216664234101031</v>
      </c>
      <c r="D68" s="124">
        <f>IF(RES_hhdet_tes!D68=0,"",RES_hhdet_tes!D68/RES_hhdet_fec!D68)</f>
        <v>0.54725082063742669</v>
      </c>
      <c r="E68" s="124">
        <f>IF(RES_hhdet_tes!E68=0,"",RES_hhdet_tes!E68/RES_hhdet_fec!E68)</f>
        <v>0.55287201887268966</v>
      </c>
      <c r="F68" s="124">
        <f>IF(RES_hhdet_tes!F68=0,"",RES_hhdet_tes!F68/RES_hhdet_fec!F68)</f>
        <v>0.56136893667883869</v>
      </c>
      <c r="G68" s="124">
        <f>IF(RES_hhdet_tes!G68=0,"",RES_hhdet_tes!G68/RES_hhdet_fec!G68)</f>
        <v>0.56414652872675686</v>
      </c>
      <c r="H68" s="124">
        <f>IF(RES_hhdet_tes!H68=0,"",RES_hhdet_tes!H68/RES_hhdet_fec!H68)</f>
        <v>0.56703241195555432</v>
      </c>
      <c r="I68" s="124">
        <f>IF(RES_hhdet_tes!I68=0,"",RES_hhdet_tes!I68/RES_hhdet_fec!I68)</f>
        <v>0.57099709890993888</v>
      </c>
      <c r="J68" s="124">
        <f>IF(RES_hhdet_tes!J68=0,"",RES_hhdet_tes!J68/RES_hhdet_fec!J68)</f>
        <v>0.58143435964060641</v>
      </c>
      <c r="K68" s="124">
        <f>IF(RES_hhdet_tes!K68=0,"",RES_hhdet_tes!K68/RES_hhdet_fec!K68)</f>
        <v>0.59101766175719084</v>
      </c>
      <c r="L68" s="124">
        <f>IF(RES_hhdet_tes!L68=0,"",RES_hhdet_tes!L68/RES_hhdet_fec!L68)</f>
        <v>0.60056630101172315</v>
      </c>
      <c r="M68" s="124">
        <f>IF(RES_hhdet_tes!M68=0,"",RES_hhdet_tes!M68/RES_hhdet_fec!M68)</f>
        <v>0.61227190861835734</v>
      </c>
      <c r="N68" s="124">
        <f>IF(RES_hhdet_tes!N68=0,"",RES_hhdet_tes!N68/RES_hhdet_fec!N68)</f>
        <v>0.62639934142592812</v>
      </c>
      <c r="O68" s="124">
        <f>IF(RES_hhdet_tes!O68=0,"",RES_hhdet_tes!O68/RES_hhdet_fec!O68)</f>
        <v>0.63898302269829121</v>
      </c>
      <c r="P68" s="124">
        <f>IF(RES_hhdet_tes!P68=0,"",RES_hhdet_tes!P68/RES_hhdet_fec!P68)</f>
        <v>0.64401953691828795</v>
      </c>
      <c r="Q68" s="124">
        <f>IF(RES_hhdet_tes!Q68=0,"",RES_hhdet_tes!Q68/RES_hhdet_fec!Q68)</f>
        <v>0.65092212928056048</v>
      </c>
      <c r="R68" s="124">
        <f>IF(RES_hhdet_tes!R68=0,"",RES_hhdet_tes!R68/RES_hhdet_fec!R68)</f>
        <v>0.66086594642021879</v>
      </c>
      <c r="S68" s="124">
        <f>IF(RES_hhdet_tes!S68=0,"",RES_hhdet_tes!S68/RES_hhdet_fec!S68)</f>
        <v>0.67335902767722267</v>
      </c>
      <c r="T68" s="124">
        <f>IF(RES_hhdet_tes!T68=0,"",RES_hhdet_tes!T68/RES_hhdet_fec!T68)</f>
        <v>0.68694509016757166</v>
      </c>
      <c r="U68" s="124">
        <f>IF(RES_hhdet_tes!U68=0,"",RES_hhdet_tes!U68/RES_hhdet_fec!U68)</f>
        <v>0.70128035957408474</v>
      </c>
      <c r="V68" s="124">
        <f>IF(RES_hhdet_tes!V68=0,"",RES_hhdet_tes!V68/RES_hhdet_fec!V68)</f>
        <v>0.71380611847803821</v>
      </c>
      <c r="W68" s="124">
        <f>IF(RES_hhdet_tes!W68=0,"",RES_hhdet_tes!W68/RES_hhdet_fec!W68)</f>
        <v>0.72546266179241348</v>
      </c>
      <c r="X68" s="124">
        <f>IF(RES_hhdet_tes!X68=0,"",RES_hhdet_tes!X68/RES_hhdet_fec!X68)</f>
        <v>0.74096884758484771</v>
      </c>
      <c r="Y68" s="124">
        <f>IF(RES_hhdet_tes!Y68=0,"",RES_hhdet_tes!Y68/RES_hhdet_fec!Y68)</f>
        <v>0.75383321505570655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0.52642724224592552</v>
      </c>
      <c r="C69" s="111">
        <f>IF(RES_hhdet_tes!C69=0,"",RES_hhdet_tes!C69/RES_hhdet_fec!C69)</f>
        <v>0.53060613587357242</v>
      </c>
      <c r="D69" s="111">
        <f>IF(RES_hhdet_tes!D69=0,"",RES_hhdet_tes!D69/RES_hhdet_fec!D69)</f>
        <v>0.53459388686872966</v>
      </c>
      <c r="E69" s="111">
        <f>IF(RES_hhdet_tes!E69=0,"",RES_hhdet_tes!E69/RES_hhdet_fec!E69)</f>
        <v>0.53941195336869041</v>
      </c>
      <c r="F69" s="111">
        <f>IF(RES_hhdet_tes!F69=0,"",RES_hhdet_tes!F69/RES_hhdet_fec!F69)</f>
        <v>0.54368873801625661</v>
      </c>
      <c r="G69" s="111">
        <f>IF(RES_hhdet_tes!G69=0,"",RES_hhdet_tes!G69/RES_hhdet_fec!G69)</f>
        <v>0.55037081612196448</v>
      </c>
      <c r="H69" s="111">
        <f>IF(RES_hhdet_tes!H69=0,"",RES_hhdet_tes!H69/RES_hhdet_fec!H69)</f>
        <v>0.55686199032864181</v>
      </c>
      <c r="I69" s="111">
        <f>IF(RES_hhdet_tes!I69=0,"",RES_hhdet_tes!I69/RES_hhdet_fec!I69)</f>
        <v>0.56559682167792358</v>
      </c>
      <c r="J69" s="111">
        <f>IF(RES_hhdet_tes!J69=0,"",RES_hhdet_tes!J69/RES_hhdet_fec!J69)</f>
        <v>0.57489194934162091</v>
      </c>
      <c r="K69" s="111">
        <f>IF(RES_hhdet_tes!K69=0,"",RES_hhdet_tes!K69/RES_hhdet_fec!K69)</f>
        <v>0.58563691055038491</v>
      </c>
      <c r="L69" s="111">
        <f>IF(RES_hhdet_tes!L69=0,"",RES_hhdet_tes!L69/RES_hhdet_fec!L69)</f>
        <v>0.59701113506225245</v>
      </c>
      <c r="M69" s="111">
        <f>IF(RES_hhdet_tes!M69=0,"",RES_hhdet_tes!M69/RES_hhdet_fec!M69)</f>
        <v>0.60894211643882024</v>
      </c>
      <c r="N69" s="111">
        <f>IF(RES_hhdet_tes!N69=0,"",RES_hhdet_tes!N69/RES_hhdet_fec!N69)</f>
        <v>0.62322844397772759</v>
      </c>
      <c r="O69" s="111">
        <f>IF(RES_hhdet_tes!O69=0,"",RES_hhdet_tes!O69/RES_hhdet_fec!O69)</f>
        <v>0.63596201212488601</v>
      </c>
      <c r="P69" s="111">
        <f>IF(RES_hhdet_tes!P69=0,"",RES_hhdet_tes!P69/RES_hhdet_fec!P69)</f>
        <v>0.64193359881775236</v>
      </c>
      <c r="Q69" s="111">
        <f>IF(RES_hhdet_tes!Q69=0,"",RES_hhdet_tes!Q69/RES_hhdet_fec!Q69)</f>
        <v>0.64891585882259517</v>
      </c>
      <c r="R69" s="111">
        <f>IF(RES_hhdet_tes!R69=0,"",RES_hhdet_tes!R69/RES_hhdet_fec!R69)</f>
        <v>0.6589549935419613</v>
      </c>
      <c r="S69" s="111">
        <f>IF(RES_hhdet_tes!S69=0,"",RES_hhdet_tes!S69/RES_hhdet_fec!S69)</f>
        <v>0.67140885402358075</v>
      </c>
      <c r="T69" s="111">
        <f>IF(RES_hhdet_tes!T69=0,"",RES_hhdet_tes!T69/RES_hhdet_fec!T69)</f>
        <v>0.68449336456011323</v>
      </c>
      <c r="U69" s="111">
        <f>IF(RES_hhdet_tes!U69=0,"",RES_hhdet_tes!U69/RES_hhdet_fec!U69)</f>
        <v>0.69881736191628918</v>
      </c>
      <c r="V69" s="111">
        <f>IF(RES_hhdet_tes!V69=0,"",RES_hhdet_tes!V69/RES_hhdet_fec!V69)</f>
        <v>0.71088952011165729</v>
      </c>
      <c r="W69" s="111">
        <f>IF(RES_hhdet_tes!W69=0,"",RES_hhdet_tes!W69/RES_hhdet_fec!W69)</f>
        <v>0.72225674994889988</v>
      </c>
      <c r="X69" s="111">
        <f>IF(RES_hhdet_tes!X69=0,"",RES_hhdet_tes!X69/RES_hhdet_fec!X69)</f>
        <v>0.73518062995620959</v>
      </c>
      <c r="Y69" s="111">
        <f>IF(RES_hhdet_tes!Y69=0,"",RES_hhdet_tes!Y69/RES_hhdet_fec!Y69)</f>
        <v>0.74849571188012587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0.85820212152170228</v>
      </c>
      <c r="C70" s="111">
        <f>IF(RES_hhdet_tes!C70=0,"",RES_hhdet_tes!C70/RES_hhdet_fec!C70)</f>
        <v>0.87879950950697749</v>
      </c>
      <c r="D70" s="111">
        <f>IF(RES_hhdet_tes!D70=0,"",RES_hhdet_tes!D70/RES_hhdet_fec!D70)</f>
        <v>0.86386012650507205</v>
      </c>
      <c r="E70" s="111">
        <f>IF(RES_hhdet_tes!E70=0,"",RES_hhdet_tes!E70/RES_hhdet_fec!E70)</f>
        <v>0.88835647844226151</v>
      </c>
      <c r="F70" s="111">
        <f>IF(RES_hhdet_tes!F70=0,"",RES_hhdet_tes!F70/RES_hhdet_fec!F70)</f>
        <v>0.86626886240430134</v>
      </c>
      <c r="G70" s="111">
        <f>IF(RES_hhdet_tes!G70=0,"",RES_hhdet_tes!G70/RES_hhdet_fec!G70)</f>
        <v>0.89368613799231955</v>
      </c>
      <c r="H70" s="111">
        <f>IF(RES_hhdet_tes!H70=0,"",RES_hhdet_tes!H70/RES_hhdet_fec!H70)</f>
        <v>0.8995623231898584</v>
      </c>
      <c r="I70" s="111">
        <f>IF(RES_hhdet_tes!I70=0,"",RES_hhdet_tes!I70/RES_hhdet_fec!I70)</f>
        <v>0.91089800173278201</v>
      </c>
      <c r="J70" s="111">
        <f>IF(RES_hhdet_tes!J70=0,"",RES_hhdet_tes!J70/RES_hhdet_fec!J70)</f>
        <v>0.89348384117681534</v>
      </c>
      <c r="K70" s="111">
        <f>IF(RES_hhdet_tes!K70=0,"",RES_hhdet_tes!K70/RES_hhdet_fec!K70)</f>
        <v>0.91635038501836052</v>
      </c>
      <c r="L70" s="111">
        <f>IF(RES_hhdet_tes!L70=0,"",RES_hhdet_tes!L70/RES_hhdet_fec!L70)</f>
        <v>0.92269463472876012</v>
      </c>
      <c r="M70" s="111">
        <f>IF(RES_hhdet_tes!M70=0,"",RES_hhdet_tes!M70/RES_hhdet_fec!M70)</f>
        <v>0.90679789013108092</v>
      </c>
      <c r="N70" s="111">
        <f>IF(RES_hhdet_tes!N70=0,"",RES_hhdet_tes!N70/RES_hhdet_fec!N70)</f>
        <v>0.93323651305497379</v>
      </c>
      <c r="O70" s="111">
        <f>IF(RES_hhdet_tes!O70=0,"",RES_hhdet_tes!O70/RES_hhdet_fec!O70)</f>
        <v>0.93932251103722952</v>
      </c>
      <c r="P70" s="111">
        <f>IF(RES_hhdet_tes!P70=0,"",RES_hhdet_tes!P70/RES_hhdet_fec!P70)</f>
        <v>0.90620298463533278</v>
      </c>
      <c r="Q70" s="111">
        <f>IF(RES_hhdet_tes!Q70=0,"",RES_hhdet_tes!Q70/RES_hhdet_fec!Q70)</f>
        <v>0.93937626211738889</v>
      </c>
      <c r="R70" s="111">
        <f>IF(RES_hhdet_tes!R70=0,"",RES_hhdet_tes!R70/RES_hhdet_fec!R70)</f>
        <v>0.94446866862240009</v>
      </c>
      <c r="S70" s="111">
        <f>IF(RES_hhdet_tes!S70=0,"",RES_hhdet_tes!S70/RES_hhdet_fec!S70)</f>
        <v>0.94237453758835366</v>
      </c>
      <c r="T70" s="111">
        <f>IF(RES_hhdet_tes!T70=0,"",RES_hhdet_tes!T70/RES_hhdet_fec!T70)</f>
        <v>0.94941742891520442</v>
      </c>
      <c r="U70" s="111">
        <f>IF(RES_hhdet_tes!U70=0,"",RES_hhdet_tes!U70/RES_hhdet_fec!U70)</f>
        <v>0.94486570556757599</v>
      </c>
      <c r="V70" s="111">
        <f>IF(RES_hhdet_tes!V70=0,"",RES_hhdet_tes!V70/RES_hhdet_fec!V70)</f>
        <v>0.9441432412567885</v>
      </c>
      <c r="W70" s="111">
        <f>IF(RES_hhdet_tes!W70=0,"",RES_hhdet_tes!W70/RES_hhdet_fec!W70)</f>
        <v>0.93934388692979265</v>
      </c>
      <c r="X70" s="111">
        <f>IF(RES_hhdet_tes!X70=0,"",RES_hhdet_tes!X70/RES_hhdet_fec!X70)</f>
        <v>0.97380288681817317</v>
      </c>
      <c r="Y70" s="111">
        <f>IF(RES_hhdet_tes!Y70=0,"",RES_hhdet_tes!Y70/RES_hhdet_fec!Y70)</f>
        <v>0.95122083127989265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0.52642724224592552</v>
      </c>
      <c r="C71" s="112">
        <f>IF(RES_hhdet_tes!C71=0,"",RES_hhdet_tes!C71/RES_hhdet_fec!C71)</f>
        <v>0.5364530426157692</v>
      </c>
      <c r="D71" s="112">
        <f>IF(RES_hhdet_tes!D71=0,"",RES_hhdet_tes!D71/RES_hhdet_fec!D71)</f>
        <v>0.54209375988431585</v>
      </c>
      <c r="E71" s="112">
        <f>IF(RES_hhdet_tes!E71=0,"",RES_hhdet_tes!E71/RES_hhdet_fec!E71)</f>
        <v>0.55401335741645352</v>
      </c>
      <c r="F71" s="112">
        <f>IF(RES_hhdet_tes!F71=0,"",RES_hhdet_tes!F71/RES_hhdet_fec!F71)</f>
        <v>0.55615829700497399</v>
      </c>
      <c r="G71" s="112">
        <f>IF(RES_hhdet_tes!G71=0,"",RES_hhdet_tes!G71/RES_hhdet_fec!G71)</f>
        <v>0.57638530071510796</v>
      </c>
      <c r="H71" s="112">
        <f>IF(RES_hhdet_tes!H71=0,"",RES_hhdet_tes!H71/RES_hhdet_fec!H71)</f>
        <v>0.58586620515095145</v>
      </c>
      <c r="I71" s="112">
        <f>IF(RES_hhdet_tes!I71=0,"",RES_hhdet_tes!I71/RES_hhdet_fec!I71)</f>
        <v>0.59938416373262704</v>
      </c>
      <c r="J71" s="112">
        <f>IF(RES_hhdet_tes!J71=0,"",RES_hhdet_tes!J71/RES_hhdet_fec!J71)</f>
        <v>0.60661261000173816</v>
      </c>
      <c r="K71" s="112">
        <f>IF(RES_hhdet_tes!K71=0,"",RES_hhdet_tes!K71/RES_hhdet_fec!K71)</f>
        <v>0.6153298683571079</v>
      </c>
      <c r="L71" s="112">
        <f>IF(RES_hhdet_tes!L71=0,"",RES_hhdet_tes!L71/RES_hhdet_fec!L71)</f>
        <v>0.62668058759166434</v>
      </c>
      <c r="M71" s="112">
        <f>IF(RES_hhdet_tes!M71=0,"",RES_hhdet_tes!M71/RES_hhdet_fec!M71)</f>
        <v>0.62794389725516209</v>
      </c>
      <c r="N71" s="112">
        <f>IF(RES_hhdet_tes!N71=0,"",RES_hhdet_tes!N71/RES_hhdet_fec!N71)</f>
        <v>0.63896078347229335</v>
      </c>
      <c r="O71" s="112">
        <f>IF(RES_hhdet_tes!O71=0,"",RES_hhdet_tes!O71/RES_hhdet_fec!O71)</f>
        <v>0.64968037625653163</v>
      </c>
      <c r="P71" s="112">
        <f>IF(RES_hhdet_tes!P71=0,"",RES_hhdet_tes!P71/RES_hhdet_fec!P71)</f>
        <v>0.66014866498006441</v>
      </c>
      <c r="Q71" s="112">
        <f>IF(RES_hhdet_tes!Q71=0,"",RES_hhdet_tes!Q71/RES_hhdet_fec!Q71)</f>
        <v>0.66905223888875309</v>
      </c>
      <c r="R71" s="112">
        <f>IF(RES_hhdet_tes!R71=0,"",RES_hhdet_tes!R71/RES_hhdet_fec!R71)</f>
        <v>0.68060220732233823</v>
      </c>
      <c r="S71" s="112">
        <f>IF(RES_hhdet_tes!S71=0,"",RES_hhdet_tes!S71/RES_hhdet_fec!S71)</f>
        <v>0.69066270107187089</v>
      </c>
      <c r="T71" s="112">
        <f>IF(RES_hhdet_tes!T71=0,"",RES_hhdet_tes!T71/RES_hhdet_fec!T71)</f>
        <v>0.70205130093438417</v>
      </c>
      <c r="U71" s="112">
        <f>IF(RES_hhdet_tes!U71=0,"",RES_hhdet_tes!U71/RES_hhdet_fec!U71)</f>
        <v>0.71655770458460621</v>
      </c>
      <c r="V71" s="112">
        <f>IF(RES_hhdet_tes!V71=0,"",RES_hhdet_tes!V71/RES_hhdet_fec!V71)</f>
        <v>0.73437374567843205</v>
      </c>
      <c r="W71" s="112">
        <f>IF(RES_hhdet_tes!W71=0,"",RES_hhdet_tes!W71/RES_hhdet_fec!W71)</f>
        <v>0.77332800606525198</v>
      </c>
      <c r="X71" s="112">
        <f>IF(RES_hhdet_tes!X71=0,"",RES_hhdet_tes!X71/RES_hhdet_fec!X71)</f>
        <v>0.79982457527040995</v>
      </c>
      <c r="Y71" s="112">
        <f>IF(RES_hhdet_tes!Y71=0,"",RES_hhdet_tes!Y71/RES_hhdet_fec!Y71)</f>
        <v>0.80283950147664729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0.63638053770781355</v>
      </c>
      <c r="C73" s="112">
        <f>IF(RES_hhdet_tes!C73=0,"",RES_hhdet_tes!C73/RES_hhdet_fec!C73)</f>
        <v>0.63892526661125215</v>
      </c>
      <c r="D73" s="112">
        <f>IF(RES_hhdet_tes!D73=0,"",RES_hhdet_tes!D73/RES_hhdet_fec!D73)</f>
        <v>0.64279206149068091</v>
      </c>
      <c r="E73" s="112">
        <f>IF(RES_hhdet_tes!E73=0,"",RES_hhdet_tes!E73/RES_hhdet_fec!E73)</f>
        <v>0.64757884166703594</v>
      </c>
      <c r="F73" s="112">
        <f>IF(RES_hhdet_tes!F73=0,"",RES_hhdet_tes!F73/RES_hhdet_fec!F73)</f>
        <v>0.65221820421589549</v>
      </c>
      <c r="G73" s="112">
        <f>IF(RES_hhdet_tes!G73=0,"",RES_hhdet_tes!G73/RES_hhdet_fec!G73)</f>
        <v>0.65488730635491865</v>
      </c>
      <c r="H73" s="112">
        <f>IF(RES_hhdet_tes!H73=0,"",RES_hhdet_tes!H73/RES_hhdet_fec!H73)</f>
        <v>0.6587422018999326</v>
      </c>
      <c r="I73" s="112">
        <f>IF(RES_hhdet_tes!I73=0,"",RES_hhdet_tes!I73/RES_hhdet_fec!I73)</f>
        <v>0.6594705173319757</v>
      </c>
      <c r="J73" s="112">
        <f>IF(RES_hhdet_tes!J73=0,"",RES_hhdet_tes!J73/RES_hhdet_fec!J73)</f>
        <v>0.66033107755292364</v>
      </c>
      <c r="K73" s="112">
        <f>IF(RES_hhdet_tes!K73=0,"",RES_hhdet_tes!K73/RES_hhdet_fec!K73)</f>
        <v>0.66057411083612427</v>
      </c>
      <c r="L73" s="112">
        <f>IF(RES_hhdet_tes!L73=0,"",RES_hhdet_tes!L73/RES_hhdet_fec!L73)</f>
        <v>0.66125361947519035</v>
      </c>
      <c r="M73" s="112">
        <f>IF(RES_hhdet_tes!M73=0,"",RES_hhdet_tes!M73/RES_hhdet_fec!M73)</f>
        <v>0.66544033885008125</v>
      </c>
      <c r="N73" s="112">
        <f>IF(RES_hhdet_tes!N73=0,"",RES_hhdet_tes!N73/RES_hhdet_fec!N73)</f>
        <v>0.67466117655687474</v>
      </c>
      <c r="O73" s="112">
        <f>IF(RES_hhdet_tes!O73=0,"",RES_hhdet_tes!O73/RES_hhdet_fec!O73)</f>
        <v>0.67623483703854814</v>
      </c>
      <c r="P73" s="112">
        <f>IF(RES_hhdet_tes!P73=0,"",RES_hhdet_tes!P73/RES_hhdet_fec!P73)</f>
        <v>0.68026175102885855</v>
      </c>
      <c r="Q73" s="112">
        <f>IF(RES_hhdet_tes!Q73=0,"",RES_hhdet_tes!Q73/RES_hhdet_fec!Q73)</f>
        <v>0.68041347494039861</v>
      </c>
      <c r="R73" s="112">
        <f>IF(RES_hhdet_tes!R73=0,"",RES_hhdet_tes!R73/RES_hhdet_fec!R73)</f>
        <v>0.68192658400432771</v>
      </c>
      <c r="S73" s="112">
        <f>IF(RES_hhdet_tes!S73=0,"",RES_hhdet_tes!S73/RES_hhdet_fec!S73)</f>
        <v>0.68902566358372863</v>
      </c>
      <c r="T73" s="112">
        <f>IF(RES_hhdet_tes!T73=0,"",RES_hhdet_tes!T73/RES_hhdet_fec!T73)</f>
        <v>0.70968951111872336</v>
      </c>
      <c r="U73" s="112">
        <f>IF(RES_hhdet_tes!U73=0,"",RES_hhdet_tes!U73/RES_hhdet_fec!U73)</f>
        <v>0.73010385914739129</v>
      </c>
      <c r="V73" s="112">
        <f>IF(RES_hhdet_tes!V73=0,"",RES_hhdet_tes!V73/RES_hhdet_fec!V73)</f>
        <v>0.75108035221209746</v>
      </c>
      <c r="W73" s="112">
        <f>IF(RES_hhdet_tes!W73=0,"",RES_hhdet_tes!W73/RES_hhdet_fec!W73)</f>
        <v>0.7547321344042206</v>
      </c>
      <c r="X73" s="112">
        <f>IF(RES_hhdet_tes!X73=0,"",RES_hhdet_tes!X73/RES_hhdet_fec!X73)</f>
        <v>0.75507055091758857</v>
      </c>
      <c r="Y73" s="112">
        <f>IF(RES_hhdet_tes!Y73=0,"",RES_hhdet_tes!Y73/RES_hhdet_fec!Y73)</f>
        <v>0.75571738740434169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0.90501139537147524</v>
      </c>
      <c r="C74" s="113">
        <f>IF(RES_hhdet_tes!C74=0,"",RES_hhdet_tes!C74/RES_hhdet_fec!C74)</f>
        <v>0.91770004366934022</v>
      </c>
      <c r="D74" s="113">
        <f>IF(RES_hhdet_tes!D74=0,"",RES_hhdet_tes!D74/RES_hhdet_fec!D74)</f>
        <v>0.90688115046300177</v>
      </c>
      <c r="E74" s="113">
        <f>IF(RES_hhdet_tes!E74=0,"",RES_hhdet_tes!E74/RES_hhdet_fec!E74)</f>
        <v>0.92273501461240659</v>
      </c>
      <c r="F74" s="113">
        <f>IF(RES_hhdet_tes!F74=0,"",RES_hhdet_tes!F74/RES_hhdet_fec!F74)</f>
        <v>0.90728417932167582</v>
      </c>
      <c r="G74" s="113">
        <f>IF(RES_hhdet_tes!G74=0,"",RES_hhdet_tes!G74/RES_hhdet_fec!G74)</f>
        <v>0.92195940154940614</v>
      </c>
      <c r="H74" s="113">
        <f>IF(RES_hhdet_tes!H74=0,"",RES_hhdet_tes!H74/RES_hhdet_fec!H74)</f>
        <v>0.92447866483576757</v>
      </c>
      <c r="I74" s="113">
        <f>IF(RES_hhdet_tes!I74=0,"",RES_hhdet_tes!I74/RES_hhdet_fec!I74)</f>
        <v>0.92979741464147814</v>
      </c>
      <c r="J74" s="113">
        <f>IF(RES_hhdet_tes!J74=0,"",RES_hhdet_tes!J74/RES_hhdet_fec!J74)</f>
        <v>0.914168079120663</v>
      </c>
      <c r="K74" s="113">
        <f>IF(RES_hhdet_tes!K74=0,"",RES_hhdet_tes!K74/RES_hhdet_fec!K74)</f>
        <v>0.93095964112332097</v>
      </c>
      <c r="L74" s="113">
        <f>IF(RES_hhdet_tes!L74=0,"",RES_hhdet_tes!L74/RES_hhdet_fec!L74)</f>
        <v>0.93431799756306166</v>
      </c>
      <c r="M74" s="113">
        <f>IF(RES_hhdet_tes!M74=0,"",RES_hhdet_tes!M74/RES_hhdet_fec!M74)</f>
        <v>0.92014920443846182</v>
      </c>
      <c r="N74" s="113">
        <f>IF(RES_hhdet_tes!N74=0,"",RES_hhdet_tes!N74/RES_hhdet_fec!N74)</f>
        <v>0.94252267256897004</v>
      </c>
      <c r="O74" s="113">
        <f>IF(RES_hhdet_tes!O74=0,"",RES_hhdet_tes!O74/RES_hhdet_fec!O74)</f>
        <v>0.94615652596866462</v>
      </c>
      <c r="P74" s="113">
        <f>IF(RES_hhdet_tes!P74=0,"",RES_hhdet_tes!P74/RES_hhdet_fec!P74)</f>
        <v>0.91387293279375414</v>
      </c>
      <c r="Q74" s="113">
        <f>IF(RES_hhdet_tes!Q74=0,"",RES_hhdet_tes!Q74/RES_hhdet_fec!Q74)</f>
        <v>0.94271359218516282</v>
      </c>
      <c r="R74" s="113">
        <f>IF(RES_hhdet_tes!R74=0,"",RES_hhdet_tes!R74/RES_hhdet_fec!R74)</f>
        <v>0.94629081861421294</v>
      </c>
      <c r="S74" s="113">
        <f>IF(RES_hhdet_tes!S74=0,"",RES_hhdet_tes!S74/RES_hhdet_fec!S74)</f>
        <v>0.94490844409091301</v>
      </c>
      <c r="T74" s="113">
        <f>IF(RES_hhdet_tes!T74=0,"",RES_hhdet_tes!T74/RES_hhdet_fec!T74)</f>
        <v>0.95451109281159652</v>
      </c>
      <c r="U74" s="113">
        <f>IF(RES_hhdet_tes!U74=0,"",RES_hhdet_tes!U74/RES_hhdet_fec!U74)</f>
        <v>0.94972131280703076</v>
      </c>
      <c r="V74" s="113">
        <f>IF(RES_hhdet_tes!V74=0,"",RES_hhdet_tes!V74/RES_hhdet_fec!V74)</f>
        <v>0.94884701317865228</v>
      </c>
      <c r="W74" s="113">
        <f>IF(RES_hhdet_tes!W74=0,"",RES_hhdet_tes!W74/RES_hhdet_fec!W74)</f>
        <v>0.93976748456838421</v>
      </c>
      <c r="X74" s="113">
        <f>IF(RES_hhdet_tes!X74=0,"",RES_hhdet_tes!X74/RES_hhdet_fec!X74)</f>
        <v>0.99723075696136432</v>
      </c>
      <c r="Y74" s="113">
        <f>IF(RES_hhdet_tes!Y74=0,"",RES_hhdet_tes!Y74/RES_hhdet_fec!Y74)</f>
        <v>0.95178405320283732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0.63638053770781355</v>
      </c>
      <c r="C75" s="111">
        <f>IF(RES_hhdet_tes!C75=0,"",RES_hhdet_tes!C75/RES_hhdet_fec!C75)</f>
        <v>0.64011446380866499</v>
      </c>
      <c r="D75" s="111">
        <f>IF(RES_hhdet_tes!D75=0,"",RES_hhdet_tes!D75/RES_hhdet_fec!D75)</f>
        <v>0.6450685169838577</v>
      </c>
      <c r="E75" s="111">
        <f>IF(RES_hhdet_tes!E75=0,"",RES_hhdet_tes!E75/RES_hhdet_fec!E75)</f>
        <v>0.65059755200345681</v>
      </c>
      <c r="F75" s="111">
        <f>IF(RES_hhdet_tes!F75=0,"",RES_hhdet_tes!F75/RES_hhdet_fec!F75)</f>
        <v>0.65451325350168266</v>
      </c>
      <c r="G75" s="111">
        <f>IF(RES_hhdet_tes!G75=0,"",RES_hhdet_tes!G75/RES_hhdet_fec!G75)</f>
        <v>0.65635167343663137</v>
      </c>
      <c r="H75" s="111">
        <f>IF(RES_hhdet_tes!H75=0,"",RES_hhdet_tes!H75/RES_hhdet_fec!H75)</f>
        <v>0.65875752472022109</v>
      </c>
      <c r="I75" s="111">
        <f>IF(RES_hhdet_tes!I75=0,"",RES_hhdet_tes!I75/RES_hhdet_fec!I75)</f>
        <v>0.6594506246175611</v>
      </c>
      <c r="J75" s="111">
        <f>IF(RES_hhdet_tes!J75=0,"",RES_hhdet_tes!J75/RES_hhdet_fec!J75)</f>
        <v>0.66363834624853357</v>
      </c>
      <c r="K75" s="111">
        <f>IF(RES_hhdet_tes!K75=0,"",RES_hhdet_tes!K75/RES_hhdet_fec!K75)</f>
        <v>0.66415611560669008</v>
      </c>
      <c r="L75" s="111">
        <f>IF(RES_hhdet_tes!L75=0,"",RES_hhdet_tes!L75/RES_hhdet_fec!L75)</f>
        <v>0.6648096267199064</v>
      </c>
      <c r="M75" s="111">
        <f>IF(RES_hhdet_tes!M75=0,"",RES_hhdet_tes!M75/RES_hhdet_fec!M75)</f>
        <v>0.66736935086968019</v>
      </c>
      <c r="N75" s="111">
        <f>IF(RES_hhdet_tes!N75=0,"",RES_hhdet_tes!N75/RES_hhdet_fec!N75)</f>
        <v>0.67343875793443431</v>
      </c>
      <c r="O75" s="111">
        <f>IF(RES_hhdet_tes!O75=0,"",RES_hhdet_tes!O75/RES_hhdet_fec!O75)</f>
        <v>0.67567806391987717</v>
      </c>
      <c r="P75" s="111">
        <f>IF(RES_hhdet_tes!P75=0,"",RES_hhdet_tes!P75/RES_hhdet_fec!P75)</f>
        <v>0.68231625226891157</v>
      </c>
      <c r="Q75" s="111">
        <f>IF(RES_hhdet_tes!Q75=0,"",RES_hhdet_tes!Q75/RES_hhdet_fec!Q75)</f>
        <v>0.68245192429156309</v>
      </c>
      <c r="R75" s="111">
        <f>IF(RES_hhdet_tes!R75=0,"",RES_hhdet_tes!R75/RES_hhdet_fec!R75)</f>
        <v>0.68676863890539319</v>
      </c>
      <c r="S75" s="111">
        <f>IF(RES_hhdet_tes!S75=0,"",RES_hhdet_tes!S75/RES_hhdet_fec!S75)</f>
        <v>0.70086193375847472</v>
      </c>
      <c r="T75" s="111">
        <f>IF(RES_hhdet_tes!T75=0,"",RES_hhdet_tes!T75/RES_hhdet_fec!T75)</f>
        <v>0.72268865048412156</v>
      </c>
      <c r="U75" s="111">
        <f>IF(RES_hhdet_tes!U75=0,"",RES_hhdet_tes!U75/RES_hhdet_fec!U75)</f>
        <v>0.73708520147292189</v>
      </c>
      <c r="V75" s="111">
        <f>IF(RES_hhdet_tes!V75=0,"",RES_hhdet_tes!V75/RES_hhdet_fec!V75)</f>
        <v>0.75435067230706065</v>
      </c>
      <c r="W75" s="111">
        <f>IF(RES_hhdet_tes!W75=0,"",RES_hhdet_tes!W75/RES_hhdet_fec!W75)</f>
        <v>0.75689790272420066</v>
      </c>
      <c r="X75" s="111">
        <f>IF(RES_hhdet_tes!X75=0,"",RES_hhdet_tes!X75/RES_hhdet_fec!X75)</f>
        <v>0.77011130495514768</v>
      </c>
      <c r="Y75" s="111">
        <f>IF(RES_hhdet_tes!Y75=0,"",RES_hhdet_tes!Y75/RES_hhdet_fec!Y75)</f>
        <v>0.77447079027733523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0.62029013730961247</v>
      </c>
      <c r="C77" s="124">
        <f>IF(RES_hhdet_tes!C77=0,"",RES_hhdet_tes!C77/RES_hhdet_fec!C77)</f>
        <v>0.62213115179054268</v>
      </c>
      <c r="D77" s="124">
        <f>IF(RES_hhdet_tes!D77=0,"",RES_hhdet_tes!D77/RES_hhdet_fec!D77)</f>
        <v>0.62418197172399492</v>
      </c>
      <c r="E77" s="124">
        <f>IF(RES_hhdet_tes!E77=0,"",RES_hhdet_tes!E77/RES_hhdet_fec!E77)</f>
        <v>0.62705968982263138</v>
      </c>
      <c r="F77" s="124">
        <f>IF(RES_hhdet_tes!F77=0,"",RES_hhdet_tes!F77/RES_hhdet_fec!F77)</f>
        <v>0.63276371466493941</v>
      </c>
      <c r="G77" s="124">
        <f>IF(RES_hhdet_tes!G77=0,"",RES_hhdet_tes!G77/RES_hhdet_fec!G77)</f>
        <v>0.62887704391266908</v>
      </c>
      <c r="H77" s="124">
        <f>IF(RES_hhdet_tes!H77=0,"",RES_hhdet_tes!H77/RES_hhdet_fec!H77)</f>
        <v>0.62915582625554822</v>
      </c>
      <c r="I77" s="124">
        <f>IF(RES_hhdet_tes!I77=0,"",RES_hhdet_tes!I77/RES_hhdet_fec!I77)</f>
        <v>0.62834568674510372</v>
      </c>
      <c r="J77" s="124">
        <f>IF(RES_hhdet_tes!J77=0,"",RES_hhdet_tes!J77/RES_hhdet_fec!J77)</f>
        <v>0.63254346732044853</v>
      </c>
      <c r="K77" s="124">
        <f>IF(RES_hhdet_tes!K77=0,"",RES_hhdet_tes!K77/RES_hhdet_fec!K77)</f>
        <v>0.63182185965101634</v>
      </c>
      <c r="L77" s="124">
        <f>IF(RES_hhdet_tes!L77=0,"",RES_hhdet_tes!L77/RES_hhdet_fec!L77)</f>
        <v>0.62821580122506571</v>
      </c>
      <c r="M77" s="124">
        <f>IF(RES_hhdet_tes!M77=0,"",RES_hhdet_tes!M77/RES_hhdet_fec!M77)</f>
        <v>0.62527268325964824</v>
      </c>
      <c r="N77" s="124">
        <f>IF(RES_hhdet_tes!N77=0,"",RES_hhdet_tes!N77/RES_hhdet_fec!N77)</f>
        <v>0.62706024880872036</v>
      </c>
      <c r="O77" s="124">
        <f>IF(RES_hhdet_tes!O77=0,"",RES_hhdet_tes!O77/RES_hhdet_fec!O77)</f>
        <v>0.62864377333936106</v>
      </c>
      <c r="P77" s="124">
        <f>IF(RES_hhdet_tes!P77=0,"",RES_hhdet_tes!P77/RES_hhdet_fec!P77)</f>
        <v>0.6280681208506359</v>
      </c>
      <c r="Q77" s="124">
        <f>IF(RES_hhdet_tes!Q77=0,"",RES_hhdet_tes!Q77/RES_hhdet_fec!Q77)</f>
        <v>0.62837050090243596</v>
      </c>
      <c r="R77" s="124">
        <f>IF(RES_hhdet_tes!R77=0,"",RES_hhdet_tes!R77/RES_hhdet_fec!R77)</f>
        <v>0.62862133822173127</v>
      </c>
      <c r="S77" s="124">
        <f>IF(RES_hhdet_tes!S77=0,"",RES_hhdet_tes!S77/RES_hhdet_fec!S77)</f>
        <v>0.62956948134196689</v>
      </c>
      <c r="T77" s="124">
        <f>IF(RES_hhdet_tes!T77=0,"",RES_hhdet_tes!T77/RES_hhdet_fec!T77)</f>
        <v>0.63133744256444713</v>
      </c>
      <c r="U77" s="124">
        <f>IF(RES_hhdet_tes!U77=0,"",RES_hhdet_tes!U77/RES_hhdet_fec!U77)</f>
        <v>0.63241648849087961</v>
      </c>
      <c r="V77" s="124">
        <f>IF(RES_hhdet_tes!V77=0,"",RES_hhdet_tes!V77/RES_hhdet_fec!V77)</f>
        <v>0.63426614385348135</v>
      </c>
      <c r="W77" s="124">
        <f>IF(RES_hhdet_tes!W77=0,"",RES_hhdet_tes!W77/RES_hhdet_fec!W77)</f>
        <v>0.63672902659541764</v>
      </c>
      <c r="X77" s="124">
        <f>IF(RES_hhdet_tes!X77=0,"",RES_hhdet_tes!X77/RES_hhdet_fec!X77)</f>
        <v>0.64009180022685985</v>
      </c>
      <c r="Y77" s="124">
        <f>IF(RES_hhdet_tes!Y77=0,"",RES_hhdet_tes!Y77/RES_hhdet_fec!Y77)</f>
        <v>0.64639728932644647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0.61678788999472645</v>
      </c>
      <c r="C78" s="111">
        <f>IF(RES_hhdet_tes!C78=0,"",RES_hhdet_tes!C78/RES_hhdet_fec!C78)</f>
        <v>0.61776759155644023</v>
      </c>
      <c r="D78" s="111">
        <f>IF(RES_hhdet_tes!D78=0,"",RES_hhdet_tes!D78/RES_hhdet_fec!D78)</f>
        <v>0.61876007646215714</v>
      </c>
      <c r="E78" s="111">
        <f>IF(RES_hhdet_tes!E78=0,"",RES_hhdet_tes!E78/RES_hhdet_fec!E78)</f>
        <v>0.619829951433299</v>
      </c>
      <c r="F78" s="111">
        <f>IF(RES_hhdet_tes!F78=0,"",RES_hhdet_tes!F78/RES_hhdet_fec!F78)</f>
        <v>0.62090439474583148</v>
      </c>
      <c r="G78" s="111">
        <f>IF(RES_hhdet_tes!G78=0,"",RES_hhdet_tes!G78/RES_hhdet_fec!G78)</f>
        <v>0.62208837446066556</v>
      </c>
      <c r="H78" s="111">
        <f>IF(RES_hhdet_tes!H78=0,"",RES_hhdet_tes!H78/RES_hhdet_fec!H78)</f>
        <v>0.62326165380045695</v>
      </c>
      <c r="I78" s="111">
        <f>IF(RES_hhdet_tes!I78=0,"",RES_hhdet_tes!I78/RES_hhdet_fec!I78)</f>
        <v>0.62380427732388155</v>
      </c>
      <c r="J78" s="111">
        <f>IF(RES_hhdet_tes!J78=0,"",RES_hhdet_tes!J78/RES_hhdet_fec!J78)</f>
        <v>0.6239357405057474</v>
      </c>
      <c r="K78" s="111">
        <f>IF(RES_hhdet_tes!K78=0,"",RES_hhdet_tes!K78/RES_hhdet_fec!K78)</f>
        <v>0.62414800597053333</v>
      </c>
      <c r="L78" s="111">
        <f>IF(RES_hhdet_tes!L78=0,"",RES_hhdet_tes!L78/RES_hhdet_fec!L78)</f>
        <v>0.62436145755034722</v>
      </c>
      <c r="M78" s="111">
        <f>IF(RES_hhdet_tes!M78=0,"",RES_hhdet_tes!M78/RES_hhdet_fec!M78)</f>
        <v>0.62456490480690052</v>
      </c>
      <c r="N78" s="111">
        <f>IF(RES_hhdet_tes!N78=0,"",RES_hhdet_tes!N78/RES_hhdet_fec!N78)</f>
        <v>0.62473624817011564</v>
      </c>
      <c r="O78" s="111">
        <f>IF(RES_hhdet_tes!O78=0,"",RES_hhdet_tes!O78/RES_hhdet_fec!O78)</f>
        <v>0.6248802315020473</v>
      </c>
      <c r="P78" s="111">
        <f>IF(RES_hhdet_tes!P78=0,"",RES_hhdet_tes!P78/RES_hhdet_fec!P78)</f>
        <v>0.62496467451971871</v>
      </c>
      <c r="Q78" s="111">
        <f>IF(RES_hhdet_tes!Q78=0,"",RES_hhdet_tes!Q78/RES_hhdet_fec!Q78)</f>
        <v>0.62511474539687928</v>
      </c>
      <c r="R78" s="111">
        <f>IF(RES_hhdet_tes!R78=0,"",RES_hhdet_tes!R78/RES_hhdet_fec!R78)</f>
        <v>0.62550733103784528</v>
      </c>
      <c r="S78" s="111">
        <f>IF(RES_hhdet_tes!S78=0,"",RES_hhdet_tes!S78/RES_hhdet_fec!S78)</f>
        <v>0.6262778539207331</v>
      </c>
      <c r="T78" s="111">
        <f>IF(RES_hhdet_tes!T78=0,"",RES_hhdet_tes!T78/RES_hhdet_fec!T78)</f>
        <v>0.62740040654045692</v>
      </c>
      <c r="U78" s="111">
        <f>IF(RES_hhdet_tes!U78=0,"",RES_hhdet_tes!U78/RES_hhdet_fec!U78)</f>
        <v>0.62880098230514037</v>
      </c>
      <c r="V78" s="111">
        <f>IF(RES_hhdet_tes!V78=0,"",RES_hhdet_tes!V78/RES_hhdet_fec!V78)</f>
        <v>0.63011912048317831</v>
      </c>
      <c r="W78" s="111">
        <f>IF(RES_hhdet_tes!W78=0,"",RES_hhdet_tes!W78/RES_hhdet_fec!W78)</f>
        <v>0.6312636676314527</v>
      </c>
      <c r="X78" s="111">
        <f>IF(RES_hhdet_tes!X78=0,"",RES_hhdet_tes!X78/RES_hhdet_fec!X78)</f>
        <v>0.63238694272458895</v>
      </c>
      <c r="Y78" s="111">
        <f>IF(RES_hhdet_tes!Y78=0,"",RES_hhdet_tes!Y78/RES_hhdet_fec!Y78)</f>
        <v>0.63342328254655511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0.76198187868727574</v>
      </c>
      <c r="C79" s="45">
        <f>IF(RES_hhdet_tes!C79=0,"",RES_hhdet_tes!C79/RES_hhdet_fec!C79)</f>
        <v>0.76567957550365018</v>
      </c>
      <c r="D79" s="45">
        <f>IF(RES_hhdet_tes!D79=0,"",RES_hhdet_tes!D79/RES_hhdet_fec!D79)</f>
        <v>0.76911529697048764</v>
      </c>
      <c r="E79" s="45">
        <f>IF(RES_hhdet_tes!E79=0,"",RES_hhdet_tes!E79/RES_hhdet_fec!E79)</f>
        <v>0.77280767951334661</v>
      </c>
      <c r="F79" s="45">
        <f>IF(RES_hhdet_tes!F79=0,"",RES_hhdet_tes!F79/RES_hhdet_fec!F79)</f>
        <v>0.77533393228212333</v>
      </c>
      <c r="G79" s="45">
        <f>IF(RES_hhdet_tes!G79=0,"",RES_hhdet_tes!G79/RES_hhdet_fec!G79)</f>
        <v>0.77838194780788816</v>
      </c>
      <c r="H79" s="45">
        <f>IF(RES_hhdet_tes!H79=0,"",RES_hhdet_tes!H79/RES_hhdet_fec!H79)</f>
        <v>0.77947655075397793</v>
      </c>
      <c r="I79" s="45">
        <f>IF(RES_hhdet_tes!I79=0,"",RES_hhdet_tes!I79/RES_hhdet_fec!I79)</f>
        <v>0.7816365627046552</v>
      </c>
      <c r="J79" s="45">
        <f>IF(RES_hhdet_tes!J79=0,"",RES_hhdet_tes!J79/RES_hhdet_fec!J79)</f>
        <v>0.78294351796644246</v>
      </c>
      <c r="K79" s="45">
        <f>IF(RES_hhdet_tes!K79=0,"",RES_hhdet_tes!K79/RES_hhdet_fec!K79)</f>
        <v>0.78364163040717005</v>
      </c>
      <c r="L79" s="45">
        <f>IF(RES_hhdet_tes!L79=0,"",RES_hhdet_tes!L79/RES_hhdet_fec!L79)</f>
        <v>0.7875196852764268</v>
      </c>
      <c r="M79" s="45">
        <f>IF(RES_hhdet_tes!M79=0,"",RES_hhdet_tes!M79/RES_hhdet_fec!M79)</f>
        <v>0.79040836310860119</v>
      </c>
      <c r="N79" s="45">
        <f>IF(RES_hhdet_tes!N79=0,"",RES_hhdet_tes!N79/RES_hhdet_fec!N79)</f>
        <v>0.79277860689017299</v>
      </c>
      <c r="O79" s="45">
        <f>IF(RES_hhdet_tes!O79=0,"",RES_hhdet_tes!O79/RES_hhdet_fec!O79)</f>
        <v>0.79499731578232402</v>
      </c>
      <c r="P79" s="45">
        <f>IF(RES_hhdet_tes!P79=0,"",RES_hhdet_tes!P79/RES_hhdet_fec!P79)</f>
        <v>0.79722608851544896</v>
      </c>
      <c r="Q79" s="45">
        <f>IF(RES_hhdet_tes!Q79=0,"",RES_hhdet_tes!Q79/RES_hhdet_fec!Q79)</f>
        <v>0.80664856811209207</v>
      </c>
      <c r="R79" s="45">
        <f>IF(RES_hhdet_tes!R79=0,"",RES_hhdet_tes!R79/RES_hhdet_fec!R79)</f>
        <v>0.80716846485435989</v>
      </c>
      <c r="S79" s="45">
        <f>IF(RES_hhdet_tes!S79=0,"",RES_hhdet_tes!S79/RES_hhdet_fec!S79)</f>
        <v>0.80895286405683997</v>
      </c>
      <c r="T79" s="45">
        <f>IF(RES_hhdet_tes!T79=0,"",RES_hhdet_tes!T79/RES_hhdet_fec!T79)</f>
        <v>0.81812327400673279</v>
      </c>
      <c r="U79" s="45">
        <f>IF(RES_hhdet_tes!U79=0,"",RES_hhdet_tes!U79/RES_hhdet_fec!U79)</f>
        <v>0.82171737924473698</v>
      </c>
      <c r="V79" s="45">
        <f>IF(RES_hhdet_tes!V79=0,"",RES_hhdet_tes!V79/RES_hhdet_fec!V79)</f>
        <v>0.83863682952242158</v>
      </c>
      <c r="W79" s="45">
        <f>IF(RES_hhdet_tes!W79=0,"",RES_hhdet_tes!W79/RES_hhdet_fec!W79)</f>
        <v>0.8629871416825311</v>
      </c>
      <c r="X79" s="45">
        <f>IF(RES_hhdet_tes!X79=0,"",RES_hhdet_tes!X79/RES_hhdet_fec!X79)</f>
        <v>0.88081359664609316</v>
      </c>
      <c r="Y79" s="45">
        <f>IF(RES_hhdet_tes!Y79=0,"",RES_hhdet_tes!Y79/RES_hhdet_fec!Y79)</f>
        <v>0.89388154296587563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0.48380439834393946</v>
      </c>
      <c r="C81" s="119">
        <f>IF(RES_hhdet_tes!C81=0,"",RES_hhdet_tes!C81/RES_hhdet_fec!C81)</f>
        <v>0.50892097326788155</v>
      </c>
      <c r="D81" s="119">
        <f>IF(RES_hhdet_tes!D81=0,"",RES_hhdet_tes!D81/RES_hhdet_fec!D81)</f>
        <v>0.53412634077802434</v>
      </c>
      <c r="E81" s="119">
        <f>IF(RES_hhdet_tes!E81=0,"",RES_hhdet_tes!E81/RES_hhdet_fec!E81)</f>
        <v>0.55485038088901162</v>
      </c>
      <c r="F81" s="119">
        <f>IF(RES_hhdet_tes!F81=0,"",RES_hhdet_tes!F81/RES_hhdet_fec!F81)</f>
        <v>0.57315168135185257</v>
      </c>
      <c r="G81" s="119">
        <f>IF(RES_hhdet_tes!G81=0,"",RES_hhdet_tes!G81/RES_hhdet_fec!G81)</f>
        <v>0.57972209738324076</v>
      </c>
      <c r="H81" s="119">
        <f>IF(RES_hhdet_tes!H81=0,"",RES_hhdet_tes!H81/RES_hhdet_fec!H81)</f>
        <v>0.60241717200615386</v>
      </c>
      <c r="I81" s="119">
        <f>IF(RES_hhdet_tes!I81=0,"",RES_hhdet_tes!I81/RES_hhdet_fec!I81)</f>
        <v>0.61217735182365196</v>
      </c>
      <c r="J81" s="119">
        <f>IF(RES_hhdet_tes!J81=0,"",RES_hhdet_tes!J81/RES_hhdet_fec!J81)</f>
        <v>0.61852130775667147</v>
      </c>
      <c r="K81" s="119">
        <f>IF(RES_hhdet_tes!K81=0,"",RES_hhdet_tes!K81/RES_hhdet_fec!K81)</f>
        <v>0.62476235533864966</v>
      </c>
      <c r="L81" s="119">
        <f>IF(RES_hhdet_tes!L81=0,"",RES_hhdet_tes!L81/RES_hhdet_fec!L81)</f>
        <v>0.62827843698856933</v>
      </c>
      <c r="M81" s="119">
        <f>IF(RES_hhdet_tes!M81=0,"",RES_hhdet_tes!M81/RES_hhdet_fec!M81)</f>
        <v>0.64765326556731506</v>
      </c>
      <c r="N81" s="119">
        <f>IF(RES_hhdet_tes!N81=0,"",RES_hhdet_tes!N81/RES_hhdet_fec!N81)</f>
        <v>0.65177581408733543</v>
      </c>
      <c r="O81" s="119">
        <f>IF(RES_hhdet_tes!O81=0,"",RES_hhdet_tes!O81/RES_hhdet_fec!O81)</f>
        <v>0.64959061547739683</v>
      </c>
      <c r="P81" s="119">
        <f>IF(RES_hhdet_tes!P81=0,"",RES_hhdet_tes!P81/RES_hhdet_fec!P81)</f>
        <v>0.65561797042978587</v>
      </c>
      <c r="Q81" s="119">
        <f>IF(RES_hhdet_tes!Q81=0,"",RES_hhdet_tes!Q81/RES_hhdet_fec!Q81)</f>
        <v>0.67245329303987011</v>
      </c>
      <c r="R81" s="119">
        <f>IF(RES_hhdet_tes!R81=0,"",RES_hhdet_tes!R81/RES_hhdet_fec!R81)</f>
        <v>0.67640568076196572</v>
      </c>
      <c r="S81" s="119">
        <f>IF(RES_hhdet_tes!S81=0,"",RES_hhdet_tes!S81/RES_hhdet_fec!S81)</f>
        <v>0.6983720304084795</v>
      </c>
      <c r="T81" s="119">
        <f>IF(RES_hhdet_tes!T81=0,"",RES_hhdet_tes!T81/RES_hhdet_fec!T81)</f>
        <v>0.70981304523190536</v>
      </c>
      <c r="U81" s="119">
        <f>IF(RES_hhdet_tes!U81=0,"",RES_hhdet_tes!U81/RES_hhdet_fec!U81)</f>
        <v>0.73061915738220873</v>
      </c>
      <c r="V81" s="119">
        <f>IF(RES_hhdet_tes!V81=0,"",RES_hhdet_tes!V81/RES_hhdet_fec!V81)</f>
        <v>0.73841715681828002</v>
      </c>
      <c r="W81" s="119">
        <f>IF(RES_hhdet_tes!W81=0,"",RES_hhdet_tes!W81/RES_hhdet_fec!W81)</f>
        <v>0.74827724943054097</v>
      </c>
      <c r="X81" s="119">
        <f>IF(RES_hhdet_tes!X81=0,"",RES_hhdet_tes!X81/RES_hhdet_fec!X81)</f>
        <v>0.77533514024533112</v>
      </c>
      <c r="Y81" s="119">
        <f>IF(RES_hhdet_tes!Y81=0,"",RES_hhdet_tes!Y81/RES_hhdet_fec!Y81)</f>
        <v>0.7821918089519343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0.4443966158460872</v>
      </c>
      <c r="C82" s="124">
        <f>IF(RES_hhdet_tes!C82=0,"",RES_hhdet_tes!C82/RES_hhdet_fec!C82)</f>
        <v>0.46692560972923391</v>
      </c>
      <c r="D82" s="124">
        <f>IF(RES_hhdet_tes!D82=0,"",RES_hhdet_tes!D82/RES_hhdet_fec!D82)</f>
        <v>0.49974970894835941</v>
      </c>
      <c r="E82" s="124">
        <f>IF(RES_hhdet_tes!E82=0,"",RES_hhdet_tes!E82/RES_hhdet_fec!E82)</f>
        <v>0.5184864421350589</v>
      </c>
      <c r="F82" s="124">
        <f>IF(RES_hhdet_tes!F82=0,"",RES_hhdet_tes!F82/RES_hhdet_fec!F82)</f>
        <v>0.53047664536953432</v>
      </c>
      <c r="G82" s="124">
        <f>IF(RES_hhdet_tes!G82=0,"",RES_hhdet_tes!G82/RES_hhdet_fec!G82)</f>
        <v>0.55078138610843463</v>
      </c>
      <c r="H82" s="124">
        <f>IF(RES_hhdet_tes!H82=0,"",RES_hhdet_tes!H82/RES_hhdet_fec!H82)</f>
        <v>0.56878152300401796</v>
      </c>
      <c r="I82" s="124">
        <f>IF(RES_hhdet_tes!I82=0,"",RES_hhdet_tes!I82/RES_hhdet_fec!I82)</f>
        <v>0.58375708286956396</v>
      </c>
      <c r="J82" s="124">
        <f>IF(RES_hhdet_tes!J82=0,"",RES_hhdet_tes!J82/RES_hhdet_fec!J82)</f>
        <v>0.59003159585656195</v>
      </c>
      <c r="K82" s="124">
        <f>IF(RES_hhdet_tes!K82=0,"",RES_hhdet_tes!K82/RES_hhdet_fec!K82)</f>
        <v>0.59519233511532754</v>
      </c>
      <c r="L82" s="124">
        <f>IF(RES_hhdet_tes!L82=0,"",RES_hhdet_tes!L82/RES_hhdet_fec!L82)</f>
        <v>0.6014163430789875</v>
      </c>
      <c r="M82" s="124">
        <f>IF(RES_hhdet_tes!M82=0,"",RES_hhdet_tes!M82/RES_hhdet_fec!M82)</f>
        <v>0.60682093511809121</v>
      </c>
      <c r="N82" s="124">
        <f>IF(RES_hhdet_tes!N82=0,"",RES_hhdet_tes!N82/RES_hhdet_fec!N82)</f>
        <v>0.61360412943974907</v>
      </c>
      <c r="O82" s="124">
        <f>IF(RES_hhdet_tes!O82=0,"",RES_hhdet_tes!O82/RES_hhdet_fec!O82)</f>
        <v>0.62129287067469219</v>
      </c>
      <c r="P82" s="124">
        <f>IF(RES_hhdet_tes!P82=0,"",RES_hhdet_tes!P82/RES_hhdet_fec!P82)</f>
        <v>0.62846671318833902</v>
      </c>
      <c r="Q82" s="124">
        <f>IF(RES_hhdet_tes!Q82=0,"",RES_hhdet_tes!Q82/RES_hhdet_fec!Q82)</f>
        <v>0.63526388449039328</v>
      </c>
      <c r="R82" s="124">
        <f>IF(RES_hhdet_tes!R82=0,"",RES_hhdet_tes!R82/RES_hhdet_fec!R82)</f>
        <v>0.64449637442973107</v>
      </c>
      <c r="S82" s="124">
        <f>IF(RES_hhdet_tes!S82=0,"",RES_hhdet_tes!S82/RES_hhdet_fec!S82)</f>
        <v>0.65805288900588399</v>
      </c>
      <c r="T82" s="124">
        <f>IF(RES_hhdet_tes!T82=0,"",RES_hhdet_tes!T82/RES_hhdet_fec!T82)</f>
        <v>0.67213078059372666</v>
      </c>
      <c r="U82" s="124">
        <f>IF(RES_hhdet_tes!U82=0,"",RES_hhdet_tes!U82/RES_hhdet_fec!U82)</f>
        <v>0.68617781599570471</v>
      </c>
      <c r="V82" s="124">
        <f>IF(RES_hhdet_tes!V82=0,"",RES_hhdet_tes!V82/RES_hhdet_fec!V82)</f>
        <v>0.69966580465908601</v>
      </c>
      <c r="W82" s="124">
        <f>IF(RES_hhdet_tes!W82=0,"",RES_hhdet_tes!W82/RES_hhdet_fec!W82)</f>
        <v>0.71577810411038068</v>
      </c>
      <c r="X82" s="124">
        <f>IF(RES_hhdet_tes!X82=0,"",RES_hhdet_tes!X82/RES_hhdet_fec!X82)</f>
        <v>0.72999572931610213</v>
      </c>
      <c r="Y82" s="124">
        <f>IF(RES_hhdet_tes!Y82=0,"",RES_hhdet_tes!Y82/RES_hhdet_fec!Y82)</f>
        <v>0.74191057912568348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0.44186244973332195</v>
      </c>
      <c r="C83" s="111">
        <f>IF(RES_hhdet_tes!C83=0,"",RES_hhdet_tes!C83/RES_hhdet_fec!C83)</f>
        <v>0.46443905557983189</v>
      </c>
      <c r="D83" s="111">
        <f>IF(RES_hhdet_tes!D83=0,"",RES_hhdet_tes!D83/RES_hhdet_fec!D83)</f>
        <v>0.49728186149671755</v>
      </c>
      <c r="E83" s="111">
        <f>IF(RES_hhdet_tes!E83=0,"",RES_hhdet_tes!E83/RES_hhdet_fec!E83)</f>
        <v>0.51626318517286196</v>
      </c>
      <c r="F83" s="111">
        <f>IF(RES_hhdet_tes!F83=0,"",RES_hhdet_tes!F83/RES_hhdet_fec!F83)</f>
        <v>0.52812758004432581</v>
      </c>
      <c r="G83" s="111">
        <f>IF(RES_hhdet_tes!G83=0,"",RES_hhdet_tes!G83/RES_hhdet_fec!G83)</f>
        <v>0.54848001919252609</v>
      </c>
      <c r="H83" s="111">
        <f>IF(RES_hhdet_tes!H83=0,"",RES_hhdet_tes!H83/RES_hhdet_fec!H83)</f>
        <v>0.56656952504141</v>
      </c>
      <c r="I83" s="111">
        <f>IF(RES_hhdet_tes!I83=0,"",RES_hhdet_tes!I83/RES_hhdet_fec!I83)</f>
        <v>0.58163949276326399</v>
      </c>
      <c r="J83" s="111">
        <f>IF(RES_hhdet_tes!J83=0,"",RES_hhdet_tes!J83/RES_hhdet_fec!J83)</f>
        <v>0.58801909837200883</v>
      </c>
      <c r="K83" s="111">
        <f>IF(RES_hhdet_tes!K83=0,"",RES_hhdet_tes!K83/RES_hhdet_fec!K83)</f>
        <v>0.59322115134048237</v>
      </c>
      <c r="L83" s="111">
        <f>IF(RES_hhdet_tes!L83=0,"",RES_hhdet_tes!L83/RES_hhdet_fec!L83)</f>
        <v>0.59939510614909686</v>
      </c>
      <c r="M83" s="111">
        <f>IF(RES_hhdet_tes!M83=0,"",RES_hhdet_tes!M83/RES_hhdet_fec!M83)</f>
        <v>0.60480548115262267</v>
      </c>
      <c r="N83" s="111">
        <f>IF(RES_hhdet_tes!N83=0,"",RES_hhdet_tes!N83/RES_hhdet_fec!N83)</f>
        <v>0.61174015215592026</v>
      </c>
      <c r="O83" s="111">
        <f>IF(RES_hhdet_tes!O83=0,"",RES_hhdet_tes!O83/RES_hhdet_fec!O83)</f>
        <v>0.61932786671847762</v>
      </c>
      <c r="P83" s="111">
        <f>IF(RES_hhdet_tes!P83=0,"",RES_hhdet_tes!P83/RES_hhdet_fec!P83)</f>
        <v>0.62646549774547367</v>
      </c>
      <c r="Q83" s="111">
        <f>IF(RES_hhdet_tes!Q83=0,"",RES_hhdet_tes!Q83/RES_hhdet_fec!Q83)</f>
        <v>0.63347642645918212</v>
      </c>
      <c r="R83" s="111">
        <f>IF(RES_hhdet_tes!R83=0,"",RES_hhdet_tes!R83/RES_hhdet_fec!R83)</f>
        <v>0.642734998716191</v>
      </c>
      <c r="S83" s="111">
        <f>IF(RES_hhdet_tes!S83=0,"",RES_hhdet_tes!S83/RES_hhdet_fec!S83)</f>
        <v>0.65633646839472171</v>
      </c>
      <c r="T83" s="111">
        <f>IF(RES_hhdet_tes!T83=0,"",RES_hhdet_tes!T83/RES_hhdet_fec!T83)</f>
        <v>0.67046685077708668</v>
      </c>
      <c r="U83" s="111">
        <f>IF(RES_hhdet_tes!U83=0,"",RES_hhdet_tes!U83/RES_hhdet_fec!U83)</f>
        <v>0.68454167079307893</v>
      </c>
      <c r="V83" s="111">
        <f>IF(RES_hhdet_tes!V83=0,"",RES_hhdet_tes!V83/RES_hhdet_fec!V83)</f>
        <v>0.69807702636212365</v>
      </c>
      <c r="W83" s="111">
        <f>IF(RES_hhdet_tes!W83=0,"",RES_hhdet_tes!W83/RES_hhdet_fec!W83)</f>
        <v>0.71381507719445314</v>
      </c>
      <c r="X83" s="111">
        <f>IF(RES_hhdet_tes!X83=0,"",RES_hhdet_tes!X83/RES_hhdet_fec!X83)</f>
        <v>0.72802411881856399</v>
      </c>
      <c r="Y83" s="111">
        <f>IF(RES_hhdet_tes!Y83=0,"",RES_hhdet_tes!Y83/RES_hhdet_fec!Y83)</f>
        <v>0.74008769583249767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1.7961149824261566</v>
      </c>
      <c r="C85" s="124">
        <f>IF(RES_hhdet_tes!C85=0,"",RES_hhdet_tes!C85/RES_hhdet_fec!C85)</f>
        <v>1.9502752620800772</v>
      </c>
      <c r="D85" s="124">
        <f>IF(RES_hhdet_tes!D85=0,"",RES_hhdet_tes!D85/RES_hhdet_fec!D85)</f>
        <v>2.2112106741920061</v>
      </c>
      <c r="E85" s="124">
        <f>IF(RES_hhdet_tes!E85=0,"",RES_hhdet_tes!E85/RES_hhdet_fec!E85)</f>
        <v>2.3594692248849807</v>
      </c>
      <c r="F85" s="124">
        <f>IF(RES_hhdet_tes!F85=0,"",RES_hhdet_tes!F85/RES_hhdet_fec!F85)</f>
        <v>2.4342041274193207</v>
      </c>
      <c r="G85" s="124">
        <f>IF(RES_hhdet_tes!G85=0,"",RES_hhdet_tes!G85/RES_hhdet_fec!G85)</f>
        <v>2.5185289342333195</v>
      </c>
      <c r="H85" s="124">
        <f>IF(RES_hhdet_tes!H85=0,"",RES_hhdet_tes!H85/RES_hhdet_fec!H85)</f>
        <v>2.6290792552042306</v>
      </c>
      <c r="I85" s="124">
        <f>IF(RES_hhdet_tes!I85=0,"",RES_hhdet_tes!I85/RES_hhdet_fec!I85)</f>
        <v>2.7218814431011866</v>
      </c>
      <c r="J85" s="124">
        <f>IF(RES_hhdet_tes!J85=0,"",RES_hhdet_tes!J85/RES_hhdet_fec!J85)</f>
        <v>2.7868751524918092</v>
      </c>
      <c r="K85" s="124">
        <f>IF(RES_hhdet_tes!K85=0,"",RES_hhdet_tes!K85/RES_hhdet_fec!K85)</f>
        <v>2.826853233039011</v>
      </c>
      <c r="L85" s="124">
        <f>IF(RES_hhdet_tes!L85=0,"",RES_hhdet_tes!L85/RES_hhdet_fec!L85)</f>
        <v>2.8864166284355961</v>
      </c>
      <c r="M85" s="124">
        <f>IF(RES_hhdet_tes!M85=0,"",RES_hhdet_tes!M85/RES_hhdet_fec!M85)</f>
        <v>2.9629397300634994</v>
      </c>
      <c r="N85" s="124">
        <f>IF(RES_hhdet_tes!N85=0,"",RES_hhdet_tes!N85/RES_hhdet_fec!N85)</f>
        <v>3.0335673489041963</v>
      </c>
      <c r="O85" s="124">
        <f>IF(RES_hhdet_tes!O85=0,"",RES_hhdet_tes!O85/RES_hhdet_fec!O85)</f>
        <v>3.1685118364734155</v>
      </c>
      <c r="P85" s="124">
        <f>IF(RES_hhdet_tes!P85=0,"",RES_hhdet_tes!P85/RES_hhdet_fec!P85)</f>
        <v>3.3190870097771956</v>
      </c>
      <c r="Q85" s="124">
        <f>IF(RES_hhdet_tes!Q85=0,"",RES_hhdet_tes!Q85/RES_hhdet_fec!Q85)</f>
        <v>3.5359256451584677</v>
      </c>
      <c r="R85" s="124">
        <f>IF(RES_hhdet_tes!R85=0,"",RES_hhdet_tes!R85/RES_hhdet_fec!R85)</f>
        <v>3.7119290439700103</v>
      </c>
      <c r="S85" s="124">
        <f>IF(RES_hhdet_tes!S85=0,"",RES_hhdet_tes!S85/RES_hhdet_fec!S85)</f>
        <v>3.8235991626951544</v>
      </c>
      <c r="T85" s="124">
        <f>IF(RES_hhdet_tes!T85=0,"",RES_hhdet_tes!T85/RES_hhdet_fec!T85)</f>
        <v>3.9039407532965713</v>
      </c>
      <c r="U85" s="124">
        <f>IF(RES_hhdet_tes!U85=0,"",RES_hhdet_tes!U85/RES_hhdet_fec!U85)</f>
        <v>3.9517868918722683</v>
      </c>
      <c r="V85" s="124">
        <f>IF(RES_hhdet_tes!V85=0,"",RES_hhdet_tes!V85/RES_hhdet_fec!V85)</f>
        <v>3.9803635841366911</v>
      </c>
      <c r="W85" s="124">
        <f>IF(RES_hhdet_tes!W85=0,"",RES_hhdet_tes!W85/RES_hhdet_fec!W85)</f>
        <v>4.0043159144981537</v>
      </c>
      <c r="X85" s="124">
        <f>IF(RES_hhdet_tes!X85=0,"",RES_hhdet_tes!X85/RES_hhdet_fec!X85)</f>
        <v>4.0243867956915347</v>
      </c>
      <c r="Y85" s="124">
        <f>IF(RES_hhdet_tes!Y85=0,"",RES_hhdet_tes!Y85/RES_hhdet_fec!Y85)</f>
        <v>4.0473456882911734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1.7961149824261566</v>
      </c>
      <c r="C86" s="111">
        <f>IF(RES_hhdet_tes!C86=0,"",RES_hhdet_tes!C86/RES_hhdet_fec!C86)</f>
        <v>1.9502752620800772</v>
      </c>
      <c r="D86" s="111">
        <f>IF(RES_hhdet_tes!D86=0,"",RES_hhdet_tes!D86/RES_hhdet_fec!D86)</f>
        <v>2.2112106741920061</v>
      </c>
      <c r="E86" s="111">
        <f>IF(RES_hhdet_tes!E86=0,"",RES_hhdet_tes!E86/RES_hhdet_fec!E86)</f>
        <v>2.3594692248849807</v>
      </c>
      <c r="F86" s="111">
        <f>IF(RES_hhdet_tes!F86=0,"",RES_hhdet_tes!F86/RES_hhdet_fec!F86)</f>
        <v>2.4342041274193207</v>
      </c>
      <c r="G86" s="111">
        <f>IF(RES_hhdet_tes!G86=0,"",RES_hhdet_tes!G86/RES_hhdet_fec!G86)</f>
        <v>2.5185289342333195</v>
      </c>
      <c r="H86" s="111">
        <f>IF(RES_hhdet_tes!H86=0,"",RES_hhdet_tes!H86/RES_hhdet_fec!H86)</f>
        <v>2.6290792552042306</v>
      </c>
      <c r="I86" s="111">
        <f>IF(RES_hhdet_tes!I86=0,"",RES_hhdet_tes!I86/RES_hhdet_fec!I86)</f>
        <v>2.7218814431011866</v>
      </c>
      <c r="J86" s="111">
        <f>IF(RES_hhdet_tes!J86=0,"",RES_hhdet_tes!J86/RES_hhdet_fec!J86)</f>
        <v>2.7868751524918092</v>
      </c>
      <c r="K86" s="111">
        <f>IF(RES_hhdet_tes!K86=0,"",RES_hhdet_tes!K86/RES_hhdet_fec!K86)</f>
        <v>2.826853233039011</v>
      </c>
      <c r="L86" s="111">
        <f>IF(RES_hhdet_tes!L86=0,"",RES_hhdet_tes!L86/RES_hhdet_fec!L86)</f>
        <v>2.8864166284355961</v>
      </c>
      <c r="M86" s="111">
        <f>IF(RES_hhdet_tes!M86=0,"",RES_hhdet_tes!M86/RES_hhdet_fec!M86)</f>
        <v>2.9629397300634994</v>
      </c>
      <c r="N86" s="111">
        <f>IF(RES_hhdet_tes!N86=0,"",RES_hhdet_tes!N86/RES_hhdet_fec!N86)</f>
        <v>3.0335673489041963</v>
      </c>
      <c r="O86" s="111">
        <f>IF(RES_hhdet_tes!O86=0,"",RES_hhdet_tes!O86/RES_hhdet_fec!O86)</f>
        <v>3.1685118364734155</v>
      </c>
      <c r="P86" s="111">
        <f>IF(RES_hhdet_tes!P86=0,"",RES_hhdet_tes!P86/RES_hhdet_fec!P86)</f>
        <v>3.3190870097771956</v>
      </c>
      <c r="Q86" s="111">
        <f>IF(RES_hhdet_tes!Q86=0,"",RES_hhdet_tes!Q86/RES_hhdet_fec!Q86)</f>
        <v>3.5359256451584677</v>
      </c>
      <c r="R86" s="111">
        <f>IF(RES_hhdet_tes!R86=0,"",RES_hhdet_tes!R86/RES_hhdet_fec!R86)</f>
        <v>3.7119290439700103</v>
      </c>
      <c r="S86" s="111">
        <f>IF(RES_hhdet_tes!S86=0,"",RES_hhdet_tes!S86/RES_hhdet_fec!S86)</f>
        <v>3.8235991626951544</v>
      </c>
      <c r="T86" s="111">
        <f>IF(RES_hhdet_tes!T86=0,"",RES_hhdet_tes!T86/RES_hhdet_fec!T86)</f>
        <v>3.9039407532965713</v>
      </c>
      <c r="U86" s="111">
        <f>IF(RES_hhdet_tes!U86=0,"",RES_hhdet_tes!U86/RES_hhdet_fec!U86)</f>
        <v>3.9517868918722683</v>
      </c>
      <c r="V86" s="111">
        <f>IF(RES_hhdet_tes!V86=0,"",RES_hhdet_tes!V86/RES_hhdet_fec!V86)</f>
        <v>3.9803635841366911</v>
      </c>
      <c r="W86" s="111">
        <f>IF(RES_hhdet_tes!W86=0,"",RES_hhdet_tes!W86/RES_hhdet_fec!W86)</f>
        <v>4.0043159144981537</v>
      </c>
      <c r="X86" s="111">
        <f>IF(RES_hhdet_tes!X86=0,"",RES_hhdet_tes!X86/RES_hhdet_fec!X86)</f>
        <v>4.0243867956915347</v>
      </c>
      <c r="Y86" s="111">
        <f>IF(RES_hhdet_tes!Y86=0,"",RES_hhdet_tes!Y86/RES_hhdet_fec!Y86)</f>
        <v>4.0473456882911734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0.57050295612804824</v>
      </c>
      <c r="C87" s="124">
        <f>IF(RES_hhdet_tes!C87=0,"",RES_hhdet_tes!C87/RES_hhdet_fec!C87)</f>
        <v>0.58484315677799203</v>
      </c>
      <c r="D87" s="124">
        <f>IF(RES_hhdet_tes!D87=0,"",RES_hhdet_tes!D87/RES_hhdet_fec!D87)</f>
        <v>0.59921370389383988</v>
      </c>
      <c r="E87" s="124">
        <f>IF(RES_hhdet_tes!E87=0,"",RES_hhdet_tes!E87/RES_hhdet_fec!E87)</f>
        <v>0.60768440764220932</v>
      </c>
      <c r="F87" s="124">
        <f>IF(RES_hhdet_tes!F87=0,"",RES_hhdet_tes!F87/RES_hhdet_fec!F87)</f>
        <v>0.61355783008967679</v>
      </c>
      <c r="G87" s="124">
        <f>IF(RES_hhdet_tes!G87=0,"",RES_hhdet_tes!G87/RES_hhdet_fec!G87)</f>
        <v>0.62623008095781885</v>
      </c>
      <c r="H87" s="124">
        <f>IF(RES_hhdet_tes!H87=0,"",RES_hhdet_tes!H87/RES_hhdet_fec!H87)</f>
        <v>0.63620108785584417</v>
      </c>
      <c r="I87" s="124">
        <f>IF(RES_hhdet_tes!I87=0,"",RES_hhdet_tes!I87/RES_hhdet_fec!I87)</f>
        <v>0.64899418355405447</v>
      </c>
      <c r="J87" s="124">
        <f>IF(RES_hhdet_tes!J87=0,"",RES_hhdet_tes!J87/RES_hhdet_fec!J87)</f>
        <v>0.65478257418493013</v>
      </c>
      <c r="K87" s="124">
        <f>IF(RES_hhdet_tes!K87=0,"",RES_hhdet_tes!K87/RES_hhdet_fec!K87)</f>
        <v>0.66068751048539853</v>
      </c>
      <c r="L87" s="124">
        <f>IF(RES_hhdet_tes!L87=0,"",RES_hhdet_tes!L87/RES_hhdet_fec!L87)</f>
        <v>0.67000192142150294</v>
      </c>
      <c r="M87" s="124">
        <f>IF(RES_hhdet_tes!M87=0,"",RES_hhdet_tes!M87/RES_hhdet_fec!M87)</f>
        <v>0.67294089162833648</v>
      </c>
      <c r="N87" s="124">
        <f>IF(RES_hhdet_tes!N87=0,"",RES_hhdet_tes!N87/RES_hhdet_fec!N87)</f>
        <v>0.68222145716790217</v>
      </c>
      <c r="O87" s="124">
        <f>IF(RES_hhdet_tes!O87=0,"",RES_hhdet_tes!O87/RES_hhdet_fec!O87)</f>
        <v>0.69419155961821766</v>
      </c>
      <c r="P87" s="124">
        <f>IF(RES_hhdet_tes!P87=0,"",RES_hhdet_tes!P87/RES_hhdet_fec!P87)</f>
        <v>0.70855660779428142</v>
      </c>
      <c r="Q87" s="124">
        <f>IF(RES_hhdet_tes!Q87=0,"",RES_hhdet_tes!Q87/RES_hhdet_fec!Q87)</f>
        <v>0.72072451896291168</v>
      </c>
      <c r="R87" s="124">
        <f>IF(RES_hhdet_tes!R87=0,"",RES_hhdet_tes!R87/RES_hhdet_fec!R87)</f>
        <v>0.73051753226898009</v>
      </c>
      <c r="S87" s="124">
        <f>IF(RES_hhdet_tes!S87=0,"",RES_hhdet_tes!S87/RES_hhdet_fec!S87)</f>
        <v>0.74166745142556545</v>
      </c>
      <c r="T87" s="124">
        <f>IF(RES_hhdet_tes!T87=0,"",RES_hhdet_tes!T87/RES_hhdet_fec!T87)</f>
        <v>0.75445509937420208</v>
      </c>
      <c r="U87" s="124">
        <f>IF(RES_hhdet_tes!U87=0,"",RES_hhdet_tes!U87/RES_hhdet_fec!U87)</f>
        <v>0.76709042228694591</v>
      </c>
      <c r="V87" s="124">
        <f>IF(RES_hhdet_tes!V87=0,"",RES_hhdet_tes!V87/RES_hhdet_fec!V87)</f>
        <v>0.78024342930380919</v>
      </c>
      <c r="W87" s="124">
        <f>IF(RES_hhdet_tes!W87=0,"",RES_hhdet_tes!W87/RES_hhdet_fec!W87)</f>
        <v>0.7964730655428599</v>
      </c>
      <c r="X87" s="124">
        <f>IF(RES_hhdet_tes!X87=0,"",RES_hhdet_tes!X87/RES_hhdet_fec!X87)</f>
        <v>0.8203226389773759</v>
      </c>
      <c r="Y87" s="124">
        <f>IF(RES_hhdet_tes!Y87=0,"",RES_hhdet_tes!Y87/RES_hhdet_fec!Y87)</f>
        <v>0.8311544728040956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0.46003380601545107</v>
      </c>
      <c r="C88" s="111">
        <f>IF(RES_hhdet_tes!C88=0,"",RES_hhdet_tes!C88/RES_hhdet_fec!C88)</f>
        <v>0.48563880628301664</v>
      </c>
      <c r="D88" s="111">
        <f>IF(RES_hhdet_tes!D88=0,"",RES_hhdet_tes!D88/RES_hhdet_fec!D88)</f>
        <v>0.52076440573675553</v>
      </c>
      <c r="E88" s="111">
        <f>IF(RES_hhdet_tes!E88=0,"",RES_hhdet_tes!E88/RES_hhdet_fec!E88)</f>
        <v>0.54278119592248764</v>
      </c>
      <c r="F88" s="111">
        <f>IF(RES_hhdet_tes!F88=0,"",RES_hhdet_tes!F88/RES_hhdet_fec!F88)</f>
        <v>0.56169726771832662</v>
      </c>
      <c r="G88" s="111">
        <f>IF(RES_hhdet_tes!G88=0,"",RES_hhdet_tes!G88/RES_hhdet_fec!G88)</f>
        <v>0.57894616518208941</v>
      </c>
      <c r="H88" s="111">
        <f>IF(RES_hhdet_tes!H88=0,"",RES_hhdet_tes!H88/RES_hhdet_fec!H88)</f>
        <v>0.59519712437639472</v>
      </c>
      <c r="I88" s="111">
        <f>IF(RES_hhdet_tes!I88=0,"",RES_hhdet_tes!I88/RES_hhdet_fec!I88)</f>
        <v>0.60751448275699682</v>
      </c>
      <c r="J88" s="111">
        <f>IF(RES_hhdet_tes!J88=0,"",RES_hhdet_tes!J88/RES_hhdet_fec!J88)</f>
        <v>0.62213544294435552</v>
      </c>
      <c r="K88" s="111">
        <f>IF(RES_hhdet_tes!K88=0,"",RES_hhdet_tes!K88/RES_hhdet_fec!K88)</f>
        <v>0.63288384967512001</v>
      </c>
      <c r="L88" s="111">
        <f>IF(RES_hhdet_tes!L88=0,"",RES_hhdet_tes!L88/RES_hhdet_fec!L88)</f>
        <v>0.64443900721534952</v>
      </c>
      <c r="M88" s="111">
        <f>IF(RES_hhdet_tes!M88=0,"",RES_hhdet_tes!M88/RES_hhdet_fec!M88)</f>
        <v>0.65756578387013276</v>
      </c>
      <c r="N88" s="111">
        <f>IF(RES_hhdet_tes!N88=0,"",RES_hhdet_tes!N88/RES_hhdet_fec!N88)</f>
        <v>0.67184404616359605</v>
      </c>
      <c r="O88" s="111">
        <f>IF(RES_hhdet_tes!O88=0,"",RES_hhdet_tes!O88/RES_hhdet_fec!O88)</f>
        <v>0.68451151671709254</v>
      </c>
      <c r="P88" s="111">
        <f>IF(RES_hhdet_tes!P88=0,"",RES_hhdet_tes!P88/RES_hhdet_fec!P88)</f>
        <v>0.69089190138497258</v>
      </c>
      <c r="Q88" s="111">
        <f>IF(RES_hhdet_tes!Q88=0,"",RES_hhdet_tes!Q88/RES_hhdet_fec!Q88)</f>
        <v>0.69714249686353957</v>
      </c>
      <c r="R88" s="111">
        <f>IF(RES_hhdet_tes!R88=0,"",RES_hhdet_tes!R88/RES_hhdet_fec!R88)</f>
        <v>0.70445730310597032</v>
      </c>
      <c r="S88" s="111">
        <f>IF(RES_hhdet_tes!S88=0,"",RES_hhdet_tes!S88/RES_hhdet_fec!S88)</f>
        <v>0.71755157876167719</v>
      </c>
      <c r="T88" s="111">
        <f>IF(RES_hhdet_tes!T88=0,"",RES_hhdet_tes!T88/RES_hhdet_fec!T88)</f>
        <v>0.73253064896292119</v>
      </c>
      <c r="U88" s="111">
        <f>IF(RES_hhdet_tes!U88=0,"",RES_hhdet_tes!U88/RES_hhdet_fec!U88)</f>
        <v>0.7489237162540564</v>
      </c>
      <c r="V88" s="111">
        <f>IF(RES_hhdet_tes!V88=0,"",RES_hhdet_tes!V88/RES_hhdet_fec!V88)</f>
        <v>0.76637181779280716</v>
      </c>
      <c r="W88" s="111">
        <f>IF(RES_hhdet_tes!W88=0,"",RES_hhdet_tes!W88/RES_hhdet_fec!W88)</f>
        <v>0.78905621249273794</v>
      </c>
      <c r="X88" s="111">
        <f>IF(RES_hhdet_tes!X88=0,"",RES_hhdet_tes!X88/RES_hhdet_fec!X88)</f>
        <v>0.80828107333185495</v>
      </c>
      <c r="Y88" s="111">
        <f>IF(RES_hhdet_tes!Y88=0,"",RES_hhdet_tes!Y88/RES_hhdet_fec!Y88)</f>
        <v>0.82028036409590188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0.82265776268135082</v>
      </c>
      <c r="C89" s="111">
        <f>IF(RES_hhdet_tes!C89=0,"",RES_hhdet_tes!C89/RES_hhdet_fec!C89)</f>
        <v>0.85399472736553506</v>
      </c>
      <c r="D89" s="111">
        <f>IF(RES_hhdet_tes!D89=0,"",RES_hhdet_tes!D89/RES_hhdet_fec!D89)</f>
        <v>0.86141691451755464</v>
      </c>
      <c r="E89" s="111">
        <f>IF(RES_hhdet_tes!E89=0,"",RES_hhdet_tes!E89/RES_hhdet_fec!E89)</f>
        <v>0.89146658979394544</v>
      </c>
      <c r="F89" s="111">
        <f>IF(RES_hhdet_tes!F89=0,"",RES_hhdet_tes!F89/RES_hhdet_fec!F89)</f>
        <v>0.87421844016881278</v>
      </c>
      <c r="G89" s="111">
        <f>IF(RES_hhdet_tes!G89=0,"",RES_hhdet_tes!G89/RES_hhdet_fec!G89)</f>
        <v>0.90453690824543775</v>
      </c>
      <c r="H89" s="111">
        <f>IF(RES_hhdet_tes!H89=0,"",RES_hhdet_tes!H89/RES_hhdet_fec!H89)</f>
        <v>0.91337590779844902</v>
      </c>
      <c r="I89" s="111">
        <f>IF(RES_hhdet_tes!I89=0,"",RES_hhdet_tes!I89/RES_hhdet_fec!I89)</f>
        <v>0.9245546430133168</v>
      </c>
      <c r="J89" s="111">
        <f>IF(RES_hhdet_tes!J89=0,"",RES_hhdet_tes!J89/RES_hhdet_fec!J89)</f>
        <v>0.91181077315538472</v>
      </c>
      <c r="K89" s="111">
        <f>IF(RES_hhdet_tes!K89=0,"",RES_hhdet_tes!K89/RES_hhdet_fec!K89)</f>
        <v>0.93173145661875723</v>
      </c>
      <c r="L89" s="111">
        <f>IF(RES_hhdet_tes!L89=0,"",RES_hhdet_tes!L89/RES_hhdet_fec!L89)</f>
        <v>0.93881183932658407</v>
      </c>
      <c r="M89" s="111">
        <f>IF(RES_hhdet_tes!M89=0,"",RES_hhdet_tes!M89/RES_hhdet_fec!M89)</f>
        <v>0.9267672397244332</v>
      </c>
      <c r="N89" s="111">
        <f>IF(RES_hhdet_tes!N89=0,"",RES_hhdet_tes!N89/RES_hhdet_fec!N89)</f>
        <v>0.94811725255528978</v>
      </c>
      <c r="O89" s="111">
        <f>IF(RES_hhdet_tes!O89=0,"",RES_hhdet_tes!O89/RES_hhdet_fec!O89)</f>
        <v>0.95277527167446785</v>
      </c>
      <c r="P89" s="111">
        <f>IF(RES_hhdet_tes!P89=0,"",RES_hhdet_tes!P89/RES_hhdet_fec!P89)</f>
        <v>0.92579335728172174</v>
      </c>
      <c r="Q89" s="111">
        <f>IF(RES_hhdet_tes!Q89=0,"",RES_hhdet_tes!Q89/RES_hhdet_fec!Q89)</f>
        <v>0.95161421350579134</v>
      </c>
      <c r="R89" s="111">
        <f>IF(RES_hhdet_tes!R89=0,"",RES_hhdet_tes!R89/RES_hhdet_fec!R89)</f>
        <v>0.95484022586649731</v>
      </c>
      <c r="S89" s="111">
        <f>IF(RES_hhdet_tes!S89=0,"",RES_hhdet_tes!S89/RES_hhdet_fec!S89)</f>
        <v>0.95334270603915472</v>
      </c>
      <c r="T89" s="111">
        <f>IF(RES_hhdet_tes!T89=0,"",RES_hhdet_tes!T89/RES_hhdet_fec!T89)</f>
        <v>0.95865366208084535</v>
      </c>
      <c r="U89" s="111">
        <f>IF(RES_hhdet_tes!U89=0,"",RES_hhdet_tes!U89/RES_hhdet_fec!U89)</f>
        <v>0.95486696794771353</v>
      </c>
      <c r="V89" s="111">
        <f>IF(RES_hhdet_tes!V89=0,"",RES_hhdet_tes!V89/RES_hhdet_fec!V89)</f>
        <v>0.95421666726299115</v>
      </c>
      <c r="W89" s="111">
        <f>IF(RES_hhdet_tes!W89=0,"",RES_hhdet_tes!W89/RES_hhdet_fec!W89)</f>
        <v>0.95213025890301917</v>
      </c>
      <c r="X89" s="111">
        <f>IF(RES_hhdet_tes!X89=0,"",RES_hhdet_tes!X89/RES_hhdet_fec!X89)</f>
        <v>0.97906484066174682</v>
      </c>
      <c r="Y89" s="111">
        <f>IF(RES_hhdet_tes!Y89=0,"",RES_hhdet_tes!Y89/RES_hhdet_fec!Y89)</f>
        <v>0.96178560582387884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0.46003380601545107</v>
      </c>
      <c r="C90" s="112">
        <f>IF(RES_hhdet_tes!C90=0,"",RES_hhdet_tes!C90/RES_hhdet_fec!C90)</f>
        <v>0.48262205628280447</v>
      </c>
      <c r="D90" s="112">
        <f>IF(RES_hhdet_tes!D90=0,"",RES_hhdet_tes!D90/RES_hhdet_fec!D90)</f>
        <v>0.53704844762649573</v>
      </c>
      <c r="E90" s="112">
        <f>IF(RES_hhdet_tes!E90=0,"",RES_hhdet_tes!E90/RES_hhdet_fec!E90)</f>
        <v>0.56178406007849679</v>
      </c>
      <c r="F90" s="112">
        <f>IF(RES_hhdet_tes!F90=0,"",RES_hhdet_tes!F90/RES_hhdet_fec!F90)</f>
        <v>0.57346721483964902</v>
      </c>
      <c r="G90" s="112">
        <f>IF(RES_hhdet_tes!G90=0,"",RES_hhdet_tes!G90/RES_hhdet_fec!G90)</f>
        <v>0.60504266806414841</v>
      </c>
      <c r="H90" s="112">
        <f>IF(RES_hhdet_tes!H90=0,"",RES_hhdet_tes!H90/RES_hhdet_fec!H90)</f>
        <v>0.62511196989045004</v>
      </c>
      <c r="I90" s="112">
        <f>IF(RES_hhdet_tes!I90=0,"",RES_hhdet_tes!I90/RES_hhdet_fec!I90)</f>
        <v>0.64179256603035206</v>
      </c>
      <c r="J90" s="112">
        <f>IF(RES_hhdet_tes!J90=0,"",RES_hhdet_tes!J90/RES_hhdet_fec!J90)</f>
        <v>0.65634234464771501</v>
      </c>
      <c r="K90" s="112">
        <f>IF(RES_hhdet_tes!K90=0,"",RES_hhdet_tes!K90/RES_hhdet_fec!K90)</f>
        <v>0.6661289051511402</v>
      </c>
      <c r="L90" s="112">
        <f>IF(RES_hhdet_tes!L90=0,"",RES_hhdet_tes!L90/RES_hhdet_fec!L90)</f>
        <v>0.68188266763515926</v>
      </c>
      <c r="M90" s="112">
        <f>IF(RES_hhdet_tes!M90=0,"",RES_hhdet_tes!M90/RES_hhdet_fec!M90)</f>
        <v>0.68758180375998557</v>
      </c>
      <c r="N90" s="112">
        <f>IF(RES_hhdet_tes!N90=0,"",RES_hhdet_tes!N90/RES_hhdet_fec!N90)</f>
        <v>0.69789026724372427</v>
      </c>
      <c r="O90" s="112">
        <f>IF(RES_hhdet_tes!O90=0,"",RES_hhdet_tes!O90/RES_hhdet_fec!O90)</f>
        <v>0.70676903462523732</v>
      </c>
      <c r="P90" s="112">
        <f>IF(RES_hhdet_tes!P90=0,"",RES_hhdet_tes!P90/RES_hhdet_fec!P90)</f>
        <v>0.71585020084338569</v>
      </c>
      <c r="Q90" s="112">
        <f>IF(RES_hhdet_tes!Q90=0,"",RES_hhdet_tes!Q90/RES_hhdet_fec!Q90)</f>
        <v>0.71983312833675595</v>
      </c>
      <c r="R90" s="112">
        <f>IF(RES_hhdet_tes!R90=0,"",RES_hhdet_tes!R90/RES_hhdet_fec!R90)</f>
        <v>0.72418571520526109</v>
      </c>
      <c r="S90" s="112">
        <f>IF(RES_hhdet_tes!S90=0,"",RES_hhdet_tes!S90/RES_hhdet_fec!S90)</f>
        <v>0.73759276904447402</v>
      </c>
      <c r="T90" s="112">
        <f>IF(RES_hhdet_tes!T90=0,"",RES_hhdet_tes!T90/RES_hhdet_fec!T90)</f>
        <v>0.74370539249934653</v>
      </c>
      <c r="U90" s="112">
        <f>IF(RES_hhdet_tes!U90=0,"",RES_hhdet_tes!U90/RES_hhdet_fec!U90)</f>
        <v>0.75696048193688914</v>
      </c>
      <c r="V90" s="112">
        <f>IF(RES_hhdet_tes!V90=0,"",RES_hhdet_tes!V90/RES_hhdet_fec!V90)</f>
        <v>0.77071637878260313</v>
      </c>
      <c r="W90" s="112">
        <f>IF(RES_hhdet_tes!W90=0,"",RES_hhdet_tes!W90/RES_hhdet_fec!W90)</f>
        <v>0.81205558916932619</v>
      </c>
      <c r="X90" s="112">
        <f>IF(RES_hhdet_tes!X90=0,"",RES_hhdet_tes!X90/RES_hhdet_fec!X90)</f>
        <v>0.83364347679348327</v>
      </c>
      <c r="Y90" s="112">
        <f>IF(RES_hhdet_tes!Y90=0,"",RES_hhdet_tes!Y90/RES_hhdet_fec!Y90)</f>
        <v>0.83583143483866318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0.56410008667746692</v>
      </c>
      <c r="C92" s="112">
        <f>IF(RES_hhdet_tes!C92=0,"",RES_hhdet_tes!C92/RES_hhdet_fec!C92)</f>
        <v>0.56936419362505775</v>
      </c>
      <c r="D92" s="112">
        <f>IF(RES_hhdet_tes!D92=0,"",RES_hhdet_tes!D92/RES_hhdet_fec!D92)</f>
        <v>0.5751673801161945</v>
      </c>
      <c r="E92" s="112">
        <f>IF(RES_hhdet_tes!E92=0,"",RES_hhdet_tes!E92/RES_hhdet_fec!E92)</f>
        <v>0.57966688194281901</v>
      </c>
      <c r="F92" s="112">
        <f>IF(RES_hhdet_tes!F92=0,"",RES_hhdet_tes!F92/RES_hhdet_fec!F92)</f>
        <v>0.58304501329676606</v>
      </c>
      <c r="G92" s="112">
        <f>IF(RES_hhdet_tes!G92=0,"",RES_hhdet_tes!G92/RES_hhdet_fec!G92)</f>
        <v>0.58673202603188546</v>
      </c>
      <c r="H92" s="112">
        <f>IF(RES_hhdet_tes!H92=0,"",RES_hhdet_tes!H92/RES_hhdet_fec!H92)</f>
        <v>0.59044502932764831</v>
      </c>
      <c r="I92" s="112">
        <f>IF(RES_hhdet_tes!I92=0,"",RES_hhdet_tes!I92/RES_hhdet_fec!I92)</f>
        <v>0.5924835925671923</v>
      </c>
      <c r="J92" s="112">
        <f>IF(RES_hhdet_tes!J92=0,"",RES_hhdet_tes!J92/RES_hhdet_fec!J92)</f>
        <v>0.59407699633873168</v>
      </c>
      <c r="K92" s="112">
        <f>IF(RES_hhdet_tes!K92=0,"",RES_hhdet_tes!K92/RES_hhdet_fec!K92)</f>
        <v>0.59695071710110315</v>
      </c>
      <c r="L92" s="112">
        <f>IF(RES_hhdet_tes!L92=0,"",RES_hhdet_tes!L92/RES_hhdet_fec!L92)</f>
        <v>0.6005442422072349</v>
      </c>
      <c r="M92" s="112">
        <f>IF(RES_hhdet_tes!M92=0,"",RES_hhdet_tes!M92/RES_hhdet_fec!M92)</f>
        <v>0.60496029314208943</v>
      </c>
      <c r="N92" s="112">
        <f>IF(RES_hhdet_tes!N92=0,"",RES_hhdet_tes!N92/RES_hhdet_fec!N92)</f>
        <v>0.61015498922443301</v>
      </c>
      <c r="O92" s="112">
        <f>IF(RES_hhdet_tes!O92=0,"",RES_hhdet_tes!O92/RES_hhdet_fec!O92)</f>
        <v>0.61798309703471022</v>
      </c>
      <c r="P92" s="112">
        <f>IF(RES_hhdet_tes!P92=0,"",RES_hhdet_tes!P92/RES_hhdet_fec!P92)</f>
        <v>0.62841601748902653</v>
      </c>
      <c r="Q92" s="112">
        <f>IF(RES_hhdet_tes!Q92=0,"",RES_hhdet_tes!Q92/RES_hhdet_fec!Q92)</f>
        <v>0.6438918848238504</v>
      </c>
      <c r="R92" s="112">
        <f>IF(RES_hhdet_tes!R92=0,"",RES_hhdet_tes!R92/RES_hhdet_fec!R92)</f>
        <v>0.66382009004679521</v>
      </c>
      <c r="S92" s="112">
        <f>IF(RES_hhdet_tes!S92=0,"",RES_hhdet_tes!S92/RES_hhdet_fec!S92)</f>
        <v>0.68739756729596979</v>
      </c>
      <c r="T92" s="112">
        <f>IF(RES_hhdet_tes!T92=0,"",RES_hhdet_tes!T92/RES_hhdet_fec!T92)</f>
        <v>0.70845983172059923</v>
      </c>
      <c r="U92" s="112">
        <f>IF(RES_hhdet_tes!U92=0,"",RES_hhdet_tes!U92/RES_hhdet_fec!U92)</f>
        <v>0.72546873378922039</v>
      </c>
      <c r="V92" s="112">
        <f>IF(RES_hhdet_tes!V92=0,"",RES_hhdet_tes!V92/RES_hhdet_fec!V92)</f>
        <v>0.73900468681921661</v>
      </c>
      <c r="W92" s="112">
        <f>IF(RES_hhdet_tes!W92=0,"",RES_hhdet_tes!W92/RES_hhdet_fec!W92)</f>
        <v>0.7498958006603671</v>
      </c>
      <c r="X92" s="112">
        <f>IF(RES_hhdet_tes!X92=0,"",RES_hhdet_tes!X92/RES_hhdet_fec!X92)</f>
        <v>0.75936165628440666</v>
      </c>
      <c r="Y92" s="112">
        <f>IF(RES_hhdet_tes!Y92=0,"",RES_hhdet_tes!Y92/RES_hhdet_fec!Y92)</f>
        <v>0.76788951728582466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0.87571295809376171</v>
      </c>
      <c r="C93" s="113">
        <f>IF(RES_hhdet_tes!C93=0,"",RES_hhdet_tes!C93/RES_hhdet_fec!C93)</f>
        <v>0.89335343887973118</v>
      </c>
      <c r="D93" s="113">
        <f>IF(RES_hhdet_tes!D93=0,"",RES_hhdet_tes!D93/RES_hhdet_fec!D93)</f>
        <v>0.8798120803612427</v>
      </c>
      <c r="E93" s="113">
        <f>IF(RES_hhdet_tes!E93=0,"",RES_hhdet_tes!E93/RES_hhdet_fec!E93)</f>
        <v>0.89944125429134425</v>
      </c>
      <c r="F93" s="113">
        <f>IF(RES_hhdet_tes!F93=0,"",RES_hhdet_tes!F93/RES_hhdet_fec!F93)</f>
        <v>0.8795474494608545</v>
      </c>
      <c r="G93" s="113">
        <f>IF(RES_hhdet_tes!G93=0,"",RES_hhdet_tes!G93/RES_hhdet_fec!G93)</f>
        <v>0.89885550493118715</v>
      </c>
      <c r="H93" s="113">
        <f>IF(RES_hhdet_tes!H93=0,"",RES_hhdet_tes!H93/RES_hhdet_fec!H93)</f>
        <v>0.90208475438771196</v>
      </c>
      <c r="I93" s="113">
        <f>IF(RES_hhdet_tes!I93=0,"",RES_hhdet_tes!I93/RES_hhdet_fec!I93)</f>
        <v>0.90979309466487646</v>
      </c>
      <c r="J93" s="113">
        <f>IF(RES_hhdet_tes!J93=0,"",RES_hhdet_tes!J93/RES_hhdet_fec!J93)</f>
        <v>0.88967405281971457</v>
      </c>
      <c r="K93" s="113">
        <f>IF(RES_hhdet_tes!K93=0,"",RES_hhdet_tes!K93/RES_hhdet_fec!K93)</f>
        <v>0.91132177316197616</v>
      </c>
      <c r="L93" s="113">
        <f>IF(RES_hhdet_tes!L93=0,"",RES_hhdet_tes!L93/RES_hhdet_fec!L93)</f>
        <v>0.91623535753043039</v>
      </c>
      <c r="M93" s="113">
        <f>IF(RES_hhdet_tes!M93=0,"",RES_hhdet_tes!M93/RES_hhdet_fec!M93)</f>
        <v>0.89873401841394174</v>
      </c>
      <c r="N93" s="113">
        <f>IF(RES_hhdet_tes!N93=0,"",RES_hhdet_tes!N93/RES_hhdet_fec!N93)</f>
        <v>0.92590279001727915</v>
      </c>
      <c r="O93" s="113">
        <f>IF(RES_hhdet_tes!O93=0,"",RES_hhdet_tes!O93/RES_hhdet_fec!O93)</f>
        <v>0.93215052129335885</v>
      </c>
      <c r="P93" s="113">
        <f>IF(RES_hhdet_tes!P93=0,"",RES_hhdet_tes!P93/RES_hhdet_fec!P93)</f>
        <v>0.89515517365592923</v>
      </c>
      <c r="Q93" s="113">
        <f>IF(RES_hhdet_tes!Q93=0,"",RES_hhdet_tes!Q93/RES_hhdet_fec!Q93)</f>
        <v>0.93489257091345312</v>
      </c>
      <c r="R93" s="113">
        <f>IF(RES_hhdet_tes!R93=0,"",RES_hhdet_tes!R93/RES_hhdet_fec!R93)</f>
        <v>0.94258506255730778</v>
      </c>
      <c r="S93" s="113">
        <f>IF(RES_hhdet_tes!S93=0,"",RES_hhdet_tes!S93/RES_hhdet_fec!S93)</f>
        <v>0.94326341344481601</v>
      </c>
      <c r="T93" s="113">
        <f>IF(RES_hhdet_tes!T93=0,"",RES_hhdet_tes!T93/RES_hhdet_fec!T93)</f>
        <v>0.95211554796350828</v>
      </c>
      <c r="U93" s="113">
        <f>IF(RES_hhdet_tes!U93=0,"",RES_hhdet_tes!U93/RES_hhdet_fec!U93)</f>
        <v>0.94752512517248111</v>
      </c>
      <c r="V93" s="113">
        <f>IF(RES_hhdet_tes!V93=0,"",RES_hhdet_tes!V93/RES_hhdet_fec!V93)</f>
        <v>0.94635045643245941</v>
      </c>
      <c r="W93" s="113">
        <f>IF(RES_hhdet_tes!W93=0,"",RES_hhdet_tes!W93/RES_hhdet_fec!W93)</f>
        <v>0.93634553021749467</v>
      </c>
      <c r="X93" s="113">
        <f>IF(RES_hhdet_tes!X93=0,"",RES_hhdet_tes!X93/RES_hhdet_fec!X93)</f>
        <v>0.96928578834057644</v>
      </c>
      <c r="Y93" s="113">
        <f>IF(RES_hhdet_tes!Y93=0,"",RES_hhdet_tes!Y93/RES_hhdet_fec!Y93)</f>
        <v>0.94479932031736613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0.56410008667746692</v>
      </c>
      <c r="C94" s="111">
        <f>IF(RES_hhdet_tes!C94=0,"",RES_hhdet_tes!C94/RES_hhdet_fec!C94)</f>
        <v>0.57208605656067979</v>
      </c>
      <c r="D94" s="111">
        <f>IF(RES_hhdet_tes!D94=0,"",RES_hhdet_tes!D94/RES_hhdet_fec!D94)</f>
        <v>0.57727925907993782</v>
      </c>
      <c r="E94" s="111">
        <f>IF(RES_hhdet_tes!E94=0,"",RES_hhdet_tes!E94/RES_hhdet_fec!E94)</f>
        <v>0.58254409919062633</v>
      </c>
      <c r="F94" s="111">
        <f>IF(RES_hhdet_tes!F94=0,"",RES_hhdet_tes!F94/RES_hhdet_fec!F94)</f>
        <v>0.58579063675440901</v>
      </c>
      <c r="G94" s="111">
        <f>IF(RES_hhdet_tes!G94=0,"",RES_hhdet_tes!G94/RES_hhdet_fec!G94)</f>
        <v>0.58988416032987012</v>
      </c>
      <c r="H94" s="111">
        <f>IF(RES_hhdet_tes!H94=0,"",RES_hhdet_tes!H94/RES_hhdet_fec!H94)</f>
        <v>0.5925852180016784</v>
      </c>
      <c r="I94" s="111">
        <f>IF(RES_hhdet_tes!I94=0,"",RES_hhdet_tes!I94/RES_hhdet_fec!I94)</f>
        <v>0.59558893629521448</v>
      </c>
      <c r="J94" s="111">
        <f>IF(RES_hhdet_tes!J94=0,"",RES_hhdet_tes!J94/RES_hhdet_fec!J94)</f>
        <v>0.59776291491047673</v>
      </c>
      <c r="K94" s="111">
        <f>IF(RES_hhdet_tes!K94=0,"",RES_hhdet_tes!K94/RES_hhdet_fec!K94)</f>
        <v>0.60040238575189131</v>
      </c>
      <c r="L94" s="111">
        <f>IF(RES_hhdet_tes!L94=0,"",RES_hhdet_tes!L94/RES_hhdet_fec!L94)</f>
        <v>0.60468332409293846</v>
      </c>
      <c r="M94" s="111">
        <f>IF(RES_hhdet_tes!M94=0,"",RES_hhdet_tes!M94/RES_hhdet_fec!M94)</f>
        <v>0.60719616414065236</v>
      </c>
      <c r="N94" s="111">
        <f>IF(RES_hhdet_tes!N94=0,"",RES_hhdet_tes!N94/RES_hhdet_fec!N94)</f>
        <v>0.61248448658225696</v>
      </c>
      <c r="O94" s="111">
        <f>IF(RES_hhdet_tes!O94=0,"",RES_hhdet_tes!O94/RES_hhdet_fec!O94)</f>
        <v>0.62164914906558932</v>
      </c>
      <c r="P94" s="111">
        <f>IF(RES_hhdet_tes!P94=0,"",RES_hhdet_tes!P94/RES_hhdet_fec!P94)</f>
        <v>0.63150761796573429</v>
      </c>
      <c r="Q94" s="111">
        <f>IF(RES_hhdet_tes!Q94=0,"",RES_hhdet_tes!Q94/RES_hhdet_fec!Q94)</f>
        <v>0.65140814628136978</v>
      </c>
      <c r="R94" s="111">
        <f>IF(RES_hhdet_tes!R94=0,"",RES_hhdet_tes!R94/RES_hhdet_fec!R94)</f>
        <v>0.6718635915380875</v>
      </c>
      <c r="S94" s="111">
        <f>IF(RES_hhdet_tes!S94=0,"",RES_hhdet_tes!S94/RES_hhdet_fec!S94)</f>
        <v>0.69444440948811637</v>
      </c>
      <c r="T94" s="111">
        <f>IF(RES_hhdet_tes!T94=0,"",RES_hhdet_tes!T94/RES_hhdet_fec!T94)</f>
        <v>0.71415593240351538</v>
      </c>
      <c r="U94" s="111">
        <f>IF(RES_hhdet_tes!U94=0,"",RES_hhdet_tes!U94/RES_hhdet_fec!U94)</f>
        <v>0.72683827313325189</v>
      </c>
      <c r="V94" s="111">
        <f>IF(RES_hhdet_tes!V94=0,"",RES_hhdet_tes!V94/RES_hhdet_fec!V94)</f>
        <v>0.74080514641041961</v>
      </c>
      <c r="W94" s="111">
        <f>IF(RES_hhdet_tes!W94=0,"",RES_hhdet_tes!W94/RES_hhdet_fec!W94)</f>
        <v>0.76023725576966483</v>
      </c>
      <c r="X94" s="111">
        <f>IF(RES_hhdet_tes!X94=0,"",RES_hhdet_tes!X94/RES_hhdet_fec!X94)</f>
        <v>0.77412117598791053</v>
      </c>
      <c r="Y94" s="111">
        <f>IF(RES_hhdet_tes!Y94=0,"",RES_hhdet_tes!Y94/RES_hhdet_fec!Y94)</f>
        <v>0.77656527067000591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0.63638053770781355</v>
      </c>
      <c r="C96" s="112">
        <f>IF(RES_hhdet_tes!C96=0,"",RES_hhdet_tes!C96/RES_hhdet_fec!C96)</f>
        <v>0.64268329212575226</v>
      </c>
      <c r="D96" s="112">
        <f>IF(RES_hhdet_tes!D96=0,"",RES_hhdet_tes!D96/RES_hhdet_fec!D96)</f>
        <v>0.64960629762007194</v>
      </c>
      <c r="E96" s="112">
        <f>IF(RES_hhdet_tes!E96=0,"",RES_hhdet_tes!E96/RES_hhdet_fec!E96)</f>
        <v>0.65273193312942523</v>
      </c>
      <c r="F96" s="112">
        <f>IF(RES_hhdet_tes!F96=0,"",RES_hhdet_tes!F96/RES_hhdet_fec!F96)</f>
        <v>0.65464938131896189</v>
      </c>
      <c r="G96" s="112">
        <f>IF(RES_hhdet_tes!G96=0,"",RES_hhdet_tes!G96/RES_hhdet_fec!G96)</f>
        <v>0.65761092136589883</v>
      </c>
      <c r="H96" s="112">
        <f>IF(RES_hhdet_tes!H96=0,"",RES_hhdet_tes!H96/RES_hhdet_fec!H96)</f>
        <v>0.65993840543743021</v>
      </c>
      <c r="I96" s="112">
        <f>IF(RES_hhdet_tes!I96=0,"",RES_hhdet_tes!I96/RES_hhdet_fec!I96)</f>
        <v>0.66143348979476546</v>
      </c>
      <c r="J96" s="112">
        <f>IF(RES_hhdet_tes!J96=0,"",RES_hhdet_tes!J96/RES_hhdet_fec!J96)</f>
        <v>0.66199654833971233</v>
      </c>
      <c r="K96" s="112">
        <f>IF(RES_hhdet_tes!K96=0,"",RES_hhdet_tes!K96/RES_hhdet_fec!K96)</f>
        <v>0.66283050599428706</v>
      </c>
      <c r="L96" s="112">
        <f>IF(RES_hhdet_tes!L96=0,"",RES_hhdet_tes!L96/RES_hhdet_fec!L96)</f>
        <v>0.66393424998315476</v>
      </c>
      <c r="M96" s="112">
        <f>IF(RES_hhdet_tes!M96=0,"",RES_hhdet_tes!M96/RES_hhdet_fec!M96)</f>
        <v>0.66546370695966206</v>
      </c>
      <c r="N96" s="112">
        <f>IF(RES_hhdet_tes!N96=0,"",RES_hhdet_tes!N96/RES_hhdet_fec!N96)</f>
        <v>0.6683079873319554</v>
      </c>
      <c r="O96" s="112">
        <f>IF(RES_hhdet_tes!O96=0,"",RES_hhdet_tes!O96/RES_hhdet_fec!O96)</f>
        <v>0.67430340770150399</v>
      </c>
      <c r="P96" s="112">
        <f>IF(RES_hhdet_tes!P96=0,"",RES_hhdet_tes!P96/RES_hhdet_fec!P96)</f>
        <v>0.68390017189237606</v>
      </c>
      <c r="Q96" s="112">
        <f>IF(RES_hhdet_tes!Q96=0,"",RES_hhdet_tes!Q96/RES_hhdet_fec!Q96)</f>
        <v>0.6941715081179044</v>
      </c>
      <c r="R96" s="112">
        <f>IF(RES_hhdet_tes!R96=0,"",RES_hhdet_tes!R96/RES_hhdet_fec!R96)</f>
        <v>0.70014335219123447</v>
      </c>
      <c r="S96" s="112">
        <f>IF(RES_hhdet_tes!S96=0,"",RES_hhdet_tes!S96/RES_hhdet_fec!S96)</f>
        <v>0.70750429058581743</v>
      </c>
      <c r="T96" s="112">
        <f>IF(RES_hhdet_tes!T96=0,"",RES_hhdet_tes!T96/RES_hhdet_fec!T96)</f>
        <v>0.71624665409263921</v>
      </c>
      <c r="U96" s="112">
        <f>IF(RES_hhdet_tes!U96=0,"",RES_hhdet_tes!U96/RES_hhdet_fec!U96)</f>
        <v>0.72560062656100166</v>
      </c>
      <c r="V96" s="112">
        <f>IF(RES_hhdet_tes!V96=0,"",RES_hhdet_tes!V96/RES_hhdet_fec!V96)</f>
        <v>0.73472777624945285</v>
      </c>
      <c r="W96" s="112">
        <f>IF(RES_hhdet_tes!W96=0,"",RES_hhdet_tes!W96/RES_hhdet_fec!W96)</f>
        <v>0.74146621304555449</v>
      </c>
      <c r="X96" s="112">
        <f>IF(RES_hhdet_tes!X96=0,"",RES_hhdet_tes!X96/RES_hhdet_fec!X96)</f>
        <v>0.74815419924020587</v>
      </c>
      <c r="Y96" s="112">
        <f>IF(RES_hhdet_tes!Y96=0,"",RES_hhdet_tes!Y96/RES_hhdet_fec!Y96)</f>
        <v>0.75327811998100203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0.90501139537147512</v>
      </c>
      <c r="C97" s="113">
        <f>IF(RES_hhdet_tes!C97=0,"",RES_hhdet_tes!C97/RES_hhdet_fec!C97)</f>
        <v>0.91921676473222003</v>
      </c>
      <c r="D97" s="113">
        <f>IF(RES_hhdet_tes!D97=0,"",RES_hhdet_tes!D97/RES_hhdet_fec!D97)</f>
        <v>0.90930332064863373</v>
      </c>
      <c r="E97" s="113">
        <f>IF(RES_hhdet_tes!E97=0,"",RES_hhdet_tes!E97/RES_hhdet_fec!E97)</f>
        <v>0.92395425644291673</v>
      </c>
      <c r="F97" s="113">
        <f>IF(RES_hhdet_tes!F97=0,"",RES_hhdet_tes!F97/RES_hhdet_fec!F97)</f>
        <v>0.90781212834399461</v>
      </c>
      <c r="G97" s="113">
        <f>IF(RES_hhdet_tes!G97=0,"",RES_hhdet_tes!G97/RES_hhdet_fec!G97)</f>
        <v>0.92291714797765345</v>
      </c>
      <c r="H97" s="113">
        <f>IF(RES_hhdet_tes!H97=0,"",RES_hhdet_tes!H97/RES_hhdet_fec!H97)</f>
        <v>0.92513120991209574</v>
      </c>
      <c r="I97" s="113">
        <f>IF(RES_hhdet_tes!I97=0,"",RES_hhdet_tes!I97/RES_hhdet_fec!I97)</f>
        <v>0.93072940134119864</v>
      </c>
      <c r="J97" s="113">
        <f>IF(RES_hhdet_tes!J97=0,"",RES_hhdet_tes!J97/RES_hhdet_fec!J97)</f>
        <v>0.91413938380143356</v>
      </c>
      <c r="K97" s="113">
        <f>IF(RES_hhdet_tes!K97=0,"",RES_hhdet_tes!K97/RES_hhdet_fec!K97)</f>
        <v>0.93106648991894703</v>
      </c>
      <c r="L97" s="113">
        <f>IF(RES_hhdet_tes!L97=0,"",RES_hhdet_tes!L97/RES_hhdet_fec!L97)</f>
        <v>0.93476870307772242</v>
      </c>
      <c r="M97" s="113">
        <f>IF(RES_hhdet_tes!M97=0,"",RES_hhdet_tes!M97/RES_hhdet_fec!M97)</f>
        <v>0.92007923450638274</v>
      </c>
      <c r="N97" s="113">
        <f>IF(RES_hhdet_tes!N97=0,"",RES_hhdet_tes!N97/RES_hhdet_fec!N97)</f>
        <v>0.94161344050910978</v>
      </c>
      <c r="O97" s="113">
        <f>IF(RES_hhdet_tes!O97=0,"",RES_hhdet_tes!O97/RES_hhdet_fec!O97)</f>
        <v>0.94619337422932737</v>
      </c>
      <c r="P97" s="113">
        <f>IF(RES_hhdet_tes!P97=0,"",RES_hhdet_tes!P97/RES_hhdet_fec!P97)</f>
        <v>0.91573452775811792</v>
      </c>
      <c r="Q97" s="113">
        <f>IF(RES_hhdet_tes!Q97=0,"",RES_hhdet_tes!Q97/RES_hhdet_fec!Q97)</f>
        <v>0.94580801972391004</v>
      </c>
      <c r="R97" s="113">
        <f>IF(RES_hhdet_tes!R97=0,"",RES_hhdet_tes!R97/RES_hhdet_fec!R97)</f>
        <v>0.95005219127663998</v>
      </c>
      <c r="S97" s="113">
        <f>IF(RES_hhdet_tes!S97=0,"",RES_hhdet_tes!S97/RES_hhdet_fec!S97)</f>
        <v>0.94764723178166732</v>
      </c>
      <c r="T97" s="113">
        <f>IF(RES_hhdet_tes!T97=0,"",RES_hhdet_tes!T97/RES_hhdet_fec!T97)</f>
        <v>0.95408889944308983</v>
      </c>
      <c r="U97" s="113">
        <f>IF(RES_hhdet_tes!U97=0,"",RES_hhdet_tes!U97/RES_hhdet_fec!U97)</f>
        <v>0.9476515586508103</v>
      </c>
      <c r="V97" s="113">
        <f>IF(RES_hhdet_tes!V97=0,"",RES_hhdet_tes!V97/RES_hhdet_fec!V97)</f>
        <v>0.94470032725461772</v>
      </c>
      <c r="W97" s="113">
        <f>IF(RES_hhdet_tes!W97=0,"",RES_hhdet_tes!W97/RES_hhdet_fec!W97)</f>
        <v>0.93841272280192856</v>
      </c>
      <c r="X97" s="113">
        <f>IF(RES_hhdet_tes!X97=0,"",RES_hhdet_tes!X97/RES_hhdet_fec!X97)</f>
        <v>0.99713612777198302</v>
      </c>
      <c r="Y97" s="113">
        <f>IF(RES_hhdet_tes!Y97=0,"",RES_hhdet_tes!Y97/RES_hhdet_fec!Y97)</f>
        <v>0.95242951949000276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0.63638053770781355</v>
      </c>
      <c r="C98" s="111">
        <f>IF(RES_hhdet_tes!C98=0,"",RES_hhdet_tes!C98/RES_hhdet_fec!C98)</f>
        <v>0.6447666289314441</v>
      </c>
      <c r="D98" s="111">
        <f>IF(RES_hhdet_tes!D98=0,"",RES_hhdet_tes!D98/RES_hhdet_fec!D98)</f>
        <v>0.651685205043117</v>
      </c>
      <c r="E98" s="111">
        <f>IF(RES_hhdet_tes!E98=0,"",RES_hhdet_tes!E98/RES_hhdet_fec!E98)</f>
        <v>0.65450321153970281</v>
      </c>
      <c r="F98" s="111">
        <f>IF(RES_hhdet_tes!F98=0,"",RES_hhdet_tes!F98/RES_hhdet_fec!F98)</f>
        <v>0.65593471194830577</v>
      </c>
      <c r="G98" s="111">
        <f>IF(RES_hhdet_tes!G98=0,"",RES_hhdet_tes!G98/RES_hhdet_fec!G98)</f>
        <v>0.65936472927497669</v>
      </c>
      <c r="H98" s="111">
        <f>IF(RES_hhdet_tes!H98=0,"",RES_hhdet_tes!H98/RES_hhdet_fec!H98)</f>
        <v>0.660863787551634</v>
      </c>
      <c r="I98" s="111">
        <f>IF(RES_hhdet_tes!I98=0,"",RES_hhdet_tes!I98/RES_hhdet_fec!I98)</f>
        <v>0.66266954529789668</v>
      </c>
      <c r="J98" s="111">
        <f>IF(RES_hhdet_tes!J98=0,"",RES_hhdet_tes!J98/RES_hhdet_fec!J98)</f>
        <v>0.66355671915390857</v>
      </c>
      <c r="K98" s="111">
        <f>IF(RES_hhdet_tes!K98=0,"",RES_hhdet_tes!K98/RES_hhdet_fec!K98)</f>
        <v>0.66452708324465481</v>
      </c>
      <c r="L98" s="111">
        <f>IF(RES_hhdet_tes!L98=0,"",RES_hhdet_tes!L98/RES_hhdet_fec!L98)</f>
        <v>0.66644946524417381</v>
      </c>
      <c r="M98" s="111">
        <f>IF(RES_hhdet_tes!M98=0,"",RES_hhdet_tes!M98/RES_hhdet_fec!M98)</f>
        <v>0.66715800296860173</v>
      </c>
      <c r="N98" s="111">
        <f>IF(RES_hhdet_tes!N98=0,"",RES_hhdet_tes!N98/RES_hhdet_fec!N98)</f>
        <v>0.66976430942630116</v>
      </c>
      <c r="O98" s="111">
        <f>IF(RES_hhdet_tes!O98=0,"",RES_hhdet_tes!O98/RES_hhdet_fec!O98)</f>
        <v>0.67583659778458383</v>
      </c>
      <c r="P98" s="111">
        <f>IF(RES_hhdet_tes!P98=0,"",RES_hhdet_tes!P98/RES_hhdet_fec!P98)</f>
        <v>0.68747121420264234</v>
      </c>
      <c r="Q98" s="111">
        <f>IF(RES_hhdet_tes!Q98=0,"",RES_hhdet_tes!Q98/RES_hhdet_fec!Q98)</f>
        <v>0.69505730102409358</v>
      </c>
      <c r="R98" s="111">
        <f>IF(RES_hhdet_tes!R98=0,"",RES_hhdet_tes!R98/RES_hhdet_fec!R98)</f>
        <v>0.70300061174385731</v>
      </c>
      <c r="S98" s="111">
        <f>IF(RES_hhdet_tes!S98=0,"",RES_hhdet_tes!S98/RES_hhdet_fec!S98)</f>
        <v>0.71203571307248936</v>
      </c>
      <c r="T98" s="111">
        <f>IF(RES_hhdet_tes!T98=0,"",RES_hhdet_tes!T98/RES_hhdet_fec!T98)</f>
        <v>0.72074433853660025</v>
      </c>
      <c r="U98" s="111">
        <f>IF(RES_hhdet_tes!U98=0,"",RES_hhdet_tes!U98/RES_hhdet_fec!U98)</f>
        <v>0.72876206639556518</v>
      </c>
      <c r="V98" s="111">
        <f>IF(RES_hhdet_tes!V98=0,"",RES_hhdet_tes!V98/RES_hhdet_fec!V98)</f>
        <v>0.73877791330978926</v>
      </c>
      <c r="W98" s="111">
        <f>IF(RES_hhdet_tes!W98=0,"",RES_hhdet_tes!W98/RES_hhdet_fec!W98)</f>
        <v>0.75251319279686812</v>
      </c>
      <c r="X98" s="111">
        <f>IF(RES_hhdet_tes!X98=0,"",RES_hhdet_tes!X98/RES_hhdet_fec!X98)</f>
        <v>0.76409163534124247</v>
      </c>
      <c r="Y98" s="111">
        <f>IF(RES_hhdet_tes!Y98=0,"",RES_hhdet_tes!Y98/RES_hhdet_fec!Y98)</f>
        <v>0.77693363333511578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0.68563715374196632</v>
      </c>
      <c r="C100" s="124">
        <f>IF(RES_hhdet_tes!C100=0,"",RES_hhdet_tes!C100/RES_hhdet_fec!C100)</f>
        <v>0.69428021115453509</v>
      </c>
      <c r="D100" s="124">
        <f>IF(RES_hhdet_tes!D100=0,"",RES_hhdet_tes!D100/RES_hhdet_fec!D100)</f>
        <v>0.69847117215682353</v>
      </c>
      <c r="E100" s="124">
        <f>IF(RES_hhdet_tes!E100=0,"",RES_hhdet_tes!E100/RES_hhdet_fec!E100)</f>
        <v>0.69640788797809872</v>
      </c>
      <c r="F100" s="124">
        <f>IF(RES_hhdet_tes!F100=0,"",RES_hhdet_tes!F100/RES_hhdet_fec!F100)</f>
        <v>0.70109160929800207</v>
      </c>
      <c r="G100" s="124">
        <f>IF(RES_hhdet_tes!G100=0,"",RES_hhdet_tes!G100/RES_hhdet_fec!G100)</f>
        <v>0.7005680872034995</v>
      </c>
      <c r="H100" s="124">
        <f>IF(RES_hhdet_tes!H100=0,"",RES_hhdet_tes!H100/RES_hhdet_fec!H100)</f>
        <v>0.70949254932963346</v>
      </c>
      <c r="I100" s="124">
        <f>IF(RES_hhdet_tes!I100=0,"",RES_hhdet_tes!I100/RES_hhdet_fec!I100)</f>
        <v>0.71027887912261789</v>
      </c>
      <c r="J100" s="124">
        <f>IF(RES_hhdet_tes!J100=0,"",RES_hhdet_tes!J100/RES_hhdet_fec!J100)</f>
        <v>0.7037009528393483</v>
      </c>
      <c r="K100" s="124">
        <f>IF(RES_hhdet_tes!K100=0,"",RES_hhdet_tes!K100/RES_hhdet_fec!K100)</f>
        <v>0.70449995138202615</v>
      </c>
      <c r="L100" s="124">
        <f>IF(RES_hhdet_tes!L100=0,"",RES_hhdet_tes!L100/RES_hhdet_fec!L100)</f>
        <v>0.70194944828299832</v>
      </c>
      <c r="M100" s="124">
        <f>IF(RES_hhdet_tes!M100=0,"",RES_hhdet_tes!M100/RES_hhdet_fec!M100)</f>
        <v>0.70490943894620595</v>
      </c>
      <c r="N100" s="124">
        <f>IF(RES_hhdet_tes!N100=0,"",RES_hhdet_tes!N100/RES_hhdet_fec!N100)</f>
        <v>0.70322632928148521</v>
      </c>
      <c r="O100" s="124">
        <f>IF(RES_hhdet_tes!O100=0,"",RES_hhdet_tes!O100/RES_hhdet_fec!O100)</f>
        <v>0.70808761498922712</v>
      </c>
      <c r="P100" s="124">
        <f>IF(RES_hhdet_tes!P100=0,"",RES_hhdet_tes!P100/RES_hhdet_fec!P100)</f>
        <v>0.69901942837189424</v>
      </c>
      <c r="Q100" s="124">
        <f>IF(RES_hhdet_tes!Q100=0,"",RES_hhdet_tes!Q100/RES_hhdet_fec!Q100)</f>
        <v>0.707649413106064</v>
      </c>
      <c r="R100" s="124">
        <f>IF(RES_hhdet_tes!R100=0,"",RES_hhdet_tes!R100/RES_hhdet_fec!R100)</f>
        <v>0.70931198820250818</v>
      </c>
      <c r="S100" s="124">
        <f>IF(RES_hhdet_tes!S100=0,"",RES_hhdet_tes!S100/RES_hhdet_fec!S100)</f>
        <v>0.72012579188871095</v>
      </c>
      <c r="T100" s="124">
        <f>IF(RES_hhdet_tes!T100=0,"",RES_hhdet_tes!T100/RES_hhdet_fec!T100)</f>
        <v>0.72566784199721479</v>
      </c>
      <c r="U100" s="124">
        <f>IF(RES_hhdet_tes!U100=0,"",RES_hhdet_tes!U100/RES_hhdet_fec!U100)</f>
        <v>0.73301011103724201</v>
      </c>
      <c r="V100" s="124">
        <f>IF(RES_hhdet_tes!V100=0,"",RES_hhdet_tes!V100/RES_hhdet_fec!V100)</f>
        <v>0.74116745407417706</v>
      </c>
      <c r="W100" s="124">
        <f>IF(RES_hhdet_tes!W100=0,"",RES_hhdet_tes!W100/RES_hhdet_fec!W100)</f>
        <v>0.74379216222890909</v>
      </c>
      <c r="X100" s="124">
        <f>IF(RES_hhdet_tes!X100=0,"",RES_hhdet_tes!X100/RES_hhdet_fec!X100)</f>
        <v>0.73312941688866928</v>
      </c>
      <c r="Y100" s="124">
        <f>IF(RES_hhdet_tes!Y100=0,"",RES_hhdet_tes!Y100/RES_hhdet_fec!Y100)</f>
        <v>0.74366805712234052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0.58997694629808395</v>
      </c>
      <c r="C101" s="111">
        <f>IF(RES_hhdet_tes!C101=0,"",RES_hhdet_tes!C101/RES_hhdet_fec!C101)</f>
        <v>0.59167248882267143</v>
      </c>
      <c r="D101" s="111">
        <f>IF(RES_hhdet_tes!D101=0,"",RES_hhdet_tes!D101/RES_hhdet_fec!D101)</f>
        <v>0.59317358333056791</v>
      </c>
      <c r="E101" s="111">
        <f>IF(RES_hhdet_tes!E101=0,"",RES_hhdet_tes!E101/RES_hhdet_fec!E101)</f>
        <v>0.59420417009698445</v>
      </c>
      <c r="F101" s="111">
        <f>IF(RES_hhdet_tes!F101=0,"",RES_hhdet_tes!F101/RES_hhdet_fec!F101)</f>
        <v>0.59506104072076849</v>
      </c>
      <c r="G101" s="111">
        <f>IF(RES_hhdet_tes!G101=0,"",RES_hhdet_tes!G101/RES_hhdet_fec!G101)</f>
        <v>0.59574762226216171</v>
      </c>
      <c r="H101" s="111">
        <f>IF(RES_hhdet_tes!H101=0,"",RES_hhdet_tes!H101/RES_hhdet_fec!H101)</f>
        <v>0.59621609470302683</v>
      </c>
      <c r="I101" s="111">
        <f>IF(RES_hhdet_tes!I101=0,"",RES_hhdet_tes!I101/RES_hhdet_fec!I101)</f>
        <v>0.59640085361064488</v>
      </c>
      <c r="J101" s="111">
        <f>IF(RES_hhdet_tes!J101=0,"",RES_hhdet_tes!J101/RES_hhdet_fec!J101)</f>
        <v>0.59646708339155463</v>
      </c>
      <c r="K101" s="111">
        <f>IF(RES_hhdet_tes!K101=0,"",RES_hhdet_tes!K101/RES_hhdet_fec!K101)</f>
        <v>0.59652471751762381</v>
      </c>
      <c r="L101" s="111">
        <f>IF(RES_hhdet_tes!L101=0,"",RES_hhdet_tes!L101/RES_hhdet_fec!L101)</f>
        <v>0.5965813306334623</v>
      </c>
      <c r="M101" s="111">
        <f>IF(RES_hhdet_tes!M101=0,"",RES_hhdet_tes!M101/RES_hhdet_fec!M101)</f>
        <v>0.59664087799377785</v>
      </c>
      <c r="N101" s="111">
        <f>IF(RES_hhdet_tes!N101=0,"",RES_hhdet_tes!N101/RES_hhdet_fec!N101)</f>
        <v>0.59672509325301448</v>
      </c>
      <c r="O101" s="111">
        <f>IF(RES_hhdet_tes!O101=0,"",RES_hhdet_tes!O101/RES_hhdet_fec!O101)</f>
        <v>0.59680928770944008</v>
      </c>
      <c r="P101" s="111">
        <f>IF(RES_hhdet_tes!P101=0,"",RES_hhdet_tes!P101/RES_hhdet_fec!P101)</f>
        <v>0.59688751723021938</v>
      </c>
      <c r="Q101" s="111">
        <f>IF(RES_hhdet_tes!Q101=0,"",RES_hhdet_tes!Q101/RES_hhdet_fec!Q101)</f>
        <v>0.59698009727410573</v>
      </c>
      <c r="R101" s="111">
        <f>IF(RES_hhdet_tes!R101=0,"",RES_hhdet_tes!R101/RES_hhdet_fec!R101)</f>
        <v>0.59712070142307594</v>
      </c>
      <c r="S101" s="111">
        <f>IF(RES_hhdet_tes!S101=0,"",RES_hhdet_tes!S101/RES_hhdet_fec!S101)</f>
        <v>0.59733109263023143</v>
      </c>
      <c r="T101" s="111">
        <f>IF(RES_hhdet_tes!T101=0,"",RES_hhdet_tes!T101/RES_hhdet_fec!T101)</f>
        <v>0.59769685993821431</v>
      </c>
      <c r="U101" s="111">
        <f>IF(RES_hhdet_tes!U101=0,"",RES_hhdet_tes!U101/RES_hhdet_fec!U101)</f>
        <v>0.59832183402698258</v>
      </c>
      <c r="V101" s="111">
        <f>IF(RES_hhdet_tes!V101=0,"",RES_hhdet_tes!V101/RES_hhdet_fec!V101)</f>
        <v>0.59926848321808301</v>
      </c>
      <c r="W101" s="111">
        <f>IF(RES_hhdet_tes!W101=0,"",RES_hhdet_tes!W101/RES_hhdet_fec!W101)</f>
        <v>0.60022127146698323</v>
      </c>
      <c r="X101" s="111">
        <f>IF(RES_hhdet_tes!X101=0,"",RES_hhdet_tes!X101/RES_hhdet_fec!X101)</f>
        <v>0.60117720382274609</v>
      </c>
      <c r="Y101" s="111">
        <f>IF(RES_hhdet_tes!Y101=0,"",RES_hhdet_tes!Y101/RES_hhdet_fec!Y101)</f>
        <v>0.60165423338088508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0.61638522392091488</v>
      </c>
      <c r="C102" s="111">
        <f>IF(RES_hhdet_tes!C102=0,"",RES_hhdet_tes!C102/RES_hhdet_fec!C102)</f>
        <v>0.61796111823065092</v>
      </c>
      <c r="D102" s="111">
        <f>IF(RES_hhdet_tes!D102=0,"",RES_hhdet_tes!D102/RES_hhdet_fec!D102)</f>
        <v>0.61998766855336873</v>
      </c>
      <c r="E102" s="111">
        <f>IF(RES_hhdet_tes!E102=0,"",RES_hhdet_tes!E102/RES_hhdet_fec!E102)</f>
        <v>0.62112832595495793</v>
      </c>
      <c r="F102" s="111">
        <f>IF(RES_hhdet_tes!F102=0,"",RES_hhdet_tes!F102/RES_hhdet_fec!F102)</f>
        <v>0.62176054636290568</v>
      </c>
      <c r="G102" s="111">
        <f>IF(RES_hhdet_tes!G102=0,"",RES_hhdet_tes!G102/RES_hhdet_fec!G102)</f>
        <v>0.62237319430362703</v>
      </c>
      <c r="H102" s="111">
        <f>IF(RES_hhdet_tes!H102=0,"",RES_hhdet_tes!H102/RES_hhdet_fec!H102)</f>
        <v>0.62285344112658891</v>
      </c>
      <c r="I102" s="111">
        <f>IF(RES_hhdet_tes!I102=0,"",RES_hhdet_tes!I102/RES_hhdet_fec!I102)</f>
        <v>0.62305702210004033</v>
      </c>
      <c r="J102" s="111">
        <f>IF(RES_hhdet_tes!J102=0,"",RES_hhdet_tes!J102/RES_hhdet_fec!J102)</f>
        <v>0.62312548465709872</v>
      </c>
      <c r="K102" s="111">
        <f>IF(RES_hhdet_tes!K102=0,"",RES_hhdet_tes!K102/RES_hhdet_fec!K102)</f>
        <v>0.62319596512605602</v>
      </c>
      <c r="L102" s="111">
        <f>IF(RES_hhdet_tes!L102=0,"",RES_hhdet_tes!L102/RES_hhdet_fec!L102)</f>
        <v>0.623284066344023</v>
      </c>
      <c r="M102" s="111">
        <f>IF(RES_hhdet_tes!M102=0,"",RES_hhdet_tes!M102/RES_hhdet_fec!M102)</f>
        <v>0.6233567276386468</v>
      </c>
      <c r="N102" s="111">
        <f>IF(RES_hhdet_tes!N102=0,"",RES_hhdet_tes!N102/RES_hhdet_fec!N102)</f>
        <v>0.6234338650836968</v>
      </c>
      <c r="O102" s="111">
        <f>IF(RES_hhdet_tes!O102=0,"",RES_hhdet_tes!O102/RES_hhdet_fec!O102)</f>
        <v>0.62351034424085106</v>
      </c>
      <c r="P102" s="111">
        <f>IF(RES_hhdet_tes!P102=0,"",RES_hhdet_tes!P102/RES_hhdet_fec!P102)</f>
        <v>0.62359664551049443</v>
      </c>
      <c r="Q102" s="111">
        <f>IF(RES_hhdet_tes!Q102=0,"",RES_hhdet_tes!Q102/RES_hhdet_fec!Q102)</f>
        <v>0.62369035373244242</v>
      </c>
      <c r="R102" s="111">
        <f>IF(RES_hhdet_tes!R102=0,"",RES_hhdet_tes!R102/RES_hhdet_fec!R102)</f>
        <v>0.62386534855399112</v>
      </c>
      <c r="S102" s="111">
        <f>IF(RES_hhdet_tes!S102=0,"",RES_hhdet_tes!S102/RES_hhdet_fec!S102)</f>
        <v>0.62413539492773773</v>
      </c>
      <c r="T102" s="111">
        <f>IF(RES_hhdet_tes!T102=0,"",RES_hhdet_tes!T102/RES_hhdet_fec!T102)</f>
        <v>0.62460425887960236</v>
      </c>
      <c r="U102" s="111">
        <f>IF(RES_hhdet_tes!U102=0,"",RES_hhdet_tes!U102/RES_hhdet_fec!U102)</f>
        <v>0.62520197363963359</v>
      </c>
      <c r="V102" s="111">
        <f>IF(RES_hhdet_tes!V102=0,"",RES_hhdet_tes!V102/RES_hhdet_fec!V102)</f>
        <v>0.62600403136081795</v>
      </c>
      <c r="W102" s="111">
        <f>IF(RES_hhdet_tes!W102=0,"",RES_hhdet_tes!W102/RES_hhdet_fec!W102)</f>
        <v>0.62687979017134554</v>
      </c>
      <c r="X102" s="111">
        <f>IF(RES_hhdet_tes!X102=0,"",RES_hhdet_tes!X102/RES_hhdet_fec!X102)</f>
        <v>0.62779755911074309</v>
      </c>
      <c r="Y102" s="111">
        <f>IF(RES_hhdet_tes!Y102=0,"",RES_hhdet_tes!Y102/RES_hhdet_fec!Y102)</f>
        <v>0.62836910995189665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0.76198187868727574</v>
      </c>
      <c r="C103" s="45">
        <f>IF(RES_hhdet_tes!C103=0,"",RES_hhdet_tes!C103/RES_hhdet_fec!C103)</f>
        <v>0.76613565214701085</v>
      </c>
      <c r="D103" s="45">
        <f>IF(RES_hhdet_tes!D103=0,"",RES_hhdet_tes!D103/RES_hhdet_fec!D103)</f>
        <v>0.77045193052202121</v>
      </c>
      <c r="E103" s="45">
        <f>IF(RES_hhdet_tes!E103=0,"",RES_hhdet_tes!E103/RES_hhdet_fec!E103)</f>
        <v>0.77269590447597614</v>
      </c>
      <c r="F103" s="45">
        <f>IF(RES_hhdet_tes!F103=0,"",RES_hhdet_tes!F103/RES_hhdet_fec!F103)</f>
        <v>0.7743490773444891</v>
      </c>
      <c r="G103" s="45">
        <f>IF(RES_hhdet_tes!G103=0,"",RES_hhdet_tes!G103/RES_hhdet_fec!G103)</f>
        <v>0.77677508760726843</v>
      </c>
      <c r="H103" s="45">
        <f>IF(RES_hhdet_tes!H103=0,"",RES_hhdet_tes!H103/RES_hhdet_fec!H103)</f>
        <v>0.77878899807749913</v>
      </c>
      <c r="I103" s="45">
        <f>IF(RES_hhdet_tes!I103=0,"",RES_hhdet_tes!I103/RES_hhdet_fec!I103)</f>
        <v>0.78012571908269812</v>
      </c>
      <c r="J103" s="45">
        <f>IF(RES_hhdet_tes!J103=0,"",RES_hhdet_tes!J103/RES_hhdet_fec!J103)</f>
        <v>0.78065123985787188</v>
      </c>
      <c r="K103" s="45">
        <f>IF(RES_hhdet_tes!K103=0,"",RES_hhdet_tes!K103/RES_hhdet_fec!K103)</f>
        <v>0.78158961655788384</v>
      </c>
      <c r="L103" s="45">
        <f>IF(RES_hhdet_tes!L103=0,"",RES_hhdet_tes!L103/RES_hhdet_fec!L103)</f>
        <v>0.78289494903103785</v>
      </c>
      <c r="M103" s="45">
        <f>IF(RES_hhdet_tes!M103=0,"",RES_hhdet_tes!M103/RES_hhdet_fec!M103)</f>
        <v>0.78426346919675038</v>
      </c>
      <c r="N103" s="45">
        <f>IF(RES_hhdet_tes!N103=0,"",RES_hhdet_tes!N103/RES_hhdet_fec!N103)</f>
        <v>0.78608870991695901</v>
      </c>
      <c r="O103" s="45">
        <f>IF(RES_hhdet_tes!O103=0,"",RES_hhdet_tes!O103/RES_hhdet_fec!O103)</f>
        <v>0.7894142233794883</v>
      </c>
      <c r="P103" s="45">
        <f>IF(RES_hhdet_tes!P103=0,"",RES_hhdet_tes!P103/RES_hhdet_fec!P103)</f>
        <v>0.79380052858239247</v>
      </c>
      <c r="Q103" s="45">
        <f>IF(RES_hhdet_tes!Q103=0,"",RES_hhdet_tes!Q103/RES_hhdet_fec!Q103)</f>
        <v>0.79882969249750069</v>
      </c>
      <c r="R103" s="45">
        <f>IF(RES_hhdet_tes!R103=0,"",RES_hhdet_tes!R103/RES_hhdet_fec!R103)</f>
        <v>0.80330737920878137</v>
      </c>
      <c r="S103" s="45">
        <f>IF(RES_hhdet_tes!S103=0,"",RES_hhdet_tes!S103/RES_hhdet_fec!S103)</f>
        <v>0.81127257751380233</v>
      </c>
      <c r="T103" s="45">
        <f>IF(RES_hhdet_tes!T103=0,"",RES_hhdet_tes!T103/RES_hhdet_fec!T103)</f>
        <v>0.82041448109361315</v>
      </c>
      <c r="U103" s="45">
        <f>IF(RES_hhdet_tes!U103=0,"",RES_hhdet_tes!U103/RES_hhdet_fec!U103)</f>
        <v>0.83119999814241885</v>
      </c>
      <c r="V103" s="45">
        <f>IF(RES_hhdet_tes!V103=0,"",RES_hhdet_tes!V103/RES_hhdet_fec!V103)</f>
        <v>0.84204374960886252</v>
      </c>
      <c r="W103" s="45">
        <f>IF(RES_hhdet_tes!W103=0,"",RES_hhdet_tes!W103/RES_hhdet_fec!W103)</f>
        <v>0.85471380962517718</v>
      </c>
      <c r="X103" s="45">
        <f>IF(RES_hhdet_tes!X103=0,"",RES_hhdet_tes!X103/RES_hhdet_fec!X103)</f>
        <v>0.86594151822127641</v>
      </c>
      <c r="Y103" s="45">
        <f>IF(RES_hhdet_tes!Y103=0,"",RES_hhdet_tes!Y103/RES_hhdet_fec!Y103)</f>
        <v>0.87791469841140912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>
        <f>IF(RES_hhdet_tes!B105=0,"",RES_hhdet_tes!B105/RES_hhdet_fec!B105)</f>
        <v>0.71029394475489893</v>
      </c>
      <c r="C105" s="119">
        <f>IF(RES_hhdet_tes!C105=0,"",RES_hhdet_tes!C105/RES_hhdet_fec!C105)</f>
        <v>0.715326361821222</v>
      </c>
      <c r="D105" s="119">
        <f>IF(RES_hhdet_tes!D105=0,"",RES_hhdet_tes!D105/RES_hhdet_fec!D105)</f>
        <v>0.71758806748646176</v>
      </c>
      <c r="E105" s="119">
        <f>IF(RES_hhdet_tes!E105=0,"",RES_hhdet_tes!E105/RES_hhdet_fec!E105)</f>
        <v>0.72968932118141705</v>
      </c>
      <c r="F105" s="119">
        <f>IF(RES_hhdet_tes!F105=0,"",RES_hhdet_tes!F105/RES_hhdet_fec!F105)</f>
        <v>0.72495060338535489</v>
      </c>
      <c r="G105" s="119">
        <f>IF(RES_hhdet_tes!G105=0,"",RES_hhdet_tes!G105/RES_hhdet_fec!G105)</f>
        <v>0.73056600963624851</v>
      </c>
      <c r="H105" s="119">
        <f>IF(RES_hhdet_tes!H105=0,"",RES_hhdet_tes!H105/RES_hhdet_fec!H105)</f>
        <v>0.74067473700728481</v>
      </c>
      <c r="I105" s="119">
        <f>IF(RES_hhdet_tes!I105=0,"",RES_hhdet_tes!I105/RES_hhdet_fec!I105)</f>
        <v>0.74889871390665574</v>
      </c>
      <c r="J105" s="119">
        <f>IF(RES_hhdet_tes!J105=0,"",RES_hhdet_tes!J105/RES_hhdet_fec!J105)</f>
        <v>0.75761558062883749</v>
      </c>
      <c r="K105" s="119">
        <f>IF(RES_hhdet_tes!K105=0,"",RES_hhdet_tes!K105/RES_hhdet_fec!K105)</f>
        <v>0.76303831807815481</v>
      </c>
      <c r="L105" s="119">
        <f>IF(RES_hhdet_tes!L105=0,"",RES_hhdet_tes!L105/RES_hhdet_fec!L105)</f>
        <v>0.76893809348310715</v>
      </c>
      <c r="M105" s="119">
        <f>IF(RES_hhdet_tes!M105=0,"",RES_hhdet_tes!M105/RES_hhdet_fec!M105)</f>
        <v>0.77781957588503381</v>
      </c>
      <c r="N105" s="119">
        <f>IF(RES_hhdet_tes!N105=0,"",RES_hhdet_tes!N105/RES_hhdet_fec!N105)</f>
        <v>0.80095336169550824</v>
      </c>
      <c r="O105" s="119">
        <f>IF(RES_hhdet_tes!O105=0,"",RES_hhdet_tes!O105/RES_hhdet_fec!O105)</f>
        <v>0.80334096315499703</v>
      </c>
      <c r="P105" s="119">
        <f>IF(RES_hhdet_tes!P105=0,"",RES_hhdet_tes!P105/RES_hhdet_fec!P105)</f>
        <v>0.81040951129818406</v>
      </c>
      <c r="Q105" s="119">
        <f>IF(RES_hhdet_tes!Q105=0,"",RES_hhdet_tes!Q105/RES_hhdet_fec!Q105)</f>
        <v>0.81847639670021699</v>
      </c>
      <c r="R105" s="119">
        <f>IF(RES_hhdet_tes!R105=0,"",RES_hhdet_tes!R105/RES_hhdet_fec!R105)</f>
        <v>0.81212579697467557</v>
      </c>
      <c r="S105" s="119">
        <f>IF(RES_hhdet_tes!S105=0,"",RES_hhdet_tes!S105/RES_hhdet_fec!S105)</f>
        <v>0.82812357050512131</v>
      </c>
      <c r="T105" s="119">
        <f>IF(RES_hhdet_tes!T105=0,"",RES_hhdet_tes!T105/RES_hhdet_fec!T105)</f>
        <v>0.82827457445113883</v>
      </c>
      <c r="U105" s="119">
        <f>IF(RES_hhdet_tes!U105=0,"",RES_hhdet_tes!U105/RES_hhdet_fec!U105)</f>
        <v>0.84293581699380948</v>
      </c>
      <c r="V105" s="119">
        <f>IF(RES_hhdet_tes!V105=0,"",RES_hhdet_tes!V105/RES_hhdet_fec!V105)</f>
        <v>0.84626168026438198</v>
      </c>
      <c r="W105" s="119">
        <f>IF(RES_hhdet_tes!W105=0,"",RES_hhdet_tes!W105/RES_hhdet_fec!W105)</f>
        <v>0.85341061773665783</v>
      </c>
      <c r="X105" s="119">
        <f>IF(RES_hhdet_tes!X105=0,"",RES_hhdet_tes!X105/RES_hhdet_fec!X105)</f>
        <v>0.87219582806013285</v>
      </c>
      <c r="Y105" s="119">
        <f>IF(RES_hhdet_tes!Y105=0,"",RES_hhdet_tes!Y105/RES_hhdet_fec!Y105)</f>
        <v>0.87298742721886236</v>
      </c>
      <c r="DA105" s="129" t="s">
        <v>2005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0.71617790013281135</v>
      </c>
      <c r="C106" s="124">
        <f>IF(RES_hhdet_tes!C106=0,"",RES_hhdet_tes!C106/RES_hhdet_fec!C106)</f>
        <v>0.71914231495704972</v>
      </c>
      <c r="D106" s="124">
        <f>IF(RES_hhdet_tes!D106=0,"",RES_hhdet_tes!D106/RES_hhdet_fec!D106)</f>
        <v>0.72126657155680007</v>
      </c>
      <c r="E106" s="124">
        <f>IF(RES_hhdet_tes!E106=0,"",RES_hhdet_tes!E106/RES_hhdet_fec!E106)</f>
        <v>0.72262305783624514</v>
      </c>
      <c r="F106" s="124">
        <f>IF(RES_hhdet_tes!F106=0,"",RES_hhdet_tes!F106/RES_hhdet_fec!F106)</f>
        <v>0.72587375807105381</v>
      </c>
      <c r="G106" s="124">
        <f>IF(RES_hhdet_tes!G106=0,"",RES_hhdet_tes!G106/RES_hhdet_fec!G106)</f>
        <v>0.72978710909548627</v>
      </c>
      <c r="H106" s="124">
        <f>IF(RES_hhdet_tes!H106=0,"",RES_hhdet_tes!H106/RES_hhdet_fec!H106)</f>
        <v>0.73646115288124059</v>
      </c>
      <c r="I106" s="124">
        <f>IF(RES_hhdet_tes!I106=0,"",RES_hhdet_tes!I106/RES_hhdet_fec!I106)</f>
        <v>0.74322834258553194</v>
      </c>
      <c r="J106" s="124">
        <f>IF(RES_hhdet_tes!J106=0,"",RES_hhdet_tes!J106/RES_hhdet_fec!J106)</f>
        <v>0.74835507682567681</v>
      </c>
      <c r="K106" s="124">
        <f>IF(RES_hhdet_tes!K106=0,"",RES_hhdet_tes!K106/RES_hhdet_fec!K106)</f>
        <v>0.75302877950838043</v>
      </c>
      <c r="L106" s="124">
        <f>IF(RES_hhdet_tes!L106=0,"",RES_hhdet_tes!L106/RES_hhdet_fec!L106)</f>
        <v>0.75802467172843024</v>
      </c>
      <c r="M106" s="124">
        <f>IF(RES_hhdet_tes!M106=0,"",RES_hhdet_tes!M106/RES_hhdet_fec!M106)</f>
        <v>0.7657935534130853</v>
      </c>
      <c r="N106" s="124">
        <f>IF(RES_hhdet_tes!N106=0,"",RES_hhdet_tes!N106/RES_hhdet_fec!N106)</f>
        <v>0.77939512229452035</v>
      </c>
      <c r="O106" s="124">
        <f>IF(RES_hhdet_tes!O106=0,"",RES_hhdet_tes!O106/RES_hhdet_fec!O106)</f>
        <v>0.79385112900509847</v>
      </c>
      <c r="P106" s="124">
        <f>IF(RES_hhdet_tes!P106=0,"",RES_hhdet_tes!P106/RES_hhdet_fec!P106)</f>
        <v>0.79495562438724199</v>
      </c>
      <c r="Q106" s="124">
        <f>IF(RES_hhdet_tes!Q106=0,"",RES_hhdet_tes!Q106/RES_hhdet_fec!Q106)</f>
        <v>0.79517251863148752</v>
      </c>
      <c r="R106" s="124">
        <f>IF(RES_hhdet_tes!R106=0,"",RES_hhdet_tes!R106/RES_hhdet_fec!R106)</f>
        <v>0.79872804886206905</v>
      </c>
      <c r="S106" s="124">
        <f>IF(RES_hhdet_tes!S106=0,"",RES_hhdet_tes!S106/RES_hhdet_fec!S106)</f>
        <v>0.80556255657483078</v>
      </c>
      <c r="T106" s="124">
        <f>IF(RES_hhdet_tes!T106=0,"",RES_hhdet_tes!T106/RES_hhdet_fec!T106)</f>
        <v>0.8118767932037193</v>
      </c>
      <c r="U106" s="124">
        <f>IF(RES_hhdet_tes!U106=0,"",RES_hhdet_tes!U106/RES_hhdet_fec!U106)</f>
        <v>0.81817151888996487</v>
      </c>
      <c r="V106" s="124">
        <f>IF(RES_hhdet_tes!V106=0,"",RES_hhdet_tes!V106/RES_hhdet_fec!V106)</f>
        <v>0.82598827115997631</v>
      </c>
      <c r="W106" s="124">
        <f>IF(RES_hhdet_tes!W106=0,"",RES_hhdet_tes!W106/RES_hhdet_fec!W106)</f>
        <v>0.83307396876769657</v>
      </c>
      <c r="X106" s="124">
        <f>IF(RES_hhdet_tes!X106=0,"",RES_hhdet_tes!X106/RES_hhdet_fec!X106)</f>
        <v>0.84001470626745167</v>
      </c>
      <c r="Y106" s="124">
        <f>IF(RES_hhdet_tes!Y106=0,"",RES_hhdet_tes!Y106/RES_hhdet_fec!Y106)</f>
        <v>0.84616160975236232</v>
      </c>
      <c r="DA106" s="130" t="s">
        <v>2006</v>
      </c>
    </row>
    <row r="107" spans="1:105" ht="12" customHeight="1" x14ac:dyDescent="0.25">
      <c r="A107" s="97" t="s">
        <v>197</v>
      </c>
      <c r="B107" s="111">
        <f>IF(RES_hhdet_tes!B107=0,"",RES_hhdet_tes!B107/RES_hhdet_fec!B107)</f>
        <v>0.71513032661857001</v>
      </c>
      <c r="C107" s="111">
        <f>IF(RES_hhdet_tes!C107=0,"",RES_hhdet_tes!C107/RES_hhdet_fec!C107)</f>
        <v>0.7181294759046718</v>
      </c>
      <c r="D107" s="111">
        <f>IF(RES_hhdet_tes!D107=0,"",RES_hhdet_tes!D107/RES_hhdet_fec!D107)</f>
        <v>0.72027074620275389</v>
      </c>
      <c r="E107" s="111">
        <f>IF(RES_hhdet_tes!E107=0,"",RES_hhdet_tes!E107/RES_hhdet_fec!E107)</f>
        <v>0.72172785013592122</v>
      </c>
      <c r="F107" s="111">
        <f>IF(RES_hhdet_tes!F107=0,"",RES_hhdet_tes!F107/RES_hhdet_fec!F107)</f>
        <v>0.72493248155675172</v>
      </c>
      <c r="G107" s="111">
        <f>IF(RES_hhdet_tes!G107=0,"",RES_hhdet_tes!G107/RES_hhdet_fec!G107)</f>
        <v>0.72886731238327374</v>
      </c>
      <c r="H107" s="111">
        <f>IF(RES_hhdet_tes!H107=0,"",RES_hhdet_tes!H107/RES_hhdet_fec!H107)</f>
        <v>0.73558358478624253</v>
      </c>
      <c r="I107" s="111">
        <f>IF(RES_hhdet_tes!I107=0,"",RES_hhdet_tes!I107/RES_hhdet_fec!I107)</f>
        <v>0.74239467466094522</v>
      </c>
      <c r="J107" s="111">
        <f>IF(RES_hhdet_tes!J107=0,"",RES_hhdet_tes!J107/RES_hhdet_fec!J107)</f>
        <v>0.74756983491093132</v>
      </c>
      <c r="K107" s="111">
        <f>IF(RES_hhdet_tes!K107=0,"",RES_hhdet_tes!K107/RES_hhdet_fec!K107)</f>
        <v>0.75226626221362425</v>
      </c>
      <c r="L107" s="111">
        <f>IF(RES_hhdet_tes!L107=0,"",RES_hhdet_tes!L107/RES_hhdet_fec!L107)</f>
        <v>0.75724955936211202</v>
      </c>
      <c r="M107" s="111">
        <f>IF(RES_hhdet_tes!M107=0,"",RES_hhdet_tes!M107/RES_hhdet_fec!M107)</f>
        <v>0.76503424798258235</v>
      </c>
      <c r="N107" s="111">
        <f>IF(RES_hhdet_tes!N107=0,"",RES_hhdet_tes!N107/RES_hhdet_fec!N107)</f>
        <v>0.77871778286198656</v>
      </c>
      <c r="O107" s="111">
        <f>IF(RES_hhdet_tes!O107=0,"",RES_hhdet_tes!O107/RES_hhdet_fec!O107)</f>
        <v>0.79316618592448362</v>
      </c>
      <c r="P107" s="111">
        <f>IF(RES_hhdet_tes!P107=0,"",RES_hhdet_tes!P107/RES_hhdet_fec!P107)</f>
        <v>0.79425549702156795</v>
      </c>
      <c r="Q107" s="111">
        <f>IF(RES_hhdet_tes!Q107=0,"",RES_hhdet_tes!Q107/RES_hhdet_fec!Q107)</f>
        <v>0.79454300916280163</v>
      </c>
      <c r="R107" s="111">
        <f>IF(RES_hhdet_tes!R107=0,"",RES_hhdet_tes!R107/RES_hhdet_fec!R107)</f>
        <v>0.79810890519056721</v>
      </c>
      <c r="S107" s="111">
        <f>IF(RES_hhdet_tes!S107=0,"",RES_hhdet_tes!S107/RES_hhdet_fec!S107)</f>
        <v>0.8049640559048451</v>
      </c>
      <c r="T107" s="111">
        <f>IF(RES_hhdet_tes!T107=0,"",RES_hhdet_tes!T107/RES_hhdet_fec!T107)</f>
        <v>0.81129916225759791</v>
      </c>
      <c r="U107" s="111">
        <f>IF(RES_hhdet_tes!U107=0,"",RES_hhdet_tes!U107/RES_hhdet_fec!U107)</f>
        <v>0.81760539175135627</v>
      </c>
      <c r="V107" s="111">
        <f>IF(RES_hhdet_tes!V107=0,"",RES_hhdet_tes!V107/RES_hhdet_fec!V107)</f>
        <v>0.82544403007055245</v>
      </c>
      <c r="W107" s="111">
        <f>IF(RES_hhdet_tes!W107=0,"",RES_hhdet_tes!W107/RES_hhdet_fec!W107)</f>
        <v>0.83240175088322399</v>
      </c>
      <c r="X107" s="111">
        <f>IF(RES_hhdet_tes!X107=0,"",RES_hhdet_tes!X107/RES_hhdet_fec!X107)</f>
        <v>0.83934127485784449</v>
      </c>
      <c r="Y107" s="111">
        <f>IF(RES_hhdet_tes!Y107=0,"",RES_hhdet_tes!Y107/RES_hhdet_fec!Y107)</f>
        <v>0.84554091962351008</v>
      </c>
      <c r="DA107" s="63" t="s">
        <v>2007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X108" s="111">
        <f>IF(RES_hhdet_tes!X108=0,"",RES_hhdet_tes!X108/RES_hhdet_fec!X108)</f>
        <v>1</v>
      </c>
      <c r="Y108" s="111">
        <f>IF(RES_hhdet_tes!Y108=0,"",RES_hhdet_tes!Y108/RES_hhdet_fec!Y108)</f>
        <v>1</v>
      </c>
      <c r="DA108" s="63" t="s">
        <v>2008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1.7961149824261564</v>
      </c>
      <c r="C109" s="124">
        <f>IF(RES_hhdet_tes!C109=0,"",RES_hhdet_tes!C109/RES_hhdet_fec!C109)</f>
        <v>1.8894340343894942</v>
      </c>
      <c r="D109" s="124">
        <f>IF(RES_hhdet_tes!D109=0,"",RES_hhdet_tes!D109/RES_hhdet_fec!D109)</f>
        <v>2.0173073882564885</v>
      </c>
      <c r="E109" s="124">
        <f>IF(RES_hhdet_tes!E109=0,"",RES_hhdet_tes!E109/RES_hhdet_fec!E109)</f>
        <v>2.126078535505723</v>
      </c>
      <c r="F109" s="124">
        <f>IF(RES_hhdet_tes!F109=0,"",RES_hhdet_tes!F109/RES_hhdet_fec!F109)</f>
        <v>2.2096764625775536</v>
      </c>
      <c r="G109" s="124">
        <f>IF(RES_hhdet_tes!G109=0,"",RES_hhdet_tes!G109/RES_hhdet_fec!G109)</f>
        <v>2.3608347995685004</v>
      </c>
      <c r="H109" s="124">
        <f>IF(RES_hhdet_tes!H109=0,"",RES_hhdet_tes!H109/RES_hhdet_fec!H109)</f>
        <v>2.5214586563612609</v>
      </c>
      <c r="I109" s="124">
        <f>IF(RES_hhdet_tes!I109=0,"",RES_hhdet_tes!I109/RES_hhdet_fec!I109)</f>
        <v>2.6541017645906479</v>
      </c>
      <c r="J109" s="124">
        <f>IF(RES_hhdet_tes!J109=0,"",RES_hhdet_tes!J109/RES_hhdet_fec!J109)</f>
        <v>2.7330344794995094</v>
      </c>
      <c r="K109" s="124">
        <f>IF(RES_hhdet_tes!K109=0,"",RES_hhdet_tes!K109/RES_hhdet_fec!K109)</f>
        <v>2.8136495768053198</v>
      </c>
      <c r="L109" s="124">
        <f>IF(RES_hhdet_tes!L109=0,"",RES_hhdet_tes!L109/RES_hhdet_fec!L109)</f>
        <v>2.8876080608628936</v>
      </c>
      <c r="M109" s="124">
        <f>IF(RES_hhdet_tes!M109=0,"",RES_hhdet_tes!M109/RES_hhdet_fec!M109)</f>
        <v>2.9631773199482225</v>
      </c>
      <c r="N109" s="124">
        <f>IF(RES_hhdet_tes!N109=0,"",RES_hhdet_tes!N109/RES_hhdet_fec!N109)</f>
        <v>3.0482771513371172</v>
      </c>
      <c r="O109" s="124">
        <f>IF(RES_hhdet_tes!O109=0,"",RES_hhdet_tes!O109/RES_hhdet_fec!O109)</f>
        <v>3.2042292278396931</v>
      </c>
      <c r="P109" s="124">
        <f>IF(RES_hhdet_tes!P109=0,"",RES_hhdet_tes!P109/RES_hhdet_fec!P109)</f>
        <v>3.3199778755761788</v>
      </c>
      <c r="Q109" s="124">
        <f>IF(RES_hhdet_tes!Q109=0,"",RES_hhdet_tes!Q109/RES_hhdet_fec!Q109)</f>
        <v>3.4572583308772096</v>
      </c>
      <c r="R109" s="124">
        <f>IF(RES_hhdet_tes!R109=0,"",RES_hhdet_tes!R109/RES_hhdet_fec!R109)</f>
        <v>3.6152960534091845</v>
      </c>
      <c r="S109" s="124">
        <f>IF(RES_hhdet_tes!S109=0,"",RES_hhdet_tes!S109/RES_hhdet_fec!S109)</f>
        <v>3.7480875697168639</v>
      </c>
      <c r="T109" s="124">
        <f>IF(RES_hhdet_tes!T109=0,"",RES_hhdet_tes!T109/RES_hhdet_fec!T109)</f>
        <v>3.8490671315675944</v>
      </c>
      <c r="U109" s="124">
        <f>IF(RES_hhdet_tes!U109=0,"",RES_hhdet_tes!U109/RES_hhdet_fec!U109)</f>
        <v>3.9136848314902015</v>
      </c>
      <c r="V109" s="124">
        <f>IF(RES_hhdet_tes!V109=0,"",RES_hhdet_tes!V109/RES_hhdet_fec!V109)</f>
        <v>3.9695574491638737</v>
      </c>
      <c r="W109" s="124">
        <f>IF(RES_hhdet_tes!W109=0,"",RES_hhdet_tes!W109/RES_hhdet_fec!W109)</f>
        <v>4.0071430652041444</v>
      </c>
      <c r="X109" s="124">
        <f>IF(RES_hhdet_tes!X109=0,"",RES_hhdet_tes!X109/RES_hhdet_fec!X109)</f>
        <v>4.0247592395041112</v>
      </c>
      <c r="Y109" s="124">
        <f>IF(RES_hhdet_tes!Y109=0,"",RES_hhdet_tes!Y109/RES_hhdet_fec!Y109)</f>
        <v>4.0442237903407579</v>
      </c>
      <c r="DA109" s="130" t="s">
        <v>2009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1.7961149824261564</v>
      </c>
      <c r="C110" s="111">
        <f>IF(RES_hhdet_tes!C110=0,"",RES_hhdet_tes!C110/RES_hhdet_fec!C110)</f>
        <v>1.8894340343894942</v>
      </c>
      <c r="D110" s="111">
        <f>IF(RES_hhdet_tes!D110=0,"",RES_hhdet_tes!D110/RES_hhdet_fec!D110)</f>
        <v>2.0173073882564885</v>
      </c>
      <c r="E110" s="111">
        <f>IF(RES_hhdet_tes!E110=0,"",RES_hhdet_tes!E110/RES_hhdet_fec!E110)</f>
        <v>2.126078535505723</v>
      </c>
      <c r="F110" s="111">
        <f>IF(RES_hhdet_tes!F110=0,"",RES_hhdet_tes!F110/RES_hhdet_fec!F110)</f>
        <v>2.2096764625775536</v>
      </c>
      <c r="G110" s="111">
        <f>IF(RES_hhdet_tes!G110=0,"",RES_hhdet_tes!G110/RES_hhdet_fec!G110)</f>
        <v>2.3608347995685004</v>
      </c>
      <c r="H110" s="111">
        <f>IF(RES_hhdet_tes!H110=0,"",RES_hhdet_tes!H110/RES_hhdet_fec!H110)</f>
        <v>2.5214586563612609</v>
      </c>
      <c r="I110" s="111">
        <f>IF(RES_hhdet_tes!I110=0,"",RES_hhdet_tes!I110/RES_hhdet_fec!I110)</f>
        <v>2.6541017645906479</v>
      </c>
      <c r="J110" s="111">
        <f>IF(RES_hhdet_tes!J110=0,"",RES_hhdet_tes!J110/RES_hhdet_fec!J110)</f>
        <v>2.7330344794995094</v>
      </c>
      <c r="K110" s="111">
        <f>IF(RES_hhdet_tes!K110=0,"",RES_hhdet_tes!K110/RES_hhdet_fec!K110)</f>
        <v>2.8136495768053198</v>
      </c>
      <c r="L110" s="111">
        <f>IF(RES_hhdet_tes!L110=0,"",RES_hhdet_tes!L110/RES_hhdet_fec!L110)</f>
        <v>2.8876080608628936</v>
      </c>
      <c r="M110" s="111">
        <f>IF(RES_hhdet_tes!M110=0,"",RES_hhdet_tes!M110/RES_hhdet_fec!M110)</f>
        <v>2.9631773199482225</v>
      </c>
      <c r="N110" s="111">
        <f>IF(RES_hhdet_tes!N110=0,"",RES_hhdet_tes!N110/RES_hhdet_fec!N110)</f>
        <v>3.0482771513371172</v>
      </c>
      <c r="O110" s="111">
        <f>IF(RES_hhdet_tes!O110=0,"",RES_hhdet_tes!O110/RES_hhdet_fec!O110)</f>
        <v>3.2042292278396931</v>
      </c>
      <c r="P110" s="111">
        <f>IF(RES_hhdet_tes!P110=0,"",RES_hhdet_tes!P110/RES_hhdet_fec!P110)</f>
        <v>3.3199778755761788</v>
      </c>
      <c r="Q110" s="111">
        <f>IF(RES_hhdet_tes!Q110=0,"",RES_hhdet_tes!Q110/RES_hhdet_fec!Q110)</f>
        <v>3.4572583308772096</v>
      </c>
      <c r="R110" s="111">
        <f>IF(RES_hhdet_tes!R110=0,"",RES_hhdet_tes!R110/RES_hhdet_fec!R110)</f>
        <v>3.6152960534091845</v>
      </c>
      <c r="S110" s="111">
        <f>IF(RES_hhdet_tes!S110=0,"",RES_hhdet_tes!S110/RES_hhdet_fec!S110)</f>
        <v>3.7480875697168639</v>
      </c>
      <c r="T110" s="111">
        <f>IF(RES_hhdet_tes!T110=0,"",RES_hhdet_tes!T110/RES_hhdet_fec!T110)</f>
        <v>3.8490671315675944</v>
      </c>
      <c r="U110" s="111">
        <f>IF(RES_hhdet_tes!U110=0,"",RES_hhdet_tes!U110/RES_hhdet_fec!U110)</f>
        <v>3.9136848314902015</v>
      </c>
      <c r="V110" s="111">
        <f>IF(RES_hhdet_tes!V110=0,"",RES_hhdet_tes!V110/RES_hhdet_fec!V110)</f>
        <v>3.9695574491638737</v>
      </c>
      <c r="W110" s="111">
        <f>IF(RES_hhdet_tes!W110=0,"",RES_hhdet_tes!W110/RES_hhdet_fec!W110)</f>
        <v>4.0071430652041444</v>
      </c>
      <c r="X110" s="111">
        <f>IF(RES_hhdet_tes!X110=0,"",RES_hhdet_tes!X110/RES_hhdet_fec!X110)</f>
        <v>4.0247592395041112</v>
      </c>
      <c r="Y110" s="111">
        <f>IF(RES_hhdet_tes!Y110=0,"",RES_hhdet_tes!Y110/RES_hhdet_fec!Y110)</f>
        <v>4.0442237903407579</v>
      </c>
      <c r="DA110" s="63" t="s">
        <v>2010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0.67668806372837564</v>
      </c>
      <c r="C111" s="124">
        <f>IF(RES_hhdet_tes!C111=0,"",RES_hhdet_tes!C111/RES_hhdet_fec!C111)</f>
        <v>0.68082833217561056</v>
      </c>
      <c r="D111" s="124">
        <f>IF(RES_hhdet_tes!D111=0,"",RES_hhdet_tes!D111/RES_hhdet_fec!D111)</f>
        <v>0.68618043965709974</v>
      </c>
      <c r="E111" s="124">
        <f>IF(RES_hhdet_tes!E111=0,"",RES_hhdet_tes!E111/RES_hhdet_fec!E111)</f>
        <v>0.69149989376321863</v>
      </c>
      <c r="F111" s="124">
        <f>IF(RES_hhdet_tes!F111=0,"",RES_hhdet_tes!F111/RES_hhdet_fec!F111)</f>
        <v>0.69705085412347756</v>
      </c>
      <c r="G111" s="124">
        <f>IF(RES_hhdet_tes!G111=0,"",RES_hhdet_tes!G111/RES_hhdet_fec!G111)</f>
        <v>0.70405332675060484</v>
      </c>
      <c r="H111" s="124">
        <f>IF(RES_hhdet_tes!H111=0,"",RES_hhdet_tes!H111/RES_hhdet_fec!H111)</f>
        <v>0.71361150472452572</v>
      </c>
      <c r="I111" s="124">
        <f>IF(RES_hhdet_tes!I111=0,"",RES_hhdet_tes!I111/RES_hhdet_fec!I111)</f>
        <v>0.72326090759130335</v>
      </c>
      <c r="J111" s="124">
        <f>IF(RES_hhdet_tes!J111=0,"",RES_hhdet_tes!J111/RES_hhdet_fec!J111)</f>
        <v>0.7321858483391418</v>
      </c>
      <c r="K111" s="124">
        <f>IF(RES_hhdet_tes!K111=0,"",RES_hhdet_tes!K111/RES_hhdet_fec!K111)</f>
        <v>0.73898220853430752</v>
      </c>
      <c r="L111" s="124">
        <f>IF(RES_hhdet_tes!L111=0,"",RES_hhdet_tes!L111/RES_hhdet_fec!L111)</f>
        <v>0.73663545891247628</v>
      </c>
      <c r="M111" s="124">
        <f>IF(RES_hhdet_tes!M111=0,"",RES_hhdet_tes!M111/RES_hhdet_fec!M111)</f>
        <v>0.74396553786232578</v>
      </c>
      <c r="N111" s="124">
        <f>IF(RES_hhdet_tes!N111=0,"",RES_hhdet_tes!N111/RES_hhdet_fec!N111)</f>
        <v>0.76068780059231511</v>
      </c>
      <c r="O111" s="124">
        <f>IF(RES_hhdet_tes!O111=0,"",RES_hhdet_tes!O111/RES_hhdet_fec!O111)</f>
        <v>0.77461091408918614</v>
      </c>
      <c r="P111" s="124">
        <f>IF(RES_hhdet_tes!P111=0,"",RES_hhdet_tes!P111/RES_hhdet_fec!P111)</f>
        <v>0.76986466892628058</v>
      </c>
      <c r="Q111" s="124">
        <f>IF(RES_hhdet_tes!Q111=0,"",RES_hhdet_tes!Q111/RES_hhdet_fec!Q111)</f>
        <v>0.78587741959771029</v>
      </c>
      <c r="R111" s="124">
        <f>IF(RES_hhdet_tes!R111=0,"",RES_hhdet_tes!R111/RES_hhdet_fec!R111)</f>
        <v>0.78834196404423695</v>
      </c>
      <c r="S111" s="124">
        <f>IF(RES_hhdet_tes!S111=0,"",RES_hhdet_tes!S111/RES_hhdet_fec!S111)</f>
        <v>0.79455831841776225</v>
      </c>
      <c r="T111" s="124">
        <f>IF(RES_hhdet_tes!T111=0,"",RES_hhdet_tes!T111/RES_hhdet_fec!T111)</f>
        <v>0.80263387452467372</v>
      </c>
      <c r="U111" s="124">
        <f>IF(RES_hhdet_tes!U111=0,"",RES_hhdet_tes!U111/RES_hhdet_fec!U111)</f>
        <v>0.81245944507956014</v>
      </c>
      <c r="V111" s="124">
        <f>IF(RES_hhdet_tes!V111=0,"",RES_hhdet_tes!V111/RES_hhdet_fec!V111)</f>
        <v>0.82047619292964613</v>
      </c>
      <c r="W111" s="124">
        <f>IF(RES_hhdet_tes!W111=0,"",RES_hhdet_tes!W111/RES_hhdet_fec!W111)</f>
        <v>0.82701655590903633</v>
      </c>
      <c r="X111" s="124">
        <f>IF(RES_hhdet_tes!X111=0,"",RES_hhdet_tes!X111/RES_hhdet_fec!X111)</f>
        <v>0.83517987383810421</v>
      </c>
      <c r="Y111" s="124">
        <f>IF(RES_hhdet_tes!Y111=0,"",RES_hhdet_tes!Y111/RES_hhdet_fec!Y111)</f>
        <v>0.83891188763442914</v>
      </c>
      <c r="DA111" s="130" t="s">
        <v>2011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0.71188354341427307</v>
      </c>
      <c r="C112" s="111">
        <f>IF(RES_hhdet_tes!C112=0,"",RES_hhdet_tes!C112/RES_hhdet_fec!C112)</f>
        <v>0.71557689738556018</v>
      </c>
      <c r="D112" s="111">
        <f>IF(RES_hhdet_tes!D112=0,"",RES_hhdet_tes!D112/RES_hhdet_fec!D112)</f>
        <v>0.72023670937139095</v>
      </c>
      <c r="E112" s="111">
        <f>IF(RES_hhdet_tes!E112=0,"",RES_hhdet_tes!E112/RES_hhdet_fec!E112)</f>
        <v>0.72432554439905794</v>
      </c>
      <c r="F112" s="111">
        <f>IF(RES_hhdet_tes!F112=0,"",RES_hhdet_tes!F112/RES_hhdet_fec!F112)</f>
        <v>0.72847192558691298</v>
      </c>
      <c r="G112" s="111">
        <f>IF(RES_hhdet_tes!G112=0,"",RES_hhdet_tes!G112/RES_hhdet_fec!G112)</f>
        <v>0.73311802483587574</v>
      </c>
      <c r="H112" s="111">
        <f>IF(RES_hhdet_tes!H112=0,"",RES_hhdet_tes!H112/RES_hhdet_fec!H112)</f>
        <v>0.73922862964998393</v>
      </c>
      <c r="I112" s="111">
        <f>IF(RES_hhdet_tes!I112=0,"",RES_hhdet_tes!I112/RES_hhdet_fec!I112)</f>
        <v>0.74655377124794764</v>
      </c>
      <c r="J112" s="111">
        <f>IF(RES_hhdet_tes!J112=0,"",RES_hhdet_tes!J112/RES_hhdet_fec!J112)</f>
        <v>0.75485332137986927</v>
      </c>
      <c r="K112" s="111">
        <f>IF(RES_hhdet_tes!K112=0,"",RES_hhdet_tes!K112/RES_hhdet_fec!K112)</f>
        <v>0.76092189857526293</v>
      </c>
      <c r="L112" s="111">
        <f>IF(RES_hhdet_tes!L112=0,"",RES_hhdet_tes!L112/RES_hhdet_fec!L112)</f>
        <v>0.76976679118562275</v>
      </c>
      <c r="M112" s="111">
        <f>IF(RES_hhdet_tes!M112=0,"",RES_hhdet_tes!M112/RES_hhdet_fec!M112)</f>
        <v>0.77646916778235342</v>
      </c>
      <c r="N112" s="111">
        <f>IF(RES_hhdet_tes!N112=0,"",RES_hhdet_tes!N112/RES_hhdet_fec!N112)</f>
        <v>0.78976737345994807</v>
      </c>
      <c r="O112" s="111">
        <f>IF(RES_hhdet_tes!O112=0,"",RES_hhdet_tes!O112/RES_hhdet_fec!O112)</f>
        <v>0.80142544503958191</v>
      </c>
      <c r="P112" s="111">
        <f>IF(RES_hhdet_tes!P112=0,"",RES_hhdet_tes!P112/RES_hhdet_fec!P112)</f>
        <v>0.80498473497047762</v>
      </c>
      <c r="Q112" s="111">
        <f>IF(RES_hhdet_tes!Q112=0,"",RES_hhdet_tes!Q112/RES_hhdet_fec!Q112)</f>
        <v>0.80611940630345458</v>
      </c>
      <c r="R112" s="111">
        <f>IF(RES_hhdet_tes!R112=0,"",RES_hhdet_tes!R112/RES_hhdet_fec!R112)</f>
        <v>0.80819404198900147</v>
      </c>
      <c r="S112" s="111">
        <f>IF(RES_hhdet_tes!S112=0,"",RES_hhdet_tes!S112/RES_hhdet_fec!S112)</f>
        <v>0.81142835278398528</v>
      </c>
      <c r="T112" s="111">
        <f>IF(RES_hhdet_tes!T112=0,"",RES_hhdet_tes!T112/RES_hhdet_fec!T112)</f>
        <v>0.81479129507630776</v>
      </c>
      <c r="U112" s="111">
        <f>IF(RES_hhdet_tes!U112=0,"",RES_hhdet_tes!U112/RES_hhdet_fec!U112)</f>
        <v>0.81811632227980113</v>
      </c>
      <c r="V112" s="111">
        <f>IF(RES_hhdet_tes!V112=0,"",RES_hhdet_tes!V112/RES_hhdet_fec!V112)</f>
        <v>0.82248988236190346</v>
      </c>
      <c r="W112" s="111">
        <f>IF(RES_hhdet_tes!W112=0,"",RES_hhdet_tes!W112/RES_hhdet_fec!W112)</f>
        <v>0.82753704916609672</v>
      </c>
      <c r="X112" s="111">
        <f>IF(RES_hhdet_tes!X112=0,"",RES_hhdet_tes!X112/RES_hhdet_fec!X112)</f>
        <v>0.83286840541219131</v>
      </c>
      <c r="Y112" s="111">
        <f>IF(RES_hhdet_tes!Y112=0,"",RES_hhdet_tes!Y112/RES_hhdet_fec!Y112)</f>
        <v>0.83693635368424313</v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>
        <f>IF(RES_hhdet_tes!F113=0,"",RES_hhdet_tes!F113/RES_hhdet_fec!F113)</f>
        <v>0.94651581974121901</v>
      </c>
      <c r="G113" s="111">
        <f>IF(RES_hhdet_tes!G113=0,"",RES_hhdet_tes!G113/RES_hhdet_fec!G113)</f>
        <v>0.95496605921038769</v>
      </c>
      <c r="H113" s="111">
        <f>IF(RES_hhdet_tes!H113=0,"",RES_hhdet_tes!H113/RES_hhdet_fec!H113)</f>
        <v>0.95608648661184981</v>
      </c>
      <c r="I113" s="111">
        <f>IF(RES_hhdet_tes!I113=0,"",RES_hhdet_tes!I113/RES_hhdet_fec!I113)</f>
        <v>0.99754441190351406</v>
      </c>
      <c r="J113" s="111">
        <f>IF(RES_hhdet_tes!J113=0,"",RES_hhdet_tes!J113/RES_hhdet_fec!J113)</f>
        <v>0.99799194268872959</v>
      </c>
      <c r="K113" s="111">
        <f>IF(RES_hhdet_tes!K113=0,"",RES_hhdet_tes!K113/RES_hhdet_fec!K113)</f>
        <v>0.9983985535334583</v>
      </c>
      <c r="L113" s="111">
        <f>IF(RES_hhdet_tes!L113=0,"",RES_hhdet_tes!L113/RES_hhdet_fec!L113)</f>
        <v>0.99864369136006415</v>
      </c>
      <c r="M113" s="111">
        <f>IF(RES_hhdet_tes!M113=0,"",RES_hhdet_tes!M113/RES_hhdet_fec!M113)</f>
        <v>0.9984058097395988</v>
      </c>
      <c r="N113" s="111">
        <f>IF(RES_hhdet_tes!N113=0,"",RES_hhdet_tes!N113/RES_hhdet_fec!N113)</f>
        <v>0.99863733034477453</v>
      </c>
      <c r="O113" s="111">
        <f>IF(RES_hhdet_tes!O113=0,"",RES_hhdet_tes!O113/RES_hhdet_fec!O113)</f>
        <v>0.99803591380839651</v>
      </c>
      <c r="P113" s="111">
        <f>IF(RES_hhdet_tes!P113=0,"",RES_hhdet_tes!P113/RES_hhdet_fec!P113)</f>
        <v>0.97678095279152843</v>
      </c>
      <c r="Q113" s="111">
        <f>IF(RES_hhdet_tes!Q113=0,"",RES_hhdet_tes!Q113/RES_hhdet_fec!Q113)</f>
        <v>0.9979955187200551</v>
      </c>
      <c r="R113" s="111">
        <f>IF(RES_hhdet_tes!R113=0,"",RES_hhdet_tes!R113/RES_hhdet_fec!R113)</f>
        <v>0.99815722667113072</v>
      </c>
      <c r="S113" s="111">
        <f>IF(RES_hhdet_tes!S113=0,"",RES_hhdet_tes!S113/RES_hhdet_fec!S113)</f>
        <v>0.99823220984061445</v>
      </c>
      <c r="T113" s="111">
        <f>IF(RES_hhdet_tes!T113=0,"",RES_hhdet_tes!T113/RES_hhdet_fec!T113)</f>
        <v>0.98982146641438262</v>
      </c>
      <c r="U113" s="111">
        <f>IF(RES_hhdet_tes!U113=0,"",RES_hhdet_tes!U113/RES_hhdet_fec!U113)</f>
        <v>0.99782551382645512</v>
      </c>
      <c r="V113" s="111">
        <f>IF(RES_hhdet_tes!V113=0,"",RES_hhdet_tes!V113/RES_hhdet_fec!V113)</f>
        <v>0.99802178303432065</v>
      </c>
      <c r="W113" s="111">
        <f>IF(RES_hhdet_tes!W113=0,"",RES_hhdet_tes!W113/RES_hhdet_fec!W113)</f>
        <v>0.9593223688528727</v>
      </c>
      <c r="X113" s="111">
        <f>IF(RES_hhdet_tes!X113=0,"",RES_hhdet_tes!X113/RES_hhdet_fec!X113)</f>
        <v>0.99550125086646413</v>
      </c>
      <c r="Y113" s="111">
        <f>IF(RES_hhdet_tes!Y113=0,"",RES_hhdet_tes!Y113/RES_hhdet_fec!Y113)</f>
        <v>0.96507628955983149</v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>
        <f>IF(RES_hhdet_tes!F114=0,"",RES_hhdet_tes!F114/RES_hhdet_fec!F114)</f>
        <v>0.77458185765576804</v>
      </c>
      <c r="G114" s="112">
        <f>IF(RES_hhdet_tes!G114=0,"",RES_hhdet_tes!G114/RES_hhdet_fec!G114)</f>
        <v>0.77458185765576804</v>
      </c>
      <c r="H114" s="112">
        <f>IF(RES_hhdet_tes!H114=0,"",RES_hhdet_tes!H114/RES_hhdet_fec!H114)</f>
        <v>0.77458185765576804</v>
      </c>
      <c r="I114" s="112">
        <f>IF(RES_hhdet_tes!I114=0,"",RES_hhdet_tes!I114/RES_hhdet_fec!I114)</f>
        <v>0.77458185765576792</v>
      </c>
      <c r="J114" s="112">
        <f>IF(RES_hhdet_tes!J114=0,"",RES_hhdet_tes!J114/RES_hhdet_fec!J114)</f>
        <v>0.77458185765576804</v>
      </c>
      <c r="K114" s="112">
        <f>IF(RES_hhdet_tes!K114=0,"",RES_hhdet_tes!K114/RES_hhdet_fec!K114)</f>
        <v>0.77458185765576804</v>
      </c>
      <c r="L114" s="112">
        <f>IF(RES_hhdet_tes!L114=0,"",RES_hhdet_tes!L114/RES_hhdet_fec!L114)</f>
        <v>0.77458185765576804</v>
      </c>
      <c r="M114" s="112">
        <f>IF(RES_hhdet_tes!M114=0,"",RES_hhdet_tes!M114/RES_hhdet_fec!M114)</f>
        <v>0.77458185765576815</v>
      </c>
      <c r="N114" s="112">
        <f>IF(RES_hhdet_tes!N114=0,"",RES_hhdet_tes!N114/RES_hhdet_fec!N114)</f>
        <v>0.77458185765576804</v>
      </c>
      <c r="O114" s="112">
        <f>IF(RES_hhdet_tes!O114=0,"",RES_hhdet_tes!O114/RES_hhdet_fec!O114)</f>
        <v>0.81525431456735653</v>
      </c>
      <c r="P114" s="112">
        <f>IF(RES_hhdet_tes!P114=0,"",RES_hhdet_tes!P114/RES_hhdet_fec!P114)</f>
        <v>0.81525431456735653</v>
      </c>
      <c r="Q114" s="112">
        <f>IF(RES_hhdet_tes!Q114=0,"",RES_hhdet_tes!Q114/RES_hhdet_fec!Q114)</f>
        <v>0.81525431456735653</v>
      </c>
      <c r="R114" s="112">
        <f>IF(RES_hhdet_tes!R114=0,"",RES_hhdet_tes!R114/RES_hhdet_fec!R114)</f>
        <v>0.81525431456735653</v>
      </c>
      <c r="S114" s="112">
        <f>IF(RES_hhdet_tes!S114=0,"",RES_hhdet_tes!S114/RES_hhdet_fec!S114)</f>
        <v>0.81525431456735653</v>
      </c>
      <c r="T114" s="112">
        <f>IF(RES_hhdet_tes!T114=0,"",RES_hhdet_tes!T114/RES_hhdet_fec!T114)</f>
        <v>0.82155710099374646</v>
      </c>
      <c r="U114" s="112">
        <f>IF(RES_hhdet_tes!U114=0,"",RES_hhdet_tes!U114/RES_hhdet_fec!U114)</f>
        <v>0.82155710099374646</v>
      </c>
      <c r="V114" s="112">
        <f>IF(RES_hhdet_tes!V114=0,"",RES_hhdet_tes!V114/RES_hhdet_fec!V114)</f>
        <v>0.82155710099374657</v>
      </c>
      <c r="W114" s="112">
        <f>IF(RES_hhdet_tes!W114=0,"",RES_hhdet_tes!W114/RES_hhdet_fec!W114)</f>
        <v>0.83198496287401769</v>
      </c>
      <c r="X114" s="112">
        <f>IF(RES_hhdet_tes!X114=0,"",RES_hhdet_tes!X114/RES_hhdet_fec!X114)</f>
        <v>0.8419179044714804</v>
      </c>
      <c r="Y114" s="112">
        <f>IF(RES_hhdet_tes!Y114=0,"",RES_hhdet_tes!Y114/RES_hhdet_fec!Y114)</f>
        <v>0.84265943478212113</v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X115" s="113">
        <f>IF(RES_hhdet_tes!X115=0,"",RES_hhdet_tes!X115/RES_hhdet_fec!X115)</f>
        <v>1</v>
      </c>
      <c r="Y115" s="113">
        <f>IF(RES_hhdet_tes!Y115=0,"",RES_hhdet_tes!Y115/RES_hhdet_fec!Y115)</f>
        <v>1</v>
      </c>
      <c r="DA115" s="132" t="s">
        <v>2015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0.63638053770781355</v>
      </c>
      <c r="C116" s="112">
        <f>IF(RES_hhdet_tes!C116=0,"",RES_hhdet_tes!C116/RES_hhdet_fec!C116)</f>
        <v>0.63874821846513463</v>
      </c>
      <c r="D116" s="112">
        <f>IF(RES_hhdet_tes!D116=0,"",RES_hhdet_tes!D116/RES_hhdet_fec!D116)</f>
        <v>0.64013496352366328</v>
      </c>
      <c r="E116" s="112">
        <f>IF(RES_hhdet_tes!E116=0,"",RES_hhdet_tes!E116/RES_hhdet_fec!E116)</f>
        <v>0.64167014085522145</v>
      </c>
      <c r="F116" s="112">
        <f>IF(RES_hhdet_tes!F116=0,"",RES_hhdet_tes!F116/RES_hhdet_fec!F116)</f>
        <v>0.64525141184201884</v>
      </c>
      <c r="G116" s="112">
        <f>IF(RES_hhdet_tes!G116=0,"",RES_hhdet_tes!G116/RES_hhdet_fec!G116)</f>
        <v>0.65000806217445573</v>
      </c>
      <c r="H116" s="112">
        <f>IF(RES_hhdet_tes!H116=0,"",RES_hhdet_tes!H116/RES_hhdet_fec!H116)</f>
        <v>0.65707419191047134</v>
      </c>
      <c r="I116" s="112">
        <f>IF(RES_hhdet_tes!I116=0,"",RES_hhdet_tes!I116/RES_hhdet_fec!I116)</f>
        <v>0.66034457477209862</v>
      </c>
      <c r="J116" s="112">
        <f>IF(RES_hhdet_tes!J116=0,"",RES_hhdet_tes!J116/RES_hhdet_fec!J116)</f>
        <v>0.66105899545318725</v>
      </c>
      <c r="K116" s="112">
        <f>IF(RES_hhdet_tes!K116=0,"",RES_hhdet_tes!K116/RES_hhdet_fec!K116)</f>
        <v>0.66147000604800565</v>
      </c>
      <c r="L116" s="112">
        <f>IF(RES_hhdet_tes!L116=0,"",RES_hhdet_tes!L116/RES_hhdet_fec!L116)</f>
        <v>0.6621647542791963</v>
      </c>
      <c r="M116" s="112">
        <f>IF(RES_hhdet_tes!M116=0,"",RES_hhdet_tes!M116/RES_hhdet_fec!M116)</f>
        <v>0.66514585847847163</v>
      </c>
      <c r="N116" s="112">
        <f>IF(RES_hhdet_tes!N116=0,"",RES_hhdet_tes!N116/RES_hhdet_fec!N116)</f>
        <v>0.66942399022374932</v>
      </c>
      <c r="O116" s="112">
        <f>IF(RES_hhdet_tes!O116=0,"",RES_hhdet_tes!O116/RES_hhdet_fec!O116)</f>
        <v>0.67406283851057591</v>
      </c>
      <c r="P116" s="112">
        <f>IF(RES_hhdet_tes!P116=0,"",RES_hhdet_tes!P116/RES_hhdet_fec!P116)</f>
        <v>0.67968690835441614</v>
      </c>
      <c r="Q116" s="112">
        <f>IF(RES_hhdet_tes!Q116=0,"",RES_hhdet_tes!Q116/RES_hhdet_fec!Q116)</f>
        <v>0.68128081836800169</v>
      </c>
      <c r="R116" s="112">
        <f>IF(RES_hhdet_tes!R116=0,"",RES_hhdet_tes!R116/RES_hhdet_fec!R116)</f>
        <v>0.68183951084470418</v>
      </c>
      <c r="S116" s="112">
        <f>IF(RES_hhdet_tes!S116=0,"",RES_hhdet_tes!S116/RES_hhdet_fec!S116)</f>
        <v>0.69123814679830509</v>
      </c>
      <c r="T116" s="112">
        <f>IF(RES_hhdet_tes!T116=0,"",RES_hhdet_tes!T116/RES_hhdet_fec!T116)</f>
        <v>0.70117195349657524</v>
      </c>
      <c r="U116" s="112">
        <f>IF(RES_hhdet_tes!U116=0,"",RES_hhdet_tes!U116/RES_hhdet_fec!U116)</f>
        <v>0.72454591223518994</v>
      </c>
      <c r="V116" s="112">
        <f>IF(RES_hhdet_tes!V116=0,"",RES_hhdet_tes!V116/RES_hhdet_fec!V116)</f>
        <v>0.74749183705117106</v>
      </c>
      <c r="W116" s="112">
        <f>IF(RES_hhdet_tes!W116=0,"",RES_hhdet_tes!W116/RES_hhdet_fec!W116)</f>
        <v>0.76050762384792336</v>
      </c>
      <c r="X116" s="112">
        <f>IF(RES_hhdet_tes!X116=0,"",RES_hhdet_tes!X116/RES_hhdet_fec!X116)</f>
        <v>0.76884841835481654</v>
      </c>
      <c r="Y116" s="112">
        <f>IF(RES_hhdet_tes!Y116=0,"",RES_hhdet_tes!Y116/RES_hhdet_fec!Y116)</f>
        <v>0.76884841835481632</v>
      </c>
      <c r="DA116" s="131" t="s">
        <v>2016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0.90501139537147512</v>
      </c>
      <c r="C117" s="113">
        <f>IF(RES_hhdet_tes!C117=0,"",RES_hhdet_tes!C117/RES_hhdet_fec!C117)</f>
        <v>0.91769097959209889</v>
      </c>
      <c r="D117" s="113">
        <f>IF(RES_hhdet_tes!D117=0,"",RES_hhdet_tes!D117/RES_hhdet_fec!D117)</f>
        <v>0.90583922530417771</v>
      </c>
      <c r="E117" s="113">
        <f>IF(RES_hhdet_tes!E117=0,"",RES_hhdet_tes!E117/RES_hhdet_fec!E117)</f>
        <v>0.92065069787829146</v>
      </c>
      <c r="F117" s="113">
        <f>IF(RES_hhdet_tes!F117=0,"",RES_hhdet_tes!F117/RES_hhdet_fec!F117)</f>
        <v>0.90517021888488036</v>
      </c>
      <c r="G117" s="113">
        <f>IF(RES_hhdet_tes!G117=0,"",RES_hhdet_tes!G117/RES_hhdet_fec!G117)</f>
        <v>0.92147010724084866</v>
      </c>
      <c r="H117" s="113">
        <f>IF(RES_hhdet_tes!H117=0,"",RES_hhdet_tes!H117/RES_hhdet_fec!H117)</f>
        <v>0.92471074310085077</v>
      </c>
      <c r="I117" s="113">
        <f>IF(RES_hhdet_tes!I117=0,"",RES_hhdet_tes!I117/RES_hhdet_fec!I117)</f>
        <v>0.93035570225581155</v>
      </c>
      <c r="J117" s="113">
        <f>IF(RES_hhdet_tes!J117=0,"",RES_hhdet_tes!J117/RES_hhdet_fec!J117)</f>
        <v>0.91351594895950694</v>
      </c>
      <c r="K117" s="113">
        <f>IF(RES_hhdet_tes!K117=0,"",RES_hhdet_tes!K117/RES_hhdet_fec!K117)</f>
        <v>0.93043030169781338</v>
      </c>
      <c r="L117" s="113">
        <f>IF(RES_hhdet_tes!L117=0,"",RES_hhdet_tes!L117/RES_hhdet_fec!L117)</f>
        <v>0.93425970150529225</v>
      </c>
      <c r="M117" s="113">
        <f>IF(RES_hhdet_tes!M117=0,"",RES_hhdet_tes!M117/RES_hhdet_fec!M117)</f>
        <v>0.92006924227032949</v>
      </c>
      <c r="N117" s="113">
        <f>IF(RES_hhdet_tes!N117=0,"",RES_hhdet_tes!N117/RES_hhdet_fec!N117)</f>
        <v>0.94215751724454622</v>
      </c>
      <c r="O117" s="113">
        <f>IF(RES_hhdet_tes!O117=0,"",RES_hhdet_tes!O117/RES_hhdet_fec!O117)</f>
        <v>0.94647242181811908</v>
      </c>
      <c r="P117" s="113">
        <f>IF(RES_hhdet_tes!P117=0,"",RES_hhdet_tes!P117/RES_hhdet_fec!P117)</f>
        <v>0.91299910739938139</v>
      </c>
      <c r="Q117" s="113">
        <f>IF(RES_hhdet_tes!Q117=0,"",RES_hhdet_tes!Q117/RES_hhdet_fec!Q117)</f>
        <v>0.94281219625455626</v>
      </c>
      <c r="R117" s="113">
        <f>IF(RES_hhdet_tes!R117=0,"",RES_hhdet_tes!R117/RES_hhdet_fec!R117)</f>
        <v>0.9454067987530691</v>
      </c>
      <c r="S117" s="113">
        <f>IF(RES_hhdet_tes!S117=0,"",RES_hhdet_tes!S117/RES_hhdet_fec!S117)</f>
        <v>0.94471813319516595</v>
      </c>
      <c r="T117" s="113">
        <f>IF(RES_hhdet_tes!T117=0,"",RES_hhdet_tes!T117/RES_hhdet_fec!T117)</f>
        <v>0.95211732552477157</v>
      </c>
      <c r="U117" s="113">
        <f>IF(RES_hhdet_tes!U117=0,"",RES_hhdet_tes!U117/RES_hhdet_fec!U117)</f>
        <v>0.94858816382316724</v>
      </c>
      <c r="V117" s="113">
        <f>IF(RES_hhdet_tes!V117=0,"",RES_hhdet_tes!V117/RES_hhdet_fec!V117)</f>
        <v>0.94764397831728797</v>
      </c>
      <c r="W117" s="113">
        <f>IF(RES_hhdet_tes!W117=0,"",RES_hhdet_tes!W117/RES_hhdet_fec!W117)</f>
        <v>0.94138443910683389</v>
      </c>
      <c r="X117" s="113">
        <f>IF(RES_hhdet_tes!X117=0,"",RES_hhdet_tes!X117/RES_hhdet_fec!X117)</f>
        <v>0.99736358258873659</v>
      </c>
      <c r="Y117" s="113">
        <f>IF(RES_hhdet_tes!Y117=0,"",RES_hhdet_tes!Y117/RES_hhdet_fec!Y117)</f>
        <v>0.95289583377609455</v>
      </c>
      <c r="DA117" s="132" t="s">
        <v>2017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0.63638053770781355</v>
      </c>
      <c r="C118" s="111">
        <f>IF(RES_hhdet_tes!C118=0,"",RES_hhdet_tes!C118/RES_hhdet_fec!C118)</f>
        <v>0.64008681790399014</v>
      </c>
      <c r="D118" s="111">
        <f>IF(RES_hhdet_tes!D118=0,"",RES_hhdet_tes!D118/RES_hhdet_fec!D118)</f>
        <v>0.64225273977417463</v>
      </c>
      <c r="E118" s="111">
        <f>IF(RES_hhdet_tes!E118=0,"",RES_hhdet_tes!E118/RES_hhdet_fec!E118)</f>
        <v>0.64400428291404443</v>
      </c>
      <c r="F118" s="111">
        <f>IF(RES_hhdet_tes!F118=0,"",RES_hhdet_tes!F118/RES_hhdet_fec!F118)</f>
        <v>0.64886649141305242</v>
      </c>
      <c r="G118" s="111">
        <f>IF(RES_hhdet_tes!G118=0,"",RES_hhdet_tes!G118/RES_hhdet_fec!G118)</f>
        <v>0.65482056881292749</v>
      </c>
      <c r="H118" s="111">
        <f>IF(RES_hhdet_tes!H118=0,"",RES_hhdet_tes!H118/RES_hhdet_fec!H118)</f>
        <v>0.65950541925344308</v>
      </c>
      <c r="I118" s="111">
        <f>IF(RES_hhdet_tes!I118=0,"",RES_hhdet_tes!I118/RES_hhdet_fec!I118)</f>
        <v>0.66137586202609067</v>
      </c>
      <c r="J118" s="111">
        <f>IF(RES_hhdet_tes!J118=0,"",RES_hhdet_tes!J118/RES_hhdet_fec!J118)</f>
        <v>0.66178697287305499</v>
      </c>
      <c r="K118" s="111">
        <f>IF(RES_hhdet_tes!K118=0,"",RES_hhdet_tes!K118/RES_hhdet_fec!K118)</f>
        <v>0.66232314823608229</v>
      </c>
      <c r="L118" s="111">
        <f>IF(RES_hhdet_tes!L118=0,"",RES_hhdet_tes!L118/RES_hhdet_fec!L118)</f>
        <v>0.66459799744134584</v>
      </c>
      <c r="M118" s="111">
        <f>IF(RES_hhdet_tes!M118=0,"",RES_hhdet_tes!M118/RES_hhdet_fec!M118)</f>
        <v>0.66712782918896918</v>
      </c>
      <c r="N118" s="111">
        <f>IF(RES_hhdet_tes!N118=0,"",RES_hhdet_tes!N118/RES_hhdet_fec!N118)</f>
        <v>0.67195908740320165</v>
      </c>
      <c r="O118" s="111">
        <f>IF(RES_hhdet_tes!O118=0,"",RES_hhdet_tes!O118/RES_hhdet_fec!O118)</f>
        <v>0.6770391732278882</v>
      </c>
      <c r="P118" s="111">
        <f>IF(RES_hhdet_tes!P118=0,"",RES_hhdet_tes!P118/RES_hhdet_fec!P118)</f>
        <v>0.6799159558326342</v>
      </c>
      <c r="Q118" s="111">
        <f>IF(RES_hhdet_tes!Q118=0,"",RES_hhdet_tes!Q118/RES_hhdet_fec!Q118)</f>
        <v>0.68284779325318989</v>
      </c>
      <c r="R118" s="111">
        <f>IF(RES_hhdet_tes!R118=0,"",RES_hhdet_tes!R118/RES_hhdet_fec!R118)</f>
        <v>0.68304379091901779</v>
      </c>
      <c r="S118" s="111">
        <f>IF(RES_hhdet_tes!S118=0,"",RES_hhdet_tes!S118/RES_hhdet_fec!S118)</f>
        <v>0.70009615073263032</v>
      </c>
      <c r="T118" s="111">
        <f>IF(RES_hhdet_tes!T118=0,"",RES_hhdet_tes!T118/RES_hhdet_fec!T118)</f>
        <v>0.71177929852894506</v>
      </c>
      <c r="U118" s="111">
        <f>IF(RES_hhdet_tes!U118=0,"",RES_hhdet_tes!U118/RES_hhdet_fec!U118)</f>
        <v>0.73250954195068119</v>
      </c>
      <c r="V118" s="111">
        <f>IF(RES_hhdet_tes!V118=0,"",RES_hhdet_tes!V118/RES_hhdet_fec!V118)</f>
        <v>0.74977967201039797</v>
      </c>
      <c r="W118" s="111">
        <f>IF(RES_hhdet_tes!W118=0,"",RES_hhdet_tes!W118/RES_hhdet_fec!W118)</f>
        <v>0.76218171065810336</v>
      </c>
      <c r="X118" s="111">
        <f>IF(RES_hhdet_tes!X118=0,"",RES_hhdet_tes!X118/RES_hhdet_fec!X118)</f>
        <v>0.77872057962867125</v>
      </c>
      <c r="Y118" s="111">
        <f>IF(RES_hhdet_tes!Y118=0,"",RES_hhdet_tes!Y118/RES_hhdet_fec!Y118)</f>
        <v>0.77872057962867114</v>
      </c>
      <c r="DA118" s="63" t="s">
        <v>2018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X119" s="111">
        <f>IF(RES_hhdet_tes!X119=0,"",RES_hhdet_tes!X119/RES_hhdet_fec!X119)</f>
        <v>1</v>
      </c>
      <c r="Y119" s="111">
        <f>IF(RES_hhdet_tes!Y119=0,"",RES_hhdet_tes!Y119/RES_hhdet_fec!Y119)</f>
        <v>1</v>
      </c>
      <c r="DA119" s="63" t="s">
        <v>2019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0.69546028440109908</v>
      </c>
      <c r="C120" s="124">
        <f>IF(RES_hhdet_tes!C120=0,"",RES_hhdet_tes!C120/RES_hhdet_fec!C120)</f>
        <v>0.70117159770556781</v>
      </c>
      <c r="D120" s="124">
        <f>IF(RES_hhdet_tes!D120=0,"",RES_hhdet_tes!D120/RES_hhdet_fec!D120)</f>
        <v>0.70307289829167641</v>
      </c>
      <c r="E120" s="124">
        <f>IF(RES_hhdet_tes!E120=0,"",RES_hhdet_tes!E120/RES_hhdet_fec!E120)</f>
        <v>0.7014043537624548</v>
      </c>
      <c r="F120" s="124">
        <f>IF(RES_hhdet_tes!F120=0,"",RES_hhdet_tes!F120/RES_hhdet_fec!F120)</f>
        <v>0.70736565783009231</v>
      </c>
      <c r="G120" s="124">
        <f>IF(RES_hhdet_tes!G120=0,"",RES_hhdet_tes!G120/RES_hhdet_fec!G120)</f>
        <v>0.70699043314958965</v>
      </c>
      <c r="H120" s="124">
        <f>IF(RES_hhdet_tes!H120=0,"",RES_hhdet_tes!H120/RES_hhdet_fec!H120)</f>
        <v>0.71823561969762106</v>
      </c>
      <c r="I120" s="124">
        <f>IF(RES_hhdet_tes!I120=0,"",RES_hhdet_tes!I120/RES_hhdet_fec!I120)</f>
        <v>0.72191329620333833</v>
      </c>
      <c r="J120" s="124">
        <f>IF(RES_hhdet_tes!J120=0,"",RES_hhdet_tes!J120/RES_hhdet_fec!J120)</f>
        <v>0.71637665732286748</v>
      </c>
      <c r="K120" s="124">
        <f>IF(RES_hhdet_tes!K120=0,"",RES_hhdet_tes!K120/RES_hhdet_fec!K120)</f>
        <v>0.71862274719325292</v>
      </c>
      <c r="L120" s="124">
        <f>IF(RES_hhdet_tes!L120=0,"",RES_hhdet_tes!L120/RES_hhdet_fec!L120)</f>
        <v>0.71792718824797819</v>
      </c>
      <c r="M120" s="124">
        <f>IF(RES_hhdet_tes!M120=0,"",RES_hhdet_tes!M120/RES_hhdet_fec!M120)</f>
        <v>0.71811803418880649</v>
      </c>
      <c r="N120" s="124">
        <f>IF(RES_hhdet_tes!N120=0,"",RES_hhdet_tes!N120/RES_hhdet_fec!N120)</f>
        <v>0.71740693357698015</v>
      </c>
      <c r="O120" s="124">
        <f>IF(RES_hhdet_tes!O120=0,"",RES_hhdet_tes!O120/RES_hhdet_fec!O120)</f>
        <v>0.72277696641099043</v>
      </c>
      <c r="P120" s="124">
        <f>IF(RES_hhdet_tes!P120=0,"",RES_hhdet_tes!P120/RES_hhdet_fec!P120)</f>
        <v>0.71381946731243195</v>
      </c>
      <c r="Q120" s="124">
        <f>IF(RES_hhdet_tes!Q120=0,"",RES_hhdet_tes!Q120/RES_hhdet_fec!Q120)</f>
        <v>0.72221668794713889</v>
      </c>
      <c r="R120" s="124">
        <f>IF(RES_hhdet_tes!R120=0,"",RES_hhdet_tes!R120/RES_hhdet_fec!R120)</f>
        <v>0.725955843126041</v>
      </c>
      <c r="S120" s="124">
        <f>IF(RES_hhdet_tes!S120=0,"",RES_hhdet_tes!S120/RES_hhdet_fec!S120)</f>
        <v>0.73759810576160356</v>
      </c>
      <c r="T120" s="124">
        <f>IF(RES_hhdet_tes!T120=0,"",RES_hhdet_tes!T120/RES_hhdet_fec!T120)</f>
        <v>0.74274080741396042</v>
      </c>
      <c r="U120" s="124">
        <f>IF(RES_hhdet_tes!U120=0,"",RES_hhdet_tes!U120/RES_hhdet_fec!U120)</f>
        <v>0.75434878955381113</v>
      </c>
      <c r="V120" s="124">
        <f>IF(RES_hhdet_tes!V120=0,"",RES_hhdet_tes!V120/RES_hhdet_fec!V120)</f>
        <v>0.76522333812964982</v>
      </c>
      <c r="W120" s="124">
        <f>IF(RES_hhdet_tes!W120=0,"",RES_hhdet_tes!W120/RES_hhdet_fec!W120)</f>
        <v>0.76971810177106792</v>
      </c>
      <c r="X120" s="124">
        <f>IF(RES_hhdet_tes!X120=0,"",RES_hhdet_tes!X120/RES_hhdet_fec!X120)</f>
        <v>0.75662356757704097</v>
      </c>
      <c r="Y120" s="124">
        <f>IF(RES_hhdet_tes!Y120=0,"",RES_hhdet_tes!Y120/RES_hhdet_fec!Y120)</f>
        <v>0.76792920216439109</v>
      </c>
      <c r="DA120" s="130" t="s">
        <v>2020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0.61638522392091488</v>
      </c>
      <c r="C121" s="111">
        <f>IF(RES_hhdet_tes!C121=0,"",RES_hhdet_tes!C121/RES_hhdet_fec!C121)</f>
        <v>0.6171204887514522</v>
      </c>
      <c r="D121" s="111">
        <f>IF(RES_hhdet_tes!D121=0,"",RES_hhdet_tes!D121/RES_hhdet_fec!D121)</f>
        <v>0.6178951557908523</v>
      </c>
      <c r="E121" s="111">
        <f>IF(RES_hhdet_tes!E121=0,"",RES_hhdet_tes!E121/RES_hhdet_fec!E121)</f>
        <v>0.61879343140235743</v>
      </c>
      <c r="F121" s="111">
        <f>IF(RES_hhdet_tes!F121=0,"",RES_hhdet_tes!F121/RES_hhdet_fec!F121)</f>
        <v>0.61986028569013962</v>
      </c>
      <c r="G121" s="111">
        <f>IF(RES_hhdet_tes!G121=0,"",RES_hhdet_tes!G121/RES_hhdet_fec!G121)</f>
        <v>0.6209768208211276</v>
      </c>
      <c r="H121" s="111">
        <f>IF(RES_hhdet_tes!H121=0,"",RES_hhdet_tes!H121/RES_hhdet_fec!H121)</f>
        <v>0.62236705066454212</v>
      </c>
      <c r="I121" s="111">
        <f>IF(RES_hhdet_tes!I121=0,"",RES_hhdet_tes!I121/RES_hhdet_fec!I121)</f>
        <v>0.62300770981462494</v>
      </c>
      <c r="J121" s="111">
        <f>IF(RES_hhdet_tes!J121=0,"",RES_hhdet_tes!J121/RES_hhdet_fec!J121)</f>
        <v>0.62307394120551418</v>
      </c>
      <c r="K121" s="111">
        <f>IF(RES_hhdet_tes!K121=0,"",RES_hhdet_tes!K121/RES_hhdet_fec!K121)</f>
        <v>0.62314572651912115</v>
      </c>
      <c r="L121" s="111">
        <f>IF(RES_hhdet_tes!L121=0,"",RES_hhdet_tes!L121/RES_hhdet_fec!L121)</f>
        <v>0.62320142279637825</v>
      </c>
      <c r="M121" s="111">
        <f>IF(RES_hhdet_tes!M121=0,"",RES_hhdet_tes!M121/RES_hhdet_fec!M121)</f>
        <v>0.62328609162185389</v>
      </c>
      <c r="N121" s="111">
        <f>IF(RES_hhdet_tes!N121=0,"",RES_hhdet_tes!N121/RES_hhdet_fec!N121)</f>
        <v>0.6234146378300085</v>
      </c>
      <c r="O121" s="111">
        <f>IF(RES_hhdet_tes!O121=0,"",RES_hhdet_tes!O121/RES_hhdet_fec!O121)</f>
        <v>0.62351487878023359</v>
      </c>
      <c r="P121" s="111">
        <f>IF(RES_hhdet_tes!P121=0,"",RES_hhdet_tes!P121/RES_hhdet_fec!P121)</f>
        <v>0.62356308101372038</v>
      </c>
      <c r="Q121" s="111">
        <f>IF(RES_hhdet_tes!Q121=0,"",RES_hhdet_tes!Q121/RES_hhdet_fec!Q121)</f>
        <v>0.6236462280394709</v>
      </c>
      <c r="R121" s="111">
        <f>IF(RES_hhdet_tes!R121=0,"",RES_hhdet_tes!R121/RES_hhdet_fec!R121)</f>
        <v>0.62382633299636348</v>
      </c>
      <c r="S121" s="111">
        <f>IF(RES_hhdet_tes!S121=0,"",RES_hhdet_tes!S121/RES_hhdet_fec!S121)</f>
        <v>0.62410843505198166</v>
      </c>
      <c r="T121" s="111">
        <f>IF(RES_hhdet_tes!T121=0,"",RES_hhdet_tes!T121/RES_hhdet_fec!T121)</f>
        <v>0.62457936462316932</v>
      </c>
      <c r="U121" s="111">
        <f>IF(RES_hhdet_tes!U121=0,"",RES_hhdet_tes!U121/RES_hhdet_fec!U121)</f>
        <v>0.62531608062067712</v>
      </c>
      <c r="V121" s="111">
        <f>IF(RES_hhdet_tes!V121=0,"",RES_hhdet_tes!V121/RES_hhdet_fec!V121)</f>
        <v>0.62637085887880195</v>
      </c>
      <c r="W121" s="111">
        <f>IF(RES_hhdet_tes!W121=0,"",RES_hhdet_tes!W121/RES_hhdet_fec!W121)</f>
        <v>0.62705998943245433</v>
      </c>
      <c r="X121" s="111">
        <f>IF(RES_hhdet_tes!X121=0,"",RES_hhdet_tes!X121/RES_hhdet_fec!X121)</f>
        <v>0.62775578597324311</v>
      </c>
      <c r="Y121" s="111">
        <f>IF(RES_hhdet_tes!Y121=0,"",RES_hhdet_tes!Y121/RES_hhdet_fec!Y121)</f>
        <v>0.62830007067049565</v>
      </c>
      <c r="DA121" s="63" t="s">
        <v>2021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0.76198187868727574</v>
      </c>
      <c r="C122" s="45">
        <f>IF(RES_hhdet_tes!C122=0,"",RES_hhdet_tes!C122/RES_hhdet_fec!C122)</f>
        <v>0.76401950489768466</v>
      </c>
      <c r="D122" s="45">
        <f>IF(RES_hhdet_tes!D122=0,"",RES_hhdet_tes!D122/RES_hhdet_fec!D122)</f>
        <v>0.76584799108466572</v>
      </c>
      <c r="E122" s="45">
        <f>IF(RES_hhdet_tes!E122=0,"",RES_hhdet_tes!E122/RES_hhdet_fec!E122)</f>
        <v>0.76765809930002427</v>
      </c>
      <c r="F122" s="45">
        <f>IF(RES_hhdet_tes!F122=0,"",RES_hhdet_tes!F122/RES_hhdet_fec!F122)</f>
        <v>0.77021959944824248</v>
      </c>
      <c r="G122" s="45">
        <f>IF(RES_hhdet_tes!G122=0,"",RES_hhdet_tes!G122/RES_hhdet_fec!G122)</f>
        <v>0.77348275982943959</v>
      </c>
      <c r="H122" s="45">
        <f>IF(RES_hhdet_tes!H122=0,"",RES_hhdet_tes!H122/RES_hhdet_fec!H122)</f>
        <v>0.7774392004578059</v>
      </c>
      <c r="I122" s="45">
        <f>IF(RES_hhdet_tes!I122=0,"",RES_hhdet_tes!I122/RES_hhdet_fec!I122)</f>
        <v>0.77937732736770926</v>
      </c>
      <c r="J122" s="45">
        <f>IF(RES_hhdet_tes!J122=0,"",RES_hhdet_tes!J122/RES_hhdet_fec!J122)</f>
        <v>0.77997219357737135</v>
      </c>
      <c r="K122" s="45">
        <f>IF(RES_hhdet_tes!K122=0,"",RES_hhdet_tes!K122/RES_hhdet_fec!K122)</f>
        <v>0.7809614466485173</v>
      </c>
      <c r="L122" s="45">
        <f>IF(RES_hhdet_tes!L122=0,"",RES_hhdet_tes!L122/RES_hhdet_fec!L122)</f>
        <v>0.78166730899235548</v>
      </c>
      <c r="M122" s="45">
        <f>IF(RES_hhdet_tes!M122=0,"",RES_hhdet_tes!M122/RES_hhdet_fec!M122)</f>
        <v>0.78308656628063367</v>
      </c>
      <c r="N122" s="45">
        <f>IF(RES_hhdet_tes!N122=0,"",RES_hhdet_tes!N122/RES_hhdet_fec!N122)</f>
        <v>0.78579909055594932</v>
      </c>
      <c r="O122" s="45">
        <f>IF(RES_hhdet_tes!O122=0,"",RES_hhdet_tes!O122/RES_hhdet_fec!O122)</f>
        <v>0.78994346929902148</v>
      </c>
      <c r="P122" s="45">
        <f>IF(RES_hhdet_tes!P122=0,"",RES_hhdet_tes!P122/RES_hhdet_fec!P122)</f>
        <v>0.79211394036752625</v>
      </c>
      <c r="Q122" s="45">
        <f>IF(RES_hhdet_tes!Q122=0,"",RES_hhdet_tes!Q122/RES_hhdet_fec!Q122)</f>
        <v>0.79642695061012103</v>
      </c>
      <c r="R122" s="45">
        <f>IF(RES_hhdet_tes!R122=0,"",RES_hhdet_tes!R122/RES_hhdet_fec!R122)</f>
        <v>0.80114629237163126</v>
      </c>
      <c r="S122" s="45">
        <f>IF(RES_hhdet_tes!S122=0,"",RES_hhdet_tes!S122/RES_hhdet_fec!S122)</f>
        <v>0.80935415907476349</v>
      </c>
      <c r="T122" s="45">
        <f>IF(RES_hhdet_tes!T122=0,"",RES_hhdet_tes!T122/RES_hhdet_fec!T122)</f>
        <v>0.81854997655302597</v>
      </c>
      <c r="U122" s="45">
        <f>IF(RES_hhdet_tes!U122=0,"",RES_hhdet_tes!U122/RES_hhdet_fec!U122)</f>
        <v>0.83248689114560337</v>
      </c>
      <c r="V122" s="45">
        <f>IF(RES_hhdet_tes!V122=0,"",RES_hhdet_tes!V122/RES_hhdet_fec!V122)</f>
        <v>0.84753162260689929</v>
      </c>
      <c r="W122" s="45">
        <f>IF(RES_hhdet_tes!W122=0,"",RES_hhdet_tes!W122/RES_hhdet_fec!W122)</f>
        <v>0.85877503035211222</v>
      </c>
      <c r="X122" s="45">
        <f>IF(RES_hhdet_tes!X122=0,"",RES_hhdet_tes!X122/RES_hhdet_fec!X122)</f>
        <v>0.86623436106997076</v>
      </c>
      <c r="Y122" s="45">
        <f>IF(RES_hhdet_tes!Y122=0,"",RES_hhdet_tes!Y122/RES_hhdet_fec!Y122)</f>
        <v>0.8772976207036226</v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>
        <f>IF(RES_hhdet_tes!F124=0,"",RES_hhdet_tes!F124/RES_hhdet_fec!F124)</f>
        <v>0.76629692891952139</v>
      </c>
      <c r="G124" s="119">
        <f>IF(RES_hhdet_tes!G124=0,"",RES_hhdet_tes!G124/RES_hhdet_fec!G124)</f>
        <v>0.77544687037652671</v>
      </c>
      <c r="H124" s="119">
        <f>IF(RES_hhdet_tes!H124=0,"",RES_hhdet_tes!H124/RES_hhdet_fec!H124)</f>
        <v>0.77917301937139538</v>
      </c>
      <c r="I124" s="119">
        <f>IF(RES_hhdet_tes!I124=0,"",RES_hhdet_tes!I124/RES_hhdet_fec!I124)</f>
        <v>0.78017756255776793</v>
      </c>
      <c r="J124" s="119">
        <f>IF(RES_hhdet_tes!J124=0,"",RES_hhdet_tes!J124/RES_hhdet_fec!J124)</f>
        <v>0.80833676773197582</v>
      </c>
      <c r="K124" s="119">
        <f>IF(RES_hhdet_tes!K124=0,"",RES_hhdet_tes!K124/RES_hhdet_fec!K124)</f>
        <v>0.80899926120909571</v>
      </c>
      <c r="L124" s="119">
        <f>IF(RES_hhdet_tes!L124=0,"",RES_hhdet_tes!L124/RES_hhdet_fec!L124)</f>
        <v>0.79170779889167475</v>
      </c>
      <c r="M124" s="119">
        <f>IF(RES_hhdet_tes!M124=0,"",RES_hhdet_tes!M124/RES_hhdet_fec!M124)</f>
        <v>0.79013322970503375</v>
      </c>
      <c r="N124" s="119">
        <f>IF(RES_hhdet_tes!N124=0,"",RES_hhdet_tes!N124/RES_hhdet_fec!N124)</f>
        <v>0.80769628603603338</v>
      </c>
      <c r="O124" s="119">
        <f>IF(RES_hhdet_tes!O124=0,"",RES_hhdet_tes!O124/RES_hhdet_fec!O124)</f>
        <v>0.80121900779912059</v>
      </c>
      <c r="P124" s="119">
        <f>IF(RES_hhdet_tes!P124=0,"",RES_hhdet_tes!P124/RES_hhdet_fec!P124)</f>
        <v>0.80270164623347595</v>
      </c>
      <c r="Q124" s="119">
        <f>IF(RES_hhdet_tes!Q124=0,"",RES_hhdet_tes!Q124/RES_hhdet_fec!Q124)</f>
        <v>0.82272164062904962</v>
      </c>
      <c r="R124" s="119">
        <f>IF(RES_hhdet_tes!R124=0,"",RES_hhdet_tes!R124/RES_hhdet_fec!R124)</f>
        <v>0.81469387947102534</v>
      </c>
      <c r="S124" s="119">
        <f>IF(RES_hhdet_tes!S124=0,"",RES_hhdet_tes!S124/RES_hhdet_fec!S124)</f>
        <v>0.83161313971683148</v>
      </c>
      <c r="T124" s="119">
        <f>IF(RES_hhdet_tes!T124=0,"",RES_hhdet_tes!T124/RES_hhdet_fec!T124)</f>
        <v>0.81946478980515058</v>
      </c>
      <c r="U124" s="119">
        <f>IF(RES_hhdet_tes!U124=0,"",RES_hhdet_tes!U124/RES_hhdet_fec!U124)</f>
        <v>0.83179866133297997</v>
      </c>
      <c r="V124" s="119">
        <f>IF(RES_hhdet_tes!V124=0,"",RES_hhdet_tes!V124/RES_hhdet_fec!V124)</f>
        <v>0.82244185182999474</v>
      </c>
      <c r="W124" s="119">
        <f>IF(RES_hhdet_tes!W124=0,"",RES_hhdet_tes!W124/RES_hhdet_fec!W124)</f>
        <v>0.82533764588284597</v>
      </c>
      <c r="X124" s="119">
        <f>IF(RES_hhdet_tes!X124=0,"",RES_hhdet_tes!X124/RES_hhdet_fec!X124)</f>
        <v>0.83855495989216111</v>
      </c>
      <c r="Y124" s="119">
        <f>IF(RES_hhdet_tes!Y124=0,"",RES_hhdet_tes!Y124/RES_hhdet_fec!Y124)</f>
        <v>0.83769221920983772</v>
      </c>
      <c r="DA124" s="129" t="s">
        <v>2023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>
        <f>IF(RES_hhdet_tes!F125=0,"",RES_hhdet_tes!F125/RES_hhdet_fec!F125)</f>
        <v>0.76144683680800829</v>
      </c>
      <c r="G125" s="124">
        <f>IF(RES_hhdet_tes!G125=0,"",RES_hhdet_tes!G125/RES_hhdet_fec!G125)</f>
        <v>0.76148118545182775</v>
      </c>
      <c r="H125" s="124">
        <f>IF(RES_hhdet_tes!H125=0,"",RES_hhdet_tes!H125/RES_hhdet_fec!H125)</f>
        <v>0.76173981776102706</v>
      </c>
      <c r="I125" s="124">
        <f>IF(RES_hhdet_tes!I125=0,"",RES_hhdet_tes!I125/RES_hhdet_fec!I125)</f>
        <v>0.76171338033572089</v>
      </c>
      <c r="J125" s="124">
        <f>IF(RES_hhdet_tes!J125=0,"",RES_hhdet_tes!J125/RES_hhdet_fec!J125)</f>
        <v>0.76217003579951492</v>
      </c>
      <c r="K125" s="124">
        <f>IF(RES_hhdet_tes!K125=0,"",RES_hhdet_tes!K125/RES_hhdet_fec!K125)</f>
        <v>0.76522992764758024</v>
      </c>
      <c r="L125" s="124">
        <f>IF(RES_hhdet_tes!L125=0,"",RES_hhdet_tes!L125/RES_hhdet_fec!L125)</f>
        <v>0.76904126518452909</v>
      </c>
      <c r="M125" s="124">
        <f>IF(RES_hhdet_tes!M125=0,"",RES_hhdet_tes!M125/RES_hhdet_fec!M125)</f>
        <v>0.77495199052168218</v>
      </c>
      <c r="N125" s="124">
        <f>IF(RES_hhdet_tes!N125=0,"",RES_hhdet_tes!N125/RES_hhdet_fec!N125)</f>
        <v>0.77813604382302959</v>
      </c>
      <c r="O125" s="124">
        <f>IF(RES_hhdet_tes!O125=0,"",RES_hhdet_tes!O125/RES_hhdet_fec!O125)</f>
        <v>0.78131966753403259</v>
      </c>
      <c r="P125" s="124">
        <f>IF(RES_hhdet_tes!P125=0,"",RES_hhdet_tes!P125/RES_hhdet_fec!P125)</f>
        <v>0.78317326610620641</v>
      </c>
      <c r="Q125" s="124">
        <f>IF(RES_hhdet_tes!Q125=0,"",RES_hhdet_tes!Q125/RES_hhdet_fec!Q125)</f>
        <v>0.78437518616721502</v>
      </c>
      <c r="R125" s="124">
        <f>IF(RES_hhdet_tes!R125=0,"",RES_hhdet_tes!R125/RES_hhdet_fec!R125)</f>
        <v>0.78604953181764936</v>
      </c>
      <c r="S125" s="124">
        <f>IF(RES_hhdet_tes!S125=0,"",RES_hhdet_tes!S125/RES_hhdet_fec!S125)</f>
        <v>0.78754832956884835</v>
      </c>
      <c r="T125" s="124">
        <f>IF(RES_hhdet_tes!T125=0,"",RES_hhdet_tes!T125/RES_hhdet_fec!T125)</f>
        <v>0.7894275078470514</v>
      </c>
      <c r="U125" s="124">
        <f>IF(RES_hhdet_tes!U125=0,"",RES_hhdet_tes!U125/RES_hhdet_fec!U125)</f>
        <v>0.79126993998665063</v>
      </c>
      <c r="V125" s="124">
        <f>IF(RES_hhdet_tes!V125=0,"",RES_hhdet_tes!V125/RES_hhdet_fec!V125)</f>
        <v>0.79246029898005488</v>
      </c>
      <c r="W125" s="124">
        <f>IF(RES_hhdet_tes!W125=0,"",RES_hhdet_tes!W125/RES_hhdet_fec!W125)</f>
        <v>0.79316763226257481</v>
      </c>
      <c r="X125" s="124">
        <f>IF(RES_hhdet_tes!X125=0,"",RES_hhdet_tes!X125/RES_hhdet_fec!X125)</f>
        <v>0.79376716975683981</v>
      </c>
      <c r="Y125" s="124">
        <f>IF(RES_hhdet_tes!Y125=0,"",RES_hhdet_tes!Y125/RES_hhdet_fec!Y125)</f>
        <v>0.79599224070901053</v>
      </c>
      <c r="DA125" s="130" t="s">
        <v>2024</v>
      </c>
    </row>
    <row r="126" spans="1:105" ht="12" customHeight="1" x14ac:dyDescent="0.25">
      <c r="A126" s="97" t="s">
        <v>198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>
        <f>IF(RES_hhdet_tes!F126=0,"",RES_hhdet_tes!F126/RES_hhdet_fec!F126)</f>
        <v>0.76058742093756881</v>
      </c>
      <c r="G126" s="111">
        <f>IF(RES_hhdet_tes!G126=0,"",RES_hhdet_tes!G126/RES_hhdet_fec!G126)</f>
        <v>0.76063388853111646</v>
      </c>
      <c r="H126" s="111">
        <f>IF(RES_hhdet_tes!H126=0,"",RES_hhdet_tes!H126/RES_hhdet_fec!H126)</f>
        <v>0.76091909947519853</v>
      </c>
      <c r="I126" s="111">
        <f>IF(RES_hhdet_tes!I126=0,"",RES_hhdet_tes!I126/RES_hhdet_fec!I126)</f>
        <v>0.76092042256976544</v>
      </c>
      <c r="J126" s="111">
        <f>IF(RES_hhdet_tes!J126=0,"",RES_hhdet_tes!J126/RES_hhdet_fec!J126)</f>
        <v>0.76141415893939601</v>
      </c>
      <c r="K126" s="111">
        <f>IF(RES_hhdet_tes!K126=0,"",RES_hhdet_tes!K126/RES_hhdet_fec!K126)</f>
        <v>0.76449329971547464</v>
      </c>
      <c r="L126" s="111">
        <f>IF(RES_hhdet_tes!L126=0,"",RES_hhdet_tes!L126/RES_hhdet_fec!L126)</f>
        <v>0.76829065493339921</v>
      </c>
      <c r="M126" s="111">
        <f>IF(RES_hhdet_tes!M126=0,"",RES_hhdet_tes!M126/RES_hhdet_fec!M126)</f>
        <v>0.77421362268900495</v>
      </c>
      <c r="N126" s="111">
        <f>IF(RES_hhdet_tes!N126=0,"",RES_hhdet_tes!N126/RES_hhdet_fec!N126)</f>
        <v>0.77745594237940685</v>
      </c>
      <c r="O126" s="111">
        <f>IF(RES_hhdet_tes!O126=0,"",RES_hhdet_tes!O126/RES_hhdet_fec!O126)</f>
        <v>0.78060459489687695</v>
      </c>
      <c r="P126" s="111">
        <f>IF(RES_hhdet_tes!P126=0,"",RES_hhdet_tes!P126/RES_hhdet_fec!P126)</f>
        <v>0.78244391774784272</v>
      </c>
      <c r="Q126" s="111">
        <f>IF(RES_hhdet_tes!Q126=0,"",RES_hhdet_tes!Q126/RES_hhdet_fec!Q126)</f>
        <v>0.78372151829507564</v>
      </c>
      <c r="R126" s="111">
        <f>IF(RES_hhdet_tes!R126=0,"",RES_hhdet_tes!R126/RES_hhdet_fec!R126)</f>
        <v>0.78540186567480141</v>
      </c>
      <c r="S126" s="111">
        <f>IF(RES_hhdet_tes!S126=0,"",RES_hhdet_tes!S126/RES_hhdet_fec!S126)</f>
        <v>0.78690904688777397</v>
      </c>
      <c r="T126" s="111">
        <f>IF(RES_hhdet_tes!T126=0,"",RES_hhdet_tes!T126/RES_hhdet_fec!T126)</f>
        <v>0.78879887803555271</v>
      </c>
      <c r="U126" s="111">
        <f>IF(RES_hhdet_tes!U126=0,"",RES_hhdet_tes!U126/RES_hhdet_fec!U126)</f>
        <v>0.79064148682759938</v>
      </c>
      <c r="V126" s="111">
        <f>IF(RES_hhdet_tes!V126=0,"",RES_hhdet_tes!V126/RES_hhdet_fec!V126)</f>
        <v>0.79183762245401179</v>
      </c>
      <c r="W126" s="111">
        <f>IF(RES_hhdet_tes!W126=0,"",RES_hhdet_tes!W126/RES_hhdet_fec!W126)</f>
        <v>0.79237476196662593</v>
      </c>
      <c r="X126" s="111">
        <f>IF(RES_hhdet_tes!X126=0,"",RES_hhdet_tes!X126/RES_hhdet_fec!X126)</f>
        <v>0.79294705105514596</v>
      </c>
      <c r="Y126" s="111">
        <f>IF(RES_hhdet_tes!Y126=0,"",RES_hhdet_tes!Y126/RES_hhdet_fec!Y126)</f>
        <v>0.79521812044627538</v>
      </c>
      <c r="DA126" s="63" t="s">
        <v>2025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>
        <f>IF(RES_hhdet_tes!F128=0,"",RES_hhdet_tes!F128/RES_hhdet_fec!F128)</f>
        <v>2.5975620023931123</v>
      </c>
      <c r="G128" s="124">
        <f>IF(RES_hhdet_tes!G128=0,"",RES_hhdet_tes!G128/RES_hhdet_fec!G128)</f>
        <v>2.663821242669242</v>
      </c>
      <c r="H128" s="124">
        <f>IF(RES_hhdet_tes!H128=0,"",RES_hhdet_tes!H128/RES_hhdet_fec!H128)</f>
        <v>2.6711141205514752</v>
      </c>
      <c r="I128" s="124">
        <f>IF(RES_hhdet_tes!I128=0,"",RES_hhdet_tes!I128/RES_hhdet_fec!I128)</f>
        <v>2.6841458350739962</v>
      </c>
      <c r="J128" s="124">
        <f>IF(RES_hhdet_tes!J128=0,"",RES_hhdet_tes!J128/RES_hhdet_fec!J128)</f>
        <v>2.6958199600808399</v>
      </c>
      <c r="K128" s="124">
        <f>IF(RES_hhdet_tes!K128=0,"",RES_hhdet_tes!K128/RES_hhdet_fec!K128)</f>
        <v>2.7703830499592592</v>
      </c>
      <c r="L128" s="124">
        <f>IF(RES_hhdet_tes!L128=0,"",RES_hhdet_tes!L128/RES_hhdet_fec!L128)</f>
        <v>2.8994772544813396</v>
      </c>
      <c r="M128" s="124">
        <f>IF(RES_hhdet_tes!M128=0,"",RES_hhdet_tes!M128/RES_hhdet_fec!M128)</f>
        <v>3.1076298593046614</v>
      </c>
      <c r="N128" s="124">
        <f>IF(RES_hhdet_tes!N128=0,"",RES_hhdet_tes!N128/RES_hhdet_fec!N128)</f>
        <v>3.3345377766866711</v>
      </c>
      <c r="O128" s="124">
        <f>IF(RES_hhdet_tes!O128=0,"",RES_hhdet_tes!O128/RES_hhdet_fec!O128)</f>
        <v>3.4839855195480651</v>
      </c>
      <c r="P128" s="124">
        <f>IF(RES_hhdet_tes!P128=0,"",RES_hhdet_tes!P128/RES_hhdet_fec!P128)</f>
        <v>3.5466151725521815</v>
      </c>
      <c r="Q128" s="124">
        <f>IF(RES_hhdet_tes!Q128=0,"",RES_hhdet_tes!Q128/RES_hhdet_fec!Q128)</f>
        <v>3.6044982468530997</v>
      </c>
      <c r="R128" s="124">
        <f>IF(RES_hhdet_tes!R128=0,"",RES_hhdet_tes!R128/RES_hhdet_fec!R128)</f>
        <v>3.661318638843186</v>
      </c>
      <c r="S128" s="124">
        <f>IF(RES_hhdet_tes!S128=0,"",RES_hhdet_tes!S128/RES_hhdet_fec!S128)</f>
        <v>3.7248958491095499</v>
      </c>
      <c r="T128" s="124">
        <f>IF(RES_hhdet_tes!T128=0,"",RES_hhdet_tes!T128/RES_hhdet_fec!T128)</f>
        <v>3.7960972689196253</v>
      </c>
      <c r="U128" s="124">
        <f>IF(RES_hhdet_tes!U128=0,"",RES_hhdet_tes!U128/RES_hhdet_fec!U128)</f>
        <v>3.8742467173991</v>
      </c>
      <c r="V128" s="124">
        <f>IF(RES_hhdet_tes!V128=0,"",RES_hhdet_tes!V128/RES_hhdet_fec!V128)</f>
        <v>3.9489878072058611</v>
      </c>
      <c r="W128" s="124">
        <f>IF(RES_hhdet_tes!W128=0,"",RES_hhdet_tes!W128/RES_hhdet_fec!W128)</f>
        <v>3.9955516856577877</v>
      </c>
      <c r="X128" s="124">
        <f>IF(RES_hhdet_tes!X128=0,"",RES_hhdet_tes!X128/RES_hhdet_fec!X128)</f>
        <v>4.018404945504674</v>
      </c>
      <c r="Y128" s="124">
        <f>IF(RES_hhdet_tes!Y128=0,"",RES_hhdet_tes!Y128/RES_hhdet_fec!Y128)</f>
        <v>4.0347883735090617</v>
      </c>
      <c r="DA128" s="130" t="s">
        <v>2027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>
        <f>IF(RES_hhdet_tes!F129=0,"",RES_hhdet_tes!F129/RES_hhdet_fec!F129)</f>
        <v>2.5975620023931123</v>
      </c>
      <c r="G129" s="111">
        <f>IF(RES_hhdet_tes!G129=0,"",RES_hhdet_tes!G129/RES_hhdet_fec!G129)</f>
        <v>2.663821242669242</v>
      </c>
      <c r="H129" s="111">
        <f>IF(RES_hhdet_tes!H129=0,"",RES_hhdet_tes!H129/RES_hhdet_fec!H129)</f>
        <v>2.6711141205514752</v>
      </c>
      <c r="I129" s="111">
        <f>IF(RES_hhdet_tes!I129=0,"",RES_hhdet_tes!I129/RES_hhdet_fec!I129)</f>
        <v>2.6841458350739962</v>
      </c>
      <c r="J129" s="111">
        <f>IF(RES_hhdet_tes!J129=0,"",RES_hhdet_tes!J129/RES_hhdet_fec!J129)</f>
        <v>2.6958199600808399</v>
      </c>
      <c r="K129" s="111">
        <f>IF(RES_hhdet_tes!K129=0,"",RES_hhdet_tes!K129/RES_hhdet_fec!K129)</f>
        <v>2.7703830499592592</v>
      </c>
      <c r="L129" s="111">
        <f>IF(RES_hhdet_tes!L129=0,"",RES_hhdet_tes!L129/RES_hhdet_fec!L129)</f>
        <v>2.8994772544813396</v>
      </c>
      <c r="M129" s="111">
        <f>IF(RES_hhdet_tes!M129=0,"",RES_hhdet_tes!M129/RES_hhdet_fec!M129)</f>
        <v>3.1076298593046614</v>
      </c>
      <c r="N129" s="111">
        <f>IF(RES_hhdet_tes!N129=0,"",RES_hhdet_tes!N129/RES_hhdet_fec!N129)</f>
        <v>3.3345377766866711</v>
      </c>
      <c r="O129" s="111">
        <f>IF(RES_hhdet_tes!O129=0,"",RES_hhdet_tes!O129/RES_hhdet_fec!O129)</f>
        <v>3.4839855195480651</v>
      </c>
      <c r="P129" s="111">
        <f>IF(RES_hhdet_tes!P129=0,"",RES_hhdet_tes!P129/RES_hhdet_fec!P129)</f>
        <v>3.5466151725521815</v>
      </c>
      <c r="Q129" s="111">
        <f>IF(RES_hhdet_tes!Q129=0,"",RES_hhdet_tes!Q129/RES_hhdet_fec!Q129)</f>
        <v>3.6044982468530997</v>
      </c>
      <c r="R129" s="111">
        <f>IF(RES_hhdet_tes!R129=0,"",RES_hhdet_tes!R129/RES_hhdet_fec!R129)</f>
        <v>3.661318638843186</v>
      </c>
      <c r="S129" s="111">
        <f>IF(RES_hhdet_tes!S129=0,"",RES_hhdet_tes!S129/RES_hhdet_fec!S129)</f>
        <v>3.7248958491095499</v>
      </c>
      <c r="T129" s="111">
        <f>IF(RES_hhdet_tes!T129=0,"",RES_hhdet_tes!T129/RES_hhdet_fec!T129)</f>
        <v>3.7960972689196253</v>
      </c>
      <c r="U129" s="111">
        <f>IF(RES_hhdet_tes!U129=0,"",RES_hhdet_tes!U129/RES_hhdet_fec!U129)</f>
        <v>3.8742467173991</v>
      </c>
      <c r="V129" s="111">
        <f>IF(RES_hhdet_tes!V129=0,"",RES_hhdet_tes!V129/RES_hhdet_fec!V129)</f>
        <v>3.9489878072058611</v>
      </c>
      <c r="W129" s="111">
        <f>IF(RES_hhdet_tes!W129=0,"",RES_hhdet_tes!W129/RES_hhdet_fec!W129)</f>
        <v>3.9955516856577877</v>
      </c>
      <c r="X129" s="111">
        <f>IF(RES_hhdet_tes!X129=0,"",RES_hhdet_tes!X129/RES_hhdet_fec!X129)</f>
        <v>4.018404945504674</v>
      </c>
      <c r="Y129" s="111">
        <f>IF(RES_hhdet_tes!Y129=0,"",RES_hhdet_tes!Y129/RES_hhdet_fec!Y129)</f>
        <v>4.0347883735090617</v>
      </c>
      <c r="DA129" s="63" t="s">
        <v>2028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>
        <f>IF(RES_hhdet_tes!F130=0,"",RES_hhdet_tes!F130/RES_hhdet_fec!F130)</f>
        <v>0.78409424161475338</v>
      </c>
      <c r="G130" s="124">
        <f>IF(RES_hhdet_tes!G130=0,"",RES_hhdet_tes!G130/RES_hhdet_fec!G130)</f>
        <v>0.78089966913145636</v>
      </c>
      <c r="H130" s="124">
        <f>IF(RES_hhdet_tes!H130=0,"",RES_hhdet_tes!H130/RES_hhdet_fec!H130)</f>
        <v>0.78324122719262879</v>
      </c>
      <c r="I130" s="124">
        <f>IF(RES_hhdet_tes!I130=0,"",RES_hhdet_tes!I130/RES_hhdet_fec!I130)</f>
        <v>0.79321017888940493</v>
      </c>
      <c r="J130" s="124">
        <f>IF(RES_hhdet_tes!J130=0,"",RES_hhdet_tes!J130/RES_hhdet_fec!J130)</f>
        <v>0.76213552729449008</v>
      </c>
      <c r="K130" s="124">
        <f>IF(RES_hhdet_tes!K130=0,"",RES_hhdet_tes!K130/RES_hhdet_fec!K130)</f>
        <v>0.75242191726806529</v>
      </c>
      <c r="L130" s="124">
        <f>IF(RES_hhdet_tes!L130=0,"",RES_hhdet_tes!L130/RES_hhdet_fec!L130)</f>
        <v>0.77158437784218104</v>
      </c>
      <c r="M130" s="124">
        <f>IF(RES_hhdet_tes!M130=0,"",RES_hhdet_tes!M130/RES_hhdet_fec!M130)</f>
        <v>0.81493723025234932</v>
      </c>
      <c r="N130" s="124">
        <f>IF(RES_hhdet_tes!N130=0,"",RES_hhdet_tes!N130/RES_hhdet_fec!N130)</f>
        <v>0.81744435819262229</v>
      </c>
      <c r="O130" s="124">
        <f>IF(RES_hhdet_tes!O130=0,"",RES_hhdet_tes!O130/RES_hhdet_fec!O130)</f>
        <v>0.82353329819661247</v>
      </c>
      <c r="P130" s="124">
        <f>IF(RES_hhdet_tes!P130=0,"",RES_hhdet_tes!P130/RES_hhdet_fec!P130)</f>
        <v>0.82601000905037958</v>
      </c>
      <c r="Q130" s="124">
        <f>IF(RES_hhdet_tes!Q130=0,"",RES_hhdet_tes!Q130/RES_hhdet_fec!Q130)</f>
        <v>0.83025692217020886</v>
      </c>
      <c r="R130" s="124">
        <f>IF(RES_hhdet_tes!R130=0,"",RES_hhdet_tes!R130/RES_hhdet_fec!R130)</f>
        <v>0.83288655497231556</v>
      </c>
      <c r="S130" s="124">
        <f>IF(RES_hhdet_tes!S130=0,"",RES_hhdet_tes!S130/RES_hhdet_fec!S130)</f>
        <v>0.83599677327509792</v>
      </c>
      <c r="T130" s="124">
        <f>IF(RES_hhdet_tes!T130=0,"",RES_hhdet_tes!T130/RES_hhdet_fec!T130)</f>
        <v>0.8385036963708673</v>
      </c>
      <c r="U130" s="124">
        <f>IF(RES_hhdet_tes!U130=0,"",RES_hhdet_tes!U130/RES_hhdet_fec!U130)</f>
        <v>0.83950913680184758</v>
      </c>
      <c r="V130" s="124">
        <f>IF(RES_hhdet_tes!V130=0,"",RES_hhdet_tes!V130/RES_hhdet_fec!V130)</f>
        <v>0.84381569383056898</v>
      </c>
      <c r="W130" s="124">
        <f>IF(RES_hhdet_tes!W130=0,"",RES_hhdet_tes!W130/RES_hhdet_fec!W130)</f>
        <v>0.84768153165205373</v>
      </c>
      <c r="X130" s="124">
        <f>IF(RES_hhdet_tes!X130=0,"",RES_hhdet_tes!X130/RES_hhdet_fec!X130)</f>
        <v>0.85730793717995868</v>
      </c>
      <c r="Y130" s="124">
        <f>IF(RES_hhdet_tes!Y130=0,"",RES_hhdet_tes!Y130/RES_hhdet_fec!Y130)</f>
        <v>0.86163892637562745</v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>
        <f>IF(RES_hhdet_tes!F131=0,"",RES_hhdet_tes!F131/RES_hhdet_fec!F131)</f>
        <v>0.81031931147160807</v>
      </c>
      <c r="G131" s="111">
        <f>IF(RES_hhdet_tes!G131=0,"",RES_hhdet_tes!G131/RES_hhdet_fec!G131)</f>
        <v>0.81035114843656897</v>
      </c>
      <c r="H131" s="111">
        <f>IF(RES_hhdet_tes!H131=0,"",RES_hhdet_tes!H131/RES_hhdet_fec!H131)</f>
        <v>0.81087009988646852</v>
      </c>
      <c r="I131" s="111">
        <f>IF(RES_hhdet_tes!I131=0,"",RES_hhdet_tes!I131/RES_hhdet_fec!I131)</f>
        <v>0.81144654570059871</v>
      </c>
      <c r="J131" s="111">
        <f>IF(RES_hhdet_tes!J131=0,"",RES_hhdet_tes!J131/RES_hhdet_fec!J131)</f>
        <v>0.81162035758217554</v>
      </c>
      <c r="K131" s="111">
        <f>IF(RES_hhdet_tes!K131=0,"",RES_hhdet_tes!K131/RES_hhdet_fec!K131)</f>
        <v>0.81271850133024393</v>
      </c>
      <c r="L131" s="111">
        <f>IF(RES_hhdet_tes!L131=0,"",RES_hhdet_tes!L131/RES_hhdet_fec!L131)</f>
        <v>0.81604133359245723</v>
      </c>
      <c r="M131" s="111">
        <f>IF(RES_hhdet_tes!M131=0,"",RES_hhdet_tes!M131/RES_hhdet_fec!M131)</f>
        <v>0.82596420747261701</v>
      </c>
      <c r="N131" s="111">
        <f>IF(RES_hhdet_tes!N131=0,"",RES_hhdet_tes!N131/RES_hhdet_fec!N131)</f>
        <v>0.82931146644737563</v>
      </c>
      <c r="O131" s="111">
        <f>IF(RES_hhdet_tes!O131=0,"",RES_hhdet_tes!O131/RES_hhdet_fec!O131)</f>
        <v>0.83283069433992885</v>
      </c>
      <c r="P131" s="111">
        <f>IF(RES_hhdet_tes!P131=0,"",RES_hhdet_tes!P131/RES_hhdet_fec!P131)</f>
        <v>0.83520043882566575</v>
      </c>
      <c r="Q131" s="111">
        <f>IF(RES_hhdet_tes!Q131=0,"",RES_hhdet_tes!Q131/RES_hhdet_fec!Q131)</f>
        <v>0.83704976857393143</v>
      </c>
      <c r="R131" s="111">
        <f>IF(RES_hhdet_tes!R131=0,"",RES_hhdet_tes!R131/RES_hhdet_fec!R131)</f>
        <v>0.83890331411751262</v>
      </c>
      <c r="S131" s="111">
        <f>IF(RES_hhdet_tes!S131=0,"",RES_hhdet_tes!S131/RES_hhdet_fec!S131)</f>
        <v>0.84043967181160473</v>
      </c>
      <c r="T131" s="111">
        <f>IF(RES_hhdet_tes!T131=0,"",RES_hhdet_tes!T131/RES_hhdet_fec!T131)</f>
        <v>0.84167170589655671</v>
      </c>
      <c r="U131" s="111">
        <f>IF(RES_hhdet_tes!U131=0,"",RES_hhdet_tes!U131/RES_hhdet_fec!U131)</f>
        <v>0.84350421005855625</v>
      </c>
      <c r="V131" s="111">
        <f>IF(RES_hhdet_tes!V131=0,"",RES_hhdet_tes!V131/RES_hhdet_fec!V131)</f>
        <v>0.84784182567469235</v>
      </c>
      <c r="W131" s="111">
        <f>IF(RES_hhdet_tes!W131=0,"",RES_hhdet_tes!W131/RES_hhdet_fec!W131)</f>
        <v>0.85096429170803523</v>
      </c>
      <c r="X131" s="111">
        <f>IF(RES_hhdet_tes!X131=0,"",RES_hhdet_tes!X131/RES_hhdet_fec!X131)</f>
        <v>0.85630582369614328</v>
      </c>
      <c r="Y131" s="111">
        <f>IF(RES_hhdet_tes!Y131=0,"",RES_hhdet_tes!Y131/RES_hhdet_fec!Y131)</f>
        <v>0.8584340170077962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>
        <f>IF(RES_hhdet_tes!F132=0,"",RES_hhdet_tes!F132/RES_hhdet_fec!F132)</f>
        <v>0.95657134526320553</v>
      </c>
      <c r="G132" s="111">
        <f>IF(RES_hhdet_tes!G132=0,"",RES_hhdet_tes!G132/RES_hhdet_fec!G132)</f>
        <v>0.96356075155539012</v>
      </c>
      <c r="H132" s="111">
        <f>IF(RES_hhdet_tes!H132=0,"",RES_hhdet_tes!H132/RES_hhdet_fec!H132)</f>
        <v>0.96460332769109314</v>
      </c>
      <c r="I132" s="111">
        <f>IF(RES_hhdet_tes!I132=0,"",RES_hhdet_tes!I132/RES_hhdet_fec!I132)</f>
        <v>0.96756098982640948</v>
      </c>
      <c r="J132" s="111">
        <f>IF(RES_hhdet_tes!J132=0,"",RES_hhdet_tes!J132/RES_hhdet_fec!J132)</f>
        <v>0.95969197996518518</v>
      </c>
      <c r="K132" s="111">
        <f>IF(RES_hhdet_tes!K132=0,"",RES_hhdet_tes!K132/RES_hhdet_fec!K132)</f>
        <v>0.99803001014482806</v>
      </c>
      <c r="L132" s="111">
        <f>IF(RES_hhdet_tes!L132=0,"",RES_hhdet_tes!L132/RES_hhdet_fec!L132)</f>
        <v>0.99805883375409332</v>
      </c>
      <c r="M132" s="111">
        <f>IF(RES_hhdet_tes!M132=0,"",RES_hhdet_tes!M132/RES_hhdet_fec!M132)</f>
        <v>0.96508525792323951</v>
      </c>
      <c r="N132" s="111">
        <f>IF(RES_hhdet_tes!N132=0,"",RES_hhdet_tes!N132/RES_hhdet_fec!N132)</f>
        <v>0.97508474972142767</v>
      </c>
      <c r="O132" s="111">
        <f>IF(RES_hhdet_tes!O132=0,"",RES_hhdet_tes!O132/RES_hhdet_fec!O132)</f>
        <v>0.97697583048031988</v>
      </c>
      <c r="P132" s="111">
        <f>IF(RES_hhdet_tes!P132=0,"",RES_hhdet_tes!P132/RES_hhdet_fec!P132)</f>
        <v>0.9629105405958881</v>
      </c>
      <c r="Q132" s="111">
        <f>IF(RES_hhdet_tes!Q132=0,"",RES_hhdet_tes!Q132/RES_hhdet_fec!Q132)</f>
        <v>0.97601721662952756</v>
      </c>
      <c r="R132" s="111">
        <f>IF(RES_hhdet_tes!R132=0,"",RES_hhdet_tes!R132/RES_hhdet_fec!R132)</f>
        <v>0.97746904960258074</v>
      </c>
      <c r="S132" s="111">
        <f>IF(RES_hhdet_tes!S132=0,"",RES_hhdet_tes!S132/RES_hhdet_fec!S132)</f>
        <v>0.97580263391605471</v>
      </c>
      <c r="T132" s="111">
        <f>IF(RES_hhdet_tes!T132=0,"",RES_hhdet_tes!T132/RES_hhdet_fec!T132)</f>
        <v>0.97822375523968397</v>
      </c>
      <c r="U132" s="111">
        <f>IF(RES_hhdet_tes!U132=0,"",RES_hhdet_tes!U132/RES_hhdet_fec!U132)</f>
        <v>0.97497163465040015</v>
      </c>
      <c r="V132" s="111">
        <f>IF(RES_hhdet_tes!V132=0,"",RES_hhdet_tes!V132/RES_hhdet_fec!V132)</f>
        <v>0.97298236504263702</v>
      </c>
      <c r="W132" s="111">
        <f>IF(RES_hhdet_tes!W132=0,"",RES_hhdet_tes!W132/RES_hhdet_fec!W132)</f>
        <v>0.96909093094253085</v>
      </c>
      <c r="X132" s="111">
        <f>IF(RES_hhdet_tes!X132=0,"",RES_hhdet_tes!X132/RES_hhdet_fec!X132)</f>
        <v>0.98726111456871957</v>
      </c>
      <c r="Y132" s="111">
        <f>IF(RES_hhdet_tes!Y132=0,"",RES_hhdet_tes!Y132/RES_hhdet_fec!Y132)</f>
        <v>0.97498071257826813</v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>
        <f>IF(RES_hhdet_tes!F133=0,"",RES_hhdet_tes!F133/RES_hhdet_fec!F133)</f>
        <v>0.81031931147160796</v>
      </c>
      <c r="G133" s="112">
        <f>IF(RES_hhdet_tes!G133=0,"",RES_hhdet_tes!G133/RES_hhdet_fec!G133)</f>
        <v>0.81106459185686919</v>
      </c>
      <c r="H133" s="112">
        <f>IF(RES_hhdet_tes!H133=0,"",RES_hhdet_tes!H133/RES_hhdet_fec!H133)</f>
        <v>0.81201753457569303</v>
      </c>
      <c r="I133" s="112">
        <f>IF(RES_hhdet_tes!I133=0,"",RES_hhdet_tes!I133/RES_hhdet_fec!I133)</f>
        <v>0.81439789644623872</v>
      </c>
      <c r="J133" s="112">
        <f>IF(RES_hhdet_tes!J133=0,"",RES_hhdet_tes!J133/RES_hhdet_fec!J133)</f>
        <v>0.81439789644623894</v>
      </c>
      <c r="K133" s="112">
        <f>IF(RES_hhdet_tes!K133=0,"",RES_hhdet_tes!K133/RES_hhdet_fec!K133)</f>
        <v>0.81439789644623872</v>
      </c>
      <c r="L133" s="112">
        <f>IF(RES_hhdet_tes!L133=0,"",RES_hhdet_tes!L133/RES_hhdet_fec!L133)</f>
        <v>0.82083492541228609</v>
      </c>
      <c r="M133" s="112">
        <f>IF(RES_hhdet_tes!M133=0,"",RES_hhdet_tes!M133/RES_hhdet_fec!M133)</f>
        <v>0.82943932058671577</v>
      </c>
      <c r="N133" s="112">
        <f>IF(RES_hhdet_tes!N133=0,"",RES_hhdet_tes!N133/RES_hhdet_fec!N133)</f>
        <v>0.83166479348262934</v>
      </c>
      <c r="O133" s="112">
        <f>IF(RES_hhdet_tes!O133=0,"",RES_hhdet_tes!O133/RES_hhdet_fec!O133)</f>
        <v>0.83679884118153625</v>
      </c>
      <c r="P133" s="112">
        <f>IF(RES_hhdet_tes!P133=0,"",RES_hhdet_tes!P133/RES_hhdet_fec!P133)</f>
        <v>0.83981344484276665</v>
      </c>
      <c r="Q133" s="112">
        <f>IF(RES_hhdet_tes!Q133=0,"",RES_hhdet_tes!Q133/RES_hhdet_fec!Q133)</f>
        <v>0.84172946683461958</v>
      </c>
      <c r="R133" s="112">
        <f>IF(RES_hhdet_tes!R133=0,"",RES_hhdet_tes!R133/RES_hhdet_fec!R133)</f>
        <v>0.84453062163916348</v>
      </c>
      <c r="S133" s="112">
        <f>IF(RES_hhdet_tes!S133=0,"",RES_hhdet_tes!S133/RES_hhdet_fec!S133)</f>
        <v>0.84510742867019861</v>
      </c>
      <c r="T133" s="112">
        <f>IF(RES_hhdet_tes!T133=0,"",RES_hhdet_tes!T133/RES_hhdet_fec!T133)</f>
        <v>0.85348837036121128</v>
      </c>
      <c r="U133" s="112">
        <f>IF(RES_hhdet_tes!U133=0,"",RES_hhdet_tes!U133/RES_hhdet_fec!U133)</f>
        <v>0.85395533960786751</v>
      </c>
      <c r="V133" s="112">
        <f>IF(RES_hhdet_tes!V133=0,"",RES_hhdet_tes!V133/RES_hhdet_fec!V133)</f>
        <v>0.85468051332849859</v>
      </c>
      <c r="W133" s="112">
        <f>IF(RES_hhdet_tes!W133=0,"",RES_hhdet_tes!W133/RES_hhdet_fec!W133)</f>
        <v>0.86947312214112982</v>
      </c>
      <c r="X133" s="112">
        <f>IF(RES_hhdet_tes!X133=0,"",RES_hhdet_tes!X133/RES_hhdet_fec!X133)</f>
        <v>0.8892132111515223</v>
      </c>
      <c r="Y133" s="112">
        <f>IF(RES_hhdet_tes!Y133=0,"",RES_hhdet_tes!Y133/RES_hhdet_fec!Y133)</f>
        <v>0.88934328960928655</v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>
        <f>IF(RES_hhdet_tes!F135=0,"",RES_hhdet_tes!F135/RES_hhdet_fec!F135)</f>
        <v>0.65969055102280838</v>
      </c>
      <c r="G135" s="112">
        <f>IF(RES_hhdet_tes!G135=0,"",RES_hhdet_tes!G135/RES_hhdet_fec!G135)</f>
        <v>0.65985553620872173</v>
      </c>
      <c r="H135" s="112">
        <f>IF(RES_hhdet_tes!H135=0,"",RES_hhdet_tes!H135/RES_hhdet_fec!H135)</f>
        <v>0.65987463933472523</v>
      </c>
      <c r="I135" s="112">
        <f>IF(RES_hhdet_tes!I135=0,"",RES_hhdet_tes!I135/RES_hhdet_fec!I135)</f>
        <v>0.65996905812949058</v>
      </c>
      <c r="J135" s="112">
        <f>IF(RES_hhdet_tes!J135=0,"",RES_hhdet_tes!J135/RES_hhdet_fec!J135)</f>
        <v>0.66103892003000353</v>
      </c>
      <c r="K135" s="112">
        <f>IF(RES_hhdet_tes!K135=0,"",RES_hhdet_tes!K135/RES_hhdet_fec!K135)</f>
        <v>0.66505592292969329</v>
      </c>
      <c r="L135" s="112">
        <f>IF(RES_hhdet_tes!L135=0,"",RES_hhdet_tes!L135/RES_hhdet_fec!L135)</f>
        <v>0.66711577998593186</v>
      </c>
      <c r="M135" s="112">
        <f>IF(RES_hhdet_tes!M135=0,"",RES_hhdet_tes!M135/RES_hhdet_fec!M135)</f>
        <v>0.66934897438846541</v>
      </c>
      <c r="N135" s="112">
        <f>IF(RES_hhdet_tes!N135=0,"",RES_hhdet_tes!N135/RES_hhdet_fec!N135)</f>
        <v>0.67211152427255971</v>
      </c>
      <c r="O135" s="112">
        <f>IF(RES_hhdet_tes!O135=0,"",RES_hhdet_tes!O135/RES_hhdet_fec!O135)</f>
        <v>0.67304242549292859</v>
      </c>
      <c r="P135" s="112">
        <f>IF(RES_hhdet_tes!P135=0,"",RES_hhdet_tes!P135/RES_hhdet_fec!P135)</f>
        <v>0.67353976658455561</v>
      </c>
      <c r="Q135" s="112">
        <f>IF(RES_hhdet_tes!Q135=0,"",RES_hhdet_tes!Q135/RES_hhdet_fec!Q135)</f>
        <v>0.67446824841590858</v>
      </c>
      <c r="R135" s="112">
        <f>IF(RES_hhdet_tes!R135=0,"",RES_hhdet_tes!R135/RES_hhdet_fec!R135)</f>
        <v>0.6812898520467412</v>
      </c>
      <c r="S135" s="112">
        <f>IF(RES_hhdet_tes!S135=0,"",RES_hhdet_tes!S135/RES_hhdet_fec!S135)</f>
        <v>0.70650982574224108</v>
      </c>
      <c r="T135" s="112">
        <f>IF(RES_hhdet_tes!T135=0,"",RES_hhdet_tes!T135/RES_hhdet_fec!T135)</f>
        <v>0.73509727096772359</v>
      </c>
      <c r="U135" s="112">
        <f>IF(RES_hhdet_tes!U135=0,"",RES_hhdet_tes!U135/RES_hhdet_fec!U135)</f>
        <v>0.74164031180372603</v>
      </c>
      <c r="V135" s="112">
        <f>IF(RES_hhdet_tes!V135=0,"",RES_hhdet_tes!V135/RES_hhdet_fec!V135)</f>
        <v>0.75040407509258111</v>
      </c>
      <c r="W135" s="112">
        <f>IF(RES_hhdet_tes!W135=0,"",RES_hhdet_tes!W135/RES_hhdet_fec!W135)</f>
        <v>0.75602366034490687</v>
      </c>
      <c r="X135" s="112">
        <f>IF(RES_hhdet_tes!X135=0,"",RES_hhdet_tes!X135/RES_hhdet_fec!X135)</f>
        <v>0.75857044786161187</v>
      </c>
      <c r="Y135" s="112">
        <f>IF(RES_hhdet_tes!Y135=0,"",RES_hhdet_tes!Y135/RES_hhdet_fec!Y135)</f>
        <v>0.75848490980168493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>
        <f>IF(RES_hhdet_tes!F136=0,"",RES_hhdet_tes!F136/RES_hhdet_fec!F136)</f>
        <v>0.90919907138059197</v>
      </c>
      <c r="G136" s="113">
        <f>IF(RES_hhdet_tes!G136=0,"",RES_hhdet_tes!G136/RES_hhdet_fec!G136)</f>
        <v>0.92314098735083205</v>
      </c>
      <c r="H136" s="113">
        <f>IF(RES_hhdet_tes!H136=0,"",RES_hhdet_tes!H136/RES_hhdet_fec!H136)</f>
        <v>0.92489744211361713</v>
      </c>
      <c r="I136" s="113">
        <f>IF(RES_hhdet_tes!I136=0,"",RES_hhdet_tes!I136/RES_hhdet_fec!I136)</f>
        <v>0.93003326845662282</v>
      </c>
      <c r="J136" s="113">
        <f>IF(RES_hhdet_tes!J136=0,"",RES_hhdet_tes!J136/RES_hhdet_fec!J136)</f>
        <v>0.91428988923777998</v>
      </c>
      <c r="K136" s="113">
        <f>IF(RES_hhdet_tes!K136=0,"",RES_hhdet_tes!K136/RES_hhdet_fec!K136)</f>
        <v>0.93184456572378804</v>
      </c>
      <c r="L136" s="113">
        <f>IF(RES_hhdet_tes!L136=0,"",RES_hhdet_tes!L136/RES_hhdet_fec!L136)</f>
        <v>0.93553105222957633</v>
      </c>
      <c r="M136" s="113">
        <f>IF(RES_hhdet_tes!M136=0,"",RES_hhdet_tes!M136/RES_hhdet_fec!M136)</f>
        <v>0.92092589454411034</v>
      </c>
      <c r="N136" s="113">
        <f>IF(RES_hhdet_tes!N136=0,"",RES_hhdet_tes!N136/RES_hhdet_fec!N136)</f>
        <v>0.94195695620511199</v>
      </c>
      <c r="O136" s="113">
        <f>IF(RES_hhdet_tes!O136=0,"",RES_hhdet_tes!O136/RES_hhdet_fec!O136)</f>
        <v>0.94525801208305349</v>
      </c>
      <c r="P136" s="113">
        <f>IF(RES_hhdet_tes!P136=0,"",RES_hhdet_tes!P136/RES_hhdet_fec!P136)</f>
        <v>0.91013023106482183</v>
      </c>
      <c r="Q136" s="113">
        <f>IF(RES_hhdet_tes!Q136=0,"",RES_hhdet_tes!Q136/RES_hhdet_fec!Q136)</f>
        <v>0.94024371666072093</v>
      </c>
      <c r="R136" s="113">
        <f>IF(RES_hhdet_tes!R136=0,"",RES_hhdet_tes!R136/RES_hhdet_fec!R136)</f>
        <v>0.94505028902707244</v>
      </c>
      <c r="S136" s="113">
        <f>IF(RES_hhdet_tes!S136=0,"",RES_hhdet_tes!S136/RES_hhdet_fec!S136)</f>
        <v>0.94698690460612067</v>
      </c>
      <c r="T136" s="113">
        <f>IF(RES_hhdet_tes!T136=0,"",RES_hhdet_tes!T136/RES_hhdet_fec!T136)</f>
        <v>0.95793322395656044</v>
      </c>
      <c r="U136" s="113">
        <f>IF(RES_hhdet_tes!U136=0,"",RES_hhdet_tes!U136/RES_hhdet_fec!U136)</f>
        <v>0.95137011913356684</v>
      </c>
      <c r="V136" s="113">
        <f>IF(RES_hhdet_tes!V136=0,"",RES_hhdet_tes!V136/RES_hhdet_fec!V136)</f>
        <v>0.94827846444301511</v>
      </c>
      <c r="W136" s="113">
        <f>IF(RES_hhdet_tes!W136=0,"",RES_hhdet_tes!W136/RES_hhdet_fec!W136)</f>
        <v>0.94023355335695968</v>
      </c>
      <c r="X136" s="113">
        <f>IF(RES_hhdet_tes!X136=0,"",RES_hhdet_tes!X136/RES_hhdet_fec!X136)</f>
        <v>0.99708832154534854</v>
      </c>
      <c r="Y136" s="113">
        <f>IF(RES_hhdet_tes!Y136=0,"",RES_hhdet_tes!Y136/RES_hhdet_fec!Y136)</f>
        <v>0.95421210503604081</v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>
        <f>IF(RES_hhdet_tes!F137=0,"",RES_hhdet_tes!F137/RES_hhdet_fec!F137)</f>
        <v>0.65969055102280838</v>
      </c>
      <c r="G137" s="111">
        <f>IF(RES_hhdet_tes!G137=0,"",RES_hhdet_tes!G137/RES_hhdet_fec!G137)</f>
        <v>0.66007200964284063</v>
      </c>
      <c r="H137" s="111">
        <f>IF(RES_hhdet_tes!H137=0,"",RES_hhdet_tes!H137/RES_hhdet_fec!H137)</f>
        <v>0.66010803524989747</v>
      </c>
      <c r="I137" s="111">
        <f>IF(RES_hhdet_tes!I137=0,"",RES_hhdet_tes!I137/RES_hhdet_fec!I137)</f>
        <v>0.66026287192446487</v>
      </c>
      <c r="J137" s="111">
        <f>IF(RES_hhdet_tes!J137=0,"",RES_hhdet_tes!J137/RES_hhdet_fec!J137)</f>
        <v>0.66398501553718159</v>
      </c>
      <c r="K137" s="111">
        <f>IF(RES_hhdet_tes!K137=0,"",RES_hhdet_tes!K137/RES_hhdet_fec!K137)</f>
        <v>0.66723843936366622</v>
      </c>
      <c r="L137" s="111">
        <f>IF(RES_hhdet_tes!L137=0,"",RES_hhdet_tes!L137/RES_hhdet_fec!L137)</f>
        <v>0.66923803786844804</v>
      </c>
      <c r="M137" s="111">
        <f>IF(RES_hhdet_tes!M137=0,"",RES_hhdet_tes!M137/RES_hhdet_fec!M137)</f>
        <v>0.66972223652958207</v>
      </c>
      <c r="N137" s="111">
        <f>IF(RES_hhdet_tes!N137=0,"",RES_hhdet_tes!N137/RES_hhdet_fec!N137)</f>
        <v>0.67114865774547028</v>
      </c>
      <c r="O137" s="111">
        <f>IF(RES_hhdet_tes!O137=0,"",RES_hhdet_tes!O137/RES_hhdet_fec!O137)</f>
        <v>0.67183145521281562</v>
      </c>
      <c r="P137" s="111">
        <f>IF(RES_hhdet_tes!P137=0,"",RES_hhdet_tes!P137/RES_hhdet_fec!P137)</f>
        <v>0.6721213120692161</v>
      </c>
      <c r="Q137" s="111">
        <f>IF(RES_hhdet_tes!Q137=0,"",RES_hhdet_tes!Q137/RES_hhdet_fec!Q137)</f>
        <v>0.67265733113008164</v>
      </c>
      <c r="R137" s="111">
        <f>IF(RES_hhdet_tes!R137=0,"",RES_hhdet_tes!R137/RES_hhdet_fec!R137)</f>
        <v>0.68155108045814405</v>
      </c>
      <c r="S137" s="111">
        <f>IF(RES_hhdet_tes!S137=0,"",RES_hhdet_tes!S137/RES_hhdet_fec!S137)</f>
        <v>0.7093151836087831</v>
      </c>
      <c r="T137" s="111">
        <f>IF(RES_hhdet_tes!T137=0,"",RES_hhdet_tes!T137/RES_hhdet_fec!T137)</f>
        <v>0.73877796293790987</v>
      </c>
      <c r="U137" s="111">
        <f>IF(RES_hhdet_tes!U137=0,"",RES_hhdet_tes!U137/RES_hhdet_fec!U137)</f>
        <v>0.74382617618861058</v>
      </c>
      <c r="V137" s="111">
        <f>IF(RES_hhdet_tes!V137=0,"",RES_hhdet_tes!V137/RES_hhdet_fec!V137)</f>
        <v>0.75218495863827928</v>
      </c>
      <c r="W137" s="111">
        <f>IF(RES_hhdet_tes!W137=0,"",RES_hhdet_tes!W137/RES_hhdet_fec!W137)</f>
        <v>0.75841522916214477</v>
      </c>
      <c r="X137" s="111">
        <f>IF(RES_hhdet_tes!X137=0,"",RES_hhdet_tes!X137/RES_hhdet_fec!X137)</f>
        <v>0.76108573815189295</v>
      </c>
      <c r="Y137" s="111">
        <f>IF(RES_hhdet_tes!Y137=0,"",RES_hhdet_tes!Y137/RES_hhdet_fec!Y137)</f>
        <v>0.78379968550862333</v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>
        <f>IF(RES_hhdet_tes!F139=0,"",RES_hhdet_tes!F139/RES_hhdet_fec!F139)</f>
        <v>0.7114613648521062</v>
      </c>
      <c r="G139" s="124">
        <f>IF(RES_hhdet_tes!G139=0,"",RES_hhdet_tes!G139/RES_hhdet_fec!G139)</f>
        <v>0.70633259545313398</v>
      </c>
      <c r="H139" s="124">
        <f>IF(RES_hhdet_tes!H139=0,"",RES_hhdet_tes!H139/RES_hhdet_fec!H139)</f>
        <v>0.71242660606413821</v>
      </c>
      <c r="I139" s="124">
        <f>IF(RES_hhdet_tes!I139=0,"",RES_hhdet_tes!I139/RES_hhdet_fec!I139)</f>
        <v>0.71303295551055301</v>
      </c>
      <c r="J139" s="124">
        <f>IF(RES_hhdet_tes!J139=0,"",RES_hhdet_tes!J139/RES_hhdet_fec!J139)</f>
        <v>0.70765185093159755</v>
      </c>
      <c r="K139" s="124">
        <f>IF(RES_hhdet_tes!K139=0,"",RES_hhdet_tes!K139/RES_hhdet_fec!K139)</f>
        <v>0.71159573271595122</v>
      </c>
      <c r="L139" s="124">
        <f>IF(RES_hhdet_tes!L139=0,"",RES_hhdet_tes!L139/RES_hhdet_fec!L139)</f>
        <v>0.71367298461551276</v>
      </c>
      <c r="M139" s="124">
        <f>IF(RES_hhdet_tes!M139=0,"",RES_hhdet_tes!M139/RES_hhdet_fec!M139)</f>
        <v>0.7199735238146513</v>
      </c>
      <c r="N139" s="124">
        <f>IF(RES_hhdet_tes!N139=0,"",RES_hhdet_tes!N139/RES_hhdet_fec!N139)</f>
        <v>0.71945426445277783</v>
      </c>
      <c r="O139" s="124">
        <f>IF(RES_hhdet_tes!O139=0,"",RES_hhdet_tes!O139/RES_hhdet_fec!O139)</f>
        <v>0.72718975616197135</v>
      </c>
      <c r="P139" s="124">
        <f>IF(RES_hhdet_tes!P139=0,"",RES_hhdet_tes!P139/RES_hhdet_fec!P139)</f>
        <v>0.71894540696873788</v>
      </c>
      <c r="Q139" s="124">
        <f>IF(RES_hhdet_tes!Q139=0,"",RES_hhdet_tes!Q139/RES_hhdet_fec!Q139)</f>
        <v>0.72603699279898615</v>
      </c>
      <c r="R139" s="124">
        <f>IF(RES_hhdet_tes!R139=0,"",RES_hhdet_tes!R139/RES_hhdet_fec!R139)</f>
        <v>0.72537576950531246</v>
      </c>
      <c r="S139" s="124">
        <f>IF(RES_hhdet_tes!S139=0,"",RES_hhdet_tes!S139/RES_hhdet_fec!S139)</f>
        <v>0.73576015902959757</v>
      </c>
      <c r="T139" s="124">
        <f>IF(RES_hhdet_tes!T139=0,"",RES_hhdet_tes!T139/RES_hhdet_fec!T139)</f>
        <v>0.74179233051367788</v>
      </c>
      <c r="U139" s="124">
        <f>IF(RES_hhdet_tes!U139=0,"",RES_hhdet_tes!U139/RES_hhdet_fec!U139)</f>
        <v>0.75297820616526956</v>
      </c>
      <c r="V139" s="124">
        <f>IF(RES_hhdet_tes!V139=0,"",RES_hhdet_tes!V139/RES_hhdet_fec!V139)</f>
        <v>0.76223226997585469</v>
      </c>
      <c r="W139" s="124">
        <f>IF(RES_hhdet_tes!W139=0,"",RES_hhdet_tes!W139/RES_hhdet_fec!W139)</f>
        <v>0.7671910712255664</v>
      </c>
      <c r="X139" s="124">
        <f>IF(RES_hhdet_tes!X139=0,"",RES_hhdet_tes!X139/RES_hhdet_fec!X139)</f>
        <v>0.76046455947991853</v>
      </c>
      <c r="Y139" s="124">
        <f>IF(RES_hhdet_tes!Y139=0,"",RES_hhdet_tes!Y139/RES_hhdet_fec!Y139)</f>
        <v>0.77024396283231455</v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>
        <f>IF(RES_hhdet_tes!F140=0,"",RES_hhdet_tes!F140/RES_hhdet_fec!F140)</f>
        <v>0.62298709772194449</v>
      </c>
      <c r="G140" s="111">
        <f>IF(RES_hhdet_tes!G140=0,"",RES_hhdet_tes!G140/RES_hhdet_fec!G140)</f>
        <v>0.62298855004159748</v>
      </c>
      <c r="H140" s="111">
        <f>IF(RES_hhdet_tes!H140=0,"",RES_hhdet_tes!H140/RES_hhdet_fec!H140)</f>
        <v>0.62299834335733906</v>
      </c>
      <c r="I140" s="111">
        <f>IF(RES_hhdet_tes!I140=0,"",RES_hhdet_tes!I140/RES_hhdet_fec!I140)</f>
        <v>0.62299845032055801</v>
      </c>
      <c r="J140" s="111">
        <f>IF(RES_hhdet_tes!J140=0,"",RES_hhdet_tes!J140/RES_hhdet_fec!J140)</f>
        <v>0.62303811915634877</v>
      </c>
      <c r="K140" s="111">
        <f>IF(RES_hhdet_tes!K140=0,"",RES_hhdet_tes!K140/RES_hhdet_fec!K140)</f>
        <v>0.62318663328469781</v>
      </c>
      <c r="L140" s="111">
        <f>IF(RES_hhdet_tes!L140=0,"",RES_hhdet_tes!L140/RES_hhdet_fec!L140)</f>
        <v>0.62334737806628038</v>
      </c>
      <c r="M140" s="111">
        <f>IF(RES_hhdet_tes!M140=0,"",RES_hhdet_tes!M140/RES_hhdet_fec!M140)</f>
        <v>0.62351502174582363</v>
      </c>
      <c r="N140" s="111">
        <f>IF(RES_hhdet_tes!N140=0,"",RES_hhdet_tes!N140/RES_hhdet_fec!N140)</f>
        <v>0.6236033639033296</v>
      </c>
      <c r="O140" s="111">
        <f>IF(RES_hhdet_tes!O140=0,"",RES_hhdet_tes!O140/RES_hhdet_fec!O140)</f>
        <v>0.6236221012672285</v>
      </c>
      <c r="P140" s="111">
        <f>IF(RES_hhdet_tes!P140=0,"",RES_hhdet_tes!P140/RES_hhdet_fec!P140)</f>
        <v>0.62364199841870416</v>
      </c>
      <c r="Q140" s="111">
        <f>IF(RES_hhdet_tes!Q140=0,"",RES_hhdet_tes!Q140/RES_hhdet_fec!Q140)</f>
        <v>0.62367462679932395</v>
      </c>
      <c r="R140" s="111">
        <f>IF(RES_hhdet_tes!R140=0,"",RES_hhdet_tes!R140/RES_hhdet_fec!R140)</f>
        <v>0.62381560840390171</v>
      </c>
      <c r="S140" s="111">
        <f>IF(RES_hhdet_tes!S140=0,"",RES_hhdet_tes!S140/RES_hhdet_fec!S140)</f>
        <v>0.62405861758920078</v>
      </c>
      <c r="T140" s="111">
        <f>IF(RES_hhdet_tes!T140=0,"",RES_hhdet_tes!T140/RES_hhdet_fec!T140)</f>
        <v>0.62461942816045479</v>
      </c>
      <c r="U140" s="111">
        <f>IF(RES_hhdet_tes!U140=0,"",RES_hhdet_tes!U140/RES_hhdet_fec!U140)</f>
        <v>0.62542454563949745</v>
      </c>
      <c r="V140" s="111">
        <f>IF(RES_hhdet_tes!V140=0,"",RES_hhdet_tes!V140/RES_hhdet_fec!V140)</f>
        <v>0.62622808719847145</v>
      </c>
      <c r="W140" s="111">
        <f>IF(RES_hhdet_tes!W140=0,"",RES_hhdet_tes!W140/RES_hhdet_fec!W140)</f>
        <v>0.62683850260033802</v>
      </c>
      <c r="X140" s="111">
        <f>IF(RES_hhdet_tes!X140=0,"",RES_hhdet_tes!X140/RES_hhdet_fec!X140)</f>
        <v>0.62730721433685299</v>
      </c>
      <c r="Y140" s="111">
        <f>IF(RES_hhdet_tes!Y140=0,"",RES_hhdet_tes!Y140/RES_hhdet_fec!Y140)</f>
        <v>0.62784652818298026</v>
      </c>
      <c r="DA140" s="63" t="s">
        <v>2039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>
        <f>IF(RES_hhdet_tes!F141=0,"",RES_hhdet_tes!F141/RES_hhdet_fec!F141)</f>
        <v>0.77869240926937744</v>
      </c>
      <c r="G141" s="45">
        <f>IF(RES_hhdet_tes!G141=0,"",RES_hhdet_tes!G141/RES_hhdet_fec!G141)</f>
        <v>0.77872487970102222</v>
      </c>
      <c r="H141" s="45">
        <f>IF(RES_hhdet_tes!H141=0,"",RES_hhdet_tes!H141/RES_hhdet_fec!H141)</f>
        <v>0.77894332540235944</v>
      </c>
      <c r="I141" s="45">
        <f>IF(RES_hhdet_tes!I141=0,"",RES_hhdet_tes!I141/RES_hhdet_fec!I141)</f>
        <v>0.77894542395892685</v>
      </c>
      <c r="J141" s="45">
        <f>IF(RES_hhdet_tes!J141=0,"",RES_hhdet_tes!J141/RES_hhdet_fec!J141)</f>
        <v>0.77924226588257184</v>
      </c>
      <c r="K141" s="45">
        <f>IF(RES_hhdet_tes!K141=0,"",RES_hhdet_tes!K141/RES_hhdet_fec!K141)</f>
        <v>0.7816450033641329</v>
      </c>
      <c r="L141" s="45">
        <f>IF(RES_hhdet_tes!L141=0,"",RES_hhdet_tes!L141/RES_hhdet_fec!L141)</f>
        <v>0.78452173785815082</v>
      </c>
      <c r="M141" s="45">
        <f>IF(RES_hhdet_tes!M141=0,"",RES_hhdet_tes!M141/RES_hhdet_fec!M141)</f>
        <v>0.78826896912564404</v>
      </c>
      <c r="N141" s="45">
        <f>IF(RES_hhdet_tes!N141=0,"",RES_hhdet_tes!N141/RES_hhdet_fec!N141)</f>
        <v>0.79063400024629349</v>
      </c>
      <c r="O141" s="45">
        <f>IF(RES_hhdet_tes!O141=0,"",RES_hhdet_tes!O141/RES_hhdet_fec!O141)</f>
        <v>0.79252956031007527</v>
      </c>
      <c r="P141" s="45">
        <f>IF(RES_hhdet_tes!P141=0,"",RES_hhdet_tes!P141/RES_hhdet_fec!P141)</f>
        <v>0.79404273484414623</v>
      </c>
      <c r="Q141" s="45">
        <f>IF(RES_hhdet_tes!Q141=0,"",RES_hhdet_tes!Q141/RES_hhdet_fec!Q141)</f>
        <v>0.79607058643641426</v>
      </c>
      <c r="R141" s="45">
        <f>IF(RES_hhdet_tes!R141=0,"",RES_hhdet_tes!R141/RES_hhdet_fec!R141)</f>
        <v>0.7998895405534191</v>
      </c>
      <c r="S141" s="45">
        <f>IF(RES_hhdet_tes!S141=0,"",RES_hhdet_tes!S141/RES_hhdet_fec!S141)</f>
        <v>0.80739934492103949</v>
      </c>
      <c r="T141" s="45">
        <f>IF(RES_hhdet_tes!T141=0,"",RES_hhdet_tes!T141/RES_hhdet_fec!T141)</f>
        <v>0.81877907072805922</v>
      </c>
      <c r="U141" s="45">
        <f>IF(RES_hhdet_tes!U141=0,"",RES_hhdet_tes!U141/RES_hhdet_fec!U141)</f>
        <v>0.83411248797981086</v>
      </c>
      <c r="V141" s="45">
        <f>IF(RES_hhdet_tes!V141=0,"",RES_hhdet_tes!V141/RES_hhdet_fec!V141)</f>
        <v>0.84545097851909001</v>
      </c>
      <c r="W141" s="45">
        <f>IF(RES_hhdet_tes!W141=0,"",RES_hhdet_tes!W141/RES_hhdet_fec!W141)</f>
        <v>0.85465197439803398</v>
      </c>
      <c r="X141" s="45">
        <f>IF(RES_hhdet_tes!X141=0,"",RES_hhdet_tes!X141/RES_hhdet_fec!X141)</f>
        <v>0.86022702297654408</v>
      </c>
      <c r="Y141" s="45">
        <f>IF(RES_hhdet_tes!Y141=0,"",RES_hhdet_tes!Y141/RES_hhdet_fec!Y141)</f>
        <v>0.86928531526287556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1.0884620154989912</v>
      </c>
      <c r="C143" s="119">
        <f>IF(RES_hhdet_tes!C143=0,"",RES_hhdet_tes!C143/RES_hhdet_fec!C143)</f>
        <v>1.1303849171873466</v>
      </c>
      <c r="D143" s="119">
        <f>IF(RES_hhdet_tes!D143=0,"",RES_hhdet_tes!D143/RES_hhdet_fec!D143)</f>
        <v>1.1366491741348372</v>
      </c>
      <c r="E143" s="119">
        <f>IF(RES_hhdet_tes!E143=0,"",RES_hhdet_tes!E143/RES_hhdet_fec!E143)</f>
        <v>1.2312113363062975</v>
      </c>
      <c r="F143" s="119">
        <f>IF(RES_hhdet_tes!F143=0,"",RES_hhdet_tes!F143/RES_hhdet_fec!F143)</f>
        <v>1.2336653768054684</v>
      </c>
      <c r="G143" s="119">
        <f>IF(RES_hhdet_tes!G143=0,"",RES_hhdet_tes!G143/RES_hhdet_fec!G143)</f>
        <v>1.3540455403667466</v>
      </c>
      <c r="H143" s="119">
        <f>IF(RES_hhdet_tes!H143=0,"",RES_hhdet_tes!H143/RES_hhdet_fec!H143)</f>
        <v>1.3480339681367264</v>
      </c>
      <c r="I143" s="119">
        <f>IF(RES_hhdet_tes!I143=0,"",RES_hhdet_tes!I143/RES_hhdet_fec!I143)</f>
        <v>1.4034179737325214</v>
      </c>
      <c r="J143" s="119">
        <f>IF(RES_hhdet_tes!J143=0,"",RES_hhdet_tes!J143/RES_hhdet_fec!J143)</f>
        <v>1.4677547740180432</v>
      </c>
      <c r="K143" s="119">
        <f>IF(RES_hhdet_tes!K143=0,"",RES_hhdet_tes!K143/RES_hhdet_fec!K143)</f>
        <v>1.5274169890761835</v>
      </c>
      <c r="L143" s="119">
        <f>IF(RES_hhdet_tes!L143=0,"",RES_hhdet_tes!L143/RES_hhdet_fec!L143)</f>
        <v>1.6237430862157876</v>
      </c>
      <c r="M143" s="119">
        <f>IF(RES_hhdet_tes!M143=0,"",RES_hhdet_tes!M143/RES_hhdet_fec!M143)</f>
        <v>1.610694819118198</v>
      </c>
      <c r="N143" s="119">
        <f>IF(RES_hhdet_tes!N143=0,"",RES_hhdet_tes!N143/RES_hhdet_fec!N143)</f>
        <v>1.7330407310179661</v>
      </c>
      <c r="O143" s="119">
        <f>IF(RES_hhdet_tes!O143=0,"",RES_hhdet_tes!O143/RES_hhdet_fec!O143)</f>
        <v>1.7598481236897325</v>
      </c>
      <c r="P143" s="119">
        <f>IF(RES_hhdet_tes!P143=0,"",RES_hhdet_tes!P143/RES_hhdet_fec!P143)</f>
        <v>1.6676574267349809</v>
      </c>
      <c r="Q143" s="119">
        <f>IF(RES_hhdet_tes!Q143=0,"",RES_hhdet_tes!Q143/RES_hhdet_fec!Q143)</f>
        <v>1.8372083291380206</v>
      </c>
      <c r="R143" s="119">
        <f>IF(RES_hhdet_tes!R143=0,"",RES_hhdet_tes!R143/RES_hhdet_fec!R143)</f>
        <v>1.8463445172572233</v>
      </c>
      <c r="S143" s="119">
        <f>IF(RES_hhdet_tes!S143=0,"",RES_hhdet_tes!S143/RES_hhdet_fec!S143)</f>
        <v>1.9384460071813487</v>
      </c>
      <c r="T143" s="119">
        <f>IF(RES_hhdet_tes!T143=0,"",RES_hhdet_tes!T143/RES_hhdet_fec!T143)</f>
        <v>1.9374250947933429</v>
      </c>
      <c r="U143" s="119">
        <f>IF(RES_hhdet_tes!U143=0,"",RES_hhdet_tes!U143/RES_hhdet_fec!U143)</f>
        <v>1.8670355423540388</v>
      </c>
      <c r="V143" s="119">
        <f>IF(RES_hhdet_tes!V143=0,"",RES_hhdet_tes!V143/RES_hhdet_fec!V143)</f>
        <v>1.6457185820347942</v>
      </c>
      <c r="W143" s="119">
        <f>IF(RES_hhdet_tes!W143=0,"",RES_hhdet_tes!W143/RES_hhdet_fec!W143)</f>
        <v>2.4381916569782995</v>
      </c>
      <c r="X143" s="119">
        <f>IF(RES_hhdet_tes!X143=0,"",RES_hhdet_tes!X143/RES_hhdet_fec!X143)</f>
        <v>2.5640972615457174</v>
      </c>
      <c r="Y143" s="119">
        <f>IF(RES_hhdet_tes!Y143=0,"",RES_hhdet_tes!Y143/RES_hhdet_fec!Y143)</f>
        <v>2.516623167436602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1.4637854226094598</v>
      </c>
      <c r="C144" s="124">
        <f>IF(RES_hhdet_tes!C144=0,"",RES_hhdet_tes!C144/RES_hhdet_fec!C144)</f>
        <v>1.4980024383730697</v>
      </c>
      <c r="D144" s="124">
        <f>IF(RES_hhdet_tes!D144=0,"",RES_hhdet_tes!D144/RES_hhdet_fec!D144)</f>
        <v>1.564221044166582</v>
      </c>
      <c r="E144" s="124">
        <f>IF(RES_hhdet_tes!E144=0,"",RES_hhdet_tes!E144/RES_hhdet_fec!E144)</f>
        <v>1.643857359040606</v>
      </c>
      <c r="F144" s="124">
        <f>IF(RES_hhdet_tes!F144=0,"",RES_hhdet_tes!F144/RES_hhdet_fec!F144)</f>
        <v>1.7308581386181532</v>
      </c>
      <c r="G144" s="124">
        <f>IF(RES_hhdet_tes!G144=0,"",RES_hhdet_tes!G144/RES_hhdet_fec!G144)</f>
        <v>1.8075371813436256</v>
      </c>
      <c r="H144" s="124">
        <f>IF(RES_hhdet_tes!H144=0,"",RES_hhdet_tes!H144/RES_hhdet_fec!H144)</f>
        <v>1.8659703113454995</v>
      </c>
      <c r="I144" s="124">
        <f>IF(RES_hhdet_tes!I144=0,"",RES_hhdet_tes!I144/RES_hhdet_fec!I144)</f>
        <v>1.9297309728973324</v>
      </c>
      <c r="J144" s="124">
        <f>IF(RES_hhdet_tes!J144=0,"",RES_hhdet_tes!J144/RES_hhdet_fec!J144)</f>
        <v>2.0128600233237655</v>
      </c>
      <c r="K144" s="124">
        <f>IF(RES_hhdet_tes!K144=0,"",RES_hhdet_tes!K144/RES_hhdet_fec!K144)</f>
        <v>2.1196067165943173</v>
      </c>
      <c r="L144" s="124">
        <f>IF(RES_hhdet_tes!L144=0,"",RES_hhdet_tes!L144/RES_hhdet_fec!L144)</f>
        <v>2.2302072004290943</v>
      </c>
      <c r="M144" s="124">
        <f>IF(RES_hhdet_tes!M144=0,"",RES_hhdet_tes!M144/RES_hhdet_fec!M144)</f>
        <v>2.3245353336088193</v>
      </c>
      <c r="N144" s="124">
        <f>IF(RES_hhdet_tes!N144=0,"",RES_hhdet_tes!N144/RES_hhdet_fec!N144)</f>
        <v>2.3942839579304338</v>
      </c>
      <c r="O144" s="124">
        <f>IF(RES_hhdet_tes!O144=0,"",RES_hhdet_tes!O144/RES_hhdet_fec!O144)</f>
        <v>2.4566206699581747</v>
      </c>
      <c r="P144" s="124">
        <f>IF(RES_hhdet_tes!P144=0,"",RES_hhdet_tes!P144/RES_hhdet_fec!P144)</f>
        <v>2.4969155396428189</v>
      </c>
      <c r="Q144" s="124">
        <f>IF(RES_hhdet_tes!Q144=0,"",RES_hhdet_tes!Q144/RES_hhdet_fec!Q144)</f>
        <v>2.5665842374639549</v>
      </c>
      <c r="R144" s="124">
        <f>IF(RES_hhdet_tes!R144=0,"",RES_hhdet_tes!R144/RES_hhdet_fec!R144)</f>
        <v>2.6436054658286201</v>
      </c>
      <c r="S144" s="124">
        <f>IF(RES_hhdet_tes!S144=0,"",RES_hhdet_tes!S144/RES_hhdet_fec!S144)</f>
        <v>2.7292469082095638</v>
      </c>
      <c r="T144" s="124">
        <f>IF(RES_hhdet_tes!T144=0,"",RES_hhdet_tes!T144/RES_hhdet_fec!T144)</f>
        <v>2.7993299125925555</v>
      </c>
      <c r="U144" s="124">
        <f>IF(RES_hhdet_tes!U144=0,"",RES_hhdet_tes!U144/RES_hhdet_fec!U144)</f>
        <v>3.0213901531331833</v>
      </c>
      <c r="V144" s="124">
        <f>IF(RES_hhdet_tes!V144=0,"",RES_hhdet_tes!V144/RES_hhdet_fec!V144)</f>
        <v>3.244661959829966</v>
      </c>
      <c r="W144" s="124">
        <f>IF(RES_hhdet_tes!W144=0,"",RES_hhdet_tes!W144/RES_hhdet_fec!W144)</f>
        <v>3.4140376082488015</v>
      </c>
      <c r="X144" s="124">
        <f>IF(RES_hhdet_tes!X144=0,"",RES_hhdet_tes!X144/RES_hhdet_fec!X144)</f>
        <v>3.4990026481839016</v>
      </c>
      <c r="Y144" s="124">
        <f>IF(RES_hhdet_tes!Y144=0,"",RES_hhdet_tes!Y144/RES_hhdet_fec!Y144)</f>
        <v>3.5408718131625925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1.4637854226094598</v>
      </c>
      <c r="C145" s="111">
        <f>IF(RES_hhdet_tes!C145=0,"",RES_hhdet_tes!C145/RES_hhdet_fec!C145)</f>
        <v>1.4980024383730697</v>
      </c>
      <c r="D145" s="111">
        <f>IF(RES_hhdet_tes!D145=0,"",RES_hhdet_tes!D145/RES_hhdet_fec!D145)</f>
        <v>1.564221044166582</v>
      </c>
      <c r="E145" s="111">
        <f>IF(RES_hhdet_tes!E145=0,"",RES_hhdet_tes!E145/RES_hhdet_fec!E145)</f>
        <v>1.643857359040606</v>
      </c>
      <c r="F145" s="111">
        <f>IF(RES_hhdet_tes!F145=0,"",RES_hhdet_tes!F145/RES_hhdet_fec!F145)</f>
        <v>1.7308581386181532</v>
      </c>
      <c r="G145" s="111">
        <f>IF(RES_hhdet_tes!G145=0,"",RES_hhdet_tes!G145/RES_hhdet_fec!G145)</f>
        <v>1.8075371813436256</v>
      </c>
      <c r="H145" s="111">
        <f>IF(RES_hhdet_tes!H145=0,"",RES_hhdet_tes!H145/RES_hhdet_fec!H145)</f>
        <v>1.8659703113454995</v>
      </c>
      <c r="I145" s="111">
        <f>IF(RES_hhdet_tes!I145=0,"",RES_hhdet_tes!I145/RES_hhdet_fec!I145)</f>
        <v>1.9297309728973324</v>
      </c>
      <c r="J145" s="111">
        <f>IF(RES_hhdet_tes!J145=0,"",RES_hhdet_tes!J145/RES_hhdet_fec!J145)</f>
        <v>2.0128600233237655</v>
      </c>
      <c r="K145" s="111">
        <f>IF(RES_hhdet_tes!K145=0,"",RES_hhdet_tes!K145/RES_hhdet_fec!K145)</f>
        <v>2.1196067165943173</v>
      </c>
      <c r="L145" s="111">
        <f>IF(RES_hhdet_tes!L145=0,"",RES_hhdet_tes!L145/RES_hhdet_fec!L145)</f>
        <v>2.2302072004290943</v>
      </c>
      <c r="M145" s="111">
        <f>IF(RES_hhdet_tes!M145=0,"",RES_hhdet_tes!M145/RES_hhdet_fec!M145)</f>
        <v>2.3245353336088193</v>
      </c>
      <c r="N145" s="111">
        <f>IF(RES_hhdet_tes!N145=0,"",RES_hhdet_tes!N145/RES_hhdet_fec!N145)</f>
        <v>2.3942839579304338</v>
      </c>
      <c r="O145" s="111">
        <f>IF(RES_hhdet_tes!O145=0,"",RES_hhdet_tes!O145/RES_hhdet_fec!O145)</f>
        <v>2.4566206699581747</v>
      </c>
      <c r="P145" s="111">
        <f>IF(RES_hhdet_tes!P145=0,"",RES_hhdet_tes!P145/RES_hhdet_fec!P145)</f>
        <v>2.4969155396428189</v>
      </c>
      <c r="Q145" s="111">
        <f>IF(RES_hhdet_tes!Q145=0,"",RES_hhdet_tes!Q145/RES_hhdet_fec!Q145)</f>
        <v>2.5665842374639549</v>
      </c>
      <c r="R145" s="111">
        <f>IF(RES_hhdet_tes!R145=0,"",RES_hhdet_tes!R145/RES_hhdet_fec!R145)</f>
        <v>2.6436054658286201</v>
      </c>
      <c r="S145" s="111">
        <f>IF(RES_hhdet_tes!S145=0,"",RES_hhdet_tes!S145/RES_hhdet_fec!S145)</f>
        <v>2.7292469082095638</v>
      </c>
      <c r="T145" s="111">
        <f>IF(RES_hhdet_tes!T145=0,"",RES_hhdet_tes!T145/RES_hhdet_fec!T145)</f>
        <v>2.7993299125925555</v>
      </c>
      <c r="U145" s="111">
        <f>IF(RES_hhdet_tes!U145=0,"",RES_hhdet_tes!U145/RES_hhdet_fec!U145)</f>
        <v>3.0213901531331833</v>
      </c>
      <c r="V145" s="111">
        <f>IF(RES_hhdet_tes!V145=0,"",RES_hhdet_tes!V145/RES_hhdet_fec!V145)</f>
        <v>3.244661959829966</v>
      </c>
      <c r="W145" s="111">
        <f>IF(RES_hhdet_tes!W145=0,"",RES_hhdet_tes!W145/RES_hhdet_fec!W145)</f>
        <v>3.4140376082488015</v>
      </c>
      <c r="X145" s="111">
        <f>IF(RES_hhdet_tes!X145=0,"",RES_hhdet_tes!X145/RES_hhdet_fec!X145)</f>
        <v>3.4990026481839016</v>
      </c>
      <c r="Y145" s="111">
        <f>IF(RES_hhdet_tes!Y145=0,"",RES_hhdet_tes!Y145/RES_hhdet_fec!Y145)</f>
        <v>3.5408718131625925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1.7961149824261566</v>
      </c>
      <c r="C146" s="124">
        <f>IF(RES_hhdet_tes!C146=0,"",RES_hhdet_tes!C146/RES_hhdet_fec!C146)</f>
        <v>1.84590419016883</v>
      </c>
      <c r="D146" s="124">
        <f>IF(RES_hhdet_tes!D146=0,"",RES_hhdet_tes!D146/RES_hhdet_fec!D146)</f>
        <v>1.9785761660468066</v>
      </c>
      <c r="E146" s="124">
        <f>IF(RES_hhdet_tes!E146=0,"",RES_hhdet_tes!E146/RES_hhdet_fec!E146)</f>
        <v>2.1258324333999767</v>
      </c>
      <c r="F146" s="124">
        <f>IF(RES_hhdet_tes!F146=0,"",RES_hhdet_tes!F146/RES_hhdet_fec!F146)</f>
        <v>2.2828608526034007</v>
      </c>
      <c r="G146" s="124">
        <f>IF(RES_hhdet_tes!G146=0,"",RES_hhdet_tes!G146/RES_hhdet_fec!G146)</f>
        <v>2.4871585164860406</v>
      </c>
      <c r="H146" s="124">
        <f>IF(RES_hhdet_tes!H146=0,"",RES_hhdet_tes!H146/RES_hhdet_fec!H146)</f>
        <v>2.6174073476680464</v>
      </c>
      <c r="I146" s="124">
        <f>IF(RES_hhdet_tes!I146=0,"",RES_hhdet_tes!I146/RES_hhdet_fec!I146)</f>
        <v>2.7076987955320777</v>
      </c>
      <c r="J146" s="124">
        <f>IF(RES_hhdet_tes!J146=0,"",RES_hhdet_tes!J146/RES_hhdet_fec!J146)</f>
        <v>2.789826154780124</v>
      </c>
      <c r="K146" s="124">
        <f>IF(RES_hhdet_tes!K146=0,"",RES_hhdet_tes!K146/RES_hhdet_fec!K146)</f>
        <v>2.9165693973283622</v>
      </c>
      <c r="L146" s="124">
        <f>IF(RES_hhdet_tes!L146=0,"",RES_hhdet_tes!L146/RES_hhdet_fec!L146)</f>
        <v>3.0401530835328976</v>
      </c>
      <c r="M146" s="124">
        <f>IF(RES_hhdet_tes!M146=0,"",RES_hhdet_tes!M146/RES_hhdet_fec!M146)</f>
        <v>3.1494830980011899</v>
      </c>
      <c r="N146" s="124">
        <f>IF(RES_hhdet_tes!N146=0,"",RES_hhdet_tes!N146/RES_hhdet_fec!N146)</f>
        <v>3.234062209266924</v>
      </c>
      <c r="O146" s="124">
        <f>IF(RES_hhdet_tes!O146=0,"",RES_hhdet_tes!O146/RES_hhdet_fec!O146)</f>
        <v>3.3573847599901852</v>
      </c>
      <c r="P146" s="124">
        <f>IF(RES_hhdet_tes!P146=0,"",RES_hhdet_tes!P146/RES_hhdet_fec!P146)</f>
        <v>3.4226791511286909</v>
      </c>
      <c r="Q146" s="124">
        <f>IF(RES_hhdet_tes!Q146=0,"",RES_hhdet_tes!Q146/RES_hhdet_fec!Q146)</f>
        <v>3.5072356066675074</v>
      </c>
      <c r="R146" s="124">
        <f>IF(RES_hhdet_tes!R146=0,"",RES_hhdet_tes!R146/RES_hhdet_fec!R146)</f>
        <v>3.6156989028578481</v>
      </c>
      <c r="S146" s="124">
        <f>IF(RES_hhdet_tes!S146=0,"",RES_hhdet_tes!S146/RES_hhdet_fec!S146)</f>
        <v>3.7335002479952548</v>
      </c>
      <c r="T146" s="124">
        <f>IF(RES_hhdet_tes!T146=0,"",RES_hhdet_tes!T146/RES_hhdet_fec!T146)</f>
        <v>3.8434447732016803</v>
      </c>
      <c r="U146" s="124">
        <f>IF(RES_hhdet_tes!U146=0,"",RES_hhdet_tes!U146/RES_hhdet_fec!U146)</f>
        <v>3.9438214538539964</v>
      </c>
      <c r="V146" s="124">
        <f>IF(RES_hhdet_tes!V146=0,"",RES_hhdet_tes!V146/RES_hhdet_fec!V146)</f>
        <v>3.9949137798187637</v>
      </c>
      <c r="W146" s="124">
        <f>IF(RES_hhdet_tes!W146=0,"",RES_hhdet_tes!W146/RES_hhdet_fec!W146)</f>
        <v>4.027820735987814</v>
      </c>
      <c r="X146" s="124">
        <f>IF(RES_hhdet_tes!X146=0,"",RES_hhdet_tes!X146/RES_hhdet_fec!X146)</f>
        <v>4.0549951219564795</v>
      </c>
      <c r="Y146" s="124">
        <f>IF(RES_hhdet_tes!Y146=0,"",RES_hhdet_tes!Y146/RES_hhdet_fec!Y146)</f>
        <v>4.0703248452726131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1.7961149824261566</v>
      </c>
      <c r="C147" s="111">
        <f>IF(RES_hhdet_tes!C147=0,"",RES_hhdet_tes!C147/RES_hhdet_fec!C147)</f>
        <v>1.84590419016883</v>
      </c>
      <c r="D147" s="111">
        <f>IF(RES_hhdet_tes!D147=0,"",RES_hhdet_tes!D147/RES_hhdet_fec!D147)</f>
        <v>1.9785761660468066</v>
      </c>
      <c r="E147" s="111">
        <f>IF(RES_hhdet_tes!E147=0,"",RES_hhdet_tes!E147/RES_hhdet_fec!E147)</f>
        <v>2.1258324333999767</v>
      </c>
      <c r="F147" s="111">
        <f>IF(RES_hhdet_tes!F147=0,"",RES_hhdet_tes!F147/RES_hhdet_fec!F147)</f>
        <v>2.2828608526034007</v>
      </c>
      <c r="G147" s="111">
        <f>IF(RES_hhdet_tes!G147=0,"",RES_hhdet_tes!G147/RES_hhdet_fec!G147)</f>
        <v>2.4871585164860406</v>
      </c>
      <c r="H147" s="111">
        <f>IF(RES_hhdet_tes!H147=0,"",RES_hhdet_tes!H147/RES_hhdet_fec!H147)</f>
        <v>2.6174073476680464</v>
      </c>
      <c r="I147" s="111">
        <f>IF(RES_hhdet_tes!I147=0,"",RES_hhdet_tes!I147/RES_hhdet_fec!I147)</f>
        <v>2.7076987955320777</v>
      </c>
      <c r="J147" s="111">
        <f>IF(RES_hhdet_tes!J147=0,"",RES_hhdet_tes!J147/RES_hhdet_fec!J147)</f>
        <v>2.789826154780124</v>
      </c>
      <c r="K147" s="111">
        <f>IF(RES_hhdet_tes!K147=0,"",RES_hhdet_tes!K147/RES_hhdet_fec!K147)</f>
        <v>2.9165693973283622</v>
      </c>
      <c r="L147" s="111">
        <f>IF(RES_hhdet_tes!L147=0,"",RES_hhdet_tes!L147/RES_hhdet_fec!L147)</f>
        <v>3.0401530835328976</v>
      </c>
      <c r="M147" s="111">
        <f>IF(RES_hhdet_tes!M147=0,"",RES_hhdet_tes!M147/RES_hhdet_fec!M147)</f>
        <v>3.1494830980011899</v>
      </c>
      <c r="N147" s="111">
        <f>IF(RES_hhdet_tes!N147=0,"",RES_hhdet_tes!N147/RES_hhdet_fec!N147)</f>
        <v>3.234062209266924</v>
      </c>
      <c r="O147" s="111">
        <f>IF(RES_hhdet_tes!O147=0,"",RES_hhdet_tes!O147/RES_hhdet_fec!O147)</f>
        <v>3.3573847599901852</v>
      </c>
      <c r="P147" s="111">
        <f>IF(RES_hhdet_tes!P147=0,"",RES_hhdet_tes!P147/RES_hhdet_fec!P147)</f>
        <v>3.4226791511286909</v>
      </c>
      <c r="Q147" s="111">
        <f>IF(RES_hhdet_tes!Q147=0,"",RES_hhdet_tes!Q147/RES_hhdet_fec!Q147)</f>
        <v>3.5072356066675074</v>
      </c>
      <c r="R147" s="111">
        <f>IF(RES_hhdet_tes!R147=0,"",RES_hhdet_tes!R147/RES_hhdet_fec!R147)</f>
        <v>3.6156989028578481</v>
      </c>
      <c r="S147" s="111">
        <f>IF(RES_hhdet_tes!S147=0,"",RES_hhdet_tes!S147/RES_hhdet_fec!S147)</f>
        <v>3.7335002479952548</v>
      </c>
      <c r="T147" s="111">
        <f>IF(RES_hhdet_tes!T147=0,"",RES_hhdet_tes!T147/RES_hhdet_fec!T147)</f>
        <v>3.8434447732016803</v>
      </c>
      <c r="U147" s="111">
        <f>IF(RES_hhdet_tes!U147=0,"",RES_hhdet_tes!U147/RES_hhdet_fec!U147)</f>
        <v>3.9438214538539964</v>
      </c>
      <c r="V147" s="111">
        <f>IF(RES_hhdet_tes!V147=0,"",RES_hhdet_tes!V147/RES_hhdet_fec!V147)</f>
        <v>3.9949137798187637</v>
      </c>
      <c r="W147" s="111">
        <f>IF(RES_hhdet_tes!W147=0,"",RES_hhdet_tes!W147/RES_hhdet_fec!W147)</f>
        <v>4.027820735987814</v>
      </c>
      <c r="X147" s="111">
        <f>IF(RES_hhdet_tes!X147=0,"",RES_hhdet_tes!X147/RES_hhdet_fec!X147)</f>
        <v>4.0549951219564795</v>
      </c>
      <c r="Y147" s="111">
        <f>IF(RES_hhdet_tes!Y147=0,"",RES_hhdet_tes!Y147/RES_hhdet_fec!Y147)</f>
        <v>4.0703248452726131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0.5999457905626564</v>
      </c>
      <c r="C148" s="124">
        <f>IF(RES_hhdet_tes!C148=0,"",RES_hhdet_tes!C148/RES_hhdet_fec!C148)</f>
        <v>0.60679291316292927</v>
      </c>
      <c r="D148" s="124">
        <f>IF(RES_hhdet_tes!D148=0,"",RES_hhdet_tes!D148/RES_hhdet_fec!D148)</f>
        <v>0.61877039605028261</v>
      </c>
      <c r="E148" s="124">
        <f>IF(RES_hhdet_tes!E148=0,"",RES_hhdet_tes!E148/RES_hhdet_fec!E148)</f>
        <v>0.62530395733882393</v>
      </c>
      <c r="F148" s="124">
        <f>IF(RES_hhdet_tes!F148=0,"",RES_hhdet_tes!F148/RES_hhdet_fec!F148)</f>
        <v>0.62772492422524506</v>
      </c>
      <c r="G148" s="124">
        <f>IF(RES_hhdet_tes!G148=0,"",RES_hhdet_tes!G148/RES_hhdet_fec!G148)</f>
        <v>0.63816429018107301</v>
      </c>
      <c r="H148" s="124">
        <f>IF(RES_hhdet_tes!H148=0,"",RES_hhdet_tes!H148/RES_hhdet_fec!H148)</f>
        <v>0.64455104963828846</v>
      </c>
      <c r="I148" s="124">
        <f>IF(RES_hhdet_tes!I148=0,"",RES_hhdet_tes!I148/RES_hhdet_fec!I148)</f>
        <v>0.65380357513936449</v>
      </c>
      <c r="J148" s="124">
        <f>IF(RES_hhdet_tes!J148=0,"",RES_hhdet_tes!J148/RES_hhdet_fec!J148)</f>
        <v>0.66344018575206098</v>
      </c>
      <c r="K148" s="124">
        <f>IF(RES_hhdet_tes!K148=0,"",RES_hhdet_tes!K148/RES_hhdet_fec!K148)</f>
        <v>0.67101537583490989</v>
      </c>
      <c r="L148" s="124">
        <f>IF(RES_hhdet_tes!L148=0,"",RES_hhdet_tes!L148/RES_hhdet_fec!L148)</f>
        <v>0.68598718663246649</v>
      </c>
      <c r="M148" s="124">
        <f>IF(RES_hhdet_tes!M148=0,"",RES_hhdet_tes!M148/RES_hhdet_fec!M148)</f>
        <v>0.68238148019563194</v>
      </c>
      <c r="N148" s="124">
        <f>IF(RES_hhdet_tes!N148=0,"",RES_hhdet_tes!N148/RES_hhdet_fec!N148)</f>
        <v>0.6902999185471923</v>
      </c>
      <c r="O148" s="124">
        <f>IF(RES_hhdet_tes!O148=0,"",RES_hhdet_tes!O148/RES_hhdet_fec!O148)</f>
        <v>0.69783026872575005</v>
      </c>
      <c r="P148" s="124">
        <f>IF(RES_hhdet_tes!P148=0,"",RES_hhdet_tes!P148/RES_hhdet_fec!P148)</f>
        <v>0.70493483386786338</v>
      </c>
      <c r="Q148" s="124">
        <f>IF(RES_hhdet_tes!Q148=0,"",RES_hhdet_tes!Q148/RES_hhdet_fec!Q148)</f>
        <v>0.71661986324749893</v>
      </c>
      <c r="R148" s="124">
        <f>IF(RES_hhdet_tes!R148=0,"",RES_hhdet_tes!R148/RES_hhdet_fec!R148)</f>
        <v>0.73077678309771155</v>
      </c>
      <c r="S148" s="124">
        <f>IF(RES_hhdet_tes!S148=0,"",RES_hhdet_tes!S148/RES_hhdet_fec!S148)</f>
        <v>0.74631064980367279</v>
      </c>
      <c r="T148" s="124">
        <f>IF(RES_hhdet_tes!T148=0,"",RES_hhdet_tes!T148/RES_hhdet_fec!T148)</f>
        <v>0.76084662491563304</v>
      </c>
      <c r="U148" s="124">
        <f>IF(RES_hhdet_tes!U148=0,"",RES_hhdet_tes!U148/RES_hhdet_fec!U148)</f>
        <v>0.78435266299163808</v>
      </c>
      <c r="V148" s="124">
        <f>IF(RES_hhdet_tes!V148=0,"",RES_hhdet_tes!V148/RES_hhdet_fec!V148)</f>
        <v>0.80706470220448856</v>
      </c>
      <c r="W148" s="124">
        <f>IF(RES_hhdet_tes!W148=0,"",RES_hhdet_tes!W148/RES_hhdet_fec!W148)</f>
        <v>0.84542078418797351</v>
      </c>
      <c r="X148" s="124">
        <f>IF(RES_hhdet_tes!X148=0,"",RES_hhdet_tes!X148/RES_hhdet_fec!X148)</f>
        <v>0.8725774444586164</v>
      </c>
      <c r="Y148" s="124">
        <f>IF(RES_hhdet_tes!Y148=0,"",RES_hhdet_tes!Y148/RES_hhdet_fec!Y148)</f>
        <v>0.86573548083845464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0.56410008667746692</v>
      </c>
      <c r="C149" s="111">
        <f>IF(RES_hhdet_tes!C149=0,"",RES_hhdet_tes!C149/RES_hhdet_fec!C149)</f>
        <v>0.56890542848710379</v>
      </c>
      <c r="D149" s="111">
        <f>IF(RES_hhdet_tes!D149=0,"",RES_hhdet_tes!D149/RES_hhdet_fec!D149)</f>
        <v>0.57406139089850128</v>
      </c>
      <c r="E149" s="111">
        <f>IF(RES_hhdet_tes!E149=0,"",RES_hhdet_tes!E149/RES_hhdet_fec!E149)</f>
        <v>0.57988168769383441</v>
      </c>
      <c r="F149" s="111">
        <f>IF(RES_hhdet_tes!F149=0,"",RES_hhdet_tes!F149/RES_hhdet_fec!F149)</f>
        <v>0.5851819115712128</v>
      </c>
      <c r="G149" s="111">
        <f>IF(RES_hhdet_tes!G149=0,"",RES_hhdet_tes!G149/RES_hhdet_fec!G149)</f>
        <v>0.58807626580946848</v>
      </c>
      <c r="H149" s="111">
        <f>IF(RES_hhdet_tes!H149=0,"",RES_hhdet_tes!H149/RES_hhdet_fec!H149)</f>
        <v>0.59069875459868348</v>
      </c>
      <c r="I149" s="111">
        <f>IF(RES_hhdet_tes!I149=0,"",RES_hhdet_tes!I149/RES_hhdet_fec!I149)</f>
        <v>0.59218797157718506</v>
      </c>
      <c r="J149" s="111">
        <f>IF(RES_hhdet_tes!J149=0,"",RES_hhdet_tes!J149/RES_hhdet_fec!J149)</f>
        <v>0.59500606373569154</v>
      </c>
      <c r="K149" s="111">
        <f>IF(RES_hhdet_tes!K149=0,"",RES_hhdet_tes!K149/RES_hhdet_fec!K149)</f>
        <v>0.59978075461671709</v>
      </c>
      <c r="L149" s="111">
        <f>IF(RES_hhdet_tes!L149=0,"",RES_hhdet_tes!L149/RES_hhdet_fec!L149)</f>
        <v>0.60410454870820673</v>
      </c>
      <c r="M149" s="111">
        <f>IF(RES_hhdet_tes!M149=0,"",RES_hhdet_tes!M149/RES_hhdet_fec!M149)</f>
        <v>0.60970793498686116</v>
      </c>
      <c r="N149" s="111">
        <f>IF(RES_hhdet_tes!N149=0,"",RES_hhdet_tes!N149/RES_hhdet_fec!N149)</f>
        <v>0.61414440448081997</v>
      </c>
      <c r="O149" s="111">
        <f>IF(RES_hhdet_tes!O149=0,"",RES_hhdet_tes!O149/RES_hhdet_fec!O149)</f>
        <v>0.61852875307154687</v>
      </c>
      <c r="P149" s="111">
        <f>IF(RES_hhdet_tes!P149=0,"",RES_hhdet_tes!P149/RES_hhdet_fec!P149)</f>
        <v>0.62280343848095387</v>
      </c>
      <c r="Q149" s="111">
        <f>IF(RES_hhdet_tes!Q149=0,"",RES_hhdet_tes!Q149/RES_hhdet_fec!Q149)</f>
        <v>0.63483686856502441</v>
      </c>
      <c r="R149" s="111">
        <f>IF(RES_hhdet_tes!R149=0,"",RES_hhdet_tes!R149/RES_hhdet_fec!R149)</f>
        <v>0.65842393384735354</v>
      </c>
      <c r="S149" s="111">
        <f>IF(RES_hhdet_tes!S149=0,"",RES_hhdet_tes!S149/RES_hhdet_fec!S149)</f>
        <v>0.68605774345879811</v>
      </c>
      <c r="T149" s="111">
        <f>IF(RES_hhdet_tes!T149=0,"",RES_hhdet_tes!T149/RES_hhdet_fec!T149)</f>
        <v>0.70980558675447514</v>
      </c>
      <c r="U149" s="111">
        <f>IF(RES_hhdet_tes!U149=0,"",RES_hhdet_tes!U149/RES_hhdet_fec!U149)</f>
        <v>0.73927001924495472</v>
      </c>
      <c r="V149" s="111">
        <f>IF(RES_hhdet_tes!V149=0,"",RES_hhdet_tes!V149/RES_hhdet_fec!V149)</f>
        <v>0.75882952961980776</v>
      </c>
      <c r="W149" s="111">
        <f>IF(RES_hhdet_tes!W149=0,"",RES_hhdet_tes!W149/RES_hhdet_fec!W149)</f>
        <v>0.77042525436453346</v>
      </c>
      <c r="X149" s="111">
        <f>IF(RES_hhdet_tes!X149=0,"",RES_hhdet_tes!X149/RES_hhdet_fec!X149)</f>
        <v>0.77587726533900692</v>
      </c>
      <c r="Y149" s="111">
        <f>IF(RES_hhdet_tes!Y149=0,"",RES_hhdet_tes!Y149/RES_hhdet_fec!Y149)</f>
        <v>0.77770414614883243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0.87571295809376182</v>
      </c>
      <c r="C150" s="111">
        <f>IF(RES_hhdet_tes!C150=0,"",RES_hhdet_tes!C150/RES_hhdet_fec!C150)</f>
        <v>0.89021252794664552</v>
      </c>
      <c r="D150" s="111">
        <f>IF(RES_hhdet_tes!D150=0,"",RES_hhdet_tes!D150/RES_hhdet_fec!D150)</f>
        <v>0.87400639037451378</v>
      </c>
      <c r="E150" s="111">
        <f>IF(RES_hhdet_tes!E150=0,"",RES_hhdet_tes!E150/RES_hhdet_fec!E150)</f>
        <v>0.89721507305908799</v>
      </c>
      <c r="F150" s="111">
        <f>IF(RES_hhdet_tes!F150=0,"",RES_hhdet_tes!F150/RES_hhdet_fec!F150)</f>
        <v>0.88191286438671623</v>
      </c>
      <c r="G150" s="111">
        <f>IF(RES_hhdet_tes!G150=0,"",RES_hhdet_tes!G150/RES_hhdet_fec!G150)</f>
        <v>0.899718956337761</v>
      </c>
      <c r="H150" s="111">
        <f>IF(RES_hhdet_tes!H150=0,"",RES_hhdet_tes!H150/RES_hhdet_fec!H150)</f>
        <v>0.90234174553855473</v>
      </c>
      <c r="I150" s="111">
        <f>IF(RES_hhdet_tes!I150=0,"",RES_hhdet_tes!I150/RES_hhdet_fec!I150)</f>
        <v>0.9095733094122237</v>
      </c>
      <c r="J150" s="111">
        <f>IF(RES_hhdet_tes!J150=0,"",RES_hhdet_tes!J150/RES_hhdet_fec!J150)</f>
        <v>0.89015177605585527</v>
      </c>
      <c r="K150" s="111">
        <f>IF(RES_hhdet_tes!K150=0,"",RES_hhdet_tes!K150/RES_hhdet_fec!K150)</f>
        <v>0.91212120238729411</v>
      </c>
      <c r="L150" s="111">
        <f>IF(RES_hhdet_tes!L150=0,"",RES_hhdet_tes!L150/RES_hhdet_fec!L150)</f>
        <v>0.91714364774948787</v>
      </c>
      <c r="M150" s="111">
        <f>IF(RES_hhdet_tes!M150=0,"",RES_hhdet_tes!M150/RES_hhdet_fec!M150)</f>
        <v>0.89981618789714812</v>
      </c>
      <c r="N150" s="111">
        <f>IF(RES_hhdet_tes!N150=0,"",RES_hhdet_tes!N150/RES_hhdet_fec!N150)</f>
        <v>0.92648894719163921</v>
      </c>
      <c r="O150" s="111">
        <f>IF(RES_hhdet_tes!O150=0,"",RES_hhdet_tes!O150/RES_hhdet_fec!O150)</f>
        <v>0.93164750020809983</v>
      </c>
      <c r="P150" s="111">
        <f>IF(RES_hhdet_tes!P150=0,"",RES_hhdet_tes!P150/RES_hhdet_fec!P150)</f>
        <v>0.8920580990697351</v>
      </c>
      <c r="Q150" s="111">
        <f>IF(RES_hhdet_tes!Q150=0,"",RES_hhdet_tes!Q150/RES_hhdet_fec!Q150)</f>
        <v>0.93209782282044151</v>
      </c>
      <c r="R150" s="111">
        <f>IF(RES_hhdet_tes!R150=0,"",RES_hhdet_tes!R150/RES_hhdet_fec!R150)</f>
        <v>0.94153565850582099</v>
      </c>
      <c r="S150" s="111">
        <f>IF(RES_hhdet_tes!S150=0,"",RES_hhdet_tes!S150/RES_hhdet_fec!S150)</f>
        <v>0.94351183192195764</v>
      </c>
      <c r="T150" s="111">
        <f>IF(RES_hhdet_tes!T150=0,"",RES_hhdet_tes!T150/RES_hhdet_fec!T150)</f>
        <v>0.95280571623492438</v>
      </c>
      <c r="U150" s="111">
        <f>IF(RES_hhdet_tes!U150=0,"",RES_hhdet_tes!U150/RES_hhdet_fec!U150)</f>
        <v>0.95062029923778202</v>
      </c>
      <c r="V150" s="111">
        <f>IF(RES_hhdet_tes!V150=0,"",RES_hhdet_tes!V150/RES_hhdet_fec!V150)</f>
        <v>0.95149334573010325</v>
      </c>
      <c r="W150" s="111">
        <f>IF(RES_hhdet_tes!W150=0,"",RES_hhdet_tes!W150/RES_hhdet_fec!W150)</f>
        <v>0.94130890952742341</v>
      </c>
      <c r="X150" s="111">
        <f>IF(RES_hhdet_tes!X150=0,"",RES_hhdet_tes!X150/RES_hhdet_fec!X150)</f>
        <v>0.97030709691280947</v>
      </c>
      <c r="Y150" s="111">
        <f>IF(RES_hhdet_tes!Y150=0,"",RES_hhdet_tes!Y150/RES_hhdet_fec!Y150)</f>
        <v>0.94594194658483644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0.56410008667746692</v>
      </c>
      <c r="C151" s="112">
        <f>IF(RES_hhdet_tes!C151=0,"",RES_hhdet_tes!C151/RES_hhdet_fec!C151)</f>
        <v>0.56410008667746692</v>
      </c>
      <c r="D151" s="112">
        <f>IF(RES_hhdet_tes!D151=0,"",RES_hhdet_tes!D151/RES_hhdet_fec!D151)</f>
        <v>0.56410008667746692</v>
      </c>
      <c r="E151" s="112">
        <f>IF(RES_hhdet_tes!E151=0,"",RES_hhdet_tes!E151/RES_hhdet_fec!E151)</f>
        <v>0.57660483028373188</v>
      </c>
      <c r="F151" s="112">
        <f>IF(RES_hhdet_tes!F151=0,"",RES_hhdet_tes!F151/RES_hhdet_fec!F151)</f>
        <v>0.59124384647830408</v>
      </c>
      <c r="G151" s="112">
        <f>IF(RES_hhdet_tes!G151=0,"",RES_hhdet_tes!G151/RES_hhdet_fec!G151)</f>
        <v>0.59218854685315792</v>
      </c>
      <c r="H151" s="112">
        <f>IF(RES_hhdet_tes!H151=0,"",RES_hhdet_tes!H151/RES_hhdet_fec!H151)</f>
        <v>0.59328828928544219</v>
      </c>
      <c r="I151" s="112">
        <f>IF(RES_hhdet_tes!I151=0,"",RES_hhdet_tes!I151/RES_hhdet_fec!I151)</f>
        <v>0.59494443989657408</v>
      </c>
      <c r="J151" s="112">
        <f>IF(RES_hhdet_tes!J151=0,"",RES_hhdet_tes!J151/RES_hhdet_fec!J151)</f>
        <v>0.59893483046021045</v>
      </c>
      <c r="K151" s="112">
        <f>IF(RES_hhdet_tes!K151=0,"",RES_hhdet_tes!K151/RES_hhdet_fec!K151)</f>
        <v>0.60278302929463068</v>
      </c>
      <c r="L151" s="112">
        <f>IF(RES_hhdet_tes!L151=0,"",RES_hhdet_tes!L151/RES_hhdet_fec!L151)</f>
        <v>0.60752277414618672</v>
      </c>
      <c r="M151" s="112">
        <f>IF(RES_hhdet_tes!M151=0,"",RES_hhdet_tes!M151/RES_hhdet_fec!M151)</f>
        <v>0.61004202312822897</v>
      </c>
      <c r="N151" s="112">
        <f>IF(RES_hhdet_tes!N151=0,"",RES_hhdet_tes!N151/RES_hhdet_fec!N151)</f>
        <v>0.61451775875980297</v>
      </c>
      <c r="O151" s="112">
        <f>IF(RES_hhdet_tes!O151=0,"",RES_hhdet_tes!O151/RES_hhdet_fec!O151)</f>
        <v>0.61978310240880286</v>
      </c>
      <c r="P151" s="112">
        <f>IF(RES_hhdet_tes!P151=0,"",RES_hhdet_tes!P151/RES_hhdet_fec!P151)</f>
        <v>0.62389469689134003</v>
      </c>
      <c r="Q151" s="112">
        <f>IF(RES_hhdet_tes!Q151=0,"",RES_hhdet_tes!Q151/RES_hhdet_fec!Q151)</f>
        <v>0.64111603434551245</v>
      </c>
      <c r="R151" s="112">
        <f>IF(RES_hhdet_tes!R151=0,"",RES_hhdet_tes!R151/RES_hhdet_fec!R151)</f>
        <v>0.66761094841668889</v>
      </c>
      <c r="S151" s="112">
        <f>IF(RES_hhdet_tes!S151=0,"",RES_hhdet_tes!S151/RES_hhdet_fec!S151)</f>
        <v>0.69543050120190253</v>
      </c>
      <c r="T151" s="112">
        <f>IF(RES_hhdet_tes!T151=0,"",RES_hhdet_tes!T151/RES_hhdet_fec!T151)</f>
        <v>0.71725735041598326</v>
      </c>
      <c r="U151" s="112">
        <f>IF(RES_hhdet_tes!U151=0,"",RES_hhdet_tes!U151/RES_hhdet_fec!U151)</f>
        <v>0.73936992181919514</v>
      </c>
      <c r="V151" s="112">
        <f>IF(RES_hhdet_tes!V151=0,"",RES_hhdet_tes!V151/RES_hhdet_fec!V151)</f>
        <v>0.76066871706198524</v>
      </c>
      <c r="W151" s="112">
        <f>IF(RES_hhdet_tes!W151=0,"",RES_hhdet_tes!W151/RES_hhdet_fec!W151)</f>
        <v>0.77564217797902679</v>
      </c>
      <c r="X151" s="112">
        <f>IF(RES_hhdet_tes!X151=0,"",RES_hhdet_tes!X151/RES_hhdet_fec!X151)</f>
        <v>0.7801602132991593</v>
      </c>
      <c r="Y151" s="112">
        <f>IF(RES_hhdet_tes!Y151=0,"",RES_hhdet_tes!Y151/RES_hhdet_fec!Y151)</f>
        <v>0.78038078015206802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0.63638053770781355</v>
      </c>
      <c r="C153" s="112">
        <f>IF(RES_hhdet_tes!C153=0,"",RES_hhdet_tes!C153/RES_hhdet_fec!C153)</f>
        <v>0.64218618287556151</v>
      </c>
      <c r="D153" s="112">
        <f>IF(RES_hhdet_tes!D153=0,"",RES_hhdet_tes!D153/RES_hhdet_fec!D153)</f>
        <v>0.64860970779942673</v>
      </c>
      <c r="E153" s="112">
        <f>IF(RES_hhdet_tes!E153=0,"",RES_hhdet_tes!E153/RES_hhdet_fec!E153)</f>
        <v>0.65280585001715041</v>
      </c>
      <c r="F153" s="112">
        <f>IF(RES_hhdet_tes!F153=0,"",RES_hhdet_tes!F153/RES_hhdet_fec!F153)</f>
        <v>0.65576120190066534</v>
      </c>
      <c r="G153" s="112">
        <f>IF(RES_hhdet_tes!G153=0,"",RES_hhdet_tes!G153/RES_hhdet_fec!G153)</f>
        <v>0.65814247865352649</v>
      </c>
      <c r="H153" s="112">
        <f>IF(RES_hhdet_tes!H153=0,"",RES_hhdet_tes!H153/RES_hhdet_fec!H153)</f>
        <v>0.65984496126103165</v>
      </c>
      <c r="I153" s="112">
        <f>IF(RES_hhdet_tes!I153=0,"",RES_hhdet_tes!I153/RES_hhdet_fec!I153)</f>
        <v>0.66109254007995488</v>
      </c>
      <c r="J153" s="112">
        <f>IF(RES_hhdet_tes!J153=0,"",RES_hhdet_tes!J153/RES_hhdet_fec!J153)</f>
        <v>0.66223250099860487</v>
      </c>
      <c r="K153" s="112">
        <f>IF(RES_hhdet_tes!K153=0,"",RES_hhdet_tes!K153/RES_hhdet_fec!K153)</f>
        <v>0.6639192372942273</v>
      </c>
      <c r="L153" s="112">
        <f>IF(RES_hhdet_tes!L153=0,"",RES_hhdet_tes!L153/RES_hhdet_fec!L153)</f>
        <v>0.66576989865624725</v>
      </c>
      <c r="M153" s="112">
        <f>IF(RES_hhdet_tes!M153=0,"",RES_hhdet_tes!M153/RES_hhdet_fec!M153)</f>
        <v>0.66864189044407807</v>
      </c>
      <c r="N153" s="112">
        <f>IF(RES_hhdet_tes!N153=0,"",RES_hhdet_tes!N153/RES_hhdet_fec!N153)</f>
        <v>0.67186104075659714</v>
      </c>
      <c r="O153" s="112">
        <f>IF(RES_hhdet_tes!O153=0,"",RES_hhdet_tes!O153/RES_hhdet_fec!O153)</f>
        <v>0.67607644971080338</v>
      </c>
      <c r="P153" s="112">
        <f>IF(RES_hhdet_tes!P153=0,"",RES_hhdet_tes!P153/RES_hhdet_fec!P153)</f>
        <v>0.68066482115175009</v>
      </c>
      <c r="Q153" s="112">
        <f>IF(RES_hhdet_tes!Q153=0,"",RES_hhdet_tes!Q153/RES_hhdet_fec!Q153)</f>
        <v>0.68900658815987881</v>
      </c>
      <c r="R153" s="112">
        <f>IF(RES_hhdet_tes!R153=0,"",RES_hhdet_tes!R153/RES_hhdet_fec!R153)</f>
        <v>0.69705958694537784</v>
      </c>
      <c r="S153" s="112">
        <f>IF(RES_hhdet_tes!S153=0,"",RES_hhdet_tes!S153/RES_hhdet_fec!S153)</f>
        <v>0.70714660146625297</v>
      </c>
      <c r="T153" s="112">
        <f>IF(RES_hhdet_tes!T153=0,"",RES_hhdet_tes!T153/RES_hhdet_fec!T153)</f>
        <v>0.71815620310538397</v>
      </c>
      <c r="U153" s="112">
        <f>IF(RES_hhdet_tes!U153=0,"",RES_hhdet_tes!U153/RES_hhdet_fec!U153)</f>
        <v>0.73749311832837905</v>
      </c>
      <c r="V153" s="112">
        <f>IF(RES_hhdet_tes!V153=0,"",RES_hhdet_tes!V153/RES_hhdet_fec!V153)</f>
        <v>0.75277001591957393</v>
      </c>
      <c r="W153" s="112">
        <f>IF(RES_hhdet_tes!W153=0,"",RES_hhdet_tes!W153/RES_hhdet_fec!W153)</f>
        <v>0.75617289505991425</v>
      </c>
      <c r="X153" s="112">
        <f>IF(RES_hhdet_tes!X153=0,"",RES_hhdet_tes!X153/RES_hhdet_fec!X153)</f>
        <v>0.75879631595019204</v>
      </c>
      <c r="Y153" s="112">
        <f>IF(RES_hhdet_tes!Y153=0,"",RES_hhdet_tes!Y153/RES_hhdet_fec!Y153)</f>
        <v>0.76134539582864147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0.90501139537147512</v>
      </c>
      <c r="C154" s="113">
        <f>IF(RES_hhdet_tes!C154=0,"",RES_hhdet_tes!C154/RES_hhdet_fec!C154)</f>
        <v>0.91902351453405684</v>
      </c>
      <c r="D154" s="113">
        <f>IF(RES_hhdet_tes!D154=0,"",RES_hhdet_tes!D154/RES_hhdet_fec!D154)</f>
        <v>0.90898775353654993</v>
      </c>
      <c r="E154" s="113">
        <f>IF(RES_hhdet_tes!E154=0,"",RES_hhdet_tes!E154/RES_hhdet_fec!E154)</f>
        <v>0.92400923901237308</v>
      </c>
      <c r="F154" s="113">
        <f>IF(RES_hhdet_tes!F154=0,"",RES_hhdet_tes!F154/RES_hhdet_fec!F154)</f>
        <v>0.90815430783875073</v>
      </c>
      <c r="G154" s="113">
        <f>IF(RES_hhdet_tes!G154=0,"",RES_hhdet_tes!G154/RES_hhdet_fec!G154)</f>
        <v>0.92297988330042935</v>
      </c>
      <c r="H154" s="113">
        <f>IF(RES_hhdet_tes!H154=0,"",RES_hhdet_tes!H154/RES_hhdet_fec!H154)</f>
        <v>0.92507553332957981</v>
      </c>
      <c r="I154" s="113">
        <f>IF(RES_hhdet_tes!I154=0,"",RES_hhdet_tes!I154/RES_hhdet_fec!I154)</f>
        <v>0.9306401256681136</v>
      </c>
      <c r="J154" s="113">
        <f>IF(RES_hhdet_tes!J154=0,"",RES_hhdet_tes!J154/RES_hhdet_fec!J154)</f>
        <v>0.91439679990910749</v>
      </c>
      <c r="K154" s="113">
        <f>IF(RES_hhdet_tes!K154=0,"",RES_hhdet_tes!K154/RES_hhdet_fec!K154)</f>
        <v>0.93146341760285023</v>
      </c>
      <c r="L154" s="113">
        <f>IF(RES_hhdet_tes!L154=0,"",RES_hhdet_tes!L154/RES_hhdet_fec!L154)</f>
        <v>0.93523911364551793</v>
      </c>
      <c r="M154" s="113">
        <f>IF(RES_hhdet_tes!M154=0,"",RES_hhdet_tes!M154/RES_hhdet_fec!M154)</f>
        <v>0.92069477782642728</v>
      </c>
      <c r="N154" s="113">
        <f>IF(RES_hhdet_tes!N154=0,"",RES_hhdet_tes!N154/RES_hhdet_fec!N154)</f>
        <v>0.94202973482696817</v>
      </c>
      <c r="O154" s="113">
        <f>IF(RES_hhdet_tes!O154=0,"",RES_hhdet_tes!O154/RES_hhdet_fec!O154)</f>
        <v>0.94612616496601365</v>
      </c>
      <c r="P154" s="113">
        <f>IF(RES_hhdet_tes!P154=0,"",RES_hhdet_tes!P154/RES_hhdet_fec!P154)</f>
        <v>0.91375867383248022</v>
      </c>
      <c r="Q154" s="113">
        <f>IF(RES_hhdet_tes!Q154=0,"",RES_hhdet_tes!Q154/RES_hhdet_fec!Q154)</f>
        <v>0.94442991343298843</v>
      </c>
      <c r="R154" s="113">
        <f>IF(RES_hhdet_tes!R154=0,"",RES_hhdet_tes!R154/RES_hhdet_fec!R154)</f>
        <v>0.94966445437260594</v>
      </c>
      <c r="S154" s="113">
        <f>IF(RES_hhdet_tes!S154=0,"",RES_hhdet_tes!S154/RES_hhdet_fec!S154)</f>
        <v>0.94808754344667179</v>
      </c>
      <c r="T154" s="113">
        <f>IF(RES_hhdet_tes!T154=0,"",RES_hhdet_tes!T154/RES_hhdet_fec!T154)</f>
        <v>0.95496567618770434</v>
      </c>
      <c r="U154" s="113">
        <f>IF(RES_hhdet_tes!U154=0,"",RES_hhdet_tes!U154/RES_hhdet_fec!U154)</f>
        <v>0.95067425830527552</v>
      </c>
      <c r="V154" s="113">
        <f>IF(RES_hhdet_tes!V154=0,"",RES_hhdet_tes!V154/RES_hhdet_fec!V154)</f>
        <v>0.94965440328036643</v>
      </c>
      <c r="W154" s="113">
        <f>IF(RES_hhdet_tes!W154=0,"",RES_hhdet_tes!W154/RES_hhdet_fec!W154)</f>
        <v>0.94420577263296535</v>
      </c>
      <c r="X154" s="113">
        <f>IF(RES_hhdet_tes!X154=0,"",RES_hhdet_tes!X154/RES_hhdet_fec!X154)</f>
        <v>0.99735939871275159</v>
      </c>
      <c r="Y154" s="113">
        <f>IF(RES_hhdet_tes!Y154=0,"",RES_hhdet_tes!Y154/RES_hhdet_fec!Y154)</f>
        <v>0.95395341765840846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0.63638053770781355</v>
      </c>
      <c r="C155" s="111">
        <f>IF(RES_hhdet_tes!C155=0,"",RES_hhdet_tes!C155/RES_hhdet_fec!C155)</f>
        <v>0.644170984620138</v>
      </c>
      <c r="D155" s="111">
        <f>IF(RES_hhdet_tes!D155=0,"",RES_hhdet_tes!D155/RES_hhdet_fec!D155)</f>
        <v>0.65081749732804584</v>
      </c>
      <c r="E155" s="111">
        <f>IF(RES_hhdet_tes!E155=0,"",RES_hhdet_tes!E155/RES_hhdet_fec!E155)</f>
        <v>0.65468020084675638</v>
      </c>
      <c r="F155" s="111">
        <f>IF(RES_hhdet_tes!F155=0,"",RES_hhdet_tes!F155/RES_hhdet_fec!F155)</f>
        <v>0.65685841669175216</v>
      </c>
      <c r="G155" s="111">
        <f>IF(RES_hhdet_tes!G155=0,"",RES_hhdet_tes!G155/RES_hhdet_fec!G155)</f>
        <v>0.65956283996937004</v>
      </c>
      <c r="H155" s="111">
        <f>IF(RES_hhdet_tes!H155=0,"",RES_hhdet_tes!H155/RES_hhdet_fec!H155)</f>
        <v>0.6606836674029255</v>
      </c>
      <c r="I155" s="111">
        <f>IF(RES_hhdet_tes!I155=0,"",RES_hhdet_tes!I155/RES_hhdet_fec!I155)</f>
        <v>0.66236012261452604</v>
      </c>
      <c r="J155" s="111">
        <f>IF(RES_hhdet_tes!J155=0,"",RES_hhdet_tes!J155/RES_hhdet_fec!J155)</f>
        <v>0.66428950364690897</v>
      </c>
      <c r="K155" s="111">
        <f>IF(RES_hhdet_tes!K155=0,"",RES_hhdet_tes!K155/RES_hhdet_fec!K155)</f>
        <v>0.66590806178870454</v>
      </c>
      <c r="L155" s="111">
        <f>IF(RES_hhdet_tes!L155=0,"",RES_hhdet_tes!L155/RES_hhdet_fec!L155)</f>
        <v>0.66816794996848883</v>
      </c>
      <c r="M155" s="111">
        <f>IF(RES_hhdet_tes!M155=0,"",RES_hhdet_tes!M155/RES_hhdet_fec!M155)</f>
        <v>0.66902078068778958</v>
      </c>
      <c r="N155" s="111">
        <f>IF(RES_hhdet_tes!N155=0,"",RES_hhdet_tes!N155/RES_hhdet_fec!N155)</f>
        <v>0.67144255634705385</v>
      </c>
      <c r="O155" s="111">
        <f>IF(RES_hhdet_tes!O155=0,"",RES_hhdet_tes!O155/RES_hhdet_fec!O155)</f>
        <v>0.67554748706906986</v>
      </c>
      <c r="P155" s="111">
        <f>IF(RES_hhdet_tes!P155=0,"",RES_hhdet_tes!P155/RES_hhdet_fec!P155)</f>
        <v>0.68200169512583442</v>
      </c>
      <c r="Q155" s="111">
        <f>IF(RES_hhdet_tes!Q155=0,"",RES_hhdet_tes!Q155/RES_hhdet_fec!Q155)</f>
        <v>0.68939666310182635</v>
      </c>
      <c r="R155" s="111">
        <f>IF(RES_hhdet_tes!R155=0,"",RES_hhdet_tes!R155/RES_hhdet_fec!R155)</f>
        <v>0.70129802719606604</v>
      </c>
      <c r="S155" s="111">
        <f>IF(RES_hhdet_tes!S155=0,"",RES_hhdet_tes!S155/RES_hhdet_fec!S155)</f>
        <v>0.71385928687382849</v>
      </c>
      <c r="T155" s="111">
        <f>IF(RES_hhdet_tes!T155=0,"",RES_hhdet_tes!T155/RES_hhdet_fec!T155)</f>
        <v>0.72479195081342174</v>
      </c>
      <c r="U155" s="111">
        <f>IF(RES_hhdet_tes!U155=0,"",RES_hhdet_tes!U155/RES_hhdet_fec!U155)</f>
        <v>0.74096909688047463</v>
      </c>
      <c r="V155" s="111">
        <f>IF(RES_hhdet_tes!V155=0,"",RES_hhdet_tes!V155/RES_hhdet_fec!V155)</f>
        <v>0.7574431920698238</v>
      </c>
      <c r="W155" s="111">
        <f>IF(RES_hhdet_tes!W155=0,"",RES_hhdet_tes!W155/RES_hhdet_fec!W155)</f>
        <v>0.77153524781554816</v>
      </c>
      <c r="X155" s="111">
        <f>IF(RES_hhdet_tes!X155=0,"",RES_hhdet_tes!X155/RES_hhdet_fec!X155)</f>
        <v>0.77844649622386441</v>
      </c>
      <c r="Y155" s="111">
        <f>IF(RES_hhdet_tes!Y155=0,"",RES_hhdet_tes!Y155/RES_hhdet_fec!Y155)</f>
        <v>0.782797373178025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0.69545577731790542</v>
      </c>
      <c r="C157" s="124">
        <f>IF(RES_hhdet_tes!C157=0,"",RES_hhdet_tes!C157/RES_hhdet_fec!C157)</f>
        <v>0.70394873275166858</v>
      </c>
      <c r="D157" s="124">
        <f>IF(RES_hhdet_tes!D157=0,"",RES_hhdet_tes!D157/RES_hhdet_fec!D157)</f>
        <v>0.70784373243184706</v>
      </c>
      <c r="E157" s="124">
        <f>IF(RES_hhdet_tes!E157=0,"",RES_hhdet_tes!E157/RES_hhdet_fec!E157)</f>
        <v>0.7040491861835414</v>
      </c>
      <c r="F157" s="124">
        <f>IF(RES_hhdet_tes!F157=0,"",RES_hhdet_tes!F157/RES_hhdet_fec!F157)</f>
        <v>0.70967988343676336</v>
      </c>
      <c r="G157" s="124">
        <f>IF(RES_hhdet_tes!G157=0,"",RES_hhdet_tes!G157/RES_hhdet_fec!G157)</f>
        <v>0.71022646316204996</v>
      </c>
      <c r="H157" s="124">
        <f>IF(RES_hhdet_tes!H157=0,"",RES_hhdet_tes!H157/RES_hhdet_fec!H157)</f>
        <v>0.71875310336945653</v>
      </c>
      <c r="I157" s="124">
        <f>IF(RES_hhdet_tes!I157=0,"",RES_hhdet_tes!I157/RES_hhdet_fec!I157)</f>
        <v>0.72196481966471693</v>
      </c>
      <c r="J157" s="124">
        <f>IF(RES_hhdet_tes!J157=0,"",RES_hhdet_tes!J157/RES_hhdet_fec!J157)</f>
        <v>0.70992472788694982</v>
      </c>
      <c r="K157" s="124">
        <f>IF(RES_hhdet_tes!K157=0,"",RES_hhdet_tes!K157/RES_hhdet_fec!K157)</f>
        <v>0.71281301465781499</v>
      </c>
      <c r="L157" s="124">
        <f>IF(RES_hhdet_tes!L157=0,"",RES_hhdet_tes!L157/RES_hhdet_fec!L157)</f>
        <v>0.71338268460268983</v>
      </c>
      <c r="M157" s="124">
        <f>IF(RES_hhdet_tes!M157=0,"",RES_hhdet_tes!M157/RES_hhdet_fec!M157)</f>
        <v>0.71551981401118592</v>
      </c>
      <c r="N157" s="124">
        <f>IF(RES_hhdet_tes!N157=0,"",RES_hhdet_tes!N157/RES_hhdet_fec!N157)</f>
        <v>0.71592656676835165</v>
      </c>
      <c r="O157" s="124">
        <f>IF(RES_hhdet_tes!O157=0,"",RES_hhdet_tes!O157/RES_hhdet_fec!O157)</f>
        <v>0.72322634357615545</v>
      </c>
      <c r="P157" s="124">
        <f>IF(RES_hhdet_tes!P157=0,"",RES_hhdet_tes!P157/RES_hhdet_fec!P157)</f>
        <v>0.71568128632415606</v>
      </c>
      <c r="Q157" s="124">
        <f>IF(RES_hhdet_tes!Q157=0,"",RES_hhdet_tes!Q157/RES_hhdet_fec!Q157)</f>
        <v>0.72552000975134812</v>
      </c>
      <c r="R157" s="124">
        <f>IF(RES_hhdet_tes!R157=0,"",RES_hhdet_tes!R157/RES_hhdet_fec!R157)</f>
        <v>0.72710225519691718</v>
      </c>
      <c r="S157" s="124">
        <f>IF(RES_hhdet_tes!S157=0,"",RES_hhdet_tes!S157/RES_hhdet_fec!S157)</f>
        <v>0.74013375927718517</v>
      </c>
      <c r="T157" s="124">
        <f>IF(RES_hhdet_tes!T157=0,"",RES_hhdet_tes!T157/RES_hhdet_fec!T157)</f>
        <v>0.74538845609764626</v>
      </c>
      <c r="U157" s="124">
        <f>IF(RES_hhdet_tes!U157=0,"",RES_hhdet_tes!U157/RES_hhdet_fec!U157)</f>
        <v>0.76096133993903137</v>
      </c>
      <c r="V157" s="124">
        <f>IF(RES_hhdet_tes!V157=0,"",RES_hhdet_tes!V157/RES_hhdet_fec!V157)</f>
        <v>0.76779293952794414</v>
      </c>
      <c r="W157" s="124">
        <f>IF(RES_hhdet_tes!W157=0,"",RES_hhdet_tes!W157/RES_hhdet_fec!W157)</f>
        <v>0.7709446072986299</v>
      </c>
      <c r="X157" s="124">
        <f>IF(RES_hhdet_tes!X157=0,"",RES_hhdet_tes!X157/RES_hhdet_fec!X157)</f>
        <v>0.75170042889065991</v>
      </c>
      <c r="Y157" s="124">
        <f>IF(RES_hhdet_tes!Y157=0,"",RES_hhdet_tes!Y157/RES_hhdet_fec!Y157)</f>
        <v>0.76198018969251369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0.61638522392091488</v>
      </c>
      <c r="C158" s="111">
        <f>IF(RES_hhdet_tes!C158=0,"",RES_hhdet_tes!C158/RES_hhdet_fec!C158)</f>
        <v>0.61779973366772933</v>
      </c>
      <c r="D158" s="111">
        <f>IF(RES_hhdet_tes!D158=0,"",RES_hhdet_tes!D158/RES_hhdet_fec!D158)</f>
        <v>0.6196080793622919</v>
      </c>
      <c r="E158" s="111">
        <f>IF(RES_hhdet_tes!E158=0,"",RES_hhdet_tes!E158/RES_hhdet_fec!E158)</f>
        <v>0.62110914199853384</v>
      </c>
      <c r="F158" s="111">
        <f>IF(RES_hhdet_tes!F158=0,"",RES_hhdet_tes!F158/RES_hhdet_fec!F158)</f>
        <v>0.62200183530580899</v>
      </c>
      <c r="G158" s="111">
        <f>IF(RES_hhdet_tes!G158=0,"",RES_hhdet_tes!G158/RES_hhdet_fec!G158)</f>
        <v>0.62250146521621907</v>
      </c>
      <c r="H158" s="111">
        <f>IF(RES_hhdet_tes!H158=0,"",RES_hhdet_tes!H158/RES_hhdet_fec!H158)</f>
        <v>0.62287186541569883</v>
      </c>
      <c r="I158" s="111">
        <f>IF(RES_hhdet_tes!I158=0,"",RES_hhdet_tes!I158/RES_hhdet_fec!I158)</f>
        <v>0.62304235530235186</v>
      </c>
      <c r="J158" s="111">
        <f>IF(RES_hhdet_tes!J158=0,"",RES_hhdet_tes!J158/RES_hhdet_fec!J158)</f>
        <v>0.62316804776067525</v>
      </c>
      <c r="K158" s="111">
        <f>IF(RES_hhdet_tes!K158=0,"",RES_hhdet_tes!K158/RES_hhdet_fec!K158)</f>
        <v>0.62327374538573399</v>
      </c>
      <c r="L158" s="111">
        <f>IF(RES_hhdet_tes!L158=0,"",RES_hhdet_tes!L158/RES_hhdet_fec!L158)</f>
        <v>0.62337514682329476</v>
      </c>
      <c r="M158" s="111">
        <f>IF(RES_hhdet_tes!M158=0,"",RES_hhdet_tes!M158/RES_hhdet_fec!M158)</f>
        <v>0.62345311662152159</v>
      </c>
      <c r="N158" s="111">
        <f>IF(RES_hhdet_tes!N158=0,"",RES_hhdet_tes!N158/RES_hhdet_fec!N158)</f>
        <v>0.62351282773919281</v>
      </c>
      <c r="O158" s="111">
        <f>IF(RES_hhdet_tes!O158=0,"",RES_hhdet_tes!O158/RES_hhdet_fec!O158)</f>
        <v>0.62355163634358513</v>
      </c>
      <c r="P158" s="111">
        <f>IF(RES_hhdet_tes!P158=0,"",RES_hhdet_tes!P158/RES_hhdet_fec!P158)</f>
        <v>0.62359130568970189</v>
      </c>
      <c r="Q158" s="111">
        <f>IF(RES_hhdet_tes!Q158=0,"",RES_hhdet_tes!Q158/RES_hhdet_fec!Q158)</f>
        <v>0.62366893431743897</v>
      </c>
      <c r="R158" s="111">
        <f>IF(RES_hhdet_tes!R158=0,"",RES_hhdet_tes!R158/RES_hhdet_fec!R158)</f>
        <v>0.62390151899611179</v>
      </c>
      <c r="S158" s="111">
        <f>IF(RES_hhdet_tes!S158=0,"",RES_hhdet_tes!S158/RES_hhdet_fec!S158)</f>
        <v>0.62423683052909029</v>
      </c>
      <c r="T158" s="111">
        <f>IF(RES_hhdet_tes!T158=0,"",RES_hhdet_tes!T158/RES_hhdet_fec!T158)</f>
        <v>0.62475217320340237</v>
      </c>
      <c r="U158" s="111">
        <f>IF(RES_hhdet_tes!U158=0,"",RES_hhdet_tes!U158/RES_hhdet_fec!U158)</f>
        <v>0.62602584671682737</v>
      </c>
      <c r="V158" s="111">
        <f>IF(RES_hhdet_tes!V158=0,"",RES_hhdet_tes!V158/RES_hhdet_fec!V158)</f>
        <v>0.62746740517060273</v>
      </c>
      <c r="W158" s="111">
        <f>IF(RES_hhdet_tes!W158=0,"",RES_hhdet_tes!W158/RES_hhdet_fec!W158)</f>
        <v>0.62831608082426049</v>
      </c>
      <c r="X158" s="111">
        <f>IF(RES_hhdet_tes!X158=0,"",RES_hhdet_tes!X158/RES_hhdet_fec!X158)</f>
        <v>0.62879154301701712</v>
      </c>
      <c r="Y158" s="111">
        <f>IF(RES_hhdet_tes!Y158=0,"",RES_hhdet_tes!Y158/RES_hhdet_fec!Y158)</f>
        <v>0.62892627281344726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0.76198187868727574</v>
      </c>
      <c r="C159" s="45">
        <f>IF(RES_hhdet_tes!C159=0,"",RES_hhdet_tes!C159/RES_hhdet_fec!C159)</f>
        <v>0.76574670181652649</v>
      </c>
      <c r="D159" s="45">
        <f>IF(RES_hhdet_tes!D159=0,"",RES_hhdet_tes!D159/RES_hhdet_fec!D159)</f>
        <v>0.76965872549756476</v>
      </c>
      <c r="E159" s="45">
        <f>IF(RES_hhdet_tes!E159=0,"",RES_hhdet_tes!E159/RES_hhdet_fec!E159)</f>
        <v>0.77263486318926089</v>
      </c>
      <c r="F159" s="45">
        <f>IF(RES_hhdet_tes!F159=0,"",RES_hhdet_tes!F159/RES_hhdet_fec!F159)</f>
        <v>0.77522347993881335</v>
      </c>
      <c r="G159" s="45">
        <f>IF(RES_hhdet_tes!G159=0,"",RES_hhdet_tes!G159/RES_hhdet_fec!G159)</f>
        <v>0.77727464517400413</v>
      </c>
      <c r="H159" s="45">
        <f>IF(RES_hhdet_tes!H159=0,"",RES_hhdet_tes!H159/RES_hhdet_fec!H159)</f>
        <v>0.77877565456084286</v>
      </c>
      <c r="I159" s="45">
        <f>IF(RES_hhdet_tes!I159=0,"",RES_hhdet_tes!I159/RES_hhdet_fec!I159)</f>
        <v>0.7799099247705561</v>
      </c>
      <c r="J159" s="45">
        <f>IF(RES_hhdet_tes!J159=0,"",RES_hhdet_tes!J159/RES_hhdet_fec!J159)</f>
        <v>0.78085524226573533</v>
      </c>
      <c r="K159" s="45">
        <f>IF(RES_hhdet_tes!K159=0,"",RES_hhdet_tes!K159/RES_hhdet_fec!K159)</f>
        <v>0.78266188498753209</v>
      </c>
      <c r="L159" s="45">
        <f>IF(RES_hhdet_tes!L159=0,"",RES_hhdet_tes!L159/RES_hhdet_fec!L159)</f>
        <v>0.78458893065824042</v>
      </c>
      <c r="M159" s="45">
        <f>IF(RES_hhdet_tes!M159=0,"",RES_hhdet_tes!M159/RES_hhdet_fec!M159)</f>
        <v>0.78649615718061983</v>
      </c>
      <c r="N159" s="45">
        <f>IF(RES_hhdet_tes!N159=0,"",RES_hhdet_tes!N159/RES_hhdet_fec!N159)</f>
        <v>0.78818984912912571</v>
      </c>
      <c r="O159" s="45">
        <f>IF(RES_hhdet_tes!O159=0,"",RES_hhdet_tes!O159/RES_hhdet_fec!O159)</f>
        <v>0.79032280747416639</v>
      </c>
      <c r="P159" s="45">
        <f>IF(RES_hhdet_tes!P159=0,"",RES_hhdet_tes!P159/RES_hhdet_fec!P159)</f>
        <v>0.79250659970447734</v>
      </c>
      <c r="Q159" s="45">
        <f>IF(RES_hhdet_tes!Q159=0,"",RES_hhdet_tes!Q159/RES_hhdet_fec!Q159)</f>
        <v>0.79685412784817999</v>
      </c>
      <c r="R159" s="45">
        <f>IF(RES_hhdet_tes!R159=0,"",RES_hhdet_tes!R159/RES_hhdet_fec!R159)</f>
        <v>0.80289406257417939</v>
      </c>
      <c r="S159" s="45">
        <f>IF(RES_hhdet_tes!S159=0,"",RES_hhdet_tes!S159/RES_hhdet_fec!S159)</f>
        <v>0.81268595552104461</v>
      </c>
      <c r="T159" s="45">
        <f>IF(RES_hhdet_tes!T159=0,"",RES_hhdet_tes!T159/RES_hhdet_fec!T159)</f>
        <v>0.82278325786258133</v>
      </c>
      <c r="U159" s="45">
        <f>IF(RES_hhdet_tes!U159=0,"",RES_hhdet_tes!U159/RES_hhdet_fec!U159)</f>
        <v>0.84401748132321575</v>
      </c>
      <c r="V159" s="45">
        <f>IF(RES_hhdet_tes!V159=0,"",RES_hhdet_tes!V159/RES_hhdet_fec!V159)</f>
        <v>0.86302035020095835</v>
      </c>
      <c r="W159" s="45">
        <f>IF(RES_hhdet_tes!W159=0,"",RES_hhdet_tes!W159/RES_hhdet_fec!W159)</f>
        <v>0.87839363023577588</v>
      </c>
      <c r="X159" s="45">
        <f>IF(RES_hhdet_tes!X159=0,"",RES_hhdet_tes!X159/RES_hhdet_fec!X159)</f>
        <v>0.88577665338591072</v>
      </c>
      <c r="Y159" s="45">
        <f>IF(RES_hhdet_tes!Y159=0,"",RES_hhdet_tes!Y159/RES_hhdet_fec!Y159)</f>
        <v>0.89023898545995628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0.67708683300196826</v>
      </c>
      <c r="C161" s="119">
        <f>IF(RES_hhdet_tes!C161=0,"",RES_hhdet_tes!C161/RES_hhdet_fec!C161)</f>
        <v>0.68406922879298371</v>
      </c>
      <c r="D161" s="119">
        <f>IF(RES_hhdet_tes!D161=0,"",RES_hhdet_tes!D161/RES_hhdet_fec!D161)</f>
        <v>0.68212335505617983</v>
      </c>
      <c r="E161" s="119">
        <f>IF(RES_hhdet_tes!E161=0,"",RES_hhdet_tes!E161/RES_hhdet_fec!E161)</f>
        <v>0.71052392511742601</v>
      </c>
      <c r="F161" s="119">
        <f>IF(RES_hhdet_tes!F161=0,"",RES_hhdet_tes!F161/RES_hhdet_fec!F161)</f>
        <v>0.68783991901563835</v>
      </c>
      <c r="G161" s="119">
        <f>IF(RES_hhdet_tes!G161=0,"",RES_hhdet_tes!G161/RES_hhdet_fec!G161)</f>
        <v>0.69293901854114015</v>
      </c>
      <c r="H161" s="119">
        <f>IF(RES_hhdet_tes!H161=0,"",RES_hhdet_tes!H161/RES_hhdet_fec!H161)</f>
        <v>0.70151200711262862</v>
      </c>
      <c r="I161" s="119">
        <f>IF(RES_hhdet_tes!I161=0,"",RES_hhdet_tes!I161/RES_hhdet_fec!I161)</f>
        <v>0.7049815318046827</v>
      </c>
      <c r="J161" s="119">
        <f>IF(RES_hhdet_tes!J161=0,"",RES_hhdet_tes!J161/RES_hhdet_fec!J161)</f>
        <v>0.71410394597562399</v>
      </c>
      <c r="K161" s="119">
        <f>IF(RES_hhdet_tes!K161=0,"",RES_hhdet_tes!K161/RES_hhdet_fec!K161)</f>
        <v>0.7270470459465106</v>
      </c>
      <c r="L161" s="119">
        <f>IF(RES_hhdet_tes!L161=0,"",RES_hhdet_tes!L161/RES_hhdet_fec!L161)</f>
        <v>0.73092368415129916</v>
      </c>
      <c r="M161" s="119">
        <f>IF(RES_hhdet_tes!M161=0,"",RES_hhdet_tes!M161/RES_hhdet_fec!M161)</f>
        <v>0.74406552429276396</v>
      </c>
      <c r="N161" s="119">
        <f>IF(RES_hhdet_tes!N161=0,"",RES_hhdet_tes!N161/RES_hhdet_fec!N161)</f>
        <v>0.77129096089778382</v>
      </c>
      <c r="O161" s="119">
        <f>IF(RES_hhdet_tes!O161=0,"",RES_hhdet_tes!O161/RES_hhdet_fec!O161)</f>
        <v>0.76425080167392057</v>
      </c>
      <c r="P161" s="119">
        <f>IF(RES_hhdet_tes!P161=0,"",RES_hhdet_tes!P161/RES_hhdet_fec!P161)</f>
        <v>0.76464074177436836</v>
      </c>
      <c r="Q161" s="119">
        <f>IF(RES_hhdet_tes!Q161=0,"",RES_hhdet_tes!Q161/RES_hhdet_fec!Q161)</f>
        <v>0.7890771859790181</v>
      </c>
      <c r="R161" s="119">
        <f>IF(RES_hhdet_tes!R161=0,"",RES_hhdet_tes!R161/RES_hhdet_fec!R161)</f>
        <v>0.77336083194887173</v>
      </c>
      <c r="S161" s="119">
        <f>IF(RES_hhdet_tes!S161=0,"",RES_hhdet_tes!S161/RES_hhdet_fec!S161)</f>
        <v>0.81180556803905757</v>
      </c>
      <c r="T161" s="119">
        <f>IF(RES_hhdet_tes!T161=0,"",RES_hhdet_tes!T161/RES_hhdet_fec!T161)</f>
        <v>0.79386434116019988</v>
      </c>
      <c r="U161" s="119">
        <f>IF(RES_hhdet_tes!U161=0,"",RES_hhdet_tes!U161/RES_hhdet_fec!U161)</f>
        <v>0.80232607834620007</v>
      </c>
      <c r="V161" s="119">
        <f>IF(RES_hhdet_tes!V161=0,"",RES_hhdet_tes!V161/RES_hhdet_fec!V161)</f>
        <v>0.79071303151640471</v>
      </c>
      <c r="W161" s="119">
        <f>IF(RES_hhdet_tes!W161=0,"",RES_hhdet_tes!W161/RES_hhdet_fec!W161)</f>
        <v>0.86838309283786774</v>
      </c>
      <c r="X161" s="119">
        <f>IF(RES_hhdet_tes!X161=0,"",RES_hhdet_tes!X161/RES_hhdet_fec!X161)</f>
        <v>0.81631075787974705</v>
      </c>
      <c r="Y161" s="119">
        <f>IF(RES_hhdet_tes!Y161=0,"",RES_hhdet_tes!Y161/RES_hhdet_fec!Y161)</f>
        <v>0.83949348251058309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0.67147175359126154</v>
      </c>
      <c r="C162" s="124">
        <f>IF(RES_hhdet_tes!C162=0,"",RES_hhdet_tes!C162/RES_hhdet_fec!C162)</f>
        <v>0.67292910384914595</v>
      </c>
      <c r="D162" s="124">
        <f>IF(RES_hhdet_tes!D162=0,"",RES_hhdet_tes!D162/RES_hhdet_fec!D162)</f>
        <v>0.67532788523136844</v>
      </c>
      <c r="E162" s="124">
        <f>IF(RES_hhdet_tes!E162=0,"",RES_hhdet_tes!E162/RES_hhdet_fec!E162)</f>
        <v>0.67842668971468112</v>
      </c>
      <c r="F162" s="124">
        <f>IF(RES_hhdet_tes!F162=0,"",RES_hhdet_tes!F162/RES_hhdet_fec!F162)</f>
        <v>0.68233881596219537</v>
      </c>
      <c r="G162" s="124">
        <f>IF(RES_hhdet_tes!G162=0,"",RES_hhdet_tes!G162/RES_hhdet_fec!G162)</f>
        <v>0.68570944883349116</v>
      </c>
      <c r="H162" s="124">
        <f>IF(RES_hhdet_tes!H162=0,"",RES_hhdet_tes!H162/RES_hhdet_fec!H162)</f>
        <v>0.68770529693779714</v>
      </c>
      <c r="I162" s="124">
        <f>IF(RES_hhdet_tes!I162=0,"",RES_hhdet_tes!I162/RES_hhdet_fec!I162)</f>
        <v>0.69071536788360566</v>
      </c>
      <c r="J162" s="124">
        <f>IF(RES_hhdet_tes!J162=0,"",RES_hhdet_tes!J162/RES_hhdet_fec!J162)</f>
        <v>0.69563927376227497</v>
      </c>
      <c r="K162" s="124">
        <f>IF(RES_hhdet_tes!K162=0,"",RES_hhdet_tes!K162/RES_hhdet_fec!K162)</f>
        <v>0.70298241154811392</v>
      </c>
      <c r="L162" s="124">
        <f>IF(RES_hhdet_tes!L162=0,"",RES_hhdet_tes!L162/RES_hhdet_fec!L162)</f>
        <v>0.71146649454627098</v>
      </c>
      <c r="M162" s="124">
        <f>IF(RES_hhdet_tes!M162=0,"",RES_hhdet_tes!M162/RES_hhdet_fec!M162)</f>
        <v>0.71920351694130713</v>
      </c>
      <c r="N162" s="124">
        <f>IF(RES_hhdet_tes!N162=0,"",RES_hhdet_tes!N162/RES_hhdet_fec!N162)</f>
        <v>0.72612651331455524</v>
      </c>
      <c r="O162" s="124">
        <f>IF(RES_hhdet_tes!O162=0,"",RES_hhdet_tes!O162/RES_hhdet_fec!O162)</f>
        <v>0.73236327065117857</v>
      </c>
      <c r="P162" s="124">
        <f>IF(RES_hhdet_tes!P162=0,"",RES_hhdet_tes!P162/RES_hhdet_fec!P162)</f>
        <v>0.73273996872397251</v>
      </c>
      <c r="Q162" s="124">
        <f>IF(RES_hhdet_tes!Q162=0,"",RES_hhdet_tes!Q162/RES_hhdet_fec!Q162)</f>
        <v>0.7330167015658996</v>
      </c>
      <c r="R162" s="124">
        <f>IF(RES_hhdet_tes!R162=0,"",RES_hhdet_tes!R162/RES_hhdet_fec!R162)</f>
        <v>0.7344091501565565</v>
      </c>
      <c r="S162" s="124">
        <f>IF(RES_hhdet_tes!S162=0,"",RES_hhdet_tes!S162/RES_hhdet_fec!S162)</f>
        <v>0.73586707468779267</v>
      </c>
      <c r="T162" s="124">
        <f>IF(RES_hhdet_tes!T162=0,"",RES_hhdet_tes!T162/RES_hhdet_fec!T162)</f>
        <v>0.73743900312463795</v>
      </c>
      <c r="U162" s="124">
        <f>IF(RES_hhdet_tes!U162=0,"",RES_hhdet_tes!U162/RES_hhdet_fec!U162)</f>
        <v>0.73901700466920128</v>
      </c>
      <c r="V162" s="124">
        <f>IF(RES_hhdet_tes!V162=0,"",RES_hhdet_tes!V162/RES_hhdet_fec!V162)</f>
        <v>0.74039419423649433</v>
      </c>
      <c r="W162" s="124">
        <f>IF(RES_hhdet_tes!W162=0,"",RES_hhdet_tes!W162/RES_hhdet_fec!W162)</f>
        <v>0.74127914994961197</v>
      </c>
      <c r="X162" s="124">
        <f>IF(RES_hhdet_tes!X162=0,"",RES_hhdet_tes!X162/RES_hhdet_fec!X162)</f>
        <v>0.74148760538148462</v>
      </c>
      <c r="Y162" s="124">
        <f>IF(RES_hhdet_tes!Y162=0,"",RES_hhdet_tes!Y162/RES_hhdet_fec!Y162)</f>
        <v>0.75439140374753566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0.67147175359126154</v>
      </c>
      <c r="C163" s="45">
        <f>IF(RES_hhdet_tes!C163=0,"",RES_hhdet_tes!C163/RES_hhdet_fec!C163)</f>
        <v>0.67292910384914595</v>
      </c>
      <c r="D163" s="45">
        <f>IF(RES_hhdet_tes!D163=0,"",RES_hhdet_tes!D163/RES_hhdet_fec!D163)</f>
        <v>0.67532788523136844</v>
      </c>
      <c r="E163" s="45">
        <f>IF(RES_hhdet_tes!E163=0,"",RES_hhdet_tes!E163/RES_hhdet_fec!E163)</f>
        <v>0.67842668971468112</v>
      </c>
      <c r="F163" s="45">
        <f>IF(RES_hhdet_tes!F163=0,"",RES_hhdet_tes!F163/RES_hhdet_fec!F163)</f>
        <v>0.68233881596219537</v>
      </c>
      <c r="G163" s="45">
        <f>IF(RES_hhdet_tes!G163=0,"",RES_hhdet_tes!G163/RES_hhdet_fec!G163)</f>
        <v>0.68570944883349116</v>
      </c>
      <c r="H163" s="45">
        <f>IF(RES_hhdet_tes!H163=0,"",RES_hhdet_tes!H163/RES_hhdet_fec!H163)</f>
        <v>0.68770529693779714</v>
      </c>
      <c r="I163" s="45">
        <f>IF(RES_hhdet_tes!I163=0,"",RES_hhdet_tes!I163/RES_hhdet_fec!I163)</f>
        <v>0.69071536788360566</v>
      </c>
      <c r="J163" s="45">
        <f>IF(RES_hhdet_tes!J163=0,"",RES_hhdet_tes!J163/RES_hhdet_fec!J163)</f>
        <v>0.69563927376227497</v>
      </c>
      <c r="K163" s="45">
        <f>IF(RES_hhdet_tes!K163=0,"",RES_hhdet_tes!K163/RES_hhdet_fec!K163)</f>
        <v>0.70298241154811392</v>
      </c>
      <c r="L163" s="45">
        <f>IF(RES_hhdet_tes!L163=0,"",RES_hhdet_tes!L163/RES_hhdet_fec!L163)</f>
        <v>0.71146649454627098</v>
      </c>
      <c r="M163" s="45">
        <f>IF(RES_hhdet_tes!M163=0,"",RES_hhdet_tes!M163/RES_hhdet_fec!M163)</f>
        <v>0.71920351694130713</v>
      </c>
      <c r="N163" s="45">
        <f>IF(RES_hhdet_tes!N163=0,"",RES_hhdet_tes!N163/RES_hhdet_fec!N163)</f>
        <v>0.72612651331455524</v>
      </c>
      <c r="O163" s="45">
        <f>IF(RES_hhdet_tes!O163=0,"",RES_hhdet_tes!O163/RES_hhdet_fec!O163)</f>
        <v>0.73236327065117857</v>
      </c>
      <c r="P163" s="45">
        <f>IF(RES_hhdet_tes!P163=0,"",RES_hhdet_tes!P163/RES_hhdet_fec!P163)</f>
        <v>0.73273996872397251</v>
      </c>
      <c r="Q163" s="45">
        <f>IF(RES_hhdet_tes!Q163=0,"",RES_hhdet_tes!Q163/RES_hhdet_fec!Q163)</f>
        <v>0.7330167015658996</v>
      </c>
      <c r="R163" s="45">
        <f>IF(RES_hhdet_tes!R163=0,"",RES_hhdet_tes!R163/RES_hhdet_fec!R163)</f>
        <v>0.7344091501565565</v>
      </c>
      <c r="S163" s="45">
        <f>IF(RES_hhdet_tes!S163=0,"",RES_hhdet_tes!S163/RES_hhdet_fec!S163)</f>
        <v>0.73586707468779267</v>
      </c>
      <c r="T163" s="45">
        <f>IF(RES_hhdet_tes!T163=0,"",RES_hhdet_tes!T163/RES_hhdet_fec!T163)</f>
        <v>0.73743900312463795</v>
      </c>
      <c r="U163" s="45">
        <f>IF(RES_hhdet_tes!U163=0,"",RES_hhdet_tes!U163/RES_hhdet_fec!U163)</f>
        <v>0.73901700466920128</v>
      </c>
      <c r="V163" s="45">
        <f>IF(RES_hhdet_tes!V163=0,"",RES_hhdet_tes!V163/RES_hhdet_fec!V163)</f>
        <v>0.74039419423649433</v>
      </c>
      <c r="W163" s="45">
        <f>IF(RES_hhdet_tes!W163=0,"",RES_hhdet_tes!W163/RES_hhdet_fec!W163)</f>
        <v>0.74127914994961197</v>
      </c>
      <c r="X163" s="45">
        <f>IF(RES_hhdet_tes!X163=0,"",RES_hhdet_tes!X163/RES_hhdet_fec!X163)</f>
        <v>0.74148760538148462</v>
      </c>
      <c r="Y163" s="45">
        <f>IF(RES_hhdet_tes!Y163=0,"",RES_hhdet_tes!Y163/RES_hhdet_fec!Y163)</f>
        <v>0.75439140374753566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1.7961149824261566</v>
      </c>
      <c r="C164" s="124">
        <f>IF(RES_hhdet_tes!C164=0,"",RES_hhdet_tes!C164/RES_hhdet_fec!C164)</f>
        <v>1.8531699078443069</v>
      </c>
      <c r="D164" s="124">
        <f>IF(RES_hhdet_tes!D164=0,"",RES_hhdet_tes!D164/RES_hhdet_fec!D164)</f>
        <v>1.9468456792616056</v>
      </c>
      <c r="E164" s="124">
        <f>IF(RES_hhdet_tes!E164=0,"",RES_hhdet_tes!E164/RES_hhdet_fec!E164)</f>
        <v>2.0170893542664099</v>
      </c>
      <c r="F164" s="124">
        <f>IF(RES_hhdet_tes!F164=0,"",RES_hhdet_tes!F164/RES_hhdet_fec!F164)</f>
        <v>2.1072459578489253</v>
      </c>
      <c r="G164" s="124">
        <f>IF(RES_hhdet_tes!G164=0,"",RES_hhdet_tes!G164/RES_hhdet_fec!G164)</f>
        <v>2.2781001727905457</v>
      </c>
      <c r="H164" s="124">
        <f>IF(RES_hhdet_tes!H164=0,"",RES_hhdet_tes!H164/RES_hhdet_fec!H164)</f>
        <v>2.4510913831804793</v>
      </c>
      <c r="I164" s="124">
        <f>IF(RES_hhdet_tes!I164=0,"",RES_hhdet_tes!I164/RES_hhdet_fec!I164)</f>
        <v>2.581659069244397</v>
      </c>
      <c r="J164" s="124">
        <f>IF(RES_hhdet_tes!J164=0,"",RES_hhdet_tes!J164/RES_hhdet_fec!J164)</f>
        <v>2.6652840740150379</v>
      </c>
      <c r="K164" s="124">
        <f>IF(RES_hhdet_tes!K164=0,"",RES_hhdet_tes!K164/RES_hhdet_fec!K164)</f>
        <v>2.8207845983085154</v>
      </c>
      <c r="L164" s="124">
        <f>IF(RES_hhdet_tes!L164=0,"",RES_hhdet_tes!L164/RES_hhdet_fec!L164)</f>
        <v>2.9734096098730358</v>
      </c>
      <c r="M164" s="124">
        <f>IF(RES_hhdet_tes!M164=0,"",RES_hhdet_tes!M164/RES_hhdet_fec!M164)</f>
        <v>3.0870829088011797</v>
      </c>
      <c r="N164" s="124">
        <f>IF(RES_hhdet_tes!N164=0,"",RES_hhdet_tes!N164/RES_hhdet_fec!N164)</f>
        <v>3.1872598659726452</v>
      </c>
      <c r="O164" s="124">
        <f>IF(RES_hhdet_tes!O164=0,"",RES_hhdet_tes!O164/RES_hhdet_fec!O164)</f>
        <v>3.3265151252183451</v>
      </c>
      <c r="P164" s="124">
        <f>IF(RES_hhdet_tes!P164=0,"",RES_hhdet_tes!P164/RES_hhdet_fec!P164)</f>
        <v>3.3786283145504079</v>
      </c>
      <c r="Q164" s="124">
        <f>IF(RES_hhdet_tes!Q164=0,"",RES_hhdet_tes!Q164/RES_hhdet_fec!Q164)</f>
        <v>3.4390282188378558</v>
      </c>
      <c r="R164" s="124">
        <f>IF(RES_hhdet_tes!R164=0,"",RES_hhdet_tes!R164/RES_hhdet_fec!R164)</f>
        <v>3.5264677257095376</v>
      </c>
      <c r="S164" s="124">
        <f>IF(RES_hhdet_tes!S164=0,"",RES_hhdet_tes!S164/RES_hhdet_fec!S164)</f>
        <v>3.6398018202927638</v>
      </c>
      <c r="T164" s="124">
        <f>IF(RES_hhdet_tes!T164=0,"",RES_hhdet_tes!T164/RES_hhdet_fec!T164)</f>
        <v>3.7784002187088568</v>
      </c>
      <c r="U164" s="124">
        <f>IF(RES_hhdet_tes!U164=0,"",RES_hhdet_tes!U164/RES_hhdet_fec!U164)</f>
        <v>3.8981348788907231</v>
      </c>
      <c r="V164" s="124">
        <f>IF(RES_hhdet_tes!V164=0,"",RES_hhdet_tes!V164/RES_hhdet_fec!V164)</f>
        <v>3.9661546655045208</v>
      </c>
      <c r="W164" s="124">
        <f>IF(RES_hhdet_tes!W164=0,"",RES_hhdet_tes!W164/RES_hhdet_fec!W164)</f>
        <v>3.9980278868767516</v>
      </c>
      <c r="X164" s="124">
        <f>IF(RES_hhdet_tes!X164=0,"",RES_hhdet_tes!X164/RES_hhdet_fec!X164)</f>
        <v>4.0034170588211815</v>
      </c>
      <c r="Y164" s="124">
        <f>IF(RES_hhdet_tes!Y164=0,"",RES_hhdet_tes!Y164/RES_hhdet_fec!Y164)</f>
        <v>4.0132135664022428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1.7961149824261566</v>
      </c>
      <c r="C165" s="111">
        <f>IF(RES_hhdet_tes!C165=0,"",RES_hhdet_tes!C165/RES_hhdet_fec!C165)</f>
        <v>1.8531699078443069</v>
      </c>
      <c r="D165" s="111">
        <f>IF(RES_hhdet_tes!D165=0,"",RES_hhdet_tes!D165/RES_hhdet_fec!D165)</f>
        <v>1.9468456792616056</v>
      </c>
      <c r="E165" s="111">
        <f>IF(RES_hhdet_tes!E165=0,"",RES_hhdet_tes!E165/RES_hhdet_fec!E165)</f>
        <v>2.0170893542664099</v>
      </c>
      <c r="F165" s="111">
        <f>IF(RES_hhdet_tes!F165=0,"",RES_hhdet_tes!F165/RES_hhdet_fec!F165)</f>
        <v>2.1072459578489253</v>
      </c>
      <c r="G165" s="111">
        <f>IF(RES_hhdet_tes!G165=0,"",RES_hhdet_tes!G165/RES_hhdet_fec!G165)</f>
        <v>2.2781001727905457</v>
      </c>
      <c r="H165" s="111">
        <f>IF(RES_hhdet_tes!H165=0,"",RES_hhdet_tes!H165/RES_hhdet_fec!H165)</f>
        <v>2.4510913831804793</v>
      </c>
      <c r="I165" s="111">
        <f>IF(RES_hhdet_tes!I165=0,"",RES_hhdet_tes!I165/RES_hhdet_fec!I165)</f>
        <v>2.581659069244397</v>
      </c>
      <c r="J165" s="111">
        <f>IF(RES_hhdet_tes!J165=0,"",RES_hhdet_tes!J165/RES_hhdet_fec!J165)</f>
        <v>2.6652840740150379</v>
      </c>
      <c r="K165" s="111">
        <f>IF(RES_hhdet_tes!K165=0,"",RES_hhdet_tes!K165/RES_hhdet_fec!K165)</f>
        <v>2.8207845983085154</v>
      </c>
      <c r="L165" s="111">
        <f>IF(RES_hhdet_tes!L165=0,"",RES_hhdet_tes!L165/RES_hhdet_fec!L165)</f>
        <v>2.9734096098730358</v>
      </c>
      <c r="M165" s="111">
        <f>IF(RES_hhdet_tes!M165=0,"",RES_hhdet_tes!M165/RES_hhdet_fec!M165)</f>
        <v>3.0870829088011797</v>
      </c>
      <c r="N165" s="111">
        <f>IF(RES_hhdet_tes!N165=0,"",RES_hhdet_tes!N165/RES_hhdet_fec!N165)</f>
        <v>3.1872598659726452</v>
      </c>
      <c r="O165" s="111">
        <f>IF(RES_hhdet_tes!O165=0,"",RES_hhdet_tes!O165/RES_hhdet_fec!O165)</f>
        <v>3.3265151252183451</v>
      </c>
      <c r="P165" s="111">
        <f>IF(RES_hhdet_tes!P165=0,"",RES_hhdet_tes!P165/RES_hhdet_fec!P165)</f>
        <v>3.3786283145504079</v>
      </c>
      <c r="Q165" s="111">
        <f>IF(RES_hhdet_tes!Q165=0,"",RES_hhdet_tes!Q165/RES_hhdet_fec!Q165)</f>
        <v>3.4390282188378558</v>
      </c>
      <c r="R165" s="111">
        <f>IF(RES_hhdet_tes!R165=0,"",RES_hhdet_tes!R165/RES_hhdet_fec!R165)</f>
        <v>3.5264677257095376</v>
      </c>
      <c r="S165" s="111">
        <f>IF(RES_hhdet_tes!S165=0,"",RES_hhdet_tes!S165/RES_hhdet_fec!S165)</f>
        <v>3.6398018202927638</v>
      </c>
      <c r="T165" s="111">
        <f>IF(RES_hhdet_tes!T165=0,"",RES_hhdet_tes!T165/RES_hhdet_fec!T165)</f>
        <v>3.7784002187088568</v>
      </c>
      <c r="U165" s="111">
        <f>IF(RES_hhdet_tes!U165=0,"",RES_hhdet_tes!U165/RES_hhdet_fec!U165)</f>
        <v>3.8981348788907231</v>
      </c>
      <c r="V165" s="111">
        <f>IF(RES_hhdet_tes!V165=0,"",RES_hhdet_tes!V165/RES_hhdet_fec!V165)</f>
        <v>3.9661546655045208</v>
      </c>
      <c r="W165" s="111">
        <f>IF(RES_hhdet_tes!W165=0,"",RES_hhdet_tes!W165/RES_hhdet_fec!W165)</f>
        <v>3.9980278868767516</v>
      </c>
      <c r="X165" s="111">
        <f>IF(RES_hhdet_tes!X165=0,"",RES_hhdet_tes!X165/RES_hhdet_fec!X165)</f>
        <v>4.0034170588211815</v>
      </c>
      <c r="Y165" s="111">
        <f>IF(RES_hhdet_tes!Y165=0,"",RES_hhdet_tes!Y165/RES_hhdet_fec!Y165)</f>
        <v>4.0132135664022428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0.59994607184784254</v>
      </c>
      <c r="C166" s="124">
        <f>IF(RES_hhdet_tes!C166=0,"",RES_hhdet_tes!C166/RES_hhdet_fec!C166)</f>
        <v>0.60262329214448052</v>
      </c>
      <c r="D166" s="124">
        <f>IF(RES_hhdet_tes!D166=0,"",RES_hhdet_tes!D166/RES_hhdet_fec!D166)</f>
        <v>0.60902131978965146</v>
      </c>
      <c r="E166" s="124">
        <f>IF(RES_hhdet_tes!E166=0,"",RES_hhdet_tes!E166/RES_hhdet_fec!E166)</f>
        <v>0.61381627435006925</v>
      </c>
      <c r="F166" s="124">
        <f>IF(RES_hhdet_tes!F166=0,"",RES_hhdet_tes!F166/RES_hhdet_fec!F166)</f>
        <v>0.61789652173273335</v>
      </c>
      <c r="G166" s="124">
        <f>IF(RES_hhdet_tes!G166=0,"",RES_hhdet_tes!G166/RES_hhdet_fec!G166)</f>
        <v>0.62857183897866842</v>
      </c>
      <c r="H166" s="124">
        <f>IF(RES_hhdet_tes!H166=0,"",RES_hhdet_tes!H166/RES_hhdet_fec!H166)</f>
        <v>0.63902771245442247</v>
      </c>
      <c r="I166" s="124">
        <f>IF(RES_hhdet_tes!I166=0,"",RES_hhdet_tes!I166/RES_hhdet_fec!I166)</f>
        <v>0.64701696085692928</v>
      </c>
      <c r="J166" s="124">
        <f>IF(RES_hhdet_tes!J166=0,"",RES_hhdet_tes!J166/RES_hhdet_fec!J166)</f>
        <v>0.6530198396753315</v>
      </c>
      <c r="K166" s="124">
        <f>IF(RES_hhdet_tes!K166=0,"",RES_hhdet_tes!K166/RES_hhdet_fec!K166)</f>
        <v>0.66091164074006759</v>
      </c>
      <c r="L166" s="124">
        <f>IF(RES_hhdet_tes!L166=0,"",RES_hhdet_tes!L166/RES_hhdet_fec!L166)</f>
        <v>0.675098323784318</v>
      </c>
      <c r="M166" s="124">
        <f>IF(RES_hhdet_tes!M166=0,"",RES_hhdet_tes!M166/RES_hhdet_fec!M166)</f>
        <v>0.67764265649400091</v>
      </c>
      <c r="N166" s="124">
        <f>IF(RES_hhdet_tes!N166=0,"",RES_hhdet_tes!N166/RES_hhdet_fec!N166)</f>
        <v>0.68784631163312182</v>
      </c>
      <c r="O166" s="124">
        <f>IF(RES_hhdet_tes!O166=0,"",RES_hhdet_tes!O166/RES_hhdet_fec!O166)</f>
        <v>0.6938619168924588</v>
      </c>
      <c r="P166" s="124">
        <f>IF(RES_hhdet_tes!P166=0,"",RES_hhdet_tes!P166/RES_hhdet_fec!P166)</f>
        <v>0.6948921681303305</v>
      </c>
      <c r="Q166" s="124">
        <f>IF(RES_hhdet_tes!Q166=0,"",RES_hhdet_tes!Q166/RES_hhdet_fec!Q166)</f>
        <v>0.70403035827324478</v>
      </c>
      <c r="R166" s="124">
        <f>IF(RES_hhdet_tes!R166=0,"",RES_hhdet_tes!R166/RES_hhdet_fec!R166)</f>
        <v>0.71795778018772805</v>
      </c>
      <c r="S166" s="124">
        <f>IF(RES_hhdet_tes!S166=0,"",RES_hhdet_tes!S166/RES_hhdet_fec!S166)</f>
        <v>0.73429564867791786</v>
      </c>
      <c r="T166" s="124">
        <f>IF(RES_hhdet_tes!T166=0,"",RES_hhdet_tes!T166/RES_hhdet_fec!T166)</f>
        <v>0.75480157894803346</v>
      </c>
      <c r="U166" s="124">
        <f>IF(RES_hhdet_tes!U166=0,"",RES_hhdet_tes!U166/RES_hhdet_fec!U166)</f>
        <v>0.77519013905773193</v>
      </c>
      <c r="V166" s="124">
        <f>IF(RES_hhdet_tes!V166=0,"",RES_hhdet_tes!V166/RES_hhdet_fec!V166)</f>
        <v>0.78455165047043884</v>
      </c>
      <c r="W166" s="124">
        <f>IF(RES_hhdet_tes!W166=0,"",RES_hhdet_tes!W166/RES_hhdet_fec!W166)</f>
        <v>0.78510866875591412</v>
      </c>
      <c r="X166" s="124">
        <f>IF(RES_hhdet_tes!X166=0,"",RES_hhdet_tes!X166/RES_hhdet_fec!X166)</f>
        <v>0.79571799787415221</v>
      </c>
      <c r="Y166" s="124">
        <f>IF(RES_hhdet_tes!Y166=0,"",RES_hhdet_tes!Y166/RES_hhdet_fec!Y166)</f>
        <v>0.81014977045349768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0.56410008667746692</v>
      </c>
      <c r="C167" s="111">
        <f>IF(RES_hhdet_tes!C167=0,"",RES_hhdet_tes!C167/RES_hhdet_fec!C167)</f>
        <v>0.56617882880367676</v>
      </c>
      <c r="D167" s="111">
        <f>IF(RES_hhdet_tes!D167=0,"",RES_hhdet_tes!D167/RES_hhdet_fec!D167)</f>
        <v>0.56849751252598146</v>
      </c>
      <c r="E167" s="111">
        <f>IF(RES_hhdet_tes!E167=0,"",RES_hhdet_tes!E167/RES_hhdet_fec!E167)</f>
        <v>0.57197908506000938</v>
      </c>
      <c r="F167" s="111">
        <f>IF(RES_hhdet_tes!F167=0,"",RES_hhdet_tes!F167/RES_hhdet_fec!F167)</f>
        <v>0.57681392556450484</v>
      </c>
      <c r="G167" s="111">
        <f>IF(RES_hhdet_tes!G167=0,"",RES_hhdet_tes!G167/RES_hhdet_fec!G167)</f>
        <v>0.5811928724595713</v>
      </c>
      <c r="H167" s="111">
        <f>IF(RES_hhdet_tes!H167=0,"",RES_hhdet_tes!H167/RES_hhdet_fec!H167)</f>
        <v>0.58731400012265877</v>
      </c>
      <c r="I167" s="111">
        <f>IF(RES_hhdet_tes!I167=0,"",RES_hhdet_tes!I167/RES_hhdet_fec!I167)</f>
        <v>0.59099581175291804</v>
      </c>
      <c r="J167" s="111">
        <f>IF(RES_hhdet_tes!J167=0,"",RES_hhdet_tes!J167/RES_hhdet_fec!J167)</f>
        <v>0.59252387710227306</v>
      </c>
      <c r="K167" s="111">
        <f>IF(RES_hhdet_tes!K167=0,"",RES_hhdet_tes!K167/RES_hhdet_fec!K167)</f>
        <v>0.59630654778073144</v>
      </c>
      <c r="L167" s="111">
        <f>IF(RES_hhdet_tes!L167=0,"",RES_hhdet_tes!L167/RES_hhdet_fec!L167)</f>
        <v>0.60069264086874852</v>
      </c>
      <c r="M167" s="111">
        <f>IF(RES_hhdet_tes!M167=0,"",RES_hhdet_tes!M167/RES_hhdet_fec!M167)</f>
        <v>0.60666220741982069</v>
      </c>
      <c r="N167" s="111">
        <f>IF(RES_hhdet_tes!N167=0,"",RES_hhdet_tes!N167/RES_hhdet_fec!N167)</f>
        <v>0.61169588955334875</v>
      </c>
      <c r="O167" s="111">
        <f>IF(RES_hhdet_tes!O167=0,"",RES_hhdet_tes!O167/RES_hhdet_fec!O167)</f>
        <v>0.61450321991576728</v>
      </c>
      <c r="P167" s="111">
        <f>IF(RES_hhdet_tes!P167=0,"",RES_hhdet_tes!P167/RES_hhdet_fec!P167)</f>
        <v>0.61574400527306339</v>
      </c>
      <c r="Q167" s="111">
        <f>IF(RES_hhdet_tes!Q167=0,"",RES_hhdet_tes!Q167/RES_hhdet_fec!Q167)</f>
        <v>0.62357023801533384</v>
      </c>
      <c r="R167" s="111">
        <f>IF(RES_hhdet_tes!R167=0,"",RES_hhdet_tes!R167/RES_hhdet_fec!R167)</f>
        <v>0.64437759963738173</v>
      </c>
      <c r="S167" s="111">
        <f>IF(RES_hhdet_tes!S167=0,"",RES_hhdet_tes!S167/RES_hhdet_fec!S167)</f>
        <v>0.67101774980607964</v>
      </c>
      <c r="T167" s="111">
        <f>IF(RES_hhdet_tes!T167=0,"",RES_hhdet_tes!T167/RES_hhdet_fec!T167)</f>
        <v>0.70368267279658769</v>
      </c>
      <c r="U167" s="111">
        <f>IF(RES_hhdet_tes!U167=0,"",RES_hhdet_tes!U167/RES_hhdet_fec!U167)</f>
        <v>0.7291943506989802</v>
      </c>
      <c r="V167" s="111">
        <f>IF(RES_hhdet_tes!V167=0,"",RES_hhdet_tes!V167/RES_hhdet_fec!V167)</f>
        <v>0.7387279360670429</v>
      </c>
      <c r="W167" s="111">
        <f>IF(RES_hhdet_tes!W167=0,"",RES_hhdet_tes!W167/RES_hhdet_fec!W167)</f>
        <v>0.74109855245551282</v>
      </c>
      <c r="X167" s="111">
        <f>IF(RES_hhdet_tes!X167=0,"",RES_hhdet_tes!X167/RES_hhdet_fec!X167)</f>
        <v>0.74161797021198195</v>
      </c>
      <c r="Y167" s="111">
        <f>IF(RES_hhdet_tes!Y167=0,"",RES_hhdet_tes!Y167/RES_hhdet_fec!Y167)</f>
        <v>0.75328131802284914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0.87571295809376171</v>
      </c>
      <c r="C168" s="111">
        <f>IF(RES_hhdet_tes!C168=0,"",RES_hhdet_tes!C168/RES_hhdet_fec!C168)</f>
        <v>0.89165271645542077</v>
      </c>
      <c r="D168" s="111">
        <f>IF(RES_hhdet_tes!D168=0,"",RES_hhdet_tes!D168/RES_hhdet_fec!D168)</f>
        <v>0.87691359964148874</v>
      </c>
      <c r="E168" s="111">
        <f>IF(RES_hhdet_tes!E168=0,"",RES_hhdet_tes!E168/RES_hhdet_fec!E168)</f>
        <v>0.89698976003735575</v>
      </c>
      <c r="F168" s="111">
        <f>IF(RES_hhdet_tes!F168=0,"",RES_hhdet_tes!F168/RES_hhdet_fec!F168)</f>
        <v>0.87773309588789639</v>
      </c>
      <c r="G168" s="111">
        <f>IF(RES_hhdet_tes!G168=0,"",RES_hhdet_tes!G168/RES_hhdet_fec!G168)</f>
        <v>0.89746506657252578</v>
      </c>
      <c r="H168" s="111">
        <f>IF(RES_hhdet_tes!H168=0,"",RES_hhdet_tes!H168/RES_hhdet_fec!H168)</f>
        <v>0.90119995966441435</v>
      </c>
      <c r="I168" s="111">
        <f>IF(RES_hhdet_tes!I168=0,"",RES_hhdet_tes!I168/RES_hhdet_fec!I168)</f>
        <v>0.90881155893547982</v>
      </c>
      <c r="J168" s="111">
        <f>IF(RES_hhdet_tes!J168=0,"",RES_hhdet_tes!J168/RES_hhdet_fec!J168)</f>
        <v>0.88901784413932772</v>
      </c>
      <c r="K168" s="111">
        <f>IF(RES_hhdet_tes!K168=0,"",RES_hhdet_tes!K168/RES_hhdet_fec!K168)</f>
        <v>0.91145757522253135</v>
      </c>
      <c r="L168" s="111">
        <f>IF(RES_hhdet_tes!L168=0,"",RES_hhdet_tes!L168/RES_hhdet_fec!L168)</f>
        <v>0.91667796485589292</v>
      </c>
      <c r="M168" s="111">
        <f>IF(RES_hhdet_tes!M168=0,"",RES_hhdet_tes!M168/RES_hhdet_fec!M168)</f>
        <v>0.89939611886000315</v>
      </c>
      <c r="N168" s="111">
        <f>IF(RES_hhdet_tes!N168=0,"",RES_hhdet_tes!N168/RES_hhdet_fec!N168)</f>
        <v>0.92590746686990888</v>
      </c>
      <c r="O168" s="111">
        <f>IF(RES_hhdet_tes!O168=0,"",RES_hhdet_tes!O168/RES_hhdet_fec!O168)</f>
        <v>0.93025848571360781</v>
      </c>
      <c r="P168" s="111">
        <f>IF(RES_hhdet_tes!P168=0,"",RES_hhdet_tes!P168/RES_hhdet_fec!P168)</f>
        <v>0.8887220272127121</v>
      </c>
      <c r="Q168" s="111">
        <f>IF(RES_hhdet_tes!Q168=0,"",RES_hhdet_tes!Q168/RES_hhdet_fec!Q168)</f>
        <v>0.9281731892106595</v>
      </c>
      <c r="R168" s="111">
        <f>IF(RES_hhdet_tes!R168=0,"",RES_hhdet_tes!R168/RES_hhdet_fec!R168)</f>
        <v>0.93766750227832352</v>
      </c>
      <c r="S168" s="111">
        <f>IF(RES_hhdet_tes!S168=0,"",RES_hhdet_tes!S168/RES_hhdet_fec!S168)</f>
        <v>0.93989713107368533</v>
      </c>
      <c r="T168" s="111">
        <f>IF(RES_hhdet_tes!T168=0,"",RES_hhdet_tes!T168/RES_hhdet_fec!T168)</f>
        <v>0.95203954464367668</v>
      </c>
      <c r="U168" s="111">
        <f>IF(RES_hhdet_tes!U168=0,"",RES_hhdet_tes!U168/RES_hhdet_fec!U168)</f>
        <v>0.9483612529278862</v>
      </c>
      <c r="V168" s="111">
        <f>IF(RES_hhdet_tes!V168=0,"",RES_hhdet_tes!V168/RES_hhdet_fec!V168)</f>
        <v>0.94585241702144196</v>
      </c>
      <c r="W168" s="111">
        <f>IF(RES_hhdet_tes!W168=0,"",RES_hhdet_tes!W168/RES_hhdet_fec!W168)</f>
        <v>0.9299815666967336</v>
      </c>
      <c r="X168" s="111">
        <f>IF(RES_hhdet_tes!X168=0,"",RES_hhdet_tes!X168/RES_hhdet_fec!X168)</f>
        <v>0.9634915094130313</v>
      </c>
      <c r="Y168" s="111">
        <f>IF(RES_hhdet_tes!Y168=0,"",RES_hhdet_tes!Y168/RES_hhdet_fec!Y168)</f>
        <v>0.93697276787776984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0.56410008667746692</v>
      </c>
      <c r="C169" s="112">
        <f>IF(RES_hhdet_tes!C169=0,"",RES_hhdet_tes!C169/RES_hhdet_fec!C169)</f>
        <v>0.56774097907629195</v>
      </c>
      <c r="D169" s="112">
        <f>IF(RES_hhdet_tes!D169=0,"",RES_hhdet_tes!D169/RES_hhdet_fec!D169)</f>
        <v>0.57064530292992921</v>
      </c>
      <c r="E169" s="112">
        <f>IF(RES_hhdet_tes!E169=0,"",RES_hhdet_tes!E169/RES_hhdet_fec!E169)</f>
        <v>0.57600883281180848</v>
      </c>
      <c r="F169" s="112">
        <f>IF(RES_hhdet_tes!F169=0,"",RES_hhdet_tes!F169/RES_hhdet_fec!F169)</f>
        <v>0.58165607361107197</v>
      </c>
      <c r="G169" s="112">
        <f>IF(RES_hhdet_tes!G169=0,"",RES_hhdet_tes!G169/RES_hhdet_fec!G169)</f>
        <v>0.5862016370005434</v>
      </c>
      <c r="H169" s="112">
        <f>IF(RES_hhdet_tes!H169=0,"",RES_hhdet_tes!H169/RES_hhdet_fec!H169)</f>
        <v>0.59017426860336475</v>
      </c>
      <c r="I169" s="112">
        <f>IF(RES_hhdet_tes!I169=0,"",RES_hhdet_tes!I169/RES_hhdet_fec!I169)</f>
        <v>0.59271905190213159</v>
      </c>
      <c r="J169" s="112">
        <f>IF(RES_hhdet_tes!J169=0,"",RES_hhdet_tes!J169/RES_hhdet_fec!J169)</f>
        <v>0.59615857004578132</v>
      </c>
      <c r="K169" s="112">
        <f>IF(RES_hhdet_tes!K169=0,"",RES_hhdet_tes!K169/RES_hhdet_fec!K169)</f>
        <v>0.60080576158532517</v>
      </c>
      <c r="L169" s="112">
        <f>IF(RES_hhdet_tes!L169=0,"",RES_hhdet_tes!L169/RES_hhdet_fec!L169)</f>
        <v>0.60606435992585284</v>
      </c>
      <c r="M169" s="112">
        <f>IF(RES_hhdet_tes!M169=0,"",RES_hhdet_tes!M169/RES_hhdet_fec!M169)</f>
        <v>0.60893498941470303</v>
      </c>
      <c r="N169" s="112">
        <f>IF(RES_hhdet_tes!N169=0,"",RES_hhdet_tes!N169/RES_hhdet_fec!N169)</f>
        <v>0.61250066663385594</v>
      </c>
      <c r="O169" s="112">
        <f>IF(RES_hhdet_tes!O169=0,"",RES_hhdet_tes!O169/RES_hhdet_fec!O169)</f>
        <v>0.6146777276591695</v>
      </c>
      <c r="P169" s="112">
        <f>IF(RES_hhdet_tes!P169=0,"",RES_hhdet_tes!P169/RES_hhdet_fec!P169)</f>
        <v>0.6158398619830795</v>
      </c>
      <c r="Q169" s="112">
        <f>IF(RES_hhdet_tes!Q169=0,"",RES_hhdet_tes!Q169/RES_hhdet_fec!Q169)</f>
        <v>0.62710151191928387</v>
      </c>
      <c r="R169" s="112">
        <f>IF(RES_hhdet_tes!R169=0,"",RES_hhdet_tes!R169/RES_hhdet_fec!R169)</f>
        <v>0.65231184245565399</v>
      </c>
      <c r="S169" s="112">
        <f>IF(RES_hhdet_tes!S169=0,"",RES_hhdet_tes!S169/RES_hhdet_fec!S169)</f>
        <v>0.68130313055595804</v>
      </c>
      <c r="T169" s="112">
        <f>IF(RES_hhdet_tes!T169=0,"",RES_hhdet_tes!T169/RES_hhdet_fec!T169)</f>
        <v>0.71381576055597395</v>
      </c>
      <c r="U169" s="112">
        <f>IF(RES_hhdet_tes!U169=0,"",RES_hhdet_tes!U169/RES_hhdet_fec!U169)</f>
        <v>0.73018949248936094</v>
      </c>
      <c r="V169" s="112">
        <f>IF(RES_hhdet_tes!V169=0,"",RES_hhdet_tes!V169/RES_hhdet_fec!V169)</f>
        <v>0.73892539133606849</v>
      </c>
      <c r="W169" s="112">
        <f>IF(RES_hhdet_tes!W169=0,"",RES_hhdet_tes!W169/RES_hhdet_fec!W169)</f>
        <v>0.74113419366430544</v>
      </c>
      <c r="X169" s="112">
        <f>IF(RES_hhdet_tes!X169=0,"",RES_hhdet_tes!X169/RES_hhdet_fec!X169)</f>
        <v>0.74133417655508982</v>
      </c>
      <c r="Y169" s="112">
        <f>IF(RES_hhdet_tes!Y169=0,"",RES_hhdet_tes!Y169/RES_hhdet_fec!Y169)</f>
        <v>0.751168010481572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0.63638053770781355</v>
      </c>
      <c r="C171" s="112">
        <f>IF(RES_hhdet_tes!C171=0,"",RES_hhdet_tes!C171/RES_hhdet_fec!C171)</f>
        <v>0.63903598551872931</v>
      </c>
      <c r="D171" s="112">
        <f>IF(RES_hhdet_tes!D171=0,"",RES_hhdet_tes!D171/RES_hhdet_fec!D171)</f>
        <v>0.64265296564622842</v>
      </c>
      <c r="E171" s="112">
        <f>IF(RES_hhdet_tes!E171=0,"",RES_hhdet_tes!E171/RES_hhdet_fec!E171)</f>
        <v>0.64629508375989297</v>
      </c>
      <c r="F171" s="112">
        <f>IF(RES_hhdet_tes!F171=0,"",RES_hhdet_tes!F171/RES_hhdet_fec!F171)</f>
        <v>0.65004372269065602</v>
      </c>
      <c r="G171" s="112">
        <f>IF(RES_hhdet_tes!G171=0,"",RES_hhdet_tes!G171/RES_hhdet_fec!G171)</f>
        <v>0.65413460822002001</v>
      </c>
      <c r="H171" s="112">
        <f>IF(RES_hhdet_tes!H171=0,"",RES_hhdet_tes!H171/RES_hhdet_fec!H171)</f>
        <v>0.65815033066393669</v>
      </c>
      <c r="I171" s="112">
        <f>IF(RES_hhdet_tes!I171=0,"",RES_hhdet_tes!I171/RES_hhdet_fec!I171)</f>
        <v>0.66009931309976833</v>
      </c>
      <c r="J171" s="112">
        <f>IF(RES_hhdet_tes!J171=0,"",RES_hhdet_tes!J171/RES_hhdet_fec!J171)</f>
        <v>0.66089079092675684</v>
      </c>
      <c r="K171" s="112">
        <f>IF(RES_hhdet_tes!K171=0,"",RES_hhdet_tes!K171/RES_hhdet_fec!K171)</f>
        <v>0.662373688711829</v>
      </c>
      <c r="L171" s="112">
        <f>IF(RES_hhdet_tes!L171=0,"",RES_hhdet_tes!L171/RES_hhdet_fec!L171)</f>
        <v>0.66419347446223287</v>
      </c>
      <c r="M171" s="112">
        <f>IF(RES_hhdet_tes!M171=0,"",RES_hhdet_tes!M171/RES_hhdet_fec!M171)</f>
        <v>0.66692114462805385</v>
      </c>
      <c r="N171" s="112">
        <f>IF(RES_hhdet_tes!N171=0,"",RES_hhdet_tes!N171/RES_hhdet_fec!N171)</f>
        <v>0.67002695395732914</v>
      </c>
      <c r="O171" s="112">
        <f>IF(RES_hhdet_tes!O171=0,"",RES_hhdet_tes!O171/RES_hhdet_fec!O171)</f>
        <v>0.67287718393301754</v>
      </c>
      <c r="P171" s="112">
        <f>IF(RES_hhdet_tes!P171=0,"",RES_hhdet_tes!P171/RES_hhdet_fec!P171)</f>
        <v>0.67442096446808275</v>
      </c>
      <c r="Q171" s="112">
        <f>IF(RES_hhdet_tes!Q171=0,"",RES_hhdet_tes!Q171/RES_hhdet_fec!Q171)</f>
        <v>0.68127768066086902</v>
      </c>
      <c r="R171" s="112">
        <f>IF(RES_hhdet_tes!R171=0,"",RES_hhdet_tes!R171/RES_hhdet_fec!R171)</f>
        <v>0.69000816268648446</v>
      </c>
      <c r="S171" s="112">
        <f>IF(RES_hhdet_tes!S171=0,"",RES_hhdet_tes!S171/RES_hhdet_fec!S171)</f>
        <v>0.70080650386385424</v>
      </c>
      <c r="T171" s="112">
        <f>IF(RES_hhdet_tes!T171=0,"",RES_hhdet_tes!T171/RES_hhdet_fec!T171)</f>
        <v>0.71630186132731988</v>
      </c>
      <c r="U171" s="112">
        <f>IF(RES_hhdet_tes!U171=0,"",RES_hhdet_tes!U171/RES_hhdet_fec!U171)</f>
        <v>0.73053533353782985</v>
      </c>
      <c r="V171" s="112">
        <f>IF(RES_hhdet_tes!V171=0,"",RES_hhdet_tes!V171/RES_hhdet_fec!V171)</f>
        <v>0.73870284920993767</v>
      </c>
      <c r="W171" s="112">
        <f>IF(RES_hhdet_tes!W171=0,"",RES_hhdet_tes!W171/RES_hhdet_fec!W171)</f>
        <v>0.7416409761229279</v>
      </c>
      <c r="X171" s="112">
        <f>IF(RES_hhdet_tes!X171=0,"",RES_hhdet_tes!X171/RES_hhdet_fec!X171)</f>
        <v>0.74266264775003576</v>
      </c>
      <c r="Y171" s="112">
        <f>IF(RES_hhdet_tes!Y171=0,"",RES_hhdet_tes!Y171/RES_hhdet_fec!Y171)</f>
        <v>0.74629268549332284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0.90501139537147524</v>
      </c>
      <c r="C172" s="113">
        <f>IF(RES_hhdet_tes!C172=0,"",RES_hhdet_tes!C172/RES_hhdet_fec!C172)</f>
        <v>0.91774867869478716</v>
      </c>
      <c r="D172" s="113">
        <f>IF(RES_hhdet_tes!D172=0,"",RES_hhdet_tes!D172/RES_hhdet_fec!D172)</f>
        <v>0.90681924274458725</v>
      </c>
      <c r="E172" s="113">
        <f>IF(RES_hhdet_tes!E172=0,"",RES_hhdet_tes!E172/RES_hhdet_fec!E172)</f>
        <v>0.92231202072581142</v>
      </c>
      <c r="F172" s="113">
        <f>IF(RES_hhdet_tes!F172=0,"",RES_hhdet_tes!F172/RES_hhdet_fec!F172)</f>
        <v>0.90660624765207276</v>
      </c>
      <c r="G172" s="113">
        <f>IF(RES_hhdet_tes!G172=0,"",RES_hhdet_tes!G172/RES_hhdet_fec!G172)</f>
        <v>0.92230314520320222</v>
      </c>
      <c r="H172" s="113">
        <f>IF(RES_hhdet_tes!H172=0,"",RES_hhdet_tes!H172/RES_hhdet_fec!H172)</f>
        <v>0.92481040600663611</v>
      </c>
      <c r="I172" s="113">
        <f>IF(RES_hhdet_tes!I172=0,"",RES_hhdet_tes!I172/RES_hhdet_fec!I172)</f>
        <v>0.93036025607901751</v>
      </c>
      <c r="J172" s="113">
        <f>IF(RES_hhdet_tes!J172=0,"",RES_hhdet_tes!J172/RES_hhdet_fec!J172)</f>
        <v>0.91400909034589717</v>
      </c>
      <c r="K172" s="113">
        <f>IF(RES_hhdet_tes!K172=0,"",RES_hhdet_tes!K172/RES_hhdet_fec!K172)</f>
        <v>0.93122062416961637</v>
      </c>
      <c r="L172" s="113">
        <f>IF(RES_hhdet_tes!L172=0,"",RES_hhdet_tes!L172/RES_hhdet_fec!L172)</f>
        <v>0.93506715279503383</v>
      </c>
      <c r="M172" s="113">
        <f>IF(RES_hhdet_tes!M172=0,"",RES_hhdet_tes!M172/RES_hhdet_fec!M172)</f>
        <v>0.92050650357908326</v>
      </c>
      <c r="N172" s="113">
        <f>IF(RES_hhdet_tes!N172=0,"",RES_hhdet_tes!N172/RES_hhdet_fec!N172)</f>
        <v>0.94176032551034972</v>
      </c>
      <c r="O172" s="113">
        <f>IF(RES_hhdet_tes!O172=0,"",RES_hhdet_tes!O172/RES_hhdet_fec!O172)</f>
        <v>0.94530794128378892</v>
      </c>
      <c r="P172" s="113">
        <f>IF(RES_hhdet_tes!P172=0,"",RES_hhdet_tes!P172/RES_hhdet_fec!P172)</f>
        <v>0.91077962163367343</v>
      </c>
      <c r="Q172" s="113">
        <f>IF(RES_hhdet_tes!Q172=0,"",RES_hhdet_tes!Q172/RES_hhdet_fec!Q172)</f>
        <v>0.94209109767517663</v>
      </c>
      <c r="R172" s="113">
        <f>IF(RES_hhdet_tes!R172=0,"",RES_hhdet_tes!R172/RES_hhdet_fec!R172)</f>
        <v>0.94787679202986863</v>
      </c>
      <c r="S172" s="113">
        <f>IF(RES_hhdet_tes!S172=0,"",RES_hhdet_tes!S172/RES_hhdet_fec!S172)</f>
        <v>0.9467462890787588</v>
      </c>
      <c r="T172" s="113">
        <f>IF(RES_hhdet_tes!T172=0,"",RES_hhdet_tes!T172/RES_hhdet_fec!T172)</f>
        <v>0.95524868120128514</v>
      </c>
      <c r="U172" s="113">
        <f>IF(RES_hhdet_tes!U172=0,"",RES_hhdet_tes!U172/RES_hhdet_fec!U172)</f>
        <v>0.94910789053927291</v>
      </c>
      <c r="V172" s="113">
        <f>IF(RES_hhdet_tes!V172=0,"",RES_hhdet_tes!V172/RES_hhdet_fec!V172)</f>
        <v>0.94517491049660951</v>
      </c>
      <c r="W172" s="113">
        <f>IF(RES_hhdet_tes!W172=0,"",RES_hhdet_tes!W172/RES_hhdet_fec!W172)</f>
        <v>0.93537201622816635</v>
      </c>
      <c r="X172" s="113">
        <f>IF(RES_hhdet_tes!X172=0,"",RES_hhdet_tes!X172/RES_hhdet_fec!X172)</f>
        <v>0.99680525210606019</v>
      </c>
      <c r="Y172" s="113">
        <f>IF(RES_hhdet_tes!Y172=0,"",RES_hhdet_tes!Y172/RES_hhdet_fec!Y172)</f>
        <v>0.94958769038518531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0.63638053770781355</v>
      </c>
      <c r="C173" s="111">
        <f>IF(RES_hhdet_tes!C173=0,"",RES_hhdet_tes!C173/RES_hhdet_fec!C173)</f>
        <v>0.64026283461622502</v>
      </c>
      <c r="D173" s="111">
        <f>IF(RES_hhdet_tes!D173=0,"",RES_hhdet_tes!D173/RES_hhdet_fec!D173)</f>
        <v>0.6449007046626366</v>
      </c>
      <c r="E173" s="111">
        <f>IF(RES_hhdet_tes!E173=0,"",RES_hhdet_tes!E173/RES_hhdet_fec!E173)</f>
        <v>0.64925103423556485</v>
      </c>
      <c r="F173" s="111">
        <f>IF(RES_hhdet_tes!F173=0,"",RES_hhdet_tes!F173/RES_hhdet_fec!F173)</f>
        <v>0.65269457988742507</v>
      </c>
      <c r="G173" s="111">
        <f>IF(RES_hhdet_tes!G173=0,"",RES_hhdet_tes!G173/RES_hhdet_fec!G173)</f>
        <v>0.65743063152939918</v>
      </c>
      <c r="H173" s="111">
        <f>IF(RES_hhdet_tes!H173=0,"",RES_hhdet_tes!H173/RES_hhdet_fec!H173)</f>
        <v>0.6598269985737143</v>
      </c>
      <c r="I173" s="111">
        <f>IF(RES_hhdet_tes!I173=0,"",RES_hhdet_tes!I173/RES_hhdet_fec!I173)</f>
        <v>0.66139160243613482</v>
      </c>
      <c r="J173" s="111">
        <f>IF(RES_hhdet_tes!J173=0,"",RES_hhdet_tes!J173/RES_hhdet_fec!J173)</f>
        <v>0.66318627267281982</v>
      </c>
      <c r="K173" s="111">
        <f>IF(RES_hhdet_tes!K173=0,"",RES_hhdet_tes!K173/RES_hhdet_fec!K173)</f>
        <v>0.6650628013179134</v>
      </c>
      <c r="L173" s="111">
        <f>IF(RES_hhdet_tes!L173=0,"",RES_hhdet_tes!L173/RES_hhdet_fec!L173)</f>
        <v>0.66753892349594302</v>
      </c>
      <c r="M173" s="111">
        <f>IF(RES_hhdet_tes!M173=0,"",RES_hhdet_tes!M173/RES_hhdet_fec!M173)</f>
        <v>0.6684501803232622</v>
      </c>
      <c r="N173" s="111">
        <f>IF(RES_hhdet_tes!N173=0,"",RES_hhdet_tes!N173/RES_hhdet_fec!N173)</f>
        <v>0.67035567150594333</v>
      </c>
      <c r="O173" s="111">
        <f>IF(RES_hhdet_tes!O173=0,"",RES_hhdet_tes!O173/RES_hhdet_fec!O173)</f>
        <v>0.67204424734308865</v>
      </c>
      <c r="P173" s="111">
        <f>IF(RES_hhdet_tes!P173=0,"",RES_hhdet_tes!P173/RES_hhdet_fec!P173)</f>
        <v>0.67387426844756992</v>
      </c>
      <c r="Q173" s="111">
        <f>IF(RES_hhdet_tes!Q173=0,"",RES_hhdet_tes!Q173/RES_hhdet_fec!Q173)</f>
        <v>0.679961434293477</v>
      </c>
      <c r="R173" s="111">
        <f>IF(RES_hhdet_tes!R173=0,"",RES_hhdet_tes!R173/RES_hhdet_fec!R173)</f>
        <v>0.69353616329163892</v>
      </c>
      <c r="S173" s="111">
        <f>IF(RES_hhdet_tes!S173=0,"",RES_hhdet_tes!S173/RES_hhdet_fec!S173)</f>
        <v>0.7083280778627119</v>
      </c>
      <c r="T173" s="111">
        <f>IF(RES_hhdet_tes!T173=0,"",RES_hhdet_tes!T173/RES_hhdet_fec!T173)</f>
        <v>0.72610655656039402</v>
      </c>
      <c r="U173" s="111">
        <f>IF(RES_hhdet_tes!U173=0,"",RES_hhdet_tes!U173/RES_hhdet_fec!U173)</f>
        <v>0.73460248316119436</v>
      </c>
      <c r="V173" s="111">
        <f>IF(RES_hhdet_tes!V173=0,"",RES_hhdet_tes!V173/RES_hhdet_fec!V173)</f>
        <v>0.74053435103303444</v>
      </c>
      <c r="W173" s="111">
        <f>IF(RES_hhdet_tes!W173=0,"",RES_hhdet_tes!W173/RES_hhdet_fec!W173)</f>
        <v>0.74280968527896707</v>
      </c>
      <c r="X173" s="111">
        <f>IF(RES_hhdet_tes!X173=0,"",RES_hhdet_tes!X173/RES_hhdet_fec!X173)</f>
        <v>0.74375522745028311</v>
      </c>
      <c r="Y173" s="111">
        <f>IF(RES_hhdet_tes!Y173=0,"",RES_hhdet_tes!Y173/RES_hhdet_fec!Y173)</f>
        <v>0.7661815865036774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0.69545160836506204</v>
      </c>
      <c r="C175" s="124">
        <f>IF(RES_hhdet_tes!C175=0,"",RES_hhdet_tes!C175/RES_hhdet_fec!C175)</f>
        <v>0.70064353807147928</v>
      </c>
      <c r="D175" s="124">
        <f>IF(RES_hhdet_tes!D175=0,"",RES_hhdet_tes!D175/RES_hhdet_fec!D175)</f>
        <v>0.70280727288239719</v>
      </c>
      <c r="E175" s="124">
        <f>IF(RES_hhdet_tes!E175=0,"",RES_hhdet_tes!E175/RES_hhdet_fec!E175)</f>
        <v>0.70100930319746502</v>
      </c>
      <c r="F175" s="124">
        <f>IF(RES_hhdet_tes!F175=0,"",RES_hhdet_tes!F175/RES_hhdet_fec!F175)</f>
        <v>0.70702419346243051</v>
      </c>
      <c r="G175" s="124">
        <f>IF(RES_hhdet_tes!G175=0,"",RES_hhdet_tes!G175/RES_hhdet_fec!G175)</f>
        <v>0.70653934213288494</v>
      </c>
      <c r="H175" s="124">
        <f>IF(RES_hhdet_tes!H175=0,"",RES_hhdet_tes!H175/RES_hhdet_fec!H175)</f>
        <v>0.71619453659660492</v>
      </c>
      <c r="I175" s="124">
        <f>IF(RES_hhdet_tes!I175=0,"",RES_hhdet_tes!I175/RES_hhdet_fec!I175)</f>
        <v>0.71939540051762185</v>
      </c>
      <c r="J175" s="124">
        <f>IF(RES_hhdet_tes!J175=0,"",RES_hhdet_tes!J175/RES_hhdet_fec!J175)</f>
        <v>0.71261029905340578</v>
      </c>
      <c r="K175" s="124">
        <f>IF(RES_hhdet_tes!K175=0,"",RES_hhdet_tes!K175/RES_hhdet_fec!K175)</f>
        <v>0.7148065404106182</v>
      </c>
      <c r="L175" s="124">
        <f>IF(RES_hhdet_tes!L175=0,"",RES_hhdet_tes!L175/RES_hhdet_fec!L175)</f>
        <v>0.71460976236169238</v>
      </c>
      <c r="M175" s="124">
        <f>IF(RES_hhdet_tes!M175=0,"",RES_hhdet_tes!M175/RES_hhdet_fec!M175)</f>
        <v>0.71595018000574662</v>
      </c>
      <c r="N175" s="124">
        <f>IF(RES_hhdet_tes!N175=0,"",RES_hhdet_tes!N175/RES_hhdet_fec!N175)</f>
        <v>0.71607506347920713</v>
      </c>
      <c r="O175" s="124">
        <f>IF(RES_hhdet_tes!O175=0,"",RES_hhdet_tes!O175/RES_hhdet_fec!O175)</f>
        <v>0.72071153281952605</v>
      </c>
      <c r="P175" s="124">
        <f>IF(RES_hhdet_tes!P175=0,"",RES_hhdet_tes!P175/RES_hhdet_fec!P175)</f>
        <v>0.71288891518801201</v>
      </c>
      <c r="Q175" s="124">
        <f>IF(RES_hhdet_tes!Q175=0,"",RES_hhdet_tes!Q175/RES_hhdet_fec!Q175)</f>
        <v>0.72203076519634479</v>
      </c>
      <c r="R175" s="124">
        <f>IF(RES_hhdet_tes!R175=0,"",RES_hhdet_tes!R175/RES_hhdet_fec!R175)</f>
        <v>0.72487222645676408</v>
      </c>
      <c r="S175" s="124">
        <f>IF(RES_hhdet_tes!S175=0,"",RES_hhdet_tes!S175/RES_hhdet_fec!S175)</f>
        <v>0.73720249962004003</v>
      </c>
      <c r="T175" s="124">
        <f>IF(RES_hhdet_tes!T175=0,"",RES_hhdet_tes!T175/RES_hhdet_fec!T175)</f>
        <v>0.74508045172168857</v>
      </c>
      <c r="U175" s="124">
        <f>IF(RES_hhdet_tes!U175=0,"",RES_hhdet_tes!U175/RES_hhdet_fec!U175)</f>
        <v>0.75340831398187402</v>
      </c>
      <c r="V175" s="124">
        <f>IF(RES_hhdet_tes!V175=0,"",RES_hhdet_tes!V175/RES_hhdet_fec!V175)</f>
        <v>0.76061079991936409</v>
      </c>
      <c r="W175" s="124">
        <f>IF(RES_hhdet_tes!W175=0,"",RES_hhdet_tes!W175/RES_hhdet_fec!W175)</f>
        <v>0.76293553415454862</v>
      </c>
      <c r="X175" s="124">
        <f>IF(RES_hhdet_tes!X175=0,"",RES_hhdet_tes!X175/RES_hhdet_fec!X175)</f>
        <v>0.7558944903968241</v>
      </c>
      <c r="Y175" s="124">
        <f>IF(RES_hhdet_tes!Y175=0,"",RES_hhdet_tes!Y175/RES_hhdet_fec!Y175)</f>
        <v>0.7674332422303165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0.61638522392091488</v>
      </c>
      <c r="C176" s="111">
        <f>IF(RES_hhdet_tes!C176=0,"",RES_hhdet_tes!C176/RES_hhdet_fec!C176)</f>
        <v>0.61699839286933988</v>
      </c>
      <c r="D176" s="111">
        <f>IF(RES_hhdet_tes!D176=0,"",RES_hhdet_tes!D176/RES_hhdet_fec!D176)</f>
        <v>0.61787432212676807</v>
      </c>
      <c r="E176" s="111">
        <f>IF(RES_hhdet_tes!E176=0,"",RES_hhdet_tes!E176/RES_hhdet_fec!E176)</f>
        <v>0.61900850981579914</v>
      </c>
      <c r="F176" s="111">
        <f>IF(RES_hhdet_tes!F176=0,"",RES_hhdet_tes!F176/RES_hhdet_fec!F176)</f>
        <v>0.62014718118785728</v>
      </c>
      <c r="G176" s="111">
        <f>IF(RES_hhdet_tes!G176=0,"",RES_hhdet_tes!G176/RES_hhdet_fec!G176)</f>
        <v>0.62118864951211439</v>
      </c>
      <c r="H176" s="111">
        <f>IF(RES_hhdet_tes!H176=0,"",RES_hhdet_tes!H176/RES_hhdet_fec!H176)</f>
        <v>0.62238716581012254</v>
      </c>
      <c r="I176" s="111">
        <f>IF(RES_hhdet_tes!I176=0,"",RES_hhdet_tes!I176/RES_hhdet_fec!I176)</f>
        <v>0.62297897781830536</v>
      </c>
      <c r="J176" s="111">
        <f>IF(RES_hhdet_tes!J176=0,"",RES_hhdet_tes!J176/RES_hhdet_fec!J176)</f>
        <v>0.62306163834806627</v>
      </c>
      <c r="K176" s="111">
        <f>IF(RES_hhdet_tes!K176=0,"",RES_hhdet_tes!K176/RES_hhdet_fec!K176)</f>
        <v>0.62316981156081763</v>
      </c>
      <c r="L176" s="111">
        <f>IF(RES_hhdet_tes!L176=0,"",RES_hhdet_tes!L176/RES_hhdet_fec!L176)</f>
        <v>0.6232899508653259</v>
      </c>
      <c r="M176" s="111">
        <f>IF(RES_hhdet_tes!M176=0,"",RES_hhdet_tes!M176/RES_hhdet_fec!M176)</f>
        <v>0.62339441318815703</v>
      </c>
      <c r="N176" s="111">
        <f>IF(RES_hhdet_tes!N176=0,"",RES_hhdet_tes!N176/RES_hhdet_fec!N176)</f>
        <v>0.62347711348644697</v>
      </c>
      <c r="O176" s="111">
        <f>IF(RES_hhdet_tes!O176=0,"",RES_hhdet_tes!O176/RES_hhdet_fec!O176)</f>
        <v>0.62352338765373139</v>
      </c>
      <c r="P176" s="111">
        <f>IF(RES_hhdet_tes!P176=0,"",RES_hhdet_tes!P176/RES_hhdet_fec!P176)</f>
        <v>0.6235411147868043</v>
      </c>
      <c r="Q176" s="111">
        <f>IF(RES_hhdet_tes!Q176=0,"",RES_hhdet_tes!Q176/RES_hhdet_fec!Q176)</f>
        <v>0.6236064741099332</v>
      </c>
      <c r="R176" s="111">
        <f>IF(RES_hhdet_tes!R176=0,"",RES_hhdet_tes!R176/RES_hhdet_fec!R176)</f>
        <v>0.62383783354533273</v>
      </c>
      <c r="S176" s="111">
        <f>IF(RES_hhdet_tes!S176=0,"",RES_hhdet_tes!S176/RES_hhdet_fec!S176)</f>
        <v>0.6241537075749124</v>
      </c>
      <c r="T176" s="111">
        <f>IF(RES_hhdet_tes!T176=0,"",RES_hhdet_tes!T176/RES_hhdet_fec!T176)</f>
        <v>0.62481216726888567</v>
      </c>
      <c r="U176" s="111">
        <f>IF(RES_hhdet_tes!U176=0,"",RES_hhdet_tes!U176/RES_hhdet_fec!U176)</f>
        <v>0.62539129142063488</v>
      </c>
      <c r="V176" s="111">
        <f>IF(RES_hhdet_tes!V176=0,"",RES_hhdet_tes!V176/RES_hhdet_fec!V176)</f>
        <v>0.6257853706002543</v>
      </c>
      <c r="W176" s="111">
        <f>IF(RES_hhdet_tes!W176=0,"",RES_hhdet_tes!W176/RES_hhdet_fec!W176)</f>
        <v>0.62593661527929212</v>
      </c>
      <c r="X176" s="111">
        <f>IF(RES_hhdet_tes!X176=0,"",RES_hhdet_tes!X176/RES_hhdet_fec!X176)</f>
        <v>0.6259963352555542</v>
      </c>
      <c r="Y176" s="111">
        <f>IF(RES_hhdet_tes!Y176=0,"",RES_hhdet_tes!Y176/RES_hhdet_fec!Y176)</f>
        <v>0.62701332274189236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0.76198187868727574</v>
      </c>
      <c r="C177" s="45">
        <f>IF(RES_hhdet_tes!C177=0,"",RES_hhdet_tes!C177/RES_hhdet_fec!C177)</f>
        <v>0.76369656794923113</v>
      </c>
      <c r="D177" s="45">
        <f>IF(RES_hhdet_tes!D177=0,"",RES_hhdet_tes!D177/RES_hhdet_fec!D177)</f>
        <v>0.76577646348325434</v>
      </c>
      <c r="E177" s="45">
        <f>IF(RES_hhdet_tes!E177=0,"",RES_hhdet_tes!E177/RES_hhdet_fec!E177)</f>
        <v>0.76803632638827601</v>
      </c>
      <c r="F177" s="45">
        <f>IF(RES_hhdet_tes!F177=0,"",RES_hhdet_tes!F177/RES_hhdet_fec!F177)</f>
        <v>0.77082785431304335</v>
      </c>
      <c r="G177" s="45">
        <f>IF(RES_hhdet_tes!G177=0,"",RES_hhdet_tes!G177/RES_hhdet_fec!G177)</f>
        <v>0.77395089702158071</v>
      </c>
      <c r="H177" s="45">
        <f>IF(RES_hhdet_tes!H177=0,"",RES_hhdet_tes!H177/RES_hhdet_fec!H177)</f>
        <v>0.77723265666893326</v>
      </c>
      <c r="I177" s="45">
        <f>IF(RES_hhdet_tes!I177=0,"",RES_hhdet_tes!I177/RES_hhdet_fec!I177)</f>
        <v>0.77894728956042747</v>
      </c>
      <c r="J177" s="45">
        <f>IF(RES_hhdet_tes!J177=0,"",RES_hhdet_tes!J177/RES_hhdet_fec!J177)</f>
        <v>0.77963170818243754</v>
      </c>
      <c r="K177" s="45">
        <f>IF(RES_hhdet_tes!K177=0,"",RES_hhdet_tes!K177/RES_hhdet_fec!K177)</f>
        <v>0.78122306680886588</v>
      </c>
      <c r="L177" s="45">
        <f>IF(RES_hhdet_tes!L177=0,"",RES_hhdet_tes!L177/RES_hhdet_fec!L177)</f>
        <v>0.78317291023517122</v>
      </c>
      <c r="M177" s="45">
        <f>IF(RES_hhdet_tes!M177=0,"",RES_hhdet_tes!M177/RES_hhdet_fec!M177)</f>
        <v>0.78521296986535227</v>
      </c>
      <c r="N177" s="45">
        <f>IF(RES_hhdet_tes!N177=0,"",RES_hhdet_tes!N177/RES_hhdet_fec!N177)</f>
        <v>0.78712811618397505</v>
      </c>
      <c r="O177" s="45">
        <f>IF(RES_hhdet_tes!O177=0,"",RES_hhdet_tes!O177/RES_hhdet_fec!O177)</f>
        <v>0.78876223165876269</v>
      </c>
      <c r="P177" s="45">
        <f>IF(RES_hhdet_tes!P177=0,"",RES_hhdet_tes!P177/RES_hhdet_fec!P177)</f>
        <v>0.7895089682683244</v>
      </c>
      <c r="Q177" s="45">
        <f>IF(RES_hhdet_tes!Q177=0,"",RES_hhdet_tes!Q177/RES_hhdet_fec!Q177)</f>
        <v>0.79298529995029021</v>
      </c>
      <c r="R177" s="45">
        <f>IF(RES_hhdet_tes!R177=0,"",RES_hhdet_tes!R177/RES_hhdet_fec!R177)</f>
        <v>0.79921885761316347</v>
      </c>
      <c r="S177" s="45">
        <f>IF(RES_hhdet_tes!S177=0,"",RES_hhdet_tes!S177/RES_hhdet_fec!S177)</f>
        <v>0.80890431996515955</v>
      </c>
      <c r="T177" s="45">
        <f>IF(RES_hhdet_tes!T177=0,"",RES_hhdet_tes!T177/RES_hhdet_fec!T177)</f>
        <v>0.82274324997099368</v>
      </c>
      <c r="U177" s="45">
        <f>IF(RES_hhdet_tes!U177=0,"",RES_hhdet_tes!U177/RES_hhdet_fec!U177)</f>
        <v>0.83434743003205503</v>
      </c>
      <c r="V177" s="45">
        <f>IF(RES_hhdet_tes!V177=0,"",RES_hhdet_tes!V177/RES_hhdet_fec!V177)</f>
        <v>0.8403766734828737</v>
      </c>
      <c r="W177" s="45">
        <f>IF(RES_hhdet_tes!W177=0,"",RES_hhdet_tes!W177/RES_hhdet_fec!W177)</f>
        <v>0.84288289016979068</v>
      </c>
      <c r="X177" s="45">
        <f>IF(RES_hhdet_tes!X177=0,"",RES_hhdet_tes!X177/RES_hhdet_fec!X177)</f>
        <v>0.84373057462961498</v>
      </c>
      <c r="Y177" s="45">
        <f>IF(RES_hhdet_tes!Y177=0,"",RES_hhdet_tes!Y177/RES_hhdet_fec!Y177)</f>
        <v>0.85817847721535079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320.70905555463162</v>
      </c>
      <c r="C3" s="117">
        <f t="shared" si="0"/>
        <v>358.72571736695704</v>
      </c>
      <c r="D3" s="117">
        <f t="shared" si="0"/>
        <v>89.52774138176224</v>
      </c>
      <c r="E3" s="117">
        <f t="shared" si="0"/>
        <v>82.936549237719461</v>
      </c>
      <c r="F3" s="117">
        <f t="shared" si="0"/>
        <v>35.042689028102124</v>
      </c>
      <c r="G3" s="117">
        <f t="shared" si="0"/>
        <v>30.747767563027338</v>
      </c>
      <c r="H3" s="117">
        <f t="shared" si="0"/>
        <v>29.666269378820893</v>
      </c>
      <c r="I3" s="117">
        <f t="shared" si="0"/>
        <v>22.311271550897864</v>
      </c>
      <c r="J3" s="117">
        <f t="shared" si="0"/>
        <v>17.204407438867324</v>
      </c>
      <c r="K3" s="117">
        <f t="shared" si="0"/>
        <v>14.818368956206857</v>
      </c>
      <c r="L3" s="117">
        <f t="shared" si="0"/>
        <v>14.607571515143954</v>
      </c>
      <c r="M3" s="117">
        <f t="shared" si="0"/>
        <v>14.508204822845599</v>
      </c>
      <c r="N3" s="117">
        <f t="shared" si="0"/>
        <v>9.7037629880929135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286.99916743972602</v>
      </c>
      <c r="C4" s="122">
        <f t="shared" si="3"/>
        <v>330.66940831711804</v>
      </c>
      <c r="D4" s="122">
        <f t="shared" si="3"/>
        <v>74.266768794232419</v>
      </c>
      <c r="E4" s="122">
        <f t="shared" si="3"/>
        <v>74.290171348649551</v>
      </c>
      <c r="F4" s="122">
        <f t="shared" si="3"/>
        <v>30.384654037785392</v>
      </c>
      <c r="G4" s="122">
        <f t="shared" si="3"/>
        <v>27.598786188027475</v>
      </c>
      <c r="H4" s="122">
        <f t="shared" si="3"/>
        <v>27.433816086016954</v>
      </c>
      <c r="I4" s="122">
        <f t="shared" si="3"/>
        <v>21.672690342301816</v>
      </c>
      <c r="J4" s="122">
        <f t="shared" si="3"/>
        <v>16.7060486537397</v>
      </c>
      <c r="K4" s="122">
        <f t="shared" si="3"/>
        <v>14.408849851842966</v>
      </c>
      <c r="L4" s="122">
        <f t="shared" si="3"/>
        <v>14.234673748047234</v>
      </c>
      <c r="M4" s="122">
        <f t="shared" si="3"/>
        <v>14.159987119821006</v>
      </c>
      <c r="N4" s="122">
        <f t="shared" si="3"/>
        <v>9.4959596631157321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286.99916743972602</v>
      </c>
      <c r="C5" s="98">
        <v>330.66940831711804</v>
      </c>
      <c r="D5" s="98">
        <v>74.266768794232419</v>
      </c>
      <c r="E5" s="98">
        <v>74.290171348649551</v>
      </c>
      <c r="F5" s="98">
        <v>30.384654037785392</v>
      </c>
      <c r="G5" s="98">
        <v>27.598786188027475</v>
      </c>
      <c r="H5" s="98">
        <v>27.433816086016954</v>
      </c>
      <c r="I5" s="98">
        <v>21.672690342301816</v>
      </c>
      <c r="J5" s="98">
        <v>16.7060486537397</v>
      </c>
      <c r="K5" s="98">
        <v>14.408849851842966</v>
      </c>
      <c r="L5" s="98">
        <v>14.234673748047234</v>
      </c>
      <c r="M5" s="98">
        <v>14.159987119821006</v>
      </c>
      <c r="N5" s="98">
        <v>9.4959596631157321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24.243207346433174</v>
      </c>
      <c r="C9" s="122">
        <v>20.401064228257265</v>
      </c>
      <c r="D9" s="122">
        <v>11.02056319059762</v>
      </c>
      <c r="E9" s="122">
        <v>6.2642597965264812</v>
      </c>
      <c r="F9" s="122">
        <v>3.4226174173291146</v>
      </c>
      <c r="G9" s="122">
        <v>2.2977360193831124</v>
      </c>
      <c r="H9" s="122">
        <v>1.6079215109713325</v>
      </c>
      <c r="I9" s="122">
        <v>0.27843493524506779</v>
      </c>
      <c r="J9" s="122">
        <v>0.21493428253166921</v>
      </c>
      <c r="K9" s="122">
        <v>0.18372302513743236</v>
      </c>
      <c r="L9" s="122">
        <v>0.17752216082136271</v>
      </c>
      <c r="M9" s="122">
        <v>0.17364971707687435</v>
      </c>
      <c r="N9" s="122">
        <v>0.10805401105471614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24.242421462451127</v>
      </c>
      <c r="C11" s="98">
        <v>20.400447181272543</v>
      </c>
      <c r="D11" s="98">
        <v>11.020206904526301</v>
      </c>
      <c r="E11" s="98">
        <v>6.264112790820584</v>
      </c>
      <c r="F11" s="98">
        <v>3.4225140127784854</v>
      </c>
      <c r="G11" s="98">
        <v>2.297657263029012</v>
      </c>
      <c r="H11" s="98">
        <v>1.6078465230947538</v>
      </c>
      <c r="I11" s="98">
        <v>0.27837551375090619</v>
      </c>
      <c r="J11" s="98">
        <v>0.21486268387011662</v>
      </c>
      <c r="K11" s="98">
        <v>0.18366530052073082</v>
      </c>
      <c r="L11" s="98">
        <v>0.1774621139064963</v>
      </c>
      <c r="M11" s="98">
        <v>0.17356536763515745</v>
      </c>
      <c r="N11" s="98">
        <v>0.10799668696470471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7.8588398204774371E-4</v>
      </c>
      <c r="C12" s="98">
        <v>6.1704698472290565E-4</v>
      </c>
      <c r="D12" s="98">
        <v>3.5628607131978329E-4</v>
      </c>
      <c r="E12" s="98">
        <v>1.4700570589759013E-4</v>
      </c>
      <c r="F12" s="98">
        <v>1.0340455062905733E-4</v>
      </c>
      <c r="G12" s="98">
        <v>7.875635410034482E-5</v>
      </c>
      <c r="H12" s="98">
        <v>7.4987876578673369E-5</v>
      </c>
      <c r="I12" s="98">
        <v>5.9421494161587442E-5</v>
      </c>
      <c r="J12" s="98">
        <v>7.1598661552606873E-5</v>
      </c>
      <c r="K12" s="98">
        <v>5.7724616701522164E-5</v>
      </c>
      <c r="L12" s="98">
        <v>6.0046914866399516E-5</v>
      </c>
      <c r="M12" s="98">
        <v>8.4349441716906082E-5</v>
      </c>
      <c r="N12" s="98">
        <v>5.7324090011429864E-5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7.8588398204774371E-4</v>
      </c>
      <c r="C13" s="101">
        <v>6.1704698472290565E-4</v>
      </c>
      <c r="D13" s="101">
        <v>3.5628607131978329E-4</v>
      </c>
      <c r="E13" s="101">
        <v>1.4700570589759013E-4</v>
      </c>
      <c r="F13" s="101">
        <v>1.0340455062905733E-4</v>
      </c>
      <c r="G13" s="101">
        <v>7.875635410034482E-5</v>
      </c>
      <c r="H13" s="101">
        <v>7.4987876578673369E-5</v>
      </c>
      <c r="I13" s="101">
        <v>5.9421494161587442E-5</v>
      </c>
      <c r="J13" s="101">
        <v>7.1598661552606873E-5</v>
      </c>
      <c r="K13" s="101">
        <v>5.7724616701522164E-5</v>
      </c>
      <c r="L13" s="101">
        <v>6.0046914866399516E-5</v>
      </c>
      <c r="M13" s="101">
        <v>8.4349441716906082E-5</v>
      </c>
      <c r="N13" s="101">
        <v>5.7324090011429864E-5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9.4666807684724059</v>
      </c>
      <c r="C19" s="122">
        <v>7.6552448215817472</v>
      </c>
      <c r="D19" s="122">
        <v>4.2404093969321961</v>
      </c>
      <c r="E19" s="122">
        <v>2.3821180925434269</v>
      </c>
      <c r="F19" s="122">
        <v>1.2354175729876171</v>
      </c>
      <c r="G19" s="122">
        <v>0.85124535561674908</v>
      </c>
      <c r="H19" s="122">
        <v>0.62453178183260527</v>
      </c>
      <c r="I19" s="122">
        <v>0.36014627335098243</v>
      </c>
      <c r="J19" s="122">
        <v>0.28342450259595764</v>
      </c>
      <c r="K19" s="122">
        <v>0.22579607922645889</v>
      </c>
      <c r="L19" s="122">
        <v>0.19537560627535688</v>
      </c>
      <c r="M19" s="122">
        <v>0.17456798594772036</v>
      </c>
      <c r="N19" s="122">
        <v>9.9749313922465013E-2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9.4666807684724059</v>
      </c>
      <c r="C21" s="98">
        <v>7.6552448215817472</v>
      </c>
      <c r="D21" s="98">
        <v>4.2404093969321961</v>
      </c>
      <c r="E21" s="98">
        <v>2.3821180925434269</v>
      </c>
      <c r="F21" s="98">
        <v>1.2354175729876171</v>
      </c>
      <c r="G21" s="98">
        <v>0.85124535561674908</v>
      </c>
      <c r="H21" s="98">
        <v>0.62453178183260527</v>
      </c>
      <c r="I21" s="98">
        <v>0.36014627335098243</v>
      </c>
      <c r="J21" s="98">
        <v>0.28342450259595764</v>
      </c>
      <c r="K21" s="98">
        <v>0.22579607922645889</v>
      </c>
      <c r="L21" s="98">
        <v>0.19537560627535688</v>
      </c>
      <c r="M21" s="98">
        <v>0.17456798594772036</v>
      </c>
      <c r="N21" s="98">
        <v>9.9749313922465013E-2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2982.5910203647554</v>
      </c>
      <c r="C24" s="117">
        <f t="shared" si="7"/>
        <v>2925.0220245941341</v>
      </c>
      <c r="D24" s="117">
        <f t="shared" si="7"/>
        <v>2800.1197687337399</v>
      </c>
      <c r="E24" s="117">
        <f t="shared" si="7"/>
        <v>2942.5797834727782</v>
      </c>
      <c r="F24" s="117">
        <f t="shared" si="7"/>
        <v>2703.502446132582</v>
      </c>
      <c r="G24" s="117">
        <f t="shared" si="7"/>
        <v>2905.2142131865362</v>
      </c>
      <c r="H24" s="117">
        <f t="shared" si="7"/>
        <v>2586.8661995612078</v>
      </c>
      <c r="I24" s="117">
        <f t="shared" si="7"/>
        <v>2497.3661231430256</v>
      </c>
      <c r="J24" s="117">
        <f t="shared" si="7"/>
        <v>2782.0234291460483</v>
      </c>
      <c r="K24" s="117">
        <f t="shared" si="7"/>
        <v>2601.8355563758014</v>
      </c>
      <c r="L24" s="117">
        <f t="shared" si="7"/>
        <v>2540.3424202110123</v>
      </c>
      <c r="M24" s="117">
        <f t="shared" si="7"/>
        <v>2122.7343871629278</v>
      </c>
      <c r="N24" s="117">
        <f t="shared" si="7"/>
        <v>2154.7128608509602</v>
      </c>
      <c r="O24" s="117">
        <f t="shared" si="7"/>
        <v>2171.702549186879</v>
      </c>
      <c r="P24" s="117">
        <f t="shared" si="7"/>
        <v>1913.8063583983333</v>
      </c>
      <c r="Q24" s="117">
        <f t="shared" si="7"/>
        <v>1960.2230639668144</v>
      </c>
      <c r="R24" s="117">
        <f t="shared" ref="R24:V24" si="8">R25+R28+R30+R39</f>
        <v>2018.6801725411494</v>
      </c>
      <c r="S24" s="117">
        <f t="shared" si="8"/>
        <v>2051.9909418737907</v>
      </c>
      <c r="T24" s="117">
        <f t="shared" si="8"/>
        <v>1951.3054389034753</v>
      </c>
      <c r="U24" s="117">
        <f t="shared" si="8"/>
        <v>1978.176800807491</v>
      </c>
      <c r="V24" s="117">
        <f t="shared" si="8"/>
        <v>1923.9905317228213</v>
      </c>
      <c r="W24" s="117">
        <f t="shared" ref="W24:Y24" si="9">W25+W28+W30+W39</f>
        <v>2071.7079399459435</v>
      </c>
      <c r="X24" s="117">
        <f t="shared" si="9"/>
        <v>1857.4283851452694</v>
      </c>
      <c r="Y24" s="117">
        <f t="shared" si="9"/>
        <v>1834.7292802993854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2599.6229557960755</v>
      </c>
      <c r="C25" s="122">
        <f t="shared" si="10"/>
        <v>2564.7656739375461</v>
      </c>
      <c r="D25" s="122">
        <f t="shared" si="10"/>
        <v>2474.2886610732335</v>
      </c>
      <c r="E25" s="122">
        <f t="shared" si="10"/>
        <v>2649.626596440562</v>
      </c>
      <c r="F25" s="122">
        <f t="shared" si="10"/>
        <v>2402.375687605077</v>
      </c>
      <c r="G25" s="122">
        <f t="shared" si="10"/>
        <v>2666.7824930111024</v>
      </c>
      <c r="H25" s="122">
        <f t="shared" si="10"/>
        <v>2395.2044626412212</v>
      </c>
      <c r="I25" s="122">
        <f t="shared" si="10"/>
        <v>2345.8452032269415</v>
      </c>
      <c r="J25" s="122">
        <f t="shared" si="10"/>
        <v>2636.5491493487634</v>
      </c>
      <c r="K25" s="122">
        <f t="shared" si="10"/>
        <v>2463.7644948877773</v>
      </c>
      <c r="L25" s="122">
        <f t="shared" si="10"/>
        <v>2405.2392735079202</v>
      </c>
      <c r="M25" s="122">
        <f t="shared" si="10"/>
        <v>1982.591898644394</v>
      </c>
      <c r="N25" s="122">
        <f t="shared" si="10"/>
        <v>2033.5343679531995</v>
      </c>
      <c r="O25" s="122">
        <f t="shared" si="10"/>
        <v>2057.4256176799167</v>
      </c>
      <c r="P25" s="122">
        <f t="shared" si="10"/>
        <v>1807.6856042577635</v>
      </c>
      <c r="Q25" s="122">
        <f t="shared" si="10"/>
        <v>1859.2487186399992</v>
      </c>
      <c r="R25" s="122">
        <f t="shared" ref="R25:V25" si="11">SUM(R26:R27)</f>
        <v>1915.7015374800003</v>
      </c>
      <c r="S25" s="122">
        <f t="shared" si="11"/>
        <v>1945.9728033599993</v>
      </c>
      <c r="T25" s="122">
        <f t="shared" si="11"/>
        <v>1842.8869391200001</v>
      </c>
      <c r="U25" s="122">
        <f t="shared" si="11"/>
        <v>1872.3888645599989</v>
      </c>
      <c r="V25" s="122">
        <f t="shared" si="11"/>
        <v>1818.5805919599977</v>
      </c>
      <c r="W25" s="122">
        <f t="shared" ref="W25:Y25" si="12">SUM(W26:W27)</f>
        <v>1972.0932502799978</v>
      </c>
      <c r="X25" s="122">
        <f t="shared" si="12"/>
        <v>1763.8433359199971</v>
      </c>
      <c r="Y25" s="122">
        <f t="shared" si="12"/>
        <v>1740.1929763600026</v>
      </c>
      <c r="DA25" s="130" t="s">
        <v>2097</v>
      </c>
    </row>
    <row r="26" spans="1:105" ht="12" customHeight="1" x14ac:dyDescent="0.25">
      <c r="A26" s="97" t="s">
        <v>74</v>
      </c>
      <c r="B26" s="98">
        <v>2599.6229557960755</v>
      </c>
      <c r="C26" s="98">
        <v>2564.7656739375461</v>
      </c>
      <c r="D26" s="98">
        <v>2474.2886610732335</v>
      </c>
      <c r="E26" s="98">
        <v>2649.626596440562</v>
      </c>
      <c r="F26" s="98">
        <v>2402.375687605077</v>
      </c>
      <c r="G26" s="98">
        <v>2666.7824930111024</v>
      </c>
      <c r="H26" s="98">
        <v>2395.2044626412212</v>
      </c>
      <c r="I26" s="98">
        <v>2345.8452032269415</v>
      </c>
      <c r="J26" s="98">
        <v>2636.5491493487634</v>
      </c>
      <c r="K26" s="98">
        <v>2463.7644948877773</v>
      </c>
      <c r="L26" s="98">
        <v>2405.2392735079202</v>
      </c>
      <c r="M26" s="98">
        <v>1982.591898644394</v>
      </c>
      <c r="N26" s="98">
        <v>2033.5343679531995</v>
      </c>
      <c r="O26" s="98">
        <v>2057.4256176799167</v>
      </c>
      <c r="P26" s="98">
        <v>1807.6856042577635</v>
      </c>
      <c r="Q26" s="98">
        <v>1859.2487186399992</v>
      </c>
      <c r="R26" s="98">
        <v>1915.7015374800003</v>
      </c>
      <c r="S26" s="98">
        <v>1945.9728033599993</v>
      </c>
      <c r="T26" s="98">
        <v>1842.8869391200001</v>
      </c>
      <c r="U26" s="98">
        <v>1872.3888645599989</v>
      </c>
      <c r="V26" s="98">
        <v>1818.5805919599977</v>
      </c>
      <c r="W26" s="98">
        <v>1972.0932502799978</v>
      </c>
      <c r="X26" s="98">
        <v>1763.8433359199971</v>
      </c>
      <c r="Y26" s="98">
        <v>1740.1929763600026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275.41965581349336</v>
      </c>
      <c r="C30" s="122">
        <v>261.85537735867615</v>
      </c>
      <c r="D30" s="122">
        <v>232.62062049540251</v>
      </c>
      <c r="E30" s="122">
        <v>206.42165669910582</v>
      </c>
      <c r="F30" s="122">
        <v>213.15033474914293</v>
      </c>
      <c r="G30" s="122">
        <v>162.91173125126184</v>
      </c>
      <c r="H30" s="122">
        <v>125.58277264118311</v>
      </c>
      <c r="I30" s="122">
        <v>94.674386202591663</v>
      </c>
      <c r="J30" s="122">
        <v>85.494287637344073</v>
      </c>
      <c r="K30" s="122">
        <v>81.997726680618825</v>
      </c>
      <c r="L30" s="122">
        <v>82.776242771077989</v>
      </c>
      <c r="M30" s="122">
        <v>89.253671478755578</v>
      </c>
      <c r="N30" s="122">
        <v>77.137154643676865</v>
      </c>
      <c r="O30" s="122">
        <v>70.212222826455474</v>
      </c>
      <c r="P30" s="122">
        <v>60.539281043007158</v>
      </c>
      <c r="Q30" s="122">
        <v>58.923815532364216</v>
      </c>
      <c r="R30" s="122">
        <v>60.119602572528215</v>
      </c>
      <c r="S30" s="122">
        <v>61.495257641326489</v>
      </c>
      <c r="T30" s="122">
        <v>62.750595736752437</v>
      </c>
      <c r="U30" s="122">
        <v>60.8269360404284</v>
      </c>
      <c r="V30" s="122">
        <v>60.459900626944595</v>
      </c>
      <c r="W30" s="122">
        <v>57.09310407574398</v>
      </c>
      <c r="X30" s="122">
        <v>53.496955786719511</v>
      </c>
      <c r="Y30" s="122">
        <v>53.853274491822063</v>
      </c>
      <c r="DA30" s="130" t="s">
        <v>2102</v>
      </c>
    </row>
    <row r="31" spans="1:105" ht="12" customHeight="1" x14ac:dyDescent="0.25">
      <c r="A31" s="97" t="s">
        <v>141</v>
      </c>
      <c r="B31" s="98">
        <v>275.41066180792103</v>
      </c>
      <c r="C31" s="98">
        <v>261.84733036570577</v>
      </c>
      <c r="D31" s="98">
        <v>232.61198369248075</v>
      </c>
      <c r="E31" s="98">
        <v>206.41451067702721</v>
      </c>
      <c r="F31" s="98">
        <v>213.13947569347098</v>
      </c>
      <c r="G31" s="98">
        <v>162.90248200365426</v>
      </c>
      <c r="H31" s="98">
        <v>125.57383309627255</v>
      </c>
      <c r="I31" s="98">
        <v>94.665887540741295</v>
      </c>
      <c r="J31" s="98">
        <v>85.480196412054113</v>
      </c>
      <c r="K31" s="98">
        <v>81.98322879237783</v>
      </c>
      <c r="L31" s="98">
        <v>82.755658438552814</v>
      </c>
      <c r="M31" s="98">
        <v>89.222208512999671</v>
      </c>
      <c r="N31" s="98">
        <v>77.112633705549356</v>
      </c>
      <c r="O31" s="98">
        <v>70.187324436184667</v>
      </c>
      <c r="P31" s="98">
        <v>60.502085133243035</v>
      </c>
      <c r="Q31" s="98">
        <v>58.898339862787175</v>
      </c>
      <c r="R31" s="98">
        <v>60.092480592009444</v>
      </c>
      <c r="S31" s="98">
        <v>61.462070738204297</v>
      </c>
      <c r="T31" s="98">
        <v>62.717861886789763</v>
      </c>
      <c r="U31" s="98">
        <v>60.787943453085894</v>
      </c>
      <c r="V31" s="98">
        <v>60.414341131877251</v>
      </c>
      <c r="W31" s="98">
        <v>56.999256058674909</v>
      </c>
      <c r="X31" s="98">
        <v>53.401469150915645</v>
      </c>
      <c r="Y31" s="98">
        <v>53.686770003424712</v>
      </c>
      <c r="DA31" s="63" t="s">
        <v>2103</v>
      </c>
    </row>
    <row r="32" spans="1:105" ht="12" customHeight="1" x14ac:dyDescent="0.25">
      <c r="A32" s="97" t="s">
        <v>140</v>
      </c>
      <c r="B32" s="98">
        <v>8.994005572324177E-3</v>
      </c>
      <c r="C32" s="98">
        <v>8.0469929704052867E-3</v>
      </c>
      <c r="D32" s="98">
        <v>8.6368029217707247E-3</v>
      </c>
      <c r="E32" s="98">
        <v>7.1460220786049751E-3</v>
      </c>
      <c r="F32" s="98">
        <v>1.0859055671934058E-2</v>
      </c>
      <c r="G32" s="98">
        <v>9.2492476075887401E-3</v>
      </c>
      <c r="H32" s="98">
        <v>8.9395449105646504E-3</v>
      </c>
      <c r="I32" s="98">
        <v>8.4986618503623997E-3</v>
      </c>
      <c r="J32" s="98">
        <v>1.4091225289964811E-2</v>
      </c>
      <c r="K32" s="98">
        <v>1.4497888241001542E-2</v>
      </c>
      <c r="L32" s="98">
        <v>2.0584332525171504E-2</v>
      </c>
      <c r="M32" s="98">
        <v>3.1462965755900296E-2</v>
      </c>
      <c r="N32" s="98">
        <v>2.4520938127515868E-2</v>
      </c>
      <c r="O32" s="98">
        <v>2.4898390270805613E-2</v>
      </c>
      <c r="P32" s="98">
        <v>3.7195909764119579E-2</v>
      </c>
      <c r="Q32" s="98">
        <v>2.5475669577040803E-2</v>
      </c>
      <c r="R32" s="98">
        <v>2.7121980518774125E-2</v>
      </c>
      <c r="S32" s="98">
        <v>3.318690312218979E-2</v>
      </c>
      <c r="T32" s="98">
        <v>3.2733849962672069E-2</v>
      </c>
      <c r="U32" s="98">
        <v>3.8992587342507413E-2</v>
      </c>
      <c r="V32" s="98">
        <v>4.5559495067341402E-2</v>
      </c>
      <c r="W32" s="98">
        <v>9.3848017069071463E-2</v>
      </c>
      <c r="X32" s="98">
        <v>9.5486635803864947E-2</v>
      </c>
      <c r="Y32" s="98">
        <v>0.16650448839735216</v>
      </c>
      <c r="DA32" s="63" t="s">
        <v>2104</v>
      </c>
    </row>
    <row r="33" spans="1:105" ht="12" customHeight="1" x14ac:dyDescent="0.25">
      <c r="A33" s="100" t="s">
        <v>50</v>
      </c>
      <c r="B33" s="101">
        <v>8.994005572324177E-3</v>
      </c>
      <c r="C33" s="101">
        <v>8.0469929704052867E-3</v>
      </c>
      <c r="D33" s="101">
        <v>8.6368029217707247E-3</v>
      </c>
      <c r="E33" s="101">
        <v>7.1460220786049751E-3</v>
      </c>
      <c r="F33" s="101">
        <v>1.0859055671934058E-2</v>
      </c>
      <c r="G33" s="101">
        <v>9.2492476075887401E-3</v>
      </c>
      <c r="H33" s="101">
        <v>8.9395449105646504E-3</v>
      </c>
      <c r="I33" s="101">
        <v>8.4986618503623997E-3</v>
      </c>
      <c r="J33" s="101">
        <v>1.4091225289964811E-2</v>
      </c>
      <c r="K33" s="101">
        <v>1.4497888241001542E-2</v>
      </c>
      <c r="L33" s="101">
        <v>2.0584332525171504E-2</v>
      </c>
      <c r="M33" s="101">
        <v>3.1462965755900296E-2</v>
      </c>
      <c r="N33" s="101">
        <v>2.4520938127515868E-2</v>
      </c>
      <c r="O33" s="101">
        <v>2.4898390270805613E-2</v>
      </c>
      <c r="P33" s="101">
        <v>3.7195909764119579E-2</v>
      </c>
      <c r="Q33" s="101">
        <v>2.5475669577040803E-2</v>
      </c>
      <c r="R33" s="101">
        <v>2.7121980518774125E-2</v>
      </c>
      <c r="S33" s="101">
        <v>3.318690312218979E-2</v>
      </c>
      <c r="T33" s="101">
        <v>3.2733849962672069E-2</v>
      </c>
      <c r="U33" s="101">
        <v>3.8992587342507413E-2</v>
      </c>
      <c r="V33" s="101">
        <v>4.5559495067341402E-2</v>
      </c>
      <c r="W33" s="101">
        <v>9.3848017069071463E-2</v>
      </c>
      <c r="X33" s="101">
        <v>9.5486635803864947E-2</v>
      </c>
      <c r="Y33" s="101">
        <v>0.16650448839735216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107.54840875518671</v>
      </c>
      <c r="C39" s="122">
        <v>98.400973297911449</v>
      </c>
      <c r="D39" s="122">
        <v>93.210487165104269</v>
      </c>
      <c r="E39" s="122">
        <v>86.531530333110339</v>
      </c>
      <c r="F39" s="122">
        <v>87.976423778362033</v>
      </c>
      <c r="G39" s="122">
        <v>75.519988924172168</v>
      </c>
      <c r="H39" s="122">
        <v>66.078964278803383</v>
      </c>
      <c r="I39" s="122">
        <v>56.846533713492619</v>
      </c>
      <c r="J39" s="122">
        <v>59.979992159940863</v>
      </c>
      <c r="K39" s="122">
        <v>56.073334807405594</v>
      </c>
      <c r="L39" s="122">
        <v>52.326903932013956</v>
      </c>
      <c r="M39" s="122">
        <v>50.888817039778061</v>
      </c>
      <c r="N39" s="122">
        <v>44.041338254083499</v>
      </c>
      <c r="O39" s="122">
        <v>44.064708680506762</v>
      </c>
      <c r="P39" s="122">
        <v>45.581473097562487</v>
      </c>
      <c r="Q39" s="122">
        <v>42.050529794450966</v>
      </c>
      <c r="R39" s="122">
        <v>42.859032488620805</v>
      </c>
      <c r="S39" s="122">
        <v>44.522880872465045</v>
      </c>
      <c r="T39" s="122">
        <v>45.66790404672269</v>
      </c>
      <c r="U39" s="122">
        <v>44.961000207063734</v>
      </c>
      <c r="V39" s="122">
        <v>44.950039135879074</v>
      </c>
      <c r="W39" s="122">
        <v>42.52158559020161</v>
      </c>
      <c r="X39" s="122">
        <v>40.088093438552818</v>
      </c>
      <c r="Y39" s="122">
        <v>40.683029447560848</v>
      </c>
      <c r="DA39" s="130" t="s">
        <v>2111</v>
      </c>
    </row>
    <row r="40" spans="1:105" ht="12" customHeight="1" x14ac:dyDescent="0.25">
      <c r="A40" s="97" t="s">
        <v>50</v>
      </c>
      <c r="B40" s="98">
        <v>107.54840875518671</v>
      </c>
      <c r="C40" s="98">
        <v>98.400973297911449</v>
      </c>
      <c r="D40" s="98">
        <v>93.210487165104269</v>
      </c>
      <c r="E40" s="98">
        <v>86.531530333110339</v>
      </c>
      <c r="F40" s="98">
        <v>87.976423778362033</v>
      </c>
      <c r="G40" s="98">
        <v>75.519988924172168</v>
      </c>
      <c r="H40" s="98">
        <v>66.078964278803383</v>
      </c>
      <c r="I40" s="98">
        <v>56.846533713492619</v>
      </c>
      <c r="J40" s="98">
        <v>59.979992159940863</v>
      </c>
      <c r="K40" s="98">
        <v>56.073334807405594</v>
      </c>
      <c r="L40" s="98">
        <v>52.326903932013956</v>
      </c>
      <c r="M40" s="98">
        <v>50.888817039778061</v>
      </c>
      <c r="N40" s="98">
        <v>44.041338254083499</v>
      </c>
      <c r="O40" s="98">
        <v>44.064708680506762</v>
      </c>
      <c r="P40" s="98">
        <v>45.581473097562487</v>
      </c>
      <c r="Q40" s="98">
        <v>42.050529794450966</v>
      </c>
      <c r="R40" s="98">
        <v>42.859032488620805</v>
      </c>
      <c r="S40" s="98">
        <v>44.522880872465045</v>
      </c>
      <c r="T40" s="98">
        <v>45.66790404672269</v>
      </c>
      <c r="U40" s="98">
        <v>44.961000207063734</v>
      </c>
      <c r="V40" s="98">
        <v>44.950039135879074</v>
      </c>
      <c r="W40" s="98">
        <v>42.52158559020161</v>
      </c>
      <c r="X40" s="98">
        <v>40.088093438552818</v>
      </c>
      <c r="Y40" s="98">
        <v>40.683029447560848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14367.224729245148</v>
      </c>
      <c r="C43" s="117">
        <f t="shared" si="14"/>
        <v>15786.915084785132</v>
      </c>
      <c r="D43" s="117">
        <f t="shared" si="14"/>
        <v>13933.132999010519</v>
      </c>
      <c r="E43" s="117">
        <f t="shared" si="14"/>
        <v>11718.291505681789</v>
      </c>
      <c r="F43" s="117">
        <f t="shared" si="14"/>
        <v>12225.678023044709</v>
      </c>
      <c r="G43" s="117">
        <f t="shared" si="14"/>
        <v>11965.27084069945</v>
      </c>
      <c r="H43" s="117">
        <f t="shared" si="14"/>
        <v>10402.037379375482</v>
      </c>
      <c r="I43" s="117">
        <f t="shared" si="14"/>
        <v>8107.6285610440646</v>
      </c>
      <c r="J43" s="117">
        <f t="shared" si="14"/>
        <v>7832.7734911124362</v>
      </c>
      <c r="K43" s="117">
        <f t="shared" si="14"/>
        <v>7584.7922897192311</v>
      </c>
      <c r="L43" s="117">
        <f t="shared" si="14"/>
        <v>6160.8200806718232</v>
      </c>
      <c r="M43" s="117">
        <f t="shared" si="14"/>
        <v>5786.1864638730694</v>
      </c>
      <c r="N43" s="117">
        <f t="shared" si="14"/>
        <v>5049.05818320652</v>
      </c>
      <c r="O43" s="117">
        <f t="shared" si="14"/>
        <v>4778.9676426918923</v>
      </c>
      <c r="P43" s="117">
        <f t="shared" si="14"/>
        <v>3677.5605800004278</v>
      </c>
      <c r="Q43" s="117">
        <f t="shared" si="14"/>
        <v>4061.4196356725793</v>
      </c>
      <c r="R43" s="117">
        <f t="shared" ref="R43:V43" si="15">R44+R47+R49+R58</f>
        <v>3692.2201903556352</v>
      </c>
      <c r="S43" s="117">
        <f t="shared" si="15"/>
        <v>2970.1735855006968</v>
      </c>
      <c r="T43" s="117">
        <f t="shared" si="15"/>
        <v>3414.5851007816004</v>
      </c>
      <c r="U43" s="117">
        <f t="shared" si="15"/>
        <v>2705.1908952901354</v>
      </c>
      <c r="V43" s="117">
        <f t="shared" si="15"/>
        <v>2430.9887398363712</v>
      </c>
      <c r="W43" s="117">
        <f t="shared" ref="W43:Y43" si="16">W44+W47+W49+W58</f>
        <v>2276.8376340230202</v>
      </c>
      <c r="X43" s="117">
        <f t="shared" si="16"/>
        <v>1904.1894699234833</v>
      </c>
      <c r="Y43" s="117">
        <f t="shared" si="16"/>
        <v>1661.9182920560413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12336.718889815429</v>
      </c>
      <c r="C44" s="122">
        <f t="shared" si="17"/>
        <v>13849.651149043864</v>
      </c>
      <c r="D44" s="122">
        <f t="shared" si="17"/>
        <v>12163.747328619591</v>
      </c>
      <c r="E44" s="122">
        <f t="shared" si="17"/>
        <v>10228.554838435712</v>
      </c>
      <c r="F44" s="122">
        <f t="shared" si="17"/>
        <v>10637.32222459375</v>
      </c>
      <c r="G44" s="122">
        <f t="shared" si="17"/>
        <v>10567.61867089529</v>
      </c>
      <c r="H44" s="122">
        <f t="shared" si="17"/>
        <v>9137.9094898443091</v>
      </c>
      <c r="I44" s="122">
        <f t="shared" si="17"/>
        <v>7123.7573877488785</v>
      </c>
      <c r="J44" s="122">
        <f t="shared" si="17"/>
        <v>6931.3199230275623</v>
      </c>
      <c r="K44" s="122">
        <f t="shared" si="17"/>
        <v>6735.5228393565903</v>
      </c>
      <c r="L44" s="122">
        <f t="shared" si="17"/>
        <v>5497.3257012949089</v>
      </c>
      <c r="M44" s="122">
        <f t="shared" si="17"/>
        <v>5078.1174548355075</v>
      </c>
      <c r="N44" s="122">
        <f t="shared" si="17"/>
        <v>4490.3555604274443</v>
      </c>
      <c r="O44" s="122">
        <f t="shared" si="17"/>
        <v>4251.099761843373</v>
      </c>
      <c r="P44" s="122">
        <f t="shared" si="17"/>
        <v>3179.7440233063567</v>
      </c>
      <c r="Q44" s="122">
        <f t="shared" si="17"/>
        <v>3590.230312598861</v>
      </c>
      <c r="R44" s="122">
        <f t="shared" ref="R44:V44" si="18">SUM(R45:R46)</f>
        <v>3261.8414769431474</v>
      </c>
      <c r="S44" s="122">
        <f t="shared" si="18"/>
        <v>2609.6944318656911</v>
      </c>
      <c r="T44" s="122">
        <f t="shared" si="18"/>
        <v>2985.5581043444331</v>
      </c>
      <c r="U44" s="122">
        <f t="shared" si="18"/>
        <v>2371.9596790024439</v>
      </c>
      <c r="V44" s="122">
        <f t="shared" si="18"/>
        <v>2123.8056867145897</v>
      </c>
      <c r="W44" s="122">
        <f t="shared" ref="W44:Y44" si="19">SUM(W45:W46)</f>
        <v>2020.4666383052254</v>
      </c>
      <c r="X44" s="122">
        <f t="shared" si="19"/>
        <v>1722.6163870436933</v>
      </c>
      <c r="Y44" s="122">
        <f t="shared" si="19"/>
        <v>1495.4974257019508</v>
      </c>
      <c r="DA44" s="130" t="s">
        <v>2115</v>
      </c>
    </row>
    <row r="45" spans="1:105" ht="12" customHeight="1" x14ac:dyDescent="0.25">
      <c r="A45" s="97" t="s">
        <v>211</v>
      </c>
      <c r="B45" s="98">
        <v>12336.718889815429</v>
      </c>
      <c r="C45" s="98">
        <v>13849.651149043864</v>
      </c>
      <c r="D45" s="98">
        <v>12163.747328619591</v>
      </c>
      <c r="E45" s="98">
        <v>10228.554838435712</v>
      </c>
      <c r="F45" s="98">
        <v>10637.32222459375</v>
      </c>
      <c r="G45" s="98">
        <v>10567.61867089529</v>
      </c>
      <c r="H45" s="98">
        <v>9137.9094898443091</v>
      </c>
      <c r="I45" s="98">
        <v>7123.7573877488785</v>
      </c>
      <c r="J45" s="98">
        <v>6931.3199230275623</v>
      </c>
      <c r="K45" s="98">
        <v>6735.5228393565903</v>
      </c>
      <c r="L45" s="98">
        <v>5497.3257012949089</v>
      </c>
      <c r="M45" s="98">
        <v>5078.1174548355075</v>
      </c>
      <c r="N45" s="98">
        <v>4490.3555604274443</v>
      </c>
      <c r="O45" s="98">
        <v>4251.099761843373</v>
      </c>
      <c r="P45" s="98">
        <v>3179.7440233063567</v>
      </c>
      <c r="Q45" s="98">
        <v>3590.230312598861</v>
      </c>
      <c r="R45" s="98">
        <v>3261.8414769431474</v>
      </c>
      <c r="S45" s="98">
        <v>2609.6944318656911</v>
      </c>
      <c r="T45" s="98">
        <v>2985.5581043444331</v>
      </c>
      <c r="U45" s="98">
        <v>2371.9596790024439</v>
      </c>
      <c r="V45" s="98">
        <v>2123.8056867145897</v>
      </c>
      <c r="W45" s="98">
        <v>2020.4666383052254</v>
      </c>
      <c r="X45" s="98">
        <v>1722.6163870436933</v>
      </c>
      <c r="Y45" s="98">
        <v>1495.4974257019508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1595.8041718245745</v>
      </c>
      <c r="C49" s="122">
        <v>1536.5539642361318</v>
      </c>
      <c r="D49" s="122">
        <v>1411.5098268204065</v>
      </c>
      <c r="E49" s="122">
        <v>1188.4910000442849</v>
      </c>
      <c r="F49" s="122">
        <v>1294.8565051662479</v>
      </c>
      <c r="G49" s="122">
        <v>1163.490936104713</v>
      </c>
      <c r="H49" s="122">
        <v>1076.7900919556896</v>
      </c>
      <c r="I49" s="122">
        <v>843.91322293112205</v>
      </c>
      <c r="J49" s="122">
        <v>780.6047508524382</v>
      </c>
      <c r="K49" s="122">
        <v>742.99536256341219</v>
      </c>
      <c r="L49" s="122">
        <v>569.92040378509057</v>
      </c>
      <c r="M49" s="122">
        <v>616.94613612449336</v>
      </c>
      <c r="N49" s="122">
        <v>483.63070353255415</v>
      </c>
      <c r="O49" s="122">
        <v>454.78269663662797</v>
      </c>
      <c r="P49" s="122">
        <v>427.99779433364284</v>
      </c>
      <c r="Q49" s="122">
        <v>409.13223032113933</v>
      </c>
      <c r="R49" s="122">
        <v>371.2836897768542</v>
      </c>
      <c r="S49" s="122">
        <v>305.49874657430979</v>
      </c>
      <c r="T49" s="122">
        <v>376.15481549556506</v>
      </c>
      <c r="U49" s="122">
        <v>287.69960803755504</v>
      </c>
      <c r="V49" s="122">
        <v>266.86188616540932</v>
      </c>
      <c r="W49" s="122">
        <v>223.41926857477338</v>
      </c>
      <c r="X49" s="122">
        <v>155.71686759630759</v>
      </c>
      <c r="Y49" s="122">
        <v>142.52818901804983</v>
      </c>
      <c r="DA49" s="130" t="s">
        <v>2120</v>
      </c>
    </row>
    <row r="50" spans="1:105" ht="12" customHeight="1" x14ac:dyDescent="0.25">
      <c r="A50" s="97" t="s">
        <v>138</v>
      </c>
      <c r="B50" s="98">
        <v>1595.7512324041452</v>
      </c>
      <c r="C50" s="98">
        <v>1536.5043969760623</v>
      </c>
      <c r="D50" s="98">
        <v>1411.4538273265428</v>
      </c>
      <c r="E50" s="98">
        <v>1188.4477644568458</v>
      </c>
      <c r="F50" s="98">
        <v>1294.7882559427062</v>
      </c>
      <c r="G50" s="98">
        <v>1163.4166174526292</v>
      </c>
      <c r="H50" s="98">
        <v>1076.7044314863956</v>
      </c>
      <c r="I50" s="98">
        <v>843.82426410655683</v>
      </c>
      <c r="J50" s="98">
        <v>780.4593694865116</v>
      </c>
      <c r="K50" s="98">
        <v>742.8446763409072</v>
      </c>
      <c r="L50" s="98">
        <v>569.78142232059099</v>
      </c>
      <c r="M50" s="98">
        <v>616.7208381215172</v>
      </c>
      <c r="N50" s="98">
        <v>483.48597022067503</v>
      </c>
      <c r="O50" s="98">
        <v>454.62442054904102</v>
      </c>
      <c r="P50" s="98">
        <v>427.71269020048794</v>
      </c>
      <c r="Q50" s="98">
        <v>408.93852223804981</v>
      </c>
      <c r="R50" s="98">
        <v>371.11039589271741</v>
      </c>
      <c r="S50" s="98">
        <v>305.34937536883314</v>
      </c>
      <c r="T50" s="98">
        <v>375.93533026672071</v>
      </c>
      <c r="U50" s="98">
        <v>287.50030757588792</v>
      </c>
      <c r="V50" s="98">
        <v>266.65084541781255</v>
      </c>
      <c r="W50" s="98">
        <v>223.00926669700695</v>
      </c>
      <c r="X50" s="98">
        <v>155.46589616007321</v>
      </c>
      <c r="Y50" s="98">
        <v>142.05964248740491</v>
      </c>
      <c r="DA50" s="63" t="s">
        <v>2121</v>
      </c>
    </row>
    <row r="51" spans="1:105" ht="12" customHeight="1" x14ac:dyDescent="0.25">
      <c r="A51" s="97" t="s">
        <v>137</v>
      </c>
      <c r="B51" s="98">
        <v>5.2939420429348315E-2</v>
      </c>
      <c r="C51" s="98">
        <v>4.956726006968995E-2</v>
      </c>
      <c r="D51" s="98">
        <v>5.5999493863686307E-2</v>
      </c>
      <c r="E51" s="98">
        <v>4.3235587439041018E-2</v>
      </c>
      <c r="F51" s="98">
        <v>6.8249223541755971E-2</v>
      </c>
      <c r="G51" s="98">
        <v>7.4318652083728731E-2</v>
      </c>
      <c r="H51" s="98">
        <v>8.5660469294047095E-2</v>
      </c>
      <c r="I51" s="98">
        <v>8.8958824565209482E-2</v>
      </c>
      <c r="J51" s="98">
        <v>0.14538136592661982</v>
      </c>
      <c r="K51" s="98">
        <v>0.15068622250504213</v>
      </c>
      <c r="L51" s="98">
        <v>0.1389814644995247</v>
      </c>
      <c r="M51" s="98">
        <v>0.22529800297620955</v>
      </c>
      <c r="N51" s="98">
        <v>0.14473331187914493</v>
      </c>
      <c r="O51" s="98">
        <v>0.15827608758695422</v>
      </c>
      <c r="P51" s="98">
        <v>0.28510413315492633</v>
      </c>
      <c r="Q51" s="98">
        <v>0.19370808308952478</v>
      </c>
      <c r="R51" s="98">
        <v>0.17329388413679581</v>
      </c>
      <c r="S51" s="98">
        <v>0.1493712054766789</v>
      </c>
      <c r="T51" s="98">
        <v>0.21948522884437471</v>
      </c>
      <c r="U51" s="98">
        <v>0.19930046166713791</v>
      </c>
      <c r="V51" s="98">
        <v>0.21104074759677577</v>
      </c>
      <c r="W51" s="98">
        <v>0.41000187776642971</v>
      </c>
      <c r="X51" s="98">
        <v>0.2509714362343814</v>
      </c>
      <c r="Y51" s="98">
        <v>0.46854653064490909</v>
      </c>
      <c r="DA51" s="63" t="s">
        <v>2122</v>
      </c>
    </row>
    <row r="52" spans="1:105" ht="12" customHeight="1" x14ac:dyDescent="0.25">
      <c r="A52" s="100" t="s">
        <v>211</v>
      </c>
      <c r="B52" s="101">
        <v>5.2939420429348315E-2</v>
      </c>
      <c r="C52" s="101">
        <v>4.956726006968995E-2</v>
      </c>
      <c r="D52" s="101">
        <v>5.5999493863686307E-2</v>
      </c>
      <c r="E52" s="101">
        <v>4.3235587439041018E-2</v>
      </c>
      <c r="F52" s="101">
        <v>6.8249223541755971E-2</v>
      </c>
      <c r="G52" s="101">
        <v>7.4318652083728731E-2</v>
      </c>
      <c r="H52" s="101">
        <v>8.5660469294047095E-2</v>
      </c>
      <c r="I52" s="101">
        <v>8.8958824565209482E-2</v>
      </c>
      <c r="J52" s="101">
        <v>0.14538136592661982</v>
      </c>
      <c r="K52" s="101">
        <v>0.15068622250504213</v>
      </c>
      <c r="L52" s="101">
        <v>0.1389814644995247</v>
      </c>
      <c r="M52" s="101">
        <v>0.22529800297620955</v>
      </c>
      <c r="N52" s="101">
        <v>0.14473331187914493</v>
      </c>
      <c r="O52" s="101">
        <v>0.15827608758695422</v>
      </c>
      <c r="P52" s="101">
        <v>0.28510413315492633</v>
      </c>
      <c r="Q52" s="101">
        <v>0.19370808308952478</v>
      </c>
      <c r="R52" s="101">
        <v>0.17329388413679581</v>
      </c>
      <c r="S52" s="101">
        <v>0.1493712054766789</v>
      </c>
      <c r="T52" s="101">
        <v>0.21948522884437471</v>
      </c>
      <c r="U52" s="101">
        <v>0.19930046166713791</v>
      </c>
      <c r="V52" s="101">
        <v>0.21104074759677577</v>
      </c>
      <c r="W52" s="101">
        <v>0.41000187776642971</v>
      </c>
      <c r="X52" s="101">
        <v>0.2509714362343814</v>
      </c>
      <c r="Y52" s="101">
        <v>0.46854653064490909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434.70166760514371</v>
      </c>
      <c r="C58" s="122">
        <v>400.70997150513574</v>
      </c>
      <c r="D58" s="122">
        <v>357.87584357052128</v>
      </c>
      <c r="E58" s="122">
        <v>301.24566720179195</v>
      </c>
      <c r="F58" s="122">
        <v>293.49929328471137</v>
      </c>
      <c r="G58" s="122">
        <v>234.16123369944671</v>
      </c>
      <c r="H58" s="122">
        <v>187.33779757548302</v>
      </c>
      <c r="I58" s="122">
        <v>139.95795036406452</v>
      </c>
      <c r="J58" s="122">
        <v>120.84881723243633</v>
      </c>
      <c r="K58" s="122">
        <v>106.2740877992287</v>
      </c>
      <c r="L58" s="122">
        <v>93.573975591823796</v>
      </c>
      <c r="M58" s="122">
        <v>91.122872913069187</v>
      </c>
      <c r="N58" s="122">
        <v>75.071919246521617</v>
      </c>
      <c r="O58" s="122">
        <v>73.085184211891246</v>
      </c>
      <c r="P58" s="122">
        <v>69.818762360427897</v>
      </c>
      <c r="Q58" s="122">
        <v>62.057092752579031</v>
      </c>
      <c r="R58" s="122">
        <v>59.095023635633389</v>
      </c>
      <c r="S58" s="122">
        <v>54.980407060696258</v>
      </c>
      <c r="T58" s="122">
        <v>52.87218094160238</v>
      </c>
      <c r="U58" s="122">
        <v>45.531608250136486</v>
      </c>
      <c r="V58" s="122">
        <v>40.321166956372046</v>
      </c>
      <c r="W58" s="122">
        <v>32.951727143021138</v>
      </c>
      <c r="X58" s="122">
        <v>25.856215283482388</v>
      </c>
      <c r="Y58" s="122">
        <v>23.892677336040617</v>
      </c>
      <c r="DA58" s="130" t="s">
        <v>2129</v>
      </c>
    </row>
    <row r="59" spans="1:105" ht="12" customHeight="1" x14ac:dyDescent="0.25">
      <c r="A59" s="97" t="s">
        <v>50</v>
      </c>
      <c r="B59" s="98">
        <v>434.70166760514371</v>
      </c>
      <c r="C59" s="98">
        <v>400.70997150513574</v>
      </c>
      <c r="D59" s="98">
        <v>357.87584357052128</v>
      </c>
      <c r="E59" s="98">
        <v>301.24566720179195</v>
      </c>
      <c r="F59" s="98">
        <v>293.49929328471137</v>
      </c>
      <c r="G59" s="98">
        <v>234.16123369944671</v>
      </c>
      <c r="H59" s="98">
        <v>187.33779757548302</v>
      </c>
      <c r="I59" s="98">
        <v>139.95795036406452</v>
      </c>
      <c r="J59" s="98">
        <v>120.84881723243633</v>
      </c>
      <c r="K59" s="98">
        <v>106.2740877992287</v>
      </c>
      <c r="L59" s="98">
        <v>93.573975591823796</v>
      </c>
      <c r="M59" s="98">
        <v>91.122872913069187</v>
      </c>
      <c r="N59" s="98">
        <v>75.071919246521617</v>
      </c>
      <c r="O59" s="98">
        <v>73.085184211891246</v>
      </c>
      <c r="P59" s="98">
        <v>69.818762360427897</v>
      </c>
      <c r="Q59" s="98">
        <v>62.057092752579031</v>
      </c>
      <c r="R59" s="98">
        <v>59.095023635633389</v>
      </c>
      <c r="S59" s="98">
        <v>54.980407060696258</v>
      </c>
      <c r="T59" s="98">
        <v>52.87218094160238</v>
      </c>
      <c r="U59" s="98">
        <v>45.531608250136486</v>
      </c>
      <c r="V59" s="98">
        <v>40.321166956372046</v>
      </c>
      <c r="W59" s="98">
        <v>32.951727143021138</v>
      </c>
      <c r="X59" s="98">
        <v>25.856215283482388</v>
      </c>
      <c r="Y59" s="98">
        <v>23.892677336040617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35170.612290000005</v>
      </c>
      <c r="C62" s="117">
        <f t="shared" si="21"/>
        <v>36985.035779999998</v>
      </c>
      <c r="D62" s="117">
        <f t="shared" si="21"/>
        <v>35938.630529999988</v>
      </c>
      <c r="E62" s="117">
        <f t="shared" si="21"/>
        <v>40570.280190000005</v>
      </c>
      <c r="F62" s="117">
        <f t="shared" si="21"/>
        <v>42130.067760000013</v>
      </c>
      <c r="G62" s="117">
        <f t="shared" si="21"/>
        <v>44030.006460000004</v>
      </c>
      <c r="H62" s="117">
        <f t="shared" si="21"/>
        <v>39969.247229999979</v>
      </c>
      <c r="I62" s="117">
        <f t="shared" si="21"/>
        <v>37444.646250000005</v>
      </c>
      <c r="J62" s="117">
        <f t="shared" si="21"/>
        <v>37615.352939999997</v>
      </c>
      <c r="K62" s="117">
        <f t="shared" si="21"/>
        <v>39508.37450999998</v>
      </c>
      <c r="L62" s="117">
        <f t="shared" si="21"/>
        <v>43916.807879999986</v>
      </c>
      <c r="M62" s="117">
        <f t="shared" si="21"/>
        <v>42253.970220000017</v>
      </c>
      <c r="N62" s="117">
        <f t="shared" si="21"/>
        <v>42552.063180000019</v>
      </c>
      <c r="O62" s="117">
        <f t="shared" si="21"/>
        <v>42449.972399999984</v>
      </c>
      <c r="P62" s="117">
        <f t="shared" si="21"/>
        <v>35586.210329999973</v>
      </c>
      <c r="Q62" s="117">
        <f t="shared" si="21"/>
        <v>39895.582320000023</v>
      </c>
      <c r="R62" s="117">
        <f t="shared" ref="R62:V62" si="22">R63+R66+R68+R77</f>
        <v>40158.43326000002</v>
      </c>
      <c r="S62" s="117">
        <f t="shared" si="22"/>
        <v>40536.803969031003</v>
      </c>
      <c r="T62" s="117">
        <f t="shared" si="22"/>
        <v>38738.348295152253</v>
      </c>
      <c r="U62" s="117">
        <f t="shared" si="22"/>
        <v>37852.322984597544</v>
      </c>
      <c r="V62" s="117">
        <f t="shared" si="22"/>
        <v>37368.852830528369</v>
      </c>
      <c r="W62" s="117">
        <f t="shared" ref="W62:Y62" si="23">W63+W66+W68+W77</f>
        <v>40790.753591169792</v>
      </c>
      <c r="X62" s="117">
        <f t="shared" si="23"/>
        <v>35053.508898654756</v>
      </c>
      <c r="Y62" s="117">
        <f t="shared" si="23"/>
        <v>30121.479776313554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26666.103559246567</v>
      </c>
      <c r="C63" s="122">
        <f t="shared" si="24"/>
        <v>28324.375904628829</v>
      </c>
      <c r="D63" s="122">
        <f t="shared" si="24"/>
        <v>27356.730276664224</v>
      </c>
      <c r="E63" s="122">
        <f t="shared" si="24"/>
        <v>32007.094267050801</v>
      </c>
      <c r="F63" s="122">
        <f t="shared" si="24"/>
        <v>34089.788343818393</v>
      </c>
      <c r="G63" s="122">
        <f t="shared" si="24"/>
        <v>35652.344137284395</v>
      </c>
      <c r="H63" s="122">
        <f t="shared" si="24"/>
        <v>31871.249347729634</v>
      </c>
      <c r="I63" s="122">
        <f t="shared" si="24"/>
        <v>30156.991499133903</v>
      </c>
      <c r="J63" s="122">
        <f t="shared" si="24"/>
        <v>31144.295686269124</v>
      </c>
      <c r="K63" s="122">
        <f t="shared" si="24"/>
        <v>32635.721676993049</v>
      </c>
      <c r="L63" s="122">
        <f t="shared" si="24"/>
        <v>36149.410022594071</v>
      </c>
      <c r="M63" s="122">
        <f t="shared" si="24"/>
        <v>34255.933817212717</v>
      </c>
      <c r="N63" s="122">
        <f t="shared" si="24"/>
        <v>35040.473148115452</v>
      </c>
      <c r="O63" s="122">
        <f t="shared" si="24"/>
        <v>34990.942631978891</v>
      </c>
      <c r="P63" s="122">
        <f t="shared" si="24"/>
        <v>28480.406420119878</v>
      </c>
      <c r="Q63" s="122">
        <f t="shared" si="24"/>
        <v>32805.175975528582</v>
      </c>
      <c r="R63" s="122">
        <f t="shared" ref="R63:V63" si="25">SUM(R64:R65)</f>
        <v>32891.341638248996</v>
      </c>
      <c r="S63" s="122">
        <f t="shared" si="25"/>
        <v>33108.628327784929</v>
      </c>
      <c r="T63" s="122">
        <f t="shared" si="25"/>
        <v>31375.344694796491</v>
      </c>
      <c r="U63" s="122">
        <f t="shared" si="25"/>
        <v>30544.467252439103</v>
      </c>
      <c r="V63" s="122">
        <f t="shared" si="25"/>
        <v>29999.979958265867</v>
      </c>
      <c r="W63" s="122">
        <f t="shared" ref="W63:Y63" si="26">SUM(W64:W65)</f>
        <v>34389.04377420184</v>
      </c>
      <c r="X63" s="122">
        <f t="shared" si="26"/>
        <v>30240.652844808115</v>
      </c>
      <c r="Y63" s="122">
        <f t="shared" si="26"/>
        <v>25804.224161148064</v>
      </c>
      <c r="DA63" s="130" t="s">
        <v>2133</v>
      </c>
    </row>
    <row r="64" spans="1:105" ht="12" customHeight="1" x14ac:dyDescent="0.25">
      <c r="A64" s="97" t="s">
        <v>212</v>
      </c>
      <c r="B64" s="98">
        <v>26666.103559246567</v>
      </c>
      <c r="C64" s="98">
        <v>28324.375904628829</v>
      </c>
      <c r="D64" s="98">
        <v>27356.730276664224</v>
      </c>
      <c r="E64" s="98">
        <v>32007.094267050801</v>
      </c>
      <c r="F64" s="98">
        <v>34089.788343818393</v>
      </c>
      <c r="G64" s="98">
        <v>35652.344137284395</v>
      </c>
      <c r="H64" s="98">
        <v>31871.249347729634</v>
      </c>
      <c r="I64" s="98">
        <v>30156.991499133903</v>
      </c>
      <c r="J64" s="98">
        <v>31144.295686269124</v>
      </c>
      <c r="K64" s="98">
        <v>32635.721676993049</v>
      </c>
      <c r="L64" s="98">
        <v>36149.410022594071</v>
      </c>
      <c r="M64" s="98">
        <v>34255.933817212717</v>
      </c>
      <c r="N64" s="98">
        <v>35040.473148115452</v>
      </c>
      <c r="O64" s="98">
        <v>34990.942631978891</v>
      </c>
      <c r="P64" s="98">
        <v>28480.406420119878</v>
      </c>
      <c r="Q64" s="98">
        <v>32805.175975528582</v>
      </c>
      <c r="R64" s="98">
        <v>32891.341638248996</v>
      </c>
      <c r="S64" s="98">
        <v>33108.628327784929</v>
      </c>
      <c r="T64" s="98">
        <v>31375.344694796491</v>
      </c>
      <c r="U64" s="98">
        <v>30544.467252439103</v>
      </c>
      <c r="V64" s="98">
        <v>29999.979958265867</v>
      </c>
      <c r="W64" s="98">
        <v>34389.04377420184</v>
      </c>
      <c r="X64" s="98">
        <v>30240.652844808115</v>
      </c>
      <c r="Y64" s="98">
        <v>25804.224161148064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5654.0582885753893</v>
      </c>
      <c r="C68" s="122">
        <v>5794.7479094975206</v>
      </c>
      <c r="D68" s="122">
        <v>5715.6464106939857</v>
      </c>
      <c r="E68" s="122">
        <v>5736.6197181662801</v>
      </c>
      <c r="F68" s="122">
        <v>5275.0468588302692</v>
      </c>
      <c r="G68" s="122">
        <v>5492.2397478055218</v>
      </c>
      <c r="H68" s="122">
        <v>5372.0868165146903</v>
      </c>
      <c r="I68" s="122">
        <v>5032.1635758404627</v>
      </c>
      <c r="J68" s="122">
        <v>4493.801593802591</v>
      </c>
      <c r="K68" s="122">
        <v>4760.906711579486</v>
      </c>
      <c r="L68" s="122">
        <v>5525.6898035467866</v>
      </c>
      <c r="M68" s="122">
        <v>5561.0344056647864</v>
      </c>
      <c r="N68" s="122">
        <v>5577.8842048352644</v>
      </c>
      <c r="O68" s="122">
        <v>5339.9468817386423</v>
      </c>
      <c r="P68" s="122">
        <v>5187.922026477383</v>
      </c>
      <c r="Q68" s="122">
        <v>5074.7807180078144</v>
      </c>
      <c r="R68" s="122">
        <v>5175.087537207085</v>
      </c>
      <c r="S68" s="122">
        <v>5057.9361878430091</v>
      </c>
      <c r="T68" s="122">
        <v>5023.2939589267817</v>
      </c>
      <c r="U68" s="122">
        <v>4905.2475472144652</v>
      </c>
      <c r="V68" s="122">
        <v>4825.4260706877467</v>
      </c>
      <c r="W68" s="122">
        <v>4058.6953605025692</v>
      </c>
      <c r="X68" s="122">
        <v>2967.9716236140621</v>
      </c>
      <c r="Y68" s="122">
        <v>2703.7706450333612</v>
      </c>
      <c r="DA68" s="130" t="s">
        <v>2138</v>
      </c>
    </row>
    <row r="69" spans="1:105" ht="12" customHeight="1" x14ac:dyDescent="0.25">
      <c r="A69" s="97" t="s">
        <v>134</v>
      </c>
      <c r="B69" s="98">
        <v>5653.8743262997859</v>
      </c>
      <c r="C69" s="98">
        <v>5794.5622414118197</v>
      </c>
      <c r="D69" s="98">
        <v>5715.4219984161609</v>
      </c>
      <c r="E69" s="98">
        <v>5736.3923969517837</v>
      </c>
      <c r="F69" s="98">
        <v>5274.7925407113125</v>
      </c>
      <c r="G69" s="98">
        <v>5491.8971214321145</v>
      </c>
      <c r="H69" s="98">
        <v>5371.6761159742755</v>
      </c>
      <c r="I69" s="98">
        <v>5031.6136716574019</v>
      </c>
      <c r="J69" s="98">
        <v>4493.0260849472988</v>
      </c>
      <c r="K69" s="98">
        <v>4760.0308784972258</v>
      </c>
      <c r="L69" s="98">
        <v>5524.128220372676</v>
      </c>
      <c r="M69" s="98">
        <v>5559.1166033307363</v>
      </c>
      <c r="N69" s="98">
        <v>5576.1404440182387</v>
      </c>
      <c r="O69" s="98">
        <v>5338.1029816081809</v>
      </c>
      <c r="P69" s="98">
        <v>5184.584081264441</v>
      </c>
      <c r="Q69" s="98">
        <v>5072.5057153856706</v>
      </c>
      <c r="R69" s="98">
        <v>5172.6758019194158</v>
      </c>
      <c r="S69" s="98">
        <v>5055.2281516241574</v>
      </c>
      <c r="T69" s="98">
        <v>5020.6940229150532</v>
      </c>
      <c r="U69" s="98">
        <v>4902.0629303029555</v>
      </c>
      <c r="V69" s="98">
        <v>4821.4723755956666</v>
      </c>
      <c r="W69" s="98">
        <v>4051.0125505774745</v>
      </c>
      <c r="X69" s="98">
        <v>2962.5516931851257</v>
      </c>
      <c r="Y69" s="98">
        <v>2694.0165508281734</v>
      </c>
      <c r="DA69" s="63" t="s">
        <v>2139</v>
      </c>
    </row>
    <row r="70" spans="1:105" ht="12" customHeight="1" x14ac:dyDescent="0.25">
      <c r="A70" s="97" t="s">
        <v>133</v>
      </c>
      <c r="B70" s="98">
        <v>0.18396227560376166</v>
      </c>
      <c r="C70" s="98">
        <v>0.18566808570068769</v>
      </c>
      <c r="D70" s="98">
        <v>0.22441227782455445</v>
      </c>
      <c r="E70" s="98">
        <v>0.22732121449643372</v>
      </c>
      <c r="F70" s="98">
        <v>0.25431811895641204</v>
      </c>
      <c r="G70" s="98">
        <v>0.3426263734073669</v>
      </c>
      <c r="H70" s="98">
        <v>0.41070054041483872</v>
      </c>
      <c r="I70" s="98">
        <v>0.54990418306108069</v>
      </c>
      <c r="J70" s="98">
        <v>0.77550885529240743</v>
      </c>
      <c r="K70" s="98">
        <v>0.87583308226034773</v>
      </c>
      <c r="L70" s="98">
        <v>1.5615831741107387</v>
      </c>
      <c r="M70" s="98">
        <v>1.9178023340500927</v>
      </c>
      <c r="N70" s="98">
        <v>1.7437608170256338</v>
      </c>
      <c r="O70" s="98">
        <v>1.8439001304616291</v>
      </c>
      <c r="P70" s="98">
        <v>3.3379452129418627</v>
      </c>
      <c r="Q70" s="98">
        <v>2.2750026221442199</v>
      </c>
      <c r="R70" s="98">
        <v>2.4117352876690403</v>
      </c>
      <c r="S70" s="98">
        <v>2.7080362188519973</v>
      </c>
      <c r="T70" s="98">
        <v>2.5999360117283032</v>
      </c>
      <c r="U70" s="98">
        <v>3.1846169115093579</v>
      </c>
      <c r="V70" s="98">
        <v>3.9536950920803706</v>
      </c>
      <c r="W70" s="98">
        <v>7.6828099250946282</v>
      </c>
      <c r="X70" s="98">
        <v>5.419930428936218</v>
      </c>
      <c r="Y70" s="98">
        <v>9.7540942051879096</v>
      </c>
      <c r="DA70" s="63" t="s">
        <v>2140</v>
      </c>
    </row>
    <row r="71" spans="1:105" ht="12" customHeight="1" x14ac:dyDescent="0.25">
      <c r="A71" s="100" t="s">
        <v>212</v>
      </c>
      <c r="B71" s="101">
        <v>0.18396227560376166</v>
      </c>
      <c r="C71" s="101">
        <v>0.18566808570068769</v>
      </c>
      <c r="D71" s="101">
        <v>0.22441227782455445</v>
      </c>
      <c r="E71" s="101">
        <v>0.22732121449643372</v>
      </c>
      <c r="F71" s="101">
        <v>0.25431811895641204</v>
      </c>
      <c r="G71" s="101">
        <v>0.3426263734073669</v>
      </c>
      <c r="H71" s="101">
        <v>0.41070054041483872</v>
      </c>
      <c r="I71" s="101">
        <v>0.54990418306108069</v>
      </c>
      <c r="J71" s="101">
        <v>0.77550885529240743</v>
      </c>
      <c r="K71" s="101">
        <v>0.87583308226034773</v>
      </c>
      <c r="L71" s="101">
        <v>1.5615831741107387</v>
      </c>
      <c r="M71" s="101">
        <v>1.9178023340500927</v>
      </c>
      <c r="N71" s="101">
        <v>1.7437608170256338</v>
      </c>
      <c r="O71" s="101">
        <v>1.8439001304616291</v>
      </c>
      <c r="P71" s="101">
        <v>3.3379452129418627</v>
      </c>
      <c r="Q71" s="101">
        <v>2.2750026221442199</v>
      </c>
      <c r="R71" s="101">
        <v>2.4117352876690403</v>
      </c>
      <c r="S71" s="101">
        <v>2.7080362188519973</v>
      </c>
      <c r="T71" s="101">
        <v>2.5999360117283032</v>
      </c>
      <c r="U71" s="101">
        <v>3.1846169115093579</v>
      </c>
      <c r="V71" s="101">
        <v>3.9536950920803706</v>
      </c>
      <c r="W71" s="101">
        <v>7.6828099250946282</v>
      </c>
      <c r="X71" s="101">
        <v>5.419930428936218</v>
      </c>
      <c r="Y71" s="101">
        <v>9.7540942051879096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2850.4504421780443</v>
      </c>
      <c r="C77" s="122">
        <v>2865.9119658736508</v>
      </c>
      <c r="D77" s="122">
        <v>2866.2538426417791</v>
      </c>
      <c r="E77" s="122">
        <v>2826.5662047829283</v>
      </c>
      <c r="F77" s="122">
        <v>2765.232557351354</v>
      </c>
      <c r="G77" s="122">
        <v>2885.4225749100842</v>
      </c>
      <c r="H77" s="122">
        <v>2725.911065755653</v>
      </c>
      <c r="I77" s="122">
        <v>2255.4911750256438</v>
      </c>
      <c r="J77" s="122">
        <v>1977.25565992828</v>
      </c>
      <c r="K77" s="122">
        <v>2111.7461214274449</v>
      </c>
      <c r="L77" s="122">
        <v>2241.7080538591281</v>
      </c>
      <c r="M77" s="122">
        <v>2437.0019971225133</v>
      </c>
      <c r="N77" s="122">
        <v>1933.7058270492973</v>
      </c>
      <c r="O77" s="122">
        <v>2119.0828862824524</v>
      </c>
      <c r="P77" s="122">
        <v>1917.8818834027079</v>
      </c>
      <c r="Q77" s="122">
        <v>2015.6256264636268</v>
      </c>
      <c r="R77" s="122">
        <v>2092.0040845439371</v>
      </c>
      <c r="S77" s="122">
        <v>2370.2394534030677</v>
      </c>
      <c r="T77" s="122">
        <v>2339.7096414289772</v>
      </c>
      <c r="U77" s="122">
        <v>2402.6081849439793</v>
      </c>
      <c r="V77" s="122">
        <v>2543.446801574752</v>
      </c>
      <c r="W77" s="122">
        <v>2343.0144564653838</v>
      </c>
      <c r="X77" s="122">
        <v>1844.8844302325817</v>
      </c>
      <c r="Y77" s="122">
        <v>1613.484970132128</v>
      </c>
      <c r="DA77" s="130" t="s">
        <v>2147</v>
      </c>
    </row>
    <row r="78" spans="1:105" ht="12" customHeight="1" x14ac:dyDescent="0.25">
      <c r="A78" s="97" t="s">
        <v>189</v>
      </c>
      <c r="B78" s="98">
        <v>2850.4504421780443</v>
      </c>
      <c r="C78" s="98">
        <v>2865.9119658736508</v>
      </c>
      <c r="D78" s="98">
        <v>2866.2538426417791</v>
      </c>
      <c r="E78" s="98">
        <v>2826.5662047829283</v>
      </c>
      <c r="F78" s="98">
        <v>2765.232557351354</v>
      </c>
      <c r="G78" s="98">
        <v>2885.4225749100842</v>
      </c>
      <c r="H78" s="98">
        <v>2725.911065755653</v>
      </c>
      <c r="I78" s="98">
        <v>2255.4911750256438</v>
      </c>
      <c r="J78" s="98">
        <v>1977.25565992828</v>
      </c>
      <c r="K78" s="98">
        <v>2111.7461214274449</v>
      </c>
      <c r="L78" s="98">
        <v>2241.7080538591281</v>
      </c>
      <c r="M78" s="98">
        <v>2437.0019971225133</v>
      </c>
      <c r="N78" s="98">
        <v>1933.7058270492973</v>
      </c>
      <c r="O78" s="98">
        <v>2119.0828862824524</v>
      </c>
      <c r="P78" s="98">
        <v>1917.8818834027079</v>
      </c>
      <c r="Q78" s="98">
        <v>2015.6256264636268</v>
      </c>
      <c r="R78" s="98">
        <v>2092.0040845439371</v>
      </c>
      <c r="S78" s="98">
        <v>2370.2394534030677</v>
      </c>
      <c r="T78" s="98">
        <v>2339.7096414289772</v>
      </c>
      <c r="U78" s="98">
        <v>2402.6081849439793</v>
      </c>
      <c r="V78" s="98">
        <v>2543.446801574752</v>
      </c>
      <c r="W78" s="98">
        <v>2343.0144564653838</v>
      </c>
      <c r="X78" s="98">
        <v>1844.8844302325817</v>
      </c>
      <c r="Y78" s="98">
        <v>1613.484970132128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390.39942800956243</v>
      </c>
      <c r="C81" s="117">
        <f t="shared" si="28"/>
        <v>437.97052886691637</v>
      </c>
      <c r="D81" s="117">
        <f t="shared" si="28"/>
        <v>550.1351145176867</v>
      </c>
      <c r="E81" s="117">
        <f t="shared" si="28"/>
        <v>645.18938913333773</v>
      </c>
      <c r="F81" s="117">
        <f t="shared" si="28"/>
        <v>769.65892143912674</v>
      </c>
      <c r="G81" s="117">
        <f t="shared" si="28"/>
        <v>795.11550879419656</v>
      </c>
      <c r="H81" s="117">
        <f t="shared" si="28"/>
        <v>860.92994612388281</v>
      </c>
      <c r="I81" s="117">
        <f t="shared" si="28"/>
        <v>843.60638735172734</v>
      </c>
      <c r="J81" s="117">
        <f t="shared" si="28"/>
        <v>845.33447641388193</v>
      </c>
      <c r="K81" s="117">
        <f t="shared" si="28"/>
        <v>832.21858211669985</v>
      </c>
      <c r="L81" s="117">
        <f t="shared" si="28"/>
        <v>860.89785280487706</v>
      </c>
      <c r="M81" s="117">
        <f t="shared" si="28"/>
        <v>914.48485088969562</v>
      </c>
      <c r="N81" s="117">
        <f t="shared" si="28"/>
        <v>805.69899346327679</v>
      </c>
      <c r="O81" s="117">
        <f t="shared" si="28"/>
        <v>755.27227347477515</v>
      </c>
      <c r="P81" s="117">
        <f t="shared" si="28"/>
        <v>725.59042112905445</v>
      </c>
      <c r="Q81" s="117">
        <f t="shared" si="28"/>
        <v>706.12646393420869</v>
      </c>
      <c r="R81" s="117">
        <f t="shared" ref="R81:V81" si="29">R82+R85+R87+R100</f>
        <v>732.41220812453503</v>
      </c>
      <c r="S81" s="117">
        <f t="shared" si="29"/>
        <v>780.4692290920151</v>
      </c>
      <c r="T81" s="117">
        <f t="shared" si="29"/>
        <v>802.3381809819823</v>
      </c>
      <c r="U81" s="117">
        <f t="shared" si="29"/>
        <v>786.04229130632234</v>
      </c>
      <c r="V81" s="117">
        <f t="shared" si="29"/>
        <v>770.20916763286095</v>
      </c>
      <c r="W81" s="117">
        <f t="shared" ref="W81:Y81" si="30">W82+W85+W87+W100</f>
        <v>715.03459512925042</v>
      </c>
      <c r="X81" s="117">
        <f t="shared" si="30"/>
        <v>655.1258750222562</v>
      </c>
      <c r="Y81" s="117">
        <f t="shared" si="30"/>
        <v>655.55356900268066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272.57224519798666</v>
      </c>
      <c r="C87" s="122">
        <v>308.60319254838498</v>
      </c>
      <c r="D87" s="122">
        <v>366.18662008189199</v>
      </c>
      <c r="E87" s="122">
        <v>415.44886723221504</v>
      </c>
      <c r="F87" s="122">
        <v>498.48694917996897</v>
      </c>
      <c r="G87" s="122">
        <v>493.63282482098992</v>
      </c>
      <c r="H87" s="122">
        <v>516.33668261221715</v>
      </c>
      <c r="I87" s="122">
        <v>473.89888636526933</v>
      </c>
      <c r="J87" s="122">
        <v>449.5494238866591</v>
      </c>
      <c r="K87" s="122">
        <v>451.86964368519739</v>
      </c>
      <c r="L87" s="122">
        <v>485.96389176237165</v>
      </c>
      <c r="M87" s="122">
        <v>538.76747164287872</v>
      </c>
      <c r="N87" s="122">
        <v>478.76552745903939</v>
      </c>
      <c r="O87" s="122">
        <v>430.57042490003192</v>
      </c>
      <c r="P87" s="122">
        <v>370.0054912307358</v>
      </c>
      <c r="Q87" s="122">
        <v>371.10415460152586</v>
      </c>
      <c r="R87" s="122">
        <v>384.29781554252639</v>
      </c>
      <c r="S87" s="122">
        <v>407.78792208731738</v>
      </c>
      <c r="T87" s="122">
        <v>418.45031445139426</v>
      </c>
      <c r="U87" s="122">
        <v>406.01940359084045</v>
      </c>
      <c r="V87" s="122">
        <v>391.53881446523457</v>
      </c>
      <c r="W87" s="122">
        <v>353.15525716360878</v>
      </c>
      <c r="X87" s="122">
        <v>312.17263259347999</v>
      </c>
      <c r="Y87" s="122">
        <v>309.95855002664035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272.56333851285677</v>
      </c>
      <c r="C92" s="101">
        <v>308.59269935406883</v>
      </c>
      <c r="D92" s="101">
        <v>366.17165732069685</v>
      </c>
      <c r="E92" s="101">
        <v>415.43166106521943</v>
      </c>
      <c r="F92" s="101">
        <v>498.45752384477368</v>
      </c>
      <c r="G92" s="101">
        <v>493.59835938780628</v>
      </c>
      <c r="H92" s="101">
        <v>516.29387753557808</v>
      </c>
      <c r="I92" s="101">
        <v>473.84266810965823</v>
      </c>
      <c r="J92" s="101">
        <v>449.46140472451998</v>
      </c>
      <c r="K92" s="101">
        <v>451.78013445523339</v>
      </c>
      <c r="L92" s="101">
        <v>485.82624141297407</v>
      </c>
      <c r="M92" s="101">
        <v>538.56162208563239</v>
      </c>
      <c r="N92" s="101">
        <v>478.61325120713894</v>
      </c>
      <c r="O92" s="101">
        <v>430.42036489369508</v>
      </c>
      <c r="P92" s="101">
        <v>369.7717683425015</v>
      </c>
      <c r="Q92" s="101">
        <v>370.93559635675098</v>
      </c>
      <c r="R92" s="101">
        <v>384.11717259327185</v>
      </c>
      <c r="S92" s="101">
        <v>407.56013432701394</v>
      </c>
      <c r="T92" s="101">
        <v>418.22552585544759</v>
      </c>
      <c r="U92" s="101">
        <v>405.75294910113638</v>
      </c>
      <c r="V92" s="101">
        <v>391.24030425534016</v>
      </c>
      <c r="W92" s="101">
        <v>352.60834404604293</v>
      </c>
      <c r="X92" s="101">
        <v>311.66487010077947</v>
      </c>
      <c r="Y92" s="101">
        <v>309.0737752339727</v>
      </c>
      <c r="DA92" s="131" t="s">
        <v>2161</v>
      </c>
    </row>
    <row r="93" spans="1:105" ht="12" customHeight="1" x14ac:dyDescent="0.25">
      <c r="A93" s="107" t="s">
        <v>123</v>
      </c>
      <c r="B93" s="104">
        <v>8.9066851298744282E-3</v>
      </c>
      <c r="C93" s="104">
        <v>1.0493194316151627E-2</v>
      </c>
      <c r="D93" s="104">
        <v>1.4962761195108464E-2</v>
      </c>
      <c r="E93" s="104">
        <v>1.720616699558274E-2</v>
      </c>
      <c r="F93" s="104">
        <v>2.9425335195314539E-2</v>
      </c>
      <c r="G93" s="104">
        <v>3.4465433183659709E-2</v>
      </c>
      <c r="H93" s="104">
        <v>4.2805076639051601E-2</v>
      </c>
      <c r="I93" s="104">
        <v>5.6218255611116624E-2</v>
      </c>
      <c r="J93" s="104">
        <v>8.801916213909293E-2</v>
      </c>
      <c r="K93" s="104">
        <v>8.9509229963998571E-2</v>
      </c>
      <c r="L93" s="104">
        <v>0.13765034939759271</v>
      </c>
      <c r="M93" s="104">
        <v>0.20584955724632092</v>
      </c>
      <c r="N93" s="104">
        <v>0.15227625190042929</v>
      </c>
      <c r="O93" s="104">
        <v>0.15006000633684186</v>
      </c>
      <c r="P93" s="104">
        <v>0.23372288823431106</v>
      </c>
      <c r="Q93" s="104">
        <v>0.16855824477487338</v>
      </c>
      <c r="R93" s="104">
        <v>0.18064294925455071</v>
      </c>
      <c r="S93" s="104">
        <v>0.22778776030345105</v>
      </c>
      <c r="T93" s="104">
        <v>0.22478859594668044</v>
      </c>
      <c r="U93" s="104">
        <v>0.26645448970408853</v>
      </c>
      <c r="V93" s="104">
        <v>0.29851020989442884</v>
      </c>
      <c r="W93" s="104">
        <v>0.54691311756584327</v>
      </c>
      <c r="X93" s="104">
        <v>0.50776249270054352</v>
      </c>
      <c r="Y93" s="104">
        <v>0.88477479266766201</v>
      </c>
      <c r="DA93" s="132" t="s">
        <v>2162</v>
      </c>
    </row>
    <row r="94" spans="1:105" ht="12" customHeight="1" x14ac:dyDescent="0.25">
      <c r="A94" s="108" t="s">
        <v>50</v>
      </c>
      <c r="B94" s="98">
        <v>8.9066851298744282E-3</v>
      </c>
      <c r="C94" s="98">
        <v>1.0493194316151627E-2</v>
      </c>
      <c r="D94" s="98">
        <v>1.4962761195108464E-2</v>
      </c>
      <c r="E94" s="98">
        <v>1.720616699558274E-2</v>
      </c>
      <c r="F94" s="98">
        <v>2.9425335195314539E-2</v>
      </c>
      <c r="G94" s="98">
        <v>3.4465433183659709E-2</v>
      </c>
      <c r="H94" s="98">
        <v>4.2805076639051601E-2</v>
      </c>
      <c r="I94" s="98">
        <v>5.6218255611116624E-2</v>
      </c>
      <c r="J94" s="98">
        <v>8.801916213909293E-2</v>
      </c>
      <c r="K94" s="98">
        <v>8.9509229963998571E-2</v>
      </c>
      <c r="L94" s="98">
        <v>0.13765034939759271</v>
      </c>
      <c r="M94" s="98">
        <v>0.20584955724632092</v>
      </c>
      <c r="N94" s="98">
        <v>0.15227625190042929</v>
      </c>
      <c r="O94" s="98">
        <v>0.15006000633684186</v>
      </c>
      <c r="P94" s="98">
        <v>0.23372288823431106</v>
      </c>
      <c r="Q94" s="98">
        <v>0.16855824477487338</v>
      </c>
      <c r="R94" s="98">
        <v>0.18064294925455071</v>
      </c>
      <c r="S94" s="98">
        <v>0.22778776030345105</v>
      </c>
      <c r="T94" s="98">
        <v>0.22478859594668044</v>
      </c>
      <c r="U94" s="98">
        <v>0.26645448970408853</v>
      </c>
      <c r="V94" s="98">
        <v>0.29851020989442884</v>
      </c>
      <c r="W94" s="98">
        <v>0.54691311756584327</v>
      </c>
      <c r="X94" s="98">
        <v>0.50776249270054352</v>
      </c>
      <c r="Y94" s="98">
        <v>0.88477479266766201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117.82718281157577</v>
      </c>
      <c r="C100" s="122">
        <v>129.36733631853139</v>
      </c>
      <c r="D100" s="122">
        <v>183.94849443579474</v>
      </c>
      <c r="E100" s="122">
        <v>229.74052190112269</v>
      </c>
      <c r="F100" s="122">
        <v>271.17197225915783</v>
      </c>
      <c r="G100" s="122">
        <v>301.48268397320663</v>
      </c>
      <c r="H100" s="122">
        <v>344.59326351166567</v>
      </c>
      <c r="I100" s="122">
        <v>369.707500986458</v>
      </c>
      <c r="J100" s="122">
        <v>395.78505252722289</v>
      </c>
      <c r="K100" s="122">
        <v>380.34893843150246</v>
      </c>
      <c r="L100" s="122">
        <v>374.93396104250542</v>
      </c>
      <c r="M100" s="122">
        <v>375.7173792468169</v>
      </c>
      <c r="N100" s="122">
        <v>326.9334660042374</v>
      </c>
      <c r="O100" s="122">
        <v>324.70184857474328</v>
      </c>
      <c r="P100" s="122">
        <v>355.58492989831859</v>
      </c>
      <c r="Q100" s="122">
        <v>335.02230933268288</v>
      </c>
      <c r="R100" s="122">
        <v>348.11439258200863</v>
      </c>
      <c r="S100" s="122">
        <v>372.68130700469771</v>
      </c>
      <c r="T100" s="122">
        <v>383.88786653058804</v>
      </c>
      <c r="U100" s="122">
        <v>380.02288771548189</v>
      </c>
      <c r="V100" s="122">
        <v>378.67035316762639</v>
      </c>
      <c r="W100" s="122">
        <v>361.87933796564164</v>
      </c>
      <c r="X100" s="122">
        <v>342.95324242877615</v>
      </c>
      <c r="Y100" s="122">
        <v>345.59501897604025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117.82718281157577</v>
      </c>
      <c r="C102" s="98">
        <v>129.36733631853139</v>
      </c>
      <c r="D102" s="98">
        <v>183.94849443579474</v>
      </c>
      <c r="E102" s="98">
        <v>229.74052190112269</v>
      </c>
      <c r="F102" s="98">
        <v>271.17197225915783</v>
      </c>
      <c r="G102" s="98">
        <v>301.48268397320663</v>
      </c>
      <c r="H102" s="98">
        <v>344.59326351166567</v>
      </c>
      <c r="I102" s="98">
        <v>369.707500986458</v>
      </c>
      <c r="J102" s="98">
        <v>395.78505252722289</v>
      </c>
      <c r="K102" s="98">
        <v>380.34893843150246</v>
      </c>
      <c r="L102" s="98">
        <v>374.93396104250542</v>
      </c>
      <c r="M102" s="98">
        <v>375.7173792468169</v>
      </c>
      <c r="N102" s="98">
        <v>326.9334660042374</v>
      </c>
      <c r="O102" s="98">
        <v>324.70184857474328</v>
      </c>
      <c r="P102" s="98">
        <v>355.58492989831859</v>
      </c>
      <c r="Q102" s="98">
        <v>335.02230933268288</v>
      </c>
      <c r="R102" s="98">
        <v>348.11439258200863</v>
      </c>
      <c r="S102" s="98">
        <v>372.68130700469771</v>
      </c>
      <c r="T102" s="98">
        <v>383.88786653058804</v>
      </c>
      <c r="U102" s="98">
        <v>380.02288771548189</v>
      </c>
      <c r="V102" s="98">
        <v>378.67035316762639</v>
      </c>
      <c r="W102" s="98">
        <v>361.87933796564164</v>
      </c>
      <c r="X102" s="98">
        <v>342.95324242877615</v>
      </c>
      <c r="Y102" s="98">
        <v>345.59501897604025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0.33872406347533651</v>
      </c>
      <c r="C105" s="117">
        <f t="shared" si="35"/>
        <v>0.31582314128646027</v>
      </c>
      <c r="D105" s="117">
        <f t="shared" si="35"/>
        <v>0.30216276985381951</v>
      </c>
      <c r="E105" s="117">
        <f t="shared" si="35"/>
        <v>0.27797822918855714</v>
      </c>
      <c r="F105" s="117">
        <f t="shared" si="35"/>
        <v>0.28515528530182543</v>
      </c>
      <c r="G105" s="117">
        <f t="shared" si="35"/>
        <v>0.24377065683032187</v>
      </c>
      <c r="H105" s="117">
        <f t="shared" si="35"/>
        <v>0.21658052392965318</v>
      </c>
      <c r="I105" s="117">
        <f t="shared" si="35"/>
        <v>0.1862550117907617</v>
      </c>
      <c r="J105" s="117">
        <f t="shared" si="35"/>
        <v>0.17794477487895871</v>
      </c>
      <c r="K105" s="117">
        <f t="shared" si="35"/>
        <v>0.15383180582405939</v>
      </c>
      <c r="L105" s="117">
        <f t="shared" si="35"/>
        <v>0.12046811172591354</v>
      </c>
      <c r="M105" s="117">
        <f t="shared" si="35"/>
        <v>0.11267594205492337</v>
      </c>
      <c r="N105" s="117">
        <f t="shared" si="35"/>
        <v>9.0991687357821135E-2</v>
      </c>
      <c r="O105" s="117">
        <f t="shared" si="35"/>
        <v>8.3301903200399735E-2</v>
      </c>
      <c r="P105" s="117">
        <f t="shared" si="35"/>
        <v>6.6878365221923017E-2</v>
      </c>
      <c r="Q105" s="117">
        <f t="shared" si="35"/>
        <v>6.0581368114348534E-2</v>
      </c>
      <c r="R105" s="117">
        <f t="shared" ref="R105:V105" si="36">R106+R109+R111+R120</f>
        <v>6.019613454758941E-2</v>
      </c>
      <c r="S105" s="117">
        <f t="shared" si="36"/>
        <v>6.3317326409115887E-2</v>
      </c>
      <c r="T105" s="117">
        <f t="shared" si="36"/>
        <v>6.4039265990400968E-2</v>
      </c>
      <c r="U105" s="117">
        <f t="shared" si="36"/>
        <v>6.0286148605062206E-2</v>
      </c>
      <c r="V105" s="117">
        <f t="shared" si="36"/>
        <v>6.0174964320454591E-2</v>
      </c>
      <c r="W105" s="117">
        <f t="shared" ref="W105:Y105" si="37">W106+W109+W111+W120</f>
        <v>5.6279239152507397E-2</v>
      </c>
      <c r="X105" s="117">
        <f t="shared" si="37"/>
        <v>5.3170082943333211E-2</v>
      </c>
      <c r="Y105" s="117">
        <f t="shared" si="37"/>
        <v>5.3170711807152986E-2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0.33872406347533651</v>
      </c>
      <c r="C120" s="122">
        <v>0.31582314128646027</v>
      </c>
      <c r="D120" s="122">
        <v>0.30216276985381951</v>
      </c>
      <c r="E120" s="122">
        <v>0.27797822918855714</v>
      </c>
      <c r="F120" s="122">
        <v>0.28515528530182543</v>
      </c>
      <c r="G120" s="122">
        <v>0.24377065683032187</v>
      </c>
      <c r="H120" s="122">
        <v>0.21658052392965318</v>
      </c>
      <c r="I120" s="122">
        <v>0.1862550117907617</v>
      </c>
      <c r="J120" s="122">
        <v>0.17794477487895871</v>
      </c>
      <c r="K120" s="122">
        <v>0.15383180582405939</v>
      </c>
      <c r="L120" s="122">
        <v>0.12046811172591354</v>
      </c>
      <c r="M120" s="122">
        <v>0.11267594205492337</v>
      </c>
      <c r="N120" s="122">
        <v>9.0991687357821135E-2</v>
      </c>
      <c r="O120" s="122">
        <v>8.3301903200399735E-2</v>
      </c>
      <c r="P120" s="122">
        <v>6.6878365221923017E-2</v>
      </c>
      <c r="Q120" s="122">
        <v>6.0581368114348534E-2</v>
      </c>
      <c r="R120" s="122">
        <v>6.019613454758941E-2</v>
      </c>
      <c r="S120" s="122">
        <v>6.3317326409115887E-2</v>
      </c>
      <c r="T120" s="122">
        <v>6.4039265990400968E-2</v>
      </c>
      <c r="U120" s="122">
        <v>6.0286148605062206E-2</v>
      </c>
      <c r="V120" s="122">
        <v>6.0174964320454591E-2</v>
      </c>
      <c r="W120" s="122">
        <v>5.6279239152507397E-2</v>
      </c>
      <c r="X120" s="122">
        <v>5.3170082943333211E-2</v>
      </c>
      <c r="Y120" s="122">
        <v>5.3170711807152986E-2</v>
      </c>
      <c r="DA120" s="130" t="s">
        <v>2188</v>
      </c>
    </row>
    <row r="121" spans="1:105" ht="12" customHeight="1" x14ac:dyDescent="0.25">
      <c r="A121" s="97" t="s">
        <v>50</v>
      </c>
      <c r="B121" s="98">
        <v>0.33872406347533651</v>
      </c>
      <c r="C121" s="98">
        <v>0.31582314128646027</v>
      </c>
      <c r="D121" s="98">
        <v>0.30216276985381951</v>
      </c>
      <c r="E121" s="98">
        <v>0.27797822918855714</v>
      </c>
      <c r="F121" s="98">
        <v>0.28515528530182543</v>
      </c>
      <c r="G121" s="98">
        <v>0.24377065683032187</v>
      </c>
      <c r="H121" s="98">
        <v>0.21658052392965318</v>
      </c>
      <c r="I121" s="98">
        <v>0.1862550117907617</v>
      </c>
      <c r="J121" s="98">
        <v>0.17794477487895871</v>
      </c>
      <c r="K121" s="98">
        <v>0.15383180582405939</v>
      </c>
      <c r="L121" s="98">
        <v>0.12046811172591354</v>
      </c>
      <c r="M121" s="98">
        <v>0.11267594205492337</v>
      </c>
      <c r="N121" s="98">
        <v>9.0991687357821135E-2</v>
      </c>
      <c r="O121" s="98">
        <v>8.3301903200399735E-2</v>
      </c>
      <c r="P121" s="98">
        <v>6.6878365221923017E-2</v>
      </c>
      <c r="Q121" s="98">
        <v>6.0581368114348534E-2</v>
      </c>
      <c r="R121" s="98">
        <v>6.019613454758941E-2</v>
      </c>
      <c r="S121" s="98">
        <v>6.3317326409115887E-2</v>
      </c>
      <c r="T121" s="98">
        <v>6.4039265990400968E-2</v>
      </c>
      <c r="U121" s="98">
        <v>6.0286148605062206E-2</v>
      </c>
      <c r="V121" s="98">
        <v>6.0174964320454591E-2</v>
      </c>
      <c r="W121" s="98">
        <v>5.6279239152507397E-2</v>
      </c>
      <c r="X121" s="98">
        <v>5.3170082943333211E-2</v>
      </c>
      <c r="Y121" s="98">
        <v>5.3170711807152986E-2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13.631279812612705</v>
      </c>
      <c r="G124" s="117">
        <f t="shared" si="42"/>
        <v>12.920010514615642</v>
      </c>
      <c r="H124" s="117">
        <f t="shared" si="42"/>
        <v>12.858951353431928</v>
      </c>
      <c r="I124" s="117">
        <f t="shared" si="42"/>
        <v>10.593411240887955</v>
      </c>
      <c r="J124" s="117">
        <f t="shared" si="42"/>
        <v>11.251318358104493</v>
      </c>
      <c r="K124" s="117">
        <f t="shared" si="42"/>
        <v>14.419757870532214</v>
      </c>
      <c r="L124" s="117">
        <f t="shared" si="42"/>
        <v>20.155001031096191</v>
      </c>
      <c r="M124" s="117">
        <f t="shared" si="42"/>
        <v>37.619231872138094</v>
      </c>
      <c r="N124" s="117">
        <f t="shared" si="42"/>
        <v>45.560481717151227</v>
      </c>
      <c r="O124" s="117">
        <f t="shared" si="42"/>
        <v>54.685339419451736</v>
      </c>
      <c r="P124" s="117">
        <f t="shared" si="42"/>
        <v>61.349595139680943</v>
      </c>
      <c r="Q124" s="117">
        <f t="shared" si="42"/>
        <v>59.586937728803548</v>
      </c>
      <c r="R124" s="117">
        <f t="shared" ref="R124:V124" si="43">R125+R128+R130+R139</f>
        <v>64.098073079808742</v>
      </c>
      <c r="S124" s="117">
        <f t="shared" si="43"/>
        <v>67.156767937887352</v>
      </c>
      <c r="T124" s="117">
        <f t="shared" si="43"/>
        <v>67.810174956839944</v>
      </c>
      <c r="U124" s="117">
        <f t="shared" si="43"/>
        <v>63.951251211461113</v>
      </c>
      <c r="V124" s="117">
        <f t="shared" si="43"/>
        <v>59.004793505734845</v>
      </c>
      <c r="W124" s="117">
        <f t="shared" ref="W124:Y124" si="44">W125+W128+W130+W139</f>
        <v>50.690659635653404</v>
      </c>
      <c r="X124" s="117">
        <f t="shared" si="44"/>
        <v>39.609801887716934</v>
      </c>
      <c r="Y124" s="117">
        <f t="shared" si="44"/>
        <v>38.841818300527535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13.631279812612705</v>
      </c>
      <c r="G139" s="122">
        <v>12.920010514615642</v>
      </c>
      <c r="H139" s="122">
        <v>12.858951353431928</v>
      </c>
      <c r="I139" s="122">
        <v>10.593411240887955</v>
      </c>
      <c r="J139" s="122">
        <v>11.251318358104493</v>
      </c>
      <c r="K139" s="122">
        <v>14.419757870532214</v>
      </c>
      <c r="L139" s="122">
        <v>20.155001031096191</v>
      </c>
      <c r="M139" s="122">
        <v>37.619231872138094</v>
      </c>
      <c r="N139" s="122">
        <v>45.560481717151227</v>
      </c>
      <c r="O139" s="122">
        <v>54.685339419451736</v>
      </c>
      <c r="P139" s="122">
        <v>61.349595139680943</v>
      </c>
      <c r="Q139" s="122">
        <v>59.586937728803548</v>
      </c>
      <c r="R139" s="122">
        <v>64.098073079808742</v>
      </c>
      <c r="S139" s="122">
        <v>67.156767937887352</v>
      </c>
      <c r="T139" s="122">
        <v>67.810174956839944</v>
      </c>
      <c r="U139" s="122">
        <v>63.951251211461113</v>
      </c>
      <c r="V139" s="122">
        <v>59.004793505734845</v>
      </c>
      <c r="W139" s="122">
        <v>50.690659635653404</v>
      </c>
      <c r="X139" s="122">
        <v>39.609801887716934</v>
      </c>
      <c r="Y139" s="122">
        <v>38.841818300527535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13.631279812612705</v>
      </c>
      <c r="G140" s="98">
        <v>12.920010514615642</v>
      </c>
      <c r="H140" s="98">
        <v>12.858951353431928</v>
      </c>
      <c r="I140" s="98">
        <v>10.593411240887955</v>
      </c>
      <c r="J140" s="98">
        <v>11.251318358104493</v>
      </c>
      <c r="K140" s="98">
        <v>14.419757870532214</v>
      </c>
      <c r="L140" s="98">
        <v>20.155001031096191</v>
      </c>
      <c r="M140" s="98">
        <v>37.619231872138094</v>
      </c>
      <c r="N140" s="98">
        <v>45.560481717151227</v>
      </c>
      <c r="O140" s="98">
        <v>54.685339419451736</v>
      </c>
      <c r="P140" s="98">
        <v>61.349595139680943</v>
      </c>
      <c r="Q140" s="98">
        <v>59.586937728803548</v>
      </c>
      <c r="R140" s="98">
        <v>64.098073079808742</v>
      </c>
      <c r="S140" s="98">
        <v>67.156767937887352</v>
      </c>
      <c r="T140" s="98">
        <v>67.810174956839944</v>
      </c>
      <c r="U140" s="98">
        <v>63.951251211461113</v>
      </c>
      <c r="V140" s="98">
        <v>59.004793505734845</v>
      </c>
      <c r="W140" s="98">
        <v>50.690659635653404</v>
      </c>
      <c r="X140" s="98">
        <v>39.609801887716934</v>
      </c>
      <c r="Y140" s="98">
        <v>38.841818300527535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5.0328066641208107</v>
      </c>
      <c r="C143" s="117">
        <f t="shared" si="49"/>
        <v>5.4872283472539074</v>
      </c>
      <c r="D143" s="117">
        <f t="shared" si="49"/>
        <v>6.3935846142447055</v>
      </c>
      <c r="E143" s="117">
        <f t="shared" si="49"/>
        <v>8.2428528805310695</v>
      </c>
      <c r="F143" s="117">
        <f t="shared" si="49"/>
        <v>12.616729721561457</v>
      </c>
      <c r="G143" s="117">
        <f t="shared" si="49"/>
        <v>13.052361843917582</v>
      </c>
      <c r="H143" s="117">
        <f t="shared" si="49"/>
        <v>13.332943614974788</v>
      </c>
      <c r="I143" s="117">
        <f t="shared" si="49"/>
        <v>12.535499356908858</v>
      </c>
      <c r="J143" s="117">
        <f t="shared" si="49"/>
        <v>15.390217424047703</v>
      </c>
      <c r="K143" s="117">
        <f t="shared" si="49"/>
        <v>20.428421152144118</v>
      </c>
      <c r="L143" s="117">
        <f t="shared" si="49"/>
        <v>27.372063808397204</v>
      </c>
      <c r="M143" s="117">
        <f t="shared" si="49"/>
        <v>36.713887565005798</v>
      </c>
      <c r="N143" s="117">
        <f t="shared" si="49"/>
        <v>35.74843406375745</v>
      </c>
      <c r="O143" s="117">
        <f t="shared" si="49"/>
        <v>35.528773389771999</v>
      </c>
      <c r="P143" s="117">
        <f t="shared" si="49"/>
        <v>33.509708955912686</v>
      </c>
      <c r="Q143" s="117">
        <f t="shared" si="49"/>
        <v>33.254698699475959</v>
      </c>
      <c r="R143" s="117">
        <f t="shared" ref="R143:V143" si="50">R144+R146+R148+R157</f>
        <v>35.76846415071423</v>
      </c>
      <c r="S143" s="117">
        <f t="shared" si="50"/>
        <v>38.173052994229039</v>
      </c>
      <c r="T143" s="117">
        <f t="shared" si="50"/>
        <v>38.379636257272637</v>
      </c>
      <c r="U143" s="117">
        <f t="shared" si="50"/>
        <v>50.808906940940119</v>
      </c>
      <c r="V143" s="117">
        <f t="shared" si="50"/>
        <v>89.897965210139716</v>
      </c>
      <c r="W143" s="117">
        <f t="shared" ref="W143:Y143" si="51">W144+W146+W148+W157</f>
        <v>166.47630006859544</v>
      </c>
      <c r="X143" s="117">
        <f t="shared" si="51"/>
        <v>243.30796489188697</v>
      </c>
      <c r="Y143" s="117">
        <f t="shared" si="51"/>
        <v>258.40468497658628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3.6195016208805741</v>
      </c>
      <c r="C148" s="122">
        <v>3.986431731810498</v>
      </c>
      <c r="D148" s="122">
        <v>4.451234910974712</v>
      </c>
      <c r="E148" s="122">
        <v>5.5327311299653426</v>
      </c>
      <c r="F148" s="122">
        <v>8.6030806202712746</v>
      </c>
      <c r="G148" s="122">
        <v>8.5711162201419722</v>
      </c>
      <c r="H148" s="122">
        <v>8.5576067611409012</v>
      </c>
      <c r="I148" s="122">
        <v>7.6698577524311986</v>
      </c>
      <c r="J148" s="122">
        <v>8.6163325220472871</v>
      </c>
      <c r="K148" s="122">
        <v>12.023713090570368</v>
      </c>
      <c r="L148" s="122">
        <v>16.899298717045522</v>
      </c>
      <c r="M148" s="122">
        <v>24.061623552424734</v>
      </c>
      <c r="N148" s="122">
        <v>23.532349748260895</v>
      </c>
      <c r="O148" s="122">
        <v>22.713745436163844</v>
      </c>
      <c r="P148" s="122">
        <v>19.968633122022492</v>
      </c>
      <c r="Q148" s="122">
        <v>20.086000356701689</v>
      </c>
      <c r="R148" s="122">
        <v>21.517357143513916</v>
      </c>
      <c r="S148" s="122">
        <v>22.917409704161464</v>
      </c>
      <c r="T148" s="122">
        <v>22.860524191246608</v>
      </c>
      <c r="U148" s="122">
        <v>30.051022974847534</v>
      </c>
      <c r="V148" s="122">
        <v>51.718062573675773</v>
      </c>
      <c r="W148" s="122">
        <v>94.789332967566381</v>
      </c>
      <c r="X148" s="122">
        <v>136.55092457195661</v>
      </c>
      <c r="Y148" s="122">
        <v>144.8757925986084</v>
      </c>
      <c r="DA148" s="130" t="s">
        <v>2214</v>
      </c>
    </row>
    <row r="149" spans="1:105" ht="12" customHeight="1" x14ac:dyDescent="0.25">
      <c r="A149" s="97" t="s">
        <v>124</v>
      </c>
      <c r="B149" s="98">
        <v>3.6194143004381245</v>
      </c>
      <c r="C149" s="98">
        <v>3.9863546009374078</v>
      </c>
      <c r="D149" s="98">
        <v>4.4511458394568821</v>
      </c>
      <c r="E149" s="98">
        <v>5.5325873123504294</v>
      </c>
      <c r="F149" s="98">
        <v>8.6026869267269443</v>
      </c>
      <c r="G149" s="98">
        <v>8.570667744491784</v>
      </c>
      <c r="H149" s="98">
        <v>8.5570390652379658</v>
      </c>
      <c r="I149" s="98">
        <v>7.6692026269001641</v>
      </c>
      <c r="J149" s="98">
        <v>8.6146968632959808</v>
      </c>
      <c r="K149" s="98">
        <v>12.021037760733163</v>
      </c>
      <c r="L149" s="98">
        <v>16.893487197790389</v>
      </c>
      <c r="M149" s="98">
        <v>24.051691697159498</v>
      </c>
      <c r="N149" s="98">
        <v>23.524765548887132</v>
      </c>
      <c r="O149" s="98">
        <v>22.706394017051238</v>
      </c>
      <c r="P149" s="98">
        <v>19.957465821906702</v>
      </c>
      <c r="Q149" s="98">
        <v>20.077865597967598</v>
      </c>
      <c r="R149" s="98">
        <v>21.508274069708612</v>
      </c>
      <c r="S149" s="98">
        <v>22.905672468173165</v>
      </c>
      <c r="T149" s="98">
        <v>22.84911720358869</v>
      </c>
      <c r="U149" s="98">
        <v>30.031865286526543</v>
      </c>
      <c r="V149" s="98">
        <v>51.675411902245685</v>
      </c>
      <c r="W149" s="98">
        <v>94.507478097525492</v>
      </c>
      <c r="X149" s="98">
        <v>136.10749813010085</v>
      </c>
      <c r="Y149" s="98">
        <v>144.09106285817433</v>
      </c>
      <c r="DA149" s="63" t="s">
        <v>2215</v>
      </c>
    </row>
    <row r="150" spans="1:105" ht="12" customHeight="1" x14ac:dyDescent="0.25">
      <c r="A150" s="97" t="s">
        <v>123</v>
      </c>
      <c r="B150" s="98">
        <v>8.7320442449749294E-5</v>
      </c>
      <c r="C150" s="98">
        <v>7.7130873090363206E-5</v>
      </c>
      <c r="D150" s="98">
        <v>8.9071517829945822E-5</v>
      </c>
      <c r="E150" s="98">
        <v>1.4381761491333181E-4</v>
      </c>
      <c r="F150" s="98">
        <v>3.9369354433049558E-4</v>
      </c>
      <c r="G150" s="98">
        <v>4.4847565018803036E-4</v>
      </c>
      <c r="H150" s="98">
        <v>5.676959029357288E-4</v>
      </c>
      <c r="I150" s="98">
        <v>6.5512553103494887E-4</v>
      </c>
      <c r="J150" s="98">
        <v>1.6356587513069536E-3</v>
      </c>
      <c r="K150" s="98">
        <v>2.6753298372041256E-3</v>
      </c>
      <c r="L150" s="98">
        <v>5.8115192551338509E-3</v>
      </c>
      <c r="M150" s="98">
        <v>9.9318552652370735E-3</v>
      </c>
      <c r="N150" s="98">
        <v>7.5841993737643049E-3</v>
      </c>
      <c r="O150" s="98">
        <v>7.3514191126063163E-3</v>
      </c>
      <c r="P150" s="98">
        <v>1.1167300115790183E-2</v>
      </c>
      <c r="Q150" s="98">
        <v>8.1347587340903915E-3</v>
      </c>
      <c r="R150" s="98">
        <v>9.0830738053039109E-3</v>
      </c>
      <c r="S150" s="98">
        <v>1.1737235988297979E-2</v>
      </c>
      <c r="T150" s="98">
        <v>1.1406987657916473E-2</v>
      </c>
      <c r="U150" s="98">
        <v>1.9157688320990764E-2</v>
      </c>
      <c r="V150" s="98">
        <v>4.2650671430089528E-2</v>
      </c>
      <c r="W150" s="98">
        <v>0.2818548700408865</v>
      </c>
      <c r="X150" s="98">
        <v>0.44342644185577734</v>
      </c>
      <c r="Y150" s="98">
        <v>0.78472974043408006</v>
      </c>
      <c r="DA150" s="63" t="s">
        <v>2216</v>
      </c>
    </row>
    <row r="151" spans="1:105" ht="12" customHeight="1" x14ac:dyDescent="0.25">
      <c r="A151" s="100" t="s">
        <v>50</v>
      </c>
      <c r="B151" s="101">
        <v>8.7320442449749294E-5</v>
      </c>
      <c r="C151" s="101">
        <v>7.7130873090363206E-5</v>
      </c>
      <c r="D151" s="101">
        <v>8.9071517829945822E-5</v>
      </c>
      <c r="E151" s="101">
        <v>1.4381761491333181E-4</v>
      </c>
      <c r="F151" s="101">
        <v>3.9369354433049558E-4</v>
      </c>
      <c r="G151" s="101">
        <v>4.4847565018803036E-4</v>
      </c>
      <c r="H151" s="101">
        <v>5.676959029357288E-4</v>
      </c>
      <c r="I151" s="101">
        <v>6.5512553103494887E-4</v>
      </c>
      <c r="J151" s="101">
        <v>1.6356587513069536E-3</v>
      </c>
      <c r="K151" s="101">
        <v>2.6753298372041256E-3</v>
      </c>
      <c r="L151" s="101">
        <v>5.8115192551338509E-3</v>
      </c>
      <c r="M151" s="101">
        <v>9.9318552652370735E-3</v>
      </c>
      <c r="N151" s="101">
        <v>7.5841993737643049E-3</v>
      </c>
      <c r="O151" s="101">
        <v>7.3514191126063163E-3</v>
      </c>
      <c r="P151" s="101">
        <v>1.1167300115790183E-2</v>
      </c>
      <c r="Q151" s="101">
        <v>8.1347587340903915E-3</v>
      </c>
      <c r="R151" s="101">
        <v>9.0830738053039109E-3</v>
      </c>
      <c r="S151" s="101">
        <v>1.1737235988297979E-2</v>
      </c>
      <c r="T151" s="101">
        <v>1.1406987657916473E-2</v>
      </c>
      <c r="U151" s="101">
        <v>1.9157688320990764E-2</v>
      </c>
      <c r="V151" s="101">
        <v>4.2650671430089528E-2</v>
      </c>
      <c r="W151" s="101">
        <v>0.2818548700408865</v>
      </c>
      <c r="X151" s="101">
        <v>0.44342644185577734</v>
      </c>
      <c r="Y151" s="101">
        <v>0.78472974043408006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1.413305043240237</v>
      </c>
      <c r="C157" s="122">
        <v>1.5007966154434096</v>
      </c>
      <c r="D157" s="122">
        <v>1.9423497032699935</v>
      </c>
      <c r="E157" s="122">
        <v>2.7101217505657273</v>
      </c>
      <c r="F157" s="122">
        <v>4.0136491012901825</v>
      </c>
      <c r="G157" s="122">
        <v>4.4812456237756102</v>
      </c>
      <c r="H157" s="122">
        <v>4.7753368538338874</v>
      </c>
      <c r="I157" s="122">
        <v>4.86564160447766</v>
      </c>
      <c r="J157" s="122">
        <v>6.7738849020004164</v>
      </c>
      <c r="K157" s="122">
        <v>8.4047080615737482</v>
      </c>
      <c r="L157" s="122">
        <v>10.472765091351683</v>
      </c>
      <c r="M157" s="122">
        <v>12.652264012581066</v>
      </c>
      <c r="N157" s="122">
        <v>12.216084315496557</v>
      </c>
      <c r="O157" s="122">
        <v>12.815027953608155</v>
      </c>
      <c r="P157" s="122">
        <v>13.541075833890192</v>
      </c>
      <c r="Q157" s="122">
        <v>13.168698342774272</v>
      </c>
      <c r="R157" s="122">
        <v>14.251107007200314</v>
      </c>
      <c r="S157" s="122">
        <v>15.255643290067573</v>
      </c>
      <c r="T157" s="122">
        <v>15.519112066026031</v>
      </c>
      <c r="U157" s="122">
        <v>20.757883966092585</v>
      </c>
      <c r="V157" s="122">
        <v>38.179902636463936</v>
      </c>
      <c r="W157" s="122">
        <v>71.68696710102904</v>
      </c>
      <c r="X157" s="122">
        <v>106.75704031993035</v>
      </c>
      <c r="Y157" s="122">
        <v>113.52889237797788</v>
      </c>
      <c r="DA157" s="130" t="s">
        <v>2223</v>
      </c>
    </row>
    <row r="158" spans="1:105" ht="12" customHeight="1" x14ac:dyDescent="0.25">
      <c r="A158" s="97" t="s">
        <v>50</v>
      </c>
      <c r="B158" s="98">
        <v>1.413305043240237</v>
      </c>
      <c r="C158" s="98">
        <v>1.5007966154434096</v>
      </c>
      <c r="D158" s="98">
        <v>1.9423497032699935</v>
      </c>
      <c r="E158" s="98">
        <v>2.7101217505657273</v>
      </c>
      <c r="F158" s="98">
        <v>4.0136491012901825</v>
      </c>
      <c r="G158" s="98">
        <v>4.4812456237756102</v>
      </c>
      <c r="H158" s="98">
        <v>4.7753368538338874</v>
      </c>
      <c r="I158" s="98">
        <v>4.86564160447766</v>
      </c>
      <c r="J158" s="98">
        <v>6.7738849020004164</v>
      </c>
      <c r="K158" s="98">
        <v>8.4047080615737482</v>
      </c>
      <c r="L158" s="98">
        <v>10.472765091351683</v>
      </c>
      <c r="M158" s="98">
        <v>12.652264012581066</v>
      </c>
      <c r="N158" s="98">
        <v>12.216084315496557</v>
      </c>
      <c r="O158" s="98">
        <v>12.815027953608155</v>
      </c>
      <c r="P158" s="98">
        <v>13.541075833890192</v>
      </c>
      <c r="Q158" s="98">
        <v>13.168698342774272</v>
      </c>
      <c r="R158" s="98">
        <v>14.251107007200314</v>
      </c>
      <c r="S158" s="98">
        <v>15.255643290067573</v>
      </c>
      <c r="T158" s="98">
        <v>15.519112066026031</v>
      </c>
      <c r="U158" s="98">
        <v>20.757883966092585</v>
      </c>
      <c r="V158" s="98">
        <v>38.179902636463936</v>
      </c>
      <c r="W158" s="98">
        <v>71.68696710102904</v>
      </c>
      <c r="X158" s="98">
        <v>106.75704031993035</v>
      </c>
      <c r="Y158" s="98">
        <v>113.52889237797788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190.74309041803591</v>
      </c>
      <c r="C161" s="117">
        <f t="shared" si="54"/>
        <v>179.00021545543518</v>
      </c>
      <c r="D161" s="117">
        <f t="shared" si="54"/>
        <v>165.20180368642158</v>
      </c>
      <c r="E161" s="117">
        <f t="shared" si="54"/>
        <v>154.55532595330277</v>
      </c>
      <c r="F161" s="117">
        <f t="shared" si="54"/>
        <v>167.09963837378828</v>
      </c>
      <c r="G161" s="117">
        <f t="shared" si="54"/>
        <v>134.61506944945734</v>
      </c>
      <c r="H161" s="117">
        <f t="shared" si="54"/>
        <v>106.70245223428742</v>
      </c>
      <c r="I161" s="117">
        <f t="shared" si="54"/>
        <v>82.72931660299831</v>
      </c>
      <c r="J161" s="117">
        <f t="shared" si="54"/>
        <v>76.225612625475108</v>
      </c>
      <c r="K161" s="117">
        <f t="shared" si="54"/>
        <v>75.730942815405456</v>
      </c>
      <c r="L161" s="117">
        <f t="shared" si="54"/>
        <v>79.610196393970696</v>
      </c>
      <c r="M161" s="117">
        <f t="shared" si="54"/>
        <v>85.509625472085304</v>
      </c>
      <c r="N161" s="117">
        <f t="shared" si="54"/>
        <v>69.963315645996502</v>
      </c>
      <c r="O161" s="117">
        <f t="shared" si="54"/>
        <v>58.963603654032738</v>
      </c>
      <c r="P161" s="117">
        <f t="shared" si="54"/>
        <v>49.114176611373381</v>
      </c>
      <c r="Q161" s="117">
        <f t="shared" si="54"/>
        <v>46.459860590004013</v>
      </c>
      <c r="R161" s="117">
        <f t="shared" ref="R161:V161" si="55">R162+R164+R166+R175</f>
        <v>44.732712813611975</v>
      </c>
      <c r="S161" s="117">
        <f t="shared" si="55"/>
        <v>39.498091674977069</v>
      </c>
      <c r="T161" s="117">
        <f t="shared" si="55"/>
        <v>35.795998012839277</v>
      </c>
      <c r="U161" s="117">
        <f t="shared" si="55"/>
        <v>29.892486895047053</v>
      </c>
      <c r="V161" s="117">
        <f t="shared" si="55"/>
        <v>24.213266567752768</v>
      </c>
      <c r="W161" s="117">
        <f t="shared" ref="W161:Y161" si="56">W162+W164+W166+W175</f>
        <v>13.828350718383708</v>
      </c>
      <c r="X161" s="117">
        <f t="shared" si="56"/>
        <v>8.4011372064410175</v>
      </c>
      <c r="Y161" s="117">
        <f t="shared" si="56"/>
        <v>8.9958333329787745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137.17706997834722</v>
      </c>
      <c r="C166" s="122">
        <v>130.10913020171645</v>
      </c>
      <c r="D166" s="122">
        <v>117.65251531428952</v>
      </c>
      <c r="E166" s="122">
        <v>108.18515067856794</v>
      </c>
      <c r="F166" s="122">
        <v>117.44532592327757</v>
      </c>
      <c r="G166" s="122">
        <v>91.486667758154709</v>
      </c>
      <c r="H166" s="122">
        <v>70.313574753618084</v>
      </c>
      <c r="I166" s="122">
        <v>52.836918861459274</v>
      </c>
      <c r="J166" s="122">
        <v>46.279780932761341</v>
      </c>
      <c r="K166" s="122">
        <v>46.513498305983347</v>
      </c>
      <c r="L166" s="122">
        <v>50.307405203649601</v>
      </c>
      <c r="M166" s="122">
        <v>56.121871936376948</v>
      </c>
      <c r="N166" s="122">
        <v>46.200782224754413</v>
      </c>
      <c r="O166" s="122">
        <v>38.432108499720918</v>
      </c>
      <c r="P166" s="122">
        <v>30.751248425187402</v>
      </c>
      <c r="Q166" s="122">
        <v>29.717738109406088</v>
      </c>
      <c r="R166" s="122">
        <v>28.467985341430104</v>
      </c>
      <c r="S166" s="122">
        <v>24.665392567195351</v>
      </c>
      <c r="T166" s="122">
        <v>21.997081820604858</v>
      </c>
      <c r="U166" s="122">
        <v>17.930994193882501</v>
      </c>
      <c r="V166" s="122">
        <v>14.461179534145753</v>
      </c>
      <c r="W166" s="122">
        <v>8.1623039930820909</v>
      </c>
      <c r="X166" s="122">
        <v>4.9304668478442499</v>
      </c>
      <c r="Y166" s="122">
        <v>5.2844726829311952</v>
      </c>
      <c r="DA166" s="130" t="s">
        <v>2231</v>
      </c>
    </row>
    <row r="167" spans="1:105" ht="12" customHeight="1" x14ac:dyDescent="0.25">
      <c r="A167" s="97" t="s">
        <v>124</v>
      </c>
      <c r="B167" s="98">
        <v>137.17261663578228</v>
      </c>
      <c r="C167" s="98">
        <v>130.1051452706678</v>
      </c>
      <c r="D167" s="98">
        <v>117.64811336987218</v>
      </c>
      <c r="E167" s="98">
        <v>108.18119302072466</v>
      </c>
      <c r="F167" s="98">
        <v>117.43891260799487</v>
      </c>
      <c r="G167" s="98">
        <v>91.481443999474791</v>
      </c>
      <c r="H167" s="98">
        <v>70.30856275607195</v>
      </c>
      <c r="I167" s="98">
        <v>52.83265900470365</v>
      </c>
      <c r="J167" s="98">
        <v>46.273108818351723</v>
      </c>
      <c r="K167" s="98">
        <v>46.505822434314268</v>
      </c>
      <c r="L167" s="98">
        <v>50.293664339022222</v>
      </c>
      <c r="M167" s="98">
        <v>56.100367874314905</v>
      </c>
      <c r="N167" s="98">
        <v>46.185534167127095</v>
      </c>
      <c r="O167" s="98">
        <v>38.418922917968132</v>
      </c>
      <c r="P167" s="98">
        <v>30.733268665296393</v>
      </c>
      <c r="Q167" s="98">
        <v>29.706027665764474</v>
      </c>
      <c r="R167" s="98">
        <v>28.45645941152867</v>
      </c>
      <c r="S167" s="98">
        <v>24.653387050520145</v>
      </c>
      <c r="T167" s="98">
        <v>21.986375800163572</v>
      </c>
      <c r="U167" s="98">
        <v>17.919709645542095</v>
      </c>
      <c r="V167" s="98">
        <v>14.45097071444123</v>
      </c>
      <c r="W167" s="98">
        <v>8.1547459201920507</v>
      </c>
      <c r="X167" s="98">
        <v>4.9280960143866936</v>
      </c>
      <c r="Y167" s="98">
        <v>5.2800190397024407</v>
      </c>
      <c r="DA167" s="63" t="s">
        <v>2232</v>
      </c>
    </row>
    <row r="168" spans="1:105" ht="12" customHeight="1" x14ac:dyDescent="0.25">
      <c r="A168" s="97" t="s">
        <v>123</v>
      </c>
      <c r="B168" s="98">
        <v>4.4533425649372141E-3</v>
      </c>
      <c r="C168" s="98">
        <v>3.9849310486574623E-3</v>
      </c>
      <c r="D168" s="98">
        <v>4.4019444173387006E-3</v>
      </c>
      <c r="E168" s="98">
        <v>3.9576578432659413E-3</v>
      </c>
      <c r="F168" s="98">
        <v>6.413315282697285E-3</v>
      </c>
      <c r="G168" s="98">
        <v>5.2237586799211552E-3</v>
      </c>
      <c r="H168" s="98">
        <v>5.011997546134705E-3</v>
      </c>
      <c r="I168" s="98">
        <v>4.2598567556218214E-3</v>
      </c>
      <c r="J168" s="98">
        <v>6.6721144096144897E-3</v>
      </c>
      <c r="K168" s="98">
        <v>7.6758716690755987E-3</v>
      </c>
      <c r="L168" s="98">
        <v>1.3740864627380308E-2</v>
      </c>
      <c r="M168" s="98">
        <v>2.1504062062044756E-2</v>
      </c>
      <c r="N168" s="98">
        <v>1.5248057627318432E-2</v>
      </c>
      <c r="O168" s="98">
        <v>1.3185581752784248E-2</v>
      </c>
      <c r="P168" s="98">
        <v>1.797975989100916E-2</v>
      </c>
      <c r="Q168" s="98">
        <v>1.1710443641613544E-2</v>
      </c>
      <c r="R168" s="98">
        <v>1.1525929901435202E-2</v>
      </c>
      <c r="S168" s="98">
        <v>1.2005516675205595E-2</v>
      </c>
      <c r="T168" s="98">
        <v>1.0706020441286273E-2</v>
      </c>
      <c r="U168" s="98">
        <v>1.1284548340406882E-2</v>
      </c>
      <c r="V168" s="98">
        <v>1.0208819704523583E-2</v>
      </c>
      <c r="W168" s="98">
        <v>7.5580728900395472E-3</v>
      </c>
      <c r="X168" s="98">
        <v>2.3708334575558744E-3</v>
      </c>
      <c r="Y168" s="98">
        <v>4.4536432287543204E-3</v>
      </c>
      <c r="DA168" s="63" t="s">
        <v>2233</v>
      </c>
    </row>
    <row r="169" spans="1:105" ht="12" customHeight="1" x14ac:dyDescent="0.25">
      <c r="A169" s="100" t="s">
        <v>50</v>
      </c>
      <c r="B169" s="101">
        <v>4.4533425649372141E-3</v>
      </c>
      <c r="C169" s="101">
        <v>3.9849310486574623E-3</v>
      </c>
      <c r="D169" s="101">
        <v>4.4019444173387006E-3</v>
      </c>
      <c r="E169" s="101">
        <v>3.9576578432659413E-3</v>
      </c>
      <c r="F169" s="101">
        <v>6.413315282697285E-3</v>
      </c>
      <c r="G169" s="101">
        <v>5.2237586799211552E-3</v>
      </c>
      <c r="H169" s="101">
        <v>5.011997546134705E-3</v>
      </c>
      <c r="I169" s="101">
        <v>4.2598567556218214E-3</v>
      </c>
      <c r="J169" s="101">
        <v>6.6721144096144897E-3</v>
      </c>
      <c r="K169" s="101">
        <v>7.6758716690755987E-3</v>
      </c>
      <c r="L169" s="101">
        <v>1.3740864627380308E-2</v>
      </c>
      <c r="M169" s="101">
        <v>2.1504062062044756E-2</v>
      </c>
      <c r="N169" s="101">
        <v>1.5248057627318432E-2</v>
      </c>
      <c r="O169" s="101">
        <v>1.3185581752784248E-2</v>
      </c>
      <c r="P169" s="101">
        <v>1.797975989100916E-2</v>
      </c>
      <c r="Q169" s="101">
        <v>1.1710443641613544E-2</v>
      </c>
      <c r="R169" s="101">
        <v>1.1525929901435202E-2</v>
      </c>
      <c r="S169" s="101">
        <v>1.2005516675205595E-2</v>
      </c>
      <c r="T169" s="101">
        <v>1.0706020441286273E-2</v>
      </c>
      <c r="U169" s="101">
        <v>1.1284548340406882E-2</v>
      </c>
      <c r="V169" s="101">
        <v>1.0208819704523583E-2</v>
      </c>
      <c r="W169" s="101">
        <v>7.5580728900395472E-3</v>
      </c>
      <c r="X169" s="101">
        <v>2.3708334575558744E-3</v>
      </c>
      <c r="Y169" s="101">
        <v>4.4536432287543204E-3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53.566020439688678</v>
      </c>
      <c r="C175" s="122">
        <v>48.891085253718735</v>
      </c>
      <c r="D175" s="122">
        <v>47.549288372132068</v>
      </c>
      <c r="E175" s="122">
        <v>46.370175274734841</v>
      </c>
      <c r="F175" s="122">
        <v>49.654312450510709</v>
      </c>
      <c r="G175" s="122">
        <v>43.128401691302621</v>
      </c>
      <c r="H175" s="122">
        <v>36.388877480669336</v>
      </c>
      <c r="I175" s="122">
        <v>29.892397741539032</v>
      </c>
      <c r="J175" s="122">
        <v>29.945831692713771</v>
      </c>
      <c r="K175" s="122">
        <v>29.217444509422101</v>
      </c>
      <c r="L175" s="122">
        <v>29.302791190321095</v>
      </c>
      <c r="M175" s="122">
        <v>29.387753535708359</v>
      </c>
      <c r="N175" s="122">
        <v>23.762533421242093</v>
      </c>
      <c r="O175" s="122">
        <v>20.53149515431182</v>
      </c>
      <c r="P175" s="122">
        <v>18.362928186185979</v>
      </c>
      <c r="Q175" s="122">
        <v>16.742122480597928</v>
      </c>
      <c r="R175" s="122">
        <v>16.264727472181871</v>
      </c>
      <c r="S175" s="122">
        <v>14.832699107781716</v>
      </c>
      <c r="T175" s="122">
        <v>13.798916192234422</v>
      </c>
      <c r="U175" s="122">
        <v>11.961492701164552</v>
      </c>
      <c r="V175" s="122">
        <v>9.7520870336070136</v>
      </c>
      <c r="W175" s="122">
        <v>5.6660467253016176</v>
      </c>
      <c r="X175" s="122">
        <v>3.4706703585967671</v>
      </c>
      <c r="Y175" s="122">
        <v>3.7113606500475789</v>
      </c>
      <c r="DA175" s="130" t="s">
        <v>2240</v>
      </c>
    </row>
    <row r="176" spans="1:105" ht="12" customHeight="1" x14ac:dyDescent="0.25">
      <c r="A176" s="97" t="s">
        <v>50</v>
      </c>
      <c r="B176" s="98">
        <v>53.566020439688678</v>
      </c>
      <c r="C176" s="98">
        <v>48.891085253718735</v>
      </c>
      <c r="D176" s="98">
        <v>47.549288372132068</v>
      </c>
      <c r="E176" s="98">
        <v>46.370175274734841</v>
      </c>
      <c r="F176" s="98">
        <v>49.654312450510709</v>
      </c>
      <c r="G176" s="98">
        <v>43.128401691302621</v>
      </c>
      <c r="H176" s="98">
        <v>36.388877480669336</v>
      </c>
      <c r="I176" s="98">
        <v>29.892397741539032</v>
      </c>
      <c r="J176" s="98">
        <v>29.945831692713771</v>
      </c>
      <c r="K176" s="98">
        <v>29.217444509422101</v>
      </c>
      <c r="L176" s="98">
        <v>29.302791190321095</v>
      </c>
      <c r="M176" s="98">
        <v>29.387753535708359</v>
      </c>
      <c r="N176" s="98">
        <v>23.762533421242093</v>
      </c>
      <c r="O176" s="98">
        <v>20.53149515431182</v>
      </c>
      <c r="P176" s="98">
        <v>18.362928186185979</v>
      </c>
      <c r="Q176" s="98">
        <v>16.742122480597928</v>
      </c>
      <c r="R176" s="98">
        <v>16.264727472181871</v>
      </c>
      <c r="S176" s="98">
        <v>14.832699107781716</v>
      </c>
      <c r="T176" s="98">
        <v>13.798916192234422</v>
      </c>
      <c r="U176" s="98">
        <v>11.961492701164552</v>
      </c>
      <c r="V176" s="98">
        <v>9.7520870336070136</v>
      </c>
      <c r="W176" s="98">
        <v>5.6660467253016176</v>
      </c>
      <c r="X176" s="98">
        <v>3.4706703585967671</v>
      </c>
      <c r="Y176" s="98">
        <v>3.7113606500475789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10316.303200117249</v>
      </c>
      <c r="C3" s="117">
        <f t="shared" si="0"/>
        <v>13232.208025885011</v>
      </c>
      <c r="D3" s="117">
        <f t="shared" si="0"/>
        <v>7221.5301254600954</v>
      </c>
      <c r="E3" s="117">
        <f t="shared" si="0"/>
        <v>10376.180563243952</v>
      </c>
      <c r="F3" s="117">
        <f t="shared" si="0"/>
        <v>10168.277226183871</v>
      </c>
      <c r="G3" s="117">
        <f t="shared" si="0"/>
        <v>11574.082810342037</v>
      </c>
      <c r="H3" s="117">
        <f t="shared" si="0"/>
        <v>13588.333808022788</v>
      </c>
      <c r="I3" s="117">
        <f t="shared" si="0"/>
        <v>12541.084434753153</v>
      </c>
      <c r="J3" s="117">
        <f t="shared" si="0"/>
        <v>12032.130581165457</v>
      </c>
      <c r="K3" s="117">
        <f t="shared" si="0"/>
        <v>12186.030142579661</v>
      </c>
      <c r="L3" s="117">
        <f t="shared" si="0"/>
        <v>13354.057647582356</v>
      </c>
      <c r="M3" s="117">
        <f t="shared" si="0"/>
        <v>15168.801533128</v>
      </c>
      <c r="N3" s="117">
        <f t="shared" si="0"/>
        <v>15052.200619325371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7414.899656169775</v>
      </c>
      <c r="C4" s="122">
        <f t="shared" si="3"/>
        <v>10307.08079773059</v>
      </c>
      <c r="D4" s="122">
        <f t="shared" si="3"/>
        <v>4242.3137611670772</v>
      </c>
      <c r="E4" s="122">
        <f t="shared" si="3"/>
        <v>7359.3420252308106</v>
      </c>
      <c r="F4" s="122">
        <f t="shared" si="3"/>
        <v>6918.1314774660996</v>
      </c>
      <c r="G4" s="122">
        <f t="shared" si="3"/>
        <v>8603.7788994809998</v>
      </c>
      <c r="H4" s="122">
        <f t="shared" si="3"/>
        <v>10679.775702548242</v>
      </c>
      <c r="I4" s="122">
        <f t="shared" si="3"/>
        <v>10088.403051614785</v>
      </c>
      <c r="J4" s="122">
        <f t="shared" si="3"/>
        <v>9670.8057901572738</v>
      </c>
      <c r="K4" s="122">
        <f t="shared" si="3"/>
        <v>9886.8243388916708</v>
      </c>
      <c r="L4" s="122">
        <f t="shared" si="3"/>
        <v>11006.461874019311</v>
      </c>
      <c r="M4" s="122">
        <f t="shared" si="3"/>
        <v>12653.679558202415</v>
      </c>
      <c r="N4" s="122">
        <f t="shared" si="3"/>
        <v>12673.704771436513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7369.2980486709685</v>
      </c>
      <c r="C5" s="98">
        <v>10245.395590142671</v>
      </c>
      <c r="D5" s="98">
        <v>4217.2337947988099</v>
      </c>
      <c r="E5" s="98">
        <v>7320.0958191413711</v>
      </c>
      <c r="F5" s="98">
        <v>6879.0654350694713</v>
      </c>
      <c r="G5" s="98">
        <v>8555.8715113217477</v>
      </c>
      <c r="H5" s="98">
        <v>10622.123430962343</v>
      </c>
      <c r="I5" s="98">
        <v>10035.781544256119</v>
      </c>
      <c r="J5" s="98">
        <v>9622.6488268373087</v>
      </c>
      <c r="K5" s="98">
        <v>9838.4118190212357</v>
      </c>
      <c r="L5" s="98">
        <v>10950.921838483508</v>
      </c>
      <c r="M5" s="98">
        <v>12589.712918660285</v>
      </c>
      <c r="N5" s="98">
        <v>12614.074406095919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45.601607498806587</v>
      </c>
      <c r="C6" s="98">
        <v>61.685207587918917</v>
      </c>
      <c r="D6" s="98">
        <v>25.079966368267666</v>
      </c>
      <c r="E6" s="98">
        <v>39.24620608943922</v>
      </c>
      <c r="F6" s="98">
        <v>39.066042396627864</v>
      </c>
      <c r="G6" s="98">
        <v>47.907388159252626</v>
      </c>
      <c r="H6" s="98">
        <v>57.652271585898511</v>
      </c>
      <c r="I6" s="98">
        <v>52.621507358665873</v>
      </c>
      <c r="J6" s="98">
        <v>48.156963319964696</v>
      </c>
      <c r="K6" s="98">
        <v>48.41251987043487</v>
      </c>
      <c r="L6" s="98">
        <v>55.540035535803867</v>
      </c>
      <c r="M6" s="98">
        <v>63.966639542129904</v>
      </c>
      <c r="N6" s="98">
        <v>59.63036534059448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31.627413518112714</v>
      </c>
      <c r="C7" s="122">
        <f t="shared" si="6"/>
        <v>44.283805688879625</v>
      </c>
      <c r="D7" s="122">
        <f t="shared" si="6"/>
        <v>55.002439967919997</v>
      </c>
      <c r="E7" s="122">
        <f t="shared" si="6"/>
        <v>215.04886075621545</v>
      </c>
      <c r="F7" s="122">
        <f t="shared" si="6"/>
        <v>137.5071364670892</v>
      </c>
      <c r="G7" s="122">
        <f t="shared" si="6"/>
        <v>134.27773183710661</v>
      </c>
      <c r="H7" s="122">
        <f t="shared" si="6"/>
        <v>126.2415831466371</v>
      </c>
      <c r="I7" s="122">
        <f t="shared" si="6"/>
        <v>85.434028284589814</v>
      </c>
      <c r="J7" s="122">
        <f t="shared" si="6"/>
        <v>90.747830595919936</v>
      </c>
      <c r="K7" s="122">
        <f t="shared" si="6"/>
        <v>52.434065155063891</v>
      </c>
      <c r="L7" s="122">
        <f t="shared" si="6"/>
        <v>25.893597475000657</v>
      </c>
      <c r="M7" s="122">
        <f t="shared" si="6"/>
        <v>38.126109468180495</v>
      </c>
      <c r="N7" s="122">
        <f t="shared" si="6"/>
        <v>89.276237390756776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31.627413518112714</v>
      </c>
      <c r="C8" s="98">
        <f>IF(RES_hhdet_fec!C8=0,0,RES_hhdet_fec!C8*1000*11630/RES_hhdet_num!C3)</f>
        <v>44.283805688879625</v>
      </c>
      <c r="D8" s="98">
        <f>IF(RES_hhdet_fec!D8=0,0,RES_hhdet_fec!D8*1000*11630/RES_hhdet_num!D3)</f>
        <v>55.002439967919997</v>
      </c>
      <c r="E8" s="98">
        <f>IF(RES_hhdet_fec!E8=0,0,RES_hhdet_fec!E8*1000*11630/RES_hhdet_num!E3)</f>
        <v>215.04886075621545</v>
      </c>
      <c r="F8" s="98">
        <f>IF(RES_hhdet_fec!F8=0,0,RES_hhdet_fec!F8*1000*11630/RES_hhdet_num!F3)</f>
        <v>137.5071364670892</v>
      </c>
      <c r="G8" s="98">
        <f>IF(RES_hhdet_fec!G8=0,0,RES_hhdet_fec!G8*1000*11630/RES_hhdet_num!G3)</f>
        <v>134.27773183710661</v>
      </c>
      <c r="H8" s="98">
        <f>IF(RES_hhdet_fec!H8=0,0,RES_hhdet_fec!H8*1000*11630/RES_hhdet_num!H3)</f>
        <v>126.2415831466371</v>
      </c>
      <c r="I8" s="98">
        <f>IF(RES_hhdet_fec!I8=0,0,RES_hhdet_fec!I8*1000*11630/RES_hhdet_num!I3)</f>
        <v>85.434028284589814</v>
      </c>
      <c r="J8" s="98">
        <f>IF(RES_hhdet_fec!J8=0,0,RES_hhdet_fec!J8*1000*11630/RES_hhdet_num!J3)</f>
        <v>90.747830595919936</v>
      </c>
      <c r="K8" s="98">
        <f>IF(RES_hhdet_fec!K8=0,0,RES_hhdet_fec!K8*1000*11630/RES_hhdet_num!K3)</f>
        <v>52.434065155063891</v>
      </c>
      <c r="L8" s="98">
        <f>IF(RES_hhdet_fec!L8=0,0,RES_hhdet_fec!L8*1000*11630/RES_hhdet_num!L3)</f>
        <v>25.893597475000657</v>
      </c>
      <c r="M8" s="98">
        <f>IF(RES_hhdet_fec!M8=0,0,RES_hhdet_fec!M8*1000*11630/RES_hhdet_num!M3)</f>
        <v>38.126109468180495</v>
      </c>
      <c r="N8" s="98">
        <f>IF(RES_hhdet_fec!N8=0,0,RES_hhdet_fec!N8*1000*11630/RES_hhdet_num!N3)</f>
        <v>89.276237390756776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1979.5160350281324</v>
      </c>
      <c r="C9" s="122">
        <v>1976.8047944098153</v>
      </c>
      <c r="D9" s="122">
        <v>2010.8085009321803</v>
      </c>
      <c r="E9" s="122">
        <v>1943.7054004962483</v>
      </c>
      <c r="F9" s="122">
        <v>2131.6999897404658</v>
      </c>
      <c r="G9" s="122">
        <v>1988.5060496305528</v>
      </c>
      <c r="H9" s="122">
        <v>1920.9399679023147</v>
      </c>
      <c r="I9" s="122">
        <v>1608.216718773607</v>
      </c>
      <c r="J9" s="122">
        <v>1574.302454792635</v>
      </c>
      <c r="K9" s="122">
        <v>1559.7094906994012</v>
      </c>
      <c r="L9" s="122">
        <v>1671.4984690195479</v>
      </c>
      <c r="M9" s="122">
        <v>1821.3992245460095</v>
      </c>
      <c r="N9" s="122">
        <v>1722.3596881005358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2092.9102655392244</v>
      </c>
      <c r="C11" s="98">
        <v>2127.4106132412558</v>
      </c>
      <c r="D11" s="98">
        <v>2101.7664333433704</v>
      </c>
      <c r="E11" s="98">
        <v>2073.6782872196445</v>
      </c>
      <c r="F11" s="98">
        <v>2349.7402772014057</v>
      </c>
      <c r="G11" s="98">
        <v>2140.6791223108357</v>
      </c>
      <c r="H11" s="98">
        <v>2082.3875866957565</v>
      </c>
      <c r="I11" s="98">
        <v>1791.6083168245414</v>
      </c>
      <c r="J11" s="98">
        <v>1710.4248789289413</v>
      </c>
      <c r="K11" s="98">
        <v>1738.7706502236192</v>
      </c>
      <c r="L11" s="98">
        <v>1891.5757547186104</v>
      </c>
      <c r="M11" s="98">
        <v>2134.2642307978404</v>
      </c>
      <c r="N11" s="98">
        <v>1997.56819989732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1348.1710545528206</v>
      </c>
      <c r="C12" s="98">
        <v>1348.125690431795</v>
      </c>
      <c r="D12" s="98">
        <v>1356.5795231126101</v>
      </c>
      <c r="E12" s="98">
        <v>1310.9845608695748</v>
      </c>
      <c r="F12" s="98">
        <v>1524.2446330120451</v>
      </c>
      <c r="G12" s="98">
        <v>1359.4892739091642</v>
      </c>
      <c r="H12" s="98">
        <v>1323.3962073562411</v>
      </c>
      <c r="I12" s="98">
        <v>1178.5736616959839</v>
      </c>
      <c r="J12" s="98">
        <v>1151.4558559355864</v>
      </c>
      <c r="K12" s="98">
        <v>1143.6116832128419</v>
      </c>
      <c r="L12" s="98">
        <v>1238.9405617932077</v>
      </c>
      <c r="M12" s="98">
        <v>1426.6310216923741</v>
      </c>
      <c r="N12" s="98">
        <v>1296.9746176308881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384.40060948119958</v>
      </c>
      <c r="C13" s="101">
        <v>339.54425554835007</v>
      </c>
      <c r="D13" s="101">
        <v>392.10916459740184</v>
      </c>
      <c r="E13" s="101">
        <v>323.57304520511997</v>
      </c>
      <c r="F13" s="101">
        <v>455.2058048470563</v>
      </c>
      <c r="G13" s="101">
        <v>346.69992120243359</v>
      </c>
      <c r="H13" s="101">
        <v>330.1103917004462</v>
      </c>
      <c r="I13" s="101">
        <v>261.58432013377103</v>
      </c>
      <c r="J13" s="101">
        <v>315.1904452923352</v>
      </c>
      <c r="K13" s="101">
        <v>254.11435420638384</v>
      </c>
      <c r="L13" s="101">
        <v>264.33753683042573</v>
      </c>
      <c r="M13" s="101">
        <v>371.32171912707372</v>
      </c>
      <c r="N13" s="101">
        <v>252.3511622267558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963.770445071621</v>
      </c>
      <c r="C14" s="104">
        <v>1008.5814348834448</v>
      </c>
      <c r="D14" s="104">
        <v>964.4703585152082</v>
      </c>
      <c r="E14" s="104">
        <v>987.41151566445478</v>
      </c>
      <c r="F14" s="104">
        <v>1069.0388281649887</v>
      </c>
      <c r="G14" s="104">
        <v>1012.7893527067306</v>
      </c>
      <c r="H14" s="104">
        <v>993.28581565579486</v>
      </c>
      <c r="I14" s="104">
        <v>916.98934156221276</v>
      </c>
      <c r="J14" s="104">
        <v>836.26541064325147</v>
      </c>
      <c r="K14" s="104">
        <v>889.4973290064579</v>
      </c>
      <c r="L14" s="104">
        <v>974.603024962782</v>
      </c>
      <c r="M14" s="104">
        <v>1055.3093025653004</v>
      </c>
      <c r="N14" s="104">
        <v>1044.6234554041323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1877.0737031887693</v>
      </c>
      <c r="C15" s="101">
        <v>1837.5678796991037</v>
      </c>
      <c r="D15" s="101">
        <v>1930.8677090725832</v>
      </c>
      <c r="E15" s="101">
        <v>1824.867791537223</v>
      </c>
      <c r="F15" s="101">
        <v>1925.6509453825151</v>
      </c>
      <c r="G15" s="101">
        <v>1847.7749977855733</v>
      </c>
      <c r="H15" s="101">
        <v>1807.8810391941513</v>
      </c>
      <c r="I15" s="101">
        <v>1649.6874203519867</v>
      </c>
      <c r="J15" s="101">
        <v>1617.5125697660724</v>
      </c>
      <c r="K15" s="101">
        <v>1599.8134899046909</v>
      </c>
      <c r="L15" s="101">
        <v>1711.4999713959107</v>
      </c>
      <c r="M15" s="101">
        <v>1853.1758471017961</v>
      </c>
      <c r="N15" s="101">
        <v>1759.1949150771072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1319.9095377822864</v>
      </c>
      <c r="C16" s="104">
        <v>1276.0501112810109</v>
      </c>
      <c r="D16" s="104">
        <v>1359.9625654378438</v>
      </c>
      <c r="E16" s="104">
        <v>1265.0795781818626</v>
      </c>
      <c r="F16" s="104">
        <v>1361.356639708185</v>
      </c>
      <c r="G16" s="104">
        <v>1285.3658860009721</v>
      </c>
      <c r="H16" s="104">
        <v>1260.3924636611991</v>
      </c>
      <c r="I16" s="104">
        <v>1177.3653131713488</v>
      </c>
      <c r="J16" s="104">
        <v>1175.9819033608239</v>
      </c>
      <c r="K16" s="104">
        <v>1142.3338700990673</v>
      </c>
      <c r="L16" s="104">
        <v>1218.1135541793603</v>
      </c>
      <c r="M16" s="104">
        <v>1339.5835029119328</v>
      </c>
      <c r="N16" s="104">
        <v>1242.590389426003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344.80103028444165</v>
      </c>
      <c r="C17" s="98">
        <v>293.13073187797994</v>
      </c>
      <c r="D17" s="98">
        <v>360.37631089746901</v>
      </c>
      <c r="E17" s="98">
        <v>284.5967433842012</v>
      </c>
      <c r="F17" s="98">
        <v>372.89596219456143</v>
      </c>
      <c r="G17" s="98">
        <v>298.92944681595282</v>
      </c>
      <c r="H17" s="98">
        <v>281.77617652284511</v>
      </c>
      <c r="I17" s="98">
        <v>241.39663407095236</v>
      </c>
      <c r="J17" s="98">
        <v>299.97427840204176</v>
      </c>
      <c r="K17" s="98">
        <v>234.88631394328755</v>
      </c>
      <c r="L17" s="98">
        <v>238.93858894957253</v>
      </c>
      <c r="M17" s="98">
        <v>322.82994757639409</v>
      </c>
      <c r="N17" s="98">
        <v>221.27007800442175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975.1085074978447</v>
      </c>
      <c r="C18" s="98">
        <v>982.91937940303114</v>
      </c>
      <c r="D18" s="98">
        <v>999.58625454037497</v>
      </c>
      <c r="E18" s="98">
        <v>980.48283479766144</v>
      </c>
      <c r="F18" s="98">
        <v>988.46067751362386</v>
      </c>
      <c r="G18" s="98">
        <v>986.43643918501925</v>
      </c>
      <c r="H18" s="98">
        <v>978.61628713835398</v>
      </c>
      <c r="I18" s="98">
        <v>935.96867910039646</v>
      </c>
      <c r="J18" s="98">
        <v>876.00762495878223</v>
      </c>
      <c r="K18" s="98">
        <v>907.44755615578003</v>
      </c>
      <c r="L18" s="98">
        <v>979.17496522978763</v>
      </c>
      <c r="M18" s="98">
        <v>1016.7535553355385</v>
      </c>
      <c r="N18" s="98">
        <v>1021.3203114215814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890.260095401228</v>
      </c>
      <c r="C19" s="122">
        <v>904.03862805572578</v>
      </c>
      <c r="D19" s="122">
        <v>913.40542339291801</v>
      </c>
      <c r="E19" s="122">
        <v>858.08427676067686</v>
      </c>
      <c r="F19" s="122">
        <v>980.9386225102154</v>
      </c>
      <c r="G19" s="122">
        <v>847.5201293933784</v>
      </c>
      <c r="H19" s="122">
        <v>861.37655442559344</v>
      </c>
      <c r="I19" s="122">
        <v>759.03063608017237</v>
      </c>
      <c r="J19" s="122">
        <v>696.2745056196286</v>
      </c>
      <c r="K19" s="122">
        <v>687.06224783352525</v>
      </c>
      <c r="L19" s="122">
        <v>650.2037070684986</v>
      </c>
      <c r="M19" s="122">
        <v>655.59664091139416</v>
      </c>
      <c r="N19" s="122">
        <v>566.8599223975649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1032.6353722495389</v>
      </c>
      <c r="C21" s="98">
        <v>1008.6738195733734</v>
      </c>
      <c r="D21" s="98">
        <v>1021.7888340010404</v>
      </c>
      <c r="E21" s="98">
        <v>996.34403055279574</v>
      </c>
      <c r="F21" s="98">
        <v>1071.6324796893375</v>
      </c>
      <c r="G21" s="98">
        <v>1001.9620974553367</v>
      </c>
      <c r="H21" s="98">
        <v>956.61221106359881</v>
      </c>
      <c r="I21" s="98">
        <v>853.75873775574826</v>
      </c>
      <c r="J21" s="98">
        <v>829.57889894119751</v>
      </c>
      <c r="K21" s="98">
        <v>786.38905893875494</v>
      </c>
      <c r="L21" s="98">
        <v>765.19507733804835</v>
      </c>
      <c r="M21" s="98">
        <v>787.37736106654961</v>
      </c>
      <c r="N21" s="98">
        <v>674.52347494748471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797.71364293582042</v>
      </c>
      <c r="C22" s="33">
        <v>836.0257535692549</v>
      </c>
      <c r="D22" s="33">
        <v>842.9533142166224</v>
      </c>
      <c r="E22" s="33">
        <v>768.21372904192367</v>
      </c>
      <c r="F22" s="33">
        <v>921.98993844463575</v>
      </c>
      <c r="G22" s="33">
        <v>747.15297725580706</v>
      </c>
      <c r="H22" s="33">
        <v>804.04365179098386</v>
      </c>
      <c r="I22" s="33">
        <v>720.06937698569971</v>
      </c>
      <c r="J22" s="33">
        <v>641.39090103281228</v>
      </c>
      <c r="K22" s="33">
        <v>646.14011965979319</v>
      </c>
      <c r="L22" s="33">
        <v>602.80719068310282</v>
      </c>
      <c r="M22" s="33">
        <v>601.28161436095832</v>
      </c>
      <c r="N22" s="33">
        <v>522.49981308743963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12852.561935009018</v>
      </c>
      <c r="C24" s="117">
        <f t="shared" si="7"/>
        <v>13110.00482551423</v>
      </c>
      <c r="D24" s="117">
        <f t="shared" si="7"/>
        <v>13312.57299676705</v>
      </c>
      <c r="E24" s="117">
        <f t="shared" si="7"/>
        <v>14643.730622844838</v>
      </c>
      <c r="F24" s="117">
        <f t="shared" si="7"/>
        <v>14360.786989727963</v>
      </c>
      <c r="G24" s="117">
        <f t="shared" si="7"/>
        <v>15714.917075262008</v>
      </c>
      <c r="H24" s="117">
        <f t="shared" si="7"/>
        <v>14593.579647333905</v>
      </c>
      <c r="I24" s="117">
        <f t="shared" si="7"/>
        <v>14259.344088752117</v>
      </c>
      <c r="J24" s="117">
        <f t="shared" si="7"/>
        <v>15637.826968037069</v>
      </c>
      <c r="K24" s="117">
        <f t="shared" si="7"/>
        <v>15117.077831481789</v>
      </c>
      <c r="L24" s="117">
        <f t="shared" si="7"/>
        <v>15391.871136846819</v>
      </c>
      <c r="M24" s="117">
        <f t="shared" si="7"/>
        <v>13756.602932857919</v>
      </c>
      <c r="N24" s="117">
        <f t="shared" si="7"/>
        <v>14170.706080570135</v>
      </c>
      <c r="O24" s="117">
        <f t="shared" si="7"/>
        <v>14236.23888696332</v>
      </c>
      <c r="P24" s="117">
        <f t="shared" si="7"/>
        <v>12720.485268001572</v>
      </c>
      <c r="Q24" s="117">
        <f t="shared" si="7"/>
        <v>13096.568840062235</v>
      </c>
      <c r="R24" s="117">
        <f t="shared" ref="R24:V24" si="8">R25+R28+R30+R39</f>
        <v>13412.88485897889</v>
      </c>
      <c r="S24" s="117">
        <f t="shared" si="8"/>
        <v>13734.116604966426</v>
      </c>
      <c r="T24" s="117">
        <f t="shared" si="8"/>
        <v>12994.993945646798</v>
      </c>
      <c r="U24" s="117">
        <f t="shared" si="8"/>
        <v>13041.325710997207</v>
      </c>
      <c r="V24" s="117">
        <f t="shared" si="8"/>
        <v>12747.476977496688</v>
      </c>
      <c r="W24" s="117">
        <f t="shared" ref="W24:Y24" si="9">W25+W28+W30+W39</f>
        <v>13553.517687097341</v>
      </c>
      <c r="X24" s="117">
        <f t="shared" si="9"/>
        <v>11962.508829116421</v>
      </c>
      <c r="Y24" s="117">
        <f t="shared" si="9"/>
        <v>11412.658553657642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9951.1614826088262</v>
      </c>
      <c r="C25" s="122">
        <f t="shared" si="10"/>
        <v>10204.272758117551</v>
      </c>
      <c r="D25" s="122">
        <f t="shared" si="10"/>
        <v>10384.584302000272</v>
      </c>
      <c r="E25" s="122">
        <f t="shared" si="10"/>
        <v>11793.356796344759</v>
      </c>
      <c r="F25" s="122">
        <f t="shared" si="10"/>
        <v>11292.993347642028</v>
      </c>
      <c r="G25" s="122">
        <f t="shared" si="10"/>
        <v>12953.871417966804</v>
      </c>
      <c r="H25" s="122">
        <f t="shared" si="10"/>
        <v>11876.387042438286</v>
      </c>
      <c r="I25" s="122">
        <f t="shared" si="10"/>
        <v>11768.955761774814</v>
      </c>
      <c r="J25" s="122">
        <f t="shared" si="10"/>
        <v>13242.91424173359</v>
      </c>
      <c r="K25" s="122">
        <f t="shared" si="10"/>
        <v>12746.868376423896</v>
      </c>
      <c r="L25" s="122">
        <f t="shared" si="10"/>
        <v>12979.114726261734</v>
      </c>
      <c r="M25" s="122">
        <f t="shared" si="10"/>
        <v>11174.962894811077</v>
      </c>
      <c r="N25" s="122">
        <f t="shared" si="10"/>
        <v>11750.203387400936</v>
      </c>
      <c r="O25" s="122">
        <f t="shared" si="10"/>
        <v>11923.527074466547</v>
      </c>
      <c r="P25" s="122">
        <f t="shared" si="10"/>
        <v>10500.95464609702</v>
      </c>
      <c r="Q25" s="122">
        <f t="shared" si="10"/>
        <v>10868.298397487304</v>
      </c>
      <c r="R25" s="122">
        <f t="shared" ref="R25:V25" si="11">SUM(R26:R27)</f>
        <v>11224.942091328714</v>
      </c>
      <c r="S25" s="122">
        <f t="shared" si="11"/>
        <v>11432.155461036631</v>
      </c>
      <c r="T25" s="122">
        <f t="shared" si="11"/>
        <v>10739.322624777307</v>
      </c>
      <c r="U25" s="122">
        <f t="shared" si="11"/>
        <v>10799.74400634473</v>
      </c>
      <c r="V25" s="122">
        <f t="shared" si="11"/>
        <v>10557.583664721331</v>
      </c>
      <c r="W25" s="122">
        <f t="shared" ref="W25:Y25" si="12">SUM(W26:W27)</f>
        <v>11635.619455563507</v>
      </c>
      <c r="X25" s="122">
        <f t="shared" si="12"/>
        <v>10463.069175222678</v>
      </c>
      <c r="Y25" s="122">
        <f t="shared" si="12"/>
        <v>9896.4267139707226</v>
      </c>
      <c r="DA25" s="130" t="s">
        <v>2265</v>
      </c>
    </row>
    <row r="26" spans="1:105" ht="12" customHeight="1" x14ac:dyDescent="0.25">
      <c r="A26" s="97" t="s">
        <v>74</v>
      </c>
      <c r="B26" s="98">
        <v>9833.1167238799044</v>
      </c>
      <c r="C26" s="98">
        <v>10085.962269854808</v>
      </c>
      <c r="D26" s="98">
        <v>10265.211939437053</v>
      </c>
      <c r="E26" s="98">
        <v>11670.51453992701</v>
      </c>
      <c r="F26" s="98">
        <v>11167.745428078162</v>
      </c>
      <c r="G26" s="98">
        <v>12810.830636333629</v>
      </c>
      <c r="H26" s="98">
        <v>11747.639998824814</v>
      </c>
      <c r="I26" s="98">
        <v>11643.814665025939</v>
      </c>
      <c r="J26" s="98">
        <v>13106.078925504538</v>
      </c>
      <c r="K26" s="98">
        <v>12615.170578346206</v>
      </c>
      <c r="L26" s="98">
        <v>12838.401335841239</v>
      </c>
      <c r="M26" s="98">
        <v>11050.841132666023</v>
      </c>
      <c r="N26" s="98">
        <v>11624.890960355364</v>
      </c>
      <c r="O26" s="98">
        <v>11783.793476639941</v>
      </c>
      <c r="P26" s="98">
        <v>10373.868897328613</v>
      </c>
      <c r="Q26" s="98">
        <v>10748.735984198811</v>
      </c>
      <c r="R26" s="98">
        <v>11100.24872642331</v>
      </c>
      <c r="S26" s="98">
        <v>11303.980340435595</v>
      </c>
      <c r="T26" s="98">
        <v>10617.87633276895</v>
      </c>
      <c r="U26" s="98">
        <v>10674.384160963147</v>
      </c>
      <c r="V26" s="98">
        <v>10433.209976456617</v>
      </c>
      <c r="W26" s="98">
        <v>11457.480551200348</v>
      </c>
      <c r="X26" s="98">
        <v>10293.519457535425</v>
      </c>
      <c r="Y26" s="98">
        <v>9740.0402254740093</v>
      </c>
      <c r="DA26" s="63" t="s">
        <v>2266</v>
      </c>
    </row>
    <row r="27" spans="1:105" ht="12" customHeight="1" x14ac:dyDescent="0.25">
      <c r="A27" s="97" t="s">
        <v>53</v>
      </c>
      <c r="B27" s="98">
        <v>118.0447587289222</v>
      </c>
      <c r="C27" s="98">
        <v>118.31048826274369</v>
      </c>
      <c r="D27" s="98">
        <v>119.37236256321894</v>
      </c>
      <c r="E27" s="98">
        <v>122.84225641774974</v>
      </c>
      <c r="F27" s="98">
        <v>125.24791956386623</v>
      </c>
      <c r="G27" s="98">
        <v>143.04078163317502</v>
      </c>
      <c r="H27" s="98">
        <v>128.74704361347136</v>
      </c>
      <c r="I27" s="98">
        <v>125.14109674887494</v>
      </c>
      <c r="J27" s="98">
        <v>136.83531622905136</v>
      </c>
      <c r="K27" s="98">
        <v>131.697798077691</v>
      </c>
      <c r="L27" s="98">
        <v>140.71339042049405</v>
      </c>
      <c r="M27" s="98">
        <v>124.12176214505459</v>
      </c>
      <c r="N27" s="98">
        <v>125.31242704557107</v>
      </c>
      <c r="O27" s="98">
        <v>139.73359782660603</v>
      </c>
      <c r="P27" s="98">
        <v>127.08574876840687</v>
      </c>
      <c r="Q27" s="98">
        <v>119.56241328849399</v>
      </c>
      <c r="R27" s="98">
        <v>124.69336490540405</v>
      </c>
      <c r="S27" s="98">
        <v>128.1751206010365</v>
      </c>
      <c r="T27" s="98">
        <v>121.44629200835698</v>
      </c>
      <c r="U27" s="98">
        <v>125.35984538158309</v>
      </c>
      <c r="V27" s="98">
        <v>124.37368826471297</v>
      </c>
      <c r="W27" s="98">
        <v>178.13890436315918</v>
      </c>
      <c r="X27" s="98">
        <v>169.54971768725278</v>
      </c>
      <c r="Y27" s="98">
        <v>156.38648849671273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31.626442645654123</v>
      </c>
      <c r="C28" s="122">
        <f t="shared" si="13"/>
        <v>40.030037543967723</v>
      </c>
      <c r="D28" s="122">
        <f t="shared" si="13"/>
        <v>33.347224070777919</v>
      </c>
      <c r="E28" s="122">
        <f t="shared" si="13"/>
        <v>96.635646933515474</v>
      </c>
      <c r="F28" s="122">
        <f t="shared" si="13"/>
        <v>37.715098314889175</v>
      </c>
      <c r="G28" s="122">
        <f t="shared" si="13"/>
        <v>39.419566550105621</v>
      </c>
      <c r="H28" s="122">
        <f t="shared" si="13"/>
        <v>53.047670564706941</v>
      </c>
      <c r="I28" s="122">
        <f t="shared" si="13"/>
        <v>53.948308920060612</v>
      </c>
      <c r="J28" s="122">
        <f t="shared" si="13"/>
        <v>74.749166912272358</v>
      </c>
      <c r="K28" s="122">
        <f t="shared" si="13"/>
        <v>85.637119713472529</v>
      </c>
      <c r="L28" s="122">
        <f t="shared" si="13"/>
        <v>71.070828234770715</v>
      </c>
      <c r="M28" s="122">
        <f t="shared" si="13"/>
        <v>86.004902156384915</v>
      </c>
      <c r="N28" s="122">
        <f t="shared" si="13"/>
        <v>145.17096770713496</v>
      </c>
      <c r="O28" s="122">
        <f t="shared" si="13"/>
        <v>84.67706645581157</v>
      </c>
      <c r="P28" s="122">
        <f t="shared" si="13"/>
        <v>62.122846903784996</v>
      </c>
      <c r="Q28" s="122">
        <f t="shared" si="13"/>
        <v>121.31227951841583</v>
      </c>
      <c r="R28" s="122">
        <f t="shared" si="13"/>
        <v>80.953907761066219</v>
      </c>
      <c r="S28" s="122">
        <f t="shared" si="13"/>
        <v>117.76249493608611</v>
      </c>
      <c r="T28" s="122">
        <f t="shared" si="13"/>
        <v>91.199925349632892</v>
      </c>
      <c r="U28" s="122">
        <f t="shared" si="13"/>
        <v>112.7449064458971</v>
      </c>
      <c r="V28" s="122">
        <f t="shared" si="13"/>
        <v>87.936086315136379</v>
      </c>
      <c r="W28" s="122">
        <f t="shared" si="13"/>
        <v>84.42596949855303</v>
      </c>
      <c r="X28" s="122">
        <f t="shared" si="13"/>
        <v>125.39994863038039</v>
      </c>
      <c r="Y28" s="122">
        <f t="shared" si="13"/>
        <v>105.19167711741116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31.626442645654123</v>
      </c>
      <c r="C29" s="98">
        <f>IF(RES_hhdet_fec!C29=0,0,RES_hhdet_fec!C29*1000*11630/RES_hhdet_num!C24)</f>
        <v>40.030037543967723</v>
      </c>
      <c r="D29" s="98">
        <f>IF(RES_hhdet_fec!D29=0,0,RES_hhdet_fec!D29*1000*11630/RES_hhdet_num!D24)</f>
        <v>33.347224070777919</v>
      </c>
      <c r="E29" s="98">
        <f>IF(RES_hhdet_fec!E29=0,0,RES_hhdet_fec!E29*1000*11630/RES_hhdet_num!E24)</f>
        <v>96.635646933515474</v>
      </c>
      <c r="F29" s="98">
        <f>IF(RES_hhdet_fec!F29=0,0,RES_hhdet_fec!F29*1000*11630/RES_hhdet_num!F24)</f>
        <v>37.715098314889175</v>
      </c>
      <c r="G29" s="98">
        <f>IF(RES_hhdet_fec!G29=0,0,RES_hhdet_fec!G29*1000*11630/RES_hhdet_num!G24)</f>
        <v>39.419566550105621</v>
      </c>
      <c r="H29" s="98">
        <f>IF(RES_hhdet_fec!H29=0,0,RES_hhdet_fec!H29*1000*11630/RES_hhdet_num!H24)</f>
        <v>53.047670564706941</v>
      </c>
      <c r="I29" s="98">
        <f>IF(RES_hhdet_fec!I29=0,0,RES_hhdet_fec!I29*1000*11630/RES_hhdet_num!I24)</f>
        <v>53.948308920060612</v>
      </c>
      <c r="J29" s="98">
        <f>IF(RES_hhdet_fec!J29=0,0,RES_hhdet_fec!J29*1000*11630/RES_hhdet_num!J24)</f>
        <v>74.749166912272358</v>
      </c>
      <c r="K29" s="98">
        <f>IF(RES_hhdet_fec!K29=0,0,RES_hhdet_fec!K29*1000*11630/RES_hhdet_num!K24)</f>
        <v>85.637119713472529</v>
      </c>
      <c r="L29" s="98">
        <f>IF(RES_hhdet_fec!L29=0,0,RES_hhdet_fec!L29*1000*11630/RES_hhdet_num!L24)</f>
        <v>71.070828234770715</v>
      </c>
      <c r="M29" s="98">
        <f>IF(RES_hhdet_fec!M29=0,0,RES_hhdet_fec!M29*1000*11630/RES_hhdet_num!M24)</f>
        <v>86.004902156384915</v>
      </c>
      <c r="N29" s="98">
        <f>IF(RES_hhdet_fec!N29=0,0,RES_hhdet_fec!N29*1000*11630/RES_hhdet_num!N24)</f>
        <v>145.17096770713496</v>
      </c>
      <c r="O29" s="98">
        <f>IF(RES_hhdet_fec!O29=0,0,RES_hhdet_fec!O29*1000*11630/RES_hhdet_num!O24)</f>
        <v>84.67706645581157</v>
      </c>
      <c r="P29" s="98">
        <f>IF(RES_hhdet_fec!P29=0,0,RES_hhdet_fec!P29*1000*11630/RES_hhdet_num!P24)</f>
        <v>62.122846903784996</v>
      </c>
      <c r="Q29" s="98">
        <f>IF(RES_hhdet_fec!Q29=0,0,RES_hhdet_fec!Q29*1000*11630/RES_hhdet_num!Q24)</f>
        <v>121.31227951841583</v>
      </c>
      <c r="R29" s="98">
        <f>IF(RES_hhdet_fec!R29=0,0,RES_hhdet_fec!R29*1000*11630/RES_hhdet_num!R24)</f>
        <v>80.953907761066219</v>
      </c>
      <c r="S29" s="98">
        <f>IF(RES_hhdet_fec!S29=0,0,RES_hhdet_fec!S29*1000*11630/RES_hhdet_num!S24)</f>
        <v>117.76249493608611</v>
      </c>
      <c r="T29" s="98">
        <f>IF(RES_hhdet_fec!T29=0,0,RES_hhdet_fec!T29*1000*11630/RES_hhdet_num!T24)</f>
        <v>91.199925349632892</v>
      </c>
      <c r="U29" s="98">
        <f>IF(RES_hhdet_fec!U29=0,0,RES_hhdet_fec!U29*1000*11630/RES_hhdet_num!U24)</f>
        <v>112.7449064458971</v>
      </c>
      <c r="V29" s="98">
        <f>IF(RES_hhdet_fec!V29=0,0,RES_hhdet_fec!V29*1000*11630/RES_hhdet_num!V24)</f>
        <v>87.936086315136379</v>
      </c>
      <c r="W29" s="98">
        <f>IF(RES_hhdet_fec!W29=0,0,RES_hhdet_fec!W29*1000*11630/RES_hhdet_num!W24)</f>
        <v>84.42596949855303</v>
      </c>
      <c r="X29" s="98">
        <f>IF(RES_hhdet_fec!X29=0,0,RES_hhdet_fec!X29*1000*11630/RES_hhdet_num!X24)</f>
        <v>125.39994863038039</v>
      </c>
      <c r="Y29" s="98">
        <f>IF(RES_hhdet_fec!Y29=0,0,RES_hhdet_fec!Y29*1000*11630/RES_hhdet_num!Y24)</f>
        <v>105.19167711741116</v>
      </c>
      <c r="DA29" s="63" t="s">
        <v>2269</v>
      </c>
    </row>
    <row r="30" spans="1:105" ht="12" customHeight="1" x14ac:dyDescent="0.25">
      <c r="A30" s="121" t="s">
        <v>55</v>
      </c>
      <c r="B30" s="122">
        <v>1979.5136509369324</v>
      </c>
      <c r="C30" s="122">
        <v>1964.9499617225454</v>
      </c>
      <c r="D30" s="122">
        <v>1987.1225709782191</v>
      </c>
      <c r="E30" s="122">
        <v>1902.7281347957899</v>
      </c>
      <c r="F30" s="122">
        <v>2058.8254940618058</v>
      </c>
      <c r="G30" s="122">
        <v>1891.2564231629308</v>
      </c>
      <c r="H30" s="122">
        <v>1818.774014344626</v>
      </c>
      <c r="I30" s="122">
        <v>1670.1826052926472</v>
      </c>
      <c r="J30" s="122">
        <v>1609.8395088667053</v>
      </c>
      <c r="K30" s="122">
        <v>1586.5874537826687</v>
      </c>
      <c r="L30" s="122">
        <v>1679.6560197617282</v>
      </c>
      <c r="M30" s="122">
        <v>1828.2153765788728</v>
      </c>
      <c r="N30" s="122">
        <v>1697.9181876473556</v>
      </c>
      <c r="O30" s="122">
        <v>1607.8211210556055</v>
      </c>
      <c r="P30" s="122">
        <v>1589.6827969478672</v>
      </c>
      <c r="Q30" s="122">
        <v>1525.7443280690427</v>
      </c>
      <c r="R30" s="122">
        <v>1521.8360734101848</v>
      </c>
      <c r="S30" s="122">
        <v>1520.5452428207013</v>
      </c>
      <c r="T30" s="122">
        <v>1499.0528965602759</v>
      </c>
      <c r="U30" s="122">
        <v>1468.988500966283</v>
      </c>
      <c r="V30" s="122">
        <v>1429.2906091103669</v>
      </c>
      <c r="W30" s="122">
        <v>1204.3729230442445</v>
      </c>
      <c r="X30" s="122">
        <v>862.30513456640574</v>
      </c>
      <c r="Y30" s="122">
        <v>895.18887745527024</v>
      </c>
      <c r="DA30" s="130" t="s">
        <v>2270</v>
      </c>
    </row>
    <row r="31" spans="1:105" ht="12" customHeight="1" x14ac:dyDescent="0.25">
      <c r="A31" s="97" t="s">
        <v>141</v>
      </c>
      <c r="B31" s="98">
        <v>2092.9102655392244</v>
      </c>
      <c r="C31" s="98">
        <v>2119.3779446529911</v>
      </c>
      <c r="D31" s="98">
        <v>2086.5098916822176</v>
      </c>
      <c r="E31" s="98">
        <v>2048.1049923940509</v>
      </c>
      <c r="F31" s="98">
        <v>2303.0961771498987</v>
      </c>
      <c r="G31" s="98">
        <v>2080.9259373900595</v>
      </c>
      <c r="H31" s="98">
        <v>2005.7875267754239</v>
      </c>
      <c r="I31" s="98">
        <v>1810.8039338665048</v>
      </c>
      <c r="J31" s="98">
        <v>1721.5721033099596</v>
      </c>
      <c r="K31" s="98">
        <v>1738.7910815299426</v>
      </c>
      <c r="L31" s="98">
        <v>1879.3460445795565</v>
      </c>
      <c r="M31" s="98">
        <v>2098.3232147693425</v>
      </c>
      <c r="N31" s="98">
        <v>1938.98523718553</v>
      </c>
      <c r="O31" s="98">
        <v>1842.1341716914635</v>
      </c>
      <c r="P31" s="98">
        <v>1685.5336159697779</v>
      </c>
      <c r="Q31" s="98">
        <v>1690.3733622831669</v>
      </c>
      <c r="R31" s="98">
        <v>1686.0516100593825</v>
      </c>
      <c r="S31" s="98">
        <v>1676.2112345440721</v>
      </c>
      <c r="T31" s="98">
        <v>1639.3956267483863</v>
      </c>
      <c r="U31" s="98">
        <v>1528.4423157138046</v>
      </c>
      <c r="V31" s="98">
        <v>1409.1899743417014</v>
      </c>
      <c r="W31" s="98">
        <v>1226.7465047042558</v>
      </c>
      <c r="X31" s="98">
        <v>1033.8956858441488</v>
      </c>
      <c r="Y31" s="98">
        <v>959.67439056768012</v>
      </c>
      <c r="DA31" s="63" t="s">
        <v>2271</v>
      </c>
    </row>
    <row r="32" spans="1:105" ht="12" customHeight="1" x14ac:dyDescent="0.25">
      <c r="A32" s="97" t="s">
        <v>140</v>
      </c>
      <c r="B32" s="98">
        <v>1348.1710545528206</v>
      </c>
      <c r="C32" s="98">
        <v>1345.9176750401743</v>
      </c>
      <c r="D32" s="98">
        <v>1352.3564994399187</v>
      </c>
      <c r="E32" s="98">
        <v>1305.0207352189282</v>
      </c>
      <c r="F32" s="98">
        <v>1511.2344826753917</v>
      </c>
      <c r="G32" s="98">
        <v>1345.6549527870475</v>
      </c>
      <c r="H32" s="98">
        <v>1306.7702149755728</v>
      </c>
      <c r="I32" s="98">
        <v>1178.3658413240205</v>
      </c>
      <c r="J32" s="98">
        <v>1147.3458337459401</v>
      </c>
      <c r="K32" s="98">
        <v>1136.7785711946485</v>
      </c>
      <c r="L32" s="98">
        <v>1228.3929937925679</v>
      </c>
      <c r="M32" s="98">
        <v>1410.8385225562911</v>
      </c>
      <c r="N32" s="98">
        <v>1279.8887945067854</v>
      </c>
      <c r="O32" s="98">
        <v>1224.263830552698</v>
      </c>
      <c r="P32" s="98">
        <v>1179.3714562560635</v>
      </c>
      <c r="Q32" s="98">
        <v>1154.5672812758419</v>
      </c>
      <c r="R32" s="98">
        <v>1180.3940534689866</v>
      </c>
      <c r="S32" s="98">
        <v>1214.8179714966095</v>
      </c>
      <c r="T32" s="98">
        <v>1215.6181290386833</v>
      </c>
      <c r="U32" s="98">
        <v>1171.4495067197629</v>
      </c>
      <c r="V32" s="98">
        <v>1104.6858261867274</v>
      </c>
      <c r="W32" s="98">
        <v>986.30669980802372</v>
      </c>
      <c r="X32" s="98">
        <v>812.09252794226938</v>
      </c>
      <c r="Y32" s="98">
        <v>780.78086947943711</v>
      </c>
      <c r="DA32" s="63" t="s">
        <v>2272</v>
      </c>
    </row>
    <row r="33" spans="1:105" ht="12" customHeight="1" x14ac:dyDescent="0.25">
      <c r="A33" s="100" t="s">
        <v>50</v>
      </c>
      <c r="B33" s="101">
        <v>384.40060948119947</v>
      </c>
      <c r="C33" s="101">
        <v>337.37466230663034</v>
      </c>
      <c r="D33" s="101">
        <v>387.96725681847562</v>
      </c>
      <c r="E33" s="101">
        <v>317.75858953173991</v>
      </c>
      <c r="F33" s="101">
        <v>442.62551407451656</v>
      </c>
      <c r="G33" s="101">
        <v>333.7449594129053</v>
      </c>
      <c r="H33" s="101">
        <v>314.82813560713674</v>
      </c>
      <c r="I33" s="101">
        <v>263.46949876994313</v>
      </c>
      <c r="J33" s="101">
        <v>314.88405698894246</v>
      </c>
      <c r="K33" s="101">
        <v>252.26230890524377</v>
      </c>
      <c r="L33" s="101">
        <v>260.39082945702739</v>
      </c>
      <c r="M33" s="101">
        <v>363.53214744634403</v>
      </c>
      <c r="N33" s="101">
        <v>244.22097016470801</v>
      </c>
      <c r="O33" s="101">
        <v>219.21456480723373</v>
      </c>
      <c r="P33" s="101">
        <v>336.92020493631117</v>
      </c>
      <c r="Q33" s="101">
        <v>217.76421714681067</v>
      </c>
      <c r="R33" s="101">
        <v>208.00685481916474</v>
      </c>
      <c r="S33" s="101">
        <v>226.85533660974579</v>
      </c>
      <c r="T33" s="101">
        <v>204.39774984528083</v>
      </c>
      <c r="U33" s="101">
        <v>224.97054254117461</v>
      </c>
      <c r="V33" s="101">
        <v>227.9105189541082</v>
      </c>
      <c r="W33" s="101">
        <v>260.98306421634805</v>
      </c>
      <c r="X33" s="101">
        <v>110.2411987893348</v>
      </c>
      <c r="Y33" s="101">
        <v>192.73818266354178</v>
      </c>
      <c r="DA33" s="131" t="s">
        <v>2273</v>
      </c>
    </row>
    <row r="34" spans="1:105" ht="12" customHeight="1" x14ac:dyDescent="0.25">
      <c r="A34" s="103" t="s">
        <v>52</v>
      </c>
      <c r="B34" s="104">
        <v>963.77044507162111</v>
      </c>
      <c r="C34" s="104">
        <v>1008.5430127335442</v>
      </c>
      <c r="D34" s="104">
        <v>964.38924262144315</v>
      </c>
      <c r="E34" s="104">
        <v>987.26214568718819</v>
      </c>
      <c r="F34" s="104">
        <v>1068.608968600875</v>
      </c>
      <c r="G34" s="104">
        <v>1011.9099933741422</v>
      </c>
      <c r="H34" s="104">
        <v>991.94207936843611</v>
      </c>
      <c r="I34" s="104">
        <v>914.89634255407759</v>
      </c>
      <c r="J34" s="104">
        <v>832.46177675699778</v>
      </c>
      <c r="K34" s="104">
        <v>884.51626228940484</v>
      </c>
      <c r="L34" s="104">
        <v>968.00216433554056</v>
      </c>
      <c r="M34" s="104">
        <v>1047.3063751099467</v>
      </c>
      <c r="N34" s="104">
        <v>1035.6678243420772</v>
      </c>
      <c r="O34" s="104">
        <v>1005.0492657454643</v>
      </c>
      <c r="P34" s="104">
        <v>842.45125131975215</v>
      </c>
      <c r="Q34" s="104">
        <v>936.80306412903121</v>
      </c>
      <c r="R34" s="104">
        <v>972.38719864982158</v>
      </c>
      <c r="S34" s="104">
        <v>987.96263488686407</v>
      </c>
      <c r="T34" s="104">
        <v>1011.2203791934026</v>
      </c>
      <c r="U34" s="104">
        <v>946.4789641785884</v>
      </c>
      <c r="V34" s="104">
        <v>876.77530723261918</v>
      </c>
      <c r="W34" s="104">
        <v>725.32363559167572</v>
      </c>
      <c r="X34" s="104">
        <v>701.85132915293468</v>
      </c>
      <c r="Y34" s="104">
        <v>588.04268681589519</v>
      </c>
      <c r="DA34" s="132" t="s">
        <v>2274</v>
      </c>
    </row>
    <row r="35" spans="1:105" ht="12" customHeight="1" x14ac:dyDescent="0.25">
      <c r="A35" s="106" t="s">
        <v>122</v>
      </c>
      <c r="B35" s="101">
        <v>1877.0737031887691</v>
      </c>
      <c r="C35" s="101">
        <v>1829.7124608336339</v>
      </c>
      <c r="D35" s="101">
        <v>1913.2867133931979</v>
      </c>
      <c r="E35" s="101">
        <v>1799.3018456090829</v>
      </c>
      <c r="F35" s="101">
        <v>1888.0412222153934</v>
      </c>
      <c r="G35" s="101">
        <v>1798.0785066409487</v>
      </c>
      <c r="H35" s="101">
        <v>1761.5553034495097</v>
      </c>
      <c r="I35" s="101">
        <v>1654.2697683362778</v>
      </c>
      <c r="J35" s="101">
        <v>1618.6360812288685</v>
      </c>
      <c r="K35" s="101">
        <v>1597.0789603970577</v>
      </c>
      <c r="L35" s="101">
        <v>1704.2660193235251</v>
      </c>
      <c r="M35" s="101">
        <v>1837.2469546438563</v>
      </c>
      <c r="N35" s="101">
        <v>1730.6334774830284</v>
      </c>
      <c r="O35" s="101">
        <v>1654.9797811287585</v>
      </c>
      <c r="P35" s="101">
        <v>1677.2532289710748</v>
      </c>
      <c r="Q35" s="101">
        <v>1598.5928253513659</v>
      </c>
      <c r="R35" s="101">
        <v>1598.4982653018617</v>
      </c>
      <c r="S35" s="101">
        <v>1599.767619917624</v>
      </c>
      <c r="T35" s="101">
        <v>1579.6670677710242</v>
      </c>
      <c r="U35" s="101">
        <v>1572.0752645271673</v>
      </c>
      <c r="V35" s="101">
        <v>1560.8423263712036</v>
      </c>
      <c r="W35" s="101">
        <v>1322.2132015244883</v>
      </c>
      <c r="X35" s="101">
        <v>883.74174142293339</v>
      </c>
      <c r="Y35" s="101">
        <v>1001.2776269440906</v>
      </c>
      <c r="DA35" s="131" t="s">
        <v>2275</v>
      </c>
    </row>
    <row r="36" spans="1:105" ht="12" customHeight="1" x14ac:dyDescent="0.25">
      <c r="A36" s="107" t="s">
        <v>121</v>
      </c>
      <c r="B36" s="104">
        <v>1319.9095377822862</v>
      </c>
      <c r="C36" s="104">
        <v>1274.1799910921279</v>
      </c>
      <c r="D36" s="104">
        <v>1355.3658870636182</v>
      </c>
      <c r="E36" s="104">
        <v>1259.6206418938473</v>
      </c>
      <c r="F36" s="104">
        <v>1352.1047561968296</v>
      </c>
      <c r="G36" s="104">
        <v>1274.4041865014908</v>
      </c>
      <c r="H36" s="104">
        <v>1254.1109898334225</v>
      </c>
      <c r="I36" s="104">
        <v>1174.5293068927965</v>
      </c>
      <c r="J36" s="104">
        <v>1170.3841630475922</v>
      </c>
      <c r="K36" s="104">
        <v>1135.5660806516546</v>
      </c>
      <c r="L36" s="104">
        <v>1209.2019176963324</v>
      </c>
      <c r="M36" s="104">
        <v>1328.4514595881728</v>
      </c>
      <c r="N36" s="104">
        <v>1230.2620128060482</v>
      </c>
      <c r="O36" s="104">
        <v>1183.1910381531395</v>
      </c>
      <c r="P36" s="104">
        <v>1252.1468376614348</v>
      </c>
      <c r="Q36" s="104">
        <v>1167.7167818865387</v>
      </c>
      <c r="R36" s="104">
        <v>1174.5703072964579</v>
      </c>
      <c r="S36" s="104">
        <v>1192.3417062426342</v>
      </c>
      <c r="T36" s="104">
        <v>1185.6519753109321</v>
      </c>
      <c r="U36" s="104">
        <v>1206.027632546972</v>
      </c>
      <c r="V36" s="104">
        <v>1219.730236848967</v>
      </c>
      <c r="W36" s="104">
        <v>1052.8002553881242</v>
      </c>
      <c r="X36" s="104">
        <v>708.63470177835313</v>
      </c>
      <c r="Y36" s="104">
        <v>796.93526789473651</v>
      </c>
      <c r="DA36" s="132" t="s">
        <v>2276</v>
      </c>
    </row>
    <row r="37" spans="1:105" ht="12" customHeight="1" x14ac:dyDescent="0.25">
      <c r="A37" s="108" t="s">
        <v>53</v>
      </c>
      <c r="B37" s="98">
        <v>344.80103028444165</v>
      </c>
      <c r="C37" s="98">
        <v>291.30408232504101</v>
      </c>
      <c r="D37" s="98">
        <v>355.88877796294696</v>
      </c>
      <c r="E37" s="98">
        <v>279.33920087739079</v>
      </c>
      <c r="F37" s="98">
        <v>364.0206203154687</v>
      </c>
      <c r="G37" s="98">
        <v>289.10045076937047</v>
      </c>
      <c r="H37" s="98">
        <v>277.09481087509306</v>
      </c>
      <c r="I37" s="98">
        <v>241.39872657752292</v>
      </c>
      <c r="J37" s="98">
        <v>298.69308278505389</v>
      </c>
      <c r="K37" s="98">
        <v>233.27987972050997</v>
      </c>
      <c r="L37" s="98">
        <v>236.46284182087487</v>
      </c>
      <c r="M37" s="98">
        <v>318.88952234621468</v>
      </c>
      <c r="N37" s="98">
        <v>217.26525713102902</v>
      </c>
      <c r="O37" s="98">
        <v>196.12896961741825</v>
      </c>
      <c r="P37" s="98">
        <v>338.89444829007817</v>
      </c>
      <c r="Q37" s="98">
        <v>208.6381477350493</v>
      </c>
      <c r="R37" s="98">
        <v>198.07265571627607</v>
      </c>
      <c r="S37" s="98">
        <v>217.08713531158708</v>
      </c>
      <c r="T37" s="98">
        <v>194.9047894677841</v>
      </c>
      <c r="U37" s="98">
        <v>232.22731178395935</v>
      </c>
      <c r="V37" s="98">
        <v>257.10849886572203</v>
      </c>
      <c r="W37" s="98">
        <v>260.86746571085348</v>
      </c>
      <c r="X37" s="98">
        <v>8.5766510437963017</v>
      </c>
      <c r="Y37" s="98">
        <v>169.81556824252229</v>
      </c>
      <c r="DA37" s="63" t="s">
        <v>2277</v>
      </c>
    </row>
    <row r="38" spans="1:105" ht="12" customHeight="1" x14ac:dyDescent="0.25">
      <c r="A38" s="108" t="s">
        <v>52</v>
      </c>
      <c r="B38" s="98">
        <v>975.10850749784447</v>
      </c>
      <c r="C38" s="98">
        <v>982.8759087670868</v>
      </c>
      <c r="D38" s="98">
        <v>999.47710910067121</v>
      </c>
      <c r="E38" s="98">
        <v>980.28144101645648</v>
      </c>
      <c r="F38" s="98">
        <v>988.08413588136091</v>
      </c>
      <c r="G38" s="98">
        <v>985.30373573212034</v>
      </c>
      <c r="H38" s="98">
        <v>977.01617895832965</v>
      </c>
      <c r="I38" s="98">
        <v>933.13058031527362</v>
      </c>
      <c r="J38" s="98">
        <v>871.69108026253832</v>
      </c>
      <c r="K38" s="98">
        <v>902.28620093114466</v>
      </c>
      <c r="L38" s="98">
        <v>972.73907587545739</v>
      </c>
      <c r="M38" s="98">
        <v>1009.5619372419579</v>
      </c>
      <c r="N38" s="98">
        <v>1012.9967556750191</v>
      </c>
      <c r="O38" s="98">
        <v>987.06206853572132</v>
      </c>
      <c r="P38" s="98">
        <v>913.25238937135668</v>
      </c>
      <c r="Q38" s="98">
        <v>959.07863415148938</v>
      </c>
      <c r="R38" s="98">
        <v>976.4976515801817</v>
      </c>
      <c r="S38" s="98">
        <v>975.25457093104728</v>
      </c>
      <c r="T38" s="98">
        <v>990.74718584314803</v>
      </c>
      <c r="U38" s="98">
        <v>973.80032076301279</v>
      </c>
      <c r="V38" s="98">
        <v>962.621737983245</v>
      </c>
      <c r="W38" s="98">
        <v>791.93278967727088</v>
      </c>
      <c r="X38" s="98">
        <v>700.0580507345569</v>
      </c>
      <c r="Y38" s="98">
        <v>627.11969965221442</v>
      </c>
      <c r="DA38" s="63" t="s">
        <v>2278</v>
      </c>
    </row>
    <row r="39" spans="1:105" ht="12" customHeight="1" x14ac:dyDescent="0.25">
      <c r="A39" s="121" t="s">
        <v>54</v>
      </c>
      <c r="B39" s="122">
        <v>890.26035881760356</v>
      </c>
      <c r="C39" s="122">
        <v>900.752068130167</v>
      </c>
      <c r="D39" s="122">
        <v>907.51889971778076</v>
      </c>
      <c r="E39" s="122">
        <v>851.0100447707739</v>
      </c>
      <c r="F39" s="122">
        <v>971.25304970924003</v>
      </c>
      <c r="G39" s="122">
        <v>830.36966758216886</v>
      </c>
      <c r="H39" s="122">
        <v>845.37091998628648</v>
      </c>
      <c r="I39" s="122">
        <v>766.25741276459712</v>
      </c>
      <c r="J39" s="122">
        <v>710.32405052450122</v>
      </c>
      <c r="K39" s="122">
        <v>697.98488156175142</v>
      </c>
      <c r="L39" s="122">
        <v>662.0295625885858</v>
      </c>
      <c r="M39" s="122">
        <v>667.41975931158413</v>
      </c>
      <c r="N39" s="122">
        <v>577.41353781470752</v>
      </c>
      <c r="O39" s="122">
        <v>620.21362498535507</v>
      </c>
      <c r="P39" s="122">
        <v>567.72497805289936</v>
      </c>
      <c r="Q39" s="122">
        <v>581.213834987474</v>
      </c>
      <c r="R39" s="122">
        <v>585.15278647892546</v>
      </c>
      <c r="S39" s="122">
        <v>663.65340617300831</v>
      </c>
      <c r="T39" s="122">
        <v>665.41849895958421</v>
      </c>
      <c r="U39" s="122">
        <v>659.84829724029714</v>
      </c>
      <c r="V39" s="122">
        <v>672.6666173498536</v>
      </c>
      <c r="W39" s="122">
        <v>629.09933899103862</v>
      </c>
      <c r="X39" s="122">
        <v>511.7345706969578</v>
      </c>
      <c r="Y39" s="122">
        <v>515.85128511423909</v>
      </c>
      <c r="DA39" s="130" t="s">
        <v>2279</v>
      </c>
    </row>
    <row r="40" spans="1:105" ht="12" customHeight="1" x14ac:dyDescent="0.25">
      <c r="A40" s="97" t="s">
        <v>50</v>
      </c>
      <c r="B40" s="98">
        <v>1032.6353722495387</v>
      </c>
      <c r="C40" s="98">
        <v>1007.6487746055042</v>
      </c>
      <c r="D40" s="98">
        <v>1019.5235122972808</v>
      </c>
      <c r="E40" s="98">
        <v>992.59108580842997</v>
      </c>
      <c r="F40" s="98">
        <v>1065.7650448586362</v>
      </c>
      <c r="G40" s="98">
        <v>994.62035380269742</v>
      </c>
      <c r="H40" s="98">
        <v>948.71981188916254</v>
      </c>
      <c r="I40" s="98">
        <v>854.08879758011153</v>
      </c>
      <c r="J40" s="98">
        <v>829.77832430074341</v>
      </c>
      <c r="K40" s="98">
        <v>786.47406137809946</v>
      </c>
      <c r="L40" s="98">
        <v>765.17674170451505</v>
      </c>
      <c r="M40" s="98">
        <v>787.24890390635892</v>
      </c>
      <c r="N40" s="98">
        <v>674.30449679391177</v>
      </c>
      <c r="O40" s="98">
        <v>674.07855085577194</v>
      </c>
      <c r="P40" s="98">
        <v>692.70525040733366</v>
      </c>
      <c r="Q40" s="98">
        <v>666.70801685857145</v>
      </c>
      <c r="R40" s="98">
        <v>699.15002508362227</v>
      </c>
      <c r="S40" s="98">
        <v>763.6301294003855</v>
      </c>
      <c r="T40" s="98">
        <v>791.82993055310055</v>
      </c>
      <c r="U40" s="98">
        <v>792.24501657541498</v>
      </c>
      <c r="V40" s="98">
        <v>788.65519295876061</v>
      </c>
      <c r="W40" s="98">
        <v>737.47093165531328</v>
      </c>
      <c r="X40" s="98">
        <v>652.02986385051599</v>
      </c>
      <c r="Y40" s="98">
        <v>615.96668055966052</v>
      </c>
      <c r="DA40" s="63" t="s">
        <v>2280</v>
      </c>
    </row>
    <row r="41" spans="1:105" ht="12" customHeight="1" x14ac:dyDescent="0.25">
      <c r="A41" s="109" t="s">
        <v>120</v>
      </c>
      <c r="B41" s="33">
        <v>797.71364293582053</v>
      </c>
      <c r="C41" s="33">
        <v>834.10802701396528</v>
      </c>
      <c r="D41" s="33">
        <v>839.07407401699618</v>
      </c>
      <c r="E41" s="33">
        <v>762.75895175689766</v>
      </c>
      <c r="F41" s="33">
        <v>912.4028966627161</v>
      </c>
      <c r="G41" s="33">
        <v>736.06000381019544</v>
      </c>
      <c r="H41" s="33">
        <v>791.74715490297751</v>
      </c>
      <c r="I41" s="33">
        <v>722.92529696223107</v>
      </c>
      <c r="J41" s="33">
        <v>643.329163510792</v>
      </c>
      <c r="K41" s="33">
        <v>647.1075462609341</v>
      </c>
      <c r="L41" s="33">
        <v>602.7352779003437</v>
      </c>
      <c r="M41" s="33">
        <v>599.92610634004348</v>
      </c>
      <c r="N41" s="33">
        <v>519.68170761630711</v>
      </c>
      <c r="O41" s="33">
        <v>587.9766699741632</v>
      </c>
      <c r="P41" s="33">
        <v>491.8942480650353</v>
      </c>
      <c r="Q41" s="33">
        <v>532.1493268081183</v>
      </c>
      <c r="R41" s="33">
        <v>522.3544276960863</v>
      </c>
      <c r="S41" s="33">
        <v>612.45165976137707</v>
      </c>
      <c r="T41" s="33">
        <v>602.50888263663933</v>
      </c>
      <c r="U41" s="33">
        <v>596.52608841393851</v>
      </c>
      <c r="V41" s="33">
        <v>616.31336266286439</v>
      </c>
      <c r="W41" s="33">
        <v>574.50964291248033</v>
      </c>
      <c r="X41" s="33">
        <v>433.22890048426285</v>
      </c>
      <c r="Y41" s="33">
        <v>457.13543671251352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12972.61193071349</v>
      </c>
      <c r="C43" s="117">
        <f t="shared" si="14"/>
        <v>14520.664422761998</v>
      </c>
      <c r="D43" s="117">
        <f t="shared" si="14"/>
        <v>14419.660102860254</v>
      </c>
      <c r="E43" s="117">
        <f t="shared" si="14"/>
        <v>13982.566091510924</v>
      </c>
      <c r="F43" s="117">
        <f t="shared" si="14"/>
        <v>15867.694229258976</v>
      </c>
      <c r="G43" s="117">
        <f t="shared" si="14"/>
        <v>17004.418110424376</v>
      </c>
      <c r="H43" s="117">
        <f t="shared" si="14"/>
        <v>16618.061548481845</v>
      </c>
      <c r="I43" s="117">
        <f t="shared" si="14"/>
        <v>15166.825567013382</v>
      </c>
      <c r="J43" s="117">
        <f t="shared" si="14"/>
        <v>16308.43565464639</v>
      </c>
      <c r="K43" s="117">
        <f t="shared" si="14"/>
        <v>17351.960102626857</v>
      </c>
      <c r="L43" s="117">
        <f t="shared" si="14"/>
        <v>15783.466489356</v>
      </c>
      <c r="M43" s="117">
        <f t="shared" si="14"/>
        <v>15643.226777748161</v>
      </c>
      <c r="N43" s="117">
        <f t="shared" si="14"/>
        <v>14906.73520995338</v>
      </c>
      <c r="O43" s="117">
        <f t="shared" si="14"/>
        <v>14768.625838704718</v>
      </c>
      <c r="P43" s="117">
        <f t="shared" si="14"/>
        <v>12280.452850860309</v>
      </c>
      <c r="Q43" s="117">
        <f t="shared" si="14"/>
        <v>14395.632193810688</v>
      </c>
      <c r="R43" s="117">
        <f t="shared" ref="R43:V43" si="15">R44+R47+R49+R58</f>
        <v>14215.791617623421</v>
      </c>
      <c r="S43" s="117">
        <f t="shared" si="15"/>
        <v>12963.049891137269</v>
      </c>
      <c r="T43" s="117">
        <f t="shared" si="15"/>
        <v>15389.463002962848</v>
      </c>
      <c r="U43" s="117">
        <f t="shared" si="15"/>
        <v>13806.808683501</v>
      </c>
      <c r="V43" s="117">
        <f t="shared" si="15"/>
        <v>13839.879512336121</v>
      </c>
      <c r="W43" s="117">
        <f t="shared" ref="W43:Y43" si="16">W44+W47+W49+W58</f>
        <v>14921.453232546528</v>
      </c>
      <c r="X43" s="117">
        <f t="shared" si="16"/>
        <v>14024.11898354941</v>
      </c>
      <c r="Y43" s="117">
        <f t="shared" si="16"/>
        <v>12758.982137051227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9915.4079703226944</v>
      </c>
      <c r="C44" s="122">
        <f t="shared" si="17"/>
        <v>11464.985312712406</v>
      </c>
      <c r="D44" s="122">
        <f t="shared" si="17"/>
        <v>11311.730988374729</v>
      </c>
      <c r="E44" s="122">
        <f t="shared" si="17"/>
        <v>11015.775458505675</v>
      </c>
      <c r="F44" s="122">
        <f t="shared" si="17"/>
        <v>12623.041817954656</v>
      </c>
      <c r="G44" s="122">
        <f t="shared" si="17"/>
        <v>13987.462430482241</v>
      </c>
      <c r="H44" s="122">
        <f t="shared" si="17"/>
        <v>13587.480363865787</v>
      </c>
      <c r="I44" s="122">
        <f t="shared" si="17"/>
        <v>12453.497758442576</v>
      </c>
      <c r="J44" s="122">
        <f t="shared" si="17"/>
        <v>13655.107141800889</v>
      </c>
      <c r="K44" s="122">
        <f t="shared" si="17"/>
        <v>14634.073050222521</v>
      </c>
      <c r="L44" s="122">
        <f t="shared" si="17"/>
        <v>13253.727068559592</v>
      </c>
      <c r="M44" s="122">
        <f t="shared" si="17"/>
        <v>12806.869682145149</v>
      </c>
      <c r="N44" s="122">
        <f t="shared" si="17"/>
        <v>12327.465916771094</v>
      </c>
      <c r="O44" s="122">
        <f t="shared" si="17"/>
        <v>12252.233298921888</v>
      </c>
      <c r="P44" s="122">
        <f t="shared" si="17"/>
        <v>9827.7827123842126</v>
      </c>
      <c r="Q44" s="122">
        <f t="shared" si="17"/>
        <v>11861.647819606764</v>
      </c>
      <c r="R44" s="122">
        <f t="shared" ref="R44:V44" si="18">SUM(R45:R46)</f>
        <v>11751.060996089629</v>
      </c>
      <c r="S44" s="122">
        <f t="shared" si="18"/>
        <v>10514.61197624779</v>
      </c>
      <c r="T44" s="122">
        <f t="shared" si="18"/>
        <v>12669.902078825056</v>
      </c>
      <c r="U44" s="122">
        <f t="shared" si="18"/>
        <v>11343.33793181004</v>
      </c>
      <c r="V44" s="122">
        <f t="shared" si="18"/>
        <v>11409.104517092992</v>
      </c>
      <c r="W44" s="122">
        <f t="shared" ref="W44:Y44" si="19">SUM(W45:W46)</f>
        <v>12701.359324786958</v>
      </c>
      <c r="X44" s="122">
        <f t="shared" si="19"/>
        <v>12259.140848576393</v>
      </c>
      <c r="Y44" s="122">
        <f t="shared" si="19"/>
        <v>11056.421206337045</v>
      </c>
      <c r="DA44" s="130" t="s">
        <v>2283</v>
      </c>
    </row>
    <row r="45" spans="1:105" ht="12" customHeight="1" x14ac:dyDescent="0.25">
      <c r="A45" s="97" t="s">
        <v>211</v>
      </c>
      <c r="B45" s="98">
        <v>9803.5426478792688</v>
      </c>
      <c r="C45" s="98">
        <v>11338.445998089754</v>
      </c>
      <c r="D45" s="98">
        <v>11188.34027744115</v>
      </c>
      <c r="E45" s="98">
        <v>10907.290433410508</v>
      </c>
      <c r="F45" s="98">
        <v>12491.4272756645</v>
      </c>
      <c r="G45" s="98">
        <v>13843.608200417888</v>
      </c>
      <c r="H45" s="98">
        <v>13451.926678174386</v>
      </c>
      <c r="I45" s="98">
        <v>12333.336621162121</v>
      </c>
      <c r="J45" s="98">
        <v>13529.164719609085</v>
      </c>
      <c r="K45" s="98">
        <v>14498.762686708478</v>
      </c>
      <c r="L45" s="98">
        <v>13123.945128612422</v>
      </c>
      <c r="M45" s="98">
        <v>12675.15301806581</v>
      </c>
      <c r="N45" s="98">
        <v>12202.159533384272</v>
      </c>
      <c r="O45" s="98">
        <v>12109.895182894046</v>
      </c>
      <c r="P45" s="98">
        <v>9710.2900716001441</v>
      </c>
      <c r="Q45" s="98">
        <v>11733.492654673055</v>
      </c>
      <c r="R45" s="98">
        <v>11623.998179458726</v>
      </c>
      <c r="S45" s="98">
        <v>10401.136802060379</v>
      </c>
      <c r="T45" s="98">
        <v>12534.555232526296</v>
      </c>
      <c r="U45" s="98">
        <v>11221.41978408903</v>
      </c>
      <c r="V45" s="98">
        <v>11287.087781838407</v>
      </c>
      <c r="W45" s="98">
        <v>12528.424453175005</v>
      </c>
      <c r="X45" s="98">
        <v>12086.100710166458</v>
      </c>
      <c r="Y45" s="98">
        <v>10907.56947237991</v>
      </c>
      <c r="DA45" s="63" t="s">
        <v>2284</v>
      </c>
    </row>
    <row r="46" spans="1:105" ht="12" customHeight="1" x14ac:dyDescent="0.25">
      <c r="A46" s="97" t="s">
        <v>53</v>
      </c>
      <c r="B46" s="98">
        <v>111.8653224434255</v>
      </c>
      <c r="C46" s="98">
        <v>126.53931462265197</v>
      </c>
      <c r="D46" s="98">
        <v>123.39071093357967</v>
      </c>
      <c r="E46" s="98">
        <v>108.48502509516804</v>
      </c>
      <c r="F46" s="98">
        <v>131.61454229015527</v>
      </c>
      <c r="G46" s="98">
        <v>143.85423006435215</v>
      </c>
      <c r="H46" s="98">
        <v>135.55368569139958</v>
      </c>
      <c r="I46" s="98">
        <v>120.16113728045491</v>
      </c>
      <c r="J46" s="98">
        <v>125.94242219180322</v>
      </c>
      <c r="K46" s="98">
        <v>135.31036351404359</v>
      </c>
      <c r="L46" s="98">
        <v>129.78193994717017</v>
      </c>
      <c r="M46" s="98">
        <v>131.71666407933881</v>
      </c>
      <c r="N46" s="98">
        <v>125.30638338682152</v>
      </c>
      <c r="O46" s="98">
        <v>142.33811602784218</v>
      </c>
      <c r="P46" s="98">
        <v>117.49264078406785</v>
      </c>
      <c r="Q46" s="98">
        <v>128.15516493370873</v>
      </c>
      <c r="R46" s="98">
        <v>127.06281663090333</v>
      </c>
      <c r="S46" s="98">
        <v>113.47517418741086</v>
      </c>
      <c r="T46" s="98">
        <v>135.34684629875991</v>
      </c>
      <c r="U46" s="98">
        <v>121.91814772101009</v>
      </c>
      <c r="V46" s="98">
        <v>122.01673525458583</v>
      </c>
      <c r="W46" s="98">
        <v>172.93487161195364</v>
      </c>
      <c r="X46" s="98">
        <v>173.04013840993545</v>
      </c>
      <c r="Y46" s="98">
        <v>148.85173395713605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31.626370887678206</v>
      </c>
      <c r="C47" s="122">
        <f t="shared" si="20"/>
        <v>39.950117526921325</v>
      </c>
      <c r="D47" s="122">
        <f t="shared" si="20"/>
        <v>33.566590585534144</v>
      </c>
      <c r="E47" s="122">
        <f t="shared" si="20"/>
        <v>99.211905065277634</v>
      </c>
      <c r="F47" s="122">
        <f t="shared" si="20"/>
        <v>35.713025088886816</v>
      </c>
      <c r="G47" s="122">
        <f t="shared" si="20"/>
        <v>34.291354359099685</v>
      </c>
      <c r="H47" s="122">
        <f t="shared" si="20"/>
        <v>37.584516269665848</v>
      </c>
      <c r="I47" s="122">
        <f t="shared" si="20"/>
        <v>33.268652710758595</v>
      </c>
      <c r="J47" s="122">
        <f t="shared" si="20"/>
        <v>40.173259960305494</v>
      </c>
      <c r="K47" s="122">
        <f t="shared" si="20"/>
        <v>42.250331917871655</v>
      </c>
      <c r="L47" s="122">
        <f t="shared" si="20"/>
        <v>43.270371216946728</v>
      </c>
      <c r="M47" s="122">
        <f t="shared" si="20"/>
        <v>60.394135983275717</v>
      </c>
      <c r="N47" s="122">
        <f t="shared" si="20"/>
        <v>131.41811078563168</v>
      </c>
      <c r="O47" s="122">
        <f t="shared" si="20"/>
        <v>78.222879215231728</v>
      </c>
      <c r="P47" s="122">
        <f t="shared" si="20"/>
        <v>67.437208680352654</v>
      </c>
      <c r="Q47" s="122">
        <f t="shared" si="20"/>
        <v>144.7053563171531</v>
      </c>
      <c r="R47" s="122">
        <f t="shared" si="20"/>
        <v>106.31313303315321</v>
      </c>
      <c r="S47" s="122">
        <f t="shared" si="20"/>
        <v>153.51029534589799</v>
      </c>
      <c r="T47" s="122">
        <f t="shared" si="20"/>
        <v>107.31522502199637</v>
      </c>
      <c r="U47" s="122">
        <f t="shared" si="20"/>
        <v>125.47251546804648</v>
      </c>
      <c r="V47" s="122">
        <f t="shared" si="20"/>
        <v>91.36673608061767</v>
      </c>
      <c r="W47" s="122">
        <f t="shared" si="20"/>
        <v>87.332144502519839</v>
      </c>
      <c r="X47" s="122">
        <f t="shared" si="20"/>
        <v>133.54369026168916</v>
      </c>
      <c r="Y47" s="122">
        <f t="shared" si="20"/>
        <v>115.71140884521226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31.626370887678206</v>
      </c>
      <c r="C48" s="98">
        <f>IF(RES_hhdet_fec!C48=0,0,RES_hhdet_fec!C48*1000*11630/RES_hhdet_num!C43)</f>
        <v>39.950117526921325</v>
      </c>
      <c r="D48" s="98">
        <f>IF(RES_hhdet_fec!D48=0,0,RES_hhdet_fec!D48*1000*11630/RES_hhdet_num!D43)</f>
        <v>33.566590585534144</v>
      </c>
      <c r="E48" s="98">
        <f>IF(RES_hhdet_fec!E48=0,0,RES_hhdet_fec!E48*1000*11630/RES_hhdet_num!E43)</f>
        <v>99.211905065277634</v>
      </c>
      <c r="F48" s="98">
        <f>IF(RES_hhdet_fec!F48=0,0,RES_hhdet_fec!F48*1000*11630/RES_hhdet_num!F43)</f>
        <v>35.713025088886816</v>
      </c>
      <c r="G48" s="98">
        <f>IF(RES_hhdet_fec!G48=0,0,RES_hhdet_fec!G48*1000*11630/RES_hhdet_num!G43)</f>
        <v>34.291354359099685</v>
      </c>
      <c r="H48" s="98">
        <f>IF(RES_hhdet_fec!H48=0,0,RES_hhdet_fec!H48*1000*11630/RES_hhdet_num!H43)</f>
        <v>37.584516269665848</v>
      </c>
      <c r="I48" s="98">
        <f>IF(RES_hhdet_fec!I48=0,0,RES_hhdet_fec!I48*1000*11630/RES_hhdet_num!I43)</f>
        <v>33.268652710758595</v>
      </c>
      <c r="J48" s="98">
        <f>IF(RES_hhdet_fec!J48=0,0,RES_hhdet_fec!J48*1000*11630/RES_hhdet_num!J43)</f>
        <v>40.173259960305494</v>
      </c>
      <c r="K48" s="98">
        <f>IF(RES_hhdet_fec!K48=0,0,RES_hhdet_fec!K48*1000*11630/RES_hhdet_num!K43)</f>
        <v>42.250331917871655</v>
      </c>
      <c r="L48" s="98">
        <f>IF(RES_hhdet_fec!L48=0,0,RES_hhdet_fec!L48*1000*11630/RES_hhdet_num!L43)</f>
        <v>43.270371216946728</v>
      </c>
      <c r="M48" s="98">
        <f>IF(RES_hhdet_fec!M48=0,0,RES_hhdet_fec!M48*1000*11630/RES_hhdet_num!M43)</f>
        <v>60.394135983275717</v>
      </c>
      <c r="N48" s="98">
        <f>IF(RES_hhdet_fec!N48=0,0,RES_hhdet_fec!N48*1000*11630/RES_hhdet_num!N43)</f>
        <v>131.41811078563168</v>
      </c>
      <c r="O48" s="98">
        <f>IF(RES_hhdet_fec!O48=0,0,RES_hhdet_fec!O48*1000*11630/RES_hhdet_num!O43)</f>
        <v>78.222879215231728</v>
      </c>
      <c r="P48" s="98">
        <f>IF(RES_hhdet_fec!P48=0,0,RES_hhdet_fec!P48*1000*11630/RES_hhdet_num!P43)</f>
        <v>67.437208680352654</v>
      </c>
      <c r="Q48" s="98">
        <f>IF(RES_hhdet_fec!Q48=0,0,RES_hhdet_fec!Q48*1000*11630/RES_hhdet_num!Q43)</f>
        <v>144.7053563171531</v>
      </c>
      <c r="R48" s="98">
        <f>IF(RES_hhdet_fec!R48=0,0,RES_hhdet_fec!R48*1000*11630/RES_hhdet_num!R43)</f>
        <v>106.31313303315321</v>
      </c>
      <c r="S48" s="98">
        <f>IF(RES_hhdet_fec!S48=0,0,RES_hhdet_fec!S48*1000*11630/RES_hhdet_num!S43)</f>
        <v>153.51029534589799</v>
      </c>
      <c r="T48" s="98">
        <f>IF(RES_hhdet_fec!T48=0,0,RES_hhdet_fec!T48*1000*11630/RES_hhdet_num!T43)</f>
        <v>107.31522502199637</v>
      </c>
      <c r="U48" s="98">
        <f>IF(RES_hhdet_fec!U48=0,0,RES_hhdet_fec!U48*1000*11630/RES_hhdet_num!U43)</f>
        <v>125.47251546804648</v>
      </c>
      <c r="V48" s="98">
        <f>IF(RES_hhdet_fec!V48=0,0,RES_hhdet_fec!V48*1000*11630/RES_hhdet_num!V43)</f>
        <v>91.36673608061767</v>
      </c>
      <c r="W48" s="98">
        <f>IF(RES_hhdet_fec!W48=0,0,RES_hhdet_fec!W48*1000*11630/RES_hhdet_num!W43)</f>
        <v>87.332144502519839</v>
      </c>
      <c r="X48" s="98">
        <f>IF(RES_hhdet_fec!X48=0,0,RES_hhdet_fec!X48*1000*11630/RES_hhdet_num!X43)</f>
        <v>133.54369026168916</v>
      </c>
      <c r="Y48" s="98">
        <f>IF(RES_hhdet_fec!Y48=0,0,RES_hhdet_fec!Y48*1000*11630/RES_hhdet_num!Y43)</f>
        <v>115.71140884521226</v>
      </c>
      <c r="DA48" s="63" t="s">
        <v>2287</v>
      </c>
    </row>
    <row r="49" spans="1:105" ht="12" customHeight="1" x14ac:dyDescent="0.25">
      <c r="A49" s="121" t="s">
        <v>55</v>
      </c>
      <c r="B49" s="122">
        <v>2135.3173052662078</v>
      </c>
      <c r="C49" s="122">
        <v>2115.1930673251372</v>
      </c>
      <c r="D49" s="122">
        <v>2166.1192483611089</v>
      </c>
      <c r="E49" s="122">
        <v>2016.0112063395873</v>
      </c>
      <c r="F49" s="122">
        <v>2236.7797792337046</v>
      </c>
      <c r="G49" s="122">
        <v>2151.676933247566</v>
      </c>
      <c r="H49" s="122">
        <v>2147.6544872958034</v>
      </c>
      <c r="I49" s="122">
        <v>1913.7262125810037</v>
      </c>
      <c r="J49" s="122">
        <v>1907.0612852592178</v>
      </c>
      <c r="K49" s="122">
        <v>1980.6173863798908</v>
      </c>
      <c r="L49" s="122">
        <v>1827.8026942858428</v>
      </c>
      <c r="M49" s="122">
        <v>2112.5665297362598</v>
      </c>
      <c r="N49" s="122">
        <v>1873.5060232212618</v>
      </c>
      <c r="O49" s="122">
        <v>1819.5010443018562</v>
      </c>
      <c r="P49" s="122">
        <v>1820.2885270878221</v>
      </c>
      <c r="Q49" s="122">
        <v>1807.366170208398</v>
      </c>
      <c r="R49" s="122">
        <v>1771.0189593830032</v>
      </c>
      <c r="S49" s="122">
        <v>1628.778924365088</v>
      </c>
      <c r="T49" s="122">
        <v>1945.743728449552</v>
      </c>
      <c r="U49" s="122">
        <v>1678.9071207058087</v>
      </c>
      <c r="V49" s="122">
        <v>1669.105160799653</v>
      </c>
      <c r="W49" s="122">
        <v>1505.9998611766682</v>
      </c>
      <c r="X49" s="122">
        <v>1124.6482606409684</v>
      </c>
      <c r="Y49" s="122">
        <v>1072.7500668048729</v>
      </c>
      <c r="DA49" s="130" t="s">
        <v>2288</v>
      </c>
    </row>
    <row r="50" spans="1:105" ht="12" customHeight="1" x14ac:dyDescent="0.25">
      <c r="A50" s="97" t="s">
        <v>138</v>
      </c>
      <c r="B50" s="98">
        <v>2367.920387120902</v>
      </c>
      <c r="C50" s="98">
        <v>2379.3145437824951</v>
      </c>
      <c r="D50" s="98">
        <v>2380.645086696255</v>
      </c>
      <c r="E50" s="98">
        <v>2168.6776637496719</v>
      </c>
      <c r="F50" s="98">
        <v>2444.7837277489903</v>
      </c>
      <c r="G50" s="98">
        <v>2340.7166502811388</v>
      </c>
      <c r="H50" s="98">
        <v>2337.465969394872</v>
      </c>
      <c r="I50" s="98">
        <v>2021.5946458159349</v>
      </c>
      <c r="J50" s="98">
        <v>2005.3708355467727</v>
      </c>
      <c r="K50" s="98">
        <v>2119.2723982038724</v>
      </c>
      <c r="L50" s="98">
        <v>1910.6773307153442</v>
      </c>
      <c r="M50" s="98">
        <v>2292.7557633993779</v>
      </c>
      <c r="N50" s="98">
        <v>2006.5328338037332</v>
      </c>
      <c r="O50" s="98">
        <v>1966.6235795828652</v>
      </c>
      <c r="P50" s="98">
        <v>1936.0750619290679</v>
      </c>
      <c r="Q50" s="98">
        <v>1939.0601220311564</v>
      </c>
      <c r="R50" s="98">
        <v>1870.1751424425267</v>
      </c>
      <c r="S50" s="98">
        <v>1657.2085252214797</v>
      </c>
      <c r="T50" s="98">
        <v>2082.575736810114</v>
      </c>
      <c r="U50" s="98">
        <v>1736.5378167142655</v>
      </c>
      <c r="V50" s="98">
        <v>1715.3823178191776</v>
      </c>
      <c r="W50" s="98">
        <v>1539.2934089691448</v>
      </c>
      <c r="X50" s="98">
        <v>1139.2330307548991</v>
      </c>
      <c r="Y50" s="98">
        <v>1082.1116567067368</v>
      </c>
      <c r="DA50" s="63" t="s">
        <v>2289</v>
      </c>
    </row>
    <row r="51" spans="1:105" ht="12" customHeight="1" x14ac:dyDescent="0.25">
      <c r="A51" s="97" t="s">
        <v>137</v>
      </c>
      <c r="B51" s="98">
        <v>1417.594488261024</v>
      </c>
      <c r="C51" s="98">
        <v>1396.1796030284802</v>
      </c>
      <c r="D51" s="98">
        <v>1427.6091850928944</v>
      </c>
      <c r="E51" s="98">
        <v>1267.8536856540823</v>
      </c>
      <c r="F51" s="98">
        <v>1474.7460674148297</v>
      </c>
      <c r="G51" s="98">
        <v>1375.4869424151473</v>
      </c>
      <c r="H51" s="98">
        <v>1371.4239896627323</v>
      </c>
      <c r="I51" s="98">
        <v>1176.1896862642263</v>
      </c>
      <c r="J51" s="98">
        <v>1205.8707721625265</v>
      </c>
      <c r="K51" s="98">
        <v>1248.1811068277764</v>
      </c>
      <c r="L51" s="98">
        <v>1130.020683497519</v>
      </c>
      <c r="M51" s="98">
        <v>1414.8250555797486</v>
      </c>
      <c r="N51" s="98">
        <v>1227.5020483093938</v>
      </c>
      <c r="O51" s="98">
        <v>1234.3763988661199</v>
      </c>
      <c r="P51" s="98">
        <v>1286.034714716912</v>
      </c>
      <c r="Q51" s="98">
        <v>1241.2036925524528</v>
      </c>
      <c r="R51" s="98">
        <v>1209.4913100007791</v>
      </c>
      <c r="S51" s="98">
        <v>1101.1784977482678</v>
      </c>
      <c r="T51" s="98">
        <v>1372.3398385783339</v>
      </c>
      <c r="U51" s="98">
        <v>1174.0780727583813</v>
      </c>
      <c r="V51" s="98">
        <v>1180.8633127969365</v>
      </c>
      <c r="W51" s="98">
        <v>1081.2887167224646</v>
      </c>
      <c r="X51" s="98">
        <v>767.72851144378694</v>
      </c>
      <c r="Y51" s="98">
        <v>763.02547947004189</v>
      </c>
      <c r="DA51" s="63" t="s">
        <v>2290</v>
      </c>
    </row>
    <row r="52" spans="1:105" ht="12" customHeight="1" x14ac:dyDescent="0.25">
      <c r="A52" s="100" t="s">
        <v>211</v>
      </c>
      <c r="B52" s="101">
        <v>434.93678045003179</v>
      </c>
      <c r="C52" s="101">
        <v>378.19114601843575</v>
      </c>
      <c r="D52" s="101">
        <v>441.59372810392586</v>
      </c>
      <c r="E52" s="101">
        <v>335.10340538989601</v>
      </c>
      <c r="F52" s="101">
        <v>466.65555269281009</v>
      </c>
      <c r="G52" s="101">
        <v>369.59830214040568</v>
      </c>
      <c r="H52" s="101">
        <v>358.72671019027911</v>
      </c>
      <c r="I52" s="101">
        <v>285.30404888710632</v>
      </c>
      <c r="J52" s="101">
        <v>356.86340158116315</v>
      </c>
      <c r="K52" s="101">
        <v>300.51280989197642</v>
      </c>
      <c r="L52" s="101">
        <v>256.84156703493386</v>
      </c>
      <c r="M52" s="101">
        <v>391.10891167724986</v>
      </c>
      <c r="N52" s="101">
        <v>252.37042608712332</v>
      </c>
      <c r="O52" s="101">
        <v>235.64121705512028</v>
      </c>
      <c r="P52" s="101">
        <v>386.70022653504373</v>
      </c>
      <c r="Q52" s="101">
        <v>249.61992701451393</v>
      </c>
      <c r="R52" s="101">
        <v>230.12218383546434</v>
      </c>
      <c r="S52" s="101">
        <v>223.26835196914274</v>
      </c>
      <c r="T52" s="101">
        <v>255.37800795922067</v>
      </c>
      <c r="U52" s="101">
        <v>251.82621794749394</v>
      </c>
      <c r="V52" s="101">
        <v>274.43236915199384</v>
      </c>
      <c r="W52" s="101">
        <v>307.78340294099593</v>
      </c>
      <c r="X52" s="101">
        <v>99.976364690059242</v>
      </c>
      <c r="Y52" s="101">
        <v>196.11232270742306</v>
      </c>
      <c r="DA52" s="131" t="s">
        <v>2291</v>
      </c>
    </row>
    <row r="53" spans="1:105" ht="12" customHeight="1" x14ac:dyDescent="0.25">
      <c r="A53" s="103" t="s">
        <v>52</v>
      </c>
      <c r="B53" s="104">
        <v>982.65770781099229</v>
      </c>
      <c r="C53" s="104">
        <v>1017.9884570100442</v>
      </c>
      <c r="D53" s="104">
        <v>986.01545698896848</v>
      </c>
      <c r="E53" s="104">
        <v>932.75028026418636</v>
      </c>
      <c r="F53" s="104">
        <v>1008.0905147220195</v>
      </c>
      <c r="G53" s="104">
        <v>1005.8886402747415</v>
      </c>
      <c r="H53" s="104">
        <v>1012.6972794724534</v>
      </c>
      <c r="I53" s="104">
        <v>890.88563737712036</v>
      </c>
      <c r="J53" s="104">
        <v>849.00737058136303</v>
      </c>
      <c r="K53" s="104">
        <v>947.66829693579973</v>
      </c>
      <c r="L53" s="104">
        <v>873.17911646258517</v>
      </c>
      <c r="M53" s="104">
        <v>1023.7161439024986</v>
      </c>
      <c r="N53" s="104">
        <v>975.13162222227061</v>
      </c>
      <c r="O53" s="104">
        <v>998.73518181099951</v>
      </c>
      <c r="P53" s="104">
        <v>899.33448818186821</v>
      </c>
      <c r="Q53" s="104">
        <v>991.58376553793903</v>
      </c>
      <c r="R53" s="104">
        <v>979.3691261653147</v>
      </c>
      <c r="S53" s="104">
        <v>877.91014577912529</v>
      </c>
      <c r="T53" s="104">
        <v>1116.9618306191135</v>
      </c>
      <c r="U53" s="104">
        <v>922.25185481088727</v>
      </c>
      <c r="V53" s="104">
        <v>906.43094364494266</v>
      </c>
      <c r="W53" s="104">
        <v>773.50531378146866</v>
      </c>
      <c r="X53" s="104">
        <v>667.75214675372774</v>
      </c>
      <c r="Y53" s="104">
        <v>566.91315676261888</v>
      </c>
      <c r="DA53" s="132" t="s">
        <v>2292</v>
      </c>
    </row>
    <row r="54" spans="1:105" ht="12" customHeight="1" x14ac:dyDescent="0.25">
      <c r="A54" s="106" t="s">
        <v>122</v>
      </c>
      <c r="B54" s="101">
        <v>1877.0737031887686</v>
      </c>
      <c r="C54" s="101">
        <v>1829.6287019155375</v>
      </c>
      <c r="D54" s="101">
        <v>1919.9383553577245</v>
      </c>
      <c r="E54" s="101">
        <v>1812.5080140371181</v>
      </c>
      <c r="F54" s="101">
        <v>1906.4334995672173</v>
      </c>
      <c r="G54" s="101">
        <v>1816.3333749650981</v>
      </c>
      <c r="H54" s="101">
        <v>1771.7219549868091</v>
      </c>
      <c r="I54" s="101">
        <v>1659.5333260825264</v>
      </c>
      <c r="J54" s="101">
        <v>1624.8745825358071</v>
      </c>
      <c r="K54" s="101">
        <v>1601.4262799544913</v>
      </c>
      <c r="L54" s="101">
        <v>1707.4434090179493</v>
      </c>
      <c r="M54" s="101">
        <v>1830.9431707825111</v>
      </c>
      <c r="N54" s="101">
        <v>1721.4222844151216</v>
      </c>
      <c r="O54" s="101">
        <v>1646.2623774211324</v>
      </c>
      <c r="P54" s="101">
        <v>1680.3424806631633</v>
      </c>
      <c r="Q54" s="101">
        <v>1618.8729946725971</v>
      </c>
      <c r="R54" s="101">
        <v>1634.9432090864134</v>
      </c>
      <c r="S54" s="101">
        <v>1652.7868373894853</v>
      </c>
      <c r="T54" s="101">
        <v>1619.4438158852925</v>
      </c>
      <c r="U54" s="101">
        <v>1588.417279270979</v>
      </c>
      <c r="V54" s="101">
        <v>1567.2394612832582</v>
      </c>
      <c r="W54" s="101">
        <v>1312.015894305727</v>
      </c>
      <c r="X54" s="101">
        <v>878.09090467944122</v>
      </c>
      <c r="Y54" s="101">
        <v>1001.8056060654291</v>
      </c>
      <c r="DA54" s="131" t="s">
        <v>2293</v>
      </c>
    </row>
    <row r="55" spans="1:105" ht="12" customHeight="1" x14ac:dyDescent="0.25">
      <c r="A55" s="107" t="s">
        <v>121</v>
      </c>
      <c r="B55" s="104">
        <v>1319.9095377822862</v>
      </c>
      <c r="C55" s="104">
        <v>1274.1106249798397</v>
      </c>
      <c r="D55" s="104">
        <v>1356.9392579721625</v>
      </c>
      <c r="E55" s="104">
        <v>1262.2549459425584</v>
      </c>
      <c r="F55" s="104">
        <v>1356.158274899904</v>
      </c>
      <c r="G55" s="104">
        <v>1277.6452503447642</v>
      </c>
      <c r="H55" s="104">
        <v>1256.6091804139464</v>
      </c>
      <c r="I55" s="104">
        <v>1178.4716673232983</v>
      </c>
      <c r="J55" s="104">
        <v>1177.172537516974</v>
      </c>
      <c r="K55" s="104">
        <v>1137.3926016380094</v>
      </c>
      <c r="L55" s="104">
        <v>1207.8099955785942</v>
      </c>
      <c r="M55" s="104">
        <v>1324.9000375735388</v>
      </c>
      <c r="N55" s="104">
        <v>1226.407775641118</v>
      </c>
      <c r="O55" s="104">
        <v>1179.6710380168984</v>
      </c>
      <c r="P55" s="104">
        <v>1252.3448731506385</v>
      </c>
      <c r="Q55" s="104">
        <v>1169.4043815495918</v>
      </c>
      <c r="R55" s="104">
        <v>1180.0111317039436</v>
      </c>
      <c r="S55" s="104">
        <v>1201.9276760613964</v>
      </c>
      <c r="T55" s="104">
        <v>1191.664959889385</v>
      </c>
      <c r="U55" s="104">
        <v>1211.8128491969574</v>
      </c>
      <c r="V55" s="104">
        <v>1228.2716108587595</v>
      </c>
      <c r="W55" s="104">
        <v>1064.3163702741315</v>
      </c>
      <c r="X55" s="104">
        <v>720.42046854867885</v>
      </c>
      <c r="Y55" s="104">
        <v>819.1219390063967</v>
      </c>
      <c r="DA55" s="132" t="s">
        <v>2294</v>
      </c>
    </row>
    <row r="56" spans="1:105" ht="12" customHeight="1" x14ac:dyDescent="0.25">
      <c r="A56" s="108" t="s">
        <v>53</v>
      </c>
      <c r="B56" s="98">
        <v>344.80103028444165</v>
      </c>
      <c r="C56" s="98">
        <v>291.28509154981958</v>
      </c>
      <c r="D56" s="98">
        <v>357.45803372553542</v>
      </c>
      <c r="E56" s="98">
        <v>281.88965687925378</v>
      </c>
      <c r="F56" s="98">
        <v>367.82285086891471</v>
      </c>
      <c r="G56" s="98">
        <v>291.30258243570358</v>
      </c>
      <c r="H56" s="98">
        <v>278.06794388027038</v>
      </c>
      <c r="I56" s="98">
        <v>242.56049501483955</v>
      </c>
      <c r="J56" s="98">
        <v>301.18140491692787</v>
      </c>
      <c r="K56" s="98">
        <v>233.7469760829166</v>
      </c>
      <c r="L56" s="98">
        <v>235.94389246427522</v>
      </c>
      <c r="M56" s="98">
        <v>317.39330466302664</v>
      </c>
      <c r="N56" s="98">
        <v>216.1118154308823</v>
      </c>
      <c r="O56" s="98">
        <v>195.50768290699259</v>
      </c>
      <c r="P56" s="98">
        <v>340.99335818628134</v>
      </c>
      <c r="Q56" s="98">
        <v>211.7619941985983</v>
      </c>
      <c r="R56" s="98">
        <v>203.89670600123461</v>
      </c>
      <c r="S56" s="98">
        <v>225.9935049671881</v>
      </c>
      <c r="T56" s="98">
        <v>198.72045921099897</v>
      </c>
      <c r="U56" s="98">
        <v>233.57888102436175</v>
      </c>
      <c r="V56" s="98">
        <v>258.57482992726995</v>
      </c>
      <c r="W56" s="98">
        <v>263.51983871768329</v>
      </c>
      <c r="X56" s="98">
        <v>8.7725655484696823</v>
      </c>
      <c r="Y56" s="98">
        <v>177.40790090908197</v>
      </c>
      <c r="DA56" s="63" t="s">
        <v>2295</v>
      </c>
    </row>
    <row r="57" spans="1:105" ht="12" customHeight="1" x14ac:dyDescent="0.25">
      <c r="A57" s="108" t="s">
        <v>52</v>
      </c>
      <c r="B57" s="98">
        <v>975.10850749784424</v>
      </c>
      <c r="C57" s="98">
        <v>982.82553343002007</v>
      </c>
      <c r="D57" s="98">
        <v>999.48122424662688</v>
      </c>
      <c r="E57" s="98">
        <v>980.36528906330466</v>
      </c>
      <c r="F57" s="98">
        <v>988.33542403098943</v>
      </c>
      <c r="G57" s="98">
        <v>986.34266790906076</v>
      </c>
      <c r="H57" s="98">
        <v>978.54123653367583</v>
      </c>
      <c r="I57" s="98">
        <v>935.91117230845873</v>
      </c>
      <c r="J57" s="98">
        <v>875.99113260004617</v>
      </c>
      <c r="K57" s="98">
        <v>903.64562555509281</v>
      </c>
      <c r="L57" s="98">
        <v>971.86610311431889</v>
      </c>
      <c r="M57" s="98">
        <v>1007.5067329105121</v>
      </c>
      <c r="N57" s="98">
        <v>1010.2959602102355</v>
      </c>
      <c r="O57" s="98">
        <v>984.16335510990564</v>
      </c>
      <c r="P57" s="98">
        <v>911.35151496435731</v>
      </c>
      <c r="Q57" s="98">
        <v>957.64238735099354</v>
      </c>
      <c r="R57" s="98">
        <v>976.1144257027089</v>
      </c>
      <c r="S57" s="98">
        <v>975.9341710942083</v>
      </c>
      <c r="T57" s="98">
        <v>992.94450067838602</v>
      </c>
      <c r="U57" s="98">
        <v>978.2339681725955</v>
      </c>
      <c r="V57" s="98">
        <v>969.69678093148946</v>
      </c>
      <c r="W57" s="98">
        <v>800.79653155644814</v>
      </c>
      <c r="X57" s="98">
        <v>711.64790300020923</v>
      </c>
      <c r="Y57" s="98">
        <v>641.71403809731487</v>
      </c>
      <c r="DA57" s="63" t="s">
        <v>2296</v>
      </c>
    </row>
    <row r="58" spans="1:105" ht="12" customHeight="1" x14ac:dyDescent="0.25">
      <c r="A58" s="121" t="s">
        <v>54</v>
      </c>
      <c r="B58" s="122">
        <v>890.2602842369098</v>
      </c>
      <c r="C58" s="122">
        <v>900.5359251975342</v>
      </c>
      <c r="D58" s="122">
        <v>908.24327553888236</v>
      </c>
      <c r="E58" s="122">
        <v>851.56752160038116</v>
      </c>
      <c r="F58" s="122">
        <v>972.15960698172751</v>
      </c>
      <c r="G58" s="122">
        <v>830.98739233546678</v>
      </c>
      <c r="H58" s="122">
        <v>845.34218105058653</v>
      </c>
      <c r="I58" s="122">
        <v>766.33294327904434</v>
      </c>
      <c r="J58" s="122">
        <v>706.09396762597771</v>
      </c>
      <c r="K58" s="122">
        <v>695.01933410656966</v>
      </c>
      <c r="L58" s="122">
        <v>658.66635529361861</v>
      </c>
      <c r="M58" s="122">
        <v>663.39642988347737</v>
      </c>
      <c r="N58" s="122">
        <v>574.34515917539204</v>
      </c>
      <c r="O58" s="122">
        <v>618.66861626574234</v>
      </c>
      <c r="P58" s="122">
        <v>564.94440270792279</v>
      </c>
      <c r="Q58" s="122">
        <v>581.9128476783734</v>
      </c>
      <c r="R58" s="122">
        <v>587.39852911763546</v>
      </c>
      <c r="S58" s="122">
        <v>666.14869517849377</v>
      </c>
      <c r="T58" s="122">
        <v>666.50197066624492</v>
      </c>
      <c r="U58" s="122">
        <v>659.09111551710487</v>
      </c>
      <c r="V58" s="122">
        <v>670.30309836285971</v>
      </c>
      <c r="W58" s="122">
        <v>626.76190208038281</v>
      </c>
      <c r="X58" s="122">
        <v>506.78618407035987</v>
      </c>
      <c r="Y58" s="122">
        <v>514.0994550640977</v>
      </c>
      <c r="DA58" s="130" t="s">
        <v>2297</v>
      </c>
    </row>
    <row r="59" spans="1:105" ht="12" customHeight="1" x14ac:dyDescent="0.25">
      <c r="A59" s="97" t="s">
        <v>50</v>
      </c>
      <c r="B59" s="98">
        <v>1032.6353722495389</v>
      </c>
      <c r="C59" s="98">
        <v>1007.5795957206071</v>
      </c>
      <c r="D59" s="98">
        <v>1019.9638401511007</v>
      </c>
      <c r="E59" s="98">
        <v>993.66228193478958</v>
      </c>
      <c r="F59" s="98">
        <v>1066.8933675954243</v>
      </c>
      <c r="G59" s="98">
        <v>995.58593357715108</v>
      </c>
      <c r="H59" s="98">
        <v>949.12902015982002</v>
      </c>
      <c r="I59" s="98">
        <v>854.12509847310412</v>
      </c>
      <c r="J59" s="98">
        <v>829.87861772081067</v>
      </c>
      <c r="K59" s="98">
        <v>786.52828275975514</v>
      </c>
      <c r="L59" s="98">
        <v>765.21648874769255</v>
      </c>
      <c r="M59" s="98">
        <v>787.24287324523823</v>
      </c>
      <c r="N59" s="98">
        <v>674.26670504682545</v>
      </c>
      <c r="O59" s="98">
        <v>674.02220828171687</v>
      </c>
      <c r="P59" s="98">
        <v>692.69499258997769</v>
      </c>
      <c r="Q59" s="98">
        <v>666.75300558389426</v>
      </c>
      <c r="R59" s="98">
        <v>699.29394317613662</v>
      </c>
      <c r="S59" s="98">
        <v>763.78595477766498</v>
      </c>
      <c r="T59" s="98">
        <v>791.89518762553519</v>
      </c>
      <c r="U59" s="98">
        <v>792.1405573698479</v>
      </c>
      <c r="V59" s="98">
        <v>788.40354975096238</v>
      </c>
      <c r="W59" s="98">
        <v>737.32723872774261</v>
      </c>
      <c r="X59" s="98">
        <v>652.54343467637113</v>
      </c>
      <c r="Y59" s="98">
        <v>616.641649617148</v>
      </c>
      <c r="DA59" s="63" t="s">
        <v>2298</v>
      </c>
    </row>
    <row r="60" spans="1:105" ht="12" customHeight="1" x14ac:dyDescent="0.25">
      <c r="A60" s="109" t="s">
        <v>120</v>
      </c>
      <c r="B60" s="33">
        <v>797.71364293582053</v>
      </c>
      <c r="C60" s="33">
        <v>833.98420315012356</v>
      </c>
      <c r="D60" s="33">
        <v>839.74056228919017</v>
      </c>
      <c r="E60" s="33">
        <v>764.12539351770636</v>
      </c>
      <c r="F60" s="33">
        <v>914.03995107953131</v>
      </c>
      <c r="G60" s="33">
        <v>737.31821907846779</v>
      </c>
      <c r="H60" s="33">
        <v>792.38124975321762</v>
      </c>
      <c r="I60" s="33">
        <v>723.36365632653201</v>
      </c>
      <c r="J60" s="33">
        <v>643.94244197231933</v>
      </c>
      <c r="K60" s="33">
        <v>647.44678001100647</v>
      </c>
      <c r="L60" s="33">
        <v>603.0210947370382</v>
      </c>
      <c r="M60" s="33">
        <v>599.73753349445713</v>
      </c>
      <c r="N60" s="33">
        <v>519.24437190660717</v>
      </c>
      <c r="O60" s="33">
        <v>587.16316188349299</v>
      </c>
      <c r="P60" s="33">
        <v>492.63635476203933</v>
      </c>
      <c r="Q60" s="33">
        <v>534.76551592177339</v>
      </c>
      <c r="R60" s="33">
        <v>526.17672963539417</v>
      </c>
      <c r="S60" s="33">
        <v>616.54114937068289</v>
      </c>
      <c r="T60" s="33">
        <v>604.97542144400643</v>
      </c>
      <c r="U60" s="33">
        <v>596.6786507039991</v>
      </c>
      <c r="V60" s="33">
        <v>614.94112961659732</v>
      </c>
      <c r="W60" s="33">
        <v>573.42863583937719</v>
      </c>
      <c r="X60" s="33">
        <v>436.14291555913832</v>
      </c>
      <c r="Y60" s="33">
        <v>463.172312831292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12550.352829263653</v>
      </c>
      <c r="C62" s="117">
        <f t="shared" si="21"/>
        <v>13141.456127182619</v>
      </c>
      <c r="D62" s="117">
        <f t="shared" si="21"/>
        <v>12791.172955413844</v>
      </c>
      <c r="E62" s="117">
        <f t="shared" si="21"/>
        <v>14220.231252028185</v>
      </c>
      <c r="F62" s="117">
        <f t="shared" si="21"/>
        <v>14608.058828074809</v>
      </c>
      <c r="G62" s="117">
        <f t="shared" si="21"/>
        <v>15350.884860642311</v>
      </c>
      <c r="H62" s="117">
        <f t="shared" si="21"/>
        <v>14451.713334276375</v>
      </c>
      <c r="I62" s="117">
        <f t="shared" si="21"/>
        <v>13934.783967867386</v>
      </c>
      <c r="J62" s="117">
        <f t="shared" si="21"/>
        <v>13708.374532539432</v>
      </c>
      <c r="K62" s="117">
        <f t="shared" si="21"/>
        <v>14004.669112389689</v>
      </c>
      <c r="L62" s="117">
        <f t="shared" si="21"/>
        <v>15280.137565072355</v>
      </c>
      <c r="M62" s="117">
        <f t="shared" si="21"/>
        <v>14484.817018976681</v>
      </c>
      <c r="N62" s="117">
        <f t="shared" si="21"/>
        <v>14325.360250652433</v>
      </c>
      <c r="O62" s="117">
        <f t="shared" si="21"/>
        <v>14129.474171053846</v>
      </c>
      <c r="P62" s="117">
        <f t="shared" si="21"/>
        <v>11793.483011413329</v>
      </c>
      <c r="Q62" s="117">
        <f t="shared" si="21"/>
        <v>13284.291951583651</v>
      </c>
      <c r="R62" s="117">
        <f t="shared" ref="R62:V62" si="22">R63+R66+R68+R77</f>
        <v>13261.19073006679</v>
      </c>
      <c r="S62" s="117">
        <f t="shared" si="22"/>
        <v>13423.274817969872</v>
      </c>
      <c r="T62" s="117">
        <f t="shared" si="22"/>
        <v>12740.622467683233</v>
      </c>
      <c r="U62" s="117">
        <f t="shared" si="22"/>
        <v>12372.117533079481</v>
      </c>
      <c r="V62" s="117">
        <f t="shared" si="22"/>
        <v>12294.03042979071</v>
      </c>
      <c r="W62" s="117">
        <f t="shared" ref="W62:Y62" si="23">W63+W66+W68+W77</f>
        <v>13731.743598346069</v>
      </c>
      <c r="X62" s="117">
        <f t="shared" si="23"/>
        <v>11837.810653317421</v>
      </c>
      <c r="Y62" s="117">
        <f t="shared" si="23"/>
        <v>10461.247339134494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9318.0454026856078</v>
      </c>
      <c r="C63" s="122">
        <f t="shared" si="24"/>
        <v>9863.8137534384878</v>
      </c>
      <c r="D63" s="122">
        <f t="shared" si="24"/>
        <v>9520.5313406608911</v>
      </c>
      <c r="E63" s="122">
        <f t="shared" si="24"/>
        <v>10913.631274309017</v>
      </c>
      <c r="F63" s="122">
        <f t="shared" si="24"/>
        <v>11484.78498842143</v>
      </c>
      <c r="G63" s="122">
        <f t="shared" si="24"/>
        <v>12167.691079789796</v>
      </c>
      <c r="H63" s="122">
        <f t="shared" si="24"/>
        <v>11312.251091536245</v>
      </c>
      <c r="I63" s="122">
        <f t="shared" si="24"/>
        <v>11095.020698253746</v>
      </c>
      <c r="J63" s="122">
        <f t="shared" si="24"/>
        <v>11180.797468872297</v>
      </c>
      <c r="K63" s="122">
        <f t="shared" si="24"/>
        <v>11404.324842032262</v>
      </c>
      <c r="L63" s="122">
        <f t="shared" si="24"/>
        <v>12468.688425870183</v>
      </c>
      <c r="M63" s="122">
        <f t="shared" si="24"/>
        <v>11643.992885021002</v>
      </c>
      <c r="N63" s="122">
        <f t="shared" si="24"/>
        <v>11660.192055437439</v>
      </c>
      <c r="O63" s="122">
        <f t="shared" si="24"/>
        <v>11547.446133443274</v>
      </c>
      <c r="P63" s="122">
        <f t="shared" si="24"/>
        <v>9373.9992235634818</v>
      </c>
      <c r="Q63" s="122">
        <f t="shared" si="24"/>
        <v>10803.565290436449</v>
      </c>
      <c r="R63" s="122">
        <f t="shared" ref="R63:V63" si="25">SUM(R64:R65)</f>
        <v>10774.766655703042</v>
      </c>
      <c r="S63" s="122">
        <f t="shared" si="25"/>
        <v>10845.049883056843</v>
      </c>
      <c r="T63" s="122">
        <f t="shared" si="25"/>
        <v>10221.384717778277</v>
      </c>
      <c r="U63" s="122">
        <f t="shared" si="25"/>
        <v>9876.3685835995966</v>
      </c>
      <c r="V63" s="122">
        <f t="shared" si="25"/>
        <v>9782.2016960295932</v>
      </c>
      <c r="W63" s="122">
        <f t="shared" ref="W63:Y63" si="26">SUM(W64:W65)</f>
        <v>11492.324719098582</v>
      </c>
      <c r="X63" s="122">
        <f t="shared" si="26"/>
        <v>10083.615379907991</v>
      </c>
      <c r="Y63" s="122">
        <f t="shared" si="26"/>
        <v>8834.3992382807191</v>
      </c>
      <c r="DA63" s="130" t="s">
        <v>2301</v>
      </c>
    </row>
    <row r="64" spans="1:105" ht="12" customHeight="1" x14ac:dyDescent="0.25">
      <c r="A64" s="97" t="s">
        <v>212</v>
      </c>
      <c r="B64" s="98">
        <v>9202.2534832933616</v>
      </c>
      <c r="C64" s="98">
        <v>9743.6179685820134</v>
      </c>
      <c r="D64" s="98">
        <v>9405.01179279602</v>
      </c>
      <c r="E64" s="98">
        <v>10792.872421153939</v>
      </c>
      <c r="F64" s="98">
        <v>11348.885407208463</v>
      </c>
      <c r="G64" s="98">
        <v>12024.464055838842</v>
      </c>
      <c r="H64" s="98">
        <v>11182.173648562519</v>
      </c>
      <c r="I64" s="98">
        <v>10970.608149492329</v>
      </c>
      <c r="J64" s="98">
        <v>11059.175670685825</v>
      </c>
      <c r="K64" s="98">
        <v>11280.231408605556</v>
      </c>
      <c r="L64" s="98">
        <v>12326.465051563999</v>
      </c>
      <c r="M64" s="98">
        <v>11508.232248772249</v>
      </c>
      <c r="N64" s="98">
        <v>11530.359423501313</v>
      </c>
      <c r="O64" s="98">
        <v>11407.364447386624</v>
      </c>
      <c r="P64" s="98">
        <v>9256.2295091598353</v>
      </c>
      <c r="Q64" s="98">
        <v>10679.689986912179</v>
      </c>
      <c r="R64" s="98">
        <v>10649.318248979871</v>
      </c>
      <c r="S64" s="98">
        <v>10716.822906518679</v>
      </c>
      <c r="T64" s="98">
        <v>10098.779246543914</v>
      </c>
      <c r="U64" s="98">
        <v>9754.139218521821</v>
      </c>
      <c r="V64" s="98">
        <v>9659.0858703771919</v>
      </c>
      <c r="W64" s="98">
        <v>11304.724945296399</v>
      </c>
      <c r="X64" s="98">
        <v>9909.2596264826207</v>
      </c>
      <c r="Y64" s="98">
        <v>8685.7603842334356</v>
      </c>
      <c r="DA64" s="63" t="s">
        <v>2302</v>
      </c>
    </row>
    <row r="65" spans="1:105" ht="12" customHeight="1" x14ac:dyDescent="0.25">
      <c r="A65" s="97" t="s">
        <v>53</v>
      </c>
      <c r="B65" s="98">
        <v>115.7919193922464</v>
      </c>
      <c r="C65" s="98">
        <v>120.19578485647415</v>
      </c>
      <c r="D65" s="98">
        <v>115.51954786487043</v>
      </c>
      <c r="E65" s="98">
        <v>120.75885315507679</v>
      </c>
      <c r="F65" s="98">
        <v>135.89958121296712</v>
      </c>
      <c r="G65" s="98">
        <v>143.22702395095516</v>
      </c>
      <c r="H65" s="98">
        <v>130.07744297372656</v>
      </c>
      <c r="I65" s="98">
        <v>124.41254876141637</v>
      </c>
      <c r="J65" s="98">
        <v>121.62179818647158</v>
      </c>
      <c r="K65" s="98">
        <v>124.09343342670567</v>
      </c>
      <c r="L65" s="98">
        <v>142.2233743061843</v>
      </c>
      <c r="M65" s="98">
        <v>135.76063624875331</v>
      </c>
      <c r="N65" s="98">
        <v>129.83263193612513</v>
      </c>
      <c r="O65" s="98">
        <v>140.08168605665077</v>
      </c>
      <c r="P65" s="98">
        <v>117.76971440364741</v>
      </c>
      <c r="Q65" s="98">
        <v>123.87530352426919</v>
      </c>
      <c r="R65" s="98">
        <v>125.44840672317184</v>
      </c>
      <c r="S65" s="98">
        <v>128.22697653816442</v>
      </c>
      <c r="T65" s="98">
        <v>122.60547123436282</v>
      </c>
      <c r="U65" s="98">
        <v>122.22936507777642</v>
      </c>
      <c r="V65" s="98">
        <v>123.11582565240141</v>
      </c>
      <c r="W65" s="98">
        <v>187.59977380218416</v>
      </c>
      <c r="X65" s="98">
        <v>174.35575342536993</v>
      </c>
      <c r="Y65" s="98">
        <v>148.63885404728427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31.62638430589821</v>
      </c>
      <c r="C66" s="122">
        <f t="shared" si="27"/>
        <v>39.67241666218721</v>
      </c>
      <c r="D66" s="122">
        <f t="shared" si="27"/>
        <v>34.14103491119711</v>
      </c>
      <c r="E66" s="122">
        <f t="shared" si="27"/>
        <v>111.15459300510214</v>
      </c>
      <c r="F66" s="122">
        <f t="shared" si="27"/>
        <v>47.160611797191386</v>
      </c>
      <c r="G66" s="122">
        <f t="shared" si="27"/>
        <v>49.876491356357207</v>
      </c>
      <c r="H66" s="122">
        <f t="shared" si="27"/>
        <v>66.349580223886974</v>
      </c>
      <c r="I66" s="122">
        <f t="shared" si="27"/>
        <v>62.430622442248662</v>
      </c>
      <c r="J66" s="122">
        <f t="shared" si="27"/>
        <v>80.182826188381512</v>
      </c>
      <c r="K66" s="122">
        <f t="shared" si="27"/>
        <v>89.739223210356982</v>
      </c>
      <c r="L66" s="122">
        <f t="shared" si="27"/>
        <v>70.867201817474395</v>
      </c>
      <c r="M66" s="122">
        <f t="shared" si="27"/>
        <v>78.582537765922183</v>
      </c>
      <c r="N66" s="122">
        <f t="shared" si="27"/>
        <v>127.8150007520623</v>
      </c>
      <c r="O66" s="122">
        <f t="shared" si="27"/>
        <v>78.735936235966179</v>
      </c>
      <c r="P66" s="122">
        <f t="shared" si="27"/>
        <v>59.796293900650717</v>
      </c>
      <c r="Q66" s="122">
        <f t="shared" si="27"/>
        <v>124.46650062762913</v>
      </c>
      <c r="R66" s="122">
        <f t="shared" si="27"/>
        <v>85.508238725021172</v>
      </c>
      <c r="S66" s="122">
        <f t="shared" si="27"/>
        <v>123.95939023834383</v>
      </c>
      <c r="T66" s="122">
        <f t="shared" si="27"/>
        <v>93.977505905523913</v>
      </c>
      <c r="U66" s="122">
        <f t="shared" si="27"/>
        <v>113.48748597614846</v>
      </c>
      <c r="V66" s="122">
        <f t="shared" si="27"/>
        <v>87.378218304375238</v>
      </c>
      <c r="W66" s="122">
        <f t="shared" si="27"/>
        <v>85.079645060035205</v>
      </c>
      <c r="X66" s="122">
        <f t="shared" si="27"/>
        <v>126.82309889179514</v>
      </c>
      <c r="Y66" s="122">
        <f t="shared" si="27"/>
        <v>113.5990076279972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31.62638430589821</v>
      </c>
      <c r="C67" s="98">
        <f>IF(RES_hhdet_fec!C67=0,0,RES_hhdet_fec!C67*1000*11630/RES_hhdet_num!C62)</f>
        <v>39.67241666218721</v>
      </c>
      <c r="D67" s="98">
        <f>IF(RES_hhdet_fec!D67=0,0,RES_hhdet_fec!D67*1000*11630/RES_hhdet_num!D62)</f>
        <v>34.14103491119711</v>
      </c>
      <c r="E67" s="98">
        <f>IF(RES_hhdet_fec!E67=0,0,RES_hhdet_fec!E67*1000*11630/RES_hhdet_num!E62)</f>
        <v>111.15459300510214</v>
      </c>
      <c r="F67" s="98">
        <f>IF(RES_hhdet_fec!F67=0,0,RES_hhdet_fec!F67*1000*11630/RES_hhdet_num!F62)</f>
        <v>47.160611797191386</v>
      </c>
      <c r="G67" s="98">
        <f>IF(RES_hhdet_fec!G67=0,0,RES_hhdet_fec!G67*1000*11630/RES_hhdet_num!G62)</f>
        <v>49.876491356357207</v>
      </c>
      <c r="H67" s="98">
        <f>IF(RES_hhdet_fec!H67=0,0,RES_hhdet_fec!H67*1000*11630/RES_hhdet_num!H62)</f>
        <v>66.349580223886974</v>
      </c>
      <c r="I67" s="98">
        <f>IF(RES_hhdet_fec!I67=0,0,RES_hhdet_fec!I67*1000*11630/RES_hhdet_num!I62)</f>
        <v>62.430622442248662</v>
      </c>
      <c r="J67" s="98">
        <f>IF(RES_hhdet_fec!J67=0,0,RES_hhdet_fec!J67*1000*11630/RES_hhdet_num!J62)</f>
        <v>80.182826188381512</v>
      </c>
      <c r="K67" s="98">
        <f>IF(RES_hhdet_fec!K67=0,0,RES_hhdet_fec!K67*1000*11630/RES_hhdet_num!K62)</f>
        <v>89.739223210356982</v>
      </c>
      <c r="L67" s="98">
        <f>IF(RES_hhdet_fec!L67=0,0,RES_hhdet_fec!L67*1000*11630/RES_hhdet_num!L62)</f>
        <v>70.867201817474395</v>
      </c>
      <c r="M67" s="98">
        <f>IF(RES_hhdet_fec!M67=0,0,RES_hhdet_fec!M67*1000*11630/RES_hhdet_num!M62)</f>
        <v>78.582537765922183</v>
      </c>
      <c r="N67" s="98">
        <f>IF(RES_hhdet_fec!N67=0,0,RES_hhdet_fec!N67*1000*11630/RES_hhdet_num!N62)</f>
        <v>127.8150007520623</v>
      </c>
      <c r="O67" s="98">
        <f>IF(RES_hhdet_fec!O67=0,0,RES_hhdet_fec!O67*1000*11630/RES_hhdet_num!O62)</f>
        <v>78.735936235966179</v>
      </c>
      <c r="P67" s="98">
        <f>IF(RES_hhdet_fec!P67=0,0,RES_hhdet_fec!P67*1000*11630/RES_hhdet_num!P62)</f>
        <v>59.796293900650717</v>
      </c>
      <c r="Q67" s="98">
        <f>IF(RES_hhdet_fec!Q67=0,0,RES_hhdet_fec!Q67*1000*11630/RES_hhdet_num!Q62)</f>
        <v>124.46650062762913</v>
      </c>
      <c r="R67" s="98">
        <f>IF(RES_hhdet_fec!R67=0,0,RES_hhdet_fec!R67*1000*11630/RES_hhdet_num!R62)</f>
        <v>85.508238725021172</v>
      </c>
      <c r="S67" s="98">
        <f>IF(RES_hhdet_fec!S67=0,0,RES_hhdet_fec!S67*1000*11630/RES_hhdet_num!S62)</f>
        <v>123.95939023834383</v>
      </c>
      <c r="T67" s="98">
        <f>IF(RES_hhdet_fec!T67=0,0,RES_hhdet_fec!T67*1000*11630/RES_hhdet_num!T62)</f>
        <v>93.977505905523913</v>
      </c>
      <c r="U67" s="98">
        <f>IF(RES_hhdet_fec!U67=0,0,RES_hhdet_fec!U67*1000*11630/RES_hhdet_num!U62)</f>
        <v>113.48748597614846</v>
      </c>
      <c r="V67" s="98">
        <f>IF(RES_hhdet_fec!V67=0,0,RES_hhdet_fec!V67*1000*11630/RES_hhdet_num!V62)</f>
        <v>87.378218304375238</v>
      </c>
      <c r="W67" s="98">
        <f>IF(RES_hhdet_fec!W67=0,0,RES_hhdet_fec!W67*1000*11630/RES_hhdet_num!W62)</f>
        <v>85.079645060035205</v>
      </c>
      <c r="X67" s="98">
        <f>IF(RES_hhdet_fec!X67=0,0,RES_hhdet_fec!X67*1000*11630/RES_hhdet_num!X62)</f>
        <v>126.82309889179514</v>
      </c>
      <c r="Y67" s="98">
        <f>IF(RES_hhdet_fec!Y67=0,0,RES_hhdet_fec!Y67*1000*11630/RES_hhdet_num!Y62)</f>
        <v>113.5990076279972</v>
      </c>
      <c r="DA67" s="63" t="s">
        <v>2305</v>
      </c>
    </row>
    <row r="68" spans="1:105" ht="12" customHeight="1" x14ac:dyDescent="0.25">
      <c r="A68" s="121" t="s">
        <v>55</v>
      </c>
      <c r="B68" s="122">
        <v>2192.7003256686776</v>
      </c>
      <c r="C68" s="122">
        <v>2222.1244167953428</v>
      </c>
      <c r="D68" s="122">
        <v>2214.2436546320505</v>
      </c>
      <c r="E68" s="122">
        <v>2195.0409916280369</v>
      </c>
      <c r="F68" s="122">
        <v>2078.9594798583503</v>
      </c>
      <c r="G68" s="122">
        <v>2115.9617684735285</v>
      </c>
      <c r="H68" s="122">
        <v>2079.2132974934184</v>
      </c>
      <c r="I68" s="122">
        <v>1932.5142535978825</v>
      </c>
      <c r="J68" s="122">
        <v>1705.0976655520942</v>
      </c>
      <c r="K68" s="122">
        <v>1743.8061323431061</v>
      </c>
      <c r="L68" s="122">
        <v>1957.6950814330751</v>
      </c>
      <c r="M68" s="122">
        <v>1940.025226965734</v>
      </c>
      <c r="N68" s="122">
        <v>1892.1278225462102</v>
      </c>
      <c r="O68" s="122">
        <v>1796.8224733327872</v>
      </c>
      <c r="P68" s="122">
        <v>1724.9336525499318</v>
      </c>
      <c r="Q68" s="122">
        <v>1688.0919927078046</v>
      </c>
      <c r="R68" s="122">
        <v>1711.7687874447622</v>
      </c>
      <c r="S68" s="122">
        <v>1672.9723902874402</v>
      </c>
      <c r="T68" s="122">
        <v>1656.3048008139078</v>
      </c>
      <c r="U68" s="122">
        <v>1600.3531477053227</v>
      </c>
      <c r="V68" s="122">
        <v>1588.9204855146454</v>
      </c>
      <c r="W68" s="122">
        <v>1365.514110134812</v>
      </c>
      <c r="X68" s="122">
        <v>1003.4908515306347</v>
      </c>
      <c r="Y68" s="122">
        <v>941.67501285165167</v>
      </c>
      <c r="DA68" s="130" t="s">
        <v>2306</v>
      </c>
    </row>
    <row r="69" spans="1:105" ht="12" customHeight="1" x14ac:dyDescent="0.25">
      <c r="A69" s="97" t="s">
        <v>134</v>
      </c>
      <c r="B69" s="98">
        <v>2241.1759241032937</v>
      </c>
      <c r="C69" s="98">
        <v>2280.1405422533599</v>
      </c>
      <c r="D69" s="98">
        <v>2261.9738689786113</v>
      </c>
      <c r="E69" s="98">
        <v>2266.7362966208016</v>
      </c>
      <c r="F69" s="98">
        <v>2124.8472541559495</v>
      </c>
      <c r="G69" s="98">
        <v>2175.2917952516227</v>
      </c>
      <c r="H69" s="98">
        <v>2121.8596497431627</v>
      </c>
      <c r="I69" s="98">
        <v>1952.367061074279</v>
      </c>
      <c r="J69" s="98">
        <v>1714.5586845166772</v>
      </c>
      <c r="K69" s="98">
        <v>1756.8222888793275</v>
      </c>
      <c r="L69" s="98">
        <v>1972.7985639529588</v>
      </c>
      <c r="M69" s="98">
        <v>1948.4293643832832</v>
      </c>
      <c r="N69" s="98">
        <v>1903.5068364993924</v>
      </c>
      <c r="O69" s="98">
        <v>1807.1222142032759</v>
      </c>
      <c r="P69" s="98">
        <v>1729.4818853449829</v>
      </c>
      <c r="Q69" s="98">
        <v>1693.2693565773964</v>
      </c>
      <c r="R69" s="98">
        <v>1717.3645178531401</v>
      </c>
      <c r="S69" s="98">
        <v>1677.8820563785948</v>
      </c>
      <c r="T69" s="98">
        <v>1662.7757381875992</v>
      </c>
      <c r="U69" s="98">
        <v>1605.6728257330506</v>
      </c>
      <c r="V69" s="98">
        <v>1595.2771666463989</v>
      </c>
      <c r="W69" s="98">
        <v>1371.985453114125</v>
      </c>
      <c r="X69" s="98">
        <v>1013.6761882598463</v>
      </c>
      <c r="Y69" s="98">
        <v>947.0791407028446</v>
      </c>
      <c r="DA69" s="63" t="s">
        <v>2307</v>
      </c>
    </row>
    <row r="70" spans="1:105" ht="12" customHeight="1" x14ac:dyDescent="0.25">
      <c r="A70" s="97" t="s">
        <v>133</v>
      </c>
      <c r="B70" s="98">
        <v>1374.7531397635044</v>
      </c>
      <c r="C70" s="98">
        <v>1376.7033277072617</v>
      </c>
      <c r="D70" s="98">
        <v>1399.7845952152156</v>
      </c>
      <c r="E70" s="98">
        <v>1376.3021740610275</v>
      </c>
      <c r="F70" s="98">
        <v>1333.5475790790335</v>
      </c>
      <c r="G70" s="98">
        <v>1339.3782721758737</v>
      </c>
      <c r="H70" s="98">
        <v>1313.2367390735335</v>
      </c>
      <c r="I70" s="98">
        <v>1211.9869932537579</v>
      </c>
      <c r="J70" s="98">
        <v>1102.7710808481645</v>
      </c>
      <c r="K70" s="98">
        <v>1122.3852679576944</v>
      </c>
      <c r="L70" s="98">
        <v>1276.0034498623556</v>
      </c>
      <c r="M70" s="98">
        <v>1308.0453112971218</v>
      </c>
      <c r="N70" s="98">
        <v>1270.9639474213552</v>
      </c>
      <c r="O70" s="98">
        <v>1223.3267816886828</v>
      </c>
      <c r="P70" s="98">
        <v>1224.479897411542</v>
      </c>
      <c r="Q70" s="98">
        <v>1169.2889563341128</v>
      </c>
      <c r="R70" s="98">
        <v>1197.8026346049078</v>
      </c>
      <c r="S70" s="98">
        <v>1195.0557542848212</v>
      </c>
      <c r="T70" s="98">
        <v>1198.5064293090331</v>
      </c>
      <c r="U70" s="98">
        <v>1187.1888891012836</v>
      </c>
      <c r="V70" s="98">
        <v>1200.5955041641896</v>
      </c>
      <c r="W70" s="98">
        <v>1053.2366861763564</v>
      </c>
      <c r="X70" s="98">
        <v>764.47603322506029</v>
      </c>
      <c r="Y70" s="98">
        <v>743.06545626984826</v>
      </c>
      <c r="DA70" s="63" t="s">
        <v>2308</v>
      </c>
    </row>
    <row r="71" spans="1:105" ht="12" customHeight="1" x14ac:dyDescent="0.25">
      <c r="A71" s="100" t="s">
        <v>212</v>
      </c>
      <c r="B71" s="101">
        <v>411.63068495395663</v>
      </c>
      <c r="C71" s="101">
        <v>359.95731591694982</v>
      </c>
      <c r="D71" s="101">
        <v>416.16925260639448</v>
      </c>
      <c r="E71" s="101">
        <v>344.52875213849137</v>
      </c>
      <c r="F71" s="101">
        <v>401.80279046520241</v>
      </c>
      <c r="G71" s="101">
        <v>336.14149141795275</v>
      </c>
      <c r="H71" s="101">
        <v>318.49235395616205</v>
      </c>
      <c r="I71" s="101">
        <v>269.56114361069291</v>
      </c>
      <c r="J71" s="101">
        <v>298.59355581722417</v>
      </c>
      <c r="K71" s="101">
        <v>244.07170664574841</v>
      </c>
      <c r="L71" s="101">
        <v>264.22926186082515</v>
      </c>
      <c r="M71" s="101">
        <v>327.67257926326357</v>
      </c>
      <c r="N71" s="101">
        <v>235.02705807792154</v>
      </c>
      <c r="O71" s="101">
        <v>211.88763706863404</v>
      </c>
      <c r="P71" s="101">
        <v>337.9494146889237</v>
      </c>
      <c r="Q71" s="101">
        <v>214.19291963121282</v>
      </c>
      <c r="R71" s="101">
        <v>208.25308299589696</v>
      </c>
      <c r="S71" s="101">
        <v>222.62313884224395</v>
      </c>
      <c r="T71" s="101">
        <v>203.46971423680523</v>
      </c>
      <c r="U71" s="101">
        <v>230.92820943566804</v>
      </c>
      <c r="V71" s="101">
        <v>252.46515483028597</v>
      </c>
      <c r="W71" s="101">
        <v>281.84003862777257</v>
      </c>
      <c r="X71" s="101">
        <v>100.04757174485668</v>
      </c>
      <c r="Y71" s="101">
        <v>183.84065536929717</v>
      </c>
      <c r="DA71" s="131" t="s">
        <v>2309</v>
      </c>
    </row>
    <row r="72" spans="1:105" ht="12" customHeight="1" x14ac:dyDescent="0.25">
      <c r="A72" s="103" t="s">
        <v>52</v>
      </c>
      <c r="B72" s="104">
        <v>963.12245480954778</v>
      </c>
      <c r="C72" s="104">
        <v>1016.7460117903119</v>
      </c>
      <c r="D72" s="104">
        <v>983.61534260882115</v>
      </c>
      <c r="E72" s="104">
        <v>1031.7734219225358</v>
      </c>
      <c r="F72" s="104">
        <v>931.74478861383125</v>
      </c>
      <c r="G72" s="104">
        <v>1003.2367807579205</v>
      </c>
      <c r="H72" s="104">
        <v>994.74438511737162</v>
      </c>
      <c r="I72" s="104">
        <v>942.42584964306502</v>
      </c>
      <c r="J72" s="104">
        <v>804.1775250309405</v>
      </c>
      <c r="K72" s="104">
        <v>878.31356131194582</v>
      </c>
      <c r="L72" s="104">
        <v>1011.7741880015303</v>
      </c>
      <c r="M72" s="104">
        <v>980.37273203385826</v>
      </c>
      <c r="N72" s="104">
        <v>1035.9368893434337</v>
      </c>
      <c r="O72" s="104">
        <v>1011.4391446200489</v>
      </c>
      <c r="P72" s="104">
        <v>886.53048272261822</v>
      </c>
      <c r="Q72" s="104">
        <v>955.09603670289994</v>
      </c>
      <c r="R72" s="104">
        <v>989.54955160901068</v>
      </c>
      <c r="S72" s="104">
        <v>972.43261544257734</v>
      </c>
      <c r="T72" s="104">
        <v>995.03671507222805</v>
      </c>
      <c r="U72" s="104">
        <v>956.26067966561538</v>
      </c>
      <c r="V72" s="104">
        <v>948.13034933390384</v>
      </c>
      <c r="W72" s="104">
        <v>771.39664754858416</v>
      </c>
      <c r="X72" s="104">
        <v>664.42846148020362</v>
      </c>
      <c r="Y72" s="104">
        <v>559.22480090055103</v>
      </c>
      <c r="DA72" s="132" t="s">
        <v>2310</v>
      </c>
    </row>
    <row r="73" spans="1:105" ht="12" customHeight="1" x14ac:dyDescent="0.25">
      <c r="A73" s="106" t="s">
        <v>122</v>
      </c>
      <c r="B73" s="101">
        <v>1877.0737031887688</v>
      </c>
      <c r="C73" s="101">
        <v>1830.095434576896</v>
      </c>
      <c r="D73" s="101">
        <v>1910.9926778534118</v>
      </c>
      <c r="E73" s="101">
        <v>1791.8534645233742</v>
      </c>
      <c r="F73" s="101">
        <v>1875.7031639818033</v>
      </c>
      <c r="G73" s="101">
        <v>1791.9829623911073</v>
      </c>
      <c r="H73" s="101">
        <v>1758.1923948531664</v>
      </c>
      <c r="I73" s="101">
        <v>1654.9268823406849</v>
      </c>
      <c r="J73" s="101">
        <v>1619.2265512226672</v>
      </c>
      <c r="K73" s="101">
        <v>1600.599347036713</v>
      </c>
      <c r="L73" s="101">
        <v>1709.4238314498232</v>
      </c>
      <c r="M73" s="101">
        <v>1834.3313307386784</v>
      </c>
      <c r="N73" s="101">
        <v>1709.9238949616968</v>
      </c>
      <c r="O73" s="101">
        <v>1650.7570753743473</v>
      </c>
      <c r="P73" s="101">
        <v>1676.1523656473589</v>
      </c>
      <c r="Q73" s="101">
        <v>1616.68457423573</v>
      </c>
      <c r="R73" s="101">
        <v>1630.3231950579013</v>
      </c>
      <c r="S73" s="101">
        <v>1632.5456282546734</v>
      </c>
      <c r="T73" s="101">
        <v>1582.0820979595164</v>
      </c>
      <c r="U73" s="101">
        <v>1551.6682440234647</v>
      </c>
      <c r="V73" s="101">
        <v>1516.3346820729148</v>
      </c>
      <c r="W73" s="101">
        <v>1291.3109931264132</v>
      </c>
      <c r="X73" s="101">
        <v>868.86457968907689</v>
      </c>
      <c r="Y73" s="101">
        <v>990.18697309303059</v>
      </c>
      <c r="DA73" s="131" t="s">
        <v>2311</v>
      </c>
    </row>
    <row r="74" spans="1:105" ht="12" customHeight="1" x14ac:dyDescent="0.25">
      <c r="A74" s="107" t="s">
        <v>121</v>
      </c>
      <c r="B74" s="104">
        <v>1319.909537782286</v>
      </c>
      <c r="C74" s="104">
        <v>1274.1834451915122</v>
      </c>
      <c r="D74" s="104">
        <v>1354.5164110957523</v>
      </c>
      <c r="E74" s="104">
        <v>1257.5183004243622</v>
      </c>
      <c r="F74" s="104">
        <v>1348.3699726360389</v>
      </c>
      <c r="G74" s="104">
        <v>1273.492155129697</v>
      </c>
      <c r="H74" s="104">
        <v>1253.4588356968327</v>
      </c>
      <c r="I74" s="104">
        <v>1175.0895248848722</v>
      </c>
      <c r="J74" s="104">
        <v>1167.5998963985182</v>
      </c>
      <c r="K74" s="104">
        <v>1133.5321058828392</v>
      </c>
      <c r="L74" s="104">
        <v>1207.760148163331</v>
      </c>
      <c r="M74" s="104">
        <v>1325.0316047179426</v>
      </c>
      <c r="N74" s="104">
        <v>1225.1619573619605</v>
      </c>
      <c r="O74" s="104">
        <v>1180.4724784971902</v>
      </c>
      <c r="P74" s="104">
        <v>1249.0182841231419</v>
      </c>
      <c r="Q74" s="104">
        <v>1167.5047407563593</v>
      </c>
      <c r="R74" s="104">
        <v>1175.9831771900131</v>
      </c>
      <c r="S74" s="104">
        <v>1191.033584616395</v>
      </c>
      <c r="T74" s="104">
        <v>1176.5767627016589</v>
      </c>
      <c r="U74" s="104">
        <v>1193.2457178438904</v>
      </c>
      <c r="V74" s="104">
        <v>1201.8696476697855</v>
      </c>
      <c r="W74" s="104">
        <v>1043.9004666506698</v>
      </c>
      <c r="X74" s="104">
        <v>698.64362072869517</v>
      </c>
      <c r="Y74" s="104">
        <v>789.6549756313342</v>
      </c>
      <c r="DA74" s="132" t="s">
        <v>2312</v>
      </c>
    </row>
    <row r="75" spans="1:105" ht="12" customHeight="1" x14ac:dyDescent="0.25">
      <c r="A75" s="108" t="s">
        <v>53</v>
      </c>
      <c r="B75" s="98">
        <v>344.80103028444165</v>
      </c>
      <c r="C75" s="98">
        <v>291.38498592163194</v>
      </c>
      <c r="D75" s="98">
        <v>355.36720723780877</v>
      </c>
      <c r="E75" s="98">
        <v>278.08085966209643</v>
      </c>
      <c r="F75" s="98">
        <v>361.8524584750424</v>
      </c>
      <c r="G75" s="98">
        <v>289.20289210292947</v>
      </c>
      <c r="H75" s="98">
        <v>277.40651209265928</v>
      </c>
      <c r="I75" s="98">
        <v>242.23894870455536</v>
      </c>
      <c r="J75" s="98">
        <v>297.94520513461742</v>
      </c>
      <c r="K75" s="98">
        <v>233.02333919154702</v>
      </c>
      <c r="L75" s="98">
        <v>236.665821331964</v>
      </c>
      <c r="M75" s="98">
        <v>318.08502330600487</v>
      </c>
      <c r="N75" s="98">
        <v>215.63806694854651</v>
      </c>
      <c r="O75" s="98">
        <v>195.98038914323411</v>
      </c>
      <c r="P75" s="98">
        <v>338.62066431413024</v>
      </c>
      <c r="Q75" s="98">
        <v>210.62055739280768</v>
      </c>
      <c r="R75" s="98">
        <v>201.6435823974081</v>
      </c>
      <c r="S75" s="98">
        <v>219.34986122266289</v>
      </c>
      <c r="T75" s="98">
        <v>193.00036313697052</v>
      </c>
      <c r="U75" s="98">
        <v>228.19114225570678</v>
      </c>
      <c r="V75" s="98">
        <v>250.27230005318472</v>
      </c>
      <c r="W75" s="98">
        <v>258.64339169099668</v>
      </c>
      <c r="X75" s="98">
        <v>8.4158726587779125</v>
      </c>
      <c r="Y75" s="98">
        <v>168.82053699374487</v>
      </c>
      <c r="DA75" s="63" t="s">
        <v>2313</v>
      </c>
    </row>
    <row r="76" spans="1:105" ht="12" customHeight="1" x14ac:dyDescent="0.25">
      <c r="A76" s="108" t="s">
        <v>52</v>
      </c>
      <c r="B76" s="98">
        <v>975.10850749784424</v>
      </c>
      <c r="C76" s="98">
        <v>982.79845926988037</v>
      </c>
      <c r="D76" s="98">
        <v>999.14920385794346</v>
      </c>
      <c r="E76" s="98">
        <v>979.43744076226585</v>
      </c>
      <c r="F76" s="98">
        <v>986.51751416099648</v>
      </c>
      <c r="G76" s="98">
        <v>984.28926302676769</v>
      </c>
      <c r="H76" s="98">
        <v>976.05232360417335</v>
      </c>
      <c r="I76" s="98">
        <v>932.85057618031669</v>
      </c>
      <c r="J76" s="98">
        <v>869.65469126390076</v>
      </c>
      <c r="K76" s="98">
        <v>900.50876669129241</v>
      </c>
      <c r="L76" s="98">
        <v>971.09432683136708</v>
      </c>
      <c r="M76" s="98">
        <v>1006.9465814119377</v>
      </c>
      <c r="N76" s="98">
        <v>1009.5238904134139</v>
      </c>
      <c r="O76" s="98">
        <v>984.49208935395609</v>
      </c>
      <c r="P76" s="98">
        <v>910.39761980901187</v>
      </c>
      <c r="Q76" s="98">
        <v>956.88418336355176</v>
      </c>
      <c r="R76" s="98">
        <v>974.339594792605</v>
      </c>
      <c r="S76" s="98">
        <v>971.68372339373218</v>
      </c>
      <c r="T76" s="98">
        <v>983.57639956468824</v>
      </c>
      <c r="U76" s="98">
        <v>965.05457558818341</v>
      </c>
      <c r="V76" s="98">
        <v>951.5973476166007</v>
      </c>
      <c r="W76" s="98">
        <v>785.2570749596731</v>
      </c>
      <c r="X76" s="98">
        <v>690.22774806991731</v>
      </c>
      <c r="Y76" s="98">
        <v>620.8344386375893</v>
      </c>
      <c r="DA76" s="63" t="s">
        <v>2314</v>
      </c>
    </row>
    <row r="77" spans="1:105" ht="12" customHeight="1" x14ac:dyDescent="0.25">
      <c r="A77" s="121" t="s">
        <v>54</v>
      </c>
      <c r="B77" s="122">
        <v>1007.9807166034681</v>
      </c>
      <c r="C77" s="122">
        <v>1015.8455402865995</v>
      </c>
      <c r="D77" s="122">
        <v>1022.2569252097062</v>
      </c>
      <c r="E77" s="122">
        <v>1000.4043930860307</v>
      </c>
      <c r="F77" s="122">
        <v>997.15374799783524</v>
      </c>
      <c r="G77" s="122">
        <v>1017.355521022628</v>
      </c>
      <c r="H77" s="122">
        <v>993.89936502282353</v>
      </c>
      <c r="I77" s="122">
        <v>844.81839357350805</v>
      </c>
      <c r="J77" s="122">
        <v>742.29657192665923</v>
      </c>
      <c r="K77" s="122">
        <v>766.79891480396373</v>
      </c>
      <c r="L77" s="122">
        <v>782.88685595162144</v>
      </c>
      <c r="M77" s="122">
        <v>822.21636922402286</v>
      </c>
      <c r="N77" s="122">
        <v>645.22537191672268</v>
      </c>
      <c r="O77" s="122">
        <v>706.46962804181749</v>
      </c>
      <c r="P77" s="122">
        <v>634.75384139926678</v>
      </c>
      <c r="Q77" s="122">
        <v>668.16816781176817</v>
      </c>
      <c r="R77" s="122">
        <v>689.14704819396445</v>
      </c>
      <c r="S77" s="122">
        <v>781.29315438724404</v>
      </c>
      <c r="T77" s="122">
        <v>768.9554431855239</v>
      </c>
      <c r="U77" s="122">
        <v>781.90831579841438</v>
      </c>
      <c r="V77" s="122">
        <v>835.53002994209601</v>
      </c>
      <c r="W77" s="122">
        <v>788.82512405263924</v>
      </c>
      <c r="X77" s="122">
        <v>623.88132298700179</v>
      </c>
      <c r="Y77" s="122">
        <v>571.57408037412551</v>
      </c>
      <c r="DA77" s="130" t="s">
        <v>2315</v>
      </c>
    </row>
    <row r="78" spans="1:105" ht="12" customHeight="1" x14ac:dyDescent="0.25">
      <c r="A78" s="97" t="s">
        <v>189</v>
      </c>
      <c r="B78" s="98">
        <v>1014.5909609436662</v>
      </c>
      <c r="C78" s="98">
        <v>1022.7156053547478</v>
      </c>
      <c r="D78" s="98">
        <v>1030.8979723233779</v>
      </c>
      <c r="E78" s="98">
        <v>1016.5787277721503</v>
      </c>
      <c r="F78" s="98">
        <v>1005.5579234199814</v>
      </c>
      <c r="G78" s="98">
        <v>1035.7421197222234</v>
      </c>
      <c r="H78" s="98">
        <v>1004.0817794778517</v>
      </c>
      <c r="I78" s="98">
        <v>849.14345031550261</v>
      </c>
      <c r="J78" s="98">
        <v>749.06794602377647</v>
      </c>
      <c r="K78" s="98">
        <v>774.17271533289784</v>
      </c>
      <c r="L78" s="98">
        <v>788.74614222805849</v>
      </c>
      <c r="M78" s="98">
        <v>823.56202041512654</v>
      </c>
      <c r="N78" s="98">
        <v>647.50521054498472</v>
      </c>
      <c r="O78" s="98">
        <v>709.81439230159629</v>
      </c>
      <c r="P78" s="98">
        <v>638.23071576108771</v>
      </c>
      <c r="Q78" s="98">
        <v>671.48458088525012</v>
      </c>
      <c r="R78" s="98">
        <v>693.10199573188765</v>
      </c>
      <c r="S78" s="98">
        <v>785.23566047023405</v>
      </c>
      <c r="T78" s="98">
        <v>773.41105433183839</v>
      </c>
      <c r="U78" s="98">
        <v>786.32957627402823</v>
      </c>
      <c r="V78" s="98">
        <v>841.45221397548551</v>
      </c>
      <c r="W78" s="98">
        <v>796.21408637601405</v>
      </c>
      <c r="X78" s="98">
        <v>633.33094345763561</v>
      </c>
      <c r="Y78" s="98">
        <v>579.92097033648463</v>
      </c>
      <c r="DA78" s="63" t="s">
        <v>2316</v>
      </c>
    </row>
    <row r="79" spans="1:105" ht="12" customHeight="1" x14ac:dyDescent="0.25">
      <c r="A79" s="109" t="s">
        <v>120</v>
      </c>
      <c r="B79" s="33">
        <v>797.71364293582064</v>
      </c>
      <c r="C79" s="33">
        <v>831.9883339145033</v>
      </c>
      <c r="D79" s="33">
        <v>835.13506042917004</v>
      </c>
      <c r="E79" s="33">
        <v>757.45228212191103</v>
      </c>
      <c r="F79" s="33">
        <v>906.1123164814278</v>
      </c>
      <c r="G79" s="33">
        <v>731.41088495115514</v>
      </c>
      <c r="H79" s="33">
        <v>789.66807290245481</v>
      </c>
      <c r="I79" s="33">
        <v>720.88158070538395</v>
      </c>
      <c r="J79" s="33">
        <v>641.04462858893805</v>
      </c>
      <c r="K79" s="33">
        <v>645.21578355610416</v>
      </c>
      <c r="L79" s="33">
        <v>598.9807129024141</v>
      </c>
      <c r="M79" s="33">
        <v>595.28114981137412</v>
      </c>
      <c r="N79" s="33">
        <v>515.73873065123007</v>
      </c>
      <c r="O79" s="33">
        <v>584.68836593575384</v>
      </c>
      <c r="P79" s="33">
        <v>489.42658582922616</v>
      </c>
      <c r="Q79" s="33">
        <v>525.93244841828255</v>
      </c>
      <c r="R79" s="33">
        <v>519.2595780805409</v>
      </c>
      <c r="S79" s="33">
        <v>613.44410286048947</v>
      </c>
      <c r="T79" s="33">
        <v>603.89802214815859</v>
      </c>
      <c r="U79" s="33">
        <v>604.07412191654976</v>
      </c>
      <c r="V79" s="33">
        <v>620.36126254815292</v>
      </c>
      <c r="W79" s="33">
        <v>569.8846595715911</v>
      </c>
      <c r="X79" s="33">
        <v>425.52079610937398</v>
      </c>
      <c r="Y79" s="33">
        <v>448.44992109855946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13231.293271636825</v>
      </c>
      <c r="C81" s="117">
        <f t="shared" si="28"/>
        <v>11787.922787127376</v>
      </c>
      <c r="D81" s="117">
        <f t="shared" si="28"/>
        <v>13151.035198879052</v>
      </c>
      <c r="E81" s="117">
        <f t="shared" si="28"/>
        <v>16577.094425119569</v>
      </c>
      <c r="F81" s="117">
        <f t="shared" si="28"/>
        <v>10789.056160246435</v>
      </c>
      <c r="G81" s="117">
        <f t="shared" si="28"/>
        <v>13449.50555815286</v>
      </c>
      <c r="H81" s="117">
        <f t="shared" si="28"/>
        <v>12699.891394063859</v>
      </c>
      <c r="I81" s="117">
        <f t="shared" si="28"/>
        <v>13789.072086487235</v>
      </c>
      <c r="J81" s="117">
        <f t="shared" si="28"/>
        <v>15327.103820104339</v>
      </c>
      <c r="K81" s="117">
        <f t="shared" si="28"/>
        <v>14699.718208843758</v>
      </c>
      <c r="L81" s="117">
        <f t="shared" si="28"/>
        <v>14204.220312895837</v>
      </c>
      <c r="M81" s="117">
        <f t="shared" si="28"/>
        <v>10083.418665274334</v>
      </c>
      <c r="N81" s="117">
        <f t="shared" si="28"/>
        <v>13567.449720777338</v>
      </c>
      <c r="O81" s="117">
        <f t="shared" si="28"/>
        <v>13523.057708015116</v>
      </c>
      <c r="P81" s="117">
        <f t="shared" si="28"/>
        <v>11385.873901256196</v>
      </c>
      <c r="Q81" s="117">
        <f t="shared" si="28"/>
        <v>12539.52034331822</v>
      </c>
      <c r="R81" s="117">
        <f t="shared" ref="R81:V81" si="29">R82+R85+R87+R100</f>
        <v>12108.084320915348</v>
      </c>
      <c r="S81" s="117">
        <f t="shared" si="29"/>
        <v>12972.04801203599</v>
      </c>
      <c r="T81" s="117">
        <f t="shared" si="29"/>
        <v>12067.888364016697</v>
      </c>
      <c r="U81" s="117">
        <f t="shared" si="29"/>
        <v>11953.64877772113</v>
      </c>
      <c r="V81" s="117">
        <f t="shared" si="29"/>
        <v>11571.140923881418</v>
      </c>
      <c r="W81" s="117">
        <f t="shared" ref="W81:Y81" si="30">W82+W85+W87+W100</f>
        <v>12599.614650590047</v>
      </c>
      <c r="X81" s="117">
        <f t="shared" si="30"/>
        <v>11135.67495632879</v>
      </c>
      <c r="Y81" s="117">
        <f t="shared" si="30"/>
        <v>10507.630802111635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10225.068526661014</v>
      </c>
      <c r="C82" s="122">
        <f t="shared" si="31"/>
        <v>8873.3941407729544</v>
      </c>
      <c r="D82" s="122">
        <f t="shared" si="31"/>
        <v>10153.683838592278</v>
      </c>
      <c r="E82" s="122">
        <f t="shared" si="31"/>
        <v>13638.282189991867</v>
      </c>
      <c r="F82" s="122">
        <f t="shared" si="31"/>
        <v>7742.9998488430829</v>
      </c>
      <c r="G82" s="122">
        <f t="shared" si="31"/>
        <v>10672.390146412044</v>
      </c>
      <c r="H82" s="122">
        <f t="shared" si="31"/>
        <v>9912.174335162259</v>
      </c>
      <c r="I82" s="122">
        <f t="shared" si="31"/>
        <v>11247.384196078872</v>
      </c>
      <c r="J82" s="122">
        <f t="shared" si="31"/>
        <v>12874.309330011998</v>
      </c>
      <c r="K82" s="122">
        <f t="shared" si="31"/>
        <v>12287.980178204412</v>
      </c>
      <c r="L82" s="122">
        <f t="shared" si="31"/>
        <v>11752.141004964449</v>
      </c>
      <c r="M82" s="122">
        <f t="shared" si="31"/>
        <v>7484.9708943441838</v>
      </c>
      <c r="N82" s="122">
        <f t="shared" si="31"/>
        <v>11126.095018918841</v>
      </c>
      <c r="O82" s="122">
        <f t="shared" si="31"/>
        <v>11185.625134818887</v>
      </c>
      <c r="P82" s="122">
        <f t="shared" si="31"/>
        <v>9144.8881690885446</v>
      </c>
      <c r="Q82" s="122">
        <f t="shared" si="31"/>
        <v>10315.922650211842</v>
      </c>
      <c r="R82" s="122">
        <f t="shared" ref="R82:V82" si="32">SUM(R83:R84)</f>
        <v>9927.0006014968567</v>
      </c>
      <c r="S82" s="122">
        <f t="shared" si="32"/>
        <v>10642.945376230911</v>
      </c>
      <c r="T82" s="122">
        <f t="shared" si="32"/>
        <v>9801.7814494460999</v>
      </c>
      <c r="U82" s="122">
        <f t="shared" si="32"/>
        <v>9696.2222392092717</v>
      </c>
      <c r="V82" s="122">
        <f t="shared" si="32"/>
        <v>9398.7368995571687</v>
      </c>
      <c r="W82" s="122">
        <f t="shared" ref="W82:Y82" si="33">SUM(W83:W84)</f>
        <v>10650.375989569944</v>
      </c>
      <c r="X82" s="122">
        <f t="shared" si="33"/>
        <v>9574.2856481789513</v>
      </c>
      <c r="Y82" s="122">
        <f t="shared" si="33"/>
        <v>8984.6713416913462</v>
      </c>
      <c r="DA82" s="130" t="s">
        <v>2319</v>
      </c>
    </row>
    <row r="83" spans="1:105" ht="12" customHeight="1" x14ac:dyDescent="0.25">
      <c r="A83" s="97" t="s">
        <v>199</v>
      </c>
      <c r="B83" s="98">
        <v>10178.64265520946</v>
      </c>
      <c r="C83" s="98">
        <v>8832.1958882679919</v>
      </c>
      <c r="D83" s="98">
        <v>10103.839321622092</v>
      </c>
      <c r="E83" s="98">
        <v>13575.600572835767</v>
      </c>
      <c r="F83" s="98">
        <v>7704.4538103614932</v>
      </c>
      <c r="G83" s="98">
        <v>10617.993693008815</v>
      </c>
      <c r="H83" s="98">
        <v>9861.5878842753227</v>
      </c>
      <c r="I83" s="98">
        <v>11190.45399094865</v>
      </c>
      <c r="J83" s="98">
        <v>12811.419242050097</v>
      </c>
      <c r="K83" s="98">
        <v>12228.434635871727</v>
      </c>
      <c r="L83" s="98">
        <v>11692.846019383578</v>
      </c>
      <c r="M83" s="98">
        <v>7446.7982640293158</v>
      </c>
      <c r="N83" s="98">
        <v>11072.680305839074</v>
      </c>
      <c r="O83" s="98">
        <v>11127.885689976472</v>
      </c>
      <c r="P83" s="98">
        <v>9095.8943242983078</v>
      </c>
      <c r="Q83" s="98">
        <v>10265.614074934292</v>
      </c>
      <c r="R83" s="98">
        <v>9878.0588420047661</v>
      </c>
      <c r="S83" s="98">
        <v>10589.789399156747</v>
      </c>
      <c r="T83" s="98">
        <v>9752.2887764073421</v>
      </c>
      <c r="U83" s="98">
        <v>9645.9321500549941</v>
      </c>
      <c r="V83" s="98">
        <v>9349.2788903670953</v>
      </c>
      <c r="W83" s="98">
        <v>10577.321914857281</v>
      </c>
      <c r="X83" s="98">
        <v>9504.8796331735757</v>
      </c>
      <c r="Y83" s="98">
        <v>8921.6577520269675</v>
      </c>
      <c r="DA83" s="63" t="s">
        <v>2320</v>
      </c>
    </row>
    <row r="84" spans="1:105" ht="12" customHeight="1" x14ac:dyDescent="0.25">
      <c r="A84" s="97" t="s">
        <v>53</v>
      </c>
      <c r="B84" s="98">
        <v>46.425871451554173</v>
      </c>
      <c r="C84" s="98">
        <v>41.198252504962674</v>
      </c>
      <c r="D84" s="98">
        <v>49.844516970186199</v>
      </c>
      <c r="E84" s="98">
        <v>62.681617156099527</v>
      </c>
      <c r="F84" s="98">
        <v>38.546038481589861</v>
      </c>
      <c r="G84" s="98">
        <v>54.396453403229671</v>
      </c>
      <c r="H84" s="98">
        <v>50.586450886936532</v>
      </c>
      <c r="I84" s="98">
        <v>56.930205130221218</v>
      </c>
      <c r="J84" s="98">
        <v>62.890087961902282</v>
      </c>
      <c r="K84" s="98">
        <v>59.545542332685116</v>
      </c>
      <c r="L84" s="98">
        <v>59.29498558087019</v>
      </c>
      <c r="M84" s="98">
        <v>38.172630314867753</v>
      </c>
      <c r="N84" s="98">
        <v>53.414713079766877</v>
      </c>
      <c r="O84" s="98">
        <v>57.739444842415153</v>
      </c>
      <c r="P84" s="98">
        <v>48.993844790237517</v>
      </c>
      <c r="Q84" s="98">
        <v>50.308575277550048</v>
      </c>
      <c r="R84" s="98">
        <v>48.941759492090625</v>
      </c>
      <c r="S84" s="98">
        <v>53.15597707416407</v>
      </c>
      <c r="T84" s="98">
        <v>49.492673038757175</v>
      </c>
      <c r="U84" s="98">
        <v>50.290089154277922</v>
      </c>
      <c r="V84" s="98">
        <v>49.458009190073838</v>
      </c>
      <c r="W84" s="98">
        <v>73.054074712662825</v>
      </c>
      <c r="X84" s="98">
        <v>69.406015005375579</v>
      </c>
      <c r="Y84" s="98">
        <v>63.013589664379488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31.626303832895861</v>
      </c>
      <c r="C85" s="122">
        <f t="shared" si="34"/>
        <v>38.316272535551263</v>
      </c>
      <c r="D85" s="122">
        <f t="shared" si="34"/>
        <v>39.033008734739596</v>
      </c>
      <c r="E85" s="122">
        <f t="shared" si="34"/>
        <v>151.15703248502015</v>
      </c>
      <c r="F85" s="122">
        <f t="shared" si="34"/>
        <v>67.269079600815161</v>
      </c>
      <c r="G85" s="122">
        <f t="shared" si="34"/>
        <v>62.1282097450718</v>
      </c>
      <c r="H85" s="122">
        <f t="shared" si="34"/>
        <v>88.753336179699076</v>
      </c>
      <c r="I85" s="122">
        <f t="shared" si="34"/>
        <v>85.898631044507496</v>
      </c>
      <c r="J85" s="122">
        <f t="shared" si="34"/>
        <v>113.79459602715588</v>
      </c>
      <c r="K85" s="122">
        <f t="shared" si="34"/>
        <v>113.35646500579927</v>
      </c>
      <c r="L85" s="122">
        <f t="shared" si="34"/>
        <v>86.397480396685353</v>
      </c>
      <c r="M85" s="122">
        <f t="shared" si="34"/>
        <v>95.381238383546673</v>
      </c>
      <c r="N85" s="122">
        <f t="shared" si="34"/>
        <v>143.77838807647049</v>
      </c>
      <c r="O85" s="122">
        <f t="shared" si="34"/>
        <v>82.247125170973604</v>
      </c>
      <c r="P85" s="122">
        <f t="shared" si="34"/>
        <v>51.805261372228024</v>
      </c>
      <c r="Q85" s="122">
        <f t="shared" si="34"/>
        <v>100.92070296219762</v>
      </c>
      <c r="R85" s="122">
        <f t="shared" si="34"/>
        <v>70.927632862300797</v>
      </c>
      <c r="S85" s="122">
        <f t="shared" si="34"/>
        <v>111.27157530090592</v>
      </c>
      <c r="T85" s="122">
        <f t="shared" si="34"/>
        <v>91.36278532949575</v>
      </c>
      <c r="U85" s="122">
        <f t="shared" si="34"/>
        <v>116.69575317534982</v>
      </c>
      <c r="V85" s="122">
        <f t="shared" si="34"/>
        <v>93.777760432176763</v>
      </c>
      <c r="W85" s="122">
        <f t="shared" si="34"/>
        <v>89.294400966372649</v>
      </c>
      <c r="X85" s="122">
        <f t="shared" si="34"/>
        <v>128.0320896480591</v>
      </c>
      <c r="Y85" s="122">
        <f t="shared" si="34"/>
        <v>103.75692976365721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31.626303832895861</v>
      </c>
      <c r="C86" s="98">
        <f>IF(RES_hhdet_fec!C86=0,0,RES_hhdet_fec!C86*1000*11630/RES_hhdet_num!C81)</f>
        <v>38.316272535551263</v>
      </c>
      <c r="D86" s="98">
        <f>IF(RES_hhdet_fec!D86=0,0,RES_hhdet_fec!D86*1000*11630/RES_hhdet_num!D81)</f>
        <v>39.033008734739596</v>
      </c>
      <c r="E86" s="98">
        <f>IF(RES_hhdet_fec!E86=0,0,RES_hhdet_fec!E86*1000*11630/RES_hhdet_num!E81)</f>
        <v>151.15703248502015</v>
      </c>
      <c r="F86" s="98">
        <f>IF(RES_hhdet_fec!F86=0,0,RES_hhdet_fec!F86*1000*11630/RES_hhdet_num!F81)</f>
        <v>67.269079600815161</v>
      </c>
      <c r="G86" s="98">
        <f>IF(RES_hhdet_fec!G86=0,0,RES_hhdet_fec!G86*1000*11630/RES_hhdet_num!G81)</f>
        <v>62.1282097450718</v>
      </c>
      <c r="H86" s="98">
        <f>IF(RES_hhdet_fec!H86=0,0,RES_hhdet_fec!H86*1000*11630/RES_hhdet_num!H81)</f>
        <v>88.753336179699076</v>
      </c>
      <c r="I86" s="98">
        <f>IF(RES_hhdet_fec!I86=0,0,RES_hhdet_fec!I86*1000*11630/RES_hhdet_num!I81)</f>
        <v>85.898631044507496</v>
      </c>
      <c r="J86" s="98">
        <f>IF(RES_hhdet_fec!J86=0,0,RES_hhdet_fec!J86*1000*11630/RES_hhdet_num!J81)</f>
        <v>113.79459602715588</v>
      </c>
      <c r="K86" s="98">
        <f>IF(RES_hhdet_fec!K86=0,0,RES_hhdet_fec!K86*1000*11630/RES_hhdet_num!K81)</f>
        <v>113.35646500579927</v>
      </c>
      <c r="L86" s="98">
        <f>IF(RES_hhdet_fec!L86=0,0,RES_hhdet_fec!L86*1000*11630/RES_hhdet_num!L81)</f>
        <v>86.397480396685353</v>
      </c>
      <c r="M86" s="98">
        <f>IF(RES_hhdet_fec!M86=0,0,RES_hhdet_fec!M86*1000*11630/RES_hhdet_num!M81)</f>
        <v>95.381238383546673</v>
      </c>
      <c r="N86" s="98">
        <f>IF(RES_hhdet_fec!N86=0,0,RES_hhdet_fec!N86*1000*11630/RES_hhdet_num!N81)</f>
        <v>143.77838807647049</v>
      </c>
      <c r="O86" s="98">
        <f>IF(RES_hhdet_fec!O86=0,0,RES_hhdet_fec!O86*1000*11630/RES_hhdet_num!O81)</f>
        <v>82.247125170973604</v>
      </c>
      <c r="P86" s="98">
        <f>IF(RES_hhdet_fec!P86=0,0,RES_hhdet_fec!P86*1000*11630/RES_hhdet_num!P81)</f>
        <v>51.805261372228024</v>
      </c>
      <c r="Q86" s="98">
        <f>IF(RES_hhdet_fec!Q86=0,0,RES_hhdet_fec!Q86*1000*11630/RES_hhdet_num!Q81)</f>
        <v>100.92070296219762</v>
      </c>
      <c r="R86" s="98">
        <f>IF(RES_hhdet_fec!R86=0,0,RES_hhdet_fec!R86*1000*11630/RES_hhdet_num!R81)</f>
        <v>70.927632862300797</v>
      </c>
      <c r="S86" s="98">
        <f>IF(RES_hhdet_fec!S86=0,0,RES_hhdet_fec!S86*1000*11630/RES_hhdet_num!S81)</f>
        <v>111.27157530090592</v>
      </c>
      <c r="T86" s="98">
        <f>IF(RES_hhdet_fec!T86=0,0,RES_hhdet_fec!T86*1000*11630/RES_hhdet_num!T81)</f>
        <v>91.36278532949575</v>
      </c>
      <c r="U86" s="98">
        <f>IF(RES_hhdet_fec!U86=0,0,RES_hhdet_fec!U86*1000*11630/RES_hhdet_num!U81)</f>
        <v>116.69575317534982</v>
      </c>
      <c r="V86" s="98">
        <f>IF(RES_hhdet_fec!V86=0,0,RES_hhdet_fec!V86*1000*11630/RES_hhdet_num!V81)</f>
        <v>93.777760432176763</v>
      </c>
      <c r="W86" s="98">
        <f>IF(RES_hhdet_fec!W86=0,0,RES_hhdet_fec!W86*1000*11630/RES_hhdet_num!W81)</f>
        <v>89.294400966372649</v>
      </c>
      <c r="X86" s="98">
        <f>IF(RES_hhdet_fec!X86=0,0,RES_hhdet_fec!X86*1000*11630/RES_hhdet_num!X81)</f>
        <v>128.0320896480591</v>
      </c>
      <c r="Y86" s="98">
        <f>IF(RES_hhdet_fec!Y86=0,0,RES_hhdet_fec!Y86*1000*11630/RES_hhdet_num!Y81)</f>
        <v>103.75692976365721</v>
      </c>
      <c r="DA86" s="63" t="s">
        <v>2323</v>
      </c>
    </row>
    <row r="87" spans="1:105" ht="12" customHeight="1" x14ac:dyDescent="0.25">
      <c r="A87" s="121" t="s">
        <v>55</v>
      </c>
      <c r="B87" s="122">
        <v>2075.2101570270916</v>
      </c>
      <c r="C87" s="122">
        <v>1971.1645733441201</v>
      </c>
      <c r="D87" s="122">
        <v>2041.1212435399032</v>
      </c>
      <c r="E87" s="122">
        <v>1932.4387571353911</v>
      </c>
      <c r="F87" s="122">
        <v>2009.1022388113822</v>
      </c>
      <c r="G87" s="122">
        <v>1879.0301059255416</v>
      </c>
      <c r="H87" s="122">
        <v>1848.2802863537656</v>
      </c>
      <c r="I87" s="122">
        <v>1672.2557823682032</v>
      </c>
      <c r="J87" s="122">
        <v>1618.9573138759242</v>
      </c>
      <c r="K87" s="122">
        <v>1587.0568851078849</v>
      </c>
      <c r="L87" s="122">
        <v>1680.6467581250076</v>
      </c>
      <c r="M87" s="122">
        <v>1830.6148233798813</v>
      </c>
      <c r="N87" s="122">
        <v>1711.9762518146563</v>
      </c>
      <c r="O87" s="122">
        <v>1624.0324959095312</v>
      </c>
      <c r="P87" s="122">
        <v>1604.2350232111944</v>
      </c>
      <c r="Q87" s="122">
        <v>1525.756297995461</v>
      </c>
      <c r="R87" s="122">
        <v>1510.1603368794265</v>
      </c>
      <c r="S87" s="122">
        <v>1537.4537616920691</v>
      </c>
      <c r="T87" s="122">
        <v>1495.411377586038</v>
      </c>
      <c r="U87" s="122">
        <v>1464.1339203276864</v>
      </c>
      <c r="V87" s="122">
        <v>1394.0649624633522</v>
      </c>
      <c r="W87" s="122">
        <v>1209.6244192239992</v>
      </c>
      <c r="X87" s="122">
        <v>901.50902659304563</v>
      </c>
      <c r="Y87" s="122">
        <v>889.32978888784601</v>
      </c>
      <c r="DA87" s="130" t="s">
        <v>2324</v>
      </c>
    </row>
    <row r="88" spans="1:105" ht="12" customHeight="1" x14ac:dyDescent="0.25">
      <c r="A88" s="97" t="s">
        <v>132</v>
      </c>
      <c r="B88" s="98">
        <v>2535.0259476766296</v>
      </c>
      <c r="C88" s="98">
        <v>2077.7461982566083</v>
      </c>
      <c r="D88" s="98">
        <v>2458.3743491906766</v>
      </c>
      <c r="E88" s="98">
        <v>2252.3510441265216</v>
      </c>
      <c r="F88" s="98">
        <v>1993.6880931016694</v>
      </c>
      <c r="G88" s="98">
        <v>1986.9914051114174</v>
      </c>
      <c r="H88" s="98">
        <v>2080.2523185476225</v>
      </c>
      <c r="I88" s="98">
        <v>1787.2693708969989</v>
      </c>
      <c r="J88" s="98">
        <v>1718.697664665621</v>
      </c>
      <c r="K88" s="98">
        <v>1633.4090570584588</v>
      </c>
      <c r="L88" s="98">
        <v>1728.4431607541362</v>
      </c>
      <c r="M88" s="98">
        <v>1867.9954280090847</v>
      </c>
      <c r="N88" s="98">
        <v>1748.0058330693275</v>
      </c>
      <c r="O88" s="98">
        <v>1650.2334429127245</v>
      </c>
      <c r="P88" s="98">
        <v>1686.9209420937134</v>
      </c>
      <c r="Q88" s="98">
        <v>1590.8335430327884</v>
      </c>
      <c r="R88" s="98">
        <v>1530.6657363619929</v>
      </c>
      <c r="S88" s="98">
        <v>1642.1130335250575</v>
      </c>
      <c r="T88" s="98">
        <v>1527.9226077577134</v>
      </c>
      <c r="U88" s="98">
        <v>1468.9095939465637</v>
      </c>
      <c r="V88" s="98">
        <v>1298.8191030608034</v>
      </c>
      <c r="W88" s="98">
        <v>1214.3992588631584</v>
      </c>
      <c r="X88" s="98">
        <v>970.19855246236295</v>
      </c>
      <c r="Y88" s="98">
        <v>883.63831968775094</v>
      </c>
      <c r="DA88" s="63" t="s">
        <v>2325</v>
      </c>
    </row>
    <row r="89" spans="1:105" ht="12" customHeight="1" x14ac:dyDescent="0.25">
      <c r="A89" s="97" t="s">
        <v>131</v>
      </c>
      <c r="B89" s="98">
        <v>1417.5975575268737</v>
      </c>
      <c r="C89" s="98">
        <v>1181.5445156701762</v>
      </c>
      <c r="D89" s="98">
        <v>1486.1758724136071</v>
      </c>
      <c r="E89" s="98">
        <v>1371.3497158606642</v>
      </c>
      <c r="F89" s="98">
        <v>1280.9680853555435</v>
      </c>
      <c r="G89" s="98">
        <v>1271.6623233137475</v>
      </c>
      <c r="H89" s="98">
        <v>1355.4318253050544</v>
      </c>
      <c r="I89" s="98">
        <v>1174.189500314714</v>
      </c>
      <c r="J89" s="98">
        <v>1172.4195030570411</v>
      </c>
      <c r="K89" s="98">
        <v>1109.3525121482628</v>
      </c>
      <c r="L89" s="98">
        <v>1186.355526698065</v>
      </c>
      <c r="M89" s="98">
        <v>1325.240644201099</v>
      </c>
      <c r="N89" s="98">
        <v>1238.5937743012514</v>
      </c>
      <c r="O89" s="98">
        <v>1185.559942427491</v>
      </c>
      <c r="P89" s="98">
        <v>1258.5180223538196</v>
      </c>
      <c r="Q89" s="98">
        <v>1165.2494392569629</v>
      </c>
      <c r="R89" s="98">
        <v>1129.1447198361773</v>
      </c>
      <c r="S89" s="98">
        <v>1235.6775458825778</v>
      </c>
      <c r="T89" s="98">
        <v>1167.4266199690421</v>
      </c>
      <c r="U89" s="98">
        <v>1151.9874715632996</v>
      </c>
      <c r="V89" s="98">
        <v>1043.0811580215427</v>
      </c>
      <c r="W89" s="98">
        <v>1005.6127188720186</v>
      </c>
      <c r="X89" s="98">
        <v>800.61878019313542</v>
      </c>
      <c r="Y89" s="98">
        <v>752.92460428614845</v>
      </c>
      <c r="DA89" s="63" t="s">
        <v>2326</v>
      </c>
    </row>
    <row r="90" spans="1:105" ht="12" customHeight="1" x14ac:dyDescent="0.25">
      <c r="A90" s="100" t="s">
        <v>199</v>
      </c>
      <c r="B90" s="101">
        <v>465.58455931124826</v>
      </c>
      <c r="C90" s="101">
        <v>333.43464141656108</v>
      </c>
      <c r="D90" s="101">
        <v>444.88205496387951</v>
      </c>
      <c r="E90" s="101">
        <v>339.6436498273498</v>
      </c>
      <c r="F90" s="101">
        <v>377.74860333284192</v>
      </c>
      <c r="G90" s="101">
        <v>307.36691595596739</v>
      </c>
      <c r="H90" s="101">
        <v>313.19498617715561</v>
      </c>
      <c r="I90" s="101">
        <v>247.30683291392822</v>
      </c>
      <c r="J90" s="101">
        <v>300.86560826400904</v>
      </c>
      <c r="K90" s="101">
        <v>226.83568978910361</v>
      </c>
      <c r="L90" s="101">
        <v>228.18911514114967</v>
      </c>
      <c r="M90" s="101">
        <v>310.64461536567325</v>
      </c>
      <c r="N90" s="101">
        <v>212.70962505039432</v>
      </c>
      <c r="O90" s="101">
        <v>190.93394902280122</v>
      </c>
      <c r="P90" s="101">
        <v>328.66606809688557</v>
      </c>
      <c r="Q90" s="101">
        <v>201.24260318740752</v>
      </c>
      <c r="R90" s="101">
        <v>184.87773593665437</v>
      </c>
      <c r="S90" s="101">
        <v>219.70953425757801</v>
      </c>
      <c r="T90" s="101">
        <v>188.33332466791538</v>
      </c>
      <c r="U90" s="101">
        <v>213.9268868382043</v>
      </c>
      <c r="V90" s="101">
        <v>208.28235124620988</v>
      </c>
      <c r="W90" s="101">
        <v>256.13116284476359</v>
      </c>
      <c r="X90" s="101">
        <v>100.75397952224463</v>
      </c>
      <c r="Y90" s="101">
        <v>175.26228352434401</v>
      </c>
      <c r="DA90" s="131" t="s">
        <v>2327</v>
      </c>
    </row>
    <row r="91" spans="1:105" ht="12" customHeight="1" x14ac:dyDescent="0.25">
      <c r="A91" s="103" t="s">
        <v>52</v>
      </c>
      <c r="B91" s="104">
        <v>952.01299821562554</v>
      </c>
      <c r="C91" s="104">
        <v>848.10987425361509</v>
      </c>
      <c r="D91" s="104">
        <v>1041.2938174497274</v>
      </c>
      <c r="E91" s="104">
        <v>1031.7060660333145</v>
      </c>
      <c r="F91" s="104">
        <v>903.21948202270153</v>
      </c>
      <c r="G91" s="104">
        <v>964.29540735778005</v>
      </c>
      <c r="H91" s="104">
        <v>1042.2368391278987</v>
      </c>
      <c r="I91" s="104">
        <v>926.88266740078575</v>
      </c>
      <c r="J91" s="104">
        <v>871.5538947930321</v>
      </c>
      <c r="K91" s="104">
        <v>882.51682235915928</v>
      </c>
      <c r="L91" s="104">
        <v>958.16641155691514</v>
      </c>
      <c r="M91" s="104">
        <v>1014.596028835426</v>
      </c>
      <c r="N91" s="104">
        <v>1025.8841492508573</v>
      </c>
      <c r="O91" s="104">
        <v>994.62599340468978</v>
      </c>
      <c r="P91" s="104">
        <v>929.85195425693416</v>
      </c>
      <c r="Q91" s="104">
        <v>964.00683606955522</v>
      </c>
      <c r="R91" s="104">
        <v>944.26698389952287</v>
      </c>
      <c r="S91" s="104">
        <v>1015.9680116249997</v>
      </c>
      <c r="T91" s="104">
        <v>979.09329530112666</v>
      </c>
      <c r="U91" s="104">
        <v>938.06058472509505</v>
      </c>
      <c r="V91" s="104">
        <v>834.79880677533288</v>
      </c>
      <c r="W91" s="104">
        <v>749.48155602725501</v>
      </c>
      <c r="X91" s="104">
        <v>699.86480067089076</v>
      </c>
      <c r="Y91" s="104">
        <v>577.66232076180438</v>
      </c>
      <c r="DA91" s="132" t="s">
        <v>2328</v>
      </c>
    </row>
    <row r="92" spans="1:105" ht="12" customHeight="1" x14ac:dyDescent="0.25">
      <c r="A92" s="106" t="s">
        <v>124</v>
      </c>
      <c r="B92" s="101">
        <v>2092.9102655392239</v>
      </c>
      <c r="C92" s="101">
        <v>2107.4376161715682</v>
      </c>
      <c r="D92" s="101">
        <v>2060.3537233152174</v>
      </c>
      <c r="E92" s="101">
        <v>2016.2356639836262</v>
      </c>
      <c r="F92" s="101">
        <v>2270.3537896976054</v>
      </c>
      <c r="G92" s="101">
        <v>2053.726627559477</v>
      </c>
      <c r="H92" s="101">
        <v>1990.2383746751748</v>
      </c>
      <c r="I92" s="101">
        <v>1803.2924977126045</v>
      </c>
      <c r="J92" s="101">
        <v>1716.0060224882229</v>
      </c>
      <c r="K92" s="101">
        <v>1735.1640842008646</v>
      </c>
      <c r="L92" s="101">
        <v>1875.2729181951363</v>
      </c>
      <c r="M92" s="101">
        <v>2099.3655250852166</v>
      </c>
      <c r="N92" s="101">
        <v>1947.1846383726945</v>
      </c>
      <c r="O92" s="101">
        <v>1851.6370203264094</v>
      </c>
      <c r="P92" s="101">
        <v>1679.2122542435275</v>
      </c>
      <c r="Q92" s="101">
        <v>1671.9224753564665</v>
      </c>
      <c r="R92" s="101">
        <v>1670.4610564886668</v>
      </c>
      <c r="S92" s="101">
        <v>1659.5730728935023</v>
      </c>
      <c r="T92" s="101">
        <v>1625.6370631896041</v>
      </c>
      <c r="U92" s="101">
        <v>1523.1079288419735</v>
      </c>
      <c r="V92" s="101">
        <v>1408.6663972634246</v>
      </c>
      <c r="W92" s="101">
        <v>1226.5643544730415</v>
      </c>
      <c r="X92" s="101">
        <v>1032.5064613337422</v>
      </c>
      <c r="Y92" s="101">
        <v>957.30908400259568</v>
      </c>
      <c r="DA92" s="131" t="s">
        <v>2329</v>
      </c>
    </row>
    <row r="93" spans="1:105" ht="12" customHeight="1" x14ac:dyDescent="0.25">
      <c r="A93" s="107" t="s">
        <v>123</v>
      </c>
      <c r="B93" s="104">
        <v>1348.1710545528208</v>
      </c>
      <c r="C93" s="104">
        <v>1343.0938208218879</v>
      </c>
      <c r="D93" s="104">
        <v>1346.9273667499124</v>
      </c>
      <c r="E93" s="104">
        <v>1299.3545282042705</v>
      </c>
      <c r="F93" s="104">
        <v>1504.8796145097292</v>
      </c>
      <c r="G93" s="104">
        <v>1340.3045387335524</v>
      </c>
      <c r="H93" s="104">
        <v>1302.427004378924</v>
      </c>
      <c r="I93" s="104">
        <v>1174.0779764956133</v>
      </c>
      <c r="J93" s="104">
        <v>1145.7417471397528</v>
      </c>
      <c r="K93" s="104">
        <v>1136.7391495707493</v>
      </c>
      <c r="L93" s="104">
        <v>1229.4762488574042</v>
      </c>
      <c r="M93" s="104">
        <v>1413.3653350307629</v>
      </c>
      <c r="N93" s="104">
        <v>1283.2369646920647</v>
      </c>
      <c r="O93" s="104">
        <v>1227.4824875940044</v>
      </c>
      <c r="P93" s="104">
        <v>1178.6789796024302</v>
      </c>
      <c r="Q93" s="104">
        <v>1151.2240881216367</v>
      </c>
      <c r="R93" s="104">
        <v>1176.2010471542212</v>
      </c>
      <c r="S93" s="104">
        <v>1209.2242166151791</v>
      </c>
      <c r="T93" s="104">
        <v>1209.4876014638278</v>
      </c>
      <c r="U93" s="104">
        <v>1166.1649461593686</v>
      </c>
      <c r="V93" s="104">
        <v>1100.1112305432723</v>
      </c>
      <c r="W93" s="104">
        <v>982.40491073452768</v>
      </c>
      <c r="X93" s="104">
        <v>808.50889365148237</v>
      </c>
      <c r="Y93" s="104">
        <v>777.42875273789195</v>
      </c>
      <c r="DA93" s="132" t="s">
        <v>2330</v>
      </c>
    </row>
    <row r="94" spans="1:105" ht="12" customHeight="1" x14ac:dyDescent="0.25">
      <c r="A94" s="108" t="s">
        <v>50</v>
      </c>
      <c r="B94" s="98">
        <v>384.40060948119952</v>
      </c>
      <c r="C94" s="98">
        <v>334.73164277211316</v>
      </c>
      <c r="D94" s="98">
        <v>382.95825693775055</v>
      </c>
      <c r="E94" s="98">
        <v>312.99464526373691</v>
      </c>
      <c r="F94" s="98">
        <v>437.62069114451026</v>
      </c>
      <c r="G94" s="98">
        <v>330.55154835687983</v>
      </c>
      <c r="H94" s="98">
        <v>313.01628134436243</v>
      </c>
      <c r="I94" s="98">
        <v>261.88685322196329</v>
      </c>
      <c r="J94" s="98">
        <v>314.25507036243323</v>
      </c>
      <c r="K94" s="98">
        <v>252.26379879912986</v>
      </c>
      <c r="L94" s="98">
        <v>260.51680763039718</v>
      </c>
      <c r="M94" s="98">
        <v>364.36973095865523</v>
      </c>
      <c r="N94" s="98">
        <v>245.36896082370797</v>
      </c>
      <c r="O94" s="98">
        <v>220.12385250118518</v>
      </c>
      <c r="P94" s="98">
        <v>335.36213760948783</v>
      </c>
      <c r="Q94" s="98">
        <v>215.01718953135173</v>
      </c>
      <c r="R94" s="98">
        <v>205.80315929869516</v>
      </c>
      <c r="S94" s="98">
        <v>224.5328069948813</v>
      </c>
      <c r="T94" s="98">
        <v>202.61274452189582</v>
      </c>
      <c r="U94" s="98">
        <v>224.02245102149527</v>
      </c>
      <c r="V94" s="98">
        <v>227.70693389471111</v>
      </c>
      <c r="W94" s="98">
        <v>260.81810126622611</v>
      </c>
      <c r="X94" s="98">
        <v>109.9382086689497</v>
      </c>
      <c r="Y94" s="98">
        <v>192.067704446128</v>
      </c>
      <c r="DA94" s="63" t="s">
        <v>2331</v>
      </c>
    </row>
    <row r="95" spans="1:105" ht="12" customHeight="1" x14ac:dyDescent="0.25">
      <c r="A95" s="108" t="s">
        <v>52</v>
      </c>
      <c r="B95" s="98">
        <v>963.77044507162122</v>
      </c>
      <c r="C95" s="98">
        <v>1008.3621780497745</v>
      </c>
      <c r="D95" s="98">
        <v>963.96910981216195</v>
      </c>
      <c r="E95" s="98">
        <v>986.35988294053345</v>
      </c>
      <c r="F95" s="98">
        <v>1067.2589233652188</v>
      </c>
      <c r="G95" s="98">
        <v>1009.7529903766728</v>
      </c>
      <c r="H95" s="98">
        <v>989.41072303456144</v>
      </c>
      <c r="I95" s="98">
        <v>912.19112327364996</v>
      </c>
      <c r="J95" s="98">
        <v>831.48667677731942</v>
      </c>
      <c r="K95" s="98">
        <v>884.47535077161945</v>
      </c>
      <c r="L95" s="98">
        <v>968.95944122700678</v>
      </c>
      <c r="M95" s="98">
        <v>1048.9956040721074</v>
      </c>
      <c r="N95" s="98">
        <v>1037.8680038683567</v>
      </c>
      <c r="O95" s="98">
        <v>1007.3586350928191</v>
      </c>
      <c r="P95" s="98">
        <v>843.31684199294227</v>
      </c>
      <c r="Q95" s="98">
        <v>936.20689859028482</v>
      </c>
      <c r="R95" s="98">
        <v>970.39788785552628</v>
      </c>
      <c r="S95" s="98">
        <v>984.69140962029815</v>
      </c>
      <c r="T95" s="98">
        <v>1006.8748569419319</v>
      </c>
      <c r="U95" s="98">
        <v>942.1424951378732</v>
      </c>
      <c r="V95" s="98">
        <v>872.40429664856094</v>
      </c>
      <c r="W95" s="98">
        <v>721.58680946830157</v>
      </c>
      <c r="X95" s="98">
        <v>698.57068498253273</v>
      </c>
      <c r="Y95" s="98">
        <v>585.36104829176395</v>
      </c>
      <c r="DA95" s="63" t="s">
        <v>2332</v>
      </c>
    </row>
    <row r="96" spans="1:105" ht="12" customHeight="1" x14ac:dyDescent="0.25">
      <c r="A96" s="106" t="s">
        <v>122</v>
      </c>
      <c r="B96" s="101">
        <v>1877.0737031887688</v>
      </c>
      <c r="C96" s="101">
        <v>1819.2025218259757</v>
      </c>
      <c r="D96" s="101">
        <v>1890.302149478784</v>
      </c>
      <c r="E96" s="101">
        <v>1777.3062301851014</v>
      </c>
      <c r="F96" s="101">
        <v>1869.2825399042745</v>
      </c>
      <c r="G96" s="101">
        <v>1783.3751353769674</v>
      </c>
      <c r="H96" s="101">
        <v>1752.9172786081303</v>
      </c>
      <c r="I96" s="101">
        <v>1647.5644254547085</v>
      </c>
      <c r="J96" s="101">
        <v>1613.5255767083349</v>
      </c>
      <c r="K96" s="101">
        <v>1593.4233344005704</v>
      </c>
      <c r="L96" s="101">
        <v>1701.233387138886</v>
      </c>
      <c r="M96" s="101">
        <v>1837.2949552926782</v>
      </c>
      <c r="N96" s="101">
        <v>1735.8970784084722</v>
      </c>
      <c r="O96" s="101">
        <v>1664.1862214393379</v>
      </c>
      <c r="P96" s="101">
        <v>1672.8736065993237</v>
      </c>
      <c r="Q96" s="101">
        <v>1586.4090852207446</v>
      </c>
      <c r="R96" s="101">
        <v>1587.6884095479613</v>
      </c>
      <c r="S96" s="101">
        <v>1589.0007676414061</v>
      </c>
      <c r="T96" s="101">
        <v>1570.7633029226697</v>
      </c>
      <c r="U96" s="101">
        <v>1567.8376850387685</v>
      </c>
      <c r="V96" s="101">
        <v>1560.9828942993845</v>
      </c>
      <c r="W96" s="101">
        <v>1322.3541912805906</v>
      </c>
      <c r="X96" s="101">
        <v>881.01446878644299</v>
      </c>
      <c r="Y96" s="101">
        <v>996.78706535405161</v>
      </c>
      <c r="DA96" s="131" t="s">
        <v>2333</v>
      </c>
    </row>
    <row r="97" spans="1:105" ht="12" customHeight="1" x14ac:dyDescent="0.25">
      <c r="A97" s="107" t="s">
        <v>121</v>
      </c>
      <c r="B97" s="104">
        <v>1319.909537782286</v>
      </c>
      <c r="C97" s="104">
        <v>1271.9182264479339</v>
      </c>
      <c r="D97" s="104">
        <v>1350.460682453245</v>
      </c>
      <c r="E97" s="104">
        <v>1255.7065440879448</v>
      </c>
      <c r="F97" s="104">
        <v>1348.1545944106549</v>
      </c>
      <c r="G97" s="104">
        <v>1270.3720939917673</v>
      </c>
      <c r="H97" s="104">
        <v>1250.231674978284</v>
      </c>
      <c r="I97" s="104">
        <v>1170.9164380816853</v>
      </c>
      <c r="J97" s="104">
        <v>1168.9708019387124</v>
      </c>
      <c r="K97" s="104">
        <v>1135.311872590268</v>
      </c>
      <c r="L97" s="104">
        <v>1209.9292326073053</v>
      </c>
      <c r="M97" s="104">
        <v>1329.8829599879123</v>
      </c>
      <c r="N97" s="104">
        <v>1232.5972892007567</v>
      </c>
      <c r="O97" s="104">
        <v>1186.1712741099982</v>
      </c>
      <c r="P97" s="104">
        <v>1249.3132307435117</v>
      </c>
      <c r="Q97" s="104">
        <v>1164.3300565761797</v>
      </c>
      <c r="R97" s="104">
        <v>1170.8581413638881</v>
      </c>
      <c r="S97" s="104">
        <v>1187.9163661453372</v>
      </c>
      <c r="T97" s="104">
        <v>1180.9768678956814</v>
      </c>
      <c r="U97" s="104">
        <v>1201.4740030069215</v>
      </c>
      <c r="V97" s="104">
        <v>1215.416224641614</v>
      </c>
      <c r="W97" s="104">
        <v>1049.0055566821263</v>
      </c>
      <c r="X97" s="104">
        <v>705.18343029529376</v>
      </c>
      <c r="Y97" s="104">
        <v>793.86753759427495</v>
      </c>
      <c r="DA97" s="132" t="s">
        <v>2334</v>
      </c>
    </row>
    <row r="98" spans="1:105" ht="12" customHeight="1" x14ac:dyDescent="0.25">
      <c r="A98" s="108" t="s">
        <v>53</v>
      </c>
      <c r="B98" s="98">
        <v>344.80103028444159</v>
      </c>
      <c r="C98" s="98">
        <v>289.24554306214509</v>
      </c>
      <c r="D98" s="98">
        <v>351.64254078914746</v>
      </c>
      <c r="E98" s="98">
        <v>276.38791741080564</v>
      </c>
      <c r="F98" s="98">
        <v>361.22069571665259</v>
      </c>
      <c r="G98" s="98">
        <v>287.4743532167426</v>
      </c>
      <c r="H98" s="98">
        <v>276.00512537259482</v>
      </c>
      <c r="I98" s="98">
        <v>240.44696087988331</v>
      </c>
      <c r="J98" s="98">
        <v>298.3223594781922</v>
      </c>
      <c r="K98" s="98">
        <v>233.28569462856183</v>
      </c>
      <c r="L98" s="98">
        <v>236.62157545310905</v>
      </c>
      <c r="M98" s="98">
        <v>319.32648261669146</v>
      </c>
      <c r="N98" s="98">
        <v>217.92652038671451</v>
      </c>
      <c r="O98" s="98">
        <v>196.88796887547974</v>
      </c>
      <c r="P98" s="98">
        <v>336.84567358506507</v>
      </c>
      <c r="Q98" s="98">
        <v>206.91543582691361</v>
      </c>
      <c r="R98" s="98">
        <v>196.90881799593339</v>
      </c>
      <c r="S98" s="98">
        <v>215.96674658210708</v>
      </c>
      <c r="T98" s="98">
        <v>194.15881294299109</v>
      </c>
      <c r="U98" s="98">
        <v>231.88235709946284</v>
      </c>
      <c r="V98" s="98">
        <v>257.29876184557747</v>
      </c>
      <c r="W98" s="98">
        <v>261.04581788342614</v>
      </c>
      <c r="X98" s="98">
        <v>8.5607614829670489</v>
      </c>
      <c r="Y98" s="98">
        <v>169.29786766725934</v>
      </c>
      <c r="DA98" s="63" t="s">
        <v>2335</v>
      </c>
    </row>
    <row r="99" spans="1:105" ht="12" customHeight="1" x14ac:dyDescent="0.25">
      <c r="A99" s="108" t="s">
        <v>52</v>
      </c>
      <c r="B99" s="98">
        <v>975.10850749784447</v>
      </c>
      <c r="C99" s="98">
        <v>982.67268338578879</v>
      </c>
      <c r="D99" s="98">
        <v>998.81814166409765</v>
      </c>
      <c r="E99" s="98">
        <v>979.31862667713938</v>
      </c>
      <c r="F99" s="98">
        <v>986.93389869400232</v>
      </c>
      <c r="G99" s="98">
        <v>982.89774077502477</v>
      </c>
      <c r="H99" s="98">
        <v>974.22654960568923</v>
      </c>
      <c r="I99" s="98">
        <v>930.46947720180219</v>
      </c>
      <c r="J99" s="98">
        <v>870.64844246052019</v>
      </c>
      <c r="K99" s="98">
        <v>902.02617796170603</v>
      </c>
      <c r="L99" s="98">
        <v>973.30765715419625</v>
      </c>
      <c r="M99" s="98">
        <v>1010.5564773712208</v>
      </c>
      <c r="N99" s="98">
        <v>1014.670768814042</v>
      </c>
      <c r="O99" s="98">
        <v>989.28330523451837</v>
      </c>
      <c r="P99" s="98">
        <v>912.46755715844665</v>
      </c>
      <c r="Q99" s="98">
        <v>957.41462074926642</v>
      </c>
      <c r="R99" s="98">
        <v>973.94932336795478</v>
      </c>
      <c r="S99" s="98">
        <v>971.94961956323016</v>
      </c>
      <c r="T99" s="98">
        <v>986.81805495269032</v>
      </c>
      <c r="U99" s="98">
        <v>969.59164590745843</v>
      </c>
      <c r="V99" s="98">
        <v>958.11746279603653</v>
      </c>
      <c r="W99" s="98">
        <v>787.95973879870007</v>
      </c>
      <c r="X99" s="98">
        <v>696.62266881232688</v>
      </c>
      <c r="Y99" s="98">
        <v>624.56966992701552</v>
      </c>
      <c r="DA99" s="63" t="s">
        <v>2336</v>
      </c>
    </row>
    <row r="100" spans="1:105" ht="12" customHeight="1" x14ac:dyDescent="0.25">
      <c r="A100" s="121" t="s">
        <v>54</v>
      </c>
      <c r="B100" s="122">
        <v>899.38828411582313</v>
      </c>
      <c r="C100" s="122">
        <v>905.04780047475072</v>
      </c>
      <c r="D100" s="122">
        <v>917.19710801213057</v>
      </c>
      <c r="E100" s="122">
        <v>855.21644550729218</v>
      </c>
      <c r="F100" s="122">
        <v>969.6849929911557</v>
      </c>
      <c r="G100" s="122">
        <v>835.95709607020297</v>
      </c>
      <c r="H100" s="122">
        <v>850.68343636813609</v>
      </c>
      <c r="I100" s="122">
        <v>783.53347699565154</v>
      </c>
      <c r="J100" s="122">
        <v>720.04258018926112</v>
      </c>
      <c r="K100" s="122">
        <v>711.32468052566219</v>
      </c>
      <c r="L100" s="122">
        <v>685.03506940969521</v>
      </c>
      <c r="M100" s="122">
        <v>672.45170916672282</v>
      </c>
      <c r="N100" s="122">
        <v>585.60006196736992</v>
      </c>
      <c r="O100" s="122">
        <v>631.15295211572504</v>
      </c>
      <c r="P100" s="122">
        <v>584.94544758422876</v>
      </c>
      <c r="Q100" s="122">
        <v>596.92069214871844</v>
      </c>
      <c r="R100" s="122">
        <v>599.99574967676597</v>
      </c>
      <c r="S100" s="122">
        <v>680.37729881210373</v>
      </c>
      <c r="T100" s="122">
        <v>679.33275165506245</v>
      </c>
      <c r="U100" s="122">
        <v>676.59686500882208</v>
      </c>
      <c r="V100" s="122">
        <v>684.56130142872144</v>
      </c>
      <c r="W100" s="122">
        <v>650.3198408297294</v>
      </c>
      <c r="X100" s="122">
        <v>531.84819190873498</v>
      </c>
      <c r="Y100" s="122">
        <v>529.87274176878577</v>
      </c>
      <c r="DA100" s="130" t="s">
        <v>2337</v>
      </c>
    </row>
    <row r="101" spans="1:105" ht="12" customHeight="1" x14ac:dyDescent="0.25">
      <c r="A101" s="97" t="s">
        <v>202</v>
      </c>
      <c r="B101" s="98">
        <v>999.24873155484113</v>
      </c>
      <c r="C101" s="98">
        <v>1005.0557752266689</v>
      </c>
      <c r="D101" s="98">
        <v>1142.5335276681292</v>
      </c>
      <c r="E101" s="98">
        <v>985.76233971697093</v>
      </c>
      <c r="F101" s="98">
        <v>1007.8200491325935</v>
      </c>
      <c r="G101" s="98">
        <v>967.93599462483792</v>
      </c>
      <c r="H101" s="98">
        <v>942.5276432297868</v>
      </c>
      <c r="I101" s="98">
        <v>989.26751408097823</v>
      </c>
      <c r="J101" s="98">
        <v>843.06939210404016</v>
      </c>
      <c r="K101" s="98">
        <v>853.68634845901988</v>
      </c>
      <c r="L101" s="98">
        <v>916.48375630473777</v>
      </c>
      <c r="M101" s="98">
        <v>742.20604434468555</v>
      </c>
      <c r="N101" s="98">
        <v>673.55110511121347</v>
      </c>
      <c r="O101" s="98">
        <v>723.45229908999875</v>
      </c>
      <c r="P101" s="98">
        <v>725.00349711073989</v>
      </c>
      <c r="Q101" s="98">
        <v>722.99580448041797</v>
      </c>
      <c r="R101" s="98">
        <v>717.78945591152706</v>
      </c>
      <c r="S101" s="98">
        <v>825.39172194683351</v>
      </c>
      <c r="T101" s="98">
        <v>805.6362229655</v>
      </c>
      <c r="U101" s="98">
        <v>827.2966565209091</v>
      </c>
      <c r="V101" s="98">
        <v>782.16885021059136</v>
      </c>
      <c r="W101" s="98">
        <v>832.3803471638613</v>
      </c>
      <c r="X101" s="98">
        <v>681.75850228535876</v>
      </c>
      <c r="Y101" s="98">
        <v>634.26567673892703</v>
      </c>
      <c r="DA101" s="63" t="s">
        <v>2338</v>
      </c>
    </row>
    <row r="102" spans="1:105" ht="12" customHeight="1" x14ac:dyDescent="0.25">
      <c r="A102" s="97" t="s">
        <v>50</v>
      </c>
      <c r="B102" s="98">
        <v>1032.6353722495389</v>
      </c>
      <c r="C102" s="98">
        <v>1006.1015487852103</v>
      </c>
      <c r="D102" s="98">
        <v>1015.8517196240124</v>
      </c>
      <c r="E102" s="98">
        <v>988.73568103716912</v>
      </c>
      <c r="F102" s="98">
        <v>1062.367867852294</v>
      </c>
      <c r="G102" s="98">
        <v>992.3220303395351</v>
      </c>
      <c r="H102" s="98">
        <v>947.94295267213374</v>
      </c>
      <c r="I102" s="98">
        <v>854.02483614292589</v>
      </c>
      <c r="J102" s="98">
        <v>829.74655973208405</v>
      </c>
      <c r="K102" s="98">
        <v>786.45905108312888</v>
      </c>
      <c r="L102" s="98">
        <v>765.15499885955194</v>
      </c>
      <c r="M102" s="98">
        <v>787.24438768722484</v>
      </c>
      <c r="N102" s="98">
        <v>674.32617758726292</v>
      </c>
      <c r="O102" s="98">
        <v>674.10464946287527</v>
      </c>
      <c r="P102" s="98">
        <v>692.6940902755922</v>
      </c>
      <c r="Q102" s="98">
        <v>666.67857480811665</v>
      </c>
      <c r="R102" s="98">
        <v>699.15001823615262</v>
      </c>
      <c r="S102" s="98">
        <v>763.62314634258644</v>
      </c>
      <c r="T102" s="98">
        <v>791.85776147526974</v>
      </c>
      <c r="U102" s="98">
        <v>792.35559605611945</v>
      </c>
      <c r="V102" s="98">
        <v>788.85851653653015</v>
      </c>
      <c r="W102" s="98">
        <v>737.56772103015919</v>
      </c>
      <c r="X102" s="98">
        <v>651.94675895536454</v>
      </c>
      <c r="Y102" s="98">
        <v>615.89871629975323</v>
      </c>
      <c r="DA102" s="63" t="s">
        <v>2339</v>
      </c>
    </row>
    <row r="103" spans="1:105" ht="12" customHeight="1" x14ac:dyDescent="0.25">
      <c r="A103" s="109" t="s">
        <v>120</v>
      </c>
      <c r="B103" s="33">
        <v>797.71364293582064</v>
      </c>
      <c r="C103" s="33">
        <v>831.49305550579936</v>
      </c>
      <c r="D103" s="33">
        <v>833.68621008872719</v>
      </c>
      <c r="E103" s="33">
        <v>757.5618520790573</v>
      </c>
      <c r="F103" s="33">
        <v>907.26475433542282</v>
      </c>
      <c r="G103" s="33">
        <v>732.92390340408747</v>
      </c>
      <c r="H103" s="33">
        <v>790.3652301535127</v>
      </c>
      <c r="I103" s="33">
        <v>722.27768816826313</v>
      </c>
      <c r="J103" s="33">
        <v>642.92697052821234</v>
      </c>
      <c r="K103" s="33">
        <v>646.90975657671061</v>
      </c>
      <c r="L103" s="33">
        <v>602.51902646118424</v>
      </c>
      <c r="M103" s="33">
        <v>599.94532155593106</v>
      </c>
      <c r="N103" s="33">
        <v>520.12785229822248</v>
      </c>
      <c r="O103" s="33">
        <v>588.82354500550457</v>
      </c>
      <c r="P103" s="33">
        <v>491.53865308317899</v>
      </c>
      <c r="Q103" s="33">
        <v>531.0802295216663</v>
      </c>
      <c r="R103" s="33">
        <v>521.75539195595832</v>
      </c>
      <c r="S103" s="33">
        <v>611.69005054818263</v>
      </c>
      <c r="T103" s="33">
        <v>602.21148996231341</v>
      </c>
      <c r="U103" s="33">
        <v>597.18263407140194</v>
      </c>
      <c r="V103" s="33">
        <v>617.85127272018042</v>
      </c>
      <c r="W103" s="33">
        <v>575.40094463675723</v>
      </c>
      <c r="X103" s="33">
        <v>432.82888622627729</v>
      </c>
      <c r="Y103" s="33">
        <v>456.60598705075239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9155.6503937414327</v>
      </c>
      <c r="C105" s="117">
        <f t="shared" si="35"/>
        <v>9403.1329926755388</v>
      </c>
      <c r="D105" s="117">
        <f t="shared" si="35"/>
        <v>9716.836106272458</v>
      </c>
      <c r="E105" s="117">
        <f t="shared" si="35"/>
        <v>10160.834104270389</v>
      </c>
      <c r="F105" s="117">
        <f t="shared" si="35"/>
        <v>10420.333404587005</v>
      </c>
      <c r="G105" s="117">
        <f t="shared" si="35"/>
        <v>10588.835169926393</v>
      </c>
      <c r="H105" s="117">
        <f t="shared" si="35"/>
        <v>10609.902648839963</v>
      </c>
      <c r="I105" s="117">
        <f t="shared" si="35"/>
        <v>10586.714889292491</v>
      </c>
      <c r="J105" s="117">
        <f t="shared" si="35"/>
        <v>11101.008710629232</v>
      </c>
      <c r="K105" s="117">
        <f t="shared" si="35"/>
        <v>12158.191996821732</v>
      </c>
      <c r="L105" s="117">
        <f t="shared" si="35"/>
        <v>9017.1414545541847</v>
      </c>
      <c r="M105" s="117">
        <f t="shared" si="35"/>
        <v>9813.4648357684437</v>
      </c>
      <c r="N105" s="117">
        <f t="shared" si="35"/>
        <v>12044.065492212983</v>
      </c>
      <c r="O105" s="117">
        <f t="shared" si="35"/>
        <v>12401.60793434384</v>
      </c>
      <c r="P105" s="117">
        <f t="shared" si="35"/>
        <v>5801.4329971195311</v>
      </c>
      <c r="Q105" s="117">
        <f t="shared" si="35"/>
        <v>10446.3760176332</v>
      </c>
      <c r="R105" s="117">
        <f t="shared" ref="R105:V105" si="36">R106+R109+R111+R120</f>
        <v>10644.303290389958</v>
      </c>
      <c r="S105" s="117">
        <f t="shared" si="36"/>
        <v>10571.516355920568</v>
      </c>
      <c r="T105" s="117">
        <f t="shared" si="36"/>
        <v>11616.381563040153</v>
      </c>
      <c r="U105" s="117">
        <f t="shared" si="36"/>
        <v>11383.270501826877</v>
      </c>
      <c r="V105" s="117">
        <f t="shared" si="36"/>
        <v>10588.497709630155</v>
      </c>
      <c r="W105" s="117">
        <f t="shared" ref="W105:Y105" si="37">W106+W109+W111+W120</f>
        <v>10329.72020951348</v>
      </c>
      <c r="X105" s="117">
        <f t="shared" si="37"/>
        <v>9994.3322475840996</v>
      </c>
      <c r="Y105" s="117">
        <f t="shared" si="37"/>
        <v>9306.273131778511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6470.7414813421619</v>
      </c>
      <c r="C106" s="122">
        <f t="shared" si="38"/>
        <v>6735.2037876862441</v>
      </c>
      <c r="D106" s="122">
        <f t="shared" si="38"/>
        <v>6994.3083084354048</v>
      </c>
      <c r="E106" s="122">
        <f t="shared" si="38"/>
        <v>7577.7091698051217</v>
      </c>
      <c r="F106" s="122">
        <f t="shared" si="38"/>
        <v>7720.9604989257759</v>
      </c>
      <c r="G106" s="122">
        <f t="shared" si="38"/>
        <v>8147.2556622232769</v>
      </c>
      <c r="H106" s="122">
        <f t="shared" si="38"/>
        <v>8113.4977988564269</v>
      </c>
      <c r="I106" s="122">
        <f t="shared" si="38"/>
        <v>8227.6706368252599</v>
      </c>
      <c r="J106" s="122">
        <f t="shared" si="38"/>
        <v>8824.5639692625573</v>
      </c>
      <c r="K106" s="122">
        <f t="shared" si="38"/>
        <v>9802.7126833332277</v>
      </c>
      <c r="L106" s="122">
        <f t="shared" si="38"/>
        <v>7019.0861016688023</v>
      </c>
      <c r="M106" s="122">
        <f t="shared" si="38"/>
        <v>7516.3455424790573</v>
      </c>
      <c r="N106" s="122">
        <f t="shared" si="38"/>
        <v>9667.4019571043518</v>
      </c>
      <c r="O106" s="122">
        <f t="shared" si="38"/>
        <v>10059.259160647367</v>
      </c>
      <c r="P106" s="122">
        <f t="shared" si="38"/>
        <v>4149.4492572498784</v>
      </c>
      <c r="Q106" s="122">
        <f t="shared" si="38"/>
        <v>8384.2432889114607</v>
      </c>
      <c r="R106" s="122">
        <f t="shared" ref="R106:V106" si="39">SUM(R107:R108)</f>
        <v>8598.0615611885678</v>
      </c>
      <c r="S106" s="122">
        <f t="shared" si="39"/>
        <v>8430.4645280043151</v>
      </c>
      <c r="T106" s="122">
        <f t="shared" si="39"/>
        <v>9410.5324912916003</v>
      </c>
      <c r="U106" s="122">
        <f t="shared" si="39"/>
        <v>9204.4873758628855</v>
      </c>
      <c r="V106" s="122">
        <f t="shared" si="39"/>
        <v>8522.6268156955375</v>
      </c>
      <c r="W106" s="122">
        <f t="shared" ref="W106:Y106" si="40">SUM(W107:W108)</f>
        <v>8463.077918149891</v>
      </c>
      <c r="X106" s="122">
        <f t="shared" si="40"/>
        <v>8476.7217743401725</v>
      </c>
      <c r="Y106" s="122">
        <f t="shared" si="40"/>
        <v>7822.9769908498047</v>
      </c>
      <c r="DA106" s="130" t="s">
        <v>2342</v>
      </c>
    </row>
    <row r="107" spans="1:105" ht="12" customHeight="1" x14ac:dyDescent="0.25">
      <c r="A107" s="97" t="s">
        <v>197</v>
      </c>
      <c r="B107" s="98">
        <v>6446.9461179646059</v>
      </c>
      <c r="C107" s="98">
        <v>6711.0023304966835</v>
      </c>
      <c r="D107" s="98">
        <v>6969.4088406357114</v>
      </c>
      <c r="E107" s="98">
        <v>7553.3315107295057</v>
      </c>
      <c r="F107" s="98">
        <v>7694.5394993594682</v>
      </c>
      <c r="G107" s="98">
        <v>8119.6167263297884</v>
      </c>
      <c r="H107" s="98">
        <v>8086.5700198024797</v>
      </c>
      <c r="I107" s="98">
        <v>8201.0440711866904</v>
      </c>
      <c r="J107" s="98">
        <v>8797.113139423851</v>
      </c>
      <c r="K107" s="98">
        <v>9772.5402166221629</v>
      </c>
      <c r="L107" s="98">
        <v>6996.6738645442911</v>
      </c>
      <c r="M107" s="98">
        <v>7492.0560367151784</v>
      </c>
      <c r="N107" s="98">
        <v>9637.8102771203394</v>
      </c>
      <c r="O107" s="98">
        <v>10025.947296293889</v>
      </c>
      <c r="P107" s="98">
        <v>4135.3291085439814</v>
      </c>
      <c r="Q107" s="98">
        <v>8358.5544062084227</v>
      </c>
      <c r="R107" s="98">
        <v>8571.6937047567753</v>
      </c>
      <c r="S107" s="98">
        <v>8404.5942265493195</v>
      </c>
      <c r="T107" s="98">
        <v>9381.7259695427601</v>
      </c>
      <c r="U107" s="98">
        <v>9175.9179452723038</v>
      </c>
      <c r="V107" s="98">
        <v>8496.0544578162753</v>
      </c>
      <c r="W107" s="98">
        <v>8429.133456532627</v>
      </c>
      <c r="X107" s="98">
        <v>8441.1899929925312</v>
      </c>
      <c r="Y107" s="98">
        <v>7791.5405444808148</v>
      </c>
      <c r="DA107" s="63" t="s">
        <v>2343</v>
      </c>
    </row>
    <row r="108" spans="1:105" ht="12" customHeight="1" x14ac:dyDescent="0.25">
      <c r="A108" s="97" t="s">
        <v>53</v>
      </c>
      <c r="B108" s="98">
        <v>23.795363377555731</v>
      </c>
      <c r="C108" s="98">
        <v>24.201457189560788</v>
      </c>
      <c r="D108" s="98">
        <v>24.89946779969338</v>
      </c>
      <c r="E108" s="98">
        <v>24.377659075616194</v>
      </c>
      <c r="F108" s="98">
        <v>26.420999566307398</v>
      </c>
      <c r="G108" s="98">
        <v>27.638935893488895</v>
      </c>
      <c r="H108" s="98">
        <v>26.927779053947258</v>
      </c>
      <c r="I108" s="98">
        <v>26.626565638568991</v>
      </c>
      <c r="J108" s="98">
        <v>27.450829838706213</v>
      </c>
      <c r="K108" s="98">
        <v>30.172466711064615</v>
      </c>
      <c r="L108" s="98">
        <v>22.412237124511226</v>
      </c>
      <c r="M108" s="98">
        <v>24.289505763879315</v>
      </c>
      <c r="N108" s="98">
        <v>29.591679984012245</v>
      </c>
      <c r="O108" s="98">
        <v>33.311864353478256</v>
      </c>
      <c r="P108" s="98">
        <v>14.120148705897385</v>
      </c>
      <c r="Q108" s="98">
        <v>25.688882703037496</v>
      </c>
      <c r="R108" s="98">
        <v>26.367856431791942</v>
      </c>
      <c r="S108" s="98">
        <v>25.870301454995463</v>
      </c>
      <c r="T108" s="98">
        <v>28.806521748839785</v>
      </c>
      <c r="U108" s="98">
        <v>28.569430590582346</v>
      </c>
      <c r="V108" s="98">
        <v>26.572357879261517</v>
      </c>
      <c r="W108" s="98">
        <v>33.944461617264153</v>
      </c>
      <c r="X108" s="98">
        <v>35.531781347642195</v>
      </c>
      <c r="Y108" s="98">
        <v>31.436446368990051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31.6619720290808</v>
      </c>
      <c r="C109" s="122">
        <f t="shared" si="41"/>
        <v>39.735313505556924</v>
      </c>
      <c r="D109" s="122">
        <f t="shared" si="41"/>
        <v>33.400467871316955</v>
      </c>
      <c r="E109" s="122">
        <f t="shared" si="41"/>
        <v>100.21994887953973</v>
      </c>
      <c r="F109" s="122">
        <f t="shared" si="41"/>
        <v>38.458255744011005</v>
      </c>
      <c r="G109" s="122">
        <f t="shared" si="41"/>
        <v>41.430073799634776</v>
      </c>
      <c r="H109" s="122">
        <f t="shared" si="41"/>
        <v>54.119497959539792</v>
      </c>
      <c r="I109" s="122">
        <f t="shared" si="41"/>
        <v>56.020776663185671</v>
      </c>
      <c r="J109" s="122">
        <f t="shared" si="41"/>
        <v>75.368460042689748</v>
      </c>
      <c r="K109" s="122">
        <f t="shared" si="41"/>
        <v>81.437423870830415</v>
      </c>
      <c r="L109" s="122">
        <f t="shared" si="41"/>
        <v>71.355540868612295</v>
      </c>
      <c r="M109" s="122">
        <f t="shared" si="41"/>
        <v>83.517849264371719</v>
      </c>
      <c r="N109" s="122">
        <f t="shared" si="41"/>
        <v>143.83121294757959</v>
      </c>
      <c r="O109" s="122">
        <f t="shared" si="41"/>
        <v>80.220850764132905</v>
      </c>
      <c r="P109" s="122">
        <f t="shared" si="41"/>
        <v>63.915218724696395</v>
      </c>
      <c r="Q109" s="122">
        <f t="shared" si="41"/>
        <v>112.19843158645276</v>
      </c>
      <c r="R109" s="122">
        <f t="shared" si="41"/>
        <v>70.889377686901142</v>
      </c>
      <c r="S109" s="122">
        <f t="shared" si="41"/>
        <v>101.53146943528921</v>
      </c>
      <c r="T109" s="122">
        <f t="shared" si="41"/>
        <v>82.301405248419059</v>
      </c>
      <c r="U109" s="122">
        <f t="shared" si="41"/>
        <v>107.23443501914403</v>
      </c>
      <c r="V109" s="122">
        <f t="shared" si="41"/>
        <v>83.521093724177618</v>
      </c>
      <c r="W109" s="122">
        <f t="shared" si="41"/>
        <v>80.900436537651402</v>
      </c>
      <c r="X109" s="122">
        <f t="shared" si="41"/>
        <v>115.74318944638317</v>
      </c>
      <c r="Y109" s="122">
        <f t="shared" si="41"/>
        <v>92.653872292921008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31.6619720290808</v>
      </c>
      <c r="C110" s="98">
        <f>IF(RES_hhdet_fec!C110=0,0,RES_hhdet_fec!C110*1000*11630/RES_hhdet_num!C105)</f>
        <v>39.735313505556924</v>
      </c>
      <c r="D110" s="98">
        <f>IF(RES_hhdet_fec!D110=0,0,RES_hhdet_fec!D110*1000*11630/RES_hhdet_num!D105)</f>
        <v>33.400467871316955</v>
      </c>
      <c r="E110" s="98">
        <f>IF(RES_hhdet_fec!E110=0,0,RES_hhdet_fec!E110*1000*11630/RES_hhdet_num!E105)</f>
        <v>100.21994887953973</v>
      </c>
      <c r="F110" s="98">
        <f>IF(RES_hhdet_fec!F110=0,0,RES_hhdet_fec!F110*1000*11630/RES_hhdet_num!F105)</f>
        <v>38.458255744011005</v>
      </c>
      <c r="G110" s="98">
        <f>IF(RES_hhdet_fec!G110=0,0,RES_hhdet_fec!G110*1000*11630/RES_hhdet_num!G105)</f>
        <v>41.430073799634776</v>
      </c>
      <c r="H110" s="98">
        <f>IF(RES_hhdet_fec!H110=0,0,RES_hhdet_fec!H110*1000*11630/RES_hhdet_num!H105)</f>
        <v>54.119497959539792</v>
      </c>
      <c r="I110" s="98">
        <f>IF(RES_hhdet_fec!I110=0,0,RES_hhdet_fec!I110*1000*11630/RES_hhdet_num!I105)</f>
        <v>56.020776663185671</v>
      </c>
      <c r="J110" s="98">
        <f>IF(RES_hhdet_fec!J110=0,0,RES_hhdet_fec!J110*1000*11630/RES_hhdet_num!J105)</f>
        <v>75.368460042689748</v>
      </c>
      <c r="K110" s="98">
        <f>IF(RES_hhdet_fec!K110=0,0,RES_hhdet_fec!K110*1000*11630/RES_hhdet_num!K105)</f>
        <v>81.437423870830415</v>
      </c>
      <c r="L110" s="98">
        <f>IF(RES_hhdet_fec!L110=0,0,RES_hhdet_fec!L110*1000*11630/RES_hhdet_num!L105)</f>
        <v>71.355540868612295</v>
      </c>
      <c r="M110" s="98">
        <f>IF(RES_hhdet_fec!M110=0,0,RES_hhdet_fec!M110*1000*11630/RES_hhdet_num!M105)</f>
        <v>83.517849264371719</v>
      </c>
      <c r="N110" s="98">
        <f>IF(RES_hhdet_fec!N110=0,0,RES_hhdet_fec!N110*1000*11630/RES_hhdet_num!N105)</f>
        <v>143.83121294757959</v>
      </c>
      <c r="O110" s="98">
        <f>IF(RES_hhdet_fec!O110=0,0,RES_hhdet_fec!O110*1000*11630/RES_hhdet_num!O105)</f>
        <v>80.220850764132905</v>
      </c>
      <c r="P110" s="98">
        <f>IF(RES_hhdet_fec!P110=0,0,RES_hhdet_fec!P110*1000*11630/RES_hhdet_num!P105)</f>
        <v>63.915218724696395</v>
      </c>
      <c r="Q110" s="98">
        <f>IF(RES_hhdet_fec!Q110=0,0,RES_hhdet_fec!Q110*1000*11630/RES_hhdet_num!Q105)</f>
        <v>112.19843158645276</v>
      </c>
      <c r="R110" s="98">
        <f>IF(RES_hhdet_fec!R110=0,0,RES_hhdet_fec!R110*1000*11630/RES_hhdet_num!R105)</f>
        <v>70.889377686901142</v>
      </c>
      <c r="S110" s="98">
        <f>IF(RES_hhdet_fec!S110=0,0,RES_hhdet_fec!S110*1000*11630/RES_hhdet_num!S105)</f>
        <v>101.53146943528921</v>
      </c>
      <c r="T110" s="98">
        <f>IF(RES_hhdet_fec!T110=0,0,RES_hhdet_fec!T110*1000*11630/RES_hhdet_num!T105)</f>
        <v>82.301405248419059</v>
      </c>
      <c r="U110" s="98">
        <f>IF(RES_hhdet_fec!U110=0,0,RES_hhdet_fec!U110*1000*11630/RES_hhdet_num!U105)</f>
        <v>107.23443501914403</v>
      </c>
      <c r="V110" s="98">
        <f>IF(RES_hhdet_fec!V110=0,0,RES_hhdet_fec!V110*1000*11630/RES_hhdet_num!V105)</f>
        <v>83.521093724177618</v>
      </c>
      <c r="W110" s="98">
        <f>IF(RES_hhdet_fec!W110=0,0,RES_hhdet_fec!W110*1000*11630/RES_hhdet_num!W105)</f>
        <v>80.900436537651402</v>
      </c>
      <c r="X110" s="98">
        <f>IF(RES_hhdet_fec!X110=0,0,RES_hhdet_fec!X110*1000*11630/RES_hhdet_num!X105)</f>
        <v>115.74318944638317</v>
      </c>
      <c r="Y110" s="98">
        <f>IF(RES_hhdet_fec!Y110=0,0,RES_hhdet_fec!Y110*1000*11630/RES_hhdet_num!Y105)</f>
        <v>92.653872292921008</v>
      </c>
      <c r="DA110" s="63" t="s">
        <v>2346</v>
      </c>
    </row>
    <row r="111" spans="1:105" ht="12" customHeight="1" x14ac:dyDescent="0.25">
      <c r="A111" s="121" t="s">
        <v>55</v>
      </c>
      <c r="B111" s="122">
        <v>1763.0000248950869</v>
      </c>
      <c r="C111" s="122">
        <v>1728.006442078776</v>
      </c>
      <c r="D111" s="122">
        <v>1782.256062743465</v>
      </c>
      <c r="E111" s="122">
        <v>1632.7069328496275</v>
      </c>
      <c r="F111" s="122">
        <v>1690.3441805744837</v>
      </c>
      <c r="G111" s="122">
        <v>1570.0309264559501</v>
      </c>
      <c r="H111" s="122">
        <v>1597.1702008132122</v>
      </c>
      <c r="I111" s="122">
        <v>1536.8254616518059</v>
      </c>
      <c r="J111" s="122">
        <v>1493.1595034364859</v>
      </c>
      <c r="K111" s="122">
        <v>1577.9887604268629</v>
      </c>
      <c r="L111" s="122">
        <v>1267.1458237851723</v>
      </c>
      <c r="M111" s="122">
        <v>1548.7290826341807</v>
      </c>
      <c r="N111" s="122">
        <v>1657.130027119711</v>
      </c>
      <c r="O111" s="122">
        <v>1641.8866853201075</v>
      </c>
      <c r="P111" s="122">
        <v>1019.1259076939824</v>
      </c>
      <c r="Q111" s="122">
        <v>1366.9069497590679</v>
      </c>
      <c r="R111" s="122">
        <v>1389.6630807177658</v>
      </c>
      <c r="S111" s="122">
        <v>1375.6992252713624</v>
      </c>
      <c r="T111" s="122">
        <v>1458.1222236727208</v>
      </c>
      <c r="U111" s="122">
        <v>1413.939897915028</v>
      </c>
      <c r="V111" s="122">
        <v>1313.3794269824464</v>
      </c>
      <c r="W111" s="122">
        <v>1159.2902948271917</v>
      </c>
      <c r="X111" s="122">
        <v>890.05766518132521</v>
      </c>
      <c r="Y111" s="122">
        <v>875.26742358354545</v>
      </c>
      <c r="DA111" s="130" t="s">
        <v>2347</v>
      </c>
    </row>
    <row r="112" spans="1:105" ht="12" customHeight="1" x14ac:dyDescent="0.25">
      <c r="A112" s="97" t="s">
        <v>130</v>
      </c>
      <c r="B112" s="98">
        <v>1673.9987514121151</v>
      </c>
      <c r="C112" s="98">
        <v>1652.3380044962018</v>
      </c>
      <c r="D112" s="98">
        <v>1692.3763725396707</v>
      </c>
      <c r="E112" s="98">
        <v>1531.667943320429</v>
      </c>
      <c r="F112" s="98">
        <v>1581.8486731959797</v>
      </c>
      <c r="G112" s="98">
        <v>1460.1081230202442</v>
      </c>
      <c r="H112" s="98">
        <v>1530.0979467054544</v>
      </c>
      <c r="I112" s="98">
        <v>1500.5120961286118</v>
      </c>
      <c r="J112" s="98">
        <v>1459.5547770051269</v>
      </c>
      <c r="K112" s="98">
        <v>1582.7190894110308</v>
      </c>
      <c r="L112" s="98">
        <v>1106.9378827268188</v>
      </c>
      <c r="M112" s="98">
        <v>1440.6873990846375</v>
      </c>
      <c r="N112" s="98">
        <v>1654.4745754808359</v>
      </c>
      <c r="O112" s="98">
        <v>1667.6021644413654</v>
      </c>
      <c r="P112" s="98">
        <v>816.39188768722897</v>
      </c>
      <c r="Q112" s="98">
        <v>1321.4359203616657</v>
      </c>
      <c r="R112" s="98">
        <v>1347.5903356161309</v>
      </c>
      <c r="S112" s="98">
        <v>1333.7979189160551</v>
      </c>
      <c r="T112" s="98">
        <v>1447.7329453197285</v>
      </c>
      <c r="U112" s="98">
        <v>1406.396825568004</v>
      </c>
      <c r="V112" s="98">
        <v>1295.4033849516754</v>
      </c>
      <c r="W112" s="98">
        <v>1156.2198781822135</v>
      </c>
      <c r="X112" s="98">
        <v>893.04444952803237</v>
      </c>
      <c r="Y112" s="98">
        <v>877.32360801814013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1217.4917174915536</v>
      </c>
      <c r="G113" s="98">
        <v>1120.9589209968401</v>
      </c>
      <c r="H113" s="98">
        <v>1183.1151864116152</v>
      </c>
      <c r="I113" s="98">
        <v>1328.9146758566283</v>
      </c>
      <c r="J113" s="98">
        <v>1599.2894053712498</v>
      </c>
      <c r="K113" s="98">
        <v>2193.0391272268025</v>
      </c>
      <c r="L113" s="98">
        <v>1832.6960484298008</v>
      </c>
      <c r="M113" s="98">
        <v>2048.4269112342895</v>
      </c>
      <c r="N113" s="98">
        <v>2803.6884111870122</v>
      </c>
      <c r="O113" s="98">
        <v>1552.1718686100378</v>
      </c>
      <c r="P113" s="98">
        <v>673.29677095228021</v>
      </c>
      <c r="Q113" s="98">
        <v>1212.3359881592562</v>
      </c>
      <c r="R113" s="98">
        <v>1350.1782126993994</v>
      </c>
      <c r="S113" s="98">
        <v>1401.3817628469697</v>
      </c>
      <c r="T113" s="98">
        <v>1192.4621000682234</v>
      </c>
      <c r="U113" s="98">
        <v>1166.3670803278953</v>
      </c>
      <c r="V113" s="98">
        <v>1190.9033102777573</v>
      </c>
      <c r="W113" s="98">
        <v>997.92361517011784</v>
      </c>
      <c r="X113" s="98">
        <v>747.00423252591111</v>
      </c>
      <c r="Y113" s="98">
        <v>759.02046758161885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288.87003417166346</v>
      </c>
      <c r="G114" s="101">
        <v>223.9446974000461</v>
      </c>
      <c r="H114" s="101">
        <v>230.4816464101242</v>
      </c>
      <c r="I114" s="101">
        <v>14.476505863027695</v>
      </c>
      <c r="J114" s="101">
        <v>14.246700597810854</v>
      </c>
      <c r="K114" s="101">
        <v>15.580089183425116</v>
      </c>
      <c r="L114" s="101">
        <v>11.027069334400426</v>
      </c>
      <c r="M114" s="101">
        <v>14.486776428344713</v>
      </c>
      <c r="N114" s="101">
        <v>16.948507697298094</v>
      </c>
      <c r="O114" s="101">
        <v>16.50159962866239</v>
      </c>
      <c r="P114" s="101">
        <v>84.620701552200444</v>
      </c>
      <c r="Q114" s="101">
        <v>13.153783741026411</v>
      </c>
      <c r="R114" s="101">
        <v>13.467553484435662</v>
      </c>
      <c r="S114" s="101">
        <v>13.409508774733808</v>
      </c>
      <c r="T114" s="101">
        <v>68.019044762855941</v>
      </c>
      <c r="U114" s="101">
        <v>14.21322509091218</v>
      </c>
      <c r="V114" s="101">
        <v>13.202347339091171</v>
      </c>
      <c r="W114" s="101">
        <v>241.60437913935121</v>
      </c>
      <c r="X114" s="101">
        <v>21.258477328429233</v>
      </c>
      <c r="Y114" s="101">
        <v>168.47410577987173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928.62168331989017</v>
      </c>
      <c r="G115" s="104">
        <v>897.01422359679407</v>
      </c>
      <c r="H115" s="104">
        <v>952.63354000149116</v>
      </c>
      <c r="I115" s="104">
        <v>1314.4381699936007</v>
      </c>
      <c r="J115" s="104">
        <v>1585.0427047734388</v>
      </c>
      <c r="K115" s="104">
        <v>2177.4590380433774</v>
      </c>
      <c r="L115" s="104">
        <v>1821.6689790954003</v>
      </c>
      <c r="M115" s="104">
        <v>2033.940134805945</v>
      </c>
      <c r="N115" s="104">
        <v>2786.7399034897139</v>
      </c>
      <c r="O115" s="104">
        <v>1535.6702689813756</v>
      </c>
      <c r="P115" s="104">
        <v>588.67606940007977</v>
      </c>
      <c r="Q115" s="104">
        <v>1199.1822044182297</v>
      </c>
      <c r="R115" s="104">
        <v>1336.7106592149635</v>
      </c>
      <c r="S115" s="104">
        <v>1387.9722540722357</v>
      </c>
      <c r="T115" s="104">
        <v>1124.4430553053674</v>
      </c>
      <c r="U115" s="104">
        <v>1152.1538552369832</v>
      </c>
      <c r="V115" s="104">
        <v>1177.700962938666</v>
      </c>
      <c r="W115" s="104">
        <v>756.31923603076666</v>
      </c>
      <c r="X115" s="104">
        <v>725.7457551974818</v>
      </c>
      <c r="Y115" s="104">
        <v>590.54636180174714</v>
      </c>
      <c r="DA115" s="132" t="s">
        <v>2351</v>
      </c>
    </row>
    <row r="116" spans="1:105" ht="12" customHeight="1" x14ac:dyDescent="0.25">
      <c r="A116" s="106" t="s">
        <v>122</v>
      </c>
      <c r="B116" s="101">
        <v>1877.0737031887688</v>
      </c>
      <c r="C116" s="101">
        <v>1830.6144114606748</v>
      </c>
      <c r="D116" s="101">
        <v>1919.2480374808879</v>
      </c>
      <c r="E116" s="101">
        <v>1809.3629388465897</v>
      </c>
      <c r="F116" s="101">
        <v>1897.853592179488</v>
      </c>
      <c r="G116" s="101">
        <v>1806.4197072661821</v>
      </c>
      <c r="H116" s="101">
        <v>1761.9502885087545</v>
      </c>
      <c r="I116" s="101">
        <v>1652.0088777012722</v>
      </c>
      <c r="J116" s="101">
        <v>1617.1091454899367</v>
      </c>
      <c r="K116" s="101">
        <v>1598.0309702975633</v>
      </c>
      <c r="L116" s="101">
        <v>1707.4185248345573</v>
      </c>
      <c r="M116" s="101">
        <v>1839.2250273081827</v>
      </c>
      <c r="N116" s="101">
        <v>1732.6104783572368</v>
      </c>
      <c r="O116" s="101">
        <v>1664.2068378816286</v>
      </c>
      <c r="P116" s="101">
        <v>1686.3971858976156</v>
      </c>
      <c r="Q116" s="101">
        <v>1622.2200006935475</v>
      </c>
      <c r="R116" s="101">
        <v>1638.0387641803484</v>
      </c>
      <c r="S116" s="101">
        <v>1632.8604677812798</v>
      </c>
      <c r="T116" s="101">
        <v>1611.1455740291183</v>
      </c>
      <c r="U116" s="101">
        <v>1571.4087110001594</v>
      </c>
      <c r="V116" s="101">
        <v>1528.3628050394097</v>
      </c>
      <c r="W116" s="101">
        <v>1282.5424345967319</v>
      </c>
      <c r="X116" s="101">
        <v>837.2424063316206</v>
      </c>
      <c r="Y116" s="101">
        <v>955.24233897499289</v>
      </c>
      <c r="DA116" s="131" t="s">
        <v>2352</v>
      </c>
    </row>
    <row r="117" spans="1:105" ht="12" customHeight="1" x14ac:dyDescent="0.25">
      <c r="A117" s="107" t="s">
        <v>121</v>
      </c>
      <c r="B117" s="104">
        <v>1319.9095377822862</v>
      </c>
      <c r="C117" s="104">
        <v>1274.1883704273462</v>
      </c>
      <c r="D117" s="104">
        <v>1356.2948661275188</v>
      </c>
      <c r="E117" s="104">
        <v>1261.3105400505203</v>
      </c>
      <c r="F117" s="104">
        <v>1352.81643340551</v>
      </c>
      <c r="G117" s="104">
        <v>1273.8518350283127</v>
      </c>
      <c r="H117" s="104">
        <v>1251.6073892159131</v>
      </c>
      <c r="I117" s="104">
        <v>1172.6369861382957</v>
      </c>
      <c r="J117" s="104">
        <v>1170.8963477844532</v>
      </c>
      <c r="K117" s="104">
        <v>1136.5185665783722</v>
      </c>
      <c r="L117" s="104">
        <v>1211.7485866872646</v>
      </c>
      <c r="M117" s="104">
        <v>1329.9244589978671</v>
      </c>
      <c r="N117" s="104">
        <v>1231.3433684901172</v>
      </c>
      <c r="O117" s="104">
        <v>1185.0310158147427</v>
      </c>
      <c r="P117" s="104">
        <v>1257.3865636022249</v>
      </c>
      <c r="Q117" s="104">
        <v>1172.4953099625202</v>
      </c>
      <c r="R117" s="104">
        <v>1183.2731384543238</v>
      </c>
      <c r="S117" s="104">
        <v>1196.7757586278044</v>
      </c>
      <c r="T117" s="104">
        <v>1186.2854087191349</v>
      </c>
      <c r="U117" s="104">
        <v>1201.7696987870511</v>
      </c>
      <c r="V117" s="104">
        <v>1209.9074788023513</v>
      </c>
      <c r="W117" s="104">
        <v>1043.4089026687229</v>
      </c>
      <c r="X117" s="104">
        <v>689.12362439023696</v>
      </c>
      <c r="Y117" s="104">
        <v>780.05312794305632</v>
      </c>
      <c r="DA117" s="132" t="s">
        <v>2353</v>
      </c>
    </row>
    <row r="118" spans="1:105" ht="12" customHeight="1" x14ac:dyDescent="0.25">
      <c r="A118" s="108" t="s">
        <v>53</v>
      </c>
      <c r="B118" s="98">
        <v>344.80103028444171</v>
      </c>
      <c r="C118" s="98">
        <v>291.39581933133485</v>
      </c>
      <c r="D118" s="98">
        <v>356.98323791471643</v>
      </c>
      <c r="E118" s="98">
        <v>281.13852585366539</v>
      </c>
      <c r="F118" s="98">
        <v>365.35187651284735</v>
      </c>
      <c r="G118" s="98">
        <v>289.80709439087855</v>
      </c>
      <c r="H118" s="98">
        <v>276.75210000975358</v>
      </c>
      <c r="I118" s="98">
        <v>241.17441803500645</v>
      </c>
      <c r="J118" s="98">
        <v>299.40851292788682</v>
      </c>
      <c r="K118" s="98">
        <v>234.15064840443907</v>
      </c>
      <c r="L118" s="98">
        <v>237.50816387994055</v>
      </c>
      <c r="M118" s="98">
        <v>319.34742238115314</v>
      </c>
      <c r="N118" s="98">
        <v>217.11913003203586</v>
      </c>
      <c r="O118" s="98">
        <v>196.40722678647438</v>
      </c>
      <c r="P118" s="98">
        <v>341.76571863175468</v>
      </c>
      <c r="Q118" s="98">
        <v>211.42035354689963</v>
      </c>
      <c r="R118" s="98">
        <v>203.80944347179312</v>
      </c>
      <c r="S118" s="98">
        <v>220.60403107641929</v>
      </c>
      <c r="T118" s="98">
        <v>197.07993829206632</v>
      </c>
      <c r="U118" s="98">
        <v>230.98090050348594</v>
      </c>
      <c r="V118" s="98">
        <v>253.1606552641226</v>
      </c>
      <c r="W118" s="98">
        <v>257.17112943708094</v>
      </c>
      <c r="X118" s="98">
        <v>8.2105128385031616</v>
      </c>
      <c r="Y118" s="98">
        <v>166.05137585974941</v>
      </c>
      <c r="DA118" s="63" t="s">
        <v>2354</v>
      </c>
    </row>
    <row r="119" spans="1:105" ht="12" customHeight="1" x14ac:dyDescent="0.25">
      <c r="A119" s="108" t="s">
        <v>52</v>
      </c>
      <c r="B119" s="98">
        <v>975.10850749784436</v>
      </c>
      <c r="C119" s="98">
        <v>982.79255109601115</v>
      </c>
      <c r="D119" s="98">
        <v>999.31162821280247</v>
      </c>
      <c r="E119" s="98">
        <v>980.17201419685489</v>
      </c>
      <c r="F119" s="98">
        <v>987.4645568926627</v>
      </c>
      <c r="G119" s="98">
        <v>984.04474063743419</v>
      </c>
      <c r="H119" s="98">
        <v>974.85528920615945</v>
      </c>
      <c r="I119" s="98">
        <v>931.46256810328919</v>
      </c>
      <c r="J119" s="98">
        <v>871.48783485656634</v>
      </c>
      <c r="K119" s="98">
        <v>902.36791817393294</v>
      </c>
      <c r="L119" s="98">
        <v>974.24042280732431</v>
      </c>
      <c r="M119" s="98">
        <v>1010.5770366167139</v>
      </c>
      <c r="N119" s="98">
        <v>1014.2242384580813</v>
      </c>
      <c r="O119" s="98">
        <v>988.62378902826822</v>
      </c>
      <c r="P119" s="98">
        <v>915.62084497047022</v>
      </c>
      <c r="Q119" s="98">
        <v>961.0749564156207</v>
      </c>
      <c r="R119" s="98">
        <v>979.46369498253057</v>
      </c>
      <c r="S119" s="98">
        <v>976.17172755138517</v>
      </c>
      <c r="T119" s="98">
        <v>989.20547042706846</v>
      </c>
      <c r="U119" s="98">
        <v>970.78879828356492</v>
      </c>
      <c r="V119" s="98">
        <v>956.74682353822868</v>
      </c>
      <c r="W119" s="98">
        <v>786.23777323164188</v>
      </c>
      <c r="X119" s="98">
        <v>680.91311155173389</v>
      </c>
      <c r="Y119" s="98">
        <v>614.00175208330688</v>
      </c>
      <c r="DA119" s="63" t="s">
        <v>2355</v>
      </c>
    </row>
    <row r="120" spans="1:105" ht="12" customHeight="1" x14ac:dyDescent="0.25">
      <c r="A120" s="121" t="s">
        <v>54</v>
      </c>
      <c r="B120" s="122">
        <v>890.24691547510304</v>
      </c>
      <c r="C120" s="122">
        <v>900.18744940495992</v>
      </c>
      <c r="D120" s="122">
        <v>906.87126722227231</v>
      </c>
      <c r="E120" s="122">
        <v>850.19805273609904</v>
      </c>
      <c r="F120" s="122">
        <v>970.57046934273365</v>
      </c>
      <c r="G120" s="122">
        <v>830.11850744753076</v>
      </c>
      <c r="H120" s="122">
        <v>845.11515121078423</v>
      </c>
      <c r="I120" s="122">
        <v>766.19801415223742</v>
      </c>
      <c r="J120" s="122">
        <v>707.91677788749951</v>
      </c>
      <c r="K120" s="122">
        <v>696.05312919081189</v>
      </c>
      <c r="L120" s="122">
        <v>659.5539882315976</v>
      </c>
      <c r="M120" s="122">
        <v>664.87236139083268</v>
      </c>
      <c r="N120" s="122">
        <v>575.70229504134102</v>
      </c>
      <c r="O120" s="122">
        <v>620.24123761223223</v>
      </c>
      <c r="P120" s="122">
        <v>568.94261345097379</v>
      </c>
      <c r="Q120" s="122">
        <v>583.02734737621824</v>
      </c>
      <c r="R120" s="122">
        <v>585.68927079672301</v>
      </c>
      <c r="S120" s="122">
        <v>663.82113320960116</v>
      </c>
      <c r="T120" s="122">
        <v>665.42544282741324</v>
      </c>
      <c r="U120" s="122">
        <v>657.60879302981914</v>
      </c>
      <c r="V120" s="122">
        <v>668.97037322799463</v>
      </c>
      <c r="W120" s="122">
        <v>626.4515599987468</v>
      </c>
      <c r="X120" s="122">
        <v>511.80961861621967</v>
      </c>
      <c r="Y120" s="122">
        <v>515.3748450522404</v>
      </c>
      <c r="DA120" s="130" t="s">
        <v>2356</v>
      </c>
    </row>
    <row r="121" spans="1:105" ht="12" customHeight="1" x14ac:dyDescent="0.25">
      <c r="A121" s="97" t="s">
        <v>50</v>
      </c>
      <c r="B121" s="98">
        <v>1032.6353722495389</v>
      </c>
      <c r="C121" s="98">
        <v>1007.4720406687117</v>
      </c>
      <c r="D121" s="98">
        <v>1019.2919192569368</v>
      </c>
      <c r="E121" s="98">
        <v>992.46647945625273</v>
      </c>
      <c r="F121" s="98">
        <v>1065.6246918913475</v>
      </c>
      <c r="G121" s="98">
        <v>994.55343757214973</v>
      </c>
      <c r="H121" s="98">
        <v>948.68378625298033</v>
      </c>
      <c r="I121" s="98">
        <v>854.09243388819971</v>
      </c>
      <c r="J121" s="98">
        <v>829.81520006319136</v>
      </c>
      <c r="K121" s="98">
        <v>786.52245616713356</v>
      </c>
      <c r="L121" s="98">
        <v>765.25646705472923</v>
      </c>
      <c r="M121" s="98">
        <v>787.33360483571721</v>
      </c>
      <c r="N121" s="98">
        <v>674.34697504644612</v>
      </c>
      <c r="O121" s="98">
        <v>674.09974700716043</v>
      </c>
      <c r="P121" s="98">
        <v>692.73137588352347</v>
      </c>
      <c r="Q121" s="98">
        <v>666.72574522746652</v>
      </c>
      <c r="R121" s="98">
        <v>699.19374471319145</v>
      </c>
      <c r="S121" s="98">
        <v>763.65613289427142</v>
      </c>
      <c r="T121" s="98">
        <v>791.88932305301023</v>
      </c>
      <c r="U121" s="98">
        <v>792.21100789058153</v>
      </c>
      <c r="V121" s="98">
        <v>788.39652982760458</v>
      </c>
      <c r="W121" s="98">
        <v>737.35576498036028</v>
      </c>
      <c r="X121" s="98">
        <v>651.99014184758778</v>
      </c>
      <c r="Y121" s="98">
        <v>615.96639288738038</v>
      </c>
      <c r="DA121" s="63" t="s">
        <v>2357</v>
      </c>
    </row>
    <row r="122" spans="1:105" ht="12" customHeight="1" x14ac:dyDescent="0.25">
      <c r="A122" s="109" t="s">
        <v>120</v>
      </c>
      <c r="B122" s="33">
        <v>797.71364293582053</v>
      </c>
      <c r="C122" s="33">
        <v>833.79608799510459</v>
      </c>
      <c r="D122" s="33">
        <v>838.69796289827741</v>
      </c>
      <c r="E122" s="33">
        <v>762.53339998949764</v>
      </c>
      <c r="F122" s="33">
        <v>912.1289901348697</v>
      </c>
      <c r="G122" s="33">
        <v>736.04359249288416</v>
      </c>
      <c r="H122" s="33">
        <v>791.73747007365205</v>
      </c>
      <c r="I122" s="33">
        <v>722.971250347666</v>
      </c>
      <c r="J122" s="33">
        <v>643.48670480023566</v>
      </c>
      <c r="K122" s="33">
        <v>647.43010139642172</v>
      </c>
      <c r="L122" s="33">
        <v>603.46530689589304</v>
      </c>
      <c r="M122" s="33">
        <v>600.84698100056107</v>
      </c>
      <c r="N122" s="33">
        <v>520.31955409329521</v>
      </c>
      <c r="O122" s="33">
        <v>588.42904530947339</v>
      </c>
      <c r="P122" s="33">
        <v>492.58524910578711</v>
      </c>
      <c r="Q122" s="33">
        <v>532.68244641306126</v>
      </c>
      <c r="R122" s="33">
        <v>523.16282368285454</v>
      </c>
      <c r="S122" s="33">
        <v>613.13994421807877</v>
      </c>
      <c r="T122" s="33">
        <v>603.58321568412669</v>
      </c>
      <c r="U122" s="33">
        <v>596.25948421573014</v>
      </c>
      <c r="V122" s="33">
        <v>613.85060864355921</v>
      </c>
      <c r="W122" s="33">
        <v>572.67982425008574</v>
      </c>
      <c r="X122" s="33">
        <v>432.68256226392219</v>
      </c>
      <c r="Y122" s="33">
        <v>456.92715670766393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14010.34683175379</v>
      </c>
      <c r="G124" s="117">
        <f t="shared" si="42"/>
        <v>13961.344632420502</v>
      </c>
      <c r="H124" s="117">
        <f t="shared" si="42"/>
        <v>12039.878672856394</v>
      </c>
      <c r="I124" s="117">
        <f t="shared" si="42"/>
        <v>11997.708513990725</v>
      </c>
      <c r="J124" s="117">
        <f t="shared" si="42"/>
        <v>4448.0369299678387</v>
      </c>
      <c r="K124" s="117">
        <f t="shared" si="42"/>
        <v>4245.0841807376373</v>
      </c>
      <c r="L124" s="117">
        <f t="shared" si="42"/>
        <v>6067.9608169989242</v>
      </c>
      <c r="M124" s="117">
        <f t="shared" si="42"/>
        <v>11961.45784761402</v>
      </c>
      <c r="N124" s="117">
        <f t="shared" si="42"/>
        <v>10771.382782411243</v>
      </c>
      <c r="O124" s="117">
        <f t="shared" si="42"/>
        <v>11626.622150932159</v>
      </c>
      <c r="P124" s="117">
        <f t="shared" si="42"/>
        <v>9541.3723958532391</v>
      </c>
      <c r="Q124" s="117">
        <f t="shared" si="42"/>
        <v>10337.9343358029</v>
      </c>
      <c r="R124" s="117">
        <f t="shared" ref="R124:V124" si="43">R125+R128+R130+R139</f>
        <v>10489.643223709341</v>
      </c>
      <c r="S124" s="117">
        <f t="shared" si="43"/>
        <v>10190.692139532302</v>
      </c>
      <c r="T124" s="117">
        <f t="shared" si="43"/>
        <v>12174.400870764746</v>
      </c>
      <c r="U124" s="117">
        <f t="shared" si="43"/>
        <v>10353.617582660563</v>
      </c>
      <c r="V124" s="117">
        <f t="shared" si="43"/>
        <v>10892.785954903547</v>
      </c>
      <c r="W124" s="117">
        <f t="shared" ref="W124:Y124" si="44">W125+W128+W130+W139</f>
        <v>9769.5724477177992</v>
      </c>
      <c r="X124" s="117">
        <f t="shared" si="44"/>
        <v>10719.737907263021</v>
      </c>
      <c r="Y124" s="117">
        <f t="shared" si="44"/>
        <v>9549.3356833436465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10903.003138622367</v>
      </c>
      <c r="G125" s="122">
        <f t="shared" si="45"/>
        <v>11034.411163918914</v>
      </c>
      <c r="H125" s="122">
        <f t="shared" si="45"/>
        <v>9310.8959972158827</v>
      </c>
      <c r="I125" s="122">
        <f t="shared" si="45"/>
        <v>9448.0697507756031</v>
      </c>
      <c r="J125" s="122">
        <f t="shared" si="45"/>
        <v>2927.7374220644929</v>
      </c>
      <c r="K125" s="122">
        <f t="shared" si="45"/>
        <v>2577.1483327035139</v>
      </c>
      <c r="L125" s="122">
        <f t="shared" si="45"/>
        <v>4143.9562024336637</v>
      </c>
      <c r="M125" s="122">
        <f t="shared" si="45"/>
        <v>9493.8368422879375</v>
      </c>
      <c r="N125" s="122">
        <f t="shared" si="45"/>
        <v>8664.1451147559073</v>
      </c>
      <c r="O125" s="122">
        <f t="shared" si="45"/>
        <v>9455.1291038062591</v>
      </c>
      <c r="P125" s="122">
        <f t="shared" si="45"/>
        <v>7511.3480436107193</v>
      </c>
      <c r="Q125" s="122">
        <f t="shared" si="45"/>
        <v>8290.4627056009613</v>
      </c>
      <c r="R125" s="122">
        <f t="shared" ref="R125:V125" si="46">SUM(R126:R127)</f>
        <v>8452.4126432783087</v>
      </c>
      <c r="S125" s="122">
        <f t="shared" si="46"/>
        <v>8100.4641881504485</v>
      </c>
      <c r="T125" s="122">
        <f t="shared" si="46"/>
        <v>9820.0056980581667</v>
      </c>
      <c r="U125" s="122">
        <f t="shared" si="46"/>
        <v>8223.9208510482331</v>
      </c>
      <c r="V125" s="122">
        <f t="shared" si="46"/>
        <v>8822.577950631663</v>
      </c>
      <c r="W125" s="122">
        <f t="shared" ref="W125:Y125" si="47">SUM(W126:W127)</f>
        <v>8046.5123631334309</v>
      </c>
      <c r="X125" s="122">
        <f t="shared" si="47"/>
        <v>9173.639561370308</v>
      </c>
      <c r="Y125" s="122">
        <f t="shared" si="47"/>
        <v>8113.2399854227624</v>
      </c>
      <c r="DA125" s="130" t="s">
        <v>2360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10863.864786036725</v>
      </c>
      <c r="G126" s="98">
        <v>10995.352073458369</v>
      </c>
      <c r="H126" s="98">
        <v>9278.9335000628726</v>
      </c>
      <c r="I126" s="98">
        <v>9416.7332377923813</v>
      </c>
      <c r="J126" s="98">
        <v>2918.4618969117632</v>
      </c>
      <c r="K126" s="98">
        <v>2569.0874178983081</v>
      </c>
      <c r="L126" s="98">
        <v>4130.5320740072257</v>
      </c>
      <c r="M126" s="98">
        <v>9462.7900456808238</v>
      </c>
      <c r="N126" s="98">
        <v>8637.6672224081922</v>
      </c>
      <c r="O126" s="98">
        <v>9424.3121224764654</v>
      </c>
      <c r="P126" s="98">
        <v>7486.1665395682066</v>
      </c>
      <c r="Q126" s="98">
        <v>8265.4060791945703</v>
      </c>
      <c r="R126" s="98">
        <v>8426.9029084819394</v>
      </c>
      <c r="S126" s="98">
        <v>8076.1624222213241</v>
      </c>
      <c r="T126" s="98">
        <v>9790.7769313098288</v>
      </c>
      <c r="U126" s="98">
        <v>8199.2342550253979</v>
      </c>
      <c r="V126" s="98">
        <v>8796.1869559965708</v>
      </c>
      <c r="W126" s="98">
        <v>8015.784689084051</v>
      </c>
      <c r="X126" s="98">
        <v>9137.3035738597791</v>
      </c>
      <c r="Y126" s="98">
        <v>8082.570165012693</v>
      </c>
      <c r="DA126" s="63" t="s">
        <v>2361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39.138352585642465</v>
      </c>
      <c r="G127" s="98">
        <v>39.059090460544638</v>
      </c>
      <c r="H127" s="98">
        <v>31.962497153010641</v>
      </c>
      <c r="I127" s="98">
        <v>31.336512983221965</v>
      </c>
      <c r="J127" s="98">
        <v>9.2755251527294469</v>
      </c>
      <c r="K127" s="98">
        <v>8.0609148052057034</v>
      </c>
      <c r="L127" s="98">
        <v>13.424128426438273</v>
      </c>
      <c r="M127" s="98">
        <v>31.046796607113752</v>
      </c>
      <c r="N127" s="98">
        <v>26.477892347715596</v>
      </c>
      <c r="O127" s="98">
        <v>30.816981329792892</v>
      </c>
      <c r="P127" s="98">
        <v>25.181504042512628</v>
      </c>
      <c r="Q127" s="98">
        <v>25.056626406391683</v>
      </c>
      <c r="R127" s="98">
        <v>25.509734796370033</v>
      </c>
      <c r="S127" s="98">
        <v>24.301765929124297</v>
      </c>
      <c r="T127" s="98">
        <v>29.228766748338678</v>
      </c>
      <c r="U127" s="98">
        <v>24.686596022835886</v>
      </c>
      <c r="V127" s="98">
        <v>26.390994635091786</v>
      </c>
      <c r="W127" s="98">
        <v>30.727674049379484</v>
      </c>
      <c r="X127" s="98">
        <v>36.335987510529584</v>
      </c>
      <c r="Y127" s="98">
        <v>30.669820410068979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37.285720113605876</v>
      </c>
      <c r="G128" s="122">
        <f t="shared" si="48"/>
        <v>106.34301870030571</v>
      </c>
      <c r="H128" s="122">
        <f t="shared" si="48"/>
        <v>112.00153652515903</v>
      </c>
      <c r="I128" s="122">
        <f t="shared" si="48"/>
        <v>107.47697344381301</v>
      </c>
      <c r="J128" s="122">
        <f t="shared" si="48"/>
        <v>126.44679231808182</v>
      </c>
      <c r="K128" s="122">
        <f t="shared" si="48"/>
        <v>116.86313103196549</v>
      </c>
      <c r="L128" s="122">
        <f t="shared" si="48"/>
        <v>80.400986181491334</v>
      </c>
      <c r="M128" s="122">
        <f t="shared" si="48"/>
        <v>63.642845402779848</v>
      </c>
      <c r="N128" s="122">
        <f t="shared" si="48"/>
        <v>115.939511095963</v>
      </c>
      <c r="O128" s="122">
        <f t="shared" si="48"/>
        <v>74.87028900601149</v>
      </c>
      <c r="P128" s="122">
        <f t="shared" si="48"/>
        <v>58.701843938344716</v>
      </c>
      <c r="Q128" s="122">
        <f t="shared" si="48"/>
        <v>130.82914858227232</v>
      </c>
      <c r="R128" s="122">
        <f t="shared" si="48"/>
        <v>94.776305093705474</v>
      </c>
      <c r="S128" s="122">
        <f t="shared" si="48"/>
        <v>143.47267582561085</v>
      </c>
      <c r="T128" s="122">
        <f t="shared" si="48"/>
        <v>106.3628302690765</v>
      </c>
      <c r="U128" s="122">
        <f t="shared" si="48"/>
        <v>123.20337867104774</v>
      </c>
      <c r="V128" s="122">
        <f t="shared" si="48"/>
        <v>88.573661379152142</v>
      </c>
      <c r="W128" s="122">
        <f t="shared" si="48"/>
        <v>86.072230021345092</v>
      </c>
      <c r="X128" s="122">
        <f t="shared" si="48"/>
        <v>136.36661211316309</v>
      </c>
      <c r="Y128" s="122">
        <f t="shared" si="48"/>
        <v>110.59510263760811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37.285720113605876</v>
      </c>
      <c r="G129" s="98">
        <f>IF(RES_hhdet_fec!G129=0,0,RES_hhdet_fec!G129*1000*11630/RES_hhdet_num!G124)</f>
        <v>106.34301870030571</v>
      </c>
      <c r="H129" s="98">
        <f>IF(RES_hhdet_fec!H129=0,0,RES_hhdet_fec!H129*1000*11630/RES_hhdet_num!H124)</f>
        <v>112.00153652515903</v>
      </c>
      <c r="I129" s="98">
        <f>IF(RES_hhdet_fec!I129=0,0,RES_hhdet_fec!I129*1000*11630/RES_hhdet_num!I124)</f>
        <v>107.47697344381301</v>
      </c>
      <c r="J129" s="98">
        <f>IF(RES_hhdet_fec!J129=0,0,RES_hhdet_fec!J129*1000*11630/RES_hhdet_num!J124)</f>
        <v>126.44679231808182</v>
      </c>
      <c r="K129" s="98">
        <f>IF(RES_hhdet_fec!K129=0,0,RES_hhdet_fec!K129*1000*11630/RES_hhdet_num!K124)</f>
        <v>116.86313103196549</v>
      </c>
      <c r="L129" s="98">
        <f>IF(RES_hhdet_fec!L129=0,0,RES_hhdet_fec!L129*1000*11630/RES_hhdet_num!L124)</f>
        <v>80.400986181491334</v>
      </c>
      <c r="M129" s="98">
        <f>IF(RES_hhdet_fec!M129=0,0,RES_hhdet_fec!M129*1000*11630/RES_hhdet_num!M124)</f>
        <v>63.642845402779848</v>
      </c>
      <c r="N129" s="98">
        <f>IF(RES_hhdet_fec!N129=0,0,RES_hhdet_fec!N129*1000*11630/RES_hhdet_num!N124)</f>
        <v>115.939511095963</v>
      </c>
      <c r="O129" s="98">
        <f>IF(RES_hhdet_fec!O129=0,0,RES_hhdet_fec!O129*1000*11630/RES_hhdet_num!O124)</f>
        <v>74.87028900601149</v>
      </c>
      <c r="P129" s="98">
        <f>IF(RES_hhdet_fec!P129=0,0,RES_hhdet_fec!P129*1000*11630/RES_hhdet_num!P124)</f>
        <v>58.701843938344716</v>
      </c>
      <c r="Q129" s="98">
        <f>IF(RES_hhdet_fec!Q129=0,0,RES_hhdet_fec!Q129*1000*11630/RES_hhdet_num!Q124)</f>
        <v>130.82914858227232</v>
      </c>
      <c r="R129" s="98">
        <f>IF(RES_hhdet_fec!R129=0,0,RES_hhdet_fec!R129*1000*11630/RES_hhdet_num!R124)</f>
        <v>94.776305093705474</v>
      </c>
      <c r="S129" s="98">
        <f>IF(RES_hhdet_fec!S129=0,0,RES_hhdet_fec!S129*1000*11630/RES_hhdet_num!S124)</f>
        <v>143.47267582561085</v>
      </c>
      <c r="T129" s="98">
        <f>IF(RES_hhdet_fec!T129=0,0,RES_hhdet_fec!T129*1000*11630/RES_hhdet_num!T124)</f>
        <v>106.3628302690765</v>
      </c>
      <c r="U129" s="98">
        <f>IF(RES_hhdet_fec!U129=0,0,RES_hhdet_fec!U129*1000*11630/RES_hhdet_num!U124)</f>
        <v>123.20337867104774</v>
      </c>
      <c r="V129" s="98">
        <f>IF(RES_hhdet_fec!V129=0,0,RES_hhdet_fec!V129*1000*11630/RES_hhdet_num!V124)</f>
        <v>88.573661379152142</v>
      </c>
      <c r="W129" s="98">
        <f>IF(RES_hhdet_fec!W129=0,0,RES_hhdet_fec!W129*1000*11630/RES_hhdet_num!W124)</f>
        <v>86.072230021345092</v>
      </c>
      <c r="X129" s="98">
        <f>IF(RES_hhdet_fec!X129=0,0,RES_hhdet_fec!X129*1000*11630/RES_hhdet_num!X124)</f>
        <v>136.36661211316309</v>
      </c>
      <c r="Y129" s="98">
        <f>IF(RES_hhdet_fec!Y129=0,0,RES_hhdet_fec!Y129*1000*11630/RES_hhdet_num!Y124)</f>
        <v>110.59510263760811</v>
      </c>
      <c r="DA129" s="63" t="s">
        <v>2364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2105.7804677210834</v>
      </c>
      <c r="G130" s="122">
        <v>1987.8846646482045</v>
      </c>
      <c r="H130" s="122">
        <v>1766.4787226225353</v>
      </c>
      <c r="I130" s="122">
        <v>1668.7548176811924</v>
      </c>
      <c r="J130" s="122">
        <v>676.12578052922572</v>
      </c>
      <c r="K130" s="122">
        <v>849.12588008630303</v>
      </c>
      <c r="L130" s="122">
        <v>1179.8653598802557</v>
      </c>
      <c r="M130" s="122">
        <v>1740.6495072618293</v>
      </c>
      <c r="N130" s="122">
        <v>1417.1803569886079</v>
      </c>
      <c r="O130" s="122">
        <v>1479.1104619599275</v>
      </c>
      <c r="P130" s="122">
        <v>1407.7690759092691</v>
      </c>
      <c r="Q130" s="122">
        <v>1336.4266303128441</v>
      </c>
      <c r="R130" s="122">
        <v>1356.3068441631515</v>
      </c>
      <c r="S130" s="122">
        <v>1281.3750855642995</v>
      </c>
      <c r="T130" s="122">
        <v>1581.7523005829755</v>
      </c>
      <c r="U130" s="122">
        <v>1347.7011644251929</v>
      </c>
      <c r="V130" s="122">
        <v>1310.2948428041002</v>
      </c>
      <c r="W130" s="122">
        <v>1008.4953712225461</v>
      </c>
      <c r="X130" s="122">
        <v>901.74662970601116</v>
      </c>
      <c r="Y130" s="122">
        <v>811.22040801784033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2177.0222813048176</v>
      </c>
      <c r="G131" s="98">
        <v>2058.4894815216521</v>
      </c>
      <c r="H131" s="98">
        <v>1774.6631797156933</v>
      </c>
      <c r="I131" s="98">
        <v>1674.4661189132469</v>
      </c>
      <c r="J131" s="98">
        <v>504.00441998634665</v>
      </c>
      <c r="K131" s="98">
        <v>544.68420183813805</v>
      </c>
      <c r="L131" s="98">
        <v>936.89050660036355</v>
      </c>
      <c r="M131" s="98">
        <v>1759.1787032731463</v>
      </c>
      <c r="N131" s="98">
        <v>1397.5645746531093</v>
      </c>
      <c r="O131" s="98">
        <v>1477.2118480028553</v>
      </c>
      <c r="P131" s="98">
        <v>1394.6008320643064</v>
      </c>
      <c r="Q131" s="98">
        <v>1326.2432372470578</v>
      </c>
      <c r="R131" s="98">
        <v>1348.0431272028025</v>
      </c>
      <c r="S131" s="98">
        <v>1269.9862073749609</v>
      </c>
      <c r="T131" s="98">
        <v>1600.721034731838</v>
      </c>
      <c r="U131" s="98">
        <v>1340.7573120068955</v>
      </c>
      <c r="V131" s="98">
        <v>1296.6257223242812</v>
      </c>
      <c r="W131" s="98">
        <v>987.99994912950206</v>
      </c>
      <c r="X131" s="98">
        <v>912.19529422430651</v>
      </c>
      <c r="Y131" s="98">
        <v>804.92778345334364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1844.157521268033</v>
      </c>
      <c r="G132" s="98">
        <v>1731.168732197732</v>
      </c>
      <c r="H132" s="98">
        <v>1491.7544514321908</v>
      </c>
      <c r="I132" s="98">
        <v>1404.2505165109897</v>
      </c>
      <c r="J132" s="98">
        <v>426.23236918329553</v>
      </c>
      <c r="K132" s="98">
        <v>512.34278637909085</v>
      </c>
      <c r="L132" s="98">
        <v>858.38083858155528</v>
      </c>
      <c r="M132" s="98">
        <v>1505.2320062096551</v>
      </c>
      <c r="N132" s="98">
        <v>1188.4974274338579</v>
      </c>
      <c r="O132" s="98">
        <v>1259.0904684151819</v>
      </c>
      <c r="P132" s="98">
        <v>1209.0818340107999</v>
      </c>
      <c r="Q132" s="98">
        <v>1137.0862841209796</v>
      </c>
      <c r="R132" s="98">
        <v>1156.612785016004</v>
      </c>
      <c r="S132" s="98">
        <v>1093.4965131885024</v>
      </c>
      <c r="T132" s="98">
        <v>1376.9472480061311</v>
      </c>
      <c r="U132" s="98">
        <v>1159.7054872340025</v>
      </c>
      <c r="V132" s="98">
        <v>1129.6211487966341</v>
      </c>
      <c r="W132" s="98">
        <v>867.23718633299643</v>
      </c>
      <c r="X132" s="98">
        <v>791.43763658747821</v>
      </c>
      <c r="Y132" s="98">
        <v>708.70000719161283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422.23212543550022</v>
      </c>
      <c r="G133" s="101">
        <v>333.88388207415471</v>
      </c>
      <c r="H133" s="101">
        <v>280.89398318887447</v>
      </c>
      <c r="I133" s="101">
        <v>245.43092949469215</v>
      </c>
      <c r="J133" s="101">
        <v>92.566746537710557</v>
      </c>
      <c r="K133" s="101">
        <v>5.4380315320343016</v>
      </c>
      <c r="L133" s="101">
        <v>9.3001379527897221</v>
      </c>
      <c r="M133" s="101">
        <v>308.12956094733784</v>
      </c>
      <c r="N133" s="101">
        <v>175.90919613656919</v>
      </c>
      <c r="O133" s="101">
        <v>177.63055480292823</v>
      </c>
      <c r="P133" s="101">
        <v>279.94978451702843</v>
      </c>
      <c r="Q133" s="101">
        <v>172.30304011874034</v>
      </c>
      <c r="R133" s="101">
        <v>167.61876559211257</v>
      </c>
      <c r="S133" s="101">
        <v>170.82636832725251</v>
      </c>
      <c r="T133" s="101">
        <v>204.65774879816607</v>
      </c>
      <c r="U133" s="101">
        <v>198.74422354432042</v>
      </c>
      <c r="V133" s="101">
        <v>210.01788911693032</v>
      </c>
      <c r="W133" s="101">
        <v>205.36378806635321</v>
      </c>
      <c r="X133" s="101">
        <v>91.003931816097364</v>
      </c>
      <c r="Y133" s="101">
        <v>160.23582404631549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1421.925395832533</v>
      </c>
      <c r="G134" s="104">
        <v>1397.2848501235774</v>
      </c>
      <c r="H134" s="104">
        <v>1210.8604682433165</v>
      </c>
      <c r="I134" s="104">
        <v>1158.8195870162979</v>
      </c>
      <c r="J134" s="104">
        <v>333.6656226455849</v>
      </c>
      <c r="K134" s="104">
        <v>506.90475484705655</v>
      </c>
      <c r="L134" s="104">
        <v>849.08070062876573</v>
      </c>
      <c r="M134" s="104">
        <v>1197.1024452623171</v>
      </c>
      <c r="N134" s="104">
        <v>1012.5882312972886</v>
      </c>
      <c r="O134" s="104">
        <v>1081.4599136122536</v>
      </c>
      <c r="P134" s="104">
        <v>929.13204949377155</v>
      </c>
      <c r="Q134" s="104">
        <v>964.78324400223926</v>
      </c>
      <c r="R134" s="104">
        <v>988.99401942389136</v>
      </c>
      <c r="S134" s="104">
        <v>922.67014486124992</v>
      </c>
      <c r="T134" s="104">
        <v>1172.289499207965</v>
      </c>
      <c r="U134" s="104">
        <v>960.9612636896818</v>
      </c>
      <c r="V134" s="104">
        <v>919.6032596797038</v>
      </c>
      <c r="W134" s="104">
        <v>661.87339826664333</v>
      </c>
      <c r="X134" s="104">
        <v>700.43370477138103</v>
      </c>
      <c r="Y134" s="104">
        <v>548.4641831452974</v>
      </c>
      <c r="DA134" s="132" t="s">
        <v>2369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1850.8930260513439</v>
      </c>
      <c r="G135" s="101">
        <v>1775.3873394229913</v>
      </c>
      <c r="H135" s="101">
        <v>1753.1725671183858</v>
      </c>
      <c r="I135" s="101">
        <v>1652.9017742616441</v>
      </c>
      <c r="J135" s="101">
        <v>1616.4136105244193</v>
      </c>
      <c r="K135" s="101">
        <v>1583.9969901700817</v>
      </c>
      <c r="L135" s="101">
        <v>1687.4695752664379</v>
      </c>
      <c r="M135" s="101">
        <v>1818.3780270537268</v>
      </c>
      <c r="N135" s="101">
        <v>1717.765837190226</v>
      </c>
      <c r="O135" s="101">
        <v>1660.1356753974399</v>
      </c>
      <c r="P135" s="101">
        <v>1696.1509838714503</v>
      </c>
      <c r="Q135" s="101">
        <v>1633.7620867487724</v>
      </c>
      <c r="R135" s="101">
        <v>1632.501494454021</v>
      </c>
      <c r="S135" s="101">
        <v>1589.712167178443</v>
      </c>
      <c r="T135" s="101">
        <v>1525.8290927863568</v>
      </c>
      <c r="U135" s="101">
        <v>1530.205477327678</v>
      </c>
      <c r="V135" s="101">
        <v>1529.1973316655897</v>
      </c>
      <c r="W135" s="101">
        <v>1298.8852601079002</v>
      </c>
      <c r="X135" s="101">
        <v>871.41920128361016</v>
      </c>
      <c r="Y135" s="101">
        <v>994.34959082887724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1343.2972786955256</v>
      </c>
      <c r="G136" s="104">
        <v>1269.670230368414</v>
      </c>
      <c r="H136" s="104">
        <v>1251.2577102900505</v>
      </c>
      <c r="I136" s="104">
        <v>1173.9812846495352</v>
      </c>
      <c r="J136" s="104">
        <v>1167.1010980689177</v>
      </c>
      <c r="K136" s="104">
        <v>1130.0239786447762</v>
      </c>
      <c r="L136" s="104">
        <v>1203.5344315113718</v>
      </c>
      <c r="M136" s="104">
        <v>1322.5625963832567</v>
      </c>
      <c r="N136" s="104">
        <v>1226.5221352591157</v>
      </c>
      <c r="O136" s="104">
        <v>1182.608397190776</v>
      </c>
      <c r="P136" s="104">
        <v>1257.3293031640983</v>
      </c>
      <c r="Q136" s="104">
        <v>1173.4189530866115</v>
      </c>
      <c r="R136" s="104">
        <v>1179.1372544990106</v>
      </c>
      <c r="S136" s="104">
        <v>1189.1436372405353</v>
      </c>
      <c r="T136" s="104">
        <v>1173.8709641995454</v>
      </c>
      <c r="U136" s="104">
        <v>1194.7108805082485</v>
      </c>
      <c r="V136" s="104">
        <v>1213.9068635273431</v>
      </c>
      <c r="W136" s="104">
        <v>1053.2956487023916</v>
      </c>
      <c r="X136" s="104">
        <v>713.6119818952709</v>
      </c>
      <c r="Y136" s="104">
        <v>794.01048091111716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358.41684879473411</v>
      </c>
      <c r="G137" s="98">
        <v>287.07727243533412</v>
      </c>
      <c r="H137" s="98">
        <v>276.47801173214765</v>
      </c>
      <c r="I137" s="98">
        <v>241.77408529149878</v>
      </c>
      <c r="J137" s="98">
        <v>297.70209369119578</v>
      </c>
      <c r="K137" s="98">
        <v>231.44883339226101</v>
      </c>
      <c r="L137" s="98">
        <v>234.58138265050428</v>
      </c>
      <c r="M137" s="98">
        <v>316.64394574899035</v>
      </c>
      <c r="N137" s="98">
        <v>216.4840730896056</v>
      </c>
      <c r="O137" s="98">
        <v>197.27160210153426</v>
      </c>
      <c r="P137" s="98">
        <v>344.627138359904</v>
      </c>
      <c r="Q137" s="98">
        <v>214.20719663096554</v>
      </c>
      <c r="R137" s="98">
        <v>203.46513163036738</v>
      </c>
      <c r="S137" s="98">
        <v>216.86782908266792</v>
      </c>
      <c r="T137" s="98">
        <v>189.03828907490379</v>
      </c>
      <c r="U137" s="98">
        <v>226.79385006847338</v>
      </c>
      <c r="V137" s="98">
        <v>253.35478694028785</v>
      </c>
      <c r="W137" s="98">
        <v>260.57825569546947</v>
      </c>
      <c r="X137" s="98">
        <v>8.696879862226627</v>
      </c>
      <c r="Y137" s="98">
        <v>168.15918416109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984.88042990079123</v>
      </c>
      <c r="G138" s="98">
        <v>982.5929579330799</v>
      </c>
      <c r="H138" s="98">
        <v>974.77969855790286</v>
      </c>
      <c r="I138" s="98">
        <v>932.20719935803652</v>
      </c>
      <c r="J138" s="98">
        <v>869.39900437772189</v>
      </c>
      <c r="K138" s="98">
        <v>898.57514525251509</v>
      </c>
      <c r="L138" s="98">
        <v>968.95304886086751</v>
      </c>
      <c r="M138" s="98">
        <v>1005.9186506342663</v>
      </c>
      <c r="N138" s="98">
        <v>1010.0380621695101</v>
      </c>
      <c r="O138" s="98">
        <v>985.33679508924183</v>
      </c>
      <c r="P138" s="98">
        <v>912.70216480419435</v>
      </c>
      <c r="Q138" s="98">
        <v>959.21175645564585</v>
      </c>
      <c r="R138" s="98">
        <v>975.6721228686431</v>
      </c>
      <c r="S138" s="98">
        <v>972.27580815786735</v>
      </c>
      <c r="T138" s="98">
        <v>984.8326751246417</v>
      </c>
      <c r="U138" s="98">
        <v>967.91703043977543</v>
      </c>
      <c r="V138" s="98">
        <v>960.55207658705513</v>
      </c>
      <c r="W138" s="98">
        <v>792.71739300692241</v>
      </c>
      <c r="X138" s="98">
        <v>704.91510203304415</v>
      </c>
      <c r="Y138" s="98">
        <v>625.85129675002713</v>
      </c>
      <c r="DA138" s="63" t="s">
        <v>2373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964.27750529673233</v>
      </c>
      <c r="G139" s="122">
        <v>832.70578515307727</v>
      </c>
      <c r="H139" s="122">
        <v>850.50241649281872</v>
      </c>
      <c r="I139" s="122">
        <v>773.40697209011762</v>
      </c>
      <c r="J139" s="122">
        <v>717.72693505603775</v>
      </c>
      <c r="K139" s="122">
        <v>701.94683691585487</v>
      </c>
      <c r="L139" s="122">
        <v>663.73826850351338</v>
      </c>
      <c r="M139" s="122">
        <v>663.32865266147348</v>
      </c>
      <c r="N139" s="122">
        <v>574.11779957076453</v>
      </c>
      <c r="O139" s="122">
        <v>617.51229615995896</v>
      </c>
      <c r="P139" s="122">
        <v>563.55343239490776</v>
      </c>
      <c r="Q139" s="122">
        <v>580.21585130682229</v>
      </c>
      <c r="R139" s="122">
        <v>586.14743117417629</v>
      </c>
      <c r="S139" s="122">
        <v>665.3801899919431</v>
      </c>
      <c r="T139" s="122">
        <v>666.28004185452835</v>
      </c>
      <c r="U139" s="122">
        <v>658.79218851609062</v>
      </c>
      <c r="V139" s="122">
        <v>671.33950008863246</v>
      </c>
      <c r="W139" s="122">
        <v>628.492483340479</v>
      </c>
      <c r="X139" s="122">
        <v>507.98510407353979</v>
      </c>
      <c r="Y139" s="122">
        <v>514.28018726543689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1060.276253504456</v>
      </c>
      <c r="G140" s="98">
        <v>991.34186616919339</v>
      </c>
      <c r="H140" s="98">
        <v>947.72247207225644</v>
      </c>
      <c r="I140" s="98">
        <v>854.10512808321778</v>
      </c>
      <c r="J140" s="98">
        <v>829.86291091744101</v>
      </c>
      <c r="K140" s="98">
        <v>786.47082782978373</v>
      </c>
      <c r="L140" s="98">
        <v>765.07728411737708</v>
      </c>
      <c r="M140" s="98">
        <v>787.04452698919431</v>
      </c>
      <c r="N140" s="98">
        <v>674.14289202825955</v>
      </c>
      <c r="O140" s="98">
        <v>673.98384564444245</v>
      </c>
      <c r="P140" s="98">
        <v>692.64371571523282</v>
      </c>
      <c r="Q140" s="98">
        <v>666.69538615317663</v>
      </c>
      <c r="R140" s="98">
        <v>699.20576520107625</v>
      </c>
      <c r="S140" s="98">
        <v>763.71709417244062</v>
      </c>
      <c r="T140" s="98">
        <v>791.83853070491659</v>
      </c>
      <c r="U140" s="98">
        <v>792.07361772500212</v>
      </c>
      <c r="V140" s="98">
        <v>788.57627375738355</v>
      </c>
      <c r="W140" s="98">
        <v>737.61630193182771</v>
      </c>
      <c r="X140" s="98">
        <v>652.4563636256164</v>
      </c>
      <c r="Y140" s="98">
        <v>616.41135342712357</v>
      </c>
      <c r="DA140" s="63" t="s">
        <v>2375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902.20428125911735</v>
      </c>
      <c r="G141" s="33">
        <v>731.08878901461378</v>
      </c>
      <c r="H141" s="33">
        <v>790.20863987581947</v>
      </c>
      <c r="I141" s="33">
        <v>723.37211764577478</v>
      </c>
      <c r="J141" s="33">
        <v>644.08946826371039</v>
      </c>
      <c r="K141" s="33">
        <v>646.86391701374578</v>
      </c>
      <c r="L141" s="33">
        <v>601.2696395123329</v>
      </c>
      <c r="M141" s="33">
        <v>596.89676701813482</v>
      </c>
      <c r="N141" s="33">
        <v>517.13767973249435</v>
      </c>
      <c r="O141" s="33">
        <v>586.50895154777049</v>
      </c>
      <c r="P141" s="33">
        <v>491.38871941532159</v>
      </c>
      <c r="Q141" s="33">
        <v>532.92090383517757</v>
      </c>
      <c r="R141" s="33">
        <v>523.98479446325894</v>
      </c>
      <c r="S141" s="33">
        <v>614.62443222108845</v>
      </c>
      <c r="T141" s="33">
        <v>603.41433325441801</v>
      </c>
      <c r="U141" s="33">
        <v>595.09743767659018</v>
      </c>
      <c r="V141" s="33">
        <v>615.36128717149847</v>
      </c>
      <c r="W141" s="33">
        <v>575.44257567392594</v>
      </c>
      <c r="X141" s="33">
        <v>435.70417210553722</v>
      </c>
      <c r="Y141" s="33">
        <v>461.13870828852583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6098.4554863650301</v>
      </c>
      <c r="C143" s="117">
        <f t="shared" si="49"/>
        <v>6375.8730665450876</v>
      </c>
      <c r="D143" s="117">
        <f t="shared" si="49"/>
        <v>5950.5672399469595</v>
      </c>
      <c r="E143" s="117">
        <f t="shared" si="49"/>
        <v>6040.9780187178458</v>
      </c>
      <c r="F143" s="117">
        <f t="shared" si="49"/>
        <v>6303.8901495427599</v>
      </c>
      <c r="G143" s="117">
        <f t="shared" si="49"/>
        <v>6576.8033528028554</v>
      </c>
      <c r="H143" s="117">
        <f t="shared" si="49"/>
        <v>5886.479167639849</v>
      </c>
      <c r="I143" s="117">
        <f t="shared" si="49"/>
        <v>5569.7820354706646</v>
      </c>
      <c r="J143" s="117">
        <f t="shared" si="49"/>
        <v>5402.6925157576816</v>
      </c>
      <c r="K143" s="117">
        <f t="shared" si="49"/>
        <v>5228.2851003627638</v>
      </c>
      <c r="L143" s="117">
        <f t="shared" si="49"/>
        <v>5620.5598750404042</v>
      </c>
      <c r="M143" s="117">
        <f t="shared" si="49"/>
        <v>5430.7196038252905</v>
      </c>
      <c r="N143" s="117">
        <f t="shared" si="49"/>
        <v>5416.7432111905091</v>
      </c>
      <c r="O143" s="117">
        <f t="shared" si="49"/>
        <v>5345.9011414168845</v>
      </c>
      <c r="P143" s="117">
        <f t="shared" si="49"/>
        <v>4491.6017051131857</v>
      </c>
      <c r="Q143" s="117">
        <f t="shared" si="49"/>
        <v>4948.1863953406109</v>
      </c>
      <c r="R143" s="117">
        <f t="shared" ref="R143:V143" si="50">R144+R146+R148+R157</f>
        <v>4799.0559537029148</v>
      </c>
      <c r="S143" s="117">
        <f t="shared" si="50"/>
        <v>5073.5488432553075</v>
      </c>
      <c r="T143" s="117">
        <f t="shared" si="50"/>
        <v>4827.4837534513226</v>
      </c>
      <c r="U143" s="117">
        <f t="shared" si="50"/>
        <v>3855.8754635489113</v>
      </c>
      <c r="V143" s="117">
        <f t="shared" si="50"/>
        <v>3039.1361080830343</v>
      </c>
      <c r="W143" s="117">
        <f t="shared" ref="W143:Y143" si="51">W144+W146+W148+W157</f>
        <v>4561.549435212939</v>
      </c>
      <c r="X143" s="117">
        <f t="shared" si="51"/>
        <v>3677.0849957827872</v>
      </c>
      <c r="Y143" s="117">
        <f t="shared" si="51"/>
        <v>3530.1198421016297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2912.4326603262389</v>
      </c>
      <c r="C144" s="122">
        <f t="shared" si="52"/>
        <v>3221.196044205788</v>
      </c>
      <c r="D144" s="122">
        <f t="shared" si="52"/>
        <v>2908.1196956477138</v>
      </c>
      <c r="E144" s="122">
        <f t="shared" si="52"/>
        <v>2920.7908579246659</v>
      </c>
      <c r="F144" s="122">
        <f t="shared" si="52"/>
        <v>3196.05597470865</v>
      </c>
      <c r="G144" s="122">
        <f t="shared" si="52"/>
        <v>3760.4653630674261</v>
      </c>
      <c r="H144" s="122">
        <f t="shared" si="52"/>
        <v>3074.9662348145148</v>
      </c>
      <c r="I144" s="122">
        <f t="shared" si="52"/>
        <v>3000.9352949600461</v>
      </c>
      <c r="J144" s="122">
        <f t="shared" si="52"/>
        <v>2920.7144702750784</v>
      </c>
      <c r="K144" s="122">
        <f t="shared" si="52"/>
        <v>2766.930511531255</v>
      </c>
      <c r="L144" s="122">
        <f t="shared" si="52"/>
        <v>3147.5073467090851</v>
      </c>
      <c r="M144" s="122">
        <f t="shared" si="52"/>
        <v>2759.9107302515094</v>
      </c>
      <c r="N144" s="122">
        <f t="shared" si="52"/>
        <v>2844.9681250669178</v>
      </c>
      <c r="O144" s="122">
        <f t="shared" si="52"/>
        <v>2912.2555729352466</v>
      </c>
      <c r="P144" s="122">
        <f t="shared" si="52"/>
        <v>2182.1658428742821</v>
      </c>
      <c r="Q144" s="122">
        <f t="shared" si="52"/>
        <v>2534.5554477939245</v>
      </c>
      <c r="R144" s="122">
        <f t="shared" si="52"/>
        <v>2484.8723438865673</v>
      </c>
      <c r="S144" s="122">
        <f t="shared" si="52"/>
        <v>2594.7567898809593</v>
      </c>
      <c r="T144" s="122">
        <f t="shared" si="52"/>
        <v>2443.4511865225004</v>
      </c>
      <c r="U144" s="122">
        <f t="shared" si="52"/>
        <v>1503.254697000124</v>
      </c>
      <c r="V144" s="122">
        <f t="shared" si="52"/>
        <v>790.89005768706681</v>
      </c>
      <c r="W144" s="122">
        <f t="shared" si="52"/>
        <v>2628.8876178447758</v>
      </c>
      <c r="X144" s="122">
        <f t="shared" si="52"/>
        <v>2068.1484170768372</v>
      </c>
      <c r="Y144" s="122">
        <f t="shared" si="52"/>
        <v>1925.6644807714565</v>
      </c>
      <c r="DA144" s="130" t="s">
        <v>2378</v>
      </c>
    </row>
    <row r="145" spans="1:105" ht="12" customHeight="1" x14ac:dyDescent="0.25">
      <c r="A145" s="97" t="s">
        <v>53</v>
      </c>
      <c r="B145" s="98">
        <v>2912.4326603262389</v>
      </c>
      <c r="C145" s="98">
        <v>3221.196044205788</v>
      </c>
      <c r="D145" s="98">
        <v>2908.1196956477138</v>
      </c>
      <c r="E145" s="98">
        <v>2920.7908579246659</v>
      </c>
      <c r="F145" s="98">
        <v>3196.05597470865</v>
      </c>
      <c r="G145" s="98">
        <v>3760.4653630674261</v>
      </c>
      <c r="H145" s="98">
        <v>3074.9662348145148</v>
      </c>
      <c r="I145" s="98">
        <v>3000.9352949600461</v>
      </c>
      <c r="J145" s="98">
        <v>2920.7144702750784</v>
      </c>
      <c r="K145" s="98">
        <v>2766.930511531255</v>
      </c>
      <c r="L145" s="98">
        <v>3147.5073467090851</v>
      </c>
      <c r="M145" s="98">
        <v>2759.9107302515094</v>
      </c>
      <c r="N145" s="98">
        <v>2844.9681250669178</v>
      </c>
      <c r="O145" s="98">
        <v>2912.2555729352466</v>
      </c>
      <c r="P145" s="98">
        <v>2182.1658428742821</v>
      </c>
      <c r="Q145" s="98">
        <v>2534.5554477939245</v>
      </c>
      <c r="R145" s="98">
        <v>2484.8723438865673</v>
      </c>
      <c r="S145" s="98">
        <v>2594.7567898809593</v>
      </c>
      <c r="T145" s="98">
        <v>2443.4511865225004</v>
      </c>
      <c r="U145" s="98">
        <v>1503.254697000124</v>
      </c>
      <c r="V145" s="98">
        <v>790.89005768706681</v>
      </c>
      <c r="W145" s="98">
        <v>2628.8876178447758</v>
      </c>
      <c r="X145" s="98">
        <v>2068.1484170768372</v>
      </c>
      <c r="Y145" s="98">
        <v>1925.6644807714565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316.25254829306664</v>
      </c>
      <c r="C146" s="122">
        <f t="shared" si="53"/>
        <v>307.04342618275206</v>
      </c>
      <c r="D146" s="122">
        <f t="shared" si="53"/>
        <v>185.27338361070019</v>
      </c>
      <c r="E146" s="122">
        <f t="shared" si="53"/>
        <v>412.23670701505876</v>
      </c>
      <c r="F146" s="122">
        <f t="shared" si="53"/>
        <v>129.81728742665183</v>
      </c>
      <c r="G146" s="122">
        <f t="shared" si="53"/>
        <v>135.907403484101</v>
      </c>
      <c r="H146" s="122">
        <f t="shared" si="53"/>
        <v>163.49788154269839</v>
      </c>
      <c r="I146" s="122">
        <f t="shared" si="53"/>
        <v>143.14114079997907</v>
      </c>
      <c r="J146" s="122">
        <f t="shared" si="53"/>
        <v>174.44927984843932</v>
      </c>
      <c r="K146" s="122">
        <f t="shared" si="53"/>
        <v>195.97256131566226</v>
      </c>
      <c r="L146" s="122">
        <f t="shared" si="53"/>
        <v>166.54650477869657</v>
      </c>
      <c r="M146" s="122">
        <f t="shared" si="53"/>
        <v>197.427688550418</v>
      </c>
      <c r="N146" s="122">
        <f t="shared" si="53"/>
        <v>308.86867243465514</v>
      </c>
      <c r="O146" s="122">
        <f t="shared" si="53"/>
        <v>202.91043670546989</v>
      </c>
      <c r="P146" s="122">
        <f t="shared" si="53"/>
        <v>150.00489944118203</v>
      </c>
      <c r="Q146" s="122">
        <f t="shared" si="53"/>
        <v>304.90624416292644</v>
      </c>
      <c r="R146" s="122">
        <f t="shared" si="53"/>
        <v>208.90877053925175</v>
      </c>
      <c r="S146" s="122">
        <f t="shared" si="53"/>
        <v>303.6989860685801</v>
      </c>
      <c r="T146" s="122">
        <f t="shared" si="53"/>
        <v>230.07499373626138</v>
      </c>
      <c r="U146" s="122">
        <f t="shared" si="53"/>
        <v>261.78510904244217</v>
      </c>
      <c r="V146" s="122">
        <f t="shared" si="53"/>
        <v>202.97702307628549</v>
      </c>
      <c r="W146" s="122">
        <f t="shared" si="53"/>
        <v>175.77051298685356</v>
      </c>
      <c r="X146" s="122">
        <f t="shared" si="53"/>
        <v>267.27988665942547</v>
      </c>
      <c r="Y146" s="122">
        <f t="shared" si="53"/>
        <v>227.86686903889716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316.25254829306664</v>
      </c>
      <c r="C147" s="98">
        <f>IF(RES_hhdet_fec!C147=0,0,RES_hhdet_fec!C147*1000*11630/RES_hhdet_num!C143)</f>
        <v>307.04342618275206</v>
      </c>
      <c r="D147" s="98">
        <f>IF(RES_hhdet_fec!D147=0,0,RES_hhdet_fec!D147*1000*11630/RES_hhdet_num!D143)</f>
        <v>185.27338361070019</v>
      </c>
      <c r="E147" s="98">
        <f>IF(RES_hhdet_fec!E147=0,0,RES_hhdet_fec!E147*1000*11630/RES_hhdet_num!E143)</f>
        <v>412.23670701505876</v>
      </c>
      <c r="F147" s="98">
        <f>IF(RES_hhdet_fec!F147=0,0,RES_hhdet_fec!F147*1000*11630/RES_hhdet_num!F143)</f>
        <v>129.81728742665183</v>
      </c>
      <c r="G147" s="98">
        <f>IF(RES_hhdet_fec!G147=0,0,RES_hhdet_fec!G147*1000*11630/RES_hhdet_num!G143)</f>
        <v>135.907403484101</v>
      </c>
      <c r="H147" s="98">
        <f>IF(RES_hhdet_fec!H147=0,0,RES_hhdet_fec!H147*1000*11630/RES_hhdet_num!H143)</f>
        <v>163.49788154269839</v>
      </c>
      <c r="I147" s="98">
        <f>IF(RES_hhdet_fec!I147=0,0,RES_hhdet_fec!I147*1000*11630/RES_hhdet_num!I143)</f>
        <v>143.14114079997907</v>
      </c>
      <c r="J147" s="98">
        <f>IF(RES_hhdet_fec!J147=0,0,RES_hhdet_fec!J147*1000*11630/RES_hhdet_num!J143)</f>
        <v>174.44927984843932</v>
      </c>
      <c r="K147" s="98">
        <f>IF(RES_hhdet_fec!K147=0,0,RES_hhdet_fec!K147*1000*11630/RES_hhdet_num!K143)</f>
        <v>195.97256131566226</v>
      </c>
      <c r="L147" s="98">
        <f>IF(RES_hhdet_fec!L147=0,0,RES_hhdet_fec!L147*1000*11630/RES_hhdet_num!L143)</f>
        <v>166.54650477869657</v>
      </c>
      <c r="M147" s="98">
        <f>IF(RES_hhdet_fec!M147=0,0,RES_hhdet_fec!M147*1000*11630/RES_hhdet_num!M143)</f>
        <v>197.427688550418</v>
      </c>
      <c r="N147" s="98">
        <f>IF(RES_hhdet_fec!N147=0,0,RES_hhdet_fec!N147*1000*11630/RES_hhdet_num!N143)</f>
        <v>308.86867243465514</v>
      </c>
      <c r="O147" s="98">
        <f>IF(RES_hhdet_fec!O147=0,0,RES_hhdet_fec!O147*1000*11630/RES_hhdet_num!O143)</f>
        <v>202.91043670546989</v>
      </c>
      <c r="P147" s="98">
        <f>IF(RES_hhdet_fec!P147=0,0,RES_hhdet_fec!P147*1000*11630/RES_hhdet_num!P143)</f>
        <v>150.00489944118203</v>
      </c>
      <c r="Q147" s="98">
        <f>IF(RES_hhdet_fec!Q147=0,0,RES_hhdet_fec!Q147*1000*11630/RES_hhdet_num!Q143)</f>
        <v>304.90624416292644</v>
      </c>
      <c r="R147" s="98">
        <f>IF(RES_hhdet_fec!R147=0,0,RES_hhdet_fec!R147*1000*11630/RES_hhdet_num!R143)</f>
        <v>208.90877053925175</v>
      </c>
      <c r="S147" s="98">
        <f>IF(RES_hhdet_fec!S147=0,0,RES_hhdet_fec!S147*1000*11630/RES_hhdet_num!S143)</f>
        <v>303.6989860685801</v>
      </c>
      <c r="T147" s="98">
        <f>IF(RES_hhdet_fec!T147=0,0,RES_hhdet_fec!T147*1000*11630/RES_hhdet_num!T143)</f>
        <v>230.07499373626138</v>
      </c>
      <c r="U147" s="98">
        <f>IF(RES_hhdet_fec!U147=0,0,RES_hhdet_fec!U147*1000*11630/RES_hhdet_num!U143)</f>
        <v>261.78510904244217</v>
      </c>
      <c r="V147" s="98">
        <f>IF(RES_hhdet_fec!V147=0,0,RES_hhdet_fec!V147*1000*11630/RES_hhdet_num!V143)</f>
        <v>202.97702307628549</v>
      </c>
      <c r="W147" s="98">
        <f>IF(RES_hhdet_fec!W147=0,0,RES_hhdet_fec!W147*1000*11630/RES_hhdet_num!W143)</f>
        <v>175.77051298685356</v>
      </c>
      <c r="X147" s="98">
        <f>IF(RES_hhdet_fec!X147=0,0,RES_hhdet_fec!X147*1000*11630/RES_hhdet_num!X143)</f>
        <v>267.27988665942547</v>
      </c>
      <c r="Y147" s="98">
        <f>IF(RES_hhdet_fec!Y147=0,0,RES_hhdet_fec!Y147*1000*11630/RES_hhdet_num!Y143)</f>
        <v>227.86686903889716</v>
      </c>
      <c r="DA147" s="63" t="s">
        <v>2381</v>
      </c>
    </row>
    <row r="148" spans="1:105" ht="12" customHeight="1" x14ac:dyDescent="0.25">
      <c r="A148" s="121" t="s">
        <v>55</v>
      </c>
      <c r="B148" s="122">
        <v>1979.5163654986809</v>
      </c>
      <c r="C148" s="122">
        <v>1950.7795774524798</v>
      </c>
      <c r="D148" s="122">
        <v>1956.1971985209395</v>
      </c>
      <c r="E148" s="122">
        <v>1860.6765687709544</v>
      </c>
      <c r="F148" s="122">
        <v>2011.1285662141156</v>
      </c>
      <c r="G148" s="122">
        <v>1854.3113355237658</v>
      </c>
      <c r="H148" s="122">
        <v>1803.6080872819123</v>
      </c>
      <c r="I148" s="122">
        <v>1659.6347260216755</v>
      </c>
      <c r="J148" s="122">
        <v>1592.2832718919794</v>
      </c>
      <c r="K148" s="122">
        <v>1564.5471811225498</v>
      </c>
      <c r="L148" s="122">
        <v>1642.4829916609247</v>
      </c>
      <c r="M148" s="122">
        <v>1805.3561201170157</v>
      </c>
      <c r="N148" s="122">
        <v>1685.7549476578956</v>
      </c>
      <c r="O148" s="122">
        <v>1610.7986939133687</v>
      </c>
      <c r="P148" s="122">
        <v>1592.5099767049192</v>
      </c>
      <c r="Q148" s="122">
        <v>1528.1552071706853</v>
      </c>
      <c r="R148" s="122">
        <v>1520.5333071606012</v>
      </c>
      <c r="S148" s="122">
        <v>1513.464191022699</v>
      </c>
      <c r="T148" s="122">
        <v>1490.896523451657</v>
      </c>
      <c r="U148" s="122">
        <v>1438.9423473040611</v>
      </c>
      <c r="V148" s="122">
        <v>1379.4404183256493</v>
      </c>
      <c r="W148" s="122">
        <v>1132.8802103747166</v>
      </c>
      <c r="X148" s="122">
        <v>824.01300250375834</v>
      </c>
      <c r="Y148" s="122">
        <v>858.02812518937753</v>
      </c>
      <c r="DA148" s="130" t="s">
        <v>2382</v>
      </c>
    </row>
    <row r="149" spans="1:105" ht="12" customHeight="1" x14ac:dyDescent="0.25">
      <c r="A149" s="97" t="s">
        <v>124</v>
      </c>
      <c r="B149" s="98">
        <v>2092.9102655392244</v>
      </c>
      <c r="C149" s="98">
        <v>2109.2144689492661</v>
      </c>
      <c r="D149" s="98">
        <v>2064.5622900553108</v>
      </c>
      <c r="E149" s="98">
        <v>2015.5134462699693</v>
      </c>
      <c r="F149" s="98">
        <v>2261.0667083600524</v>
      </c>
      <c r="G149" s="98">
        <v>2048.5205767807297</v>
      </c>
      <c r="H149" s="98">
        <v>1989.6295376560038</v>
      </c>
      <c r="I149" s="98">
        <v>1804.8346590387141</v>
      </c>
      <c r="J149" s="98">
        <v>1712.6620712061917</v>
      </c>
      <c r="K149" s="98">
        <v>1724.0206508848298</v>
      </c>
      <c r="L149" s="98">
        <v>1859.717180037328</v>
      </c>
      <c r="M149" s="98">
        <v>2076.1590636422188</v>
      </c>
      <c r="N149" s="98">
        <v>1927.9234183657845</v>
      </c>
      <c r="O149" s="98">
        <v>1843.8980391168584</v>
      </c>
      <c r="P149" s="98">
        <v>1690.652087978405</v>
      </c>
      <c r="Q149" s="98">
        <v>1693.2594170275079</v>
      </c>
      <c r="R149" s="98">
        <v>1683.7687631403496</v>
      </c>
      <c r="S149" s="98">
        <v>1665.0699814490524</v>
      </c>
      <c r="T149" s="98">
        <v>1627.6316179055045</v>
      </c>
      <c r="U149" s="98">
        <v>1494.2220815146768</v>
      </c>
      <c r="V149" s="98">
        <v>1365.7081735117508</v>
      </c>
      <c r="W149" s="98">
        <v>1185.6145494851228</v>
      </c>
      <c r="X149" s="98">
        <v>998.40231047293787</v>
      </c>
      <c r="Y149" s="98">
        <v>936.59743665718349</v>
      </c>
      <c r="DA149" s="63" t="s">
        <v>2383</v>
      </c>
    </row>
    <row r="150" spans="1:105" ht="12" customHeight="1" x14ac:dyDescent="0.25">
      <c r="A150" s="97" t="s">
        <v>123</v>
      </c>
      <c r="B150" s="98">
        <v>1348.1710545528206</v>
      </c>
      <c r="C150" s="98">
        <v>1348.125690431795</v>
      </c>
      <c r="D150" s="98">
        <v>1356.5795231126101</v>
      </c>
      <c r="E150" s="98">
        <v>1303.9672801329609</v>
      </c>
      <c r="F150" s="98">
        <v>1499.7820708942854</v>
      </c>
      <c r="G150" s="98">
        <v>1338.1239107594886</v>
      </c>
      <c r="H150" s="98">
        <v>1300.9830339131036</v>
      </c>
      <c r="I150" s="98">
        <v>1174.4051326967733</v>
      </c>
      <c r="J150" s="98">
        <v>1143.022852685687</v>
      </c>
      <c r="K150" s="98">
        <v>1132.6384589568788</v>
      </c>
      <c r="L150" s="98">
        <v>1224.0841599027324</v>
      </c>
      <c r="M150" s="98">
        <v>1406.4795023333379</v>
      </c>
      <c r="N150" s="98">
        <v>1277.935829900227</v>
      </c>
      <c r="O150" s="98">
        <v>1224.6133792989538</v>
      </c>
      <c r="P150" s="98">
        <v>1181.3204455679352</v>
      </c>
      <c r="Q150" s="98">
        <v>1154.0890608190057</v>
      </c>
      <c r="R150" s="98">
        <v>1177.8753196122991</v>
      </c>
      <c r="S150" s="98">
        <v>1211.2535375890977</v>
      </c>
      <c r="T150" s="98">
        <v>1213.0797547316438</v>
      </c>
      <c r="U150" s="98">
        <v>1162.2205491344778</v>
      </c>
      <c r="V150" s="98">
        <v>1088.5856395516428</v>
      </c>
      <c r="W150" s="98">
        <v>970.95287450314765</v>
      </c>
      <c r="X150" s="98">
        <v>800.73758722728803</v>
      </c>
      <c r="Y150" s="98">
        <v>770.66280569656249</v>
      </c>
      <c r="DA150" s="63" t="s">
        <v>2384</v>
      </c>
    </row>
    <row r="151" spans="1:105" ht="12" customHeight="1" x14ac:dyDescent="0.25">
      <c r="A151" s="100" t="s">
        <v>50</v>
      </c>
      <c r="B151" s="101">
        <v>384.40060948119952</v>
      </c>
      <c r="C151" s="101">
        <v>339.54425554835007</v>
      </c>
      <c r="D151" s="101">
        <v>392.10916459740184</v>
      </c>
      <c r="E151" s="101">
        <v>316.55576446850631</v>
      </c>
      <c r="F151" s="101">
        <v>433.27780455460413</v>
      </c>
      <c r="G151" s="101">
        <v>329.04534996480476</v>
      </c>
      <c r="H151" s="101">
        <v>312.38769090934181</v>
      </c>
      <c r="I151" s="101">
        <v>262.18025381987417</v>
      </c>
      <c r="J151" s="101">
        <v>313.06391038435913</v>
      </c>
      <c r="K151" s="101">
        <v>250.58069831781569</v>
      </c>
      <c r="L151" s="101">
        <v>258.41791996091615</v>
      </c>
      <c r="M151" s="101">
        <v>361.33759672932587</v>
      </c>
      <c r="N151" s="101">
        <v>243.70100156950062</v>
      </c>
      <c r="O151" s="101">
        <v>220.15167206926324</v>
      </c>
      <c r="P151" s="101">
        <v>339.03795944496602</v>
      </c>
      <c r="Q151" s="101">
        <v>218.35793010648962</v>
      </c>
      <c r="R151" s="101">
        <v>207.17801803444354</v>
      </c>
      <c r="S151" s="101">
        <v>224.6498539297713</v>
      </c>
      <c r="T151" s="101">
        <v>202.48247039738354</v>
      </c>
      <c r="U151" s="101">
        <v>220.19754334013729</v>
      </c>
      <c r="V151" s="101">
        <v>220.62994278345832</v>
      </c>
      <c r="W151" s="101">
        <v>253.99730880230013</v>
      </c>
      <c r="X151" s="101">
        <v>108.15250475185994</v>
      </c>
      <c r="Y151" s="101">
        <v>189.6943771327069</v>
      </c>
      <c r="DA151" s="131" t="s">
        <v>2385</v>
      </c>
    </row>
    <row r="152" spans="1:105" ht="12" customHeight="1" x14ac:dyDescent="0.25">
      <c r="A152" s="103" t="s">
        <v>52</v>
      </c>
      <c r="B152" s="104">
        <v>963.77044507162111</v>
      </c>
      <c r="C152" s="104">
        <v>1008.5814348834448</v>
      </c>
      <c r="D152" s="104">
        <v>964.4703585152082</v>
      </c>
      <c r="E152" s="104">
        <v>987.41151566445478</v>
      </c>
      <c r="F152" s="104">
        <v>1066.5042663396814</v>
      </c>
      <c r="G152" s="104">
        <v>1009.078560794684</v>
      </c>
      <c r="H152" s="104">
        <v>988.59534300376185</v>
      </c>
      <c r="I152" s="104">
        <v>912.2248788768992</v>
      </c>
      <c r="J152" s="104">
        <v>829.95894230132797</v>
      </c>
      <c r="K152" s="104">
        <v>882.05776063906342</v>
      </c>
      <c r="L152" s="104">
        <v>965.66623994181634</v>
      </c>
      <c r="M152" s="104">
        <v>1045.1419056040124</v>
      </c>
      <c r="N152" s="104">
        <v>1034.2348283307265</v>
      </c>
      <c r="O152" s="104">
        <v>1004.4617072296905</v>
      </c>
      <c r="P152" s="104">
        <v>842.28248612296909</v>
      </c>
      <c r="Q152" s="104">
        <v>935.73113071251589</v>
      </c>
      <c r="R152" s="104">
        <v>970.69730157785568</v>
      </c>
      <c r="S152" s="104">
        <v>986.60368365932652</v>
      </c>
      <c r="T152" s="104">
        <v>1010.5972843342599</v>
      </c>
      <c r="U152" s="104">
        <v>942.02300579434041</v>
      </c>
      <c r="V152" s="104">
        <v>867.95569676818434</v>
      </c>
      <c r="W152" s="104">
        <v>716.95556570084761</v>
      </c>
      <c r="X152" s="104">
        <v>692.58508247542818</v>
      </c>
      <c r="Y152" s="104">
        <v>580.96842856385535</v>
      </c>
      <c r="DA152" s="132" t="s">
        <v>2386</v>
      </c>
    </row>
    <row r="153" spans="1:105" ht="12" customHeight="1" x14ac:dyDescent="0.25">
      <c r="A153" s="106" t="s">
        <v>122</v>
      </c>
      <c r="B153" s="101">
        <v>1877.0737031887686</v>
      </c>
      <c r="C153" s="101">
        <v>1820.6959498218503</v>
      </c>
      <c r="D153" s="101">
        <v>1893.4830758454777</v>
      </c>
      <c r="E153" s="101">
        <v>1777.1539669419658</v>
      </c>
      <c r="F153" s="101">
        <v>1865.4164568523565</v>
      </c>
      <c r="G153" s="101">
        <v>1781.7580168822249</v>
      </c>
      <c r="H153" s="101">
        <v>1753.8033213394824</v>
      </c>
      <c r="I153" s="101">
        <v>1649.411820214262</v>
      </c>
      <c r="J153" s="101">
        <v>1612.9644687256605</v>
      </c>
      <c r="K153" s="101">
        <v>1589.4429906456228</v>
      </c>
      <c r="L153" s="101">
        <v>1693.9535977542557</v>
      </c>
      <c r="M153" s="101">
        <v>1823.7991038432419</v>
      </c>
      <c r="N153" s="101">
        <v>1721.5531641553725</v>
      </c>
      <c r="O153" s="101">
        <v>1654.8024480844674</v>
      </c>
      <c r="P153" s="101">
        <v>1678.6432892888524</v>
      </c>
      <c r="Q153" s="101">
        <v>1597.1841296247112</v>
      </c>
      <c r="R153" s="101">
        <v>1594.4871154210416</v>
      </c>
      <c r="S153" s="101">
        <v>1590.7909770511342</v>
      </c>
      <c r="T153" s="101">
        <v>1569.4199926616691</v>
      </c>
      <c r="U153" s="101">
        <v>1540.1144865885117</v>
      </c>
      <c r="V153" s="101">
        <v>1516.0863927513985</v>
      </c>
      <c r="W153" s="101">
        <v>1291.3950730046483</v>
      </c>
      <c r="X153" s="101">
        <v>865.68276986705825</v>
      </c>
      <c r="Y153" s="101">
        <v>983.35511030282078</v>
      </c>
      <c r="DA153" s="131" t="s">
        <v>2387</v>
      </c>
    </row>
    <row r="154" spans="1:105" ht="12" customHeight="1" x14ac:dyDescent="0.25">
      <c r="A154" s="107" t="s">
        <v>121</v>
      </c>
      <c r="B154" s="104">
        <v>1319.9095377822864</v>
      </c>
      <c r="C154" s="104">
        <v>1272.2677011849139</v>
      </c>
      <c r="D154" s="104">
        <v>1351.1406003494953</v>
      </c>
      <c r="E154" s="104">
        <v>1255.6605448121518</v>
      </c>
      <c r="F154" s="104">
        <v>1347.1655834583248</v>
      </c>
      <c r="G154" s="104">
        <v>1270.4143355711844</v>
      </c>
      <c r="H154" s="104">
        <v>1250.8848753240752</v>
      </c>
      <c r="I154" s="104">
        <v>1171.7834225017502</v>
      </c>
      <c r="J154" s="104">
        <v>1167.8602960050364</v>
      </c>
      <c r="K154" s="104">
        <v>1132.830718698124</v>
      </c>
      <c r="L154" s="104">
        <v>1206.1067270359865</v>
      </c>
      <c r="M154" s="104">
        <v>1325.1042566334436</v>
      </c>
      <c r="N154" s="104">
        <v>1228.3479504178297</v>
      </c>
      <c r="O154" s="104">
        <v>1182.8608572561284</v>
      </c>
      <c r="P154" s="104">
        <v>1251.6430690225407</v>
      </c>
      <c r="Q154" s="104">
        <v>1165.9840749980581</v>
      </c>
      <c r="R154" s="104">
        <v>1172.0075639560641</v>
      </c>
      <c r="S154" s="104">
        <v>1189.1165232769915</v>
      </c>
      <c r="T154" s="104">
        <v>1182.9472868652181</v>
      </c>
      <c r="U154" s="104">
        <v>1196.1572678399295</v>
      </c>
      <c r="V154" s="104">
        <v>1202.3437449630169</v>
      </c>
      <c r="W154" s="104">
        <v>1034.894330234006</v>
      </c>
      <c r="X154" s="104">
        <v>697.92988372966738</v>
      </c>
      <c r="Y154" s="104">
        <v>787.35668015220813</v>
      </c>
      <c r="DA154" s="132" t="s">
        <v>2388</v>
      </c>
    </row>
    <row r="155" spans="1:105" ht="12" customHeight="1" x14ac:dyDescent="0.25">
      <c r="A155" s="108" t="s">
        <v>53</v>
      </c>
      <c r="B155" s="98">
        <v>344.80103028444165</v>
      </c>
      <c r="C155" s="98">
        <v>289.53166425679768</v>
      </c>
      <c r="D155" s="98">
        <v>352.16638973834483</v>
      </c>
      <c r="E155" s="98">
        <v>276.31951766562162</v>
      </c>
      <c r="F155" s="98">
        <v>360.58397316828183</v>
      </c>
      <c r="G155" s="98">
        <v>287.4170973982292</v>
      </c>
      <c r="H155" s="98">
        <v>276.20798984952683</v>
      </c>
      <c r="I155" s="98">
        <v>240.71431241553233</v>
      </c>
      <c r="J155" s="98">
        <v>297.79402098878569</v>
      </c>
      <c r="K155" s="98">
        <v>232.39215621232077</v>
      </c>
      <c r="L155" s="98">
        <v>235.38576419467802</v>
      </c>
      <c r="M155" s="98">
        <v>317.50539412667337</v>
      </c>
      <c r="N155" s="98">
        <v>216.72817884986998</v>
      </c>
      <c r="O155" s="98">
        <v>196.40855950325854</v>
      </c>
      <c r="P155" s="98">
        <v>339.44633196583379</v>
      </c>
      <c r="Q155" s="98">
        <v>208.60637438882569</v>
      </c>
      <c r="R155" s="98">
        <v>197.50000194971756</v>
      </c>
      <c r="S155" s="98">
        <v>215.73287903368765</v>
      </c>
      <c r="T155" s="98">
        <v>193.5743933617583</v>
      </c>
      <c r="U155" s="98">
        <v>227.77724089744788</v>
      </c>
      <c r="V155" s="98">
        <v>249.56097426755088</v>
      </c>
      <c r="W155" s="98">
        <v>252.73539576605521</v>
      </c>
      <c r="X155" s="98">
        <v>8.3183272571843645</v>
      </c>
      <c r="Y155" s="98">
        <v>166.91825847275035</v>
      </c>
      <c r="DA155" s="63" t="s">
        <v>2389</v>
      </c>
    </row>
    <row r="156" spans="1:105" ht="12" customHeight="1" x14ac:dyDescent="0.25">
      <c r="A156" s="108" t="s">
        <v>52</v>
      </c>
      <c r="B156" s="98">
        <v>975.1085074978447</v>
      </c>
      <c r="C156" s="98">
        <v>982.73603692811616</v>
      </c>
      <c r="D156" s="98">
        <v>998.9742106111504</v>
      </c>
      <c r="E156" s="98">
        <v>979.34102714653011</v>
      </c>
      <c r="F156" s="98">
        <v>986.58161029004316</v>
      </c>
      <c r="G156" s="98">
        <v>982.99723817295535</v>
      </c>
      <c r="H156" s="98">
        <v>974.67688547454816</v>
      </c>
      <c r="I156" s="98">
        <v>931.06911008621773</v>
      </c>
      <c r="J156" s="98">
        <v>870.06627501625064</v>
      </c>
      <c r="K156" s="98">
        <v>900.43856248580312</v>
      </c>
      <c r="L156" s="98">
        <v>970.72096284130873</v>
      </c>
      <c r="M156" s="98">
        <v>1007.5988625067703</v>
      </c>
      <c r="N156" s="98">
        <v>1011.6197715679597</v>
      </c>
      <c r="O156" s="98">
        <v>986.45229775286987</v>
      </c>
      <c r="P156" s="98">
        <v>912.19673705670698</v>
      </c>
      <c r="Q156" s="98">
        <v>957.37770060923231</v>
      </c>
      <c r="R156" s="98">
        <v>974.50756200634669</v>
      </c>
      <c r="S156" s="98">
        <v>973.38364424330382</v>
      </c>
      <c r="T156" s="98">
        <v>989.37289350345975</v>
      </c>
      <c r="U156" s="98">
        <v>968.38002694248166</v>
      </c>
      <c r="V156" s="98">
        <v>952.78277069546596</v>
      </c>
      <c r="W156" s="98">
        <v>782.1589344679511</v>
      </c>
      <c r="X156" s="98">
        <v>689.61155647248313</v>
      </c>
      <c r="Y156" s="98">
        <v>620.43842167945775</v>
      </c>
      <c r="DA156" s="63" t="s">
        <v>2390</v>
      </c>
    </row>
    <row r="157" spans="1:105" ht="12" customHeight="1" x14ac:dyDescent="0.25">
      <c r="A157" s="121" t="s">
        <v>54</v>
      </c>
      <c r="B157" s="122">
        <v>890.25391224704322</v>
      </c>
      <c r="C157" s="122">
        <v>896.85401870406702</v>
      </c>
      <c r="D157" s="122">
        <v>900.9769621676063</v>
      </c>
      <c r="E157" s="122">
        <v>847.27388500716779</v>
      </c>
      <c r="F157" s="122">
        <v>966.88832119334222</v>
      </c>
      <c r="G157" s="122">
        <v>826.1192507275631</v>
      </c>
      <c r="H157" s="122">
        <v>844.40696400072386</v>
      </c>
      <c r="I157" s="122">
        <v>766.07087368896362</v>
      </c>
      <c r="J157" s="122">
        <v>715.24549374218407</v>
      </c>
      <c r="K157" s="122">
        <v>700.83484639329606</v>
      </c>
      <c r="L157" s="122">
        <v>664.02303189169811</v>
      </c>
      <c r="M157" s="122">
        <v>668.02506490634755</v>
      </c>
      <c r="N157" s="122">
        <v>577.15146603103994</v>
      </c>
      <c r="O157" s="122">
        <v>619.93643786279983</v>
      </c>
      <c r="P157" s="122">
        <v>566.92098609280254</v>
      </c>
      <c r="Q157" s="122">
        <v>580.56949621307456</v>
      </c>
      <c r="R157" s="122">
        <v>584.74153211649491</v>
      </c>
      <c r="S157" s="122">
        <v>661.62887628306885</v>
      </c>
      <c r="T157" s="122">
        <v>663.06104974090294</v>
      </c>
      <c r="U157" s="122">
        <v>651.89331020228371</v>
      </c>
      <c r="V157" s="122">
        <v>665.82860899403261</v>
      </c>
      <c r="W157" s="122">
        <v>624.01109400659323</v>
      </c>
      <c r="X157" s="122">
        <v>517.64368954276642</v>
      </c>
      <c r="Y157" s="122">
        <v>518.56036710189835</v>
      </c>
      <c r="DA157" s="130" t="s">
        <v>2391</v>
      </c>
    </row>
    <row r="158" spans="1:105" ht="12" customHeight="1" x14ac:dyDescent="0.25">
      <c r="A158" s="97" t="s">
        <v>50</v>
      </c>
      <c r="B158" s="98">
        <v>1032.6353722495389</v>
      </c>
      <c r="C158" s="98">
        <v>1006.3643673813622</v>
      </c>
      <c r="D158" s="98">
        <v>1016.4740587208538</v>
      </c>
      <c r="E158" s="98">
        <v>988.76621973147758</v>
      </c>
      <c r="F158" s="98">
        <v>1061.955750708488</v>
      </c>
      <c r="G158" s="98">
        <v>992.1175552346084</v>
      </c>
      <c r="H158" s="98">
        <v>947.91491291630427</v>
      </c>
      <c r="I158" s="98">
        <v>854.04494040933059</v>
      </c>
      <c r="J158" s="98">
        <v>829.68988707550125</v>
      </c>
      <c r="K158" s="98">
        <v>786.3609064241042</v>
      </c>
      <c r="L158" s="98">
        <v>765.04320312247603</v>
      </c>
      <c r="M158" s="98">
        <v>787.12267575126771</v>
      </c>
      <c r="N158" s="98">
        <v>674.24077984838004</v>
      </c>
      <c r="O158" s="98">
        <v>674.06000969799311</v>
      </c>
      <c r="P158" s="98">
        <v>692.70002182446547</v>
      </c>
      <c r="Q158" s="98">
        <v>666.70147135511627</v>
      </c>
      <c r="R158" s="98">
        <v>699.1094852922505</v>
      </c>
      <c r="S158" s="98">
        <v>763.49906110879544</v>
      </c>
      <c r="T158" s="98">
        <v>791.67028376753603</v>
      </c>
      <c r="U158" s="98">
        <v>791.31282690117234</v>
      </c>
      <c r="V158" s="98">
        <v>787.01874783586152</v>
      </c>
      <c r="W158" s="98">
        <v>735.88168806691726</v>
      </c>
      <c r="X158" s="98">
        <v>650.9161716433299</v>
      </c>
      <c r="Y158" s="98">
        <v>615.35309448996077</v>
      </c>
      <c r="DA158" s="63" t="s">
        <v>2392</v>
      </c>
    </row>
    <row r="159" spans="1:105" ht="12" customHeight="1" x14ac:dyDescent="0.25">
      <c r="A159" s="109" t="s">
        <v>120</v>
      </c>
      <c r="B159" s="33">
        <v>797.71364293582053</v>
      </c>
      <c r="C159" s="33">
        <v>831.9154007773717</v>
      </c>
      <c r="D159" s="33">
        <v>834.54540140139</v>
      </c>
      <c r="E159" s="33">
        <v>757.62170253678369</v>
      </c>
      <c r="F159" s="33">
        <v>906.24141761322687</v>
      </c>
      <c r="G159" s="33">
        <v>732.45285023895428</v>
      </c>
      <c r="H159" s="33">
        <v>790.37877224557928</v>
      </c>
      <c r="I159" s="33">
        <v>722.47753614037322</v>
      </c>
      <c r="J159" s="33">
        <v>642.75900258361924</v>
      </c>
      <c r="K159" s="33">
        <v>646.02347231767942</v>
      </c>
      <c r="L159" s="33">
        <v>601.21814631747804</v>
      </c>
      <c r="M159" s="33">
        <v>598.24220997911243</v>
      </c>
      <c r="N159" s="33">
        <v>518.74130687770969</v>
      </c>
      <c r="O159" s="33">
        <v>588.14661185552325</v>
      </c>
      <c r="P159" s="33">
        <v>492.34119032144781</v>
      </c>
      <c r="Q159" s="33">
        <v>532.39688622297467</v>
      </c>
      <c r="R159" s="33">
        <v>522.02398303508528</v>
      </c>
      <c r="S159" s="33">
        <v>610.62623338877438</v>
      </c>
      <c r="T159" s="33">
        <v>600.47773496207628</v>
      </c>
      <c r="U159" s="33">
        <v>588.11365322982806</v>
      </c>
      <c r="V159" s="33">
        <v>602.83375966831738</v>
      </c>
      <c r="W159" s="33">
        <v>559.88923020810478</v>
      </c>
      <c r="X159" s="33">
        <v>423.13657899663849</v>
      </c>
      <c r="Y159" s="33">
        <v>450.28482684050704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10258.889926606576</v>
      </c>
      <c r="C161" s="117">
        <f t="shared" si="54"/>
        <v>9712.832029464942</v>
      </c>
      <c r="D161" s="117">
        <f t="shared" si="54"/>
        <v>10357.018461458636</v>
      </c>
      <c r="E161" s="117">
        <f t="shared" si="54"/>
        <v>11300.045412017349</v>
      </c>
      <c r="F161" s="117">
        <f t="shared" si="54"/>
        <v>11322.45707725817</v>
      </c>
      <c r="G161" s="117">
        <f t="shared" si="54"/>
        <v>12576.180191263529</v>
      </c>
      <c r="H161" s="117">
        <f t="shared" si="54"/>
        <v>11313.582800914262</v>
      </c>
      <c r="I161" s="117">
        <f t="shared" si="54"/>
        <v>10481.519120681889</v>
      </c>
      <c r="J161" s="117">
        <f t="shared" si="54"/>
        <v>11425.446807778777</v>
      </c>
      <c r="K161" s="117">
        <f t="shared" si="54"/>
        <v>10836.375112912647</v>
      </c>
      <c r="L161" s="117">
        <f t="shared" si="54"/>
        <v>12142.015919433466</v>
      </c>
      <c r="M161" s="117">
        <f t="shared" si="54"/>
        <v>12371.682749813917</v>
      </c>
      <c r="N161" s="117">
        <f t="shared" si="54"/>
        <v>12352.520489509503</v>
      </c>
      <c r="O161" s="117">
        <f t="shared" si="54"/>
        <v>10986.534336684015</v>
      </c>
      <c r="P161" s="117">
        <f t="shared" si="54"/>
        <v>8573.5503328359664</v>
      </c>
      <c r="Q161" s="117">
        <f t="shared" si="54"/>
        <v>12193.403925950011</v>
      </c>
      <c r="R161" s="117">
        <f t="shared" ref="R161:V161" si="55">R162+R164+R166+R175</f>
        <v>12549.910677398362</v>
      </c>
      <c r="S161" s="117">
        <f t="shared" si="55"/>
        <v>10429.292178895459</v>
      </c>
      <c r="T161" s="117">
        <f t="shared" si="55"/>
        <v>10973.474423286922</v>
      </c>
      <c r="U161" s="117">
        <f t="shared" si="55"/>
        <v>12430.620748866362</v>
      </c>
      <c r="V161" s="117">
        <f t="shared" si="55"/>
        <v>13357.713307376518</v>
      </c>
      <c r="W161" s="117">
        <f t="shared" ref="W161:Y161" si="56">W162+W164+W166+W175</f>
        <v>5656.8247482915976</v>
      </c>
      <c r="X161" s="117">
        <f t="shared" si="56"/>
        <v>13720.248805790534</v>
      </c>
      <c r="Y161" s="117">
        <f t="shared" si="56"/>
        <v>9642.7181347046881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7230.9825887188999</v>
      </c>
      <c r="C162" s="122">
        <f t="shared" si="57"/>
        <v>6659.2086671151701</v>
      </c>
      <c r="D162" s="122">
        <f t="shared" si="57"/>
        <v>7325.6376724744287</v>
      </c>
      <c r="E162" s="122">
        <f t="shared" si="57"/>
        <v>8203.4985706863135</v>
      </c>
      <c r="F162" s="122">
        <f t="shared" si="57"/>
        <v>8181.3718717364327</v>
      </c>
      <c r="G162" s="122">
        <f t="shared" si="57"/>
        <v>9743.2121792111138</v>
      </c>
      <c r="H162" s="122">
        <f t="shared" si="57"/>
        <v>8517.1154207938016</v>
      </c>
      <c r="I162" s="122">
        <f t="shared" si="57"/>
        <v>7926.7912817629895</v>
      </c>
      <c r="J162" s="122">
        <f t="shared" si="57"/>
        <v>8957.2460962567093</v>
      </c>
      <c r="K162" s="122">
        <f t="shared" si="57"/>
        <v>8393.1911015158112</v>
      </c>
      <c r="L162" s="122">
        <f t="shared" si="57"/>
        <v>9675.0521970110221</v>
      </c>
      <c r="M162" s="122">
        <f t="shared" si="57"/>
        <v>9719.0755754044822</v>
      </c>
      <c r="N162" s="122">
        <f t="shared" si="57"/>
        <v>9824.6613153896233</v>
      </c>
      <c r="O162" s="122">
        <f t="shared" si="57"/>
        <v>8579.275492137931</v>
      </c>
      <c r="P162" s="122">
        <f t="shared" si="57"/>
        <v>6256.911041423341</v>
      </c>
      <c r="Q162" s="122">
        <f t="shared" si="57"/>
        <v>9777.1842451525445</v>
      </c>
      <c r="R162" s="122">
        <f t="shared" si="57"/>
        <v>10221.237050268563</v>
      </c>
      <c r="S162" s="122">
        <f t="shared" si="57"/>
        <v>7943.8027522876291</v>
      </c>
      <c r="T162" s="122">
        <f t="shared" si="57"/>
        <v>8603.2918875717423</v>
      </c>
      <c r="U162" s="122">
        <f t="shared" si="57"/>
        <v>10069.072212708394</v>
      </c>
      <c r="V162" s="122">
        <f t="shared" si="57"/>
        <v>11053.857467993563</v>
      </c>
      <c r="W162" s="122">
        <f t="shared" si="57"/>
        <v>3575.5192061115813</v>
      </c>
      <c r="X162" s="122">
        <f t="shared" si="57"/>
        <v>12009.68122836564</v>
      </c>
      <c r="Y162" s="122">
        <f t="shared" si="57"/>
        <v>7952.2844480585709</v>
      </c>
      <c r="DA162" s="130" t="s">
        <v>2395</v>
      </c>
    </row>
    <row r="163" spans="1:105" ht="12" customHeight="1" x14ac:dyDescent="0.25">
      <c r="A163" s="97" t="s">
        <v>53</v>
      </c>
      <c r="B163" s="33">
        <v>7230.9825887188999</v>
      </c>
      <c r="C163" s="33">
        <v>6659.2086671151701</v>
      </c>
      <c r="D163" s="33">
        <v>7325.6376724744287</v>
      </c>
      <c r="E163" s="33">
        <v>8203.4985706863135</v>
      </c>
      <c r="F163" s="33">
        <v>8181.3718717364327</v>
      </c>
      <c r="G163" s="33">
        <v>9743.2121792111138</v>
      </c>
      <c r="H163" s="33">
        <v>8517.1154207938016</v>
      </c>
      <c r="I163" s="33">
        <v>7926.7912817629895</v>
      </c>
      <c r="J163" s="33">
        <v>8957.2460962567093</v>
      </c>
      <c r="K163" s="33">
        <v>8393.1911015158112</v>
      </c>
      <c r="L163" s="33">
        <v>9675.0521970110221</v>
      </c>
      <c r="M163" s="33">
        <v>9719.0755754044822</v>
      </c>
      <c r="N163" s="33">
        <v>9824.6613153896233</v>
      </c>
      <c r="O163" s="33">
        <v>8579.275492137931</v>
      </c>
      <c r="P163" s="33">
        <v>6256.911041423341</v>
      </c>
      <c r="Q163" s="33">
        <v>9777.1842451525445</v>
      </c>
      <c r="R163" s="33">
        <v>10221.237050268563</v>
      </c>
      <c r="S163" s="33">
        <v>7943.8027522876291</v>
      </c>
      <c r="T163" s="33">
        <v>8603.2918875717423</v>
      </c>
      <c r="U163" s="33">
        <v>10069.072212708394</v>
      </c>
      <c r="V163" s="33">
        <v>11053.857467993563</v>
      </c>
      <c r="W163" s="33">
        <v>3575.5192061115813</v>
      </c>
      <c r="X163" s="33">
        <v>12009.68122836564</v>
      </c>
      <c r="Y163" s="33">
        <v>7952.2844480585709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158.13220097563311</v>
      </c>
      <c r="C164" s="122">
        <f t="shared" si="58"/>
        <v>187.59056619227013</v>
      </c>
      <c r="D164" s="122">
        <f t="shared" si="58"/>
        <v>139.25571448027802</v>
      </c>
      <c r="E164" s="122">
        <f t="shared" si="58"/>
        <v>348.17194036688846</v>
      </c>
      <c r="F164" s="122">
        <f t="shared" si="58"/>
        <v>119.6399260729717</v>
      </c>
      <c r="G164" s="122">
        <f t="shared" si="58"/>
        <v>113.97171957333168</v>
      </c>
      <c r="H164" s="122">
        <f t="shared" si="58"/>
        <v>125.2495082243349</v>
      </c>
      <c r="I164" s="122">
        <f t="shared" si="58"/>
        <v>106.25311254712688</v>
      </c>
      <c r="J164" s="122">
        <f t="shared" si="58"/>
        <v>136.02842139718348</v>
      </c>
      <c r="K164" s="122">
        <f t="shared" si="58"/>
        <v>150.87652652014668</v>
      </c>
      <c r="L164" s="122">
        <f t="shared" si="58"/>
        <v>130.43508598331442</v>
      </c>
      <c r="M164" s="122">
        <f t="shared" si="58"/>
        <v>162.80195389290782</v>
      </c>
      <c r="N164" s="122">
        <f t="shared" si="58"/>
        <v>255.4097965693245</v>
      </c>
      <c r="O164" s="122">
        <f t="shared" si="58"/>
        <v>161.93895098705258</v>
      </c>
      <c r="P164" s="122">
        <f t="shared" si="58"/>
        <v>130.76253906285501</v>
      </c>
      <c r="Q164" s="122">
        <f t="shared" si="58"/>
        <v>271.70264440826054</v>
      </c>
      <c r="R164" s="122">
        <f t="shared" si="58"/>
        <v>186.25326817804216</v>
      </c>
      <c r="S164" s="122">
        <f t="shared" si="58"/>
        <v>273.26044110733028</v>
      </c>
      <c r="T164" s="122">
        <f t="shared" si="58"/>
        <v>193.30538706127805</v>
      </c>
      <c r="U164" s="122">
        <f t="shared" si="58"/>
        <v>229.23492927821624</v>
      </c>
      <c r="V164" s="122">
        <f t="shared" si="58"/>
        <v>184.3485884601094</v>
      </c>
      <c r="W164" s="122">
        <f t="shared" si="58"/>
        <v>199.75771934216584</v>
      </c>
      <c r="X164" s="122">
        <f t="shared" si="58"/>
        <v>297.45484968380271</v>
      </c>
      <c r="Y164" s="122">
        <f t="shared" si="58"/>
        <v>233.65719604882759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158.13220097563311</v>
      </c>
      <c r="C165" s="98">
        <f>IF(RES_hhdet_fec!C165=0,0,RES_hhdet_fec!C165*1000*11630/RES_hhdet_num!C161)</f>
        <v>187.59056619227013</v>
      </c>
      <c r="D165" s="98">
        <f>IF(RES_hhdet_fec!D165=0,0,RES_hhdet_fec!D165*1000*11630/RES_hhdet_num!D161)</f>
        <v>139.25571448027802</v>
      </c>
      <c r="E165" s="98">
        <f>IF(RES_hhdet_fec!E165=0,0,RES_hhdet_fec!E165*1000*11630/RES_hhdet_num!E161)</f>
        <v>348.17194036688846</v>
      </c>
      <c r="F165" s="98">
        <f>IF(RES_hhdet_fec!F165=0,0,RES_hhdet_fec!F165*1000*11630/RES_hhdet_num!F161)</f>
        <v>119.6399260729717</v>
      </c>
      <c r="G165" s="98">
        <f>IF(RES_hhdet_fec!G165=0,0,RES_hhdet_fec!G165*1000*11630/RES_hhdet_num!G161)</f>
        <v>113.97171957333168</v>
      </c>
      <c r="H165" s="98">
        <f>IF(RES_hhdet_fec!H165=0,0,RES_hhdet_fec!H165*1000*11630/RES_hhdet_num!H161)</f>
        <v>125.2495082243349</v>
      </c>
      <c r="I165" s="98">
        <f>IF(RES_hhdet_fec!I165=0,0,RES_hhdet_fec!I165*1000*11630/RES_hhdet_num!I161)</f>
        <v>106.25311254712688</v>
      </c>
      <c r="J165" s="98">
        <f>IF(RES_hhdet_fec!J165=0,0,RES_hhdet_fec!J165*1000*11630/RES_hhdet_num!J161)</f>
        <v>136.02842139718348</v>
      </c>
      <c r="K165" s="98">
        <f>IF(RES_hhdet_fec!K165=0,0,RES_hhdet_fec!K165*1000*11630/RES_hhdet_num!K161)</f>
        <v>150.87652652014668</v>
      </c>
      <c r="L165" s="98">
        <f>IF(RES_hhdet_fec!L165=0,0,RES_hhdet_fec!L165*1000*11630/RES_hhdet_num!L161)</f>
        <v>130.43508598331442</v>
      </c>
      <c r="M165" s="98">
        <f>IF(RES_hhdet_fec!M165=0,0,RES_hhdet_fec!M165*1000*11630/RES_hhdet_num!M161)</f>
        <v>162.80195389290782</v>
      </c>
      <c r="N165" s="98">
        <f>IF(RES_hhdet_fec!N165=0,0,RES_hhdet_fec!N165*1000*11630/RES_hhdet_num!N161)</f>
        <v>255.4097965693245</v>
      </c>
      <c r="O165" s="98">
        <f>IF(RES_hhdet_fec!O165=0,0,RES_hhdet_fec!O165*1000*11630/RES_hhdet_num!O161)</f>
        <v>161.93895098705258</v>
      </c>
      <c r="P165" s="98">
        <f>IF(RES_hhdet_fec!P165=0,0,RES_hhdet_fec!P165*1000*11630/RES_hhdet_num!P161)</f>
        <v>130.76253906285501</v>
      </c>
      <c r="Q165" s="98">
        <f>IF(RES_hhdet_fec!Q165=0,0,RES_hhdet_fec!Q165*1000*11630/RES_hhdet_num!Q161)</f>
        <v>271.70264440826054</v>
      </c>
      <c r="R165" s="98">
        <f>IF(RES_hhdet_fec!R165=0,0,RES_hhdet_fec!R165*1000*11630/RES_hhdet_num!R161)</f>
        <v>186.25326817804216</v>
      </c>
      <c r="S165" s="98">
        <f>IF(RES_hhdet_fec!S165=0,0,RES_hhdet_fec!S165*1000*11630/RES_hhdet_num!S161)</f>
        <v>273.26044110733028</v>
      </c>
      <c r="T165" s="98">
        <f>IF(RES_hhdet_fec!T165=0,0,RES_hhdet_fec!T165*1000*11630/RES_hhdet_num!T161)</f>
        <v>193.30538706127805</v>
      </c>
      <c r="U165" s="98">
        <f>IF(RES_hhdet_fec!U165=0,0,RES_hhdet_fec!U165*1000*11630/RES_hhdet_num!U161)</f>
        <v>229.23492927821624</v>
      </c>
      <c r="V165" s="98">
        <f>IF(RES_hhdet_fec!V165=0,0,RES_hhdet_fec!V165*1000*11630/RES_hhdet_num!V161)</f>
        <v>184.3485884601094</v>
      </c>
      <c r="W165" s="98">
        <f>IF(RES_hhdet_fec!W165=0,0,RES_hhdet_fec!W165*1000*11630/RES_hhdet_num!W161)</f>
        <v>199.75771934216584</v>
      </c>
      <c r="X165" s="98">
        <f>IF(RES_hhdet_fec!X165=0,0,RES_hhdet_fec!X165*1000*11630/RES_hhdet_num!X161)</f>
        <v>297.45484968380271</v>
      </c>
      <c r="Y165" s="98">
        <f>IF(RES_hhdet_fec!Y165=0,0,RES_hhdet_fec!Y165*1000*11630/RES_hhdet_num!Y161)</f>
        <v>233.65719604882759</v>
      </c>
      <c r="DA165" s="63" t="s">
        <v>2398</v>
      </c>
    </row>
    <row r="166" spans="1:105" ht="12" customHeight="1" x14ac:dyDescent="0.25">
      <c r="A166" s="121" t="s">
        <v>55</v>
      </c>
      <c r="B166" s="122">
        <v>1979.5147527069009</v>
      </c>
      <c r="C166" s="122">
        <v>1965.2098796971447</v>
      </c>
      <c r="D166" s="122">
        <v>1984.9362550665794</v>
      </c>
      <c r="E166" s="122">
        <v>1897.5146298253121</v>
      </c>
      <c r="F166" s="122">
        <v>2050.713271068103</v>
      </c>
      <c r="G166" s="122">
        <v>1888.0114713425896</v>
      </c>
      <c r="H166" s="122">
        <v>1824.1109315880647</v>
      </c>
      <c r="I166" s="122">
        <v>1680.1953679773244</v>
      </c>
      <c r="J166" s="122">
        <v>1620.056274467488</v>
      </c>
      <c r="K166" s="122">
        <v>1593.0593083492106</v>
      </c>
      <c r="L166" s="122">
        <v>1673.7323784997227</v>
      </c>
      <c r="M166" s="122">
        <v>1822.366533146163</v>
      </c>
      <c r="N166" s="122">
        <v>1695.4838847398407</v>
      </c>
      <c r="O166" s="122">
        <v>1623.8182664056305</v>
      </c>
      <c r="P166" s="122">
        <v>1616.3053381812865</v>
      </c>
      <c r="Q166" s="122">
        <v>1561.2328500840104</v>
      </c>
      <c r="R166" s="122">
        <v>1555.8451824611566</v>
      </c>
      <c r="S166" s="122">
        <v>1548.0740423720142</v>
      </c>
      <c r="T166" s="122">
        <v>1513.5409470116008</v>
      </c>
      <c r="U166" s="122">
        <v>1473.8956713707832</v>
      </c>
      <c r="V166" s="122">
        <v>1446.5221421070532</v>
      </c>
      <c r="W166" s="122">
        <v>1249.1020112076296</v>
      </c>
      <c r="X166" s="122">
        <v>902.9084365782312</v>
      </c>
      <c r="Y166" s="122">
        <v>940.3635364764649</v>
      </c>
      <c r="DA166" s="130" t="s">
        <v>2399</v>
      </c>
    </row>
    <row r="167" spans="1:105" ht="12" customHeight="1" x14ac:dyDescent="0.25">
      <c r="A167" s="97" t="s">
        <v>124</v>
      </c>
      <c r="B167" s="98">
        <v>2092.9102655392244</v>
      </c>
      <c r="C167" s="98">
        <v>2119.5571074118657</v>
      </c>
      <c r="D167" s="98">
        <v>2085.3643649140081</v>
      </c>
      <c r="E167" s="98">
        <v>2044.7190150998372</v>
      </c>
      <c r="F167" s="98">
        <v>2296.8143327540865</v>
      </c>
      <c r="G167" s="98">
        <v>2076.1875639334435</v>
      </c>
      <c r="H167" s="98">
        <v>2004.9567844038868</v>
      </c>
      <c r="I167" s="98">
        <v>1812.3090618459605</v>
      </c>
      <c r="J167" s="98">
        <v>1724.6134305343094</v>
      </c>
      <c r="K167" s="98">
        <v>1739.5311738707394</v>
      </c>
      <c r="L167" s="98">
        <v>1875.6835803145641</v>
      </c>
      <c r="M167" s="98">
        <v>2091.8171202161375</v>
      </c>
      <c r="N167" s="98">
        <v>1939.5313815431825</v>
      </c>
      <c r="O167" s="98">
        <v>1859.2756244714428</v>
      </c>
      <c r="P167" s="98">
        <v>1713.9426086271576</v>
      </c>
      <c r="Q167" s="98">
        <v>1730.0319403087001</v>
      </c>
      <c r="R167" s="98">
        <v>1728.7281354370014</v>
      </c>
      <c r="S167" s="98">
        <v>1712.2958138587064</v>
      </c>
      <c r="T167" s="98">
        <v>1652.6040329652783</v>
      </c>
      <c r="U167" s="98">
        <v>1533.9980519571586</v>
      </c>
      <c r="V167" s="98">
        <v>1429.6654739092364</v>
      </c>
      <c r="W167" s="98">
        <v>1262.0385937069016</v>
      </c>
      <c r="X167" s="98">
        <v>1080.505173683063</v>
      </c>
      <c r="Y167" s="98">
        <v>995.65699749597695</v>
      </c>
      <c r="DA167" s="63" t="s">
        <v>2400</v>
      </c>
    </row>
    <row r="168" spans="1:105" ht="12" customHeight="1" x14ac:dyDescent="0.25">
      <c r="A168" s="97" t="s">
        <v>123</v>
      </c>
      <c r="B168" s="98">
        <v>1348.1710545528208</v>
      </c>
      <c r="C168" s="98">
        <v>1345.8964441229475</v>
      </c>
      <c r="D168" s="98">
        <v>1351.9132903202863</v>
      </c>
      <c r="E168" s="98">
        <v>1303.8274065689573</v>
      </c>
      <c r="F168" s="98">
        <v>1509.3685937017233</v>
      </c>
      <c r="G168" s="98">
        <v>1344.9900437693564</v>
      </c>
      <c r="H168" s="98">
        <v>1307.4438615491015</v>
      </c>
      <c r="I168" s="98">
        <v>1179.6660764158046</v>
      </c>
      <c r="J168" s="98">
        <v>1149.2285071239405</v>
      </c>
      <c r="K168" s="98">
        <v>1136.9042767406349</v>
      </c>
      <c r="L168" s="98">
        <v>1227.4157306592735</v>
      </c>
      <c r="M168" s="98">
        <v>1409.8806901017056</v>
      </c>
      <c r="N168" s="98">
        <v>1281.2344823859664</v>
      </c>
      <c r="O168" s="98">
        <v>1228.7390717339663</v>
      </c>
      <c r="P168" s="98">
        <v>1188.0296651513718</v>
      </c>
      <c r="Q168" s="98">
        <v>1163.6374534175504</v>
      </c>
      <c r="R168" s="98">
        <v>1189.1661152319186</v>
      </c>
      <c r="S168" s="98">
        <v>1223.7595879220601</v>
      </c>
      <c r="T168" s="98">
        <v>1222.7306178195079</v>
      </c>
      <c r="U168" s="98">
        <v>1179.8119834364268</v>
      </c>
      <c r="V168" s="98">
        <v>1116.9339817218347</v>
      </c>
      <c r="W168" s="98">
        <v>1008.281234379716</v>
      </c>
      <c r="X168" s="98">
        <v>840.29482376549197</v>
      </c>
      <c r="Y168" s="98">
        <v>806.28820636934768</v>
      </c>
      <c r="DA168" s="63" t="s">
        <v>2401</v>
      </c>
    </row>
    <row r="169" spans="1:105" ht="12" customHeight="1" x14ac:dyDescent="0.25">
      <c r="A169" s="100" t="s">
        <v>50</v>
      </c>
      <c r="B169" s="101">
        <v>384.40060948119952</v>
      </c>
      <c r="C169" s="101">
        <v>337.35380083315226</v>
      </c>
      <c r="D169" s="101">
        <v>387.56334014251632</v>
      </c>
      <c r="E169" s="101">
        <v>316.76974525492176</v>
      </c>
      <c r="F169" s="101">
        <v>441.13422826265651</v>
      </c>
      <c r="G169" s="101">
        <v>333.27455333284558</v>
      </c>
      <c r="H169" s="101">
        <v>315.19618306383819</v>
      </c>
      <c r="I169" s="101">
        <v>264.12212745882539</v>
      </c>
      <c r="J169" s="101">
        <v>315.82657904023353</v>
      </c>
      <c r="K169" s="101">
        <v>252.16862297977877</v>
      </c>
      <c r="L169" s="101">
        <v>259.61290688796811</v>
      </c>
      <c r="M169" s="101">
        <v>362.70048592759832</v>
      </c>
      <c r="N169" s="101">
        <v>244.98083005448476</v>
      </c>
      <c r="O169" s="101">
        <v>222.39597780058557</v>
      </c>
      <c r="P169" s="101">
        <v>344.13131313322845</v>
      </c>
      <c r="Q169" s="101">
        <v>224.13705033827031</v>
      </c>
      <c r="R169" s="101">
        <v>213.19016066555096</v>
      </c>
      <c r="S169" s="101">
        <v>230.78815376664645</v>
      </c>
      <c r="T169" s="101">
        <v>204.91246241466024</v>
      </c>
      <c r="U169" s="101">
        <v>225.8029650788167</v>
      </c>
      <c r="V169" s="101">
        <v>231.65514167142243</v>
      </c>
      <c r="W169" s="101">
        <v>272.72150524507703</v>
      </c>
      <c r="X169" s="101">
        <v>118.60049872516139</v>
      </c>
      <c r="Y169" s="101">
        <v>204.2266110503206</v>
      </c>
      <c r="DA169" s="131" t="s">
        <v>2402</v>
      </c>
    </row>
    <row r="170" spans="1:105" ht="12" customHeight="1" x14ac:dyDescent="0.25">
      <c r="A170" s="103" t="s">
        <v>52</v>
      </c>
      <c r="B170" s="104">
        <v>963.77044507162122</v>
      </c>
      <c r="C170" s="104">
        <v>1008.5426432897954</v>
      </c>
      <c r="D170" s="104">
        <v>964.34995017776964</v>
      </c>
      <c r="E170" s="104">
        <v>987.05766131403573</v>
      </c>
      <c r="F170" s="104">
        <v>1068.234365439067</v>
      </c>
      <c r="G170" s="104">
        <v>1011.7154904365109</v>
      </c>
      <c r="H170" s="104">
        <v>992.24767848526346</v>
      </c>
      <c r="I170" s="104">
        <v>915.54394895697908</v>
      </c>
      <c r="J170" s="104">
        <v>833.40192808370682</v>
      </c>
      <c r="K170" s="104">
        <v>884.73565376085594</v>
      </c>
      <c r="L170" s="104">
        <v>967.80282377130538</v>
      </c>
      <c r="M170" s="104">
        <v>1047.1802041741071</v>
      </c>
      <c r="N170" s="104">
        <v>1036.2536523314818</v>
      </c>
      <c r="O170" s="104">
        <v>1006.3430939333808</v>
      </c>
      <c r="P170" s="104">
        <v>843.89835201814344</v>
      </c>
      <c r="Q170" s="104">
        <v>939.5004030792802</v>
      </c>
      <c r="R170" s="104">
        <v>975.97595456636782</v>
      </c>
      <c r="S170" s="104">
        <v>992.97143415541336</v>
      </c>
      <c r="T170" s="104">
        <v>1017.8181554048476</v>
      </c>
      <c r="U170" s="104">
        <v>954.00901835761022</v>
      </c>
      <c r="V170" s="104">
        <v>885.27884005041244</v>
      </c>
      <c r="W170" s="104">
        <v>735.55972913463904</v>
      </c>
      <c r="X170" s="104">
        <v>721.69432504033057</v>
      </c>
      <c r="Y170" s="104">
        <v>602.06159531902688</v>
      </c>
      <c r="DA170" s="132" t="s">
        <v>2403</v>
      </c>
    </row>
    <row r="171" spans="1:105" ht="12" customHeight="1" x14ac:dyDescent="0.25">
      <c r="A171" s="106" t="s">
        <v>122</v>
      </c>
      <c r="B171" s="101">
        <v>1877.0737031887684</v>
      </c>
      <c r="C171" s="101">
        <v>1829.8804558886131</v>
      </c>
      <c r="D171" s="101">
        <v>1911.7944237167203</v>
      </c>
      <c r="E171" s="101">
        <v>1796.378939309456</v>
      </c>
      <c r="F171" s="101">
        <v>1884.1080891460783</v>
      </c>
      <c r="G171" s="101">
        <v>1795.9610272940779</v>
      </c>
      <c r="H171" s="101">
        <v>1762.5129749431435</v>
      </c>
      <c r="I171" s="101">
        <v>1656.5886198441981</v>
      </c>
      <c r="J171" s="101">
        <v>1621.3399659582765</v>
      </c>
      <c r="K171" s="101">
        <v>1598.3830232549699</v>
      </c>
      <c r="L171" s="101">
        <v>1703.2824066459882</v>
      </c>
      <c r="M171" s="101">
        <v>1833.8377036031557</v>
      </c>
      <c r="N171" s="101">
        <v>1730.5600755118439</v>
      </c>
      <c r="O171" s="101">
        <v>1666.1542207205046</v>
      </c>
      <c r="P171" s="101">
        <v>1699.5581648168386</v>
      </c>
      <c r="Q171" s="101">
        <v>1622.9523853022008</v>
      </c>
      <c r="R171" s="101">
        <v>1619.4825610087064</v>
      </c>
      <c r="S171" s="101">
        <v>1614.9092460058146</v>
      </c>
      <c r="T171" s="101">
        <v>1584.0127270461969</v>
      </c>
      <c r="U171" s="101">
        <v>1574.0788886114485</v>
      </c>
      <c r="V171" s="101">
        <v>1572.5959723044616</v>
      </c>
      <c r="W171" s="101">
        <v>1341.0838004872551</v>
      </c>
      <c r="X171" s="101">
        <v>901.5650129635867</v>
      </c>
      <c r="Y171" s="101">
        <v>1023.2697706884326</v>
      </c>
      <c r="DA171" s="131" t="s">
        <v>2404</v>
      </c>
    </row>
    <row r="172" spans="1:105" ht="12" customHeight="1" x14ac:dyDescent="0.25">
      <c r="A172" s="107" t="s">
        <v>121</v>
      </c>
      <c r="B172" s="104">
        <v>1319.9095377822864</v>
      </c>
      <c r="C172" s="104">
        <v>1274.2202526494584</v>
      </c>
      <c r="D172" s="104">
        <v>1354.981515229963</v>
      </c>
      <c r="E172" s="104">
        <v>1258.9654161296808</v>
      </c>
      <c r="F172" s="104">
        <v>1351.0929387148983</v>
      </c>
      <c r="G172" s="104">
        <v>1274.1331945251543</v>
      </c>
      <c r="H172" s="104">
        <v>1254.7063192832368</v>
      </c>
      <c r="I172" s="104">
        <v>1176.024124976062</v>
      </c>
      <c r="J172" s="104">
        <v>1171.8796987479147</v>
      </c>
      <c r="K172" s="104">
        <v>1135.9346785863543</v>
      </c>
      <c r="L172" s="104">
        <v>1208.6160309064692</v>
      </c>
      <c r="M172" s="104">
        <v>1327.7273692268536</v>
      </c>
      <c r="N172" s="104">
        <v>1230.8921314713955</v>
      </c>
      <c r="O172" s="104">
        <v>1186.2915148716172</v>
      </c>
      <c r="P172" s="104">
        <v>1260.3934656890501</v>
      </c>
      <c r="Q172" s="104">
        <v>1174.8911354119036</v>
      </c>
      <c r="R172" s="104">
        <v>1181.2392092003058</v>
      </c>
      <c r="S172" s="104">
        <v>1198.6623169227069</v>
      </c>
      <c r="T172" s="104">
        <v>1190.9282449028019</v>
      </c>
      <c r="U172" s="104">
        <v>1213.5581871425322</v>
      </c>
      <c r="V172" s="104">
        <v>1231.8182044875778</v>
      </c>
      <c r="W172" s="104">
        <v>1071.1165954720029</v>
      </c>
      <c r="X172" s="104">
        <v>721.93770823996022</v>
      </c>
      <c r="Y172" s="104">
        <v>810.61974171463021</v>
      </c>
      <c r="DA172" s="132" t="s">
        <v>2405</v>
      </c>
    </row>
    <row r="173" spans="1:105" ht="12" customHeight="1" x14ac:dyDescent="0.25">
      <c r="A173" s="108" t="s">
        <v>53</v>
      </c>
      <c r="B173" s="98">
        <v>344.80103028444171</v>
      </c>
      <c r="C173" s="98">
        <v>291.34131665954044</v>
      </c>
      <c r="D173" s="98">
        <v>355.55746044571151</v>
      </c>
      <c r="E173" s="98">
        <v>278.85037078310364</v>
      </c>
      <c r="F173" s="98">
        <v>363.32182571890598</v>
      </c>
      <c r="G173" s="98">
        <v>288.98130106836101</v>
      </c>
      <c r="H173" s="98">
        <v>277.33199969503755</v>
      </c>
      <c r="I173" s="98">
        <v>241.86647318096632</v>
      </c>
      <c r="J173" s="98">
        <v>299.18911589556552</v>
      </c>
      <c r="K173" s="98">
        <v>233.26426113515873</v>
      </c>
      <c r="L173" s="98">
        <v>236.05434022398902</v>
      </c>
      <c r="M173" s="98">
        <v>318.3403657902623</v>
      </c>
      <c r="N173" s="98">
        <v>217.46698144712167</v>
      </c>
      <c r="O173" s="98">
        <v>197.83377684420759</v>
      </c>
      <c r="P173" s="98">
        <v>344.81419593579039</v>
      </c>
      <c r="Q173" s="98">
        <v>212.58892925191597</v>
      </c>
      <c r="R173" s="98">
        <v>200.90454268577429</v>
      </c>
      <c r="S173" s="98">
        <v>218.85279889073857</v>
      </c>
      <c r="T173" s="98">
        <v>194.58519665437402</v>
      </c>
      <c r="U173" s="98">
        <v>232.70954767271172</v>
      </c>
      <c r="V173" s="98">
        <v>260.28317652767726</v>
      </c>
      <c r="W173" s="98">
        <v>269.15518193207134</v>
      </c>
      <c r="X173" s="98">
        <v>9.0008039969198261</v>
      </c>
      <c r="Y173" s="98">
        <v>174.77329004219663</v>
      </c>
      <c r="DA173" s="63" t="s">
        <v>2406</v>
      </c>
    </row>
    <row r="174" spans="1:105" ht="12" customHeight="1" x14ac:dyDescent="0.25">
      <c r="A174" s="115" t="s">
        <v>52</v>
      </c>
      <c r="B174" s="33">
        <v>975.10850749784447</v>
      </c>
      <c r="C174" s="33">
        <v>982.87893598991798</v>
      </c>
      <c r="D174" s="33">
        <v>999.42405478425155</v>
      </c>
      <c r="E174" s="33">
        <v>980.11504534657729</v>
      </c>
      <c r="F174" s="33">
        <v>987.77111299599233</v>
      </c>
      <c r="G174" s="33">
        <v>985.15189345679323</v>
      </c>
      <c r="H174" s="33">
        <v>977.37431958819946</v>
      </c>
      <c r="I174" s="33">
        <v>934.15765179509572</v>
      </c>
      <c r="J174" s="33">
        <v>872.69058285234928</v>
      </c>
      <c r="K174" s="33">
        <v>902.67041745119548</v>
      </c>
      <c r="L174" s="33">
        <v>972.56169068248028</v>
      </c>
      <c r="M174" s="33">
        <v>1009.3870034365915</v>
      </c>
      <c r="N174" s="33">
        <v>1013.4251500242739</v>
      </c>
      <c r="O174" s="33">
        <v>988.45773802740962</v>
      </c>
      <c r="P174" s="33">
        <v>915.57926975325972</v>
      </c>
      <c r="Q174" s="33">
        <v>962.30220615998758</v>
      </c>
      <c r="R174" s="33">
        <v>980.33466651453148</v>
      </c>
      <c r="S174" s="33">
        <v>979.80951803196842</v>
      </c>
      <c r="T174" s="33">
        <v>996.34304824842809</v>
      </c>
      <c r="U174" s="33">
        <v>980.84863946982057</v>
      </c>
      <c r="V174" s="33">
        <v>971.53502795990039</v>
      </c>
      <c r="W174" s="33">
        <v>801.96141353993141</v>
      </c>
      <c r="X174" s="33">
        <v>712.93690424304032</v>
      </c>
      <c r="Y174" s="33">
        <v>635.84645167243355</v>
      </c>
      <c r="DA174" s="60" t="s">
        <v>2407</v>
      </c>
    </row>
    <row r="175" spans="1:105" ht="12" customHeight="1" x14ac:dyDescent="0.25">
      <c r="A175" s="121" t="s">
        <v>54</v>
      </c>
      <c r="B175" s="122">
        <v>890.26038420514294</v>
      </c>
      <c r="C175" s="122">
        <v>900.82291646035878</v>
      </c>
      <c r="D175" s="122">
        <v>907.18881943734891</v>
      </c>
      <c r="E175" s="122">
        <v>850.86027113883335</v>
      </c>
      <c r="F175" s="122">
        <v>970.73200838066202</v>
      </c>
      <c r="G175" s="122">
        <v>830.98482113649322</v>
      </c>
      <c r="H175" s="122">
        <v>847.1069403080611</v>
      </c>
      <c r="I175" s="122">
        <v>768.27935839444694</v>
      </c>
      <c r="J175" s="122">
        <v>712.11601565739761</v>
      </c>
      <c r="K175" s="122">
        <v>699.24817652747788</v>
      </c>
      <c r="L175" s="122">
        <v>662.79625793940841</v>
      </c>
      <c r="M175" s="122">
        <v>667.43868737036485</v>
      </c>
      <c r="N175" s="122">
        <v>576.96549281071498</v>
      </c>
      <c r="O175" s="122">
        <v>621.50162715340059</v>
      </c>
      <c r="P175" s="122">
        <v>569.57141416848447</v>
      </c>
      <c r="Q175" s="122">
        <v>583.28418630519661</v>
      </c>
      <c r="R175" s="122">
        <v>586.57517649060037</v>
      </c>
      <c r="S175" s="122">
        <v>664.15494312848534</v>
      </c>
      <c r="T175" s="122">
        <v>663.33620164229899</v>
      </c>
      <c r="U175" s="122">
        <v>658.4179355089683</v>
      </c>
      <c r="V175" s="122">
        <v>672.98510881579318</v>
      </c>
      <c r="W175" s="122">
        <v>632.44581163022144</v>
      </c>
      <c r="X175" s="122">
        <v>510.20429116285874</v>
      </c>
      <c r="Y175" s="122">
        <v>516.41295412082638</v>
      </c>
      <c r="DA175" s="130" t="s">
        <v>2408</v>
      </c>
    </row>
    <row r="176" spans="1:105" ht="12" customHeight="1" x14ac:dyDescent="0.25">
      <c r="A176" s="97" t="s">
        <v>50</v>
      </c>
      <c r="B176" s="98">
        <v>1032.6353722495389</v>
      </c>
      <c r="C176" s="98">
        <v>1007.6714061596601</v>
      </c>
      <c r="D176" s="98">
        <v>1019.3262880350021</v>
      </c>
      <c r="E176" s="98">
        <v>992.12164071427981</v>
      </c>
      <c r="F176" s="98">
        <v>1065.1317074263131</v>
      </c>
      <c r="G176" s="98">
        <v>994.21428946800529</v>
      </c>
      <c r="H176" s="98">
        <v>948.65312541432729</v>
      </c>
      <c r="I176" s="98">
        <v>854.13182491348425</v>
      </c>
      <c r="J176" s="98">
        <v>829.83158543742434</v>
      </c>
      <c r="K176" s="98">
        <v>786.49205766932391</v>
      </c>
      <c r="L176" s="98">
        <v>765.14777498102671</v>
      </c>
      <c r="M176" s="98">
        <v>787.1967970500275</v>
      </c>
      <c r="N176" s="98">
        <v>674.27940196473696</v>
      </c>
      <c r="O176" s="98">
        <v>674.09054794649148</v>
      </c>
      <c r="P176" s="98">
        <v>692.75577955833114</v>
      </c>
      <c r="Q176" s="98">
        <v>666.76824794255208</v>
      </c>
      <c r="R176" s="98">
        <v>699.1808549661007</v>
      </c>
      <c r="S176" s="98">
        <v>763.60074166712832</v>
      </c>
      <c r="T176" s="98">
        <v>791.59426809221122</v>
      </c>
      <c r="U176" s="98">
        <v>792.11573501988994</v>
      </c>
      <c r="V176" s="98">
        <v>789.13415801251961</v>
      </c>
      <c r="W176" s="98">
        <v>738.67910409784463</v>
      </c>
      <c r="X176" s="98">
        <v>653.82265181353353</v>
      </c>
      <c r="Y176" s="98">
        <v>617.2304704617942</v>
      </c>
      <c r="DA176" s="63" t="s">
        <v>2409</v>
      </c>
    </row>
    <row r="177" spans="1:105" ht="12" customHeight="1" x14ac:dyDescent="0.25">
      <c r="A177" s="109" t="s">
        <v>120</v>
      </c>
      <c r="B177" s="33">
        <v>797.71364293582064</v>
      </c>
      <c r="C177" s="33">
        <v>834.14866724658998</v>
      </c>
      <c r="D177" s="33">
        <v>838.77630175622801</v>
      </c>
      <c r="E177" s="33">
        <v>762.15788287179942</v>
      </c>
      <c r="F177" s="33">
        <v>911.40923553276127</v>
      </c>
      <c r="G177" s="33">
        <v>735.59838417022513</v>
      </c>
      <c r="H177" s="33">
        <v>791.94786840864015</v>
      </c>
      <c r="I177" s="33">
        <v>723.370385148433</v>
      </c>
      <c r="J177" s="33">
        <v>643.76773213983734</v>
      </c>
      <c r="K177" s="33">
        <v>647.21328654015485</v>
      </c>
      <c r="L177" s="33">
        <v>602.30518235100192</v>
      </c>
      <c r="M177" s="33">
        <v>599.21985151684191</v>
      </c>
      <c r="N177" s="33">
        <v>519.44102109728669</v>
      </c>
      <c r="O177" s="33">
        <v>589.31026718983583</v>
      </c>
      <c r="P177" s="33">
        <v>494.21052618555598</v>
      </c>
      <c r="Q177" s="33">
        <v>534.99435168204002</v>
      </c>
      <c r="R177" s="33">
        <v>524.42450839049241</v>
      </c>
      <c r="S177" s="33">
        <v>613.48091696326526</v>
      </c>
      <c r="T177" s="33">
        <v>600.50693465240829</v>
      </c>
      <c r="U177" s="33">
        <v>594.9298655019104</v>
      </c>
      <c r="V177" s="33">
        <v>619.07691966953541</v>
      </c>
      <c r="W177" s="33">
        <v>583.47741920985106</v>
      </c>
      <c r="X177" s="33">
        <v>444.22297133577155</v>
      </c>
      <c r="Y177" s="33">
        <v>467.10692246120351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6326.8516345722792</v>
      </c>
      <c r="C3" s="117">
        <f t="shared" si="0"/>
        <v>8101.6507953597338</v>
      </c>
      <c r="D3" s="117">
        <f t="shared" si="0"/>
        <v>4503.7100456990147</v>
      </c>
      <c r="E3" s="117">
        <f t="shared" si="0"/>
        <v>6609.3749042171021</v>
      </c>
      <c r="F3" s="117">
        <f t="shared" si="0"/>
        <v>6397.994632856964</v>
      </c>
      <c r="G3" s="117">
        <f t="shared" si="0"/>
        <v>7234.2868178561312</v>
      </c>
      <c r="H3" s="117">
        <f t="shared" si="0"/>
        <v>8480.8741610614543</v>
      </c>
      <c r="I3" s="117">
        <f t="shared" si="0"/>
        <v>7919.6945475003467</v>
      </c>
      <c r="J3" s="117">
        <f t="shared" si="0"/>
        <v>7611.4253411284644</v>
      </c>
      <c r="K3" s="117">
        <f t="shared" si="0"/>
        <v>7644.1302837222502</v>
      </c>
      <c r="L3" s="117">
        <f t="shared" si="0"/>
        <v>8306.6830139409594</v>
      </c>
      <c r="M3" s="117">
        <f t="shared" si="0"/>
        <v>9440.7059407328034</v>
      </c>
      <c r="N3" s="117">
        <f t="shared" si="0"/>
        <v>9486.5641622717412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4463.310062580028</v>
      </c>
      <c r="C4" s="122">
        <f t="shared" si="3"/>
        <v>6203.5416537914825</v>
      </c>
      <c r="D4" s="122">
        <f t="shared" si="3"/>
        <v>2553.2053413077338</v>
      </c>
      <c r="E4" s="122">
        <f t="shared" si="3"/>
        <v>4427.4591645892797</v>
      </c>
      <c r="F4" s="122">
        <f t="shared" si="3"/>
        <v>4162.8924007353417</v>
      </c>
      <c r="G4" s="122">
        <f t="shared" si="3"/>
        <v>5176.9367294234835</v>
      </c>
      <c r="H4" s="122">
        <f t="shared" si="3"/>
        <v>6425.3475638588943</v>
      </c>
      <c r="I4" s="122">
        <f t="shared" si="3"/>
        <v>6068.8196158615574</v>
      </c>
      <c r="J4" s="122">
        <f t="shared" si="3"/>
        <v>5816.6924197279395</v>
      </c>
      <c r="K4" s="122">
        <f t="shared" si="3"/>
        <v>5946.292452315236</v>
      </c>
      <c r="L4" s="122">
        <f t="shared" si="3"/>
        <v>6620.3416865596791</v>
      </c>
      <c r="M4" s="122">
        <f t="shared" si="3"/>
        <v>7611.182241419071</v>
      </c>
      <c r="N4" s="122">
        <f t="shared" si="3"/>
        <v>7621.4500649636111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4417.7084550812215</v>
      </c>
      <c r="C5" s="98">
        <v>6141.8564462035638</v>
      </c>
      <c r="D5" s="98">
        <v>2528.1253749394659</v>
      </c>
      <c r="E5" s="98">
        <v>4388.2129584998402</v>
      </c>
      <c r="F5" s="98">
        <v>4123.8263583387134</v>
      </c>
      <c r="G5" s="98">
        <v>5129.0293412642304</v>
      </c>
      <c r="H5" s="98">
        <v>6367.6952922729961</v>
      </c>
      <c r="I5" s="98">
        <v>6016.198108502892</v>
      </c>
      <c r="J5" s="98">
        <v>5768.5354564079744</v>
      </c>
      <c r="K5" s="98">
        <v>5897.8799324448009</v>
      </c>
      <c r="L5" s="98">
        <v>6564.8016510238749</v>
      </c>
      <c r="M5" s="98">
        <v>7547.215601876941</v>
      </c>
      <c r="N5" s="98">
        <v>7561.8196996230163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45.601607498806587</v>
      </c>
      <c r="C6" s="98">
        <v>61.685207587918917</v>
      </c>
      <c r="D6" s="98">
        <v>25.079966368267666</v>
      </c>
      <c r="E6" s="98">
        <v>39.24620608943922</v>
      </c>
      <c r="F6" s="98">
        <v>39.066042396627864</v>
      </c>
      <c r="G6" s="98">
        <v>47.907388159252626</v>
      </c>
      <c r="H6" s="98">
        <v>57.652271585898511</v>
      </c>
      <c r="I6" s="98">
        <v>52.621507358665873</v>
      </c>
      <c r="J6" s="98">
        <v>48.156963319964696</v>
      </c>
      <c r="K6" s="98">
        <v>48.41251987043487</v>
      </c>
      <c r="L6" s="98">
        <v>55.540035535803867</v>
      </c>
      <c r="M6" s="98">
        <v>63.966639542129904</v>
      </c>
      <c r="N6" s="98">
        <v>59.63036534059448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56.806471275269807</v>
      </c>
      <c r="C7" s="122">
        <f t="shared" si="6"/>
        <v>82.434949552003019</v>
      </c>
      <c r="D7" s="122">
        <f t="shared" si="6"/>
        <v>105.83174549138035</v>
      </c>
      <c r="E7" s="122">
        <f t="shared" si="6"/>
        <v>419.69658549560671</v>
      </c>
      <c r="F7" s="122">
        <f t="shared" si="6"/>
        <v>273.85551652075674</v>
      </c>
      <c r="G7" s="122">
        <f t="shared" si="6"/>
        <v>277.35459591218353</v>
      </c>
      <c r="H7" s="122">
        <f t="shared" si="6"/>
        <v>280.42977703798181</v>
      </c>
      <c r="I7" s="122">
        <f t="shared" si="6"/>
        <v>203.79252079727414</v>
      </c>
      <c r="J7" s="122">
        <f t="shared" si="6"/>
        <v>219.9042586784451</v>
      </c>
      <c r="K7" s="122">
        <f t="shared" si="6"/>
        <v>136.89845070245681</v>
      </c>
      <c r="L7" s="122">
        <f t="shared" si="6"/>
        <v>77.235881078078194</v>
      </c>
      <c r="M7" s="122">
        <f t="shared" si="6"/>
        <v>117.77446895921169</v>
      </c>
      <c r="N7" s="122">
        <f t="shared" si="6"/>
        <v>282.08405110278773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56.806471275269807</v>
      </c>
      <c r="C8" s="98">
        <f>IF(RES_hhdet_tes!C8=0,0,RES_hhdet_tes!C8*1000*11630/RES_hhdet_num!C3)</f>
        <v>82.434949552003019</v>
      </c>
      <c r="D8" s="98">
        <f>IF(RES_hhdet_tes!D8=0,0,RES_hhdet_tes!D8*1000*11630/RES_hhdet_num!D3)</f>
        <v>105.83174549138035</v>
      </c>
      <c r="E8" s="98">
        <f>IF(RES_hhdet_tes!E8=0,0,RES_hhdet_tes!E8*1000*11630/RES_hhdet_num!E3)</f>
        <v>419.69658549560671</v>
      </c>
      <c r="F8" s="98">
        <f>IF(RES_hhdet_tes!F8=0,0,RES_hhdet_tes!F8*1000*11630/RES_hhdet_num!F3)</f>
        <v>273.85551652075674</v>
      </c>
      <c r="G8" s="98">
        <f>IF(RES_hhdet_tes!G8=0,0,RES_hhdet_tes!G8*1000*11630/RES_hhdet_num!G3)</f>
        <v>277.35459591218353</v>
      </c>
      <c r="H8" s="98">
        <f>IF(RES_hhdet_tes!H8=0,0,RES_hhdet_tes!H8*1000*11630/RES_hhdet_num!H3)</f>
        <v>280.42977703798181</v>
      </c>
      <c r="I8" s="98">
        <f>IF(RES_hhdet_tes!I8=0,0,RES_hhdet_tes!I8*1000*11630/RES_hhdet_num!I3)</f>
        <v>203.79252079727414</v>
      </c>
      <c r="J8" s="98">
        <f>IF(RES_hhdet_tes!J8=0,0,RES_hhdet_tes!J8*1000*11630/RES_hhdet_num!J3)</f>
        <v>219.9042586784451</v>
      </c>
      <c r="K8" s="98">
        <f>IF(RES_hhdet_tes!K8=0,0,RES_hhdet_tes!K8*1000*11630/RES_hhdet_num!K3)</f>
        <v>136.89845070245681</v>
      </c>
      <c r="L8" s="98">
        <f>IF(RES_hhdet_tes!L8=0,0,RES_hhdet_tes!L8*1000*11630/RES_hhdet_num!L3)</f>
        <v>77.235881078078194</v>
      </c>
      <c r="M8" s="98">
        <f>IF(RES_hhdet_tes!M8=0,0,RES_hhdet_tes!M8*1000*11630/RES_hhdet_num!M3)</f>
        <v>117.77446895921169</v>
      </c>
      <c r="N8" s="98">
        <f>IF(RES_hhdet_tes!N8=0,0,RES_hhdet_tes!N8*1000*11630/RES_hhdet_num!N3)</f>
        <v>282.08405110278773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1187.6021198886908</v>
      </c>
      <c r="C9" s="122">
        <v>1184.6668955755028</v>
      </c>
      <c r="D9" s="122">
        <v>1207.2820204952325</v>
      </c>
      <c r="E9" s="122">
        <v>1165.5217082069407</v>
      </c>
      <c r="F9" s="122">
        <v>1275.2526220628476</v>
      </c>
      <c r="G9" s="122">
        <v>1191.6623249146287</v>
      </c>
      <c r="H9" s="122">
        <v>1169.0005953468919</v>
      </c>
      <c r="I9" s="122">
        <v>1092.7546527102913</v>
      </c>
      <c r="J9" s="122">
        <v>1068.513066490257</v>
      </c>
      <c r="K9" s="122">
        <v>1059.8440081299439</v>
      </c>
      <c r="L9" s="122">
        <v>1135.8786616792952</v>
      </c>
      <c r="M9" s="122">
        <v>1235.3328251375585</v>
      </c>
      <c r="N9" s="122">
        <v>1170.7986563047034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1180.6108621988369</v>
      </c>
      <c r="C11" s="98">
        <v>1200.072511327955</v>
      </c>
      <c r="D11" s="98">
        <v>1185.6066272247856</v>
      </c>
      <c r="E11" s="98">
        <v>1169.7621015617826</v>
      </c>
      <c r="F11" s="98">
        <v>1325.4886940388481</v>
      </c>
      <c r="G11" s="98">
        <v>1207.5572784441863</v>
      </c>
      <c r="H11" s="98">
        <v>1178.6828947963811</v>
      </c>
      <c r="I11" s="98">
        <v>1072.3624975857408</v>
      </c>
      <c r="J11" s="98">
        <v>1023.7824350842754</v>
      </c>
      <c r="K11" s="98">
        <v>1040.7483751856555</v>
      </c>
      <c r="L11" s="98">
        <v>1132.21061347726</v>
      </c>
      <c r="M11" s="98">
        <v>1277.4742715471984</v>
      </c>
      <c r="N11" s="98">
        <v>1195.657207031139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1180.6108621988371</v>
      </c>
      <c r="C12" s="98">
        <v>1200.1183788691051</v>
      </c>
      <c r="D12" s="98">
        <v>1185.6591722516316</v>
      </c>
      <c r="E12" s="98">
        <v>1169.939098511155</v>
      </c>
      <c r="F12" s="98">
        <v>1325.8204621352991</v>
      </c>
      <c r="G12" s="98">
        <v>1208.3628083080944</v>
      </c>
      <c r="H12" s="98">
        <v>1179.5011162271492</v>
      </c>
      <c r="I12" s="98">
        <v>1073.7867083601047</v>
      </c>
      <c r="J12" s="98">
        <v>1025.195052283927</v>
      </c>
      <c r="K12" s="98">
        <v>1041.8170918451931</v>
      </c>
      <c r="L12" s="98">
        <v>1133.0507090581277</v>
      </c>
      <c r="M12" s="98">
        <v>1277.884829126745</v>
      </c>
      <c r="N12" s="98">
        <v>1195.8863358600722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216.84041712721577</v>
      </c>
      <c r="C13" s="101">
        <v>191.53694398566023</v>
      </c>
      <c r="D13" s="101">
        <v>221.18881373642353</v>
      </c>
      <c r="E13" s="101">
        <v>182.52758284670008</v>
      </c>
      <c r="F13" s="101">
        <v>256.78163397031057</v>
      </c>
      <c r="G13" s="101">
        <v>195.57345560136372</v>
      </c>
      <c r="H13" s="101">
        <v>186.21530057135428</v>
      </c>
      <c r="I13" s="101">
        <v>156.7973667978919</v>
      </c>
      <c r="J13" s="101">
        <v>188.92964164067573</v>
      </c>
      <c r="K13" s="101">
        <v>152.31976283873519</v>
      </c>
      <c r="L13" s="101">
        <v>158.44768409534564</v>
      </c>
      <c r="M13" s="101">
        <v>222.57552656144452</v>
      </c>
      <c r="N13" s="101">
        <v>151.26288045594001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963.770445071621</v>
      </c>
      <c r="C14" s="104">
        <v>1008.5814348834448</v>
      </c>
      <c r="D14" s="104">
        <v>964.4703585152082</v>
      </c>
      <c r="E14" s="104">
        <v>987.41151566445478</v>
      </c>
      <c r="F14" s="104">
        <v>1069.0388281649887</v>
      </c>
      <c r="G14" s="104">
        <v>1012.7893527067306</v>
      </c>
      <c r="H14" s="104">
        <v>993.28581565579486</v>
      </c>
      <c r="I14" s="104">
        <v>916.98934156221276</v>
      </c>
      <c r="J14" s="104">
        <v>836.26541064325147</v>
      </c>
      <c r="K14" s="104">
        <v>889.4973290064579</v>
      </c>
      <c r="L14" s="104">
        <v>974.603024962782</v>
      </c>
      <c r="M14" s="104">
        <v>1055.3093025653004</v>
      </c>
      <c r="N14" s="104">
        <v>1044.6234554041323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1194.5331725524657</v>
      </c>
      <c r="C15" s="101">
        <v>1169.3924353575223</v>
      </c>
      <c r="D15" s="101">
        <v>1228.7666309422646</v>
      </c>
      <c r="E15" s="101">
        <v>1161.313295764613</v>
      </c>
      <c r="F15" s="101">
        <v>1225.4535966969497</v>
      </c>
      <c r="G15" s="101">
        <v>1175.8969153936498</v>
      </c>
      <c r="H15" s="101">
        <v>1161.23320510484</v>
      </c>
      <c r="I15" s="101">
        <v>1095.0497674811829</v>
      </c>
      <c r="J15" s="101">
        <v>1073.6965742758059</v>
      </c>
      <c r="K15" s="101">
        <v>1061.9499034931277</v>
      </c>
      <c r="L15" s="101">
        <v>1136.0870478340273</v>
      </c>
      <c r="M15" s="101">
        <v>1230.1341868483944</v>
      </c>
      <c r="N15" s="101">
        <v>1167.7506881567901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1194.5331725524657</v>
      </c>
      <c r="C16" s="104">
        <v>1169.4620721742249</v>
      </c>
      <c r="D16" s="104">
        <v>1228.9227250464646</v>
      </c>
      <c r="E16" s="104">
        <v>1161.5946633823919</v>
      </c>
      <c r="F16" s="104">
        <v>1225.7644104440712</v>
      </c>
      <c r="G16" s="104">
        <v>1176.6693212864545</v>
      </c>
      <c r="H16" s="104">
        <v>1161.8399583189173</v>
      </c>
      <c r="I16" s="104">
        <v>1096.247260082599</v>
      </c>
      <c r="J16" s="104">
        <v>1075.1799143481164</v>
      </c>
      <c r="K16" s="104">
        <v>1063.4039511110302</v>
      </c>
      <c r="L16" s="104">
        <v>1137.8219150336977</v>
      </c>
      <c r="M16" s="104">
        <v>1231.1012153919626</v>
      </c>
      <c r="N16" s="104">
        <v>1168.2362471052813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219.42466505462107</v>
      </c>
      <c r="C17" s="98">
        <v>186.54269277119383</v>
      </c>
      <c r="D17" s="98">
        <v>229.33647050608954</v>
      </c>
      <c r="E17" s="98">
        <v>181.11182858473057</v>
      </c>
      <c r="F17" s="98">
        <v>237.30373293044752</v>
      </c>
      <c r="G17" s="98">
        <v>190.23288210143534</v>
      </c>
      <c r="H17" s="98">
        <v>183.22367118056314</v>
      </c>
      <c r="I17" s="98">
        <v>160.27858098220275</v>
      </c>
      <c r="J17" s="98">
        <v>199.17228938933408</v>
      </c>
      <c r="K17" s="98">
        <v>155.95639495525015</v>
      </c>
      <c r="L17" s="98">
        <v>158.64694980391013</v>
      </c>
      <c r="M17" s="98">
        <v>214.34766005642385</v>
      </c>
      <c r="N17" s="98">
        <v>146.91593568369996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975.1085074978447</v>
      </c>
      <c r="C18" s="98">
        <v>982.91937940303114</v>
      </c>
      <c r="D18" s="98">
        <v>999.58625454037497</v>
      </c>
      <c r="E18" s="98">
        <v>980.48283479766144</v>
      </c>
      <c r="F18" s="98">
        <v>988.46067751362386</v>
      </c>
      <c r="G18" s="98">
        <v>986.43643918501925</v>
      </c>
      <c r="H18" s="98">
        <v>978.61628713835398</v>
      </c>
      <c r="I18" s="98">
        <v>935.96867910039646</v>
      </c>
      <c r="J18" s="98">
        <v>876.00762495878223</v>
      </c>
      <c r="K18" s="98">
        <v>907.44755615578003</v>
      </c>
      <c r="L18" s="98">
        <v>979.17496522978763</v>
      </c>
      <c r="M18" s="98">
        <v>1016.7535553355385</v>
      </c>
      <c r="N18" s="98">
        <v>1021.3203114215814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619.1329808282909</v>
      </c>
      <c r="C19" s="122">
        <v>631.00729644074556</v>
      </c>
      <c r="D19" s="122">
        <v>637.39093840466853</v>
      </c>
      <c r="E19" s="122">
        <v>596.69744592527445</v>
      </c>
      <c r="F19" s="122">
        <v>685.99409353801786</v>
      </c>
      <c r="G19" s="122">
        <v>588.333167605835</v>
      </c>
      <c r="H19" s="122">
        <v>606.09622481768577</v>
      </c>
      <c r="I19" s="122">
        <v>554.32775813122396</v>
      </c>
      <c r="J19" s="122">
        <v>506.31559623182204</v>
      </c>
      <c r="K19" s="122">
        <v>501.09537257461352</v>
      </c>
      <c r="L19" s="122">
        <v>473.22678462390718</v>
      </c>
      <c r="M19" s="122">
        <v>476.416405216962</v>
      </c>
      <c r="N19" s="122">
        <v>412.23138990063853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636.50118515268923</v>
      </c>
      <c r="C21" s="98">
        <v>621.73163814089833</v>
      </c>
      <c r="D21" s="98">
        <v>629.81553924562184</v>
      </c>
      <c r="E21" s="98">
        <v>614.13173837455179</v>
      </c>
      <c r="F21" s="98">
        <v>660.53842595423771</v>
      </c>
      <c r="G21" s="98">
        <v>617.59463180027717</v>
      </c>
      <c r="H21" s="98">
        <v>590.42953006353798</v>
      </c>
      <c r="I21" s="98">
        <v>532.10617120668644</v>
      </c>
      <c r="J21" s="98">
        <v>517.03622717561507</v>
      </c>
      <c r="K21" s="98">
        <v>490.1181073718725</v>
      </c>
      <c r="L21" s="98">
        <v>476.90891907263767</v>
      </c>
      <c r="M21" s="98">
        <v>490.73408536059895</v>
      </c>
      <c r="N21" s="98">
        <v>420.39777522034228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607.84334029870706</v>
      </c>
      <c r="C22" s="33">
        <v>637.03647433564629</v>
      </c>
      <c r="D22" s="33">
        <v>642.31515001244748</v>
      </c>
      <c r="E22" s="33">
        <v>585.36494048872282</v>
      </c>
      <c r="F22" s="33">
        <v>702.53962542680927</v>
      </c>
      <c r="G22" s="33">
        <v>569.3170292761713</v>
      </c>
      <c r="H22" s="33">
        <v>615.5277457065464</v>
      </c>
      <c r="I22" s="33">
        <v>563.46740085965507</v>
      </c>
      <c r="J22" s="33">
        <v>501.9017366809145</v>
      </c>
      <c r="K22" s="33">
        <v>505.61794859034518</v>
      </c>
      <c r="L22" s="33">
        <v>471.70910251155919</v>
      </c>
      <c r="M22" s="33">
        <v>470.51519921181438</v>
      </c>
      <c r="N22" s="33">
        <v>408.86663240498837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6555.873612620835</v>
      </c>
      <c r="C24" s="117">
        <f t="shared" si="7"/>
        <v>6721.0652634978269</v>
      </c>
      <c r="D24" s="117">
        <f t="shared" si="7"/>
        <v>6845.7777850359944</v>
      </c>
      <c r="E24" s="117">
        <f t="shared" si="7"/>
        <v>7581.8813680959756</v>
      </c>
      <c r="F24" s="117">
        <f t="shared" si="7"/>
        <v>7451.2865388152832</v>
      </c>
      <c r="G24" s="117">
        <f t="shared" si="7"/>
        <v>8135.4768226544456</v>
      </c>
      <c r="H24" s="117">
        <f t="shared" si="7"/>
        <v>7723.0823900544929</v>
      </c>
      <c r="I24" s="117">
        <f t="shared" si="7"/>
        <v>7631.7988421611708</v>
      </c>
      <c r="J24" s="117">
        <f t="shared" si="7"/>
        <v>8465.0725438540885</v>
      </c>
      <c r="K24" s="117">
        <f t="shared" si="7"/>
        <v>8347.4863271234462</v>
      </c>
      <c r="L24" s="117">
        <f t="shared" si="7"/>
        <v>8606.94204693762</v>
      </c>
      <c r="M24" s="117">
        <f t="shared" si="7"/>
        <v>7954.8286692080956</v>
      </c>
      <c r="N24" s="117">
        <f t="shared" si="7"/>
        <v>8513.7200348872593</v>
      </c>
      <c r="O24" s="117">
        <f t="shared" si="7"/>
        <v>8661.0679903125838</v>
      </c>
      <c r="P24" s="117">
        <f t="shared" si="7"/>
        <v>7780.9513318562631</v>
      </c>
      <c r="Q24" s="117">
        <f t="shared" si="7"/>
        <v>8243.2202038548312</v>
      </c>
      <c r="R24" s="117">
        <f t="shared" ref="R24:V24" si="8">R25+R28+R30+R39</f>
        <v>8426.9935846804765</v>
      </c>
      <c r="S24" s="117">
        <f t="shared" si="8"/>
        <v>8894.4044905414448</v>
      </c>
      <c r="T24" s="117">
        <f t="shared" si="8"/>
        <v>8519.7209039018489</v>
      </c>
      <c r="U24" s="117">
        <f t="shared" si="8"/>
        <v>8782.0450629939151</v>
      </c>
      <c r="V24" s="117">
        <f t="shared" si="8"/>
        <v>8676.1225541599033</v>
      </c>
      <c r="W24" s="117">
        <f t="shared" ref="W24:Y24" si="9">W25+W28+W30+W39</f>
        <v>9332.6319712962377</v>
      </c>
      <c r="X24" s="117">
        <f t="shared" si="9"/>
        <v>8540.8210086322979</v>
      </c>
      <c r="Y24" s="117">
        <f t="shared" si="9"/>
        <v>8284.0361197411949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4692.3337570141684</v>
      </c>
      <c r="C25" s="122">
        <f t="shared" si="10"/>
        <v>4830.2734589918073</v>
      </c>
      <c r="D25" s="122">
        <f t="shared" si="10"/>
        <v>4932.5893251566658</v>
      </c>
      <c r="E25" s="122">
        <f t="shared" si="10"/>
        <v>5616.9578428798513</v>
      </c>
      <c r="F25" s="122">
        <f t="shared" si="10"/>
        <v>5413.7352127547638</v>
      </c>
      <c r="G25" s="122">
        <f t="shared" si="10"/>
        <v>6268.6960860309655</v>
      </c>
      <c r="H25" s="122">
        <f t="shared" si="10"/>
        <v>5816.7931237411594</v>
      </c>
      <c r="I25" s="122">
        <f t="shared" si="10"/>
        <v>5848.0758232287171</v>
      </c>
      <c r="J25" s="122">
        <f t="shared" si="10"/>
        <v>6693.2235844140559</v>
      </c>
      <c r="K25" s="122">
        <f t="shared" si="10"/>
        <v>6549.3583743777372</v>
      </c>
      <c r="L25" s="122">
        <f t="shared" si="10"/>
        <v>6793.6115302362477</v>
      </c>
      <c r="M25" s="122">
        <f t="shared" si="10"/>
        <v>5982.0108524520974</v>
      </c>
      <c r="N25" s="122">
        <f t="shared" si="10"/>
        <v>6481.7382113141175</v>
      </c>
      <c r="O25" s="122">
        <f t="shared" si="10"/>
        <v>6811.2031161677223</v>
      </c>
      <c r="P25" s="122">
        <f t="shared" si="10"/>
        <v>6039.4051089830173</v>
      </c>
      <c r="Q25" s="122">
        <f t="shared" si="10"/>
        <v>6301.5486925493515</v>
      </c>
      <c r="R25" s="122">
        <f t="shared" ref="R25:V25" si="11">SUM(R26:R27)</f>
        <v>6595.0365407335003</v>
      </c>
      <c r="S25" s="122">
        <f t="shared" si="11"/>
        <v>6832.0435130314791</v>
      </c>
      <c r="T25" s="122">
        <f t="shared" si="11"/>
        <v>6539.2614365451391</v>
      </c>
      <c r="U25" s="122">
        <f t="shared" si="11"/>
        <v>6709.2128634727142</v>
      </c>
      <c r="V25" s="122">
        <f t="shared" si="11"/>
        <v>6689.3525867579347</v>
      </c>
      <c r="W25" s="122">
        <f t="shared" ref="W25:Y25" si="12">SUM(W26:W27)</f>
        <v>7542.5116605583607</v>
      </c>
      <c r="X25" s="122">
        <f t="shared" si="12"/>
        <v>6931.1943384818233</v>
      </c>
      <c r="Y25" s="122">
        <f t="shared" si="12"/>
        <v>6711.1004119647323</v>
      </c>
      <c r="DA25" s="130" t="s">
        <v>2433</v>
      </c>
    </row>
    <row r="26" spans="1:105" ht="12" customHeight="1" x14ac:dyDescent="0.25">
      <c r="A26" s="97" t="s">
        <v>74</v>
      </c>
      <c r="B26" s="98">
        <v>4574.2889982852466</v>
      </c>
      <c r="C26" s="98">
        <v>4711.9629707290633</v>
      </c>
      <c r="D26" s="98">
        <v>4813.2169625934466</v>
      </c>
      <c r="E26" s="98">
        <v>5494.1155864621014</v>
      </c>
      <c r="F26" s="98">
        <v>5288.4872931908976</v>
      </c>
      <c r="G26" s="98">
        <v>6125.6553043977901</v>
      </c>
      <c r="H26" s="98">
        <v>5688.0460801276877</v>
      </c>
      <c r="I26" s="98">
        <v>5722.9347264798425</v>
      </c>
      <c r="J26" s="98">
        <v>6556.3882681850046</v>
      </c>
      <c r="K26" s="98">
        <v>6417.6605763000462</v>
      </c>
      <c r="L26" s="98">
        <v>6652.8981398157539</v>
      </c>
      <c r="M26" s="98">
        <v>5857.8890903070433</v>
      </c>
      <c r="N26" s="98">
        <v>6356.4257842685465</v>
      </c>
      <c r="O26" s="98">
        <v>6671.4695183411159</v>
      </c>
      <c r="P26" s="98">
        <v>5912.3193602146102</v>
      </c>
      <c r="Q26" s="98">
        <v>6181.9862792608574</v>
      </c>
      <c r="R26" s="98">
        <v>6470.3431758280958</v>
      </c>
      <c r="S26" s="98">
        <v>6703.8683924304423</v>
      </c>
      <c r="T26" s="98">
        <v>6417.8151445367821</v>
      </c>
      <c r="U26" s="98">
        <v>6583.8530180911312</v>
      </c>
      <c r="V26" s="98">
        <v>6564.978898493222</v>
      </c>
      <c r="W26" s="98">
        <v>7364.3727561952019</v>
      </c>
      <c r="X26" s="98">
        <v>6761.6446207945701</v>
      </c>
      <c r="Y26" s="98">
        <v>6554.7139234680199</v>
      </c>
      <c r="DA26" s="63" t="s">
        <v>2434</v>
      </c>
    </row>
    <row r="27" spans="1:105" ht="12" customHeight="1" x14ac:dyDescent="0.25">
      <c r="A27" s="97" t="s">
        <v>53</v>
      </c>
      <c r="B27" s="98">
        <v>118.0447587289222</v>
      </c>
      <c r="C27" s="98">
        <v>118.31048826274369</v>
      </c>
      <c r="D27" s="98">
        <v>119.37236256321894</v>
      </c>
      <c r="E27" s="98">
        <v>122.84225641774974</v>
      </c>
      <c r="F27" s="98">
        <v>125.24791956386623</v>
      </c>
      <c r="G27" s="98">
        <v>143.04078163317502</v>
      </c>
      <c r="H27" s="98">
        <v>128.74704361347136</v>
      </c>
      <c r="I27" s="98">
        <v>125.14109674887494</v>
      </c>
      <c r="J27" s="98">
        <v>136.83531622905136</v>
      </c>
      <c r="K27" s="98">
        <v>131.697798077691</v>
      </c>
      <c r="L27" s="98">
        <v>140.71339042049405</v>
      </c>
      <c r="M27" s="98">
        <v>124.12176214505459</v>
      </c>
      <c r="N27" s="98">
        <v>125.31242704557107</v>
      </c>
      <c r="O27" s="98">
        <v>139.73359782660603</v>
      </c>
      <c r="P27" s="98">
        <v>127.08574876840687</v>
      </c>
      <c r="Q27" s="98">
        <v>119.56241328849399</v>
      </c>
      <c r="R27" s="98">
        <v>124.69336490540405</v>
      </c>
      <c r="S27" s="98">
        <v>128.1751206010365</v>
      </c>
      <c r="T27" s="98">
        <v>121.44629200835698</v>
      </c>
      <c r="U27" s="98">
        <v>125.35984538158309</v>
      </c>
      <c r="V27" s="98">
        <v>124.37368826471297</v>
      </c>
      <c r="W27" s="98">
        <v>178.13890436315918</v>
      </c>
      <c r="X27" s="98">
        <v>169.54971768725278</v>
      </c>
      <c r="Y27" s="98">
        <v>156.38648849671273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56.804727476700897</v>
      </c>
      <c r="C28" s="122">
        <f t="shared" si="13"/>
        <v>75.36160340902714</v>
      </c>
      <c r="D28" s="122">
        <f t="shared" si="13"/>
        <v>66.892121752858401</v>
      </c>
      <c r="E28" s="122">
        <f t="shared" si="13"/>
        <v>203.59687837812979</v>
      </c>
      <c r="F28" s="122">
        <f t="shared" si="13"/>
        <v>82.985341741028748</v>
      </c>
      <c r="G28" s="122">
        <f t="shared" si="13"/>
        <v>92.782637573771282</v>
      </c>
      <c r="H28" s="122">
        <f t="shared" si="13"/>
        <v>134.06471767973693</v>
      </c>
      <c r="I28" s="122">
        <f t="shared" si="13"/>
        <v>143.43141624644815</v>
      </c>
      <c r="J28" s="122">
        <f t="shared" si="13"/>
        <v>206.05236140371682</v>
      </c>
      <c r="K28" s="122">
        <f t="shared" si="13"/>
        <v>245.16776728500176</v>
      </c>
      <c r="L28" s="122">
        <f t="shared" si="13"/>
        <v>209.67310274435943</v>
      </c>
      <c r="M28" s="122">
        <f t="shared" si="13"/>
        <v>260.95318233032964</v>
      </c>
      <c r="N28" s="122">
        <f t="shared" si="13"/>
        <v>453.60165928937602</v>
      </c>
      <c r="O28" s="122">
        <f t="shared" si="13"/>
        <v>277.20332331113764</v>
      </c>
      <c r="P28" s="122">
        <f t="shared" si="13"/>
        <v>210.0870103445834</v>
      </c>
      <c r="Q28" s="122">
        <f t="shared" si="13"/>
        <v>423.18905954512445</v>
      </c>
      <c r="R28" s="122">
        <f t="shared" si="13"/>
        <v>293.43283258032989</v>
      </c>
      <c r="S28" s="122">
        <f t="shared" si="13"/>
        <v>441.44766136099685</v>
      </c>
      <c r="T28" s="122">
        <f t="shared" si="13"/>
        <v>350.77341740679316</v>
      </c>
      <c r="U28" s="122">
        <f t="shared" si="13"/>
        <v>441.59803490125631</v>
      </c>
      <c r="V28" s="122">
        <f t="shared" si="13"/>
        <v>348.86792583685974</v>
      </c>
      <c r="W28" s="122">
        <f t="shared" si="13"/>
        <v>338.01443121758928</v>
      </c>
      <c r="X28" s="122">
        <f t="shared" si="13"/>
        <v>504.80562709872197</v>
      </c>
      <c r="Y28" s="122">
        <f t="shared" si="13"/>
        <v>425.64580136981493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56.804727476700897</v>
      </c>
      <c r="C29" s="98">
        <f>IF(RES_hhdet_tes!C29=0,0,RES_hhdet_tes!C29*1000*11630/RES_hhdet_num!C24)</f>
        <v>75.36160340902714</v>
      </c>
      <c r="D29" s="98">
        <f>IF(RES_hhdet_tes!D29=0,0,RES_hhdet_tes!D29*1000*11630/RES_hhdet_num!D24)</f>
        <v>66.892121752858401</v>
      </c>
      <c r="E29" s="98">
        <f>IF(RES_hhdet_tes!E29=0,0,RES_hhdet_tes!E29*1000*11630/RES_hhdet_num!E24)</f>
        <v>203.59687837812979</v>
      </c>
      <c r="F29" s="98">
        <f>IF(RES_hhdet_tes!F29=0,0,RES_hhdet_tes!F29*1000*11630/RES_hhdet_num!F24)</f>
        <v>82.985341741028748</v>
      </c>
      <c r="G29" s="98">
        <f>IF(RES_hhdet_tes!G29=0,0,RES_hhdet_tes!G29*1000*11630/RES_hhdet_num!G24)</f>
        <v>92.782637573771282</v>
      </c>
      <c r="H29" s="98">
        <f>IF(RES_hhdet_tes!H29=0,0,RES_hhdet_tes!H29*1000*11630/RES_hhdet_num!H24)</f>
        <v>134.06471767973693</v>
      </c>
      <c r="I29" s="98">
        <f>IF(RES_hhdet_tes!I29=0,0,RES_hhdet_tes!I29*1000*11630/RES_hhdet_num!I24)</f>
        <v>143.43141624644815</v>
      </c>
      <c r="J29" s="98">
        <f>IF(RES_hhdet_tes!J29=0,0,RES_hhdet_tes!J29*1000*11630/RES_hhdet_num!J24)</f>
        <v>206.05236140371682</v>
      </c>
      <c r="K29" s="98">
        <f>IF(RES_hhdet_tes!K29=0,0,RES_hhdet_tes!K29*1000*11630/RES_hhdet_num!K24)</f>
        <v>245.16776728500176</v>
      </c>
      <c r="L29" s="98">
        <f>IF(RES_hhdet_tes!L29=0,0,RES_hhdet_tes!L29*1000*11630/RES_hhdet_num!L24)</f>
        <v>209.67310274435943</v>
      </c>
      <c r="M29" s="98">
        <f>IF(RES_hhdet_tes!M29=0,0,RES_hhdet_tes!M29*1000*11630/RES_hhdet_num!M24)</f>
        <v>260.95318233032964</v>
      </c>
      <c r="N29" s="98">
        <f>IF(RES_hhdet_tes!N29=0,0,RES_hhdet_tes!N29*1000*11630/RES_hhdet_num!N24)</f>
        <v>453.60165928937602</v>
      </c>
      <c r="O29" s="98">
        <f>IF(RES_hhdet_tes!O29=0,0,RES_hhdet_tes!O29*1000*11630/RES_hhdet_num!O24)</f>
        <v>277.20332331113764</v>
      </c>
      <c r="P29" s="98">
        <f>IF(RES_hhdet_tes!P29=0,0,RES_hhdet_tes!P29*1000*11630/RES_hhdet_num!P24)</f>
        <v>210.0870103445834</v>
      </c>
      <c r="Q29" s="98">
        <f>IF(RES_hhdet_tes!Q29=0,0,RES_hhdet_tes!Q29*1000*11630/RES_hhdet_num!Q24)</f>
        <v>423.18905954512445</v>
      </c>
      <c r="R29" s="98">
        <f>IF(RES_hhdet_tes!R29=0,0,RES_hhdet_tes!R29*1000*11630/RES_hhdet_num!R24)</f>
        <v>293.43283258032989</v>
      </c>
      <c r="S29" s="98">
        <f>IF(RES_hhdet_tes!S29=0,0,RES_hhdet_tes!S29*1000*11630/RES_hhdet_num!S24)</f>
        <v>441.44766136099685</v>
      </c>
      <c r="T29" s="98">
        <f>IF(RES_hhdet_tes!T29=0,0,RES_hhdet_tes!T29*1000*11630/RES_hhdet_num!T24)</f>
        <v>350.77341740679316</v>
      </c>
      <c r="U29" s="98">
        <f>IF(RES_hhdet_tes!U29=0,0,RES_hhdet_tes!U29*1000*11630/RES_hhdet_num!U24)</f>
        <v>441.59803490125631</v>
      </c>
      <c r="V29" s="98">
        <f>IF(RES_hhdet_tes!V29=0,0,RES_hhdet_tes!V29*1000*11630/RES_hhdet_num!V24)</f>
        <v>348.86792583685974</v>
      </c>
      <c r="W29" s="98">
        <f>IF(RES_hhdet_tes!W29=0,0,RES_hhdet_tes!W29*1000*11630/RES_hhdet_num!W24)</f>
        <v>338.01443121758928</v>
      </c>
      <c r="X29" s="98">
        <f>IF(RES_hhdet_tes!X29=0,0,RES_hhdet_tes!X29*1000*11630/RES_hhdet_num!X24)</f>
        <v>504.80562709872197</v>
      </c>
      <c r="Y29" s="98">
        <f>IF(RES_hhdet_tes!Y29=0,0,RES_hhdet_tes!Y29*1000*11630/RES_hhdet_num!Y24)</f>
        <v>425.64580136981493</v>
      </c>
      <c r="DA29" s="63" t="s">
        <v>2437</v>
      </c>
    </row>
    <row r="30" spans="1:105" ht="12" customHeight="1" x14ac:dyDescent="0.25">
      <c r="A30" s="121" t="s">
        <v>55</v>
      </c>
      <c r="B30" s="122">
        <v>1187.6021151677999</v>
      </c>
      <c r="C30" s="122">
        <v>1184.2711713776393</v>
      </c>
      <c r="D30" s="122">
        <v>1208.7223149826707</v>
      </c>
      <c r="E30" s="122">
        <v>1164.9158124997871</v>
      </c>
      <c r="F30" s="122">
        <v>1268.1436149834135</v>
      </c>
      <c r="G30" s="122">
        <v>1187.0718560565172</v>
      </c>
      <c r="H30" s="122">
        <v>1165.2706580524648</v>
      </c>
      <c r="I30" s="122">
        <v>1087.1849228243827</v>
      </c>
      <c r="J30" s="122">
        <v>1058.4567382959756</v>
      </c>
      <c r="K30" s="122">
        <v>1053.0006306252665</v>
      </c>
      <c r="L30" s="122">
        <v>1130.0502775550983</v>
      </c>
      <c r="M30" s="122">
        <v>1234.0644357213928</v>
      </c>
      <c r="N30" s="122">
        <v>1165.2081252660128</v>
      </c>
      <c r="O30" s="122">
        <v>1124.5022953499458</v>
      </c>
      <c r="P30" s="122">
        <v>1125.4992359806956</v>
      </c>
      <c r="Q30" s="122">
        <v>1097.3179013146089</v>
      </c>
      <c r="R30" s="122">
        <v>1113.3396342943709</v>
      </c>
      <c r="S30" s="122">
        <v>1131.3187683050437</v>
      </c>
      <c r="T30" s="122">
        <v>1135.4453460242016</v>
      </c>
      <c r="U30" s="122">
        <v>1135.1781773178309</v>
      </c>
      <c r="V30" s="122">
        <v>1126.2861975572205</v>
      </c>
      <c r="W30" s="122">
        <v>970.16366397377305</v>
      </c>
      <c r="X30" s="122">
        <v>717.64295248920723</v>
      </c>
      <c r="Y30" s="122">
        <v>751.54856026699815</v>
      </c>
      <c r="DA30" s="130" t="s">
        <v>2438</v>
      </c>
    </row>
    <row r="31" spans="1:105" ht="12" customHeight="1" x14ac:dyDescent="0.25">
      <c r="A31" s="97" t="s">
        <v>141</v>
      </c>
      <c r="B31" s="98">
        <v>1180.6108621988367</v>
      </c>
      <c r="C31" s="98">
        <v>1200.0465410815098</v>
      </c>
      <c r="D31" s="98">
        <v>1185.5486497489353</v>
      </c>
      <c r="E31" s="98">
        <v>1169.640553876294</v>
      </c>
      <c r="F31" s="98">
        <v>1325.1484496291316</v>
      </c>
      <c r="G31" s="98">
        <v>1206.9723578395701</v>
      </c>
      <c r="H31" s="98">
        <v>1177.6488589486676</v>
      </c>
      <c r="I31" s="98">
        <v>1070.9986799795836</v>
      </c>
      <c r="J31" s="98">
        <v>1021.469039887354</v>
      </c>
      <c r="K31" s="98">
        <v>1037.1409380548919</v>
      </c>
      <c r="L31" s="98">
        <v>1126.9573070511931</v>
      </c>
      <c r="M31" s="98">
        <v>1269.3876530924535</v>
      </c>
      <c r="N31" s="98">
        <v>1186.1514229217919</v>
      </c>
      <c r="O31" s="98">
        <v>1141.5847627676974</v>
      </c>
      <c r="P31" s="98">
        <v>1053.9864576159564</v>
      </c>
      <c r="Q31" s="98">
        <v>1076.5426231599627</v>
      </c>
      <c r="R31" s="98">
        <v>1110.5364263214394</v>
      </c>
      <c r="S31" s="98">
        <v>1144.1201224461063</v>
      </c>
      <c r="T31" s="98">
        <v>1156.2740943914407</v>
      </c>
      <c r="U31" s="98">
        <v>1110.1420312560767</v>
      </c>
      <c r="V31" s="98">
        <v>1046.2858246347205</v>
      </c>
      <c r="W31" s="98">
        <v>924.59332993006831</v>
      </c>
      <c r="X31" s="98">
        <v>787.75570137597629</v>
      </c>
      <c r="Y31" s="98">
        <v>738.17653219185263</v>
      </c>
      <c r="DA31" s="63" t="s">
        <v>2439</v>
      </c>
    </row>
    <row r="32" spans="1:105" ht="12" customHeight="1" x14ac:dyDescent="0.25">
      <c r="A32" s="97" t="s">
        <v>140</v>
      </c>
      <c r="B32" s="98">
        <v>1180.6108621988369</v>
      </c>
      <c r="C32" s="98">
        <v>1200.0726600737191</v>
      </c>
      <c r="D32" s="98">
        <v>1185.55945347582</v>
      </c>
      <c r="E32" s="98">
        <v>1169.762116803148</v>
      </c>
      <c r="F32" s="98">
        <v>1325.2873509040407</v>
      </c>
      <c r="G32" s="98">
        <v>1207.3136413615832</v>
      </c>
      <c r="H32" s="98">
        <v>1177.9054642749384</v>
      </c>
      <c r="I32" s="98">
        <v>1071.3358243490457</v>
      </c>
      <c r="J32" s="98">
        <v>1020.5320988827012</v>
      </c>
      <c r="K32" s="98">
        <v>1035.9830547185798</v>
      </c>
      <c r="L32" s="98">
        <v>1125.3767026960238</v>
      </c>
      <c r="M32" s="98">
        <v>1268.1940024099347</v>
      </c>
      <c r="N32" s="98">
        <v>1185.6339173826675</v>
      </c>
      <c r="O32" s="98">
        <v>1141.5753661314927</v>
      </c>
      <c r="P32" s="98">
        <v>1054.0176185836167</v>
      </c>
      <c r="Q32" s="98">
        <v>1076.956204055085</v>
      </c>
      <c r="R32" s="98">
        <v>1110.9423045933765</v>
      </c>
      <c r="S32" s="98">
        <v>1144.4061848686679</v>
      </c>
      <c r="T32" s="98">
        <v>1156.5419638263843</v>
      </c>
      <c r="U32" s="98">
        <v>1110.0565165382311</v>
      </c>
      <c r="V32" s="98">
        <v>1046.3069461934479</v>
      </c>
      <c r="W32" s="98">
        <v>924.6341093800761</v>
      </c>
      <c r="X32" s="98">
        <v>787.35649897370251</v>
      </c>
      <c r="Y32" s="98">
        <v>737.87909146679874</v>
      </c>
      <c r="DA32" s="63" t="s">
        <v>2440</v>
      </c>
    </row>
    <row r="33" spans="1:105" ht="12" customHeight="1" x14ac:dyDescent="0.25">
      <c r="A33" s="100" t="s">
        <v>50</v>
      </c>
      <c r="B33" s="101">
        <v>216.84041712721574</v>
      </c>
      <c r="C33" s="101">
        <v>191.52964734017505</v>
      </c>
      <c r="D33" s="101">
        <v>221.17021085437679</v>
      </c>
      <c r="E33" s="101">
        <v>182.49997111595988</v>
      </c>
      <c r="F33" s="101">
        <v>256.67838230316562</v>
      </c>
      <c r="G33" s="101">
        <v>195.40364798744079</v>
      </c>
      <c r="H33" s="101">
        <v>185.96338490650223</v>
      </c>
      <c r="I33" s="101">
        <v>156.43948179496792</v>
      </c>
      <c r="J33" s="101">
        <v>188.07032212570326</v>
      </c>
      <c r="K33" s="101">
        <v>151.46679242917492</v>
      </c>
      <c r="L33" s="101">
        <v>157.3745383604834</v>
      </c>
      <c r="M33" s="101">
        <v>220.88762729998791</v>
      </c>
      <c r="N33" s="101">
        <v>149.96609304059032</v>
      </c>
      <c r="O33" s="101">
        <v>136.52610038602856</v>
      </c>
      <c r="P33" s="101">
        <v>211.56636726386455</v>
      </c>
      <c r="Q33" s="101">
        <v>140.15313992605377</v>
      </c>
      <c r="R33" s="101">
        <v>138.55510594355476</v>
      </c>
      <c r="S33" s="101">
        <v>156.44354998180373</v>
      </c>
      <c r="T33" s="101">
        <v>145.32158463298171</v>
      </c>
      <c r="U33" s="101">
        <v>163.57755235964282</v>
      </c>
      <c r="V33" s="101">
        <v>169.53163896082859</v>
      </c>
      <c r="W33" s="101">
        <v>199.31047378840043</v>
      </c>
      <c r="X33" s="101">
        <v>85.505169820767932</v>
      </c>
      <c r="Y33" s="101">
        <v>149.83640465090349</v>
      </c>
      <c r="DA33" s="131" t="s">
        <v>2441</v>
      </c>
    </row>
    <row r="34" spans="1:105" ht="12" customHeight="1" x14ac:dyDescent="0.25">
      <c r="A34" s="103" t="s">
        <v>52</v>
      </c>
      <c r="B34" s="104">
        <v>963.77044507162111</v>
      </c>
      <c r="C34" s="104">
        <v>1008.5430127335442</v>
      </c>
      <c r="D34" s="104">
        <v>964.38924262144315</v>
      </c>
      <c r="E34" s="104">
        <v>987.26214568718819</v>
      </c>
      <c r="F34" s="104">
        <v>1068.608968600875</v>
      </c>
      <c r="G34" s="104">
        <v>1011.9099933741422</v>
      </c>
      <c r="H34" s="104">
        <v>991.94207936843611</v>
      </c>
      <c r="I34" s="104">
        <v>914.89634255407759</v>
      </c>
      <c r="J34" s="104">
        <v>832.46177675699778</v>
      </c>
      <c r="K34" s="104">
        <v>884.51626228940484</v>
      </c>
      <c r="L34" s="104">
        <v>968.00216433554056</v>
      </c>
      <c r="M34" s="104">
        <v>1047.3063751099467</v>
      </c>
      <c r="N34" s="104">
        <v>1035.6678243420772</v>
      </c>
      <c r="O34" s="104">
        <v>1005.0492657454643</v>
      </c>
      <c r="P34" s="104">
        <v>842.45125131975215</v>
      </c>
      <c r="Q34" s="104">
        <v>936.80306412903121</v>
      </c>
      <c r="R34" s="104">
        <v>972.38719864982158</v>
      </c>
      <c r="S34" s="104">
        <v>987.96263488686407</v>
      </c>
      <c r="T34" s="104">
        <v>1011.2203791934026</v>
      </c>
      <c r="U34" s="104">
        <v>946.4789641785884</v>
      </c>
      <c r="V34" s="104">
        <v>876.77530723261918</v>
      </c>
      <c r="W34" s="104">
        <v>725.32363559167572</v>
      </c>
      <c r="X34" s="104">
        <v>701.85132915293468</v>
      </c>
      <c r="Y34" s="104">
        <v>588.04268681589519</v>
      </c>
      <c r="DA34" s="132" t="s">
        <v>2442</v>
      </c>
    </row>
    <row r="35" spans="1:105" ht="12" customHeight="1" x14ac:dyDescent="0.25">
      <c r="A35" s="106" t="s">
        <v>122</v>
      </c>
      <c r="B35" s="101">
        <v>1194.5331725524657</v>
      </c>
      <c r="C35" s="101">
        <v>1169.3570130346054</v>
      </c>
      <c r="D35" s="101">
        <v>1228.6688574467926</v>
      </c>
      <c r="E35" s="101">
        <v>1161.1376074082034</v>
      </c>
      <c r="F35" s="101">
        <v>1225.0782136489538</v>
      </c>
      <c r="G35" s="101">
        <v>1175.0600451780963</v>
      </c>
      <c r="H35" s="101">
        <v>1159.7735255319799</v>
      </c>
      <c r="I35" s="101">
        <v>1092.8569325536666</v>
      </c>
      <c r="J35" s="101">
        <v>1070.6722624167685</v>
      </c>
      <c r="K35" s="101">
        <v>1058.1588574298328</v>
      </c>
      <c r="L35" s="101">
        <v>1131.142091349752</v>
      </c>
      <c r="M35" s="101">
        <v>1223.2127830821969</v>
      </c>
      <c r="N35" s="101">
        <v>1159.1068727079667</v>
      </c>
      <c r="O35" s="101">
        <v>1119.6809190216827</v>
      </c>
      <c r="P35" s="101">
        <v>1143.8017411981591</v>
      </c>
      <c r="Q35" s="101">
        <v>1102.3761262175356</v>
      </c>
      <c r="R35" s="101">
        <v>1113.5975099566772</v>
      </c>
      <c r="S35" s="101">
        <v>1127.1102731258909</v>
      </c>
      <c r="T35" s="101">
        <v>1128.7714531275196</v>
      </c>
      <c r="U35" s="101">
        <v>1142.091432790565</v>
      </c>
      <c r="V35" s="101">
        <v>1151.9334114777787</v>
      </c>
      <c r="W35" s="101">
        <v>985.29934829969875</v>
      </c>
      <c r="X35" s="101">
        <v>662.62224480760165</v>
      </c>
      <c r="Y35" s="101">
        <v>755.05490284035886</v>
      </c>
      <c r="DA35" s="131" t="s">
        <v>2443</v>
      </c>
    </row>
    <row r="36" spans="1:105" ht="12" customHeight="1" x14ac:dyDescent="0.25">
      <c r="A36" s="107" t="s">
        <v>121</v>
      </c>
      <c r="B36" s="104">
        <v>1194.5331725524659</v>
      </c>
      <c r="C36" s="104">
        <v>1169.4103514929002</v>
      </c>
      <c r="D36" s="104">
        <v>1228.7885382160857</v>
      </c>
      <c r="E36" s="104">
        <v>1161.3560687500501</v>
      </c>
      <c r="F36" s="104">
        <v>1225.2974709467519</v>
      </c>
      <c r="G36" s="104">
        <v>1175.3181775632538</v>
      </c>
      <c r="H36" s="104">
        <v>1159.9402662275238</v>
      </c>
      <c r="I36" s="104">
        <v>1092.9231552417993</v>
      </c>
      <c r="J36" s="104">
        <v>1069.881944302472</v>
      </c>
      <c r="K36" s="104">
        <v>1057.355551397204</v>
      </c>
      <c r="L36" s="104">
        <v>1130.3432761692225</v>
      </c>
      <c r="M36" s="104">
        <v>1222.3934909594468</v>
      </c>
      <c r="N36" s="104">
        <v>1158.7153559419589</v>
      </c>
      <c r="O36" s="104">
        <v>1119.8273949014958</v>
      </c>
      <c r="P36" s="104">
        <v>1145.0232732007714</v>
      </c>
      <c r="Q36" s="104">
        <v>1103.1466783726623</v>
      </c>
      <c r="R36" s="104">
        <v>1115.286863936991</v>
      </c>
      <c r="S36" s="104">
        <v>1129.5534969068872</v>
      </c>
      <c r="T36" s="104">
        <v>1131.2432339208515</v>
      </c>
      <c r="U36" s="104">
        <v>1143.5209031318802</v>
      </c>
      <c r="V36" s="104">
        <v>1153.6020103967744</v>
      </c>
      <c r="W36" s="104">
        <v>989.36370352491122</v>
      </c>
      <c r="X36" s="104">
        <v>706.6315148145228</v>
      </c>
      <c r="Y36" s="104">
        <v>759.18993859824252</v>
      </c>
      <c r="DA36" s="132" t="s">
        <v>2444</v>
      </c>
    </row>
    <row r="37" spans="1:105" ht="12" customHeight="1" x14ac:dyDescent="0.25">
      <c r="A37" s="108" t="s">
        <v>53</v>
      </c>
      <c r="B37" s="98">
        <v>219.4246650546211</v>
      </c>
      <c r="C37" s="98">
        <v>186.53444272581331</v>
      </c>
      <c r="D37" s="98">
        <v>229.31142911541437</v>
      </c>
      <c r="E37" s="98">
        <v>181.0746277335937</v>
      </c>
      <c r="F37" s="98">
        <v>237.21333506539082</v>
      </c>
      <c r="G37" s="98">
        <v>190.01444183113347</v>
      </c>
      <c r="H37" s="98">
        <v>182.92408726919427</v>
      </c>
      <c r="I37" s="98">
        <v>159.79257492652579</v>
      </c>
      <c r="J37" s="98">
        <v>198.19086403993396</v>
      </c>
      <c r="K37" s="98">
        <v>155.06935046605935</v>
      </c>
      <c r="L37" s="98">
        <v>157.60420029376482</v>
      </c>
      <c r="M37" s="98">
        <v>212.83155371748907</v>
      </c>
      <c r="N37" s="98">
        <v>145.71860026693992</v>
      </c>
      <c r="O37" s="98">
        <v>132.76532636577446</v>
      </c>
      <c r="P37" s="98">
        <v>231.77088382941486</v>
      </c>
      <c r="Q37" s="98">
        <v>144.06804422117284</v>
      </c>
      <c r="R37" s="98">
        <v>138.78921235680923</v>
      </c>
      <c r="S37" s="98">
        <v>154.29892597584021</v>
      </c>
      <c r="T37" s="98">
        <v>140.49604807770356</v>
      </c>
      <c r="U37" s="98">
        <v>169.72058236886758</v>
      </c>
      <c r="V37" s="98">
        <v>190.98027241352938</v>
      </c>
      <c r="W37" s="98">
        <v>197.43091384764031</v>
      </c>
      <c r="X37" s="98">
        <v>6.5734640799659321</v>
      </c>
      <c r="Y37" s="98">
        <v>132.07023894602818</v>
      </c>
      <c r="DA37" s="63" t="s">
        <v>2445</v>
      </c>
    </row>
    <row r="38" spans="1:105" ht="12" customHeight="1" x14ac:dyDescent="0.25">
      <c r="A38" s="108" t="s">
        <v>52</v>
      </c>
      <c r="B38" s="98">
        <v>975.10850749784447</v>
      </c>
      <c r="C38" s="98">
        <v>982.8759087670868</v>
      </c>
      <c r="D38" s="98">
        <v>999.47710910067121</v>
      </c>
      <c r="E38" s="98">
        <v>980.28144101645648</v>
      </c>
      <c r="F38" s="98">
        <v>988.08413588136091</v>
      </c>
      <c r="G38" s="98">
        <v>985.30373573212034</v>
      </c>
      <c r="H38" s="98">
        <v>977.01617895832965</v>
      </c>
      <c r="I38" s="98">
        <v>933.13058031527362</v>
      </c>
      <c r="J38" s="98">
        <v>871.69108026253832</v>
      </c>
      <c r="K38" s="98">
        <v>902.28620093114466</v>
      </c>
      <c r="L38" s="98">
        <v>972.73907587545739</v>
      </c>
      <c r="M38" s="98">
        <v>1009.5619372419579</v>
      </c>
      <c r="N38" s="98">
        <v>1012.9967556750191</v>
      </c>
      <c r="O38" s="98">
        <v>987.06206853572132</v>
      </c>
      <c r="P38" s="98">
        <v>913.25238937135668</v>
      </c>
      <c r="Q38" s="98">
        <v>959.07863415148938</v>
      </c>
      <c r="R38" s="98">
        <v>976.4976515801817</v>
      </c>
      <c r="S38" s="98">
        <v>975.25457093104728</v>
      </c>
      <c r="T38" s="98">
        <v>990.74718584314803</v>
      </c>
      <c r="U38" s="98">
        <v>973.80032076301279</v>
      </c>
      <c r="V38" s="98">
        <v>962.621737983245</v>
      </c>
      <c r="W38" s="98">
        <v>791.93278967727088</v>
      </c>
      <c r="X38" s="98">
        <v>700.0580507345569</v>
      </c>
      <c r="Y38" s="98">
        <v>627.11969965221442</v>
      </c>
      <c r="DA38" s="63" t="s">
        <v>2446</v>
      </c>
    </row>
    <row r="39" spans="1:105" ht="12" customHeight="1" x14ac:dyDescent="0.25">
      <c r="A39" s="121" t="s">
        <v>54</v>
      </c>
      <c r="B39" s="122">
        <v>619.1330129621665</v>
      </c>
      <c r="C39" s="122">
        <v>631.15902971935236</v>
      </c>
      <c r="D39" s="122">
        <v>637.57402314379965</v>
      </c>
      <c r="E39" s="122">
        <v>596.41083433820711</v>
      </c>
      <c r="F39" s="122">
        <v>686.42236933607751</v>
      </c>
      <c r="G39" s="122">
        <v>586.92624299319141</v>
      </c>
      <c r="H39" s="122">
        <v>606.9538905811321</v>
      </c>
      <c r="I39" s="122">
        <v>553.10667986162287</v>
      </c>
      <c r="J39" s="122">
        <v>507.33985974034061</v>
      </c>
      <c r="K39" s="122">
        <v>499.95955483544139</v>
      </c>
      <c r="L39" s="122">
        <v>473.60713640191494</v>
      </c>
      <c r="M39" s="122">
        <v>477.80019870427606</v>
      </c>
      <c r="N39" s="122">
        <v>413.17203901775423</v>
      </c>
      <c r="O39" s="122">
        <v>448.15925548377754</v>
      </c>
      <c r="P39" s="122">
        <v>405.9599765479673</v>
      </c>
      <c r="Q39" s="122">
        <v>421.16455044574576</v>
      </c>
      <c r="R39" s="122">
        <v>425.18457707227532</v>
      </c>
      <c r="S39" s="122">
        <v>489.59454784392426</v>
      </c>
      <c r="T39" s="122">
        <v>494.24070392571588</v>
      </c>
      <c r="U39" s="122">
        <v>496.05598730211346</v>
      </c>
      <c r="V39" s="122">
        <v>511.61584400788718</v>
      </c>
      <c r="W39" s="122">
        <v>481.94221554651472</v>
      </c>
      <c r="X39" s="122">
        <v>387.17809056254487</v>
      </c>
      <c r="Y39" s="122">
        <v>395.74134613964981</v>
      </c>
      <c r="DA39" s="130" t="s">
        <v>2447</v>
      </c>
    </row>
    <row r="40" spans="1:105" ht="12" customHeight="1" x14ac:dyDescent="0.25">
      <c r="A40" s="97" t="s">
        <v>50</v>
      </c>
      <c r="B40" s="98">
        <v>636.50118515268935</v>
      </c>
      <c r="C40" s="98">
        <v>621.73163814089844</v>
      </c>
      <c r="D40" s="98">
        <v>629.81553924562172</v>
      </c>
      <c r="E40" s="98">
        <v>614.13173837455201</v>
      </c>
      <c r="F40" s="98">
        <v>660.5384259542376</v>
      </c>
      <c r="G40" s="98">
        <v>617.59463180027728</v>
      </c>
      <c r="H40" s="98">
        <v>590.4295300635381</v>
      </c>
      <c r="I40" s="98">
        <v>532.10617120668599</v>
      </c>
      <c r="J40" s="98">
        <v>517.03622717561495</v>
      </c>
      <c r="K40" s="98">
        <v>490.11810737187216</v>
      </c>
      <c r="L40" s="98">
        <v>476.90891907263784</v>
      </c>
      <c r="M40" s="98">
        <v>490.73408536059821</v>
      </c>
      <c r="N40" s="98">
        <v>420.39777522034217</v>
      </c>
      <c r="O40" s="98">
        <v>420.3112220409559</v>
      </c>
      <c r="P40" s="98">
        <v>431.96171106080328</v>
      </c>
      <c r="Q40" s="98">
        <v>415.80099614791425</v>
      </c>
      <c r="R40" s="98">
        <v>436.17546981842497</v>
      </c>
      <c r="S40" s="98">
        <v>476.60423401849545</v>
      </c>
      <c r="T40" s="98">
        <v>494.59773024432064</v>
      </c>
      <c r="U40" s="98">
        <v>495.38228247869176</v>
      </c>
      <c r="V40" s="98">
        <v>493.82861152518535</v>
      </c>
      <c r="W40" s="98">
        <v>462.3662981965465</v>
      </c>
      <c r="X40" s="98">
        <v>409.29058394233715</v>
      </c>
      <c r="Y40" s="98">
        <v>387.0117281817906</v>
      </c>
      <c r="DA40" s="63" t="s">
        <v>2448</v>
      </c>
    </row>
    <row r="41" spans="1:105" ht="12" customHeight="1" x14ac:dyDescent="0.25">
      <c r="A41" s="109" t="s">
        <v>120</v>
      </c>
      <c r="B41" s="33">
        <v>607.84334029870718</v>
      </c>
      <c r="C41" s="33">
        <v>637.0364743356464</v>
      </c>
      <c r="D41" s="33">
        <v>642.31515001244725</v>
      </c>
      <c r="E41" s="33">
        <v>585.36494048872282</v>
      </c>
      <c r="F41" s="33">
        <v>702.53962542680938</v>
      </c>
      <c r="G41" s="33">
        <v>569.31702927617152</v>
      </c>
      <c r="H41" s="33">
        <v>615.52774570654651</v>
      </c>
      <c r="I41" s="33">
        <v>563.46740085965462</v>
      </c>
      <c r="J41" s="33">
        <v>501.90173668091421</v>
      </c>
      <c r="K41" s="33">
        <v>505.61794859034541</v>
      </c>
      <c r="L41" s="33">
        <v>471.70910251155999</v>
      </c>
      <c r="M41" s="33">
        <v>470.51519921181438</v>
      </c>
      <c r="N41" s="33">
        <v>408.86663240498893</v>
      </c>
      <c r="O41" s="33">
        <v>464.82568148807763</v>
      </c>
      <c r="P41" s="33">
        <v>390.18364263610545</v>
      </c>
      <c r="Q41" s="33">
        <v>424.24265644029344</v>
      </c>
      <c r="R41" s="33">
        <v>419.12995650019445</v>
      </c>
      <c r="S41" s="33">
        <v>496.24736394777284</v>
      </c>
      <c r="T41" s="33">
        <v>494.06302704604235</v>
      </c>
      <c r="U41" s="33">
        <v>496.37820433083027</v>
      </c>
      <c r="V41" s="33">
        <v>520.2578023819101</v>
      </c>
      <c r="W41" s="33">
        <v>491.80313345241183</v>
      </c>
      <c r="X41" s="33">
        <v>374.80450286880597</v>
      </c>
      <c r="Y41" s="33">
        <v>400.86110741450858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6322.1130949677108</v>
      </c>
      <c r="C43" s="117">
        <f t="shared" si="14"/>
        <v>7064.2581929306989</v>
      </c>
      <c r="D43" s="117">
        <f t="shared" si="14"/>
        <v>7022.5418978618354</v>
      </c>
      <c r="E43" s="117">
        <f t="shared" si="14"/>
        <v>6889.8974671658507</v>
      </c>
      <c r="F43" s="117">
        <f t="shared" si="14"/>
        <v>7691.7220261460325</v>
      </c>
      <c r="G43" s="117">
        <f t="shared" si="14"/>
        <v>8159.3532740408236</v>
      </c>
      <c r="H43" s="117">
        <f t="shared" si="14"/>
        <v>8009.9728437145122</v>
      </c>
      <c r="I43" s="117">
        <f t="shared" si="14"/>
        <v>7309.1964552629624</v>
      </c>
      <c r="J43" s="117">
        <f t="shared" si="14"/>
        <v>7819.4020357356458</v>
      </c>
      <c r="K43" s="117">
        <f t="shared" si="14"/>
        <v>8445.3852122163134</v>
      </c>
      <c r="L43" s="117">
        <f t="shared" si="14"/>
        <v>7917.4709605668841</v>
      </c>
      <c r="M43" s="117">
        <f t="shared" si="14"/>
        <v>8249.7320536779698</v>
      </c>
      <c r="N43" s="117">
        <f t="shared" si="14"/>
        <v>8453.6139685551625</v>
      </c>
      <c r="O43" s="117">
        <f t="shared" si="14"/>
        <v>8784.7700040599502</v>
      </c>
      <c r="P43" s="117">
        <f t="shared" si="14"/>
        <v>7356.1534133576206</v>
      </c>
      <c r="Q43" s="117">
        <f t="shared" si="14"/>
        <v>8813.5172998918697</v>
      </c>
      <c r="R43" s="117">
        <f t="shared" ref="R43:V43" si="15">R44+R47+R49+R58</f>
        <v>8641.8698279478758</v>
      </c>
      <c r="S43" s="117">
        <f t="shared" si="15"/>
        <v>8141.0784976219256</v>
      </c>
      <c r="T43" s="117">
        <f t="shared" si="15"/>
        <v>9426.8100690810388</v>
      </c>
      <c r="U43" s="117">
        <f t="shared" si="15"/>
        <v>8597.7408134667021</v>
      </c>
      <c r="V43" s="117">
        <f t="shared" si="15"/>
        <v>8528.4725943887424</v>
      </c>
      <c r="W43" s="117">
        <f t="shared" ref="W43:Y43" si="16">W44+W47+W49+W58</f>
        <v>9140.8270714606679</v>
      </c>
      <c r="X43" s="117">
        <f t="shared" si="16"/>
        <v>8735.1747334880638</v>
      </c>
      <c r="Y43" s="117">
        <f t="shared" si="16"/>
        <v>7962.2345787897193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4446.698306580146</v>
      </c>
      <c r="C44" s="122">
        <f t="shared" si="17"/>
        <v>5166.2325286276791</v>
      </c>
      <c r="D44" s="122">
        <f t="shared" si="17"/>
        <v>5098.6316305177997</v>
      </c>
      <c r="E44" s="122">
        <f t="shared" si="17"/>
        <v>4960.473946937971</v>
      </c>
      <c r="F44" s="122">
        <f t="shared" si="17"/>
        <v>5688.9270862777448</v>
      </c>
      <c r="G44" s="122">
        <f t="shared" si="17"/>
        <v>6304.3450872352869</v>
      </c>
      <c r="H44" s="122">
        <f t="shared" si="17"/>
        <v>6124.3173023430954</v>
      </c>
      <c r="I44" s="122">
        <f t="shared" si="17"/>
        <v>5615.3530700761803</v>
      </c>
      <c r="J44" s="122">
        <f t="shared" si="17"/>
        <v>6160.4037153782738</v>
      </c>
      <c r="K44" s="122">
        <f t="shared" si="17"/>
        <v>6729.0119907548769</v>
      </c>
      <c r="L44" s="122">
        <f t="shared" si="17"/>
        <v>6265.8435064834557</v>
      </c>
      <c r="M44" s="122">
        <f t="shared" si="17"/>
        <v>6348.0448581658011</v>
      </c>
      <c r="N44" s="122">
        <f t="shared" si="17"/>
        <v>6481.4256053357931</v>
      </c>
      <c r="O44" s="122">
        <f t="shared" si="17"/>
        <v>6938.1582848909084</v>
      </c>
      <c r="P44" s="122">
        <f t="shared" si="17"/>
        <v>5583.5187021033325</v>
      </c>
      <c r="Q44" s="122">
        <f t="shared" si="17"/>
        <v>6754.4305088827996</v>
      </c>
      <c r="R44" s="122">
        <f t="shared" ref="R44:V44" si="18">SUM(R45:R46)</f>
        <v>6720.3569274519605</v>
      </c>
      <c r="S44" s="122">
        <f t="shared" si="18"/>
        <v>6048.5008639886464</v>
      </c>
      <c r="T44" s="122">
        <f t="shared" si="18"/>
        <v>7287.7351619642659</v>
      </c>
      <c r="U44" s="122">
        <f t="shared" si="18"/>
        <v>6525.0144692722961</v>
      </c>
      <c r="V44" s="122">
        <f t="shared" si="18"/>
        <v>6562.5855033407097</v>
      </c>
      <c r="W44" s="122">
        <f t="shared" ref="W44:Y44" si="19">SUM(W45:W46)</f>
        <v>7322.1696872638713</v>
      </c>
      <c r="X44" s="122">
        <f t="shared" si="19"/>
        <v>7073.8827763157551</v>
      </c>
      <c r="Y44" s="122">
        <f t="shared" si="19"/>
        <v>6387.7572972194312</v>
      </c>
      <c r="DA44" s="130" t="s">
        <v>2451</v>
      </c>
    </row>
    <row r="45" spans="1:105" ht="12" customHeight="1" x14ac:dyDescent="0.25">
      <c r="A45" s="97" t="s">
        <v>211</v>
      </c>
      <c r="B45" s="98">
        <v>4334.8329841367204</v>
      </c>
      <c r="C45" s="98">
        <v>5039.6932140050276</v>
      </c>
      <c r="D45" s="98">
        <v>4975.2409195842201</v>
      </c>
      <c r="E45" s="98">
        <v>4851.9889218428034</v>
      </c>
      <c r="F45" s="98">
        <v>5557.3125439875894</v>
      </c>
      <c r="G45" s="98">
        <v>6160.4908571709348</v>
      </c>
      <c r="H45" s="98">
        <v>5988.7636166516959</v>
      </c>
      <c r="I45" s="98">
        <v>5495.1919327957257</v>
      </c>
      <c r="J45" s="98">
        <v>6034.4612931864704</v>
      </c>
      <c r="K45" s="98">
        <v>6593.7016272408337</v>
      </c>
      <c r="L45" s="98">
        <v>6136.0615665362857</v>
      </c>
      <c r="M45" s="98">
        <v>6216.3281940864626</v>
      </c>
      <c r="N45" s="98">
        <v>6356.1192219489712</v>
      </c>
      <c r="O45" s="98">
        <v>6795.8201688630661</v>
      </c>
      <c r="P45" s="98">
        <v>5466.026061319265</v>
      </c>
      <c r="Q45" s="98">
        <v>6626.2753439490907</v>
      </c>
      <c r="R45" s="98">
        <v>6593.2941108210571</v>
      </c>
      <c r="S45" s="98">
        <v>5935.0256898012358</v>
      </c>
      <c r="T45" s="98">
        <v>7152.3883156655056</v>
      </c>
      <c r="U45" s="98">
        <v>6403.0963215512857</v>
      </c>
      <c r="V45" s="98">
        <v>6440.5687680861238</v>
      </c>
      <c r="W45" s="98">
        <v>7149.2348156519174</v>
      </c>
      <c r="X45" s="98">
        <v>6900.8426379058201</v>
      </c>
      <c r="Y45" s="98">
        <v>6238.9055632622949</v>
      </c>
      <c r="DA45" s="63" t="s">
        <v>2452</v>
      </c>
    </row>
    <row r="46" spans="1:105" ht="12" customHeight="1" x14ac:dyDescent="0.25">
      <c r="A46" s="97" t="s">
        <v>53</v>
      </c>
      <c r="B46" s="98">
        <v>111.8653224434255</v>
      </c>
      <c r="C46" s="98">
        <v>126.53931462265197</v>
      </c>
      <c r="D46" s="98">
        <v>123.39071093357967</v>
      </c>
      <c r="E46" s="98">
        <v>108.48502509516804</v>
      </c>
      <c r="F46" s="98">
        <v>131.61454229015527</v>
      </c>
      <c r="G46" s="98">
        <v>143.85423006435215</v>
      </c>
      <c r="H46" s="98">
        <v>135.55368569139958</v>
      </c>
      <c r="I46" s="98">
        <v>120.16113728045491</v>
      </c>
      <c r="J46" s="98">
        <v>125.94242219180322</v>
      </c>
      <c r="K46" s="98">
        <v>135.31036351404359</v>
      </c>
      <c r="L46" s="98">
        <v>129.78193994717017</v>
      </c>
      <c r="M46" s="98">
        <v>131.71666407933881</v>
      </c>
      <c r="N46" s="98">
        <v>125.30638338682152</v>
      </c>
      <c r="O46" s="98">
        <v>142.33811602784218</v>
      </c>
      <c r="P46" s="98">
        <v>117.49264078406785</v>
      </c>
      <c r="Q46" s="98">
        <v>128.15516493370873</v>
      </c>
      <c r="R46" s="98">
        <v>127.06281663090333</v>
      </c>
      <c r="S46" s="98">
        <v>113.47517418741086</v>
      </c>
      <c r="T46" s="98">
        <v>135.34684629875991</v>
      </c>
      <c r="U46" s="98">
        <v>121.91814772101009</v>
      </c>
      <c r="V46" s="98">
        <v>122.01673525458583</v>
      </c>
      <c r="W46" s="98">
        <v>172.93487161195364</v>
      </c>
      <c r="X46" s="98">
        <v>173.04013840993545</v>
      </c>
      <c r="Y46" s="98">
        <v>148.85173395713605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56.804598591125263</v>
      </c>
      <c r="C47" s="122">
        <f t="shared" si="20"/>
        <v>75.332053004107095</v>
      </c>
      <c r="D47" s="122">
        <f t="shared" si="20"/>
        <v>66.66828819215705</v>
      </c>
      <c r="E47" s="122">
        <f t="shared" si="20"/>
        <v>204.67888983653404</v>
      </c>
      <c r="F47" s="122">
        <f t="shared" si="20"/>
        <v>75.520484010797915</v>
      </c>
      <c r="G47" s="122">
        <f t="shared" si="20"/>
        <v>76.604722131574007</v>
      </c>
      <c r="H47" s="122">
        <f t="shared" si="20"/>
        <v>89.375833099920044</v>
      </c>
      <c r="I47" s="122">
        <f t="shared" si="20"/>
        <v>83.076263099851573</v>
      </c>
      <c r="J47" s="122">
        <f t="shared" si="20"/>
        <v>103.0040926877879</v>
      </c>
      <c r="K47" s="122">
        <f t="shared" si="20"/>
        <v>117.36909627104498</v>
      </c>
      <c r="L47" s="122">
        <f t="shared" si="20"/>
        <v>130.37687457513081</v>
      </c>
      <c r="M47" s="122">
        <f t="shared" si="20"/>
        <v>190.58631253642233</v>
      </c>
      <c r="N47" s="122">
        <f t="shared" si="20"/>
        <v>429.60909896732898</v>
      </c>
      <c r="O47" s="122">
        <f t="shared" si="20"/>
        <v>269.9827801999063</v>
      </c>
      <c r="P47" s="122">
        <f t="shared" si="20"/>
        <v>236.44028828769854</v>
      </c>
      <c r="Q47" s="122">
        <f t="shared" si="20"/>
        <v>509.4830990256811</v>
      </c>
      <c r="R47" s="122">
        <f t="shared" si="20"/>
        <v>379.11837459294753</v>
      </c>
      <c r="S47" s="122">
        <f t="shared" si="20"/>
        <v>558.29305669432745</v>
      </c>
      <c r="T47" s="122">
        <f t="shared" si="20"/>
        <v>400.37167054424407</v>
      </c>
      <c r="U47" s="122">
        <f t="shared" si="20"/>
        <v>479.97328244716533</v>
      </c>
      <c r="V47" s="122">
        <f t="shared" si="20"/>
        <v>358.19435486469501</v>
      </c>
      <c r="W47" s="122">
        <f t="shared" si="20"/>
        <v>348.46865727114493</v>
      </c>
      <c r="X47" s="122">
        <f t="shared" si="20"/>
        <v>536.87827862705387</v>
      </c>
      <c r="Y47" s="122">
        <f t="shared" si="20"/>
        <v>466.86631016054434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56.804598591125263</v>
      </c>
      <c r="C48" s="98">
        <f>IF(RES_hhdet_tes!C48=0,0,RES_hhdet_tes!C48*1000*11630/RES_hhdet_num!C43)</f>
        <v>75.332053004107095</v>
      </c>
      <c r="D48" s="98">
        <f>IF(RES_hhdet_tes!D48=0,0,RES_hhdet_tes!D48*1000*11630/RES_hhdet_num!D43)</f>
        <v>66.66828819215705</v>
      </c>
      <c r="E48" s="98">
        <f>IF(RES_hhdet_tes!E48=0,0,RES_hhdet_tes!E48*1000*11630/RES_hhdet_num!E43)</f>
        <v>204.67888983653404</v>
      </c>
      <c r="F48" s="98">
        <f>IF(RES_hhdet_tes!F48=0,0,RES_hhdet_tes!F48*1000*11630/RES_hhdet_num!F43)</f>
        <v>75.520484010797915</v>
      </c>
      <c r="G48" s="98">
        <f>IF(RES_hhdet_tes!G48=0,0,RES_hhdet_tes!G48*1000*11630/RES_hhdet_num!G43)</f>
        <v>76.604722131574007</v>
      </c>
      <c r="H48" s="98">
        <f>IF(RES_hhdet_tes!H48=0,0,RES_hhdet_tes!H48*1000*11630/RES_hhdet_num!H43)</f>
        <v>89.375833099920044</v>
      </c>
      <c r="I48" s="98">
        <f>IF(RES_hhdet_tes!I48=0,0,RES_hhdet_tes!I48*1000*11630/RES_hhdet_num!I43)</f>
        <v>83.076263099851573</v>
      </c>
      <c r="J48" s="98">
        <f>IF(RES_hhdet_tes!J48=0,0,RES_hhdet_tes!J48*1000*11630/RES_hhdet_num!J43)</f>
        <v>103.0040926877879</v>
      </c>
      <c r="K48" s="98">
        <f>IF(RES_hhdet_tes!K48=0,0,RES_hhdet_tes!K48*1000*11630/RES_hhdet_num!K43)</f>
        <v>117.36909627104498</v>
      </c>
      <c r="L48" s="98">
        <f>IF(RES_hhdet_tes!L48=0,0,RES_hhdet_tes!L48*1000*11630/RES_hhdet_num!L43)</f>
        <v>130.37687457513081</v>
      </c>
      <c r="M48" s="98">
        <f>IF(RES_hhdet_tes!M48=0,0,RES_hhdet_tes!M48*1000*11630/RES_hhdet_num!M43)</f>
        <v>190.58631253642233</v>
      </c>
      <c r="N48" s="98">
        <f>IF(RES_hhdet_tes!N48=0,0,RES_hhdet_tes!N48*1000*11630/RES_hhdet_num!N43)</f>
        <v>429.60909896732898</v>
      </c>
      <c r="O48" s="98">
        <f>IF(RES_hhdet_tes!O48=0,0,RES_hhdet_tes!O48*1000*11630/RES_hhdet_num!O43)</f>
        <v>269.9827801999063</v>
      </c>
      <c r="P48" s="98">
        <f>IF(RES_hhdet_tes!P48=0,0,RES_hhdet_tes!P48*1000*11630/RES_hhdet_num!P43)</f>
        <v>236.44028828769854</v>
      </c>
      <c r="Q48" s="98">
        <f>IF(RES_hhdet_tes!Q48=0,0,RES_hhdet_tes!Q48*1000*11630/RES_hhdet_num!Q43)</f>
        <v>509.4830990256811</v>
      </c>
      <c r="R48" s="98">
        <f>IF(RES_hhdet_tes!R48=0,0,RES_hhdet_tes!R48*1000*11630/RES_hhdet_num!R43)</f>
        <v>379.11837459294753</v>
      </c>
      <c r="S48" s="98">
        <f>IF(RES_hhdet_tes!S48=0,0,RES_hhdet_tes!S48*1000*11630/RES_hhdet_num!S43)</f>
        <v>558.29305669432745</v>
      </c>
      <c r="T48" s="98">
        <f>IF(RES_hhdet_tes!T48=0,0,RES_hhdet_tes!T48*1000*11630/RES_hhdet_num!T43)</f>
        <v>400.37167054424407</v>
      </c>
      <c r="U48" s="98">
        <f>IF(RES_hhdet_tes!U48=0,0,RES_hhdet_tes!U48*1000*11630/RES_hhdet_num!U43)</f>
        <v>479.97328244716533</v>
      </c>
      <c r="V48" s="98">
        <f>IF(RES_hhdet_tes!V48=0,0,RES_hhdet_tes!V48*1000*11630/RES_hhdet_num!V43)</f>
        <v>358.19435486469501</v>
      </c>
      <c r="W48" s="98">
        <f>IF(RES_hhdet_tes!W48=0,0,RES_hhdet_tes!W48*1000*11630/RES_hhdet_num!W43)</f>
        <v>348.46865727114493</v>
      </c>
      <c r="X48" s="98">
        <f>IF(RES_hhdet_tes!X48=0,0,RES_hhdet_tes!X48*1000*11630/RES_hhdet_num!X43)</f>
        <v>536.87827862705387</v>
      </c>
      <c r="Y48" s="98">
        <f>IF(RES_hhdet_tes!Y48=0,0,RES_hhdet_tes!Y48*1000*11630/RES_hhdet_num!Y43)</f>
        <v>466.86631016054434</v>
      </c>
      <c r="DA48" s="63" t="s">
        <v>2455</v>
      </c>
    </row>
    <row r="49" spans="1:105" ht="12" customHeight="1" x14ac:dyDescent="0.25">
      <c r="A49" s="121" t="s">
        <v>55</v>
      </c>
      <c r="B49" s="122">
        <v>1199.4771859322909</v>
      </c>
      <c r="C49" s="122">
        <v>1191.5245922530166</v>
      </c>
      <c r="D49" s="122">
        <v>1219.6779204648747</v>
      </c>
      <c r="E49" s="122">
        <v>1128.4209719265807</v>
      </c>
      <c r="F49" s="122">
        <v>1240.7050018306209</v>
      </c>
      <c r="G49" s="122">
        <v>1191.5769951487814</v>
      </c>
      <c r="H49" s="122">
        <v>1189.2319866884698</v>
      </c>
      <c r="I49" s="122">
        <v>1057.605279609169</v>
      </c>
      <c r="J49" s="122">
        <v>1049.033595534625</v>
      </c>
      <c r="K49" s="122">
        <v>1098.6878667620404</v>
      </c>
      <c r="L49" s="122">
        <v>1047.7575475013753</v>
      </c>
      <c r="M49" s="122">
        <v>1233.7212820345856</v>
      </c>
      <c r="N49" s="122">
        <v>1129.6140285402607</v>
      </c>
      <c r="O49" s="122">
        <v>1127.9495120120132</v>
      </c>
      <c r="P49" s="122">
        <v>1130.910754620334</v>
      </c>
      <c r="Q49" s="122">
        <v>1128.3764861695156</v>
      </c>
      <c r="R49" s="122">
        <v>1117.2365322301735</v>
      </c>
      <c r="S49" s="122">
        <v>1044.6550863014272</v>
      </c>
      <c r="T49" s="122">
        <v>1244.4642065102169</v>
      </c>
      <c r="U49" s="122">
        <v>1096.6928627946099</v>
      </c>
      <c r="V49" s="122">
        <v>1095.8700290633622</v>
      </c>
      <c r="W49" s="122">
        <v>987.96445835876455</v>
      </c>
      <c r="X49" s="122">
        <v>738.35130302847392</v>
      </c>
      <c r="Y49" s="122">
        <v>711.34563094642056</v>
      </c>
      <c r="DA49" s="130" t="s">
        <v>2456</v>
      </c>
    </row>
    <row r="50" spans="1:105" ht="12" customHeight="1" x14ac:dyDescent="0.25">
      <c r="A50" s="97" t="s">
        <v>138</v>
      </c>
      <c r="B50" s="98">
        <v>1203.7635559127314</v>
      </c>
      <c r="C50" s="98">
        <v>1211.3143169154878</v>
      </c>
      <c r="D50" s="98">
        <v>1212.1779106182678</v>
      </c>
      <c r="E50" s="98">
        <v>1105.1072115489578</v>
      </c>
      <c r="F50" s="98">
        <v>1250.0379661049788</v>
      </c>
      <c r="G50" s="98">
        <v>1200.024861746801</v>
      </c>
      <c r="H50" s="98">
        <v>1202.5589863829491</v>
      </c>
      <c r="I50" s="98">
        <v>1043.2987489841144</v>
      </c>
      <c r="J50" s="98">
        <v>1041.2497059313775</v>
      </c>
      <c r="K50" s="98">
        <v>1111.0652717794428</v>
      </c>
      <c r="L50" s="98">
        <v>1013.7107428837893</v>
      </c>
      <c r="M50" s="98">
        <v>1239.537350183442</v>
      </c>
      <c r="N50" s="98">
        <v>1115.6116544325191</v>
      </c>
      <c r="O50" s="98">
        <v>1134.1109253022883</v>
      </c>
      <c r="P50" s="98">
        <v>1126.061326506094</v>
      </c>
      <c r="Q50" s="98">
        <v>1140.8140921455579</v>
      </c>
      <c r="R50" s="98">
        <v>1119.0409634711223</v>
      </c>
      <c r="S50" s="98">
        <v>1015.0644469348423</v>
      </c>
      <c r="T50" s="98">
        <v>1279.9686628310801</v>
      </c>
      <c r="U50" s="98">
        <v>1083.0721797460801</v>
      </c>
      <c r="V50" s="98">
        <v>1082.7413118672923</v>
      </c>
      <c r="W50" s="98">
        <v>987.16403965326094</v>
      </c>
      <c r="X50" s="98">
        <v>739.62239368817802</v>
      </c>
      <c r="Y50" s="98">
        <v>709.87171939145435</v>
      </c>
      <c r="DA50" s="63" t="s">
        <v>2457</v>
      </c>
    </row>
    <row r="51" spans="1:105" ht="12" customHeight="1" x14ac:dyDescent="0.25">
      <c r="A51" s="97" t="s">
        <v>137</v>
      </c>
      <c r="B51" s="98">
        <v>1203.7635559127314</v>
      </c>
      <c r="C51" s="98">
        <v>1211.3144694847556</v>
      </c>
      <c r="D51" s="98">
        <v>1212.1782398872704</v>
      </c>
      <c r="E51" s="98">
        <v>1105.1084317866726</v>
      </c>
      <c r="F51" s="98">
        <v>1250.0404775966028</v>
      </c>
      <c r="G51" s="98">
        <v>1200.0327644177466</v>
      </c>
      <c r="H51" s="98">
        <v>1202.571182524493</v>
      </c>
      <c r="I51" s="98">
        <v>1043.2971044655167</v>
      </c>
      <c r="J51" s="98">
        <v>1041.2366972263628</v>
      </c>
      <c r="K51" s="98">
        <v>1110.8797987803443</v>
      </c>
      <c r="L51" s="98">
        <v>1013.5447658415128</v>
      </c>
      <c r="M51" s="98">
        <v>1239.386066197442</v>
      </c>
      <c r="N51" s="98">
        <v>1115.7159594385389</v>
      </c>
      <c r="O51" s="98">
        <v>1134.2473056703896</v>
      </c>
      <c r="P51" s="98">
        <v>1126.2777808272001</v>
      </c>
      <c r="Q51" s="98">
        <v>1140.9676776042277</v>
      </c>
      <c r="R51" s="98">
        <v>1119.1662446503515</v>
      </c>
      <c r="S51" s="98">
        <v>1015.1106609665493</v>
      </c>
      <c r="T51" s="98">
        <v>1280.1538910117615</v>
      </c>
      <c r="U51" s="98">
        <v>1083.1867824715066</v>
      </c>
      <c r="V51" s="98">
        <v>1082.8455438553351</v>
      </c>
      <c r="W51" s="98">
        <v>987.57295795222262</v>
      </c>
      <c r="X51" s="98">
        <v>740.83235707088272</v>
      </c>
      <c r="Y51" s="98">
        <v>710.71805383646904</v>
      </c>
      <c r="DA51" s="63" t="s">
        <v>2458</v>
      </c>
    </row>
    <row r="52" spans="1:105" ht="12" customHeight="1" x14ac:dyDescent="0.25">
      <c r="A52" s="100" t="s">
        <v>211</v>
      </c>
      <c r="B52" s="101">
        <v>221.10584810173901</v>
      </c>
      <c r="C52" s="101">
        <v>193.32601247471152</v>
      </c>
      <c r="D52" s="101">
        <v>226.16278289830186</v>
      </c>
      <c r="E52" s="101">
        <v>172.35815152248622</v>
      </c>
      <c r="F52" s="101">
        <v>241.9499628745836</v>
      </c>
      <c r="G52" s="101">
        <v>194.14412414300534</v>
      </c>
      <c r="H52" s="101">
        <v>189.87390305203979</v>
      </c>
      <c r="I52" s="101">
        <v>152.41146708839639</v>
      </c>
      <c r="J52" s="101">
        <v>192.22932664499976</v>
      </c>
      <c r="K52" s="101">
        <v>163.21150184454447</v>
      </c>
      <c r="L52" s="101">
        <v>140.36564937892746</v>
      </c>
      <c r="M52" s="101">
        <v>215.66992229494326</v>
      </c>
      <c r="N52" s="101">
        <v>140.58433721626821</v>
      </c>
      <c r="O52" s="101">
        <v>135.51212385939007</v>
      </c>
      <c r="P52" s="101">
        <v>226.94329264533175</v>
      </c>
      <c r="Q52" s="101">
        <v>149.38391206628881</v>
      </c>
      <c r="R52" s="101">
        <v>139.79711848503675</v>
      </c>
      <c r="S52" s="101">
        <v>137.20051518742392</v>
      </c>
      <c r="T52" s="101">
        <v>163.1920603926479</v>
      </c>
      <c r="U52" s="101">
        <v>160.93492766061942</v>
      </c>
      <c r="V52" s="101">
        <v>176.41460021039259</v>
      </c>
      <c r="W52" s="101">
        <v>214.06764417075402</v>
      </c>
      <c r="X52" s="101">
        <v>73.080210317154823</v>
      </c>
      <c r="Y52" s="101">
        <v>143.80489707385013</v>
      </c>
      <c r="DA52" s="131" t="s">
        <v>2459</v>
      </c>
    </row>
    <row r="53" spans="1:105" ht="12" customHeight="1" x14ac:dyDescent="0.25">
      <c r="A53" s="103" t="s">
        <v>52</v>
      </c>
      <c r="B53" s="104">
        <v>982.65770781099229</v>
      </c>
      <c r="C53" s="104">
        <v>1017.9884570100442</v>
      </c>
      <c r="D53" s="104">
        <v>986.01545698896848</v>
      </c>
      <c r="E53" s="104">
        <v>932.75028026418636</v>
      </c>
      <c r="F53" s="104">
        <v>1008.0905147220195</v>
      </c>
      <c r="G53" s="104">
        <v>1005.8886402747415</v>
      </c>
      <c r="H53" s="104">
        <v>1012.6972794724534</v>
      </c>
      <c r="I53" s="104">
        <v>890.88563737712036</v>
      </c>
      <c r="J53" s="104">
        <v>849.00737058136303</v>
      </c>
      <c r="K53" s="104">
        <v>947.66829693579973</v>
      </c>
      <c r="L53" s="104">
        <v>873.17911646258517</v>
      </c>
      <c r="M53" s="104">
        <v>1023.7161439024986</v>
      </c>
      <c r="N53" s="104">
        <v>975.13162222227061</v>
      </c>
      <c r="O53" s="104">
        <v>998.73518181099951</v>
      </c>
      <c r="P53" s="104">
        <v>899.33448818186821</v>
      </c>
      <c r="Q53" s="104">
        <v>991.58376553793903</v>
      </c>
      <c r="R53" s="104">
        <v>979.3691261653147</v>
      </c>
      <c r="S53" s="104">
        <v>877.91014577912529</v>
      </c>
      <c r="T53" s="104">
        <v>1116.9618306191135</v>
      </c>
      <c r="U53" s="104">
        <v>922.25185481088727</v>
      </c>
      <c r="V53" s="104">
        <v>906.43094364494266</v>
      </c>
      <c r="W53" s="104">
        <v>773.50531378146866</v>
      </c>
      <c r="X53" s="104">
        <v>667.75214675372774</v>
      </c>
      <c r="Y53" s="104">
        <v>566.91315676261888</v>
      </c>
      <c r="DA53" s="132" t="s">
        <v>2460</v>
      </c>
    </row>
    <row r="54" spans="1:105" ht="12" customHeight="1" x14ac:dyDescent="0.25">
      <c r="A54" s="106" t="s">
        <v>122</v>
      </c>
      <c r="B54" s="101">
        <v>1194.5331725524654</v>
      </c>
      <c r="C54" s="101">
        <v>1169.3158123035757</v>
      </c>
      <c r="D54" s="101">
        <v>1228.6758393224591</v>
      </c>
      <c r="E54" s="101">
        <v>1161.2135071559997</v>
      </c>
      <c r="F54" s="101">
        <v>1225.3354787076437</v>
      </c>
      <c r="G54" s="101">
        <v>1175.7674325200478</v>
      </c>
      <c r="H54" s="101">
        <v>1161.0831969351352</v>
      </c>
      <c r="I54" s="101">
        <v>1094.9143895545508</v>
      </c>
      <c r="J54" s="101">
        <v>1073.6504258318726</v>
      </c>
      <c r="K54" s="101">
        <v>1060.5828510991348</v>
      </c>
      <c r="L54" s="101">
        <v>1133.0420180502178</v>
      </c>
      <c r="M54" s="101">
        <v>1222.135809841734</v>
      </c>
      <c r="N54" s="101">
        <v>1156.5365857259549</v>
      </c>
      <c r="O54" s="101">
        <v>1115.7906760960741</v>
      </c>
      <c r="P54" s="101">
        <v>1140.6010663715888</v>
      </c>
      <c r="Q54" s="101">
        <v>1100.1588725585309</v>
      </c>
      <c r="R54" s="101">
        <v>1112.2469283834907</v>
      </c>
      <c r="S54" s="101">
        <v>1126.8238849346474</v>
      </c>
      <c r="T54" s="101">
        <v>1130.3095132008971</v>
      </c>
      <c r="U54" s="101">
        <v>1146.281139663158</v>
      </c>
      <c r="V54" s="101">
        <v>1159.0774878238954</v>
      </c>
      <c r="W54" s="101">
        <v>993.05444221805067</v>
      </c>
      <c r="X54" s="101">
        <v>668.26754394787372</v>
      </c>
      <c r="Y54" s="101">
        <v>762.45212360412233</v>
      </c>
      <c r="DA54" s="131" t="s">
        <v>2461</v>
      </c>
    </row>
    <row r="55" spans="1:105" ht="12" customHeight="1" x14ac:dyDescent="0.25">
      <c r="A55" s="107" t="s">
        <v>121</v>
      </c>
      <c r="B55" s="104">
        <v>1194.5331725524652</v>
      </c>
      <c r="C55" s="104">
        <v>1169.3504157063978</v>
      </c>
      <c r="D55" s="104">
        <v>1228.7935975057253</v>
      </c>
      <c r="E55" s="104">
        <v>1161.4554049549251</v>
      </c>
      <c r="F55" s="104">
        <v>1225.6090868537758</v>
      </c>
      <c r="G55" s="104">
        <v>1176.5574663516049</v>
      </c>
      <c r="H55" s="104">
        <v>1161.7508561932352</v>
      </c>
      <c r="I55" s="104">
        <v>1096.1799056245861</v>
      </c>
      <c r="J55" s="104">
        <v>1075.1596722265319</v>
      </c>
      <c r="K55" s="104">
        <v>1058.9486104192242</v>
      </c>
      <c r="L55" s="104">
        <v>1129.3288634502269</v>
      </c>
      <c r="M55" s="104">
        <v>1219.9050171920878</v>
      </c>
      <c r="N55" s="104">
        <v>1155.6260536704845</v>
      </c>
      <c r="O55" s="104">
        <v>1116.5387884321858</v>
      </c>
      <c r="P55" s="104">
        <v>1142.6399830382954</v>
      </c>
      <c r="Q55" s="104">
        <v>1101.4946856883582</v>
      </c>
      <c r="R55" s="104">
        <v>1114.8491703220866</v>
      </c>
      <c r="S55" s="104">
        <v>1130.3406193297683</v>
      </c>
      <c r="T55" s="104">
        <v>1133.7521459578222</v>
      </c>
      <c r="U55" s="104">
        <v>1148.7272769457663</v>
      </c>
      <c r="V55" s="104">
        <v>1162.0807133459086</v>
      </c>
      <c r="W55" s="104">
        <v>1000.4371994162052</v>
      </c>
      <c r="X55" s="104">
        <v>718.33019445167724</v>
      </c>
      <c r="Y55" s="104">
        <v>776.8578174962621</v>
      </c>
      <c r="DA55" s="132" t="s">
        <v>2462</v>
      </c>
    </row>
    <row r="56" spans="1:105" ht="12" customHeight="1" x14ac:dyDescent="0.25">
      <c r="A56" s="108" t="s">
        <v>53</v>
      </c>
      <c r="B56" s="98">
        <v>219.42466505462113</v>
      </c>
      <c r="C56" s="98">
        <v>186.52488227637807</v>
      </c>
      <c r="D56" s="98">
        <v>229.31237325909862</v>
      </c>
      <c r="E56" s="98">
        <v>181.09011589162046</v>
      </c>
      <c r="F56" s="98">
        <v>237.27366282278629</v>
      </c>
      <c r="G56" s="98">
        <v>190.21479844254429</v>
      </c>
      <c r="H56" s="98">
        <v>183.20961965955931</v>
      </c>
      <c r="I56" s="98">
        <v>160.26873331612757</v>
      </c>
      <c r="J56" s="98">
        <v>199.1685396264858</v>
      </c>
      <c r="K56" s="98">
        <v>155.30298486413139</v>
      </c>
      <c r="L56" s="98">
        <v>157.46276033590803</v>
      </c>
      <c r="M56" s="98">
        <v>212.39828428157574</v>
      </c>
      <c r="N56" s="98">
        <v>145.33009346024892</v>
      </c>
      <c r="O56" s="98">
        <v>132.37543332228026</v>
      </c>
      <c r="P56" s="98">
        <v>231.28846807393796</v>
      </c>
      <c r="Q56" s="98">
        <v>143.85229833736469</v>
      </c>
      <c r="R56" s="98">
        <v>138.73474461937738</v>
      </c>
      <c r="S56" s="98">
        <v>154.40644823555988</v>
      </c>
      <c r="T56" s="98">
        <v>140.80764527943626</v>
      </c>
      <c r="U56" s="98">
        <v>170.49330877317072</v>
      </c>
      <c r="V56" s="98">
        <v>192.38393241441892</v>
      </c>
      <c r="W56" s="98">
        <v>199.64066785975686</v>
      </c>
      <c r="X56" s="98">
        <v>6.6822914514680845</v>
      </c>
      <c r="Y56" s="98">
        <v>135.14377939894734</v>
      </c>
      <c r="DA56" s="63" t="s">
        <v>2463</v>
      </c>
    </row>
    <row r="57" spans="1:105" ht="12" customHeight="1" x14ac:dyDescent="0.25">
      <c r="A57" s="108" t="s">
        <v>52</v>
      </c>
      <c r="B57" s="98">
        <v>975.10850749784424</v>
      </c>
      <c r="C57" s="98">
        <v>982.82553343002007</v>
      </c>
      <c r="D57" s="98">
        <v>999.48122424662688</v>
      </c>
      <c r="E57" s="98">
        <v>980.36528906330466</v>
      </c>
      <c r="F57" s="98">
        <v>988.33542403098943</v>
      </c>
      <c r="G57" s="98">
        <v>986.34266790906076</v>
      </c>
      <c r="H57" s="98">
        <v>978.54123653367583</v>
      </c>
      <c r="I57" s="98">
        <v>935.91117230845873</v>
      </c>
      <c r="J57" s="98">
        <v>875.99113260004617</v>
      </c>
      <c r="K57" s="98">
        <v>903.64562555509281</v>
      </c>
      <c r="L57" s="98">
        <v>971.86610311431889</v>
      </c>
      <c r="M57" s="98">
        <v>1007.5067329105121</v>
      </c>
      <c r="N57" s="98">
        <v>1010.2959602102355</v>
      </c>
      <c r="O57" s="98">
        <v>984.16335510990564</v>
      </c>
      <c r="P57" s="98">
        <v>911.35151496435731</v>
      </c>
      <c r="Q57" s="98">
        <v>957.64238735099354</v>
      </c>
      <c r="R57" s="98">
        <v>976.1144257027089</v>
      </c>
      <c r="S57" s="98">
        <v>975.9341710942083</v>
      </c>
      <c r="T57" s="98">
        <v>992.94450067838602</v>
      </c>
      <c r="U57" s="98">
        <v>978.2339681725955</v>
      </c>
      <c r="V57" s="98">
        <v>969.69678093148946</v>
      </c>
      <c r="W57" s="98">
        <v>800.79653155644814</v>
      </c>
      <c r="X57" s="98">
        <v>711.64790300020923</v>
      </c>
      <c r="Y57" s="98">
        <v>641.71403809731487</v>
      </c>
      <c r="DA57" s="63" t="s">
        <v>2464</v>
      </c>
    </row>
    <row r="58" spans="1:105" ht="12" customHeight="1" x14ac:dyDescent="0.25">
      <c r="A58" s="121" t="s">
        <v>54</v>
      </c>
      <c r="B58" s="122">
        <v>619.13300386414937</v>
      </c>
      <c r="C58" s="122">
        <v>631.16901904589554</v>
      </c>
      <c r="D58" s="122">
        <v>637.56405868700438</v>
      </c>
      <c r="E58" s="122">
        <v>596.32365846476512</v>
      </c>
      <c r="F58" s="122">
        <v>686.56945402686836</v>
      </c>
      <c r="G58" s="122">
        <v>586.82646952518087</v>
      </c>
      <c r="H58" s="122">
        <v>607.0477215830266</v>
      </c>
      <c r="I58" s="122">
        <v>553.16184247776187</v>
      </c>
      <c r="J58" s="122">
        <v>506.96063213495881</v>
      </c>
      <c r="K58" s="122">
        <v>500.31625842835075</v>
      </c>
      <c r="L58" s="122">
        <v>473.49303200692214</v>
      </c>
      <c r="M58" s="122">
        <v>477.37960094116028</v>
      </c>
      <c r="N58" s="122">
        <v>412.96523571177846</v>
      </c>
      <c r="O58" s="122">
        <v>448.67942695712202</v>
      </c>
      <c r="P58" s="122">
        <v>405.28366834625513</v>
      </c>
      <c r="Q58" s="122">
        <v>421.22720581387307</v>
      </c>
      <c r="R58" s="122">
        <v>425.15799367279436</v>
      </c>
      <c r="S58" s="122">
        <v>489.62949063752387</v>
      </c>
      <c r="T58" s="122">
        <v>494.23903006231137</v>
      </c>
      <c r="U58" s="122">
        <v>496.06019895263125</v>
      </c>
      <c r="V58" s="122">
        <v>511.82270711997541</v>
      </c>
      <c r="W58" s="122">
        <v>482.22426856688651</v>
      </c>
      <c r="X58" s="122">
        <v>386.06237551678038</v>
      </c>
      <c r="Y58" s="122">
        <v>396.26534046332262</v>
      </c>
      <c r="DA58" s="130" t="s">
        <v>2465</v>
      </c>
    </row>
    <row r="59" spans="1:105" ht="12" customHeight="1" x14ac:dyDescent="0.25">
      <c r="A59" s="97" t="s">
        <v>50</v>
      </c>
      <c r="B59" s="98">
        <v>636.50118515268935</v>
      </c>
      <c r="C59" s="98">
        <v>621.73163814089855</v>
      </c>
      <c r="D59" s="98">
        <v>629.81553924562184</v>
      </c>
      <c r="E59" s="98">
        <v>614.1317383745519</v>
      </c>
      <c r="F59" s="98">
        <v>660.53842595423771</v>
      </c>
      <c r="G59" s="98">
        <v>617.59463180027706</v>
      </c>
      <c r="H59" s="98">
        <v>590.42953006353798</v>
      </c>
      <c r="I59" s="98">
        <v>532.10617120668633</v>
      </c>
      <c r="J59" s="98">
        <v>517.03622717561495</v>
      </c>
      <c r="K59" s="98">
        <v>490.11810737187227</v>
      </c>
      <c r="L59" s="98">
        <v>476.90891907263773</v>
      </c>
      <c r="M59" s="98">
        <v>490.73408536059924</v>
      </c>
      <c r="N59" s="98">
        <v>420.39777522034245</v>
      </c>
      <c r="O59" s="98">
        <v>420.31122204095522</v>
      </c>
      <c r="P59" s="98">
        <v>431.96171106080391</v>
      </c>
      <c r="Q59" s="98">
        <v>415.80099614791413</v>
      </c>
      <c r="R59" s="98">
        <v>436.1754698184256</v>
      </c>
      <c r="S59" s="98">
        <v>476.60423401849306</v>
      </c>
      <c r="T59" s="98">
        <v>494.59773024432076</v>
      </c>
      <c r="U59" s="98">
        <v>495.38228247869301</v>
      </c>
      <c r="V59" s="98">
        <v>493.8286115251841</v>
      </c>
      <c r="W59" s="98">
        <v>462.36629819654502</v>
      </c>
      <c r="X59" s="98">
        <v>409.29058394233829</v>
      </c>
      <c r="Y59" s="98">
        <v>387.01172818179128</v>
      </c>
      <c r="DA59" s="63" t="s">
        <v>2466</v>
      </c>
    </row>
    <row r="60" spans="1:105" ht="12" customHeight="1" x14ac:dyDescent="0.25">
      <c r="A60" s="109" t="s">
        <v>120</v>
      </c>
      <c r="B60" s="33">
        <v>607.84334029870718</v>
      </c>
      <c r="C60" s="33">
        <v>637.03647433564606</v>
      </c>
      <c r="D60" s="33">
        <v>642.31515001244736</v>
      </c>
      <c r="E60" s="33">
        <v>585.36494048872294</v>
      </c>
      <c r="F60" s="33">
        <v>702.53962542680904</v>
      </c>
      <c r="G60" s="33">
        <v>569.31702927617118</v>
      </c>
      <c r="H60" s="33">
        <v>615.5277457065464</v>
      </c>
      <c r="I60" s="33">
        <v>563.46740085965496</v>
      </c>
      <c r="J60" s="33">
        <v>501.90173668091444</v>
      </c>
      <c r="K60" s="33">
        <v>505.61794859034518</v>
      </c>
      <c r="L60" s="33">
        <v>471.70910251155902</v>
      </c>
      <c r="M60" s="33">
        <v>470.51519921181404</v>
      </c>
      <c r="N60" s="33">
        <v>408.86663240498848</v>
      </c>
      <c r="O60" s="33">
        <v>464.82568148807746</v>
      </c>
      <c r="P60" s="33">
        <v>390.18364263610465</v>
      </c>
      <c r="Q60" s="33">
        <v>424.24265644029379</v>
      </c>
      <c r="R60" s="33">
        <v>419.12995650019343</v>
      </c>
      <c r="S60" s="33">
        <v>496.24736394777136</v>
      </c>
      <c r="T60" s="33">
        <v>494.06302704604298</v>
      </c>
      <c r="U60" s="33">
        <v>496.37820433083277</v>
      </c>
      <c r="V60" s="33">
        <v>520.25780238190964</v>
      </c>
      <c r="W60" s="33">
        <v>491.80313345240944</v>
      </c>
      <c r="X60" s="33">
        <v>374.80450286880637</v>
      </c>
      <c r="Y60" s="33">
        <v>400.86110741450653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6466.5460647929322</v>
      </c>
      <c r="C62" s="117">
        <f t="shared" si="21"/>
        <v>6819.2247535732868</v>
      </c>
      <c r="D62" s="117">
        <f t="shared" si="21"/>
        <v>6693.1166961104773</v>
      </c>
      <c r="E62" s="117">
        <f t="shared" si="21"/>
        <v>7607.2812831316978</v>
      </c>
      <c r="F62" s="117">
        <f t="shared" si="21"/>
        <v>7781.3175203825767</v>
      </c>
      <c r="G62" s="117">
        <f t="shared" si="21"/>
        <v>8231.5925922574734</v>
      </c>
      <c r="H62" s="117">
        <f t="shared" si="21"/>
        <v>7849.4639038503865</v>
      </c>
      <c r="I62" s="117">
        <f t="shared" si="21"/>
        <v>7611.3682604806854</v>
      </c>
      <c r="J62" s="117">
        <f t="shared" si="21"/>
        <v>7626.2110538790475</v>
      </c>
      <c r="K62" s="117">
        <f t="shared" si="21"/>
        <v>7939.0454642124714</v>
      </c>
      <c r="L62" s="117">
        <f t="shared" si="21"/>
        <v>8741.5612091900166</v>
      </c>
      <c r="M62" s="117">
        <f t="shared" si="21"/>
        <v>8484.5762368037267</v>
      </c>
      <c r="N62" s="117">
        <f t="shared" si="21"/>
        <v>8710.6877833147519</v>
      </c>
      <c r="O62" s="117">
        <f t="shared" si="21"/>
        <v>8682.1942235131592</v>
      </c>
      <c r="P62" s="117">
        <f t="shared" si="21"/>
        <v>7310.2207451578406</v>
      </c>
      <c r="Q62" s="117">
        <f t="shared" si="21"/>
        <v>8483.2399172925634</v>
      </c>
      <c r="R62" s="117">
        <f t="shared" ref="R62:V62" si="22">R63+R66+R68+R77</f>
        <v>8509.1612148697313</v>
      </c>
      <c r="S62" s="117">
        <f t="shared" si="22"/>
        <v>8917.3067450904782</v>
      </c>
      <c r="T62" s="117">
        <f t="shared" si="22"/>
        <v>8586.2885888087021</v>
      </c>
      <c r="U62" s="117">
        <f t="shared" si="22"/>
        <v>8603.2073571307119</v>
      </c>
      <c r="V62" s="117">
        <f t="shared" si="22"/>
        <v>8632.7309323375375</v>
      </c>
      <c r="W62" s="117">
        <f t="shared" ref="W62:Y62" si="23">W63+W66+W68+W77</f>
        <v>9776.6393713747257</v>
      </c>
      <c r="X62" s="117">
        <f t="shared" si="23"/>
        <v>8780.868984285129</v>
      </c>
      <c r="Y62" s="117">
        <f t="shared" si="23"/>
        <v>7917.1749373984385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4602.7823514080237</v>
      </c>
      <c r="C63" s="122">
        <f t="shared" si="24"/>
        <v>4907.2446407757934</v>
      </c>
      <c r="D63" s="122">
        <f t="shared" si="24"/>
        <v>4773.3870421088113</v>
      </c>
      <c r="E63" s="122">
        <f t="shared" si="24"/>
        <v>5521.6943021617762</v>
      </c>
      <c r="F63" s="122">
        <f t="shared" si="24"/>
        <v>5874.1442634191344</v>
      </c>
      <c r="G63" s="122">
        <f t="shared" si="24"/>
        <v>6276.8580694540951</v>
      </c>
      <c r="H63" s="122">
        <f t="shared" si="24"/>
        <v>5876.9005843349423</v>
      </c>
      <c r="I63" s="122">
        <f t="shared" si="24"/>
        <v>5814.0294229476949</v>
      </c>
      <c r="J63" s="122">
        <f t="shared" si="24"/>
        <v>5949.0627890090627</v>
      </c>
      <c r="K63" s="122">
        <f t="shared" si="24"/>
        <v>6171.1917684381815</v>
      </c>
      <c r="L63" s="122">
        <f t="shared" si="24"/>
        <v>6866.5132200160342</v>
      </c>
      <c r="M63" s="122">
        <f t="shared" si="24"/>
        <v>6542.9428759379098</v>
      </c>
      <c r="N63" s="122">
        <f t="shared" si="24"/>
        <v>6715.5441111186083</v>
      </c>
      <c r="O63" s="122">
        <f t="shared" si="24"/>
        <v>6828.170400157097</v>
      </c>
      <c r="P63" s="122">
        <f t="shared" si="24"/>
        <v>5596.685873480691</v>
      </c>
      <c r="Q63" s="122">
        <f t="shared" si="24"/>
        <v>6528.8599944781527</v>
      </c>
      <c r="R63" s="122">
        <f t="shared" ref="R63:V63" si="25">SUM(R64:R65)</f>
        <v>6634.9707295472972</v>
      </c>
      <c r="S63" s="122">
        <f t="shared" si="25"/>
        <v>6834.8075597295083</v>
      </c>
      <c r="T63" s="122">
        <f t="shared" si="25"/>
        <v>6601.677306847233</v>
      </c>
      <c r="U63" s="122">
        <f t="shared" si="25"/>
        <v>6541.6707078548934</v>
      </c>
      <c r="V63" s="122">
        <f t="shared" si="25"/>
        <v>6621.6993183146751</v>
      </c>
      <c r="W63" s="122">
        <f t="shared" ref="W63:Y63" si="26">SUM(W64:W65)</f>
        <v>7943.0907385423034</v>
      </c>
      <c r="X63" s="122">
        <f t="shared" si="26"/>
        <v>7127.6651327300651</v>
      </c>
      <c r="Y63" s="122">
        <f t="shared" si="26"/>
        <v>6378.6218631775409</v>
      </c>
      <c r="DA63" s="130" t="s">
        <v>2469</v>
      </c>
    </row>
    <row r="64" spans="1:105" ht="12" customHeight="1" x14ac:dyDescent="0.25">
      <c r="A64" s="97" t="s">
        <v>212</v>
      </c>
      <c r="B64" s="98">
        <v>4486.9904320157775</v>
      </c>
      <c r="C64" s="98">
        <v>4787.0488559193191</v>
      </c>
      <c r="D64" s="98">
        <v>4657.8674942439411</v>
      </c>
      <c r="E64" s="98">
        <v>5400.9354490066999</v>
      </c>
      <c r="F64" s="98">
        <v>5738.2446822061675</v>
      </c>
      <c r="G64" s="98">
        <v>6133.6310455031398</v>
      </c>
      <c r="H64" s="98">
        <v>5746.8231413612157</v>
      </c>
      <c r="I64" s="98">
        <v>5689.6168741862784</v>
      </c>
      <c r="J64" s="98">
        <v>5827.4409908225907</v>
      </c>
      <c r="K64" s="98">
        <v>6047.0983350114757</v>
      </c>
      <c r="L64" s="98">
        <v>6724.2898457098499</v>
      </c>
      <c r="M64" s="98">
        <v>6407.1822396891566</v>
      </c>
      <c r="N64" s="98">
        <v>6585.7114791824833</v>
      </c>
      <c r="O64" s="98">
        <v>6688.0887141004459</v>
      </c>
      <c r="P64" s="98">
        <v>5478.9161590770436</v>
      </c>
      <c r="Q64" s="98">
        <v>6404.9846909538837</v>
      </c>
      <c r="R64" s="98">
        <v>6509.5223228241257</v>
      </c>
      <c r="S64" s="98">
        <v>6706.580583191344</v>
      </c>
      <c r="T64" s="98">
        <v>6479.07183561287</v>
      </c>
      <c r="U64" s="98">
        <v>6419.4413427771169</v>
      </c>
      <c r="V64" s="98">
        <v>6498.5834926622738</v>
      </c>
      <c r="W64" s="98">
        <v>7755.4909647401191</v>
      </c>
      <c r="X64" s="98">
        <v>6953.3093793046955</v>
      </c>
      <c r="Y64" s="98">
        <v>6229.9830091302565</v>
      </c>
      <c r="DA64" s="63" t="s">
        <v>2470</v>
      </c>
    </row>
    <row r="65" spans="1:105" ht="12" customHeight="1" x14ac:dyDescent="0.25">
      <c r="A65" s="97" t="s">
        <v>53</v>
      </c>
      <c r="B65" s="98">
        <v>115.7919193922464</v>
      </c>
      <c r="C65" s="98">
        <v>120.19578485647415</v>
      </c>
      <c r="D65" s="98">
        <v>115.51954786487043</v>
      </c>
      <c r="E65" s="98">
        <v>120.75885315507679</v>
      </c>
      <c r="F65" s="98">
        <v>135.89958121296712</v>
      </c>
      <c r="G65" s="98">
        <v>143.22702395095516</v>
      </c>
      <c r="H65" s="98">
        <v>130.07744297372656</v>
      </c>
      <c r="I65" s="98">
        <v>124.41254876141637</v>
      </c>
      <c r="J65" s="98">
        <v>121.62179818647158</v>
      </c>
      <c r="K65" s="98">
        <v>124.09343342670567</v>
      </c>
      <c r="L65" s="98">
        <v>142.2233743061843</v>
      </c>
      <c r="M65" s="98">
        <v>135.76063624875331</v>
      </c>
      <c r="N65" s="98">
        <v>129.83263193612513</v>
      </c>
      <c r="O65" s="98">
        <v>140.08168605665077</v>
      </c>
      <c r="P65" s="98">
        <v>117.76971440364741</v>
      </c>
      <c r="Q65" s="98">
        <v>123.87530352426919</v>
      </c>
      <c r="R65" s="98">
        <v>125.44840672317184</v>
      </c>
      <c r="S65" s="98">
        <v>128.22697653816442</v>
      </c>
      <c r="T65" s="98">
        <v>122.60547123436282</v>
      </c>
      <c r="U65" s="98">
        <v>122.22936507777642</v>
      </c>
      <c r="V65" s="98">
        <v>123.11582565240141</v>
      </c>
      <c r="W65" s="98">
        <v>187.59977380218416</v>
      </c>
      <c r="X65" s="98">
        <v>174.35575342536993</v>
      </c>
      <c r="Y65" s="98">
        <v>148.63885404728427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56.804622691791245</v>
      </c>
      <c r="C66" s="122">
        <f t="shared" si="27"/>
        <v>75.229222859797687</v>
      </c>
      <c r="D66" s="122">
        <f t="shared" si="27"/>
        <v>69.90865372715875</v>
      </c>
      <c r="E66" s="122">
        <f t="shared" si="27"/>
        <v>244.69696799449304</v>
      </c>
      <c r="F66" s="122">
        <f t="shared" si="27"/>
        <v>109.14727468179042</v>
      </c>
      <c r="G66" s="122">
        <f t="shared" si="27"/>
        <v>121.23050353156371</v>
      </c>
      <c r="H66" s="122">
        <f t="shared" si="27"/>
        <v>168.26441225189032</v>
      </c>
      <c r="I66" s="122">
        <f t="shared" si="27"/>
        <v>163.04081144165255</v>
      </c>
      <c r="J66" s="122">
        <f t="shared" si="27"/>
        <v>216.21104818843847</v>
      </c>
      <c r="K66" s="122">
        <f t="shared" si="27"/>
        <v>252.75315654919464</v>
      </c>
      <c r="L66" s="122">
        <f t="shared" si="27"/>
        <v>207.50040212865605</v>
      </c>
      <c r="M66" s="122">
        <f t="shared" si="27"/>
        <v>239.70097697903464</v>
      </c>
      <c r="N66" s="122">
        <f t="shared" si="27"/>
        <v>405.32086800772305</v>
      </c>
      <c r="O66" s="122">
        <f t="shared" si="27"/>
        <v>261.76703537179452</v>
      </c>
      <c r="P66" s="122">
        <f t="shared" si="27"/>
        <v>203.97524717681097</v>
      </c>
      <c r="Q66" s="122">
        <f t="shared" si="27"/>
        <v>435.70632220463887</v>
      </c>
      <c r="R66" s="122">
        <f t="shared" si="27"/>
        <v>309.72824588791559</v>
      </c>
      <c r="S66" s="122">
        <f t="shared" si="27"/>
        <v>464.10979732257249</v>
      </c>
      <c r="T66" s="122">
        <f t="shared" si="27"/>
        <v>361.35046827461753</v>
      </c>
      <c r="U66" s="122">
        <f t="shared" si="27"/>
        <v>444.74870700845969</v>
      </c>
      <c r="V66" s="122">
        <f t="shared" si="27"/>
        <v>346.90203952225676</v>
      </c>
      <c r="W66" s="122">
        <f t="shared" si="27"/>
        <v>340.65127838687692</v>
      </c>
      <c r="X66" s="122">
        <f t="shared" si="27"/>
        <v>510.30707257580752</v>
      </c>
      <c r="Y66" s="122">
        <f t="shared" si="27"/>
        <v>459.22323554222163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56.804622691791245</v>
      </c>
      <c r="C67" s="98">
        <f>IF(RES_hhdet_tes!C67=0,0,RES_hhdet_tes!C67*1000*11630/RES_hhdet_num!C62)</f>
        <v>75.229222859797687</v>
      </c>
      <c r="D67" s="98">
        <f>IF(RES_hhdet_tes!D67=0,0,RES_hhdet_tes!D67*1000*11630/RES_hhdet_num!D62)</f>
        <v>69.90865372715875</v>
      </c>
      <c r="E67" s="98">
        <f>IF(RES_hhdet_tes!E67=0,0,RES_hhdet_tes!E67*1000*11630/RES_hhdet_num!E62)</f>
        <v>244.69696799449304</v>
      </c>
      <c r="F67" s="98">
        <f>IF(RES_hhdet_tes!F67=0,0,RES_hhdet_tes!F67*1000*11630/RES_hhdet_num!F62)</f>
        <v>109.14727468179042</v>
      </c>
      <c r="G67" s="98">
        <f>IF(RES_hhdet_tes!G67=0,0,RES_hhdet_tes!G67*1000*11630/RES_hhdet_num!G62)</f>
        <v>121.23050353156371</v>
      </c>
      <c r="H67" s="98">
        <f>IF(RES_hhdet_tes!H67=0,0,RES_hhdet_tes!H67*1000*11630/RES_hhdet_num!H62)</f>
        <v>168.26441225189032</v>
      </c>
      <c r="I67" s="98">
        <f>IF(RES_hhdet_tes!I67=0,0,RES_hhdet_tes!I67*1000*11630/RES_hhdet_num!I62)</f>
        <v>163.04081144165255</v>
      </c>
      <c r="J67" s="98">
        <f>IF(RES_hhdet_tes!J67=0,0,RES_hhdet_tes!J67*1000*11630/RES_hhdet_num!J62)</f>
        <v>216.21104818843847</v>
      </c>
      <c r="K67" s="98">
        <f>IF(RES_hhdet_tes!K67=0,0,RES_hhdet_tes!K67*1000*11630/RES_hhdet_num!K62)</f>
        <v>252.75315654919464</v>
      </c>
      <c r="L67" s="98">
        <f>IF(RES_hhdet_tes!L67=0,0,RES_hhdet_tes!L67*1000*11630/RES_hhdet_num!L62)</f>
        <v>207.50040212865605</v>
      </c>
      <c r="M67" s="98">
        <f>IF(RES_hhdet_tes!M67=0,0,RES_hhdet_tes!M67*1000*11630/RES_hhdet_num!M62)</f>
        <v>239.70097697903464</v>
      </c>
      <c r="N67" s="98">
        <f>IF(RES_hhdet_tes!N67=0,0,RES_hhdet_tes!N67*1000*11630/RES_hhdet_num!N62)</f>
        <v>405.32086800772305</v>
      </c>
      <c r="O67" s="98">
        <f>IF(RES_hhdet_tes!O67=0,0,RES_hhdet_tes!O67*1000*11630/RES_hhdet_num!O62)</f>
        <v>261.76703537179452</v>
      </c>
      <c r="P67" s="98">
        <f>IF(RES_hhdet_tes!P67=0,0,RES_hhdet_tes!P67*1000*11630/RES_hhdet_num!P62)</f>
        <v>203.97524717681097</v>
      </c>
      <c r="Q67" s="98">
        <f>IF(RES_hhdet_tes!Q67=0,0,RES_hhdet_tes!Q67*1000*11630/RES_hhdet_num!Q62)</f>
        <v>435.70632220463887</v>
      </c>
      <c r="R67" s="98">
        <f>IF(RES_hhdet_tes!R67=0,0,RES_hhdet_tes!R67*1000*11630/RES_hhdet_num!R62)</f>
        <v>309.72824588791559</v>
      </c>
      <c r="S67" s="98">
        <f>IF(RES_hhdet_tes!S67=0,0,RES_hhdet_tes!S67*1000*11630/RES_hhdet_num!S62)</f>
        <v>464.10979732257249</v>
      </c>
      <c r="T67" s="98">
        <f>IF(RES_hhdet_tes!T67=0,0,RES_hhdet_tes!T67*1000*11630/RES_hhdet_num!T62)</f>
        <v>361.35046827461753</v>
      </c>
      <c r="U67" s="98">
        <f>IF(RES_hhdet_tes!U67=0,0,RES_hhdet_tes!U67*1000*11630/RES_hhdet_num!U62)</f>
        <v>444.74870700845969</v>
      </c>
      <c r="V67" s="98">
        <f>IF(RES_hhdet_tes!V67=0,0,RES_hhdet_tes!V67*1000*11630/RES_hhdet_num!V62)</f>
        <v>346.90203952225676</v>
      </c>
      <c r="W67" s="98">
        <f>IF(RES_hhdet_tes!W67=0,0,RES_hhdet_tes!W67*1000*11630/RES_hhdet_num!W62)</f>
        <v>340.65127838687692</v>
      </c>
      <c r="X67" s="98">
        <f>IF(RES_hhdet_tes!X67=0,0,RES_hhdet_tes!X67*1000*11630/RES_hhdet_num!X62)</f>
        <v>510.30707257580752</v>
      </c>
      <c r="Y67" s="98">
        <f>IF(RES_hhdet_tes!Y67=0,0,RES_hhdet_tes!Y67*1000*11630/RES_hhdet_num!Y62)</f>
        <v>459.22323554222163</v>
      </c>
      <c r="DA67" s="63" t="s">
        <v>2473</v>
      </c>
    </row>
    <row r="68" spans="1:105" ht="12" customHeight="1" x14ac:dyDescent="0.25">
      <c r="A68" s="121" t="s">
        <v>55</v>
      </c>
      <c r="B68" s="122">
        <v>1181.7185935857103</v>
      </c>
      <c r="C68" s="122">
        <v>1204.7617339179069</v>
      </c>
      <c r="D68" s="122">
        <v>1211.7466570886047</v>
      </c>
      <c r="E68" s="122">
        <v>1213.5767445497036</v>
      </c>
      <c r="F68" s="122">
        <v>1167.0632726064739</v>
      </c>
      <c r="G68" s="122">
        <v>1193.712486602871</v>
      </c>
      <c r="H68" s="122">
        <v>1178.9813310477546</v>
      </c>
      <c r="I68" s="122">
        <v>1103.460032406497</v>
      </c>
      <c r="J68" s="122">
        <v>991.40236929497485</v>
      </c>
      <c r="K68" s="122">
        <v>1030.6202228952729</v>
      </c>
      <c r="L68" s="122">
        <v>1175.725693565106</v>
      </c>
      <c r="M68" s="122">
        <v>1187.822948482072</v>
      </c>
      <c r="N68" s="122">
        <v>1185.2276219366213</v>
      </c>
      <c r="O68" s="122">
        <v>1148.1390552624041</v>
      </c>
      <c r="P68" s="122">
        <v>1110.8909721299783</v>
      </c>
      <c r="Q68" s="122">
        <v>1098.8164343148285</v>
      </c>
      <c r="R68" s="122">
        <v>1131.2496997672731</v>
      </c>
      <c r="S68" s="122">
        <v>1126.51106205479</v>
      </c>
      <c r="T68" s="122">
        <v>1137.7904507400917</v>
      </c>
      <c r="U68" s="122">
        <v>1122.296230868307</v>
      </c>
      <c r="V68" s="122">
        <v>1134.1811643354488</v>
      </c>
      <c r="W68" s="122">
        <v>990.62950105349978</v>
      </c>
      <c r="X68" s="122">
        <v>743.55545982059186</v>
      </c>
      <c r="Y68" s="122">
        <v>709.86590247558422</v>
      </c>
      <c r="DA68" s="130" t="s">
        <v>2474</v>
      </c>
    </row>
    <row r="69" spans="1:105" ht="12" customHeight="1" x14ac:dyDescent="0.25">
      <c r="A69" s="97" t="s">
        <v>134</v>
      </c>
      <c r="B69" s="98">
        <v>1179.8160611136607</v>
      </c>
      <c r="C69" s="98">
        <v>1209.8565623737272</v>
      </c>
      <c r="D69" s="98">
        <v>1209.2374026127745</v>
      </c>
      <c r="E69" s="98">
        <v>1222.7046535319378</v>
      </c>
      <c r="F69" s="98">
        <v>1155.2555220893562</v>
      </c>
      <c r="G69" s="98">
        <v>1197.2171206560488</v>
      </c>
      <c r="H69" s="98">
        <v>1181.5829877540125</v>
      </c>
      <c r="I69" s="98">
        <v>1104.2526044922806</v>
      </c>
      <c r="J69" s="98">
        <v>985.68598440239782</v>
      </c>
      <c r="K69" s="98">
        <v>1028.8599776453452</v>
      </c>
      <c r="L69" s="98">
        <v>1177.7827099147376</v>
      </c>
      <c r="M69" s="98">
        <v>1186.4807008791017</v>
      </c>
      <c r="N69" s="98">
        <v>1186.3196038124831</v>
      </c>
      <c r="O69" s="98">
        <v>1149.2610795002947</v>
      </c>
      <c r="P69" s="98">
        <v>1110.2125307496162</v>
      </c>
      <c r="Q69" s="98">
        <v>1098.7893387414042</v>
      </c>
      <c r="R69" s="98">
        <v>1131.6659247711095</v>
      </c>
      <c r="S69" s="98">
        <v>1126.5448686598816</v>
      </c>
      <c r="T69" s="98">
        <v>1138.1589595409559</v>
      </c>
      <c r="U69" s="98">
        <v>1122.072048179444</v>
      </c>
      <c r="V69" s="98">
        <v>1134.0658194423427</v>
      </c>
      <c r="W69" s="98">
        <v>990.92575434337675</v>
      </c>
      <c r="X69" s="98">
        <v>745.23509865648293</v>
      </c>
      <c r="Y69" s="98">
        <v>708.88467562719359</v>
      </c>
      <c r="DA69" s="63" t="s">
        <v>2475</v>
      </c>
    </row>
    <row r="70" spans="1:105" ht="12" customHeight="1" x14ac:dyDescent="0.25">
      <c r="A70" s="97" t="s">
        <v>133</v>
      </c>
      <c r="B70" s="98">
        <v>1179.8160611136607</v>
      </c>
      <c r="C70" s="98">
        <v>1209.8462091257652</v>
      </c>
      <c r="D70" s="98">
        <v>1209.2180975024671</v>
      </c>
      <c r="E70" s="98">
        <v>1222.6469526212827</v>
      </c>
      <c r="F70" s="98">
        <v>1155.2107442908045</v>
      </c>
      <c r="G70" s="98">
        <v>1196.9837953716822</v>
      </c>
      <c r="H70" s="98">
        <v>1181.3382918992618</v>
      </c>
      <c r="I70" s="98">
        <v>1103.9965302809708</v>
      </c>
      <c r="J70" s="98">
        <v>985.30814125492668</v>
      </c>
      <c r="K70" s="98">
        <v>1028.4981724319691</v>
      </c>
      <c r="L70" s="98">
        <v>1177.3615370833838</v>
      </c>
      <c r="M70" s="98">
        <v>1186.1327284800832</v>
      </c>
      <c r="N70" s="98">
        <v>1186.1099625100903</v>
      </c>
      <c r="O70" s="98">
        <v>1149.0983843949061</v>
      </c>
      <c r="P70" s="98">
        <v>1109.6273376603056</v>
      </c>
      <c r="Q70" s="98">
        <v>1098.4022891362815</v>
      </c>
      <c r="R70" s="98">
        <v>1131.2870595777003</v>
      </c>
      <c r="S70" s="98">
        <v>1126.1901138364597</v>
      </c>
      <c r="T70" s="98">
        <v>1137.8828926529247</v>
      </c>
      <c r="U70" s="98">
        <v>1121.7340673426711</v>
      </c>
      <c r="V70" s="98">
        <v>1133.5341307399062</v>
      </c>
      <c r="W70" s="98">
        <v>989.35144264995301</v>
      </c>
      <c r="X70" s="98">
        <v>744.44896805786948</v>
      </c>
      <c r="Y70" s="98">
        <v>706.81934100837793</v>
      </c>
      <c r="DA70" s="63" t="s">
        <v>2476</v>
      </c>
    </row>
    <row r="71" spans="1:105" ht="12" customHeight="1" x14ac:dyDescent="0.25">
      <c r="A71" s="100" t="s">
        <v>212</v>
      </c>
      <c r="B71" s="101">
        <v>216.69360630411276</v>
      </c>
      <c r="C71" s="101">
        <v>193.10019733545337</v>
      </c>
      <c r="D71" s="101">
        <v>225.60275489364599</v>
      </c>
      <c r="E71" s="101">
        <v>190.87353069874678</v>
      </c>
      <c r="F71" s="101">
        <v>223.46595567697335</v>
      </c>
      <c r="G71" s="101">
        <v>193.74701461376156</v>
      </c>
      <c r="H71" s="101">
        <v>186.59390678189024</v>
      </c>
      <c r="I71" s="101">
        <v>161.57068063790581</v>
      </c>
      <c r="J71" s="101">
        <v>181.13061622398607</v>
      </c>
      <c r="K71" s="101">
        <v>150.18461112002302</v>
      </c>
      <c r="L71" s="101">
        <v>165.58734908185363</v>
      </c>
      <c r="M71" s="101">
        <v>205.75999644622476</v>
      </c>
      <c r="N71" s="101">
        <v>150.17307316665693</v>
      </c>
      <c r="O71" s="101">
        <v>137.65923977485755</v>
      </c>
      <c r="P71" s="101">
        <v>223.09685493768711</v>
      </c>
      <c r="Q71" s="101">
        <v>143.3062524333817</v>
      </c>
      <c r="R71" s="101">
        <v>141.73750796868956</v>
      </c>
      <c r="S71" s="101">
        <v>153.75749839388232</v>
      </c>
      <c r="T71" s="101">
        <v>142.84617758069649</v>
      </c>
      <c r="U71" s="101">
        <v>165.47338767705548</v>
      </c>
      <c r="V71" s="101">
        <v>185.40378140600245</v>
      </c>
      <c r="W71" s="101">
        <v>217.95479510136897</v>
      </c>
      <c r="X71" s="101">
        <v>80.02050657766587</v>
      </c>
      <c r="Y71" s="101">
        <v>147.59454010782667</v>
      </c>
      <c r="DA71" s="131" t="s">
        <v>2477</v>
      </c>
    </row>
    <row r="72" spans="1:105" ht="12" customHeight="1" x14ac:dyDescent="0.25">
      <c r="A72" s="103" t="s">
        <v>52</v>
      </c>
      <c r="B72" s="104">
        <v>963.12245480954778</v>
      </c>
      <c r="C72" s="104">
        <v>1016.7460117903119</v>
      </c>
      <c r="D72" s="104">
        <v>983.61534260882115</v>
      </c>
      <c r="E72" s="104">
        <v>1031.7734219225358</v>
      </c>
      <c r="F72" s="104">
        <v>931.74478861383125</v>
      </c>
      <c r="G72" s="104">
        <v>1003.2367807579205</v>
      </c>
      <c r="H72" s="104">
        <v>994.74438511737162</v>
      </c>
      <c r="I72" s="104">
        <v>942.42584964306502</v>
      </c>
      <c r="J72" s="104">
        <v>804.1775250309405</v>
      </c>
      <c r="K72" s="104">
        <v>878.31356131194582</v>
      </c>
      <c r="L72" s="104">
        <v>1011.7741880015303</v>
      </c>
      <c r="M72" s="104">
        <v>980.37273203385826</v>
      </c>
      <c r="N72" s="104">
        <v>1035.9368893434337</v>
      </c>
      <c r="O72" s="104">
        <v>1011.4391446200489</v>
      </c>
      <c r="P72" s="104">
        <v>886.53048272261822</v>
      </c>
      <c r="Q72" s="104">
        <v>955.09603670289994</v>
      </c>
      <c r="R72" s="104">
        <v>989.54955160901068</v>
      </c>
      <c r="S72" s="104">
        <v>972.43261544257734</v>
      </c>
      <c r="T72" s="104">
        <v>995.03671507222805</v>
      </c>
      <c r="U72" s="104">
        <v>956.26067966561538</v>
      </c>
      <c r="V72" s="104">
        <v>948.13034933390384</v>
      </c>
      <c r="W72" s="104">
        <v>771.39664754858416</v>
      </c>
      <c r="X72" s="104">
        <v>664.42846148020362</v>
      </c>
      <c r="Y72" s="104">
        <v>559.22480090055103</v>
      </c>
      <c r="DA72" s="132" t="s">
        <v>2478</v>
      </c>
    </row>
    <row r="73" spans="1:105" ht="12" customHeight="1" x14ac:dyDescent="0.25">
      <c r="A73" s="106" t="s">
        <v>122</v>
      </c>
      <c r="B73" s="101">
        <v>1194.5331725524654</v>
      </c>
      <c r="C73" s="101">
        <v>1169.2942134610787</v>
      </c>
      <c r="D73" s="101">
        <v>1228.3709228909913</v>
      </c>
      <c r="E73" s="101">
        <v>1160.366390993112</v>
      </c>
      <c r="F73" s="101">
        <v>1223.3677492542852</v>
      </c>
      <c r="G73" s="101">
        <v>1173.5468952742197</v>
      </c>
      <c r="H73" s="101">
        <v>1158.1955295492908</v>
      </c>
      <c r="I73" s="101">
        <v>1091.3754872438053</v>
      </c>
      <c r="J73" s="101">
        <v>1069.2256133711683</v>
      </c>
      <c r="K73" s="101">
        <v>1057.3144904736578</v>
      </c>
      <c r="L73" s="101">
        <v>1130.3626957633433</v>
      </c>
      <c r="M73" s="101">
        <v>1220.6380622900667</v>
      </c>
      <c r="N73" s="101">
        <v>1153.6192667975722</v>
      </c>
      <c r="O73" s="101">
        <v>1116.299441856002</v>
      </c>
      <c r="P73" s="101">
        <v>1140.2223432464359</v>
      </c>
      <c r="Q73" s="101">
        <v>1100.0139690382719</v>
      </c>
      <c r="R73" s="101">
        <v>1111.760727228856</v>
      </c>
      <c r="S73" s="101">
        <v>1124.8658348388913</v>
      </c>
      <c r="T73" s="101">
        <v>1122.7870706505735</v>
      </c>
      <c r="U73" s="101">
        <v>1132.8789730779879</v>
      </c>
      <c r="V73" s="101">
        <v>1138.8891870827433</v>
      </c>
      <c r="W73" s="101">
        <v>974.59390202193174</v>
      </c>
      <c r="X73" s="101">
        <v>656.05405685861012</v>
      </c>
      <c r="Y73" s="101">
        <v>748.30151234767823</v>
      </c>
      <c r="DA73" s="131" t="s">
        <v>2479</v>
      </c>
    </row>
    <row r="74" spans="1:105" ht="12" customHeight="1" x14ac:dyDescent="0.25">
      <c r="A74" s="107" t="s">
        <v>121</v>
      </c>
      <c r="B74" s="104">
        <v>1194.5331725524654</v>
      </c>
      <c r="C74" s="104">
        <v>1169.3182032950012</v>
      </c>
      <c r="D74" s="104">
        <v>1228.3854012155321</v>
      </c>
      <c r="E74" s="104">
        <v>1160.3561673174427</v>
      </c>
      <c r="F74" s="104">
        <v>1223.3547440450789</v>
      </c>
      <c r="G74" s="104">
        <v>1174.108065221239</v>
      </c>
      <c r="H74" s="104">
        <v>1158.7959508516037</v>
      </c>
      <c r="I74" s="104">
        <v>1092.5952022102369</v>
      </c>
      <c r="J74" s="104">
        <v>1067.3825544721185</v>
      </c>
      <c r="K74" s="104">
        <v>1055.2726424944506</v>
      </c>
      <c r="L74" s="104">
        <v>1128.4320431684303</v>
      </c>
      <c r="M74" s="104">
        <v>1219.2267769370333</v>
      </c>
      <c r="N74" s="104">
        <v>1154.7429223826255</v>
      </c>
      <c r="O74" s="104">
        <v>1116.9117392565206</v>
      </c>
      <c r="P74" s="104">
        <v>1141.4440024246383</v>
      </c>
      <c r="Q74" s="104">
        <v>1100.6225880516349</v>
      </c>
      <c r="R74" s="104">
        <v>1112.8220834196804</v>
      </c>
      <c r="S74" s="104">
        <v>1125.4176912999008</v>
      </c>
      <c r="T74" s="104">
        <v>1123.055571543091</v>
      </c>
      <c r="U74" s="104">
        <v>1133.2508896520671</v>
      </c>
      <c r="V74" s="104">
        <v>1140.3904254215552</v>
      </c>
      <c r="W74" s="104">
        <v>981.02371568406249</v>
      </c>
      <c r="X74" s="104">
        <v>696.70890674550503</v>
      </c>
      <c r="Y74" s="104">
        <v>751.58101333817899</v>
      </c>
      <c r="DA74" s="132" t="s">
        <v>2480</v>
      </c>
    </row>
    <row r="75" spans="1:105" ht="12" customHeight="1" x14ac:dyDescent="0.25">
      <c r="A75" s="108" t="s">
        <v>53</v>
      </c>
      <c r="B75" s="98">
        <v>219.42466505462113</v>
      </c>
      <c r="C75" s="98">
        <v>186.51974402512081</v>
      </c>
      <c r="D75" s="98">
        <v>229.23619735758851</v>
      </c>
      <c r="E75" s="98">
        <v>180.91872655517676</v>
      </c>
      <c r="F75" s="98">
        <v>236.83722988408255</v>
      </c>
      <c r="G75" s="98">
        <v>189.81880219447132</v>
      </c>
      <c r="H75" s="98">
        <v>182.74362724743031</v>
      </c>
      <c r="I75" s="98">
        <v>159.7446260299204</v>
      </c>
      <c r="J75" s="98">
        <v>197.7278632082176</v>
      </c>
      <c r="K75" s="98">
        <v>154.76387580315804</v>
      </c>
      <c r="L75" s="98">
        <v>157.33771633706306</v>
      </c>
      <c r="M75" s="98">
        <v>212.28019552509554</v>
      </c>
      <c r="N75" s="98">
        <v>145.21903196921156</v>
      </c>
      <c r="O75" s="98">
        <v>132.41964990256454</v>
      </c>
      <c r="P75" s="98">
        <v>231.0463826156265</v>
      </c>
      <c r="Q75" s="98">
        <v>143.73840468808322</v>
      </c>
      <c r="R75" s="98">
        <v>138.4824886270755</v>
      </c>
      <c r="S75" s="98">
        <v>153.7339679061686</v>
      </c>
      <c r="T75" s="98">
        <v>139.4791719784026</v>
      </c>
      <c r="U75" s="98">
        <v>168.19631406388379</v>
      </c>
      <c r="V75" s="98">
        <v>188.79307780495429</v>
      </c>
      <c r="W75" s="98">
        <v>195.76664072438933</v>
      </c>
      <c r="X75" s="98">
        <v>6.4811586755878059</v>
      </c>
      <c r="Y75" s="98">
        <v>130.74657470058969</v>
      </c>
      <c r="DA75" s="63" t="s">
        <v>2481</v>
      </c>
    </row>
    <row r="76" spans="1:105" ht="12" customHeight="1" x14ac:dyDescent="0.25">
      <c r="A76" s="108" t="s">
        <v>52</v>
      </c>
      <c r="B76" s="98">
        <v>975.10850749784424</v>
      </c>
      <c r="C76" s="98">
        <v>982.79845926988037</v>
      </c>
      <c r="D76" s="98">
        <v>999.14920385794346</v>
      </c>
      <c r="E76" s="98">
        <v>979.43744076226585</v>
      </c>
      <c r="F76" s="98">
        <v>986.51751416099648</v>
      </c>
      <c r="G76" s="98">
        <v>984.28926302676769</v>
      </c>
      <c r="H76" s="98">
        <v>976.05232360417335</v>
      </c>
      <c r="I76" s="98">
        <v>932.85057618031669</v>
      </c>
      <c r="J76" s="98">
        <v>869.65469126390076</v>
      </c>
      <c r="K76" s="98">
        <v>900.50876669129241</v>
      </c>
      <c r="L76" s="98">
        <v>971.09432683136708</v>
      </c>
      <c r="M76" s="98">
        <v>1006.9465814119377</v>
      </c>
      <c r="N76" s="98">
        <v>1009.5238904134139</v>
      </c>
      <c r="O76" s="98">
        <v>984.49208935395609</v>
      </c>
      <c r="P76" s="98">
        <v>910.39761980901187</v>
      </c>
      <c r="Q76" s="98">
        <v>956.88418336355176</v>
      </c>
      <c r="R76" s="98">
        <v>974.339594792605</v>
      </c>
      <c r="S76" s="98">
        <v>971.68372339373218</v>
      </c>
      <c r="T76" s="98">
        <v>983.57639956468824</v>
      </c>
      <c r="U76" s="98">
        <v>965.05457558818341</v>
      </c>
      <c r="V76" s="98">
        <v>951.5973476166007</v>
      </c>
      <c r="W76" s="98">
        <v>785.2570749596731</v>
      </c>
      <c r="X76" s="98">
        <v>690.22774806991731</v>
      </c>
      <c r="Y76" s="98">
        <v>620.8344386375893</v>
      </c>
      <c r="DA76" s="63" t="s">
        <v>2482</v>
      </c>
    </row>
    <row r="77" spans="1:105" ht="12" customHeight="1" x14ac:dyDescent="0.25">
      <c r="A77" s="121" t="s">
        <v>54</v>
      </c>
      <c r="B77" s="122">
        <v>625.2404971074069</v>
      </c>
      <c r="C77" s="122">
        <v>631.98915601978831</v>
      </c>
      <c r="D77" s="122">
        <v>638.07434318590288</v>
      </c>
      <c r="E77" s="122">
        <v>627.31326842572423</v>
      </c>
      <c r="F77" s="122">
        <v>630.96270967517717</v>
      </c>
      <c r="G77" s="122">
        <v>639.79153266894366</v>
      </c>
      <c r="H77" s="122">
        <v>625.31757621579925</v>
      </c>
      <c r="I77" s="122">
        <v>530.83799368484119</v>
      </c>
      <c r="J77" s="122">
        <v>469.5348473865717</v>
      </c>
      <c r="K77" s="122">
        <v>484.48031632982168</v>
      </c>
      <c r="L77" s="122">
        <v>491.82189348022035</v>
      </c>
      <c r="M77" s="122">
        <v>514.10943540471055</v>
      </c>
      <c r="N77" s="122">
        <v>404.5951822517992</v>
      </c>
      <c r="O77" s="122">
        <v>444.11773272186309</v>
      </c>
      <c r="P77" s="122">
        <v>398.66865237036006</v>
      </c>
      <c r="Q77" s="122">
        <v>419.85716629494368</v>
      </c>
      <c r="R77" s="122">
        <v>433.21253966724589</v>
      </c>
      <c r="S77" s="122">
        <v>491.87832598360643</v>
      </c>
      <c r="T77" s="122">
        <v>485.47036294675968</v>
      </c>
      <c r="U77" s="122">
        <v>494.49171139905098</v>
      </c>
      <c r="V77" s="122">
        <v>529.94841016515693</v>
      </c>
      <c r="W77" s="122">
        <v>502.2678533920465</v>
      </c>
      <c r="X77" s="122">
        <v>399.34131915866499</v>
      </c>
      <c r="Y77" s="122">
        <v>369.46393620309118</v>
      </c>
      <c r="DA77" s="130" t="s">
        <v>2483</v>
      </c>
    </row>
    <row r="78" spans="1:105" ht="12" customHeight="1" x14ac:dyDescent="0.25">
      <c r="A78" s="97" t="s">
        <v>189</v>
      </c>
      <c r="B78" s="98">
        <v>625.78741800816567</v>
      </c>
      <c r="C78" s="98">
        <v>631.8005563671893</v>
      </c>
      <c r="D78" s="98">
        <v>637.87850817949618</v>
      </c>
      <c r="E78" s="98">
        <v>630.10594346313678</v>
      </c>
      <c r="F78" s="98">
        <v>624.35533382295864</v>
      </c>
      <c r="G78" s="98">
        <v>644.32313161844206</v>
      </c>
      <c r="H78" s="98">
        <v>625.80567042827158</v>
      </c>
      <c r="I78" s="98">
        <v>529.69931636836952</v>
      </c>
      <c r="J78" s="98">
        <v>467.37026359146427</v>
      </c>
      <c r="K78" s="98">
        <v>483.19835655182158</v>
      </c>
      <c r="L78" s="98">
        <v>492.46269099872416</v>
      </c>
      <c r="M78" s="98">
        <v>514.3679348831522</v>
      </c>
      <c r="N78" s="98">
        <v>404.5199759064746</v>
      </c>
      <c r="O78" s="98">
        <v>443.54898178490652</v>
      </c>
      <c r="P78" s="98">
        <v>398.87165154411537</v>
      </c>
      <c r="Q78" s="98">
        <v>419.75491281801334</v>
      </c>
      <c r="R78" s="98">
        <v>433.5403794872571</v>
      </c>
      <c r="S78" s="98">
        <v>491.77570426132769</v>
      </c>
      <c r="T78" s="98">
        <v>485.23840991067885</v>
      </c>
      <c r="U78" s="98">
        <v>494.4448099766937</v>
      </c>
      <c r="V78" s="98">
        <v>530.21512899885602</v>
      </c>
      <c r="W78" s="98">
        <v>502.62102438554894</v>
      </c>
      <c r="X78" s="98">
        <v>400.51021906605365</v>
      </c>
      <c r="Y78" s="98">
        <v>367.33544464811956</v>
      </c>
      <c r="DA78" s="63" t="s">
        <v>2484</v>
      </c>
    </row>
    <row r="79" spans="1:105" ht="12" customHeight="1" x14ac:dyDescent="0.25">
      <c r="A79" s="109" t="s">
        <v>120</v>
      </c>
      <c r="B79" s="33">
        <v>607.84334029870729</v>
      </c>
      <c r="C79" s="33">
        <v>637.03647433564606</v>
      </c>
      <c r="D79" s="33">
        <v>642.31515001244736</v>
      </c>
      <c r="E79" s="33">
        <v>585.36494048872282</v>
      </c>
      <c r="F79" s="33">
        <v>702.53962542680915</v>
      </c>
      <c r="G79" s="33">
        <v>569.3170292761713</v>
      </c>
      <c r="H79" s="33">
        <v>615.5277457065464</v>
      </c>
      <c r="I79" s="33">
        <v>563.46740085965484</v>
      </c>
      <c r="J79" s="33">
        <v>501.90173668091478</v>
      </c>
      <c r="K79" s="33">
        <v>505.61794859034518</v>
      </c>
      <c r="L79" s="33">
        <v>471.70910251155891</v>
      </c>
      <c r="M79" s="33">
        <v>470.51519921181415</v>
      </c>
      <c r="N79" s="33">
        <v>408.86663240498837</v>
      </c>
      <c r="O79" s="33">
        <v>464.82568148807746</v>
      </c>
      <c r="P79" s="33">
        <v>390.18364263610459</v>
      </c>
      <c r="Q79" s="33">
        <v>424.2426564402943</v>
      </c>
      <c r="R79" s="33">
        <v>419.12995650019292</v>
      </c>
      <c r="S79" s="33">
        <v>496.24736394777153</v>
      </c>
      <c r="T79" s="33">
        <v>494.06302704604201</v>
      </c>
      <c r="U79" s="33">
        <v>496.37820433083294</v>
      </c>
      <c r="V79" s="33">
        <v>520.25780238190953</v>
      </c>
      <c r="W79" s="33">
        <v>491.80313345240967</v>
      </c>
      <c r="X79" s="33">
        <v>374.80450286880659</v>
      </c>
      <c r="Y79" s="33">
        <v>400.86110741450551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6401.357880596468</v>
      </c>
      <c r="C81" s="117">
        <f t="shared" si="28"/>
        <v>5999.1211376315041</v>
      </c>
      <c r="D81" s="117">
        <f t="shared" si="28"/>
        <v>7024.3143082202641</v>
      </c>
      <c r="E81" s="117">
        <f t="shared" si="28"/>
        <v>9197.8071558107058</v>
      </c>
      <c r="F81" s="117">
        <f t="shared" si="28"/>
        <v>6183.7656784448072</v>
      </c>
      <c r="G81" s="117">
        <f t="shared" si="28"/>
        <v>7796.9755709399305</v>
      </c>
      <c r="H81" s="117">
        <f t="shared" si="28"/>
        <v>7650.6326583972404</v>
      </c>
      <c r="I81" s="117">
        <f t="shared" si="28"/>
        <v>8441.357634011194</v>
      </c>
      <c r="J81" s="117">
        <f t="shared" si="28"/>
        <v>9480.1402989332128</v>
      </c>
      <c r="K81" s="117">
        <f t="shared" si="28"/>
        <v>9183.8305709716642</v>
      </c>
      <c r="L81" s="117">
        <f t="shared" si="28"/>
        <v>8924.205336827481</v>
      </c>
      <c r="M81" s="117">
        <f t="shared" si="28"/>
        <v>6530.55902664734</v>
      </c>
      <c r="N81" s="117">
        <f t="shared" si="28"/>
        <v>8842.9355868486418</v>
      </c>
      <c r="O81" s="117">
        <f t="shared" si="28"/>
        <v>8784.4513796858973</v>
      </c>
      <c r="P81" s="117">
        <f t="shared" si="28"/>
        <v>7464.7835387110536</v>
      </c>
      <c r="Q81" s="117">
        <f t="shared" si="28"/>
        <v>8432.2417480047789</v>
      </c>
      <c r="R81" s="117">
        <f t="shared" ref="R81:V81" si="29">R82+R85+R87+R100</f>
        <v>8189.9770178120307</v>
      </c>
      <c r="S81" s="117">
        <f t="shared" si="29"/>
        <v>9059.3155087218547</v>
      </c>
      <c r="T81" s="117">
        <f t="shared" si="29"/>
        <v>8565.9445891813648</v>
      </c>
      <c r="U81" s="117">
        <f t="shared" si="29"/>
        <v>8733.5647976214823</v>
      </c>
      <c r="V81" s="117">
        <f t="shared" si="29"/>
        <v>8544.3289821561648</v>
      </c>
      <c r="W81" s="117">
        <f t="shared" ref="W81:Y81" si="30">W82+W85+W87+W100</f>
        <v>9428.0049946282616</v>
      </c>
      <c r="X81" s="117">
        <f t="shared" si="30"/>
        <v>8633.8801039916052</v>
      </c>
      <c r="Y81" s="117">
        <f t="shared" si="30"/>
        <v>8218.9827449027634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4543.9858500424907</v>
      </c>
      <c r="C82" s="122">
        <f t="shared" si="31"/>
        <v>4143.2149695482231</v>
      </c>
      <c r="D82" s="122">
        <f t="shared" si="31"/>
        <v>5074.3005430901512</v>
      </c>
      <c r="E82" s="122">
        <f t="shared" si="31"/>
        <v>7071.2644095228234</v>
      </c>
      <c r="F82" s="122">
        <f t="shared" si="31"/>
        <v>4107.4805849110899</v>
      </c>
      <c r="G82" s="122">
        <f t="shared" si="31"/>
        <v>5878.1538379308258</v>
      </c>
      <c r="H82" s="122">
        <f t="shared" si="31"/>
        <v>5637.8616146349286</v>
      </c>
      <c r="I82" s="122">
        <f t="shared" si="31"/>
        <v>6565.7401882162358</v>
      </c>
      <c r="J82" s="122">
        <f t="shared" si="31"/>
        <v>7596.2492795380058</v>
      </c>
      <c r="K82" s="122">
        <f t="shared" si="31"/>
        <v>7313.7116161163422</v>
      </c>
      <c r="L82" s="122">
        <f t="shared" si="31"/>
        <v>7067.9296665543343</v>
      </c>
      <c r="M82" s="122">
        <f t="shared" si="31"/>
        <v>4542.0370374376334</v>
      </c>
      <c r="N82" s="122">
        <f t="shared" si="31"/>
        <v>6827.0178481476223</v>
      </c>
      <c r="O82" s="122">
        <f t="shared" si="31"/>
        <v>6949.5491503026187</v>
      </c>
      <c r="P82" s="122">
        <f t="shared" si="31"/>
        <v>5747.2578101020063</v>
      </c>
      <c r="Q82" s="122">
        <f t="shared" si="31"/>
        <v>6553.3330948760067</v>
      </c>
      <c r="R82" s="122">
        <f t="shared" ref="R82:V82" si="32">SUM(R83:R84)</f>
        <v>6397.9158966264831</v>
      </c>
      <c r="S82" s="122">
        <f t="shared" si="32"/>
        <v>7003.6209523605658</v>
      </c>
      <c r="T82" s="122">
        <f t="shared" si="32"/>
        <v>6588.0790168253152</v>
      </c>
      <c r="U82" s="122">
        <f t="shared" si="32"/>
        <v>6653.3325995095993</v>
      </c>
      <c r="V82" s="122">
        <f t="shared" si="32"/>
        <v>6575.9748156077112</v>
      </c>
      <c r="W82" s="122">
        <f t="shared" ref="W82:Y82" si="33">SUM(W83:W84)</f>
        <v>7623.3059338770927</v>
      </c>
      <c r="X82" s="122">
        <f t="shared" si="33"/>
        <v>6989.1876344230832</v>
      </c>
      <c r="Y82" s="122">
        <f t="shared" si="33"/>
        <v>6665.8227183681593</v>
      </c>
      <c r="DA82" s="130" t="s">
        <v>2487</v>
      </c>
    </row>
    <row r="83" spans="1:105" ht="12" customHeight="1" x14ac:dyDescent="0.25">
      <c r="A83" s="97" t="s">
        <v>199</v>
      </c>
      <c r="B83" s="98">
        <v>4497.5599785909362</v>
      </c>
      <c r="C83" s="98">
        <v>4102.0167170432605</v>
      </c>
      <c r="D83" s="98">
        <v>5024.4560261199649</v>
      </c>
      <c r="E83" s="98">
        <v>7008.5827923667239</v>
      </c>
      <c r="F83" s="98">
        <v>4068.9345464295002</v>
      </c>
      <c r="G83" s="98">
        <v>5823.7573845275965</v>
      </c>
      <c r="H83" s="98">
        <v>5587.2751637479923</v>
      </c>
      <c r="I83" s="98">
        <v>6508.8099830860147</v>
      </c>
      <c r="J83" s="98">
        <v>7533.3591915761035</v>
      </c>
      <c r="K83" s="98">
        <v>7254.1660737836573</v>
      </c>
      <c r="L83" s="98">
        <v>7008.6346809734641</v>
      </c>
      <c r="M83" s="98">
        <v>4503.8644071227654</v>
      </c>
      <c r="N83" s="98">
        <v>6773.6031350678559</v>
      </c>
      <c r="O83" s="98">
        <v>6891.809705460204</v>
      </c>
      <c r="P83" s="98">
        <v>5698.2639653117685</v>
      </c>
      <c r="Q83" s="98">
        <v>6503.0245195984571</v>
      </c>
      <c r="R83" s="98">
        <v>6348.9741371343925</v>
      </c>
      <c r="S83" s="98">
        <v>6950.4649752864016</v>
      </c>
      <c r="T83" s="98">
        <v>6538.5863437865582</v>
      </c>
      <c r="U83" s="98">
        <v>6603.0425103553216</v>
      </c>
      <c r="V83" s="98">
        <v>6526.5168064176378</v>
      </c>
      <c r="W83" s="98">
        <v>7550.2518591644302</v>
      </c>
      <c r="X83" s="98">
        <v>6919.7816194177076</v>
      </c>
      <c r="Y83" s="98">
        <v>6602.8091287037796</v>
      </c>
      <c r="DA83" s="63" t="s">
        <v>2488</v>
      </c>
    </row>
    <row r="84" spans="1:105" ht="12" customHeight="1" x14ac:dyDescent="0.25">
      <c r="A84" s="97" t="s">
        <v>53</v>
      </c>
      <c r="B84" s="98">
        <v>46.425871451554173</v>
      </c>
      <c r="C84" s="98">
        <v>41.198252504962674</v>
      </c>
      <c r="D84" s="98">
        <v>49.844516970186199</v>
      </c>
      <c r="E84" s="98">
        <v>62.681617156099527</v>
      </c>
      <c r="F84" s="98">
        <v>38.546038481589861</v>
      </c>
      <c r="G84" s="98">
        <v>54.396453403229671</v>
      </c>
      <c r="H84" s="98">
        <v>50.586450886936532</v>
      </c>
      <c r="I84" s="98">
        <v>56.930205130221218</v>
      </c>
      <c r="J84" s="98">
        <v>62.890087961902282</v>
      </c>
      <c r="K84" s="98">
        <v>59.545542332685116</v>
      </c>
      <c r="L84" s="98">
        <v>59.29498558087019</v>
      </c>
      <c r="M84" s="98">
        <v>38.172630314867753</v>
      </c>
      <c r="N84" s="98">
        <v>53.414713079766877</v>
      </c>
      <c r="O84" s="98">
        <v>57.739444842415153</v>
      </c>
      <c r="P84" s="98">
        <v>48.993844790237517</v>
      </c>
      <c r="Q84" s="98">
        <v>50.308575277550048</v>
      </c>
      <c r="R84" s="98">
        <v>48.941759492090625</v>
      </c>
      <c r="S84" s="98">
        <v>53.15597707416407</v>
      </c>
      <c r="T84" s="98">
        <v>49.492673038757175</v>
      </c>
      <c r="U84" s="98">
        <v>50.290089154277922</v>
      </c>
      <c r="V84" s="98">
        <v>49.458009190073838</v>
      </c>
      <c r="W84" s="98">
        <v>73.054074712662825</v>
      </c>
      <c r="X84" s="98">
        <v>69.406015005375579</v>
      </c>
      <c r="Y84" s="98">
        <v>63.013589664379488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56.804478153026047</v>
      </c>
      <c r="C85" s="122">
        <f t="shared" si="34"/>
        <v>74.727278461203923</v>
      </c>
      <c r="D85" s="122">
        <f t="shared" si="34"/>
        <v>86.31020556008599</v>
      </c>
      <c r="E85" s="122">
        <f t="shared" si="34"/>
        <v>356.65036627334445</v>
      </c>
      <c r="F85" s="122">
        <f t="shared" si="34"/>
        <v>163.74667121200309</v>
      </c>
      <c r="G85" s="122">
        <f t="shared" si="34"/>
        <v>156.47169387507984</v>
      </c>
      <c r="H85" s="122">
        <f t="shared" si="34"/>
        <v>233.33955498021393</v>
      </c>
      <c r="I85" s="122">
        <f t="shared" si="34"/>
        <v>233.80588982784045</v>
      </c>
      <c r="J85" s="122">
        <f t="shared" si="34"/>
        <v>317.13133215592381</v>
      </c>
      <c r="K85" s="122">
        <f t="shared" si="34"/>
        <v>320.44208958751722</v>
      </c>
      <c r="L85" s="122">
        <f t="shared" si="34"/>
        <v>249.37912407193105</v>
      </c>
      <c r="M85" s="122">
        <f t="shared" si="34"/>
        <v>282.60886070926807</v>
      </c>
      <c r="N85" s="122">
        <f t="shared" si="34"/>
        <v>436.16142354685735</v>
      </c>
      <c r="O85" s="122">
        <f t="shared" si="34"/>
        <v>260.60098962014047</v>
      </c>
      <c r="P85" s="122">
        <f t="shared" si="34"/>
        <v>171.94617005867437</v>
      </c>
      <c r="Q85" s="122">
        <f t="shared" si="34"/>
        <v>356.84810173145473</v>
      </c>
      <c r="R85" s="122">
        <f t="shared" si="34"/>
        <v>263.27834044161608</v>
      </c>
      <c r="S85" s="122">
        <f t="shared" si="34"/>
        <v>425.45790215231472</v>
      </c>
      <c r="T85" s="122">
        <f t="shared" si="34"/>
        <v>356.67490098250454</v>
      </c>
      <c r="U85" s="122">
        <f t="shared" si="34"/>
        <v>461.15674773550904</v>
      </c>
      <c r="V85" s="122">
        <f t="shared" si="34"/>
        <v>373.26958262613107</v>
      </c>
      <c r="W85" s="122">
        <f t="shared" si="34"/>
        <v>357.56299086522534</v>
      </c>
      <c r="X85" s="122">
        <f t="shared" si="34"/>
        <v>515.25065100444374</v>
      </c>
      <c r="Y85" s="122">
        <f t="shared" si="34"/>
        <v>419.94016230926826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56.804478153026047</v>
      </c>
      <c r="C86" s="98">
        <f>IF(RES_hhdet_tes!C86=0,0,RES_hhdet_tes!C86*1000*11630/RES_hhdet_num!C81)</f>
        <v>74.727278461203923</v>
      </c>
      <c r="D86" s="98">
        <f>IF(RES_hhdet_tes!D86=0,0,RES_hhdet_tes!D86*1000*11630/RES_hhdet_num!D81)</f>
        <v>86.31020556008599</v>
      </c>
      <c r="E86" s="98">
        <f>IF(RES_hhdet_tes!E86=0,0,RES_hhdet_tes!E86*1000*11630/RES_hhdet_num!E81)</f>
        <v>356.65036627334445</v>
      </c>
      <c r="F86" s="98">
        <f>IF(RES_hhdet_tes!F86=0,0,RES_hhdet_tes!F86*1000*11630/RES_hhdet_num!F81)</f>
        <v>163.74667121200309</v>
      </c>
      <c r="G86" s="98">
        <f>IF(RES_hhdet_tes!G86=0,0,RES_hhdet_tes!G86*1000*11630/RES_hhdet_num!G81)</f>
        <v>156.47169387507984</v>
      </c>
      <c r="H86" s="98">
        <f>IF(RES_hhdet_tes!H86=0,0,RES_hhdet_tes!H86*1000*11630/RES_hhdet_num!H81)</f>
        <v>233.33955498021393</v>
      </c>
      <c r="I86" s="98">
        <f>IF(RES_hhdet_tes!I86=0,0,RES_hhdet_tes!I86*1000*11630/RES_hhdet_num!I81)</f>
        <v>233.80588982784045</v>
      </c>
      <c r="J86" s="98">
        <f>IF(RES_hhdet_tes!J86=0,0,RES_hhdet_tes!J86*1000*11630/RES_hhdet_num!J81)</f>
        <v>317.13133215592381</v>
      </c>
      <c r="K86" s="98">
        <f>IF(RES_hhdet_tes!K86=0,0,RES_hhdet_tes!K86*1000*11630/RES_hhdet_num!K81)</f>
        <v>320.44208958751722</v>
      </c>
      <c r="L86" s="98">
        <f>IF(RES_hhdet_tes!L86=0,0,RES_hhdet_tes!L86*1000*11630/RES_hhdet_num!L81)</f>
        <v>249.37912407193105</v>
      </c>
      <c r="M86" s="98">
        <f>IF(RES_hhdet_tes!M86=0,0,RES_hhdet_tes!M86*1000*11630/RES_hhdet_num!M81)</f>
        <v>282.60886070926807</v>
      </c>
      <c r="N86" s="98">
        <f>IF(RES_hhdet_tes!N86=0,0,RES_hhdet_tes!N86*1000*11630/RES_hhdet_num!N81)</f>
        <v>436.16142354685735</v>
      </c>
      <c r="O86" s="98">
        <f>IF(RES_hhdet_tes!O86=0,0,RES_hhdet_tes!O86*1000*11630/RES_hhdet_num!O81)</f>
        <v>260.60098962014047</v>
      </c>
      <c r="P86" s="98">
        <f>IF(RES_hhdet_tes!P86=0,0,RES_hhdet_tes!P86*1000*11630/RES_hhdet_num!P81)</f>
        <v>171.94617005867437</v>
      </c>
      <c r="Q86" s="98">
        <f>IF(RES_hhdet_tes!Q86=0,0,RES_hhdet_tes!Q86*1000*11630/RES_hhdet_num!Q81)</f>
        <v>356.84810173145473</v>
      </c>
      <c r="R86" s="98">
        <f>IF(RES_hhdet_tes!R86=0,0,RES_hhdet_tes!R86*1000*11630/RES_hhdet_num!R81)</f>
        <v>263.27834044161608</v>
      </c>
      <c r="S86" s="98">
        <f>IF(RES_hhdet_tes!S86=0,0,RES_hhdet_tes!S86*1000*11630/RES_hhdet_num!S81)</f>
        <v>425.45790215231472</v>
      </c>
      <c r="T86" s="98">
        <f>IF(RES_hhdet_tes!T86=0,0,RES_hhdet_tes!T86*1000*11630/RES_hhdet_num!T81)</f>
        <v>356.67490098250454</v>
      </c>
      <c r="U86" s="98">
        <f>IF(RES_hhdet_tes!U86=0,0,RES_hhdet_tes!U86*1000*11630/RES_hhdet_num!U81)</f>
        <v>461.15674773550904</v>
      </c>
      <c r="V86" s="98">
        <f>IF(RES_hhdet_tes!V86=0,0,RES_hhdet_tes!V86*1000*11630/RES_hhdet_num!V81)</f>
        <v>373.26958262613107</v>
      </c>
      <c r="W86" s="98">
        <f>IF(RES_hhdet_tes!W86=0,0,RES_hhdet_tes!W86*1000*11630/RES_hhdet_num!W81)</f>
        <v>357.56299086522534</v>
      </c>
      <c r="X86" s="98">
        <f>IF(RES_hhdet_tes!X86=0,0,RES_hhdet_tes!X86*1000*11630/RES_hhdet_num!X81)</f>
        <v>515.25065100444374</v>
      </c>
      <c r="Y86" s="98">
        <f>IF(RES_hhdet_tes!Y86=0,0,RES_hhdet_tes!Y86*1000*11630/RES_hhdet_num!Y81)</f>
        <v>419.94016230926826</v>
      </c>
      <c r="DA86" s="63" t="s">
        <v>2491</v>
      </c>
    </row>
    <row r="87" spans="1:105" ht="12" customHeight="1" x14ac:dyDescent="0.25">
      <c r="A87" s="121" t="s">
        <v>55</v>
      </c>
      <c r="B87" s="122">
        <v>1183.9135291709072</v>
      </c>
      <c r="C87" s="122">
        <v>1152.822111603519</v>
      </c>
      <c r="D87" s="122">
        <v>1223.067820437946</v>
      </c>
      <c r="E87" s="122">
        <v>1174.3129014346673</v>
      </c>
      <c r="F87" s="122">
        <v>1232.7004100734234</v>
      </c>
      <c r="G87" s="122">
        <v>1176.7051753559308</v>
      </c>
      <c r="H87" s="122">
        <v>1175.877928840777</v>
      </c>
      <c r="I87" s="122">
        <v>1085.2842761715988</v>
      </c>
      <c r="J87" s="122">
        <v>1060.0650374751976</v>
      </c>
      <c r="K87" s="122">
        <v>1048.5486624206396</v>
      </c>
      <c r="L87" s="122">
        <v>1126.0365571745749</v>
      </c>
      <c r="M87" s="122">
        <v>1231.895571473307</v>
      </c>
      <c r="N87" s="122">
        <v>1167.9469331498381</v>
      </c>
      <c r="O87" s="122">
        <v>1127.389651206104</v>
      </c>
      <c r="P87" s="122">
        <v>1136.6913261513041</v>
      </c>
      <c r="Q87" s="122">
        <v>1099.6499739274113</v>
      </c>
      <c r="R87" s="122">
        <v>1103.19860262765</v>
      </c>
      <c r="S87" s="122">
        <v>1140.2794131188057</v>
      </c>
      <c r="T87" s="122">
        <v>1128.2207394819866</v>
      </c>
      <c r="U87" s="122">
        <v>1123.1231072288067</v>
      </c>
      <c r="V87" s="122">
        <v>1087.7100269846917</v>
      </c>
      <c r="W87" s="122">
        <v>963.43326933484036</v>
      </c>
      <c r="X87" s="122">
        <v>739.5282637567326</v>
      </c>
      <c r="Y87" s="122">
        <v>739.17043183205521</v>
      </c>
      <c r="DA87" s="130" t="s">
        <v>2492</v>
      </c>
    </row>
    <row r="88" spans="1:105" ht="12" customHeight="1" x14ac:dyDescent="0.25">
      <c r="A88" s="97" t="s">
        <v>132</v>
      </c>
      <c r="B88" s="98">
        <v>1166.1976350576056</v>
      </c>
      <c r="C88" s="98">
        <v>1009.0341834804155</v>
      </c>
      <c r="D88" s="98">
        <v>1280.2338570347663</v>
      </c>
      <c r="E88" s="98">
        <v>1222.533793368257</v>
      </c>
      <c r="F88" s="98">
        <v>1119.8491545777686</v>
      </c>
      <c r="G88" s="98">
        <v>1150.3610542390265</v>
      </c>
      <c r="H88" s="98">
        <v>1238.1601979768727</v>
      </c>
      <c r="I88" s="98">
        <v>1085.7920274079136</v>
      </c>
      <c r="J88" s="98">
        <v>1069.2627328941755</v>
      </c>
      <c r="K88" s="98">
        <v>1033.7582121253654</v>
      </c>
      <c r="L88" s="98">
        <v>1113.8761945445565</v>
      </c>
      <c r="M88" s="98">
        <v>1228.3298778846179</v>
      </c>
      <c r="N88" s="98">
        <v>1174.3873116068646</v>
      </c>
      <c r="O88" s="98">
        <v>1129.6037969454585</v>
      </c>
      <c r="P88" s="98">
        <v>1165.4800171692548</v>
      </c>
      <c r="Q88" s="98">
        <v>1109.037668284149</v>
      </c>
      <c r="R88" s="98">
        <v>1078.2886565942836</v>
      </c>
      <c r="S88" s="98">
        <v>1178.3007997110319</v>
      </c>
      <c r="T88" s="98">
        <v>1119.2501394258768</v>
      </c>
      <c r="U88" s="98">
        <v>1100.1012319396978</v>
      </c>
      <c r="V88" s="98">
        <v>995.3783569967311</v>
      </c>
      <c r="W88" s="98">
        <v>958.22927965255155</v>
      </c>
      <c r="X88" s="98">
        <v>784.19312732929075</v>
      </c>
      <c r="Y88" s="98">
        <v>724.83116260255917</v>
      </c>
      <c r="DA88" s="63" t="s">
        <v>2493</v>
      </c>
    </row>
    <row r="89" spans="1:105" ht="12" customHeight="1" x14ac:dyDescent="0.25">
      <c r="A89" s="97" t="s">
        <v>131</v>
      </c>
      <c r="B89" s="98">
        <v>1166.1976350576056</v>
      </c>
      <c r="C89" s="98">
        <v>1009.0327865299954</v>
      </c>
      <c r="D89" s="98">
        <v>1280.2170344449644</v>
      </c>
      <c r="E89" s="98">
        <v>1222.5124546132024</v>
      </c>
      <c r="F89" s="98">
        <v>1119.8459214855536</v>
      </c>
      <c r="G89" s="98">
        <v>1150.2655062624274</v>
      </c>
      <c r="H89" s="98">
        <v>1238.0187738969128</v>
      </c>
      <c r="I89" s="98">
        <v>1085.6023542934552</v>
      </c>
      <c r="J89" s="98">
        <v>1069.0247335448926</v>
      </c>
      <c r="K89" s="98">
        <v>1033.6186320475783</v>
      </c>
      <c r="L89" s="98">
        <v>1113.7646141146688</v>
      </c>
      <c r="M89" s="98">
        <v>1228.1896137968824</v>
      </c>
      <c r="N89" s="98">
        <v>1174.3321263225894</v>
      </c>
      <c r="O89" s="98">
        <v>1129.5721962327193</v>
      </c>
      <c r="P89" s="98">
        <v>1165.1276251144955</v>
      </c>
      <c r="Q89" s="98">
        <v>1108.8679286765791</v>
      </c>
      <c r="R89" s="98">
        <v>1078.1527993243383</v>
      </c>
      <c r="S89" s="98">
        <v>1178.0241753835185</v>
      </c>
      <c r="T89" s="98">
        <v>1119.1578044439857</v>
      </c>
      <c r="U89" s="98">
        <v>1099.9947840854004</v>
      </c>
      <c r="V89" s="98">
        <v>995.32542629213788</v>
      </c>
      <c r="W89" s="98">
        <v>957.47429837578409</v>
      </c>
      <c r="X89" s="98">
        <v>783.85769846059429</v>
      </c>
      <c r="Y89" s="98">
        <v>724.1520466730575</v>
      </c>
      <c r="DA89" s="63" t="s">
        <v>2494</v>
      </c>
    </row>
    <row r="90" spans="1:105" ht="12" customHeight="1" x14ac:dyDescent="0.25">
      <c r="A90" s="100" t="s">
        <v>199</v>
      </c>
      <c r="B90" s="101">
        <v>214.18463684198005</v>
      </c>
      <c r="C90" s="101">
        <v>160.92291227638026</v>
      </c>
      <c r="D90" s="101">
        <v>238.92321699523683</v>
      </c>
      <c r="E90" s="101">
        <v>190.80638857988782</v>
      </c>
      <c r="F90" s="101">
        <v>216.6264394628522</v>
      </c>
      <c r="G90" s="101">
        <v>185.97009890464736</v>
      </c>
      <c r="H90" s="101">
        <v>195.78193476901401</v>
      </c>
      <c r="I90" s="101">
        <v>158.71968689266956</v>
      </c>
      <c r="J90" s="101">
        <v>197.47083875186067</v>
      </c>
      <c r="K90" s="101">
        <v>151.10180968841925</v>
      </c>
      <c r="L90" s="101">
        <v>155.59820255775361</v>
      </c>
      <c r="M90" s="101">
        <v>213.59358496145651</v>
      </c>
      <c r="N90" s="101">
        <v>148.44797707173205</v>
      </c>
      <c r="O90" s="101">
        <v>134.9462028280295</v>
      </c>
      <c r="P90" s="101">
        <v>235.27567085756141</v>
      </c>
      <c r="Q90" s="101">
        <v>144.86109260702401</v>
      </c>
      <c r="R90" s="101">
        <v>133.88581542481543</v>
      </c>
      <c r="S90" s="101">
        <v>162.05616375851869</v>
      </c>
      <c r="T90" s="101">
        <v>140.06450914285887</v>
      </c>
      <c r="U90" s="101">
        <v>161.93419936030548</v>
      </c>
      <c r="V90" s="101">
        <v>160.52661951680508</v>
      </c>
      <c r="W90" s="101">
        <v>207.99274234852911</v>
      </c>
      <c r="X90" s="101">
        <v>83.992897789703434</v>
      </c>
      <c r="Y90" s="101">
        <v>146.48972591125309</v>
      </c>
      <c r="DA90" s="131" t="s">
        <v>2495</v>
      </c>
    </row>
    <row r="91" spans="1:105" ht="12" customHeight="1" x14ac:dyDescent="0.25">
      <c r="A91" s="103" t="s">
        <v>52</v>
      </c>
      <c r="B91" s="104">
        <v>952.01299821562554</v>
      </c>
      <c r="C91" s="104">
        <v>848.10987425361509</v>
      </c>
      <c r="D91" s="104">
        <v>1041.2938174497274</v>
      </c>
      <c r="E91" s="104">
        <v>1031.7060660333145</v>
      </c>
      <c r="F91" s="104">
        <v>903.21948202270153</v>
      </c>
      <c r="G91" s="104">
        <v>964.29540735778005</v>
      </c>
      <c r="H91" s="104">
        <v>1042.2368391278987</v>
      </c>
      <c r="I91" s="104">
        <v>926.88266740078575</v>
      </c>
      <c r="J91" s="104">
        <v>871.5538947930321</v>
      </c>
      <c r="K91" s="104">
        <v>882.51682235915928</v>
      </c>
      <c r="L91" s="104">
        <v>958.16641155691514</v>
      </c>
      <c r="M91" s="104">
        <v>1014.596028835426</v>
      </c>
      <c r="N91" s="104">
        <v>1025.8841492508573</v>
      </c>
      <c r="O91" s="104">
        <v>994.62599340468978</v>
      </c>
      <c r="P91" s="104">
        <v>929.85195425693416</v>
      </c>
      <c r="Q91" s="104">
        <v>964.00683606955522</v>
      </c>
      <c r="R91" s="104">
        <v>944.26698389952287</v>
      </c>
      <c r="S91" s="104">
        <v>1015.9680116249997</v>
      </c>
      <c r="T91" s="104">
        <v>979.09329530112666</v>
      </c>
      <c r="U91" s="104">
        <v>938.06058472509505</v>
      </c>
      <c r="V91" s="104">
        <v>834.79880677533288</v>
      </c>
      <c r="W91" s="104">
        <v>749.48155602725501</v>
      </c>
      <c r="X91" s="104">
        <v>699.86480067089076</v>
      </c>
      <c r="Y91" s="104">
        <v>577.66232076180438</v>
      </c>
      <c r="DA91" s="132" t="s">
        <v>2496</v>
      </c>
    </row>
    <row r="92" spans="1:105" ht="12" customHeight="1" x14ac:dyDescent="0.25">
      <c r="A92" s="106" t="s">
        <v>124</v>
      </c>
      <c r="B92" s="101">
        <v>1180.6108621988369</v>
      </c>
      <c r="C92" s="101">
        <v>1199.8995189466389</v>
      </c>
      <c r="D92" s="101">
        <v>1185.0482531518601</v>
      </c>
      <c r="E92" s="101">
        <v>1168.7450406032981</v>
      </c>
      <c r="F92" s="101">
        <v>1323.7184555026038</v>
      </c>
      <c r="G92" s="101">
        <v>1204.9871851036035</v>
      </c>
      <c r="H92" s="101">
        <v>1175.1263555040948</v>
      </c>
      <c r="I92" s="101">
        <v>1068.4212174942293</v>
      </c>
      <c r="J92" s="101">
        <v>1019.4397035389775</v>
      </c>
      <c r="K92" s="101">
        <v>1035.8074443517851</v>
      </c>
      <c r="L92" s="101">
        <v>1126.1843535892481</v>
      </c>
      <c r="M92" s="101">
        <v>1270.0327834679492</v>
      </c>
      <c r="N92" s="101">
        <v>1188.0844220442727</v>
      </c>
      <c r="O92" s="101">
        <v>1144.2803804054372</v>
      </c>
      <c r="P92" s="101">
        <v>1055.2438773304882</v>
      </c>
      <c r="Q92" s="101">
        <v>1076.5373139366329</v>
      </c>
      <c r="R92" s="101">
        <v>1108.8856089379715</v>
      </c>
      <c r="S92" s="101">
        <v>1140.7864930568905</v>
      </c>
      <c r="T92" s="101">
        <v>1151.6985602260761</v>
      </c>
      <c r="U92" s="101">
        <v>1104.9671805613084</v>
      </c>
      <c r="V92" s="101">
        <v>1041.0110697424111</v>
      </c>
      <c r="W92" s="101">
        <v>919.79545865902764</v>
      </c>
      <c r="X92" s="101">
        <v>784.04581660274232</v>
      </c>
      <c r="Y92" s="101">
        <v>735.10761040808814</v>
      </c>
      <c r="DA92" s="131" t="s">
        <v>2497</v>
      </c>
    </row>
    <row r="93" spans="1:105" ht="12" customHeight="1" x14ac:dyDescent="0.25">
      <c r="A93" s="107" t="s">
        <v>123</v>
      </c>
      <c r="B93" s="104">
        <v>1180.6108621988369</v>
      </c>
      <c r="C93" s="104">
        <v>1199.8574835693507</v>
      </c>
      <c r="D93" s="104">
        <v>1185.0429686357309</v>
      </c>
      <c r="E93" s="104">
        <v>1168.6930666171868</v>
      </c>
      <c r="F93" s="104">
        <v>1323.6130266876664</v>
      </c>
      <c r="G93" s="104">
        <v>1204.7401129249092</v>
      </c>
      <c r="H93" s="104">
        <v>1174.8995443530853</v>
      </c>
      <c r="I93" s="104">
        <v>1068.1680356138202</v>
      </c>
      <c r="J93" s="104">
        <v>1019.3367036625643</v>
      </c>
      <c r="K93" s="104">
        <v>1035.9351374094522</v>
      </c>
      <c r="L93" s="104">
        <v>1126.4896104470361</v>
      </c>
      <c r="M93" s="104">
        <v>1270.2395070391644</v>
      </c>
      <c r="N93" s="104">
        <v>1188.1526858616874</v>
      </c>
      <c r="O93" s="104">
        <v>1144.1984406892202</v>
      </c>
      <c r="P93" s="104">
        <v>1055.1005866706068</v>
      </c>
      <c r="Q93" s="104">
        <v>1076.2708474415326</v>
      </c>
      <c r="R93" s="104">
        <v>1108.6695376118328</v>
      </c>
      <c r="S93" s="104">
        <v>1140.6169621845675</v>
      </c>
      <c r="T93" s="104">
        <v>1151.5719504228018</v>
      </c>
      <c r="U93" s="104">
        <v>1104.9705865814153</v>
      </c>
      <c r="V93" s="104">
        <v>1041.0907651511002</v>
      </c>
      <c r="W93" s="104">
        <v>919.87044702999174</v>
      </c>
      <c r="X93" s="104">
        <v>783.67618036334443</v>
      </c>
      <c r="Y93" s="104">
        <v>734.514157181938</v>
      </c>
      <c r="DA93" s="132" t="s">
        <v>2498</v>
      </c>
    </row>
    <row r="94" spans="1:105" ht="12" customHeight="1" x14ac:dyDescent="0.25">
      <c r="A94" s="108" t="s">
        <v>50</v>
      </c>
      <c r="B94" s="98">
        <v>216.84041712721574</v>
      </c>
      <c r="C94" s="98">
        <v>191.49530551957639</v>
      </c>
      <c r="D94" s="98">
        <v>221.07385882356914</v>
      </c>
      <c r="E94" s="98">
        <v>182.33318367665325</v>
      </c>
      <c r="F94" s="98">
        <v>256.3541033224472</v>
      </c>
      <c r="G94" s="98">
        <v>194.9871225482365</v>
      </c>
      <c r="H94" s="98">
        <v>185.48882131852372</v>
      </c>
      <c r="I94" s="98">
        <v>155.97691234017006</v>
      </c>
      <c r="J94" s="98">
        <v>187.85002688524509</v>
      </c>
      <c r="K94" s="98">
        <v>151.45978663783265</v>
      </c>
      <c r="L94" s="98">
        <v>157.53016922002917</v>
      </c>
      <c r="M94" s="98">
        <v>221.24390296705693</v>
      </c>
      <c r="N94" s="98">
        <v>150.28468199333068</v>
      </c>
      <c r="O94" s="98">
        <v>136.83980559640105</v>
      </c>
      <c r="P94" s="98">
        <v>211.78374467766449</v>
      </c>
      <c r="Q94" s="98">
        <v>140.0639488512478</v>
      </c>
      <c r="R94" s="98">
        <v>138.27164975630646</v>
      </c>
      <c r="S94" s="98">
        <v>155.92555256426957</v>
      </c>
      <c r="T94" s="98">
        <v>144.6970934808698</v>
      </c>
      <c r="U94" s="98">
        <v>162.82809144354215</v>
      </c>
      <c r="V94" s="98">
        <v>168.68646850253921</v>
      </c>
      <c r="W94" s="98">
        <v>198.28363756169028</v>
      </c>
      <c r="X94" s="98">
        <v>85.105495380811632</v>
      </c>
      <c r="Y94" s="98">
        <v>149.15310889017411</v>
      </c>
      <c r="DA94" s="63" t="s">
        <v>2499</v>
      </c>
    </row>
    <row r="95" spans="1:105" ht="12" customHeight="1" x14ac:dyDescent="0.25">
      <c r="A95" s="108" t="s">
        <v>52</v>
      </c>
      <c r="B95" s="98">
        <v>963.77044507162122</v>
      </c>
      <c r="C95" s="98">
        <v>1008.3621780497745</v>
      </c>
      <c r="D95" s="98">
        <v>963.96910981216195</v>
      </c>
      <c r="E95" s="98">
        <v>986.35988294053345</v>
      </c>
      <c r="F95" s="98">
        <v>1067.2589233652188</v>
      </c>
      <c r="G95" s="98">
        <v>1009.7529903766728</v>
      </c>
      <c r="H95" s="98">
        <v>989.41072303456144</v>
      </c>
      <c r="I95" s="98">
        <v>912.19112327364996</v>
      </c>
      <c r="J95" s="98">
        <v>831.48667677731942</v>
      </c>
      <c r="K95" s="98">
        <v>884.47535077161945</v>
      </c>
      <c r="L95" s="98">
        <v>968.95944122700678</v>
      </c>
      <c r="M95" s="98">
        <v>1048.9956040721074</v>
      </c>
      <c r="N95" s="98">
        <v>1037.8680038683567</v>
      </c>
      <c r="O95" s="98">
        <v>1007.3586350928191</v>
      </c>
      <c r="P95" s="98">
        <v>843.31684199294227</v>
      </c>
      <c r="Q95" s="98">
        <v>936.20689859028482</v>
      </c>
      <c r="R95" s="98">
        <v>970.39788785552628</v>
      </c>
      <c r="S95" s="98">
        <v>984.69140962029815</v>
      </c>
      <c r="T95" s="98">
        <v>1006.8748569419319</v>
      </c>
      <c r="U95" s="98">
        <v>942.1424951378732</v>
      </c>
      <c r="V95" s="98">
        <v>872.40429664856094</v>
      </c>
      <c r="W95" s="98">
        <v>721.58680946830157</v>
      </c>
      <c r="X95" s="98">
        <v>698.57068498253273</v>
      </c>
      <c r="Y95" s="98">
        <v>585.36104829176395</v>
      </c>
      <c r="DA95" s="63" t="s">
        <v>2500</v>
      </c>
    </row>
    <row r="96" spans="1:105" ht="12" customHeight="1" x14ac:dyDescent="0.25">
      <c r="A96" s="106" t="s">
        <v>122</v>
      </c>
      <c r="B96" s="101">
        <v>1194.5331725524654</v>
      </c>
      <c r="C96" s="101">
        <v>1169.1710657705889</v>
      </c>
      <c r="D96" s="101">
        <v>1227.9521807061767</v>
      </c>
      <c r="E96" s="101">
        <v>1160.1045313916923</v>
      </c>
      <c r="F96" s="101">
        <v>1223.7246582586711</v>
      </c>
      <c r="G96" s="101">
        <v>1172.7669659162818</v>
      </c>
      <c r="H96" s="101">
        <v>1156.8174337083692</v>
      </c>
      <c r="I96" s="101">
        <v>1089.7542875902157</v>
      </c>
      <c r="J96" s="101">
        <v>1068.1483624387615</v>
      </c>
      <c r="K96" s="101">
        <v>1056.169595003834</v>
      </c>
      <c r="L96" s="101">
        <v>1129.507112936358</v>
      </c>
      <c r="M96" s="101">
        <v>1222.6531117273521</v>
      </c>
      <c r="N96" s="101">
        <v>1160.1138826865877</v>
      </c>
      <c r="O96" s="101">
        <v>1122.1664401664352</v>
      </c>
      <c r="P96" s="101">
        <v>1144.0785471074964</v>
      </c>
      <c r="Q96" s="101">
        <v>1101.2399871796292</v>
      </c>
      <c r="R96" s="101">
        <v>1111.6094852960794</v>
      </c>
      <c r="S96" s="101">
        <v>1124.2248608504524</v>
      </c>
      <c r="T96" s="101">
        <v>1125.0539600898646</v>
      </c>
      <c r="U96" s="101">
        <v>1137.6240066100806</v>
      </c>
      <c r="V96" s="101">
        <v>1146.8974906920216</v>
      </c>
      <c r="W96" s="101">
        <v>980.48095451373638</v>
      </c>
      <c r="X96" s="101">
        <v>659.13467441395665</v>
      </c>
      <c r="Y96" s="101">
        <v>750.85788661128015</v>
      </c>
      <c r="DA96" s="131" t="s">
        <v>2501</v>
      </c>
    </row>
    <row r="97" spans="1:105" ht="12" customHeight="1" x14ac:dyDescent="0.25">
      <c r="A97" s="107" t="s">
        <v>121</v>
      </c>
      <c r="B97" s="104">
        <v>1194.5331725524654</v>
      </c>
      <c r="C97" s="104">
        <v>1169.168557119413</v>
      </c>
      <c r="D97" s="104">
        <v>1227.9783829601558</v>
      </c>
      <c r="E97" s="104">
        <v>1160.2154062532818</v>
      </c>
      <c r="F97" s="104">
        <v>1223.8710916886714</v>
      </c>
      <c r="G97" s="104">
        <v>1172.4481898572812</v>
      </c>
      <c r="H97" s="104">
        <v>1156.6283421430858</v>
      </c>
      <c r="I97" s="104">
        <v>1089.8063554363357</v>
      </c>
      <c r="J97" s="104">
        <v>1068.6022485661222</v>
      </c>
      <c r="K97" s="104">
        <v>1057.0508401759275</v>
      </c>
      <c r="L97" s="104">
        <v>1131.0039795801547</v>
      </c>
      <c r="M97" s="104">
        <v>1223.5976958087608</v>
      </c>
      <c r="N97" s="104">
        <v>1160.6301742465266</v>
      </c>
      <c r="O97" s="104">
        <v>1122.3474002640396</v>
      </c>
      <c r="P97" s="104">
        <v>1144.0392613768781</v>
      </c>
      <c r="Q97" s="104">
        <v>1101.2327051153447</v>
      </c>
      <c r="R97" s="104">
        <v>1112.3763428768557</v>
      </c>
      <c r="S97" s="104">
        <v>1125.7256559657662</v>
      </c>
      <c r="T97" s="104">
        <v>1126.7569201583381</v>
      </c>
      <c r="U97" s="104">
        <v>1138.5787116279375</v>
      </c>
      <c r="V97" s="104">
        <v>1148.2041051695048</v>
      </c>
      <c r="W97" s="104">
        <v>984.40016068042678</v>
      </c>
      <c r="X97" s="104">
        <v>703.16387505361354</v>
      </c>
      <c r="Y97" s="104">
        <v>756.10287736962687</v>
      </c>
      <c r="DA97" s="132" t="s">
        <v>2502</v>
      </c>
    </row>
    <row r="98" spans="1:105" ht="12" customHeight="1" x14ac:dyDescent="0.25">
      <c r="A98" s="108" t="s">
        <v>53</v>
      </c>
      <c r="B98" s="98">
        <v>219.42466505462107</v>
      </c>
      <c r="C98" s="98">
        <v>186.49587373362414</v>
      </c>
      <c r="D98" s="98">
        <v>229.16024129605819</v>
      </c>
      <c r="E98" s="98">
        <v>180.89677957614242</v>
      </c>
      <c r="F98" s="98">
        <v>236.93719299466912</v>
      </c>
      <c r="G98" s="98">
        <v>189.55044908225651</v>
      </c>
      <c r="H98" s="98">
        <v>182.4017925373966</v>
      </c>
      <c r="I98" s="98">
        <v>159.3368782345334</v>
      </c>
      <c r="J98" s="98">
        <v>197.95380610560213</v>
      </c>
      <c r="K98" s="98">
        <v>155.02466221422142</v>
      </c>
      <c r="L98" s="98">
        <v>157.69632242595844</v>
      </c>
      <c r="M98" s="98">
        <v>213.04121843753978</v>
      </c>
      <c r="N98" s="98">
        <v>145.9594054324846</v>
      </c>
      <c r="O98" s="98">
        <v>133.06409502952127</v>
      </c>
      <c r="P98" s="98">
        <v>231.57170421843165</v>
      </c>
      <c r="Q98" s="98">
        <v>143.81808436607861</v>
      </c>
      <c r="R98" s="98">
        <v>138.42701950890103</v>
      </c>
      <c r="S98" s="98">
        <v>153.77603640253622</v>
      </c>
      <c r="T98" s="98">
        <v>139.93886520564763</v>
      </c>
      <c r="U98" s="98">
        <v>168.98706572047888</v>
      </c>
      <c r="V98" s="98">
        <v>190.08664237346812</v>
      </c>
      <c r="W98" s="98">
        <v>196.44042188172682</v>
      </c>
      <c r="X98" s="98">
        <v>6.5412062412866128</v>
      </c>
      <c r="Y98" s="98">
        <v>131.53320744261143</v>
      </c>
      <c r="DA98" s="63" t="s">
        <v>2503</v>
      </c>
    </row>
    <row r="99" spans="1:105" ht="12" customHeight="1" x14ac:dyDescent="0.25">
      <c r="A99" s="108" t="s">
        <v>52</v>
      </c>
      <c r="B99" s="98">
        <v>975.10850749784447</v>
      </c>
      <c r="C99" s="98">
        <v>982.67268338578879</v>
      </c>
      <c r="D99" s="98">
        <v>998.81814166409765</v>
      </c>
      <c r="E99" s="98">
        <v>979.31862667713938</v>
      </c>
      <c r="F99" s="98">
        <v>986.93389869400232</v>
      </c>
      <c r="G99" s="98">
        <v>982.89774077502477</v>
      </c>
      <c r="H99" s="98">
        <v>974.22654960568923</v>
      </c>
      <c r="I99" s="98">
        <v>930.46947720180219</v>
      </c>
      <c r="J99" s="98">
        <v>870.64844246052019</v>
      </c>
      <c r="K99" s="98">
        <v>902.02617796170603</v>
      </c>
      <c r="L99" s="98">
        <v>973.30765715419625</v>
      </c>
      <c r="M99" s="98">
        <v>1010.5564773712208</v>
      </c>
      <c r="N99" s="98">
        <v>1014.670768814042</v>
      </c>
      <c r="O99" s="98">
        <v>989.28330523451837</v>
      </c>
      <c r="P99" s="98">
        <v>912.46755715844665</v>
      </c>
      <c r="Q99" s="98">
        <v>957.41462074926642</v>
      </c>
      <c r="R99" s="98">
        <v>973.94932336795478</v>
      </c>
      <c r="S99" s="98">
        <v>971.94961956323016</v>
      </c>
      <c r="T99" s="98">
        <v>986.81805495269032</v>
      </c>
      <c r="U99" s="98">
        <v>969.59164590745843</v>
      </c>
      <c r="V99" s="98">
        <v>958.11746279603653</v>
      </c>
      <c r="W99" s="98">
        <v>787.95973879870007</v>
      </c>
      <c r="X99" s="98">
        <v>696.62266881232688</v>
      </c>
      <c r="Y99" s="98">
        <v>624.56966992701552</v>
      </c>
      <c r="DA99" s="63" t="s">
        <v>2504</v>
      </c>
    </row>
    <row r="100" spans="1:105" ht="12" customHeight="1" x14ac:dyDescent="0.25">
      <c r="A100" s="121" t="s">
        <v>54</v>
      </c>
      <c r="B100" s="122">
        <v>616.65402323004389</v>
      </c>
      <c r="C100" s="122">
        <v>628.35677801855741</v>
      </c>
      <c r="D100" s="122">
        <v>640.63573913208165</v>
      </c>
      <c r="E100" s="122">
        <v>595.57947857987006</v>
      </c>
      <c r="F100" s="122">
        <v>679.83801224829119</v>
      </c>
      <c r="G100" s="122">
        <v>585.64486377809419</v>
      </c>
      <c r="H100" s="122">
        <v>603.55355994132196</v>
      </c>
      <c r="I100" s="122">
        <v>556.52727979551878</v>
      </c>
      <c r="J100" s="122">
        <v>506.69464976408585</v>
      </c>
      <c r="K100" s="122">
        <v>501.12820284716429</v>
      </c>
      <c r="L100" s="122">
        <v>480.85998902664102</v>
      </c>
      <c r="M100" s="122">
        <v>474.01755702713183</v>
      </c>
      <c r="N100" s="122">
        <v>411.80938200432394</v>
      </c>
      <c r="O100" s="122">
        <v>446.91158855703361</v>
      </c>
      <c r="P100" s="122">
        <v>408.88823239906947</v>
      </c>
      <c r="Q100" s="122">
        <v>422.41057746990612</v>
      </c>
      <c r="R100" s="122">
        <v>425.58417811628141</v>
      </c>
      <c r="S100" s="122">
        <v>489.95724109016828</v>
      </c>
      <c r="T100" s="122">
        <v>492.96993189155899</v>
      </c>
      <c r="U100" s="122">
        <v>495.95234314756641</v>
      </c>
      <c r="V100" s="122">
        <v>507.37455693763064</v>
      </c>
      <c r="W100" s="122">
        <v>483.7028005511043</v>
      </c>
      <c r="X100" s="122">
        <v>389.91355480734381</v>
      </c>
      <c r="Y100" s="122">
        <v>394.04943239328054</v>
      </c>
      <c r="DA100" s="130" t="s">
        <v>2505</v>
      </c>
    </row>
    <row r="101" spans="1:105" ht="12" customHeight="1" x14ac:dyDescent="0.25">
      <c r="A101" s="97" t="s">
        <v>202</v>
      </c>
      <c r="B101" s="98">
        <v>589.533715234959</v>
      </c>
      <c r="C101" s="98">
        <v>594.66385193396263</v>
      </c>
      <c r="D101" s="98">
        <v>677.72070668221886</v>
      </c>
      <c r="E101" s="98">
        <v>585.74409298438434</v>
      </c>
      <c r="F101" s="98">
        <v>599.71444729609721</v>
      </c>
      <c r="G101" s="98">
        <v>576.64556729970775</v>
      </c>
      <c r="H101" s="98">
        <v>561.95015059611126</v>
      </c>
      <c r="I101" s="98">
        <v>589.99998984717604</v>
      </c>
      <c r="J101" s="98">
        <v>502.8631414049878</v>
      </c>
      <c r="K101" s="98">
        <v>509.24500786316855</v>
      </c>
      <c r="L101" s="98">
        <v>546.75709884023433</v>
      </c>
      <c r="M101" s="98">
        <v>442.830465950102</v>
      </c>
      <c r="N101" s="98">
        <v>401.92484600815982</v>
      </c>
      <c r="O101" s="98">
        <v>431.76305131165896</v>
      </c>
      <c r="P101" s="98">
        <v>432.74553737365602</v>
      </c>
      <c r="Q101" s="98">
        <v>431.61410568749017</v>
      </c>
      <c r="R101" s="98">
        <v>428.60694338797913</v>
      </c>
      <c r="S101" s="98">
        <v>493.03213911845029</v>
      </c>
      <c r="T101" s="98">
        <v>481.52624071896247</v>
      </c>
      <c r="U101" s="98">
        <v>494.98965281398102</v>
      </c>
      <c r="V101" s="98">
        <v>468.72914048613313</v>
      </c>
      <c r="W101" s="98">
        <v>499.61239031882178</v>
      </c>
      <c r="X101" s="98">
        <v>409.85767008629517</v>
      </c>
      <c r="Y101" s="98">
        <v>381.60862949816743</v>
      </c>
      <c r="DA101" s="63" t="s">
        <v>2506</v>
      </c>
    </row>
    <row r="102" spans="1:105" ht="12" customHeight="1" x14ac:dyDescent="0.25">
      <c r="A102" s="97" t="s">
        <v>50</v>
      </c>
      <c r="B102" s="98">
        <v>636.50118515268935</v>
      </c>
      <c r="C102" s="98">
        <v>621.73163814089844</v>
      </c>
      <c r="D102" s="98">
        <v>629.81553924562184</v>
      </c>
      <c r="E102" s="98">
        <v>614.1317383745519</v>
      </c>
      <c r="F102" s="98">
        <v>660.53842595423771</v>
      </c>
      <c r="G102" s="98">
        <v>617.59463180027706</v>
      </c>
      <c r="H102" s="98">
        <v>590.42953006353764</v>
      </c>
      <c r="I102" s="98">
        <v>532.10617120668633</v>
      </c>
      <c r="J102" s="98">
        <v>517.03622717561529</v>
      </c>
      <c r="K102" s="98">
        <v>490.11810737187272</v>
      </c>
      <c r="L102" s="98">
        <v>476.90891907263784</v>
      </c>
      <c r="M102" s="98">
        <v>490.73408536059867</v>
      </c>
      <c r="N102" s="98">
        <v>420.39777522034257</v>
      </c>
      <c r="O102" s="98">
        <v>420.31122204095561</v>
      </c>
      <c r="P102" s="98">
        <v>431.96171106080288</v>
      </c>
      <c r="Q102" s="98">
        <v>415.80099614791487</v>
      </c>
      <c r="R102" s="98">
        <v>436.17546981842656</v>
      </c>
      <c r="S102" s="98">
        <v>476.60423401849181</v>
      </c>
      <c r="T102" s="98">
        <v>494.59773024432172</v>
      </c>
      <c r="U102" s="98">
        <v>495.38228247869421</v>
      </c>
      <c r="V102" s="98">
        <v>493.82861152518234</v>
      </c>
      <c r="W102" s="98">
        <v>462.36629819654371</v>
      </c>
      <c r="X102" s="98">
        <v>409.29058394233789</v>
      </c>
      <c r="Y102" s="98">
        <v>387.01172818179163</v>
      </c>
      <c r="DA102" s="63" t="s">
        <v>2507</v>
      </c>
    </row>
    <row r="103" spans="1:105" ht="12" customHeight="1" x14ac:dyDescent="0.25">
      <c r="A103" s="109" t="s">
        <v>120</v>
      </c>
      <c r="B103" s="33">
        <v>607.84334029870718</v>
      </c>
      <c r="C103" s="33">
        <v>637.03647433564618</v>
      </c>
      <c r="D103" s="33">
        <v>642.31515001244713</v>
      </c>
      <c r="E103" s="33">
        <v>585.36494048872282</v>
      </c>
      <c r="F103" s="33">
        <v>702.53962542680927</v>
      </c>
      <c r="G103" s="33">
        <v>569.3170292761713</v>
      </c>
      <c r="H103" s="33">
        <v>615.52774570654628</v>
      </c>
      <c r="I103" s="33">
        <v>563.46740085965507</v>
      </c>
      <c r="J103" s="33">
        <v>501.90173668091438</v>
      </c>
      <c r="K103" s="33">
        <v>505.61794859034529</v>
      </c>
      <c r="L103" s="33">
        <v>471.70910251155942</v>
      </c>
      <c r="M103" s="33">
        <v>470.51519921181443</v>
      </c>
      <c r="N103" s="33">
        <v>408.86663240498825</v>
      </c>
      <c r="O103" s="33">
        <v>464.82568148807746</v>
      </c>
      <c r="P103" s="33">
        <v>390.18364263610476</v>
      </c>
      <c r="Q103" s="33">
        <v>424.2426564402947</v>
      </c>
      <c r="R103" s="33">
        <v>419.12995650019138</v>
      </c>
      <c r="S103" s="33">
        <v>496.24736394777221</v>
      </c>
      <c r="T103" s="33">
        <v>494.06302704604309</v>
      </c>
      <c r="U103" s="33">
        <v>496.37820433083419</v>
      </c>
      <c r="V103" s="33">
        <v>520.25780238190862</v>
      </c>
      <c r="W103" s="33">
        <v>491.80313345240842</v>
      </c>
      <c r="X103" s="33">
        <v>374.80450286880665</v>
      </c>
      <c r="Y103" s="33">
        <v>400.86110741450511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6503.2030349673469</v>
      </c>
      <c r="C105" s="117">
        <f t="shared" si="35"/>
        <v>6726.3089133716903</v>
      </c>
      <c r="D105" s="117">
        <f t="shared" si="35"/>
        <v>6972.6856435827285</v>
      </c>
      <c r="E105" s="117">
        <f t="shared" si="35"/>
        <v>7414.2521401820522</v>
      </c>
      <c r="F105" s="117">
        <f t="shared" si="35"/>
        <v>7554.2269891319193</v>
      </c>
      <c r="G105" s="117">
        <f t="shared" si="35"/>
        <v>7735.8430567890919</v>
      </c>
      <c r="H105" s="117">
        <f t="shared" si="35"/>
        <v>7858.4868541024352</v>
      </c>
      <c r="I105" s="117">
        <f t="shared" si="35"/>
        <v>7928.3771650875879</v>
      </c>
      <c r="J105" s="117">
        <f t="shared" si="35"/>
        <v>8410.2971598691474</v>
      </c>
      <c r="K105" s="117">
        <f t="shared" si="35"/>
        <v>9277.1663721261375</v>
      </c>
      <c r="L105" s="117">
        <f t="shared" si="35"/>
        <v>6933.6235587323872</v>
      </c>
      <c r="M105" s="117">
        <f t="shared" si="35"/>
        <v>7633.1050565201003</v>
      </c>
      <c r="N105" s="117">
        <f t="shared" si="35"/>
        <v>9646.7347444688585</v>
      </c>
      <c r="O105" s="117">
        <f t="shared" si="35"/>
        <v>9962.719662646432</v>
      </c>
      <c r="P105" s="117">
        <f t="shared" si="35"/>
        <v>4701.5364800247989</v>
      </c>
      <c r="Q105" s="117">
        <f t="shared" si="35"/>
        <v>8550.1122014879857</v>
      </c>
      <c r="R105" s="117">
        <f t="shared" ref="R105:V105" si="36">R106+R109+R111+R120</f>
        <v>8644.5132929481042</v>
      </c>
      <c r="S105" s="117">
        <f t="shared" si="36"/>
        <v>8754.5218703182309</v>
      </c>
      <c r="T105" s="117">
        <f t="shared" si="36"/>
        <v>9621.5534957891396</v>
      </c>
      <c r="U105" s="117">
        <f t="shared" si="36"/>
        <v>9595.3664205189707</v>
      </c>
      <c r="V105" s="117">
        <f t="shared" si="36"/>
        <v>8960.6398632271757</v>
      </c>
      <c r="W105" s="117">
        <f t="shared" ref="W105:Y105" si="37">W106+W109+W111+W120</f>
        <v>8815.4929050477367</v>
      </c>
      <c r="X105" s="117">
        <f t="shared" si="37"/>
        <v>8717.014890589704</v>
      </c>
      <c r="Y105" s="117">
        <f t="shared" si="37"/>
        <v>8124.2594383073465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4634.2020464099069</v>
      </c>
      <c r="C106" s="122">
        <f t="shared" si="38"/>
        <v>4843.5700435841745</v>
      </c>
      <c r="D106" s="122">
        <f t="shared" si="38"/>
        <v>5044.7607740364465</v>
      </c>
      <c r="E106" s="122">
        <f t="shared" si="38"/>
        <v>5475.8273716783324</v>
      </c>
      <c r="F106" s="122">
        <f t="shared" si="38"/>
        <v>5604.4426132734125</v>
      </c>
      <c r="G106" s="122">
        <f t="shared" si="38"/>
        <v>5945.7621567957567</v>
      </c>
      <c r="H106" s="122">
        <f t="shared" si="38"/>
        <v>5975.2759428452118</v>
      </c>
      <c r="I106" s="122">
        <f t="shared" si="38"/>
        <v>6115.0380107472847</v>
      </c>
      <c r="J106" s="122">
        <f t="shared" si="38"/>
        <v>6603.9072471705786</v>
      </c>
      <c r="K106" s="122">
        <f t="shared" si="38"/>
        <v>7381.7247678017411</v>
      </c>
      <c r="L106" s="122">
        <f t="shared" si="38"/>
        <v>5320.6404380510821</v>
      </c>
      <c r="M106" s="122">
        <f t="shared" si="38"/>
        <v>5755.9689616556407</v>
      </c>
      <c r="N106" s="122">
        <f t="shared" si="38"/>
        <v>7534.7259306276319</v>
      </c>
      <c r="O106" s="122">
        <f t="shared" si="38"/>
        <v>7985.5542416347917</v>
      </c>
      <c r="P106" s="122">
        <f t="shared" si="38"/>
        <v>3298.6280251602548</v>
      </c>
      <c r="Q106" s="122">
        <f t="shared" si="38"/>
        <v>6666.919852862874</v>
      </c>
      <c r="R106" s="122">
        <f t="shared" ref="R106:V106" si="39">SUM(R107:R108)</f>
        <v>6867.5129347640986</v>
      </c>
      <c r="S106" s="122">
        <f t="shared" si="39"/>
        <v>6791.2665582925811</v>
      </c>
      <c r="T106" s="122">
        <f t="shared" si="39"/>
        <v>7640.1929413692314</v>
      </c>
      <c r="U106" s="122">
        <f t="shared" si="39"/>
        <v>7530.8494169132446</v>
      </c>
      <c r="V106" s="122">
        <f t="shared" si="39"/>
        <v>7039.5897892380108</v>
      </c>
      <c r="W106" s="122">
        <f t="shared" ref="W106:Y106" si="40">SUM(W107:W108)</f>
        <v>7050.3699092633842</v>
      </c>
      <c r="X106" s="122">
        <f t="shared" si="40"/>
        <v>7120.5709513832735</v>
      </c>
      <c r="Y106" s="122">
        <f t="shared" si="40"/>
        <v>6619.5028036331614</v>
      </c>
      <c r="DA106" s="130" t="s">
        <v>2510</v>
      </c>
    </row>
    <row r="107" spans="1:105" ht="12" customHeight="1" x14ac:dyDescent="0.25">
      <c r="A107" s="97" t="s">
        <v>197</v>
      </c>
      <c r="B107" s="98">
        <v>4610.4066830323509</v>
      </c>
      <c r="C107" s="98">
        <v>4819.3685863946139</v>
      </c>
      <c r="D107" s="98">
        <v>5019.8613062367531</v>
      </c>
      <c r="E107" s="98">
        <v>5451.4497126027163</v>
      </c>
      <c r="F107" s="98">
        <v>5578.0216137071047</v>
      </c>
      <c r="G107" s="98">
        <v>5918.1232209022683</v>
      </c>
      <c r="H107" s="98">
        <v>5948.3481637912646</v>
      </c>
      <c r="I107" s="98">
        <v>6088.4114451087153</v>
      </c>
      <c r="J107" s="98">
        <v>6576.4564173318722</v>
      </c>
      <c r="K107" s="98">
        <v>7351.5523010906763</v>
      </c>
      <c r="L107" s="98">
        <v>5298.2282009265709</v>
      </c>
      <c r="M107" s="98">
        <v>5731.6794558917618</v>
      </c>
      <c r="N107" s="98">
        <v>7505.1342506436195</v>
      </c>
      <c r="O107" s="98">
        <v>7952.2423772813136</v>
      </c>
      <c r="P107" s="98">
        <v>3284.5078764543573</v>
      </c>
      <c r="Q107" s="98">
        <v>6641.2309701598369</v>
      </c>
      <c r="R107" s="98">
        <v>6841.1450783323071</v>
      </c>
      <c r="S107" s="98">
        <v>6765.3962568375855</v>
      </c>
      <c r="T107" s="98">
        <v>7611.3864196203913</v>
      </c>
      <c r="U107" s="98">
        <v>7502.2799863226619</v>
      </c>
      <c r="V107" s="98">
        <v>7013.0174313587495</v>
      </c>
      <c r="W107" s="98">
        <v>7016.4254476461201</v>
      </c>
      <c r="X107" s="98">
        <v>7085.0391700356313</v>
      </c>
      <c r="Y107" s="98">
        <v>6588.0663572641715</v>
      </c>
      <c r="DA107" s="63" t="s">
        <v>2511</v>
      </c>
    </row>
    <row r="108" spans="1:105" ht="12" customHeight="1" x14ac:dyDescent="0.25">
      <c r="A108" s="97" t="s">
        <v>53</v>
      </c>
      <c r="B108" s="98">
        <v>23.795363377555731</v>
      </c>
      <c r="C108" s="98">
        <v>24.201457189560788</v>
      </c>
      <c r="D108" s="98">
        <v>24.89946779969338</v>
      </c>
      <c r="E108" s="98">
        <v>24.377659075616194</v>
      </c>
      <c r="F108" s="98">
        <v>26.420999566307398</v>
      </c>
      <c r="G108" s="98">
        <v>27.638935893488895</v>
      </c>
      <c r="H108" s="98">
        <v>26.927779053947258</v>
      </c>
      <c r="I108" s="98">
        <v>26.626565638568991</v>
      </c>
      <c r="J108" s="98">
        <v>27.450829838706213</v>
      </c>
      <c r="K108" s="98">
        <v>30.172466711064615</v>
      </c>
      <c r="L108" s="98">
        <v>22.412237124511226</v>
      </c>
      <c r="M108" s="98">
        <v>24.289505763879315</v>
      </c>
      <c r="N108" s="98">
        <v>29.591679984012245</v>
      </c>
      <c r="O108" s="98">
        <v>33.311864353478256</v>
      </c>
      <c r="P108" s="98">
        <v>14.120148705897385</v>
      </c>
      <c r="Q108" s="98">
        <v>25.688882703037496</v>
      </c>
      <c r="R108" s="98">
        <v>26.367856431791942</v>
      </c>
      <c r="S108" s="98">
        <v>25.870301454995463</v>
      </c>
      <c r="T108" s="98">
        <v>28.806521748839785</v>
      </c>
      <c r="U108" s="98">
        <v>28.569430590582346</v>
      </c>
      <c r="V108" s="98">
        <v>26.572357879261517</v>
      </c>
      <c r="W108" s="98">
        <v>33.944461617264153</v>
      </c>
      <c r="X108" s="98">
        <v>35.531781347642195</v>
      </c>
      <c r="Y108" s="98">
        <v>31.436446368990051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56.868542334589918</v>
      </c>
      <c r="C109" s="122">
        <f t="shared" si="41"/>
        <v>75.077253704535778</v>
      </c>
      <c r="D109" s="122">
        <f t="shared" si="41"/>
        <v>67.379010608031152</v>
      </c>
      <c r="E109" s="122">
        <f t="shared" si="41"/>
        <v>213.07548214227023</v>
      </c>
      <c r="F109" s="122">
        <f t="shared" si="41"/>
        <v>84.980302509329107</v>
      </c>
      <c r="G109" s="122">
        <f t="shared" si="41"/>
        <v>97.809559974868947</v>
      </c>
      <c r="H109" s="122">
        <f t="shared" si="41"/>
        <v>136.4600766080072</v>
      </c>
      <c r="I109" s="122">
        <f t="shared" si="41"/>
        <v>148.6848421954997</v>
      </c>
      <c r="J109" s="122">
        <f t="shared" si="41"/>
        <v>205.98459996345215</v>
      </c>
      <c r="K109" s="122">
        <f t="shared" si="41"/>
        <v>229.13637321027747</v>
      </c>
      <c r="L109" s="122">
        <f t="shared" si="41"/>
        <v>206.0468349994365</v>
      </c>
      <c r="M109" s="122">
        <f t="shared" si="41"/>
        <v>247.47819675104063</v>
      </c>
      <c r="N109" s="122">
        <f t="shared" si="41"/>
        <v>438.4374000772101</v>
      </c>
      <c r="O109" s="122">
        <f t="shared" si="41"/>
        <v>257.04599470060083</v>
      </c>
      <c r="P109" s="122">
        <f t="shared" si="41"/>
        <v>212.19711207860436</v>
      </c>
      <c r="Q109" s="122">
        <f t="shared" si="41"/>
        <v>387.89896231362047</v>
      </c>
      <c r="R109" s="122">
        <f t="shared" si="41"/>
        <v>256.28608738008677</v>
      </c>
      <c r="S109" s="122">
        <f t="shared" si="41"/>
        <v>380.54883852549517</v>
      </c>
      <c r="T109" s="122">
        <f t="shared" si="41"/>
        <v>316.78363382351449</v>
      </c>
      <c r="U109" s="122">
        <f t="shared" si="41"/>
        <v>419.68178174784578</v>
      </c>
      <c r="V109" s="122">
        <f t="shared" si="41"/>
        <v>331.54177975512334</v>
      </c>
      <c r="W109" s="122">
        <f t="shared" si="41"/>
        <v>324.1796232438378</v>
      </c>
      <c r="X109" s="122">
        <f t="shared" si="41"/>
        <v>465.83847113400532</v>
      </c>
      <c r="Y109" s="122">
        <f t="shared" si="41"/>
        <v>374.71299459422551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56.868542334589918</v>
      </c>
      <c r="C110" s="98">
        <f>IF(RES_hhdet_tes!C110=0,0,RES_hhdet_tes!C110*1000*11630/RES_hhdet_num!C105)</f>
        <v>75.077253704535778</v>
      </c>
      <c r="D110" s="98">
        <f>IF(RES_hhdet_tes!D110=0,0,RES_hhdet_tes!D110*1000*11630/RES_hhdet_num!D105)</f>
        <v>67.379010608031152</v>
      </c>
      <c r="E110" s="98">
        <f>IF(RES_hhdet_tes!E110=0,0,RES_hhdet_tes!E110*1000*11630/RES_hhdet_num!E105)</f>
        <v>213.07548214227023</v>
      </c>
      <c r="F110" s="98">
        <f>IF(RES_hhdet_tes!F110=0,0,RES_hhdet_tes!F110*1000*11630/RES_hhdet_num!F105)</f>
        <v>84.980302509329107</v>
      </c>
      <c r="G110" s="98">
        <f>IF(RES_hhdet_tes!G110=0,0,RES_hhdet_tes!G110*1000*11630/RES_hhdet_num!G105)</f>
        <v>97.809559974868947</v>
      </c>
      <c r="H110" s="98">
        <f>IF(RES_hhdet_tes!H110=0,0,RES_hhdet_tes!H110*1000*11630/RES_hhdet_num!H105)</f>
        <v>136.4600766080072</v>
      </c>
      <c r="I110" s="98">
        <f>IF(RES_hhdet_tes!I110=0,0,RES_hhdet_tes!I110*1000*11630/RES_hhdet_num!I105)</f>
        <v>148.6848421954997</v>
      </c>
      <c r="J110" s="98">
        <f>IF(RES_hhdet_tes!J110=0,0,RES_hhdet_tes!J110*1000*11630/RES_hhdet_num!J105)</f>
        <v>205.98459996345215</v>
      </c>
      <c r="K110" s="98">
        <f>IF(RES_hhdet_tes!K110=0,0,RES_hhdet_tes!K110*1000*11630/RES_hhdet_num!K105)</f>
        <v>229.13637321027747</v>
      </c>
      <c r="L110" s="98">
        <f>IF(RES_hhdet_tes!L110=0,0,RES_hhdet_tes!L110*1000*11630/RES_hhdet_num!L105)</f>
        <v>206.0468349994365</v>
      </c>
      <c r="M110" s="98">
        <f>IF(RES_hhdet_tes!M110=0,0,RES_hhdet_tes!M110*1000*11630/RES_hhdet_num!M105)</f>
        <v>247.47819675104063</v>
      </c>
      <c r="N110" s="98">
        <f>IF(RES_hhdet_tes!N110=0,0,RES_hhdet_tes!N110*1000*11630/RES_hhdet_num!N105)</f>
        <v>438.4374000772101</v>
      </c>
      <c r="O110" s="98">
        <f>IF(RES_hhdet_tes!O110=0,0,RES_hhdet_tes!O110*1000*11630/RES_hhdet_num!O105)</f>
        <v>257.04599470060083</v>
      </c>
      <c r="P110" s="98">
        <f>IF(RES_hhdet_tes!P110=0,0,RES_hhdet_tes!P110*1000*11630/RES_hhdet_num!P105)</f>
        <v>212.19711207860436</v>
      </c>
      <c r="Q110" s="98">
        <f>IF(RES_hhdet_tes!Q110=0,0,RES_hhdet_tes!Q110*1000*11630/RES_hhdet_num!Q105)</f>
        <v>387.89896231362047</v>
      </c>
      <c r="R110" s="98">
        <f>IF(RES_hhdet_tes!R110=0,0,RES_hhdet_tes!R110*1000*11630/RES_hhdet_num!R105)</f>
        <v>256.28608738008677</v>
      </c>
      <c r="S110" s="98">
        <f>IF(RES_hhdet_tes!S110=0,0,RES_hhdet_tes!S110*1000*11630/RES_hhdet_num!S105)</f>
        <v>380.54883852549517</v>
      </c>
      <c r="T110" s="98">
        <f>IF(RES_hhdet_tes!T110=0,0,RES_hhdet_tes!T110*1000*11630/RES_hhdet_num!T105)</f>
        <v>316.78363382351449</v>
      </c>
      <c r="U110" s="98">
        <f>IF(RES_hhdet_tes!U110=0,0,RES_hhdet_tes!U110*1000*11630/RES_hhdet_num!U105)</f>
        <v>419.68178174784578</v>
      </c>
      <c r="V110" s="98">
        <f>IF(RES_hhdet_tes!V110=0,0,RES_hhdet_tes!V110*1000*11630/RES_hhdet_num!V105)</f>
        <v>331.54177975512334</v>
      </c>
      <c r="W110" s="98">
        <f>IF(RES_hhdet_tes!W110=0,0,RES_hhdet_tes!W110*1000*11630/RES_hhdet_num!W105)</f>
        <v>324.1796232438378</v>
      </c>
      <c r="X110" s="98">
        <f>IF(RES_hhdet_tes!X110=0,0,RES_hhdet_tes!X110*1000*11630/RES_hhdet_num!X105)</f>
        <v>465.83847113400532</v>
      </c>
      <c r="Y110" s="98">
        <f>IF(RES_hhdet_tes!Y110=0,0,RES_hhdet_tes!Y110*1000*11630/RES_hhdet_num!Y105)</f>
        <v>374.71299459422551</v>
      </c>
      <c r="DA110" s="63" t="s">
        <v>2514</v>
      </c>
    </row>
    <row r="111" spans="1:105" ht="12" customHeight="1" x14ac:dyDescent="0.25">
      <c r="A111" s="121" t="s">
        <v>55</v>
      </c>
      <c r="B111" s="122">
        <v>1193.0010731993345</v>
      </c>
      <c r="C111" s="122">
        <v>1176.4757439492039</v>
      </c>
      <c r="D111" s="122">
        <v>1222.9492487148423</v>
      </c>
      <c r="E111" s="122">
        <v>1129.016670611988</v>
      </c>
      <c r="F111" s="122">
        <v>1178.2558548320937</v>
      </c>
      <c r="G111" s="122">
        <v>1105.3854968726455</v>
      </c>
      <c r="H111" s="122">
        <v>1139.7590303034895</v>
      </c>
      <c r="I111" s="122">
        <v>1111.525778203709</v>
      </c>
      <c r="J111" s="122">
        <v>1093.2702577292951</v>
      </c>
      <c r="K111" s="122">
        <v>1166.1056192225574</v>
      </c>
      <c r="L111" s="122">
        <v>933.42454541301811</v>
      </c>
      <c r="M111" s="122">
        <v>1152.2010649649646</v>
      </c>
      <c r="N111" s="122">
        <v>1260.5585956251764</v>
      </c>
      <c r="O111" s="122">
        <v>1271.8233461466725</v>
      </c>
      <c r="P111" s="122">
        <v>784.58902952102289</v>
      </c>
      <c r="Q111" s="122">
        <v>1074.2213065068333</v>
      </c>
      <c r="R111" s="122">
        <v>1095.5297224128085</v>
      </c>
      <c r="S111" s="122">
        <v>1093.073263080232</v>
      </c>
      <c r="T111" s="122">
        <v>1170.3382899169687</v>
      </c>
      <c r="U111" s="122">
        <v>1148.7688248358936</v>
      </c>
      <c r="V111" s="122">
        <v>1077.5965521226778</v>
      </c>
      <c r="W111" s="122">
        <v>958.75226692675528</v>
      </c>
      <c r="X111" s="122">
        <v>743.35824851477685</v>
      </c>
      <c r="Y111" s="122">
        <v>734.27224650339554</v>
      </c>
      <c r="DA111" s="130" t="s">
        <v>2515</v>
      </c>
    </row>
    <row r="112" spans="1:105" ht="12" customHeight="1" x14ac:dyDescent="0.25">
      <c r="A112" s="97" t="s">
        <v>130</v>
      </c>
      <c r="B112" s="98">
        <v>1191.6921628263256</v>
      </c>
      <c r="C112" s="98">
        <v>1182.3749026896401</v>
      </c>
      <c r="D112" s="98">
        <v>1218.9115895758639</v>
      </c>
      <c r="E112" s="98">
        <v>1109.4262168841551</v>
      </c>
      <c r="F112" s="98">
        <v>1152.3323489501786</v>
      </c>
      <c r="G112" s="98">
        <v>1070.4315831954193</v>
      </c>
      <c r="H112" s="98">
        <v>1131.0922083733274</v>
      </c>
      <c r="I112" s="98">
        <v>1120.2129641679778</v>
      </c>
      <c r="J112" s="98">
        <v>1101.7497711581746</v>
      </c>
      <c r="K112" s="98">
        <v>1204.3256144259531</v>
      </c>
      <c r="L112" s="98">
        <v>852.08402202843047</v>
      </c>
      <c r="M112" s="98">
        <v>1118.6493458017717</v>
      </c>
      <c r="N112" s="98">
        <v>1306.6500399337624</v>
      </c>
      <c r="O112" s="98">
        <v>1336.4588067863913</v>
      </c>
      <c r="P112" s="98">
        <v>657.18300734195191</v>
      </c>
      <c r="Q112" s="98">
        <v>1065.2351395900048</v>
      </c>
      <c r="R112" s="98">
        <v>1089.114480286916</v>
      </c>
      <c r="S112" s="98">
        <v>1082.2814482927622</v>
      </c>
      <c r="T112" s="98">
        <v>1179.600201441699</v>
      </c>
      <c r="U112" s="98">
        <v>1150.5961985996823</v>
      </c>
      <c r="V112" s="98">
        <v>1065.4561777001149</v>
      </c>
      <c r="W112" s="98">
        <v>956.81478617809273</v>
      </c>
      <c r="X112" s="98">
        <v>743.78850664062054</v>
      </c>
      <c r="Y112" s="98">
        <v>734.26402149580645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1152.3751710096626</v>
      </c>
      <c r="G113" s="98">
        <v>1070.4777233210807</v>
      </c>
      <c r="H113" s="98">
        <v>1131.1604418334052</v>
      </c>
      <c r="I113" s="98">
        <v>1325.6514087973492</v>
      </c>
      <c r="J113" s="98">
        <v>1596.0779405879568</v>
      </c>
      <c r="K113" s="98">
        <v>2189.5270924655174</v>
      </c>
      <c r="L113" s="98">
        <v>1830.2103469449391</v>
      </c>
      <c r="M113" s="98">
        <v>2045.161329003256</v>
      </c>
      <c r="N113" s="98">
        <v>2799.8679100663803</v>
      </c>
      <c r="O113" s="98">
        <v>1549.1232692759054</v>
      </c>
      <c r="P113" s="98">
        <v>657.6634614422278</v>
      </c>
      <c r="Q113" s="98">
        <v>1209.9058833659874</v>
      </c>
      <c r="R113" s="98">
        <v>1347.6901402998164</v>
      </c>
      <c r="S113" s="98">
        <v>1398.9044139570663</v>
      </c>
      <c r="T113" s="98">
        <v>1180.3245845331032</v>
      </c>
      <c r="U113" s="98">
        <v>1163.8308312384445</v>
      </c>
      <c r="V113" s="98">
        <v>1188.5474451448822</v>
      </c>
      <c r="W113" s="98">
        <v>957.33044643921994</v>
      </c>
      <c r="X113" s="98">
        <v>743.64364788208752</v>
      </c>
      <c r="Y113" s="98">
        <v>732.51265655363716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223.7534876897723</v>
      </c>
      <c r="G114" s="101">
        <v>173.46349972428658</v>
      </c>
      <c r="H114" s="101">
        <v>178.52690183191385</v>
      </c>
      <c r="I114" s="101">
        <v>11.213238803748608</v>
      </c>
      <c r="J114" s="101">
        <v>11.035235814517872</v>
      </c>
      <c r="K114" s="101">
        <v>12.068054422139966</v>
      </c>
      <c r="L114" s="101">
        <v>8.5413678495388368</v>
      </c>
      <c r="M114" s="101">
        <v>11.221194197311041</v>
      </c>
      <c r="N114" s="101">
        <v>13.128006576666241</v>
      </c>
      <c r="O114" s="101">
        <v>13.453000294530105</v>
      </c>
      <c r="P114" s="101">
        <v>68.987392042148016</v>
      </c>
      <c r="Q114" s="101">
        <v>10.723678947757724</v>
      </c>
      <c r="R114" s="101">
        <v>10.979481084852809</v>
      </c>
      <c r="S114" s="101">
        <v>10.932159884830565</v>
      </c>
      <c r="T114" s="101">
        <v>55.881529227735797</v>
      </c>
      <c r="U114" s="101">
        <v>11.676976001461389</v>
      </c>
      <c r="V114" s="101">
        <v>10.846482206216246</v>
      </c>
      <c r="W114" s="101">
        <v>201.01121040845325</v>
      </c>
      <c r="X114" s="101">
        <v>17.897892684605615</v>
      </c>
      <c r="Y114" s="101">
        <v>141.96629475189002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928.62168331989017</v>
      </c>
      <c r="G115" s="104">
        <v>897.01422359679407</v>
      </c>
      <c r="H115" s="104">
        <v>952.63354000149116</v>
      </c>
      <c r="I115" s="104">
        <v>1314.4381699936007</v>
      </c>
      <c r="J115" s="104">
        <v>1585.0427047734388</v>
      </c>
      <c r="K115" s="104">
        <v>2177.4590380433774</v>
      </c>
      <c r="L115" s="104">
        <v>1821.6689790954003</v>
      </c>
      <c r="M115" s="104">
        <v>2033.940134805945</v>
      </c>
      <c r="N115" s="104">
        <v>2786.7399034897139</v>
      </c>
      <c r="O115" s="104">
        <v>1535.6702689813756</v>
      </c>
      <c r="P115" s="104">
        <v>588.67606940007977</v>
      </c>
      <c r="Q115" s="104">
        <v>1199.1822044182297</v>
      </c>
      <c r="R115" s="104">
        <v>1336.7106592149635</v>
      </c>
      <c r="S115" s="104">
        <v>1387.9722540722357</v>
      </c>
      <c r="T115" s="104">
        <v>1124.4430553053674</v>
      </c>
      <c r="U115" s="104">
        <v>1152.1538552369832</v>
      </c>
      <c r="V115" s="104">
        <v>1177.700962938666</v>
      </c>
      <c r="W115" s="104">
        <v>756.31923603076666</v>
      </c>
      <c r="X115" s="104">
        <v>725.7457551974818</v>
      </c>
      <c r="Y115" s="104">
        <v>590.54636180174714</v>
      </c>
      <c r="DA115" s="132" t="s">
        <v>2519</v>
      </c>
    </row>
    <row r="116" spans="1:105" ht="12" customHeight="1" x14ac:dyDescent="0.25">
      <c r="A116" s="106" t="s">
        <v>122</v>
      </c>
      <c r="B116" s="101">
        <v>1194.5331725524657</v>
      </c>
      <c r="C116" s="101">
        <v>1169.3016940171069</v>
      </c>
      <c r="D116" s="101">
        <v>1228.5777724656907</v>
      </c>
      <c r="E116" s="101">
        <v>1161.0141718279087</v>
      </c>
      <c r="F116" s="101">
        <v>1224.5927098232617</v>
      </c>
      <c r="G116" s="101">
        <v>1174.1873733938385</v>
      </c>
      <c r="H116" s="101">
        <v>1157.7320620083119</v>
      </c>
      <c r="I116" s="101">
        <v>1090.8950998653784</v>
      </c>
      <c r="J116" s="101">
        <v>1069.0045472557395</v>
      </c>
      <c r="K116" s="101">
        <v>1057.0495555876294</v>
      </c>
      <c r="L116" s="101">
        <v>1130.5923679488226</v>
      </c>
      <c r="M116" s="101">
        <v>1223.3529097239914</v>
      </c>
      <c r="N116" s="101">
        <v>1159.8510199253806</v>
      </c>
      <c r="O116" s="101">
        <v>1121.7799850112006</v>
      </c>
      <c r="P116" s="101">
        <v>1146.2220895403379</v>
      </c>
      <c r="Q116" s="101">
        <v>1105.1873696454404</v>
      </c>
      <c r="R116" s="101">
        <v>1116.8795497133926</v>
      </c>
      <c r="S116" s="101">
        <v>1128.6954437293452</v>
      </c>
      <c r="T116" s="101">
        <v>1129.6900895093577</v>
      </c>
      <c r="U116" s="101">
        <v>1138.5577580059346</v>
      </c>
      <c r="V116" s="101">
        <v>1142.4387208195892</v>
      </c>
      <c r="W116" s="101">
        <v>975.38329941929123</v>
      </c>
      <c r="X116" s="101">
        <v>643.71249988764714</v>
      </c>
      <c r="Y116" s="101">
        <v>734.43656146647857</v>
      </c>
      <c r="DA116" s="131" t="s">
        <v>2520</v>
      </c>
    </row>
    <row r="117" spans="1:105" ht="12" customHeight="1" x14ac:dyDescent="0.25">
      <c r="A117" s="107" t="s">
        <v>121</v>
      </c>
      <c r="B117" s="104">
        <v>1194.5331725524659</v>
      </c>
      <c r="C117" s="104">
        <v>1169.3111738423315</v>
      </c>
      <c r="D117" s="104">
        <v>1228.585090816985</v>
      </c>
      <c r="E117" s="104">
        <v>1161.2264289387563</v>
      </c>
      <c r="F117" s="104">
        <v>1224.5291471367291</v>
      </c>
      <c r="G117" s="104">
        <v>1173.8163870324911</v>
      </c>
      <c r="H117" s="104">
        <v>1157.3747989523629</v>
      </c>
      <c r="I117" s="104">
        <v>1090.9695067298323</v>
      </c>
      <c r="J117" s="104">
        <v>1069.6324882795354</v>
      </c>
      <c r="K117" s="104">
        <v>1057.451312786681</v>
      </c>
      <c r="L117" s="104">
        <v>1132.0878728979035</v>
      </c>
      <c r="M117" s="104">
        <v>1223.6225892669454</v>
      </c>
      <c r="N117" s="104">
        <v>1160.1194109321852</v>
      </c>
      <c r="O117" s="104">
        <v>1121.5991754677652</v>
      </c>
      <c r="P117" s="104">
        <v>1147.992810224807</v>
      </c>
      <c r="Q117" s="104">
        <v>1105.4428782839307</v>
      </c>
      <c r="R117" s="104">
        <v>1118.6744698765995</v>
      </c>
      <c r="S117" s="104">
        <v>1130.6157605440878</v>
      </c>
      <c r="T117" s="104">
        <v>1129.4828906587231</v>
      </c>
      <c r="U117" s="104">
        <v>1139.9845119107295</v>
      </c>
      <c r="V117" s="104">
        <v>1146.5615366080999</v>
      </c>
      <c r="W117" s="104">
        <v>982.24890459787264</v>
      </c>
      <c r="X117" s="104">
        <v>687.30680686838161</v>
      </c>
      <c r="Y117" s="104">
        <v>743.30937574094924</v>
      </c>
      <c r="DA117" s="132" t="s">
        <v>2521</v>
      </c>
    </row>
    <row r="118" spans="1:105" ht="12" customHeight="1" x14ac:dyDescent="0.25">
      <c r="A118" s="108" t="s">
        <v>53</v>
      </c>
      <c r="B118" s="98">
        <v>219.42466505462113</v>
      </c>
      <c r="C118" s="98">
        <v>186.51862274632012</v>
      </c>
      <c r="D118" s="98">
        <v>229.27346260418258</v>
      </c>
      <c r="E118" s="98">
        <v>181.05441474190133</v>
      </c>
      <c r="F118" s="98">
        <v>237.06459024406601</v>
      </c>
      <c r="G118" s="98">
        <v>189.77164639505682</v>
      </c>
      <c r="H118" s="98">
        <v>182.51950974620334</v>
      </c>
      <c r="I118" s="98">
        <v>159.50693862654316</v>
      </c>
      <c r="J118" s="98">
        <v>198.14465342296913</v>
      </c>
      <c r="K118" s="98">
        <v>155.08339461274809</v>
      </c>
      <c r="L118" s="98">
        <v>157.84745009057951</v>
      </c>
      <c r="M118" s="98">
        <v>213.04555265023151</v>
      </c>
      <c r="N118" s="98">
        <v>145.8951724741039</v>
      </c>
      <c r="O118" s="98">
        <v>132.97538643949693</v>
      </c>
      <c r="P118" s="98">
        <v>232.37196525433663</v>
      </c>
      <c r="Q118" s="98">
        <v>144.36792186830962</v>
      </c>
      <c r="R118" s="98">
        <v>139.21077489406883</v>
      </c>
      <c r="S118" s="98">
        <v>154.44403299270272</v>
      </c>
      <c r="T118" s="98">
        <v>140.27742023165473</v>
      </c>
      <c r="U118" s="98">
        <v>169.19571362716434</v>
      </c>
      <c r="V118" s="98">
        <v>189.81471306987126</v>
      </c>
      <c r="W118" s="98">
        <v>196.01113136623087</v>
      </c>
      <c r="X118" s="98">
        <v>6.3936953166478299</v>
      </c>
      <c r="Y118" s="98">
        <v>129.30762365764241</v>
      </c>
      <c r="DA118" s="63" t="s">
        <v>2522</v>
      </c>
    </row>
    <row r="119" spans="1:105" ht="12" customHeight="1" x14ac:dyDescent="0.25">
      <c r="A119" s="108" t="s">
        <v>52</v>
      </c>
      <c r="B119" s="98">
        <v>975.10850749784436</v>
      </c>
      <c r="C119" s="98">
        <v>982.79255109601115</v>
      </c>
      <c r="D119" s="98">
        <v>999.31162821280247</v>
      </c>
      <c r="E119" s="98">
        <v>980.17201419685489</v>
      </c>
      <c r="F119" s="98">
        <v>987.4645568926627</v>
      </c>
      <c r="G119" s="98">
        <v>984.04474063743419</v>
      </c>
      <c r="H119" s="98">
        <v>974.85528920615945</v>
      </c>
      <c r="I119" s="98">
        <v>931.46256810328919</v>
      </c>
      <c r="J119" s="98">
        <v>871.48783485656634</v>
      </c>
      <c r="K119" s="98">
        <v>902.36791817393294</v>
      </c>
      <c r="L119" s="98">
        <v>974.24042280732431</v>
      </c>
      <c r="M119" s="98">
        <v>1010.5770366167139</v>
      </c>
      <c r="N119" s="98">
        <v>1014.2242384580813</v>
      </c>
      <c r="O119" s="98">
        <v>988.62378902826822</v>
      </c>
      <c r="P119" s="98">
        <v>915.62084497047022</v>
      </c>
      <c r="Q119" s="98">
        <v>961.0749564156207</v>
      </c>
      <c r="R119" s="98">
        <v>979.46369498253057</v>
      </c>
      <c r="S119" s="98">
        <v>976.17172755138517</v>
      </c>
      <c r="T119" s="98">
        <v>989.20547042706846</v>
      </c>
      <c r="U119" s="98">
        <v>970.78879828356492</v>
      </c>
      <c r="V119" s="98">
        <v>956.74682353822868</v>
      </c>
      <c r="W119" s="98">
        <v>786.23777323164188</v>
      </c>
      <c r="X119" s="98">
        <v>680.91311155173389</v>
      </c>
      <c r="Y119" s="98">
        <v>614.00175208330688</v>
      </c>
      <c r="DA119" s="63" t="s">
        <v>2523</v>
      </c>
    </row>
    <row r="120" spans="1:105" ht="12" customHeight="1" x14ac:dyDescent="0.25">
      <c r="A120" s="121" t="s">
        <v>54</v>
      </c>
      <c r="B120" s="122">
        <v>619.1313730235164</v>
      </c>
      <c r="C120" s="122">
        <v>631.18587213377589</v>
      </c>
      <c r="D120" s="122">
        <v>637.59661022340833</v>
      </c>
      <c r="E120" s="122">
        <v>596.33261574946096</v>
      </c>
      <c r="F120" s="122">
        <v>686.54821851708425</v>
      </c>
      <c r="G120" s="122">
        <v>586.88584314582067</v>
      </c>
      <c r="H120" s="122">
        <v>606.99180434572611</v>
      </c>
      <c r="I120" s="122">
        <v>553.12853394109391</v>
      </c>
      <c r="J120" s="122">
        <v>507.13505500582176</v>
      </c>
      <c r="K120" s="122">
        <v>500.1996118915614</v>
      </c>
      <c r="L120" s="122">
        <v>473.51174026885093</v>
      </c>
      <c r="M120" s="122">
        <v>477.45683314845445</v>
      </c>
      <c r="N120" s="122">
        <v>413.01281813883838</v>
      </c>
      <c r="O120" s="122">
        <v>448.29608016436748</v>
      </c>
      <c r="P120" s="122">
        <v>406.12231326491701</v>
      </c>
      <c r="Q120" s="122">
        <v>421.07207980465836</v>
      </c>
      <c r="R120" s="122">
        <v>425.18454839111121</v>
      </c>
      <c r="S120" s="122">
        <v>489.63321041992305</v>
      </c>
      <c r="T120" s="122">
        <v>494.23863067942506</v>
      </c>
      <c r="U120" s="122">
        <v>496.06639702198669</v>
      </c>
      <c r="V120" s="122">
        <v>511.91174211136371</v>
      </c>
      <c r="W120" s="122">
        <v>482.19110561375965</v>
      </c>
      <c r="X120" s="122">
        <v>387.2472195576488</v>
      </c>
      <c r="Y120" s="122">
        <v>395.77139357656375</v>
      </c>
      <c r="DA120" s="130" t="s">
        <v>2524</v>
      </c>
    </row>
    <row r="121" spans="1:105" ht="12" customHeight="1" x14ac:dyDescent="0.25">
      <c r="A121" s="97" t="s">
        <v>50</v>
      </c>
      <c r="B121" s="98">
        <v>636.50118515268957</v>
      </c>
      <c r="C121" s="98">
        <v>621.73163814089821</v>
      </c>
      <c r="D121" s="98">
        <v>629.81553924562172</v>
      </c>
      <c r="E121" s="98">
        <v>614.1317383745519</v>
      </c>
      <c r="F121" s="98">
        <v>660.53842595423782</v>
      </c>
      <c r="G121" s="98">
        <v>617.59463180027728</v>
      </c>
      <c r="H121" s="98">
        <v>590.42953006353832</v>
      </c>
      <c r="I121" s="98">
        <v>532.10617120668621</v>
      </c>
      <c r="J121" s="98">
        <v>517.03622717561484</v>
      </c>
      <c r="K121" s="98">
        <v>490.1181073718721</v>
      </c>
      <c r="L121" s="98">
        <v>476.90891907263688</v>
      </c>
      <c r="M121" s="98">
        <v>490.73408536059929</v>
      </c>
      <c r="N121" s="98">
        <v>420.397775220342</v>
      </c>
      <c r="O121" s="98">
        <v>420.31122204095573</v>
      </c>
      <c r="P121" s="98">
        <v>431.96171106080351</v>
      </c>
      <c r="Q121" s="98">
        <v>415.80099614791476</v>
      </c>
      <c r="R121" s="98">
        <v>436.17546981842571</v>
      </c>
      <c r="S121" s="98">
        <v>476.60423401849181</v>
      </c>
      <c r="T121" s="98">
        <v>494.59773024432087</v>
      </c>
      <c r="U121" s="98">
        <v>495.38228247869472</v>
      </c>
      <c r="V121" s="98">
        <v>493.82861152518359</v>
      </c>
      <c r="W121" s="98">
        <v>462.36629819654411</v>
      </c>
      <c r="X121" s="98">
        <v>409.29058394233874</v>
      </c>
      <c r="Y121" s="98">
        <v>387.01172818179128</v>
      </c>
      <c r="DA121" s="63" t="s">
        <v>2525</v>
      </c>
    </row>
    <row r="122" spans="1:105" ht="12" customHeight="1" x14ac:dyDescent="0.25">
      <c r="A122" s="109" t="s">
        <v>120</v>
      </c>
      <c r="B122" s="33">
        <v>607.84334029870718</v>
      </c>
      <c r="C122" s="33">
        <v>637.03647433564618</v>
      </c>
      <c r="D122" s="33">
        <v>642.31515001244725</v>
      </c>
      <c r="E122" s="33">
        <v>585.36494048872282</v>
      </c>
      <c r="F122" s="33">
        <v>702.53962542680927</v>
      </c>
      <c r="G122" s="33">
        <v>569.3170292761713</v>
      </c>
      <c r="H122" s="33">
        <v>615.52774570654617</v>
      </c>
      <c r="I122" s="33">
        <v>563.46740085965496</v>
      </c>
      <c r="J122" s="33">
        <v>501.90173668091427</v>
      </c>
      <c r="K122" s="33">
        <v>505.61794859034575</v>
      </c>
      <c r="L122" s="33">
        <v>471.70910251155874</v>
      </c>
      <c r="M122" s="33">
        <v>470.51519921181443</v>
      </c>
      <c r="N122" s="33">
        <v>408.86663240498842</v>
      </c>
      <c r="O122" s="33">
        <v>464.8256814880765</v>
      </c>
      <c r="P122" s="33">
        <v>390.18364263610454</v>
      </c>
      <c r="Q122" s="33">
        <v>424.24265644029362</v>
      </c>
      <c r="R122" s="33">
        <v>419.12995650019241</v>
      </c>
      <c r="S122" s="33">
        <v>496.24736394777062</v>
      </c>
      <c r="T122" s="33">
        <v>494.06302704604195</v>
      </c>
      <c r="U122" s="33">
        <v>496.37820433083414</v>
      </c>
      <c r="V122" s="33">
        <v>520.2578023819085</v>
      </c>
      <c r="W122" s="33">
        <v>491.80313345240978</v>
      </c>
      <c r="X122" s="33">
        <v>374.80450286880648</v>
      </c>
      <c r="Y122" s="33">
        <v>400.86110741450483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10736.085750270277</v>
      </c>
      <c r="G124" s="117">
        <f t="shared" si="42"/>
        <v>10826.281001458599</v>
      </c>
      <c r="H124" s="117">
        <f t="shared" si="42"/>
        <v>9381.1486183947854</v>
      </c>
      <c r="I124" s="117">
        <f t="shared" si="42"/>
        <v>9360.342984723864</v>
      </c>
      <c r="J124" s="117">
        <f t="shared" si="42"/>
        <v>3595.5117947226636</v>
      </c>
      <c r="K124" s="117">
        <f t="shared" si="42"/>
        <v>3434.2699659871687</v>
      </c>
      <c r="L124" s="117">
        <f t="shared" si="42"/>
        <v>4804.0519021871469</v>
      </c>
      <c r="M124" s="117">
        <f t="shared" si="42"/>
        <v>9451.1453211158878</v>
      </c>
      <c r="N124" s="117">
        <f t="shared" si="42"/>
        <v>8700.005868826036</v>
      </c>
      <c r="O124" s="117">
        <f t="shared" si="42"/>
        <v>9315.4706638251373</v>
      </c>
      <c r="P124" s="117">
        <f t="shared" si="42"/>
        <v>7658.8753294780408</v>
      </c>
      <c r="Q124" s="117">
        <f t="shared" si="42"/>
        <v>8505.2422974671463</v>
      </c>
      <c r="R124" s="117">
        <f t="shared" ref="R124:V124" si="43">R125+R128+R130+R139</f>
        <v>8545.8481321907184</v>
      </c>
      <c r="S124" s="117">
        <f t="shared" si="43"/>
        <v>8474.7134860440929</v>
      </c>
      <c r="T124" s="117">
        <f t="shared" si="43"/>
        <v>9976.492850564875</v>
      </c>
      <c r="U124" s="117">
        <f t="shared" si="43"/>
        <v>8612.1252452106637</v>
      </c>
      <c r="V124" s="117">
        <f t="shared" si="43"/>
        <v>8958.6830523386325</v>
      </c>
      <c r="W124" s="117">
        <f t="shared" ref="W124:Y124" si="44">W125+W128+W130+W139</f>
        <v>8063.1959252813222</v>
      </c>
      <c r="X124" s="117">
        <f t="shared" si="44"/>
        <v>8989.0893908794242</v>
      </c>
      <c r="Y124" s="117">
        <f t="shared" si="44"/>
        <v>7999.404200559834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8302.05725161179</v>
      </c>
      <c r="G125" s="122">
        <f t="shared" si="45"/>
        <v>8402.4964938638586</v>
      </c>
      <c r="H125" s="122">
        <f t="shared" si="45"/>
        <v>7092.4802201111024</v>
      </c>
      <c r="I125" s="122">
        <f t="shared" si="45"/>
        <v>7196.7211475109561</v>
      </c>
      <c r="J125" s="122">
        <f t="shared" si="45"/>
        <v>2231.4337357864738</v>
      </c>
      <c r="K125" s="122">
        <f t="shared" si="45"/>
        <v>1972.111032171792</v>
      </c>
      <c r="L125" s="122">
        <f t="shared" si="45"/>
        <v>3186.8733207888613</v>
      </c>
      <c r="M125" s="122">
        <f t="shared" si="45"/>
        <v>7357.2677586191203</v>
      </c>
      <c r="N125" s="122">
        <f t="shared" si="45"/>
        <v>6741.8836027047892</v>
      </c>
      <c r="O125" s="122">
        <f t="shared" si="45"/>
        <v>7387.4783278772611</v>
      </c>
      <c r="P125" s="122">
        <f t="shared" si="45"/>
        <v>5882.6869801750709</v>
      </c>
      <c r="Q125" s="122">
        <f t="shared" si="45"/>
        <v>6502.8332281181083</v>
      </c>
      <c r="R125" s="122">
        <f t="shared" ref="R125:V125" si="46">SUM(R126:R127)</f>
        <v>6644.0150009784966</v>
      </c>
      <c r="S125" s="122">
        <f t="shared" si="46"/>
        <v>6379.5070401101621</v>
      </c>
      <c r="T125" s="122">
        <f t="shared" si="46"/>
        <v>7752.182625261903</v>
      </c>
      <c r="U125" s="122">
        <f t="shared" si="46"/>
        <v>6507.3413582639014</v>
      </c>
      <c r="V125" s="122">
        <f t="shared" si="46"/>
        <v>6991.5427605324085</v>
      </c>
      <c r="W125" s="122">
        <f t="shared" ref="W125:Y125" si="47">SUM(W126:W127)</f>
        <v>6382.2331590380791</v>
      </c>
      <c r="X125" s="122">
        <f t="shared" si="47"/>
        <v>7281.7339109982868</v>
      </c>
      <c r="Y125" s="122">
        <f t="shared" si="47"/>
        <v>6458.0760754066059</v>
      </c>
      <c r="DA125" s="130" t="s">
        <v>2528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8262.9188990261482</v>
      </c>
      <c r="G126" s="98">
        <v>8363.4374034033135</v>
      </c>
      <c r="H126" s="98">
        <v>7060.5177229580922</v>
      </c>
      <c r="I126" s="98">
        <v>7165.3846345277343</v>
      </c>
      <c r="J126" s="98">
        <v>2222.1582106337441</v>
      </c>
      <c r="K126" s="98">
        <v>1964.0501173665862</v>
      </c>
      <c r="L126" s="98">
        <v>3173.4491923624232</v>
      </c>
      <c r="M126" s="98">
        <v>7326.2209620120066</v>
      </c>
      <c r="N126" s="98">
        <v>6715.405710357074</v>
      </c>
      <c r="O126" s="98">
        <v>7356.6613465474684</v>
      </c>
      <c r="P126" s="98">
        <v>5857.5054761325582</v>
      </c>
      <c r="Q126" s="98">
        <v>6477.7766017117165</v>
      </c>
      <c r="R126" s="98">
        <v>6618.5052661821264</v>
      </c>
      <c r="S126" s="98">
        <v>6355.2052741810376</v>
      </c>
      <c r="T126" s="98">
        <v>7722.9538585135642</v>
      </c>
      <c r="U126" s="98">
        <v>6482.6547622410653</v>
      </c>
      <c r="V126" s="98">
        <v>6965.1517658973171</v>
      </c>
      <c r="W126" s="98">
        <v>6351.5054849886992</v>
      </c>
      <c r="X126" s="98">
        <v>7245.397923487757</v>
      </c>
      <c r="Y126" s="98">
        <v>6427.4062549965365</v>
      </c>
      <c r="DA126" s="63" t="s">
        <v>2529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39.138352585642465</v>
      </c>
      <c r="G127" s="98">
        <v>39.059090460544638</v>
      </c>
      <c r="H127" s="98">
        <v>31.962497153010641</v>
      </c>
      <c r="I127" s="98">
        <v>31.336512983221965</v>
      </c>
      <c r="J127" s="98">
        <v>9.2755251527294469</v>
      </c>
      <c r="K127" s="98">
        <v>8.0609148052057034</v>
      </c>
      <c r="L127" s="98">
        <v>13.424128426438273</v>
      </c>
      <c r="M127" s="98">
        <v>31.046796607113752</v>
      </c>
      <c r="N127" s="98">
        <v>26.477892347715596</v>
      </c>
      <c r="O127" s="98">
        <v>30.816981329792892</v>
      </c>
      <c r="P127" s="98">
        <v>25.181504042512628</v>
      </c>
      <c r="Q127" s="98">
        <v>25.056626406391683</v>
      </c>
      <c r="R127" s="98">
        <v>25.509734796370033</v>
      </c>
      <c r="S127" s="98">
        <v>24.301765929124297</v>
      </c>
      <c r="T127" s="98">
        <v>29.228766748338678</v>
      </c>
      <c r="U127" s="98">
        <v>24.686596022835886</v>
      </c>
      <c r="V127" s="98">
        <v>26.390994635091786</v>
      </c>
      <c r="W127" s="98">
        <v>30.727674049379484</v>
      </c>
      <c r="X127" s="98">
        <v>36.335987510529584</v>
      </c>
      <c r="Y127" s="98">
        <v>30.669820410068979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96.851969798967204</v>
      </c>
      <c r="G128" s="122">
        <f t="shared" si="48"/>
        <v>283.27879222344683</v>
      </c>
      <c r="H128" s="122">
        <f t="shared" si="48"/>
        <v>299.16888573581411</v>
      </c>
      <c r="I128" s="122">
        <f t="shared" si="48"/>
        <v>288.48387063556919</v>
      </c>
      <c r="J128" s="122">
        <f t="shared" si="48"/>
        <v>340.87778661928155</v>
      </c>
      <c r="K128" s="122">
        <f t="shared" si="48"/>
        <v>323.75563737612515</v>
      </c>
      <c r="L128" s="122">
        <f t="shared" si="48"/>
        <v>233.12083067110262</v>
      </c>
      <c r="M128" s="122">
        <f t="shared" si="48"/>
        <v>197.77840670478906</v>
      </c>
      <c r="N128" s="122">
        <f t="shared" si="48"/>
        <v>386.6046795600721</v>
      </c>
      <c r="O128" s="122">
        <f t="shared" si="48"/>
        <v>260.84700274132274</v>
      </c>
      <c r="P128" s="122">
        <f t="shared" si="48"/>
        <v>208.19285036852369</v>
      </c>
      <c r="Q128" s="122">
        <f t="shared" si="48"/>
        <v>471.57343670208422</v>
      </c>
      <c r="R128" s="122">
        <f t="shared" si="48"/>
        <v>347.00625236027224</v>
      </c>
      <c r="S128" s="122">
        <f t="shared" si="48"/>
        <v>534.42077464345789</v>
      </c>
      <c r="T128" s="122">
        <f t="shared" si="48"/>
        <v>403.7636494990029</v>
      </c>
      <c r="U128" s="122">
        <f t="shared" si="48"/>
        <v>477.32028538878495</v>
      </c>
      <c r="V128" s="122">
        <f t="shared" si="48"/>
        <v>349.77630882585237</v>
      </c>
      <c r="W128" s="122">
        <f t="shared" si="48"/>
        <v>343.9060437501102</v>
      </c>
      <c r="X128" s="122">
        <f t="shared" si="48"/>
        <v>547.97626851725204</v>
      </c>
      <c r="Y128" s="122">
        <f t="shared" si="48"/>
        <v>446.2278342892626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96.851969798967204</v>
      </c>
      <c r="G129" s="98">
        <f>IF(RES_hhdet_tes!G129=0,0,RES_hhdet_tes!G129*1000*11630/RES_hhdet_num!G124)</f>
        <v>283.27879222344683</v>
      </c>
      <c r="H129" s="98">
        <f>IF(RES_hhdet_tes!H129=0,0,RES_hhdet_tes!H129*1000*11630/RES_hhdet_num!H124)</f>
        <v>299.16888573581411</v>
      </c>
      <c r="I129" s="98">
        <f>IF(RES_hhdet_tes!I129=0,0,RES_hhdet_tes!I129*1000*11630/RES_hhdet_num!I124)</f>
        <v>288.48387063556919</v>
      </c>
      <c r="J129" s="98">
        <f>IF(RES_hhdet_tes!J129=0,0,RES_hhdet_tes!J129*1000*11630/RES_hhdet_num!J124)</f>
        <v>340.87778661928155</v>
      </c>
      <c r="K129" s="98">
        <f>IF(RES_hhdet_tes!K129=0,0,RES_hhdet_tes!K129*1000*11630/RES_hhdet_num!K124)</f>
        <v>323.75563737612515</v>
      </c>
      <c r="L129" s="98">
        <f>IF(RES_hhdet_tes!L129=0,0,RES_hhdet_tes!L129*1000*11630/RES_hhdet_num!L124)</f>
        <v>233.12083067110262</v>
      </c>
      <c r="M129" s="98">
        <f>IF(RES_hhdet_tes!M129=0,0,RES_hhdet_tes!M129*1000*11630/RES_hhdet_num!M124)</f>
        <v>197.77840670478906</v>
      </c>
      <c r="N129" s="98">
        <f>IF(RES_hhdet_tes!N129=0,0,RES_hhdet_tes!N129*1000*11630/RES_hhdet_num!N124)</f>
        <v>386.6046795600721</v>
      </c>
      <c r="O129" s="98">
        <f>IF(RES_hhdet_tes!O129=0,0,RES_hhdet_tes!O129*1000*11630/RES_hhdet_num!O124)</f>
        <v>260.84700274132274</v>
      </c>
      <c r="P129" s="98">
        <f>IF(RES_hhdet_tes!P129=0,0,RES_hhdet_tes!P129*1000*11630/RES_hhdet_num!P124)</f>
        <v>208.19285036852369</v>
      </c>
      <c r="Q129" s="98">
        <f>IF(RES_hhdet_tes!Q129=0,0,RES_hhdet_tes!Q129*1000*11630/RES_hhdet_num!Q124)</f>
        <v>471.57343670208422</v>
      </c>
      <c r="R129" s="98">
        <f>IF(RES_hhdet_tes!R129=0,0,RES_hhdet_tes!R129*1000*11630/RES_hhdet_num!R124)</f>
        <v>347.00625236027224</v>
      </c>
      <c r="S129" s="98">
        <f>IF(RES_hhdet_tes!S129=0,0,RES_hhdet_tes!S129*1000*11630/RES_hhdet_num!S124)</f>
        <v>534.42077464345789</v>
      </c>
      <c r="T129" s="98">
        <f>IF(RES_hhdet_tes!T129=0,0,RES_hhdet_tes!T129*1000*11630/RES_hhdet_num!T124)</f>
        <v>403.7636494990029</v>
      </c>
      <c r="U129" s="98">
        <f>IF(RES_hhdet_tes!U129=0,0,RES_hhdet_tes!U129*1000*11630/RES_hhdet_num!U124)</f>
        <v>477.32028538878495</v>
      </c>
      <c r="V129" s="98">
        <f>IF(RES_hhdet_tes!V129=0,0,RES_hhdet_tes!V129*1000*11630/RES_hhdet_num!V124)</f>
        <v>349.77630882585237</v>
      </c>
      <c r="W129" s="98">
        <f>IF(RES_hhdet_tes!W129=0,0,RES_hhdet_tes!W129*1000*11630/RES_hhdet_num!W124)</f>
        <v>343.9060437501102</v>
      </c>
      <c r="X129" s="98">
        <f>IF(RES_hhdet_tes!X129=0,0,RES_hhdet_tes!X129*1000*11630/RES_hhdet_num!X124)</f>
        <v>547.97626851725204</v>
      </c>
      <c r="Y129" s="98">
        <f>IF(RES_hhdet_tes!Y129=0,0,RES_hhdet_tes!Y129*1000*11630/RES_hhdet_num!Y124)</f>
        <v>446.2278342892626</v>
      </c>
      <c r="DA129" s="63" t="s">
        <v>2532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1651.1303388449235</v>
      </c>
      <c r="G130" s="122">
        <v>1552.3384768952792</v>
      </c>
      <c r="H130" s="122">
        <v>1383.5789625165419</v>
      </c>
      <c r="I130" s="122">
        <v>1323.6733074554547</v>
      </c>
      <c r="J130" s="122">
        <v>515.29947826104012</v>
      </c>
      <c r="K130" s="122">
        <v>638.90092269646937</v>
      </c>
      <c r="L130" s="122">
        <v>910.36567964074811</v>
      </c>
      <c r="M130" s="122">
        <v>1418.520088288072</v>
      </c>
      <c r="N130" s="122">
        <v>1158.4660873617438</v>
      </c>
      <c r="O130" s="122">
        <v>1218.0967171349741</v>
      </c>
      <c r="P130" s="122">
        <v>1162.8313471326599</v>
      </c>
      <c r="Q130" s="122">
        <v>1109.5774607898456</v>
      </c>
      <c r="R130" s="122">
        <v>1129.6497349204203</v>
      </c>
      <c r="S130" s="122">
        <v>1071.2254368868566</v>
      </c>
      <c r="T130" s="122">
        <v>1326.305150781948</v>
      </c>
      <c r="U130" s="122">
        <v>1131.4074412134387</v>
      </c>
      <c r="V130" s="122">
        <v>1105.647351903358</v>
      </c>
      <c r="W130" s="122">
        <v>854.88290094193439</v>
      </c>
      <c r="X130" s="122">
        <v>773.07454297224047</v>
      </c>
      <c r="Y130" s="122">
        <v>698.97908141849041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1764.083196045269</v>
      </c>
      <c r="G131" s="98">
        <v>1668.0993153956683</v>
      </c>
      <c r="H131" s="98">
        <v>1439.0213098009021</v>
      </c>
      <c r="I131" s="98">
        <v>1358.7397480848422</v>
      </c>
      <c r="J131" s="98">
        <v>409.06024757231563</v>
      </c>
      <c r="K131" s="98">
        <v>442.67492821615161</v>
      </c>
      <c r="L131" s="98">
        <v>764.54137843627348</v>
      </c>
      <c r="M131" s="98">
        <v>1453.0186434517104</v>
      </c>
      <c r="N131" s="98">
        <v>1159.0163268604729</v>
      </c>
      <c r="O131" s="98">
        <v>1230.2673690593876</v>
      </c>
      <c r="P131" s="98">
        <v>1164.7712269267472</v>
      </c>
      <c r="Q131" s="98">
        <v>1110.1315948103911</v>
      </c>
      <c r="R131" s="98">
        <v>1130.8778469837666</v>
      </c>
      <c r="S131" s="98">
        <v>1067.3467913314769</v>
      </c>
      <c r="T131" s="98">
        <v>1347.2816039672471</v>
      </c>
      <c r="U131" s="98">
        <v>1130.9344373446097</v>
      </c>
      <c r="V131" s="98">
        <v>1099.3335196321852</v>
      </c>
      <c r="W131" s="98">
        <v>840.75267691856163</v>
      </c>
      <c r="X131" s="98">
        <v>781.11814279249052</v>
      </c>
      <c r="Y131" s="98">
        <v>690.97739055103523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1764.0682409966212</v>
      </c>
      <c r="G132" s="98">
        <v>1668.0862446656386</v>
      </c>
      <c r="H132" s="98">
        <v>1438.9513079494923</v>
      </c>
      <c r="I132" s="98">
        <v>1358.6980197196199</v>
      </c>
      <c r="J132" s="98">
        <v>409.05178630676863</v>
      </c>
      <c r="K132" s="98">
        <v>511.33347628755359</v>
      </c>
      <c r="L132" s="98">
        <v>856.71457867156778</v>
      </c>
      <c r="M132" s="98">
        <v>1452.6772189471601</v>
      </c>
      <c r="N132" s="98">
        <v>1158.8857165739037</v>
      </c>
      <c r="O132" s="98">
        <v>1230.1009560297771</v>
      </c>
      <c r="P132" s="98">
        <v>1164.2376424120073</v>
      </c>
      <c r="Q132" s="98">
        <v>1109.8157900953706</v>
      </c>
      <c r="R132" s="98">
        <v>1130.5531997277876</v>
      </c>
      <c r="S132" s="98">
        <v>1067.0367777473625</v>
      </c>
      <c r="T132" s="98">
        <v>1346.9625077115056</v>
      </c>
      <c r="U132" s="98">
        <v>1130.6799546015741</v>
      </c>
      <c r="V132" s="98">
        <v>1099.1014569583297</v>
      </c>
      <c r="W132" s="98">
        <v>840.43169225142469</v>
      </c>
      <c r="X132" s="98">
        <v>781.35560320898685</v>
      </c>
      <c r="Y132" s="98">
        <v>690.96883801590229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342.1428451640881</v>
      </c>
      <c r="G133" s="101">
        <v>270.8013945420613</v>
      </c>
      <c r="H133" s="101">
        <v>228.09083970617598</v>
      </c>
      <c r="I133" s="101">
        <v>199.8784327033224</v>
      </c>
      <c r="J133" s="101">
        <v>75.386163661183659</v>
      </c>
      <c r="K133" s="101">
        <v>4.4287214404970516</v>
      </c>
      <c r="L133" s="101">
        <v>7.6338780428021229</v>
      </c>
      <c r="M133" s="101">
        <v>255.57477368484297</v>
      </c>
      <c r="N133" s="101">
        <v>146.29748527661516</v>
      </c>
      <c r="O133" s="101">
        <v>148.64104241752372</v>
      </c>
      <c r="P133" s="101">
        <v>235.10559291823583</v>
      </c>
      <c r="Q133" s="101">
        <v>145.03254609313137</v>
      </c>
      <c r="R133" s="101">
        <v>141.55918030389608</v>
      </c>
      <c r="S133" s="101">
        <v>144.36663288611263</v>
      </c>
      <c r="T133" s="101">
        <v>174.67300850354093</v>
      </c>
      <c r="U133" s="101">
        <v>169.71869091189208</v>
      </c>
      <c r="V133" s="101">
        <v>179.4981972786257</v>
      </c>
      <c r="W133" s="101">
        <v>178.55829398478144</v>
      </c>
      <c r="X133" s="101">
        <v>80.921898437606131</v>
      </c>
      <c r="Y133" s="101">
        <v>142.50465487060504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1421.925395832533</v>
      </c>
      <c r="G134" s="104">
        <v>1397.2848501235774</v>
      </c>
      <c r="H134" s="104">
        <v>1210.8604682433165</v>
      </c>
      <c r="I134" s="104">
        <v>1158.8195870162979</v>
      </c>
      <c r="J134" s="104">
        <v>333.6656226455849</v>
      </c>
      <c r="K134" s="104">
        <v>506.90475484705655</v>
      </c>
      <c r="L134" s="104">
        <v>849.08070062876573</v>
      </c>
      <c r="M134" s="104">
        <v>1197.1024452623171</v>
      </c>
      <c r="N134" s="104">
        <v>1012.5882312972886</v>
      </c>
      <c r="O134" s="104">
        <v>1081.4599136122536</v>
      </c>
      <c r="P134" s="104">
        <v>929.13204949377155</v>
      </c>
      <c r="Q134" s="104">
        <v>964.78324400223926</v>
      </c>
      <c r="R134" s="104">
        <v>988.99401942389136</v>
      </c>
      <c r="S134" s="104">
        <v>922.67014486124992</v>
      </c>
      <c r="T134" s="104">
        <v>1172.289499207965</v>
      </c>
      <c r="U134" s="104">
        <v>960.9612636896818</v>
      </c>
      <c r="V134" s="104">
        <v>919.6032596797038</v>
      </c>
      <c r="W134" s="104">
        <v>661.87339826664333</v>
      </c>
      <c r="X134" s="104">
        <v>700.43370477138103</v>
      </c>
      <c r="Y134" s="104">
        <v>548.4641831452974</v>
      </c>
      <c r="DA134" s="132" t="s">
        <v>2537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1221.0166402400841</v>
      </c>
      <c r="G135" s="101">
        <v>1171.4991648331338</v>
      </c>
      <c r="H135" s="101">
        <v>1156.8741154187792</v>
      </c>
      <c r="I135" s="101">
        <v>1090.8640271400211</v>
      </c>
      <c r="J135" s="101">
        <v>1068.5123074228609</v>
      </c>
      <c r="K135" s="101">
        <v>1053.4465802154202</v>
      </c>
      <c r="L135" s="101">
        <v>1125.7375819063989</v>
      </c>
      <c r="M135" s="101">
        <v>1217.1294674589333</v>
      </c>
      <c r="N135" s="101">
        <v>1154.5302151772523</v>
      </c>
      <c r="O135" s="101">
        <v>1117.3417416168343</v>
      </c>
      <c r="P135" s="101">
        <v>1142.4251377689409</v>
      </c>
      <c r="Q135" s="101">
        <v>1101.9206529777641</v>
      </c>
      <c r="R135" s="101">
        <v>1112.2067016226638</v>
      </c>
      <c r="S135" s="101">
        <v>1123.1472662135623</v>
      </c>
      <c r="T135" s="101">
        <v>1121.6328020704084</v>
      </c>
      <c r="U135" s="101">
        <v>1134.8620673290686</v>
      </c>
      <c r="V135" s="101">
        <v>1147.51590930256</v>
      </c>
      <c r="W135" s="101">
        <v>981.98798871482131</v>
      </c>
      <c r="X135" s="101">
        <v>661.03285379291628</v>
      </c>
      <c r="Y135" s="101">
        <v>754.19915971118314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1221.3246383780481</v>
      </c>
      <c r="G136" s="104">
        <v>1172.0846300722562</v>
      </c>
      <c r="H136" s="104">
        <v>1157.285055672209</v>
      </c>
      <c r="I136" s="104">
        <v>1091.8416512695121</v>
      </c>
      <c r="J136" s="104">
        <v>1067.0687336827223</v>
      </c>
      <c r="K136" s="104">
        <v>1053.0067036377086</v>
      </c>
      <c r="L136" s="104">
        <v>1125.9438331063586</v>
      </c>
      <c r="M136" s="104">
        <v>1217.9821421648317</v>
      </c>
      <c r="N136" s="104">
        <v>1155.3310572468713</v>
      </c>
      <c r="O136" s="104">
        <v>1117.8700626012792</v>
      </c>
      <c r="P136" s="104">
        <v>1144.3334092133125</v>
      </c>
      <c r="Q136" s="104">
        <v>1103.2997976502877</v>
      </c>
      <c r="R136" s="104">
        <v>1114.3440031668786</v>
      </c>
      <c r="S136" s="104">
        <v>1126.1034521624781</v>
      </c>
      <c r="T136" s="104">
        <v>1124.4899972446669</v>
      </c>
      <c r="U136" s="104">
        <v>1136.6122327193009</v>
      </c>
      <c r="V136" s="104">
        <v>1151.1217365225457</v>
      </c>
      <c r="W136" s="104">
        <v>990.34391051487376</v>
      </c>
      <c r="X136" s="104">
        <v>711.53417326260512</v>
      </c>
      <c r="Y136" s="104">
        <v>757.65441241087615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236.44420847725672</v>
      </c>
      <c r="G137" s="98">
        <v>189.49167213917627</v>
      </c>
      <c r="H137" s="98">
        <v>182.50535711430609</v>
      </c>
      <c r="I137" s="98">
        <v>159.63445191147551</v>
      </c>
      <c r="J137" s="98">
        <v>197.66972930500012</v>
      </c>
      <c r="K137" s="98">
        <v>154.43155838519345</v>
      </c>
      <c r="L137" s="98">
        <v>156.99078424549108</v>
      </c>
      <c r="M137" s="98">
        <v>212.06349153056547</v>
      </c>
      <c r="N137" s="98">
        <v>145.2929950773611</v>
      </c>
      <c r="O137" s="98">
        <v>132.53326751203727</v>
      </c>
      <c r="P137" s="98">
        <v>231.63124440911793</v>
      </c>
      <c r="Q137" s="98">
        <v>144.08804119464193</v>
      </c>
      <c r="R137" s="98">
        <v>138.67188029823538</v>
      </c>
      <c r="S137" s="98">
        <v>153.82764400461079</v>
      </c>
      <c r="T137" s="98">
        <v>139.65732212002516</v>
      </c>
      <c r="U137" s="98">
        <v>168.6952022795256</v>
      </c>
      <c r="V137" s="98">
        <v>190.56965993549045</v>
      </c>
      <c r="W137" s="98">
        <v>197.62651750795141</v>
      </c>
      <c r="X137" s="98">
        <v>6.6190712295610847</v>
      </c>
      <c r="Y137" s="98">
        <v>131.80311566084902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984.88042990079123</v>
      </c>
      <c r="G138" s="98">
        <v>982.5929579330799</v>
      </c>
      <c r="H138" s="98">
        <v>974.77969855790286</v>
      </c>
      <c r="I138" s="98">
        <v>932.20719935803652</v>
      </c>
      <c r="J138" s="98">
        <v>869.39900437772189</v>
      </c>
      <c r="K138" s="98">
        <v>898.57514525251509</v>
      </c>
      <c r="L138" s="98">
        <v>968.95304886086751</v>
      </c>
      <c r="M138" s="98">
        <v>1005.9186506342663</v>
      </c>
      <c r="N138" s="98">
        <v>1010.0380621695101</v>
      </c>
      <c r="O138" s="98">
        <v>985.33679508924183</v>
      </c>
      <c r="P138" s="98">
        <v>912.70216480419435</v>
      </c>
      <c r="Q138" s="98">
        <v>959.21175645564585</v>
      </c>
      <c r="R138" s="98">
        <v>975.6721228686431</v>
      </c>
      <c r="S138" s="98">
        <v>972.27580815786735</v>
      </c>
      <c r="T138" s="98">
        <v>984.8326751246417</v>
      </c>
      <c r="U138" s="98">
        <v>967.91703043977543</v>
      </c>
      <c r="V138" s="98">
        <v>960.55207658705513</v>
      </c>
      <c r="W138" s="98">
        <v>792.71739300692241</v>
      </c>
      <c r="X138" s="98">
        <v>704.91510203304415</v>
      </c>
      <c r="Y138" s="98">
        <v>625.85129675002713</v>
      </c>
      <c r="DA138" s="63" t="s">
        <v>2541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686.04619001459719</v>
      </c>
      <c r="G139" s="122">
        <v>588.16723847601281</v>
      </c>
      <c r="H139" s="122">
        <v>605.92055003132702</v>
      </c>
      <c r="I139" s="122">
        <v>551.46465912188432</v>
      </c>
      <c r="J139" s="122">
        <v>507.90079405586761</v>
      </c>
      <c r="K139" s="122">
        <v>499.50237374278208</v>
      </c>
      <c r="L139" s="122">
        <v>473.69207108643491</v>
      </c>
      <c r="M139" s="122">
        <v>477.57906750390595</v>
      </c>
      <c r="N139" s="122">
        <v>413.0514991994317</v>
      </c>
      <c r="O139" s="122">
        <v>449.0486160715796</v>
      </c>
      <c r="P139" s="122">
        <v>405.16415180178603</v>
      </c>
      <c r="Q139" s="122">
        <v>421.25817185710895</v>
      </c>
      <c r="R139" s="122">
        <v>425.17714393153034</v>
      </c>
      <c r="S139" s="122">
        <v>489.56023440361599</v>
      </c>
      <c r="T139" s="122">
        <v>494.24142502202147</v>
      </c>
      <c r="U139" s="122">
        <v>496.05616034453789</v>
      </c>
      <c r="V139" s="122">
        <v>511.7166310770138</v>
      </c>
      <c r="W139" s="122">
        <v>482.17382155119844</v>
      </c>
      <c r="X139" s="122">
        <v>386.30466839164501</v>
      </c>
      <c r="Y139" s="122">
        <v>396.1212094454749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660.53842595423771</v>
      </c>
      <c r="G140" s="98">
        <v>617.59463180027706</v>
      </c>
      <c r="H140" s="98">
        <v>590.42953006353787</v>
      </c>
      <c r="I140" s="98">
        <v>532.10617120668644</v>
      </c>
      <c r="J140" s="98">
        <v>517.03622717561495</v>
      </c>
      <c r="K140" s="98">
        <v>490.11810737187216</v>
      </c>
      <c r="L140" s="98">
        <v>476.90891907263767</v>
      </c>
      <c r="M140" s="98">
        <v>490.73408536059895</v>
      </c>
      <c r="N140" s="98">
        <v>420.39777522034177</v>
      </c>
      <c r="O140" s="98">
        <v>420.31122204095465</v>
      </c>
      <c r="P140" s="98">
        <v>431.96171106080465</v>
      </c>
      <c r="Q140" s="98">
        <v>415.80099614791362</v>
      </c>
      <c r="R140" s="98">
        <v>436.17546981842497</v>
      </c>
      <c r="S140" s="98">
        <v>476.60423401849476</v>
      </c>
      <c r="T140" s="98">
        <v>494.59773024431979</v>
      </c>
      <c r="U140" s="98">
        <v>495.38228247869233</v>
      </c>
      <c r="V140" s="98">
        <v>493.8286115251845</v>
      </c>
      <c r="W140" s="98">
        <v>462.36629819654581</v>
      </c>
      <c r="X140" s="98">
        <v>409.29058394233823</v>
      </c>
      <c r="Y140" s="98">
        <v>387.01172818179157</v>
      </c>
      <c r="DA140" s="63" t="s">
        <v>2543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702.53962542680927</v>
      </c>
      <c r="G141" s="33">
        <v>569.31702927617107</v>
      </c>
      <c r="H141" s="33">
        <v>615.52774570654628</v>
      </c>
      <c r="I141" s="33">
        <v>563.46740085965473</v>
      </c>
      <c r="J141" s="33">
        <v>501.9017366809145</v>
      </c>
      <c r="K141" s="33">
        <v>505.61794859034546</v>
      </c>
      <c r="L141" s="33">
        <v>471.70910251155931</v>
      </c>
      <c r="M141" s="33">
        <v>470.51519921181483</v>
      </c>
      <c r="N141" s="33">
        <v>408.86663240498865</v>
      </c>
      <c r="O141" s="33">
        <v>464.82568148807781</v>
      </c>
      <c r="P141" s="33">
        <v>390.18364263610488</v>
      </c>
      <c r="Q141" s="33">
        <v>424.24265644029379</v>
      </c>
      <c r="R141" s="33">
        <v>419.12995650019388</v>
      </c>
      <c r="S141" s="33">
        <v>496.24736394777267</v>
      </c>
      <c r="T141" s="33">
        <v>494.06302704604389</v>
      </c>
      <c r="U141" s="33">
        <v>496.37820433083107</v>
      </c>
      <c r="V141" s="33">
        <v>520.2578023819101</v>
      </c>
      <c r="W141" s="33">
        <v>491.80313345241086</v>
      </c>
      <c r="X141" s="33">
        <v>374.80450286880608</v>
      </c>
      <c r="Y141" s="33">
        <v>400.86110741450636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6637.937150119762</v>
      </c>
      <c r="C143" s="117">
        <f t="shared" si="49"/>
        <v>7207.1907483236</v>
      </c>
      <c r="D143" s="117">
        <f t="shared" si="49"/>
        <v>6763.7073389195284</v>
      </c>
      <c r="E143" s="117">
        <f t="shared" si="49"/>
        <v>7437.7206190225688</v>
      </c>
      <c r="F143" s="117">
        <f t="shared" si="49"/>
        <v>7776.8910166759488</v>
      </c>
      <c r="G143" s="117">
        <f t="shared" si="49"/>
        <v>8905.2912497317757</v>
      </c>
      <c r="H143" s="117">
        <f t="shared" si="49"/>
        <v>7935.1738707077211</v>
      </c>
      <c r="I143" s="117">
        <f t="shared" si="49"/>
        <v>7816.73221835204</v>
      </c>
      <c r="J143" s="117">
        <f t="shared" si="49"/>
        <v>7929.8277325548888</v>
      </c>
      <c r="K143" s="117">
        <f t="shared" si="49"/>
        <v>7985.7714860279621</v>
      </c>
      <c r="L143" s="117">
        <f t="shared" si="49"/>
        <v>9126.3452377587291</v>
      </c>
      <c r="M143" s="117">
        <f t="shared" si="49"/>
        <v>8747.2319299650298</v>
      </c>
      <c r="N143" s="117">
        <f t="shared" si="49"/>
        <v>9387.4366144582018</v>
      </c>
      <c r="O143" s="117">
        <f t="shared" si="49"/>
        <v>9407.9740931533033</v>
      </c>
      <c r="P143" s="117">
        <f t="shared" si="49"/>
        <v>7490.4529414675098</v>
      </c>
      <c r="Q143" s="117">
        <f t="shared" si="49"/>
        <v>9090.8492596472079</v>
      </c>
      <c r="R143" s="117">
        <f t="shared" ref="R143:V143" si="50">R144+R146+R148+R157</f>
        <v>8860.7106481300125</v>
      </c>
      <c r="S143" s="117">
        <f t="shared" si="50"/>
        <v>9834.800497447799</v>
      </c>
      <c r="T143" s="117">
        <f t="shared" si="50"/>
        <v>9352.8881686437489</v>
      </c>
      <c r="U143" s="117">
        <f t="shared" si="50"/>
        <v>7199.0565373366726</v>
      </c>
      <c r="V143" s="117">
        <f t="shared" si="50"/>
        <v>5001.5627664051526</v>
      </c>
      <c r="W143" s="117">
        <f t="shared" ref="W143:Y143" si="51">W144+W146+W148+W157</f>
        <v>11121.931775830264</v>
      </c>
      <c r="X143" s="117">
        <f t="shared" si="51"/>
        <v>9428.4035681574896</v>
      </c>
      <c r="Y143" s="117">
        <f t="shared" si="51"/>
        <v>8883.9813784605994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4263.176472517237</v>
      </c>
      <c r="C144" s="122">
        <f t="shared" si="52"/>
        <v>4825.3595286979571</v>
      </c>
      <c r="D144" s="122">
        <f t="shared" si="52"/>
        <v>4548.9420268874692</v>
      </c>
      <c r="E144" s="122">
        <f t="shared" si="52"/>
        <v>4801.3635460179876</v>
      </c>
      <c r="F144" s="122">
        <f t="shared" si="52"/>
        <v>5531.9194953036413</v>
      </c>
      <c r="G144" s="122">
        <f t="shared" si="52"/>
        <v>6797.1809628992287</v>
      </c>
      <c r="H144" s="122">
        <f t="shared" si="52"/>
        <v>5737.7957025537389</v>
      </c>
      <c r="I144" s="122">
        <f t="shared" si="52"/>
        <v>5790.9977863451932</v>
      </c>
      <c r="J144" s="122">
        <f t="shared" si="52"/>
        <v>5878.9893967599537</v>
      </c>
      <c r="K144" s="122">
        <f t="shared" si="52"/>
        <v>5864.8044965913969</v>
      </c>
      <c r="L144" s="122">
        <f t="shared" si="52"/>
        <v>7019.5935480340768</v>
      </c>
      <c r="M144" s="122">
        <f t="shared" si="52"/>
        <v>6415.5100100757518</v>
      </c>
      <c r="N144" s="122">
        <f t="shared" si="52"/>
        <v>6811.6615426711442</v>
      </c>
      <c r="O144" s="122">
        <f t="shared" si="52"/>
        <v>7154.3072366736142</v>
      </c>
      <c r="P144" s="122">
        <f t="shared" si="52"/>
        <v>5448.6838031505658</v>
      </c>
      <c r="Q144" s="122">
        <f t="shared" si="52"/>
        <v>6505.1500612862819</v>
      </c>
      <c r="R144" s="122">
        <f t="shared" si="52"/>
        <v>6569.0221101849047</v>
      </c>
      <c r="S144" s="122">
        <f t="shared" si="52"/>
        <v>7081.731946338381</v>
      </c>
      <c r="T144" s="122">
        <f t="shared" si="52"/>
        <v>6840.0259963922063</v>
      </c>
      <c r="U144" s="122">
        <f t="shared" si="52"/>
        <v>4541.9189391673808</v>
      </c>
      <c r="V144" s="122">
        <f t="shared" si="52"/>
        <v>2566.170884584953</v>
      </c>
      <c r="W144" s="122">
        <f t="shared" si="52"/>
        <v>8975.1211951816676</v>
      </c>
      <c r="X144" s="122">
        <f t="shared" si="52"/>
        <v>7236.4567881891971</v>
      </c>
      <c r="Y144" s="122">
        <f t="shared" si="52"/>
        <v>6818.5310815720286</v>
      </c>
      <c r="DA144" s="130" t="s">
        <v>2546</v>
      </c>
    </row>
    <row r="145" spans="1:105" ht="12" customHeight="1" x14ac:dyDescent="0.25">
      <c r="A145" s="97" t="s">
        <v>53</v>
      </c>
      <c r="B145" s="98">
        <v>4263.176472517237</v>
      </c>
      <c r="C145" s="98">
        <v>4825.3595286979571</v>
      </c>
      <c r="D145" s="98">
        <v>4548.9420268874692</v>
      </c>
      <c r="E145" s="98">
        <v>4801.3635460179876</v>
      </c>
      <c r="F145" s="98">
        <v>5531.9194953036413</v>
      </c>
      <c r="G145" s="98">
        <v>6797.1809628992287</v>
      </c>
      <c r="H145" s="98">
        <v>5737.7957025537389</v>
      </c>
      <c r="I145" s="98">
        <v>5790.9977863451932</v>
      </c>
      <c r="J145" s="98">
        <v>5878.9893967599537</v>
      </c>
      <c r="K145" s="98">
        <v>5864.8044965913969</v>
      </c>
      <c r="L145" s="98">
        <v>7019.5935480340768</v>
      </c>
      <c r="M145" s="98">
        <v>6415.5100100757518</v>
      </c>
      <c r="N145" s="98">
        <v>6811.6615426711442</v>
      </c>
      <c r="O145" s="98">
        <v>7154.3072366736142</v>
      </c>
      <c r="P145" s="98">
        <v>5448.6838031505658</v>
      </c>
      <c r="Q145" s="98">
        <v>6505.1500612862819</v>
      </c>
      <c r="R145" s="98">
        <v>6569.0221101849047</v>
      </c>
      <c r="S145" s="98">
        <v>7081.731946338381</v>
      </c>
      <c r="T145" s="98">
        <v>6840.0259963922063</v>
      </c>
      <c r="U145" s="98">
        <v>4541.9189391673808</v>
      </c>
      <c r="V145" s="98">
        <v>2566.170884584953</v>
      </c>
      <c r="W145" s="98">
        <v>8975.1211951816676</v>
      </c>
      <c r="X145" s="98">
        <v>7236.4567881891971</v>
      </c>
      <c r="Y145" s="98">
        <v>6818.5310815720286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568.02594021962852</v>
      </c>
      <c r="C146" s="122">
        <f t="shared" si="53"/>
        <v>566.77274695453582</v>
      </c>
      <c r="D146" s="122">
        <f t="shared" si="53"/>
        <v>366.57750101497845</v>
      </c>
      <c r="E146" s="122">
        <f t="shared" si="53"/>
        <v>876.34616201061579</v>
      </c>
      <c r="F146" s="122">
        <f t="shared" si="53"/>
        <v>296.35480345746714</v>
      </c>
      <c r="G146" s="122">
        <f t="shared" si="53"/>
        <v>338.02325602898634</v>
      </c>
      <c r="H146" s="122">
        <f t="shared" si="53"/>
        <v>427.94055647801861</v>
      </c>
      <c r="I146" s="122">
        <f t="shared" si="53"/>
        <v>387.58309453519087</v>
      </c>
      <c r="J146" s="122">
        <f t="shared" si="53"/>
        <v>486.68316360373331</v>
      </c>
      <c r="K146" s="122">
        <f t="shared" si="53"/>
        <v>571.56757504931659</v>
      </c>
      <c r="L146" s="122">
        <f t="shared" si="53"/>
        <v>506.32687005458087</v>
      </c>
      <c r="M146" s="122">
        <f t="shared" si="53"/>
        <v>621.79516816698447</v>
      </c>
      <c r="N146" s="122">
        <f t="shared" si="53"/>
        <v>998.90050114736266</v>
      </c>
      <c r="O146" s="122">
        <f t="shared" si="53"/>
        <v>681.24840783789773</v>
      </c>
      <c r="P146" s="122">
        <f t="shared" si="53"/>
        <v>513.41864188448972</v>
      </c>
      <c r="Q146" s="122">
        <f t="shared" si="53"/>
        <v>1069.3780362234722</v>
      </c>
      <c r="R146" s="122">
        <f t="shared" si="53"/>
        <v>755.35121243615458</v>
      </c>
      <c r="S146" s="122">
        <f t="shared" si="53"/>
        <v>1133.8602398029511</v>
      </c>
      <c r="T146" s="122">
        <f t="shared" si="53"/>
        <v>884.28053212004318</v>
      </c>
      <c r="U146" s="122">
        <f t="shared" si="53"/>
        <v>1032.4337293410913</v>
      </c>
      <c r="V146" s="122">
        <f t="shared" si="53"/>
        <v>810.87570647404414</v>
      </c>
      <c r="W146" s="122">
        <f t="shared" si="53"/>
        <v>707.97211698366414</v>
      </c>
      <c r="X146" s="122">
        <f t="shared" si="53"/>
        <v>1083.8186366010511</v>
      </c>
      <c r="Y146" s="122">
        <f t="shared" si="53"/>
        <v>927.49217846350393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568.02594021962852</v>
      </c>
      <c r="C147" s="98">
        <f>IF(RES_hhdet_tes!C147=0,0,RES_hhdet_tes!C147*1000*11630/RES_hhdet_num!C143)</f>
        <v>566.77274695453582</v>
      </c>
      <c r="D147" s="98">
        <f>IF(RES_hhdet_tes!D147=0,0,RES_hhdet_tes!D147*1000*11630/RES_hhdet_num!D143)</f>
        <v>366.57750101497845</v>
      </c>
      <c r="E147" s="98">
        <f>IF(RES_hhdet_tes!E147=0,0,RES_hhdet_tes!E147*1000*11630/RES_hhdet_num!E143)</f>
        <v>876.34616201061579</v>
      </c>
      <c r="F147" s="98">
        <f>IF(RES_hhdet_tes!F147=0,0,RES_hhdet_tes!F147*1000*11630/RES_hhdet_num!F143)</f>
        <v>296.35480345746714</v>
      </c>
      <c r="G147" s="98">
        <f>IF(RES_hhdet_tes!G147=0,0,RES_hhdet_tes!G147*1000*11630/RES_hhdet_num!G143)</f>
        <v>338.02325602898634</v>
      </c>
      <c r="H147" s="98">
        <f>IF(RES_hhdet_tes!H147=0,0,RES_hhdet_tes!H147*1000*11630/RES_hhdet_num!H143)</f>
        <v>427.94055647801861</v>
      </c>
      <c r="I147" s="98">
        <f>IF(RES_hhdet_tes!I147=0,0,RES_hhdet_tes!I147*1000*11630/RES_hhdet_num!I143)</f>
        <v>387.58309453519087</v>
      </c>
      <c r="J147" s="98">
        <f>IF(RES_hhdet_tes!J147=0,0,RES_hhdet_tes!J147*1000*11630/RES_hhdet_num!J143)</f>
        <v>486.68316360373331</v>
      </c>
      <c r="K147" s="98">
        <f>IF(RES_hhdet_tes!K147=0,0,RES_hhdet_tes!K147*1000*11630/RES_hhdet_num!K143)</f>
        <v>571.56757504931659</v>
      </c>
      <c r="L147" s="98">
        <f>IF(RES_hhdet_tes!L147=0,0,RES_hhdet_tes!L147*1000*11630/RES_hhdet_num!L143)</f>
        <v>506.32687005458087</v>
      </c>
      <c r="M147" s="98">
        <f>IF(RES_hhdet_tes!M147=0,0,RES_hhdet_tes!M147*1000*11630/RES_hhdet_num!M143)</f>
        <v>621.79516816698447</v>
      </c>
      <c r="N147" s="98">
        <f>IF(RES_hhdet_tes!N147=0,0,RES_hhdet_tes!N147*1000*11630/RES_hhdet_num!N143)</f>
        <v>998.90050114736266</v>
      </c>
      <c r="O147" s="98">
        <f>IF(RES_hhdet_tes!O147=0,0,RES_hhdet_tes!O147*1000*11630/RES_hhdet_num!O143)</f>
        <v>681.24840783789773</v>
      </c>
      <c r="P147" s="98">
        <f>IF(RES_hhdet_tes!P147=0,0,RES_hhdet_tes!P147*1000*11630/RES_hhdet_num!P143)</f>
        <v>513.41864188448972</v>
      </c>
      <c r="Q147" s="98">
        <f>IF(RES_hhdet_tes!Q147=0,0,RES_hhdet_tes!Q147*1000*11630/RES_hhdet_num!Q143)</f>
        <v>1069.3780362234722</v>
      </c>
      <c r="R147" s="98">
        <f>IF(RES_hhdet_tes!R147=0,0,RES_hhdet_tes!R147*1000*11630/RES_hhdet_num!R143)</f>
        <v>755.35121243615458</v>
      </c>
      <c r="S147" s="98">
        <f>IF(RES_hhdet_tes!S147=0,0,RES_hhdet_tes!S147*1000*11630/RES_hhdet_num!S143)</f>
        <v>1133.8602398029511</v>
      </c>
      <c r="T147" s="98">
        <f>IF(RES_hhdet_tes!T147=0,0,RES_hhdet_tes!T147*1000*11630/RES_hhdet_num!T143)</f>
        <v>884.28053212004318</v>
      </c>
      <c r="U147" s="98">
        <f>IF(RES_hhdet_tes!U147=0,0,RES_hhdet_tes!U147*1000*11630/RES_hhdet_num!U143)</f>
        <v>1032.4337293410913</v>
      </c>
      <c r="V147" s="98">
        <f>IF(RES_hhdet_tes!V147=0,0,RES_hhdet_tes!V147*1000*11630/RES_hhdet_num!V143)</f>
        <v>810.87570647404414</v>
      </c>
      <c r="W147" s="98">
        <f>IF(RES_hhdet_tes!W147=0,0,RES_hhdet_tes!W147*1000*11630/RES_hhdet_num!W143)</f>
        <v>707.97211698366414</v>
      </c>
      <c r="X147" s="98">
        <f>IF(RES_hhdet_tes!X147=0,0,RES_hhdet_tes!X147*1000*11630/RES_hhdet_num!X143)</f>
        <v>1083.8186366010511</v>
      </c>
      <c r="Y147" s="98">
        <f>IF(RES_hhdet_tes!Y147=0,0,RES_hhdet_tes!Y147*1000*11630/RES_hhdet_num!Y143)</f>
        <v>927.49217846350393</v>
      </c>
      <c r="DA147" s="63" t="s">
        <v>2549</v>
      </c>
    </row>
    <row r="148" spans="1:105" ht="12" customHeight="1" x14ac:dyDescent="0.25">
      <c r="A148" s="121" t="s">
        <v>55</v>
      </c>
      <c r="B148" s="122">
        <v>1187.6025108308224</v>
      </c>
      <c r="C148" s="122">
        <v>1183.7192227411383</v>
      </c>
      <c r="D148" s="122">
        <v>1210.4369152812549</v>
      </c>
      <c r="E148" s="122">
        <v>1163.488421780102</v>
      </c>
      <c r="F148" s="122">
        <v>1262.4355268339814</v>
      </c>
      <c r="G148" s="122">
        <v>1183.3552772092414</v>
      </c>
      <c r="H148" s="122">
        <v>1162.5174857936624</v>
      </c>
      <c r="I148" s="122">
        <v>1085.0751172984112</v>
      </c>
      <c r="J148" s="122">
        <v>1056.3847096739146</v>
      </c>
      <c r="K148" s="122">
        <v>1049.8352147523965</v>
      </c>
      <c r="L148" s="122">
        <v>1126.7222865411547</v>
      </c>
      <c r="M148" s="122">
        <v>1231.9415815256925</v>
      </c>
      <c r="N148" s="122">
        <v>1163.6765030587719</v>
      </c>
      <c r="O148" s="122">
        <v>1124.0640854366534</v>
      </c>
      <c r="P148" s="122">
        <v>1122.6157558613972</v>
      </c>
      <c r="Q148" s="122">
        <v>1095.1063755836101</v>
      </c>
      <c r="R148" s="122">
        <v>1111.1704387997488</v>
      </c>
      <c r="S148" s="122">
        <v>1129.5144438567402</v>
      </c>
      <c r="T148" s="122">
        <v>1134.3435879666442</v>
      </c>
      <c r="U148" s="122">
        <v>1128.638261999379</v>
      </c>
      <c r="V148" s="122">
        <v>1113.2976704248251</v>
      </c>
      <c r="W148" s="122">
        <v>957.76047584602941</v>
      </c>
      <c r="X148" s="122">
        <v>719.01515992540101</v>
      </c>
      <c r="Y148" s="122">
        <v>742.82539153374353</v>
      </c>
      <c r="DA148" s="130" t="s">
        <v>2550</v>
      </c>
    </row>
    <row r="149" spans="1:105" ht="12" customHeight="1" x14ac:dyDescent="0.25">
      <c r="A149" s="97" t="s">
        <v>124</v>
      </c>
      <c r="B149" s="98">
        <v>1180.6108621988367</v>
      </c>
      <c r="C149" s="98">
        <v>1199.9435612287814</v>
      </c>
      <c r="D149" s="98">
        <v>1185.185499825747</v>
      </c>
      <c r="E149" s="98">
        <v>1168.7593387926463</v>
      </c>
      <c r="F149" s="98">
        <v>1323.1353385881655</v>
      </c>
      <c r="G149" s="98">
        <v>1204.6863312270702</v>
      </c>
      <c r="H149" s="98">
        <v>1175.2716900061557</v>
      </c>
      <c r="I149" s="98">
        <v>1068.8013757683364</v>
      </c>
      <c r="J149" s="98">
        <v>1019.0443174978127</v>
      </c>
      <c r="K149" s="98">
        <v>1034.0344069625069</v>
      </c>
      <c r="L149" s="98">
        <v>1123.4636077713487</v>
      </c>
      <c r="M149" s="98">
        <v>1265.8506553975526</v>
      </c>
      <c r="N149" s="98">
        <v>1184.0233796568814</v>
      </c>
      <c r="O149" s="98">
        <v>1140.5039549260207</v>
      </c>
      <c r="P149" s="98">
        <v>1052.943933667955</v>
      </c>
      <c r="Q149" s="98">
        <v>1074.9435059739819</v>
      </c>
      <c r="R149" s="98">
        <v>1108.6336527161618</v>
      </c>
      <c r="S149" s="98">
        <v>1142.3341541739198</v>
      </c>
      <c r="T149" s="98">
        <v>1155.3020155675522</v>
      </c>
      <c r="U149" s="98">
        <v>1104.6335869575914</v>
      </c>
      <c r="V149" s="98">
        <v>1036.3396909038486</v>
      </c>
      <c r="W149" s="98">
        <v>913.42739086536756</v>
      </c>
      <c r="X149" s="98">
        <v>774.63765435788923</v>
      </c>
      <c r="Y149" s="98">
        <v>728.39570976066</v>
      </c>
      <c r="DA149" s="63" t="s">
        <v>2551</v>
      </c>
    </row>
    <row r="150" spans="1:105" ht="12" customHeight="1" x14ac:dyDescent="0.25">
      <c r="A150" s="97" t="s">
        <v>123</v>
      </c>
      <c r="B150" s="98">
        <v>1180.6108621988369</v>
      </c>
      <c r="C150" s="98">
        <v>1200.1183788691051</v>
      </c>
      <c r="D150" s="98">
        <v>1185.6591722516316</v>
      </c>
      <c r="E150" s="98">
        <v>1169.939098511155</v>
      </c>
      <c r="F150" s="98">
        <v>1322.6771020982205</v>
      </c>
      <c r="G150" s="98">
        <v>1203.9354484391306</v>
      </c>
      <c r="H150" s="98">
        <v>1173.9313017371946</v>
      </c>
      <c r="I150" s="98">
        <v>1068.2075631377056</v>
      </c>
      <c r="J150" s="98">
        <v>1017.4638223905944</v>
      </c>
      <c r="K150" s="98">
        <v>1033.1035530538402</v>
      </c>
      <c r="L150" s="98">
        <v>1122.6610115655594</v>
      </c>
      <c r="M150" s="98">
        <v>1265.5730241450624</v>
      </c>
      <c r="N150" s="98">
        <v>1183.993421622735</v>
      </c>
      <c r="O150" s="98">
        <v>1140.9079935452639</v>
      </c>
      <c r="P150" s="98">
        <v>1053.8064710655447</v>
      </c>
      <c r="Q150" s="98">
        <v>1075.723900930283</v>
      </c>
      <c r="R150" s="98">
        <v>1109.0116146889204</v>
      </c>
      <c r="S150" s="98">
        <v>1142.8320441726416</v>
      </c>
      <c r="T150" s="98">
        <v>1155.8293245571699</v>
      </c>
      <c r="U150" s="98">
        <v>1104.8304461985165</v>
      </c>
      <c r="V150" s="98">
        <v>1035.7819922907368</v>
      </c>
      <c r="W150" s="98">
        <v>913.96659150107507</v>
      </c>
      <c r="X150" s="98">
        <v>776.96136365147765</v>
      </c>
      <c r="Y150" s="98">
        <v>729.00227458113784</v>
      </c>
      <c r="DA150" s="63" t="s">
        <v>2552</v>
      </c>
    </row>
    <row r="151" spans="1:105" ht="12" customHeight="1" x14ac:dyDescent="0.25">
      <c r="A151" s="100" t="s">
        <v>50</v>
      </c>
      <c r="B151" s="101">
        <v>216.84041712721574</v>
      </c>
      <c r="C151" s="101">
        <v>191.53694398566023</v>
      </c>
      <c r="D151" s="101">
        <v>221.18881373642353</v>
      </c>
      <c r="E151" s="101">
        <v>182.52758284670008</v>
      </c>
      <c r="F151" s="101">
        <v>256.17283575853907</v>
      </c>
      <c r="G151" s="101">
        <v>194.85688764444652</v>
      </c>
      <c r="H151" s="101">
        <v>185.3359587334329</v>
      </c>
      <c r="I151" s="101">
        <v>155.98268426080665</v>
      </c>
      <c r="J151" s="101">
        <v>187.50488008926663</v>
      </c>
      <c r="K151" s="101">
        <v>151.04579241477688</v>
      </c>
      <c r="L151" s="101">
        <v>156.99477162374302</v>
      </c>
      <c r="M151" s="101">
        <v>220.43111854105007</v>
      </c>
      <c r="N151" s="101">
        <v>149.75859329200878</v>
      </c>
      <c r="O151" s="101">
        <v>136.44628631557336</v>
      </c>
      <c r="P151" s="101">
        <v>211.52398494257554</v>
      </c>
      <c r="Q151" s="101">
        <v>139.9927702177672</v>
      </c>
      <c r="R151" s="101">
        <v>138.31431311106471</v>
      </c>
      <c r="S151" s="101">
        <v>156.22836051331507</v>
      </c>
      <c r="T151" s="101">
        <v>145.23204022291006</v>
      </c>
      <c r="U151" s="101">
        <v>162.80744040417616</v>
      </c>
      <c r="V151" s="101">
        <v>167.82629552255247</v>
      </c>
      <c r="W151" s="101">
        <v>197.01102580022749</v>
      </c>
      <c r="X151" s="101">
        <v>84.376281176049389</v>
      </c>
      <c r="Y151" s="101">
        <v>148.03384601728243</v>
      </c>
      <c r="DA151" s="131" t="s">
        <v>2553</v>
      </c>
    </row>
    <row r="152" spans="1:105" ht="12" customHeight="1" x14ac:dyDescent="0.25">
      <c r="A152" s="103" t="s">
        <v>52</v>
      </c>
      <c r="B152" s="104">
        <v>963.77044507162111</v>
      </c>
      <c r="C152" s="104">
        <v>1008.5814348834448</v>
      </c>
      <c r="D152" s="104">
        <v>964.4703585152082</v>
      </c>
      <c r="E152" s="104">
        <v>987.41151566445478</v>
      </c>
      <c r="F152" s="104">
        <v>1066.5042663396814</v>
      </c>
      <c r="G152" s="104">
        <v>1009.078560794684</v>
      </c>
      <c r="H152" s="104">
        <v>988.59534300376185</v>
      </c>
      <c r="I152" s="104">
        <v>912.2248788768992</v>
      </c>
      <c r="J152" s="104">
        <v>829.95894230132797</v>
      </c>
      <c r="K152" s="104">
        <v>882.05776063906342</v>
      </c>
      <c r="L152" s="104">
        <v>965.66623994181634</v>
      </c>
      <c r="M152" s="104">
        <v>1045.1419056040124</v>
      </c>
      <c r="N152" s="104">
        <v>1034.2348283307265</v>
      </c>
      <c r="O152" s="104">
        <v>1004.4617072296905</v>
      </c>
      <c r="P152" s="104">
        <v>842.28248612296909</v>
      </c>
      <c r="Q152" s="104">
        <v>935.73113071251589</v>
      </c>
      <c r="R152" s="104">
        <v>970.69730157785568</v>
      </c>
      <c r="S152" s="104">
        <v>986.60368365932652</v>
      </c>
      <c r="T152" s="104">
        <v>1010.5972843342599</v>
      </c>
      <c r="U152" s="104">
        <v>942.02300579434041</v>
      </c>
      <c r="V152" s="104">
        <v>867.95569676818434</v>
      </c>
      <c r="W152" s="104">
        <v>716.95556570084761</v>
      </c>
      <c r="X152" s="104">
        <v>692.58508247542818</v>
      </c>
      <c r="Y152" s="104">
        <v>580.96842856385535</v>
      </c>
      <c r="DA152" s="132" t="s">
        <v>2554</v>
      </c>
    </row>
    <row r="153" spans="1:105" ht="12" customHeight="1" x14ac:dyDescent="0.25">
      <c r="A153" s="106" t="s">
        <v>122</v>
      </c>
      <c r="B153" s="101">
        <v>1194.5331725524654</v>
      </c>
      <c r="C153" s="101">
        <v>1169.2257821930889</v>
      </c>
      <c r="D153" s="101">
        <v>1228.1315045472952</v>
      </c>
      <c r="E153" s="101">
        <v>1160.1365060009007</v>
      </c>
      <c r="F153" s="101">
        <v>1223.2677377907819</v>
      </c>
      <c r="G153" s="101">
        <v>1172.6506375916595</v>
      </c>
      <c r="H153" s="101">
        <v>1157.2382846287194</v>
      </c>
      <c r="I153" s="101">
        <v>1090.4138498633483</v>
      </c>
      <c r="J153" s="101">
        <v>1068.1574941460801</v>
      </c>
      <c r="K153" s="101">
        <v>1055.2617780720973</v>
      </c>
      <c r="L153" s="101">
        <v>1127.7833151052364</v>
      </c>
      <c r="M153" s="101">
        <v>1219.4684805839606</v>
      </c>
      <c r="N153" s="101">
        <v>1156.6445005872415</v>
      </c>
      <c r="O153" s="101">
        <v>1118.7729640736927</v>
      </c>
      <c r="P153" s="101">
        <v>1142.5934342813821</v>
      </c>
      <c r="Q153" s="101">
        <v>1100.470387815828</v>
      </c>
      <c r="R153" s="101">
        <v>1111.452530065118</v>
      </c>
      <c r="S153" s="101">
        <v>1124.9224330648897</v>
      </c>
      <c r="T153" s="101">
        <v>1127.0887030075837</v>
      </c>
      <c r="U153" s="101">
        <v>1135.8238352968719</v>
      </c>
      <c r="V153" s="101">
        <v>1141.2643780069195</v>
      </c>
      <c r="W153" s="101">
        <v>976.51795102003416</v>
      </c>
      <c r="X153" s="101">
        <v>656.8768965566818</v>
      </c>
      <c r="Y153" s="101">
        <v>748.67288569361858</v>
      </c>
      <c r="DA153" s="131" t="s">
        <v>2555</v>
      </c>
    </row>
    <row r="154" spans="1:105" ht="12" customHeight="1" x14ac:dyDescent="0.25">
      <c r="A154" s="107" t="s">
        <v>121</v>
      </c>
      <c r="B154" s="104">
        <v>1194.5331725524657</v>
      </c>
      <c r="C154" s="104">
        <v>1169.2439341711247</v>
      </c>
      <c r="D154" s="104">
        <v>1228.1702590237132</v>
      </c>
      <c r="E154" s="104">
        <v>1160.2419444697382</v>
      </c>
      <c r="F154" s="104">
        <v>1223.4342279897821</v>
      </c>
      <c r="G154" s="104">
        <v>1172.5668751886844</v>
      </c>
      <c r="H154" s="104">
        <v>1157.1629931743237</v>
      </c>
      <c r="I154" s="104">
        <v>1090.5086715728412</v>
      </c>
      <c r="J154" s="104">
        <v>1067.8877174079084</v>
      </c>
      <c r="K154" s="104">
        <v>1055.1903728040475</v>
      </c>
      <c r="L154" s="104">
        <v>1127.9981863550327</v>
      </c>
      <c r="M154" s="104">
        <v>1220.0165691579814</v>
      </c>
      <c r="N154" s="104">
        <v>1157.1402940073581</v>
      </c>
      <c r="O154" s="104">
        <v>1119.1356065641521</v>
      </c>
      <c r="P154" s="104">
        <v>1143.6997108616522</v>
      </c>
      <c r="Q154" s="104">
        <v>1101.190239014659</v>
      </c>
      <c r="R154" s="104">
        <v>1113.013923744903</v>
      </c>
      <c r="S154" s="104">
        <v>1127.3865634255299</v>
      </c>
      <c r="T154" s="104">
        <v>1129.6740556956531</v>
      </c>
      <c r="U154" s="104">
        <v>1137.1559234201898</v>
      </c>
      <c r="V154" s="104">
        <v>1141.8110316607349</v>
      </c>
      <c r="W154" s="104">
        <v>977.15320067207506</v>
      </c>
      <c r="X154" s="104">
        <v>696.08692918028169</v>
      </c>
      <c r="Y154" s="104">
        <v>751.10159594737729</v>
      </c>
      <c r="DA154" s="132" t="s">
        <v>2556</v>
      </c>
    </row>
    <row r="155" spans="1:105" ht="12" customHeight="1" x14ac:dyDescent="0.25">
      <c r="A155" s="108" t="s">
        <v>53</v>
      </c>
      <c r="B155" s="98">
        <v>219.42466505462104</v>
      </c>
      <c r="C155" s="98">
        <v>186.50789724300856</v>
      </c>
      <c r="D155" s="98">
        <v>229.19604841256285</v>
      </c>
      <c r="E155" s="98">
        <v>180.90091732320801</v>
      </c>
      <c r="F155" s="98">
        <v>236.85261769973891</v>
      </c>
      <c r="G155" s="98">
        <v>189.56963701572906</v>
      </c>
      <c r="H155" s="98">
        <v>182.48610769977543</v>
      </c>
      <c r="I155" s="98">
        <v>159.43956148662332</v>
      </c>
      <c r="J155" s="98">
        <v>197.82144239165763</v>
      </c>
      <c r="K155" s="98">
        <v>154.75181031824437</v>
      </c>
      <c r="L155" s="98">
        <v>157.27722351372412</v>
      </c>
      <c r="M155" s="98">
        <v>212.41770665121129</v>
      </c>
      <c r="N155" s="98">
        <v>145.52052243939821</v>
      </c>
      <c r="O155" s="98">
        <v>132.68330881128219</v>
      </c>
      <c r="P155" s="98">
        <v>231.50297380494536</v>
      </c>
      <c r="Q155" s="98">
        <v>143.81253840542672</v>
      </c>
      <c r="R155" s="98">
        <v>138.50636173855614</v>
      </c>
      <c r="S155" s="98">
        <v>154.00291918222615</v>
      </c>
      <c r="T155" s="98">
        <v>140.30116219219346</v>
      </c>
      <c r="U155" s="98">
        <v>168.77589647770827</v>
      </c>
      <c r="V155" s="98">
        <v>189.02826096526888</v>
      </c>
      <c r="W155" s="98">
        <v>194.99426620412405</v>
      </c>
      <c r="X155" s="98">
        <v>6.4753727077986367</v>
      </c>
      <c r="Y155" s="98">
        <v>130.66317426791957</v>
      </c>
      <c r="DA155" s="63" t="s">
        <v>2557</v>
      </c>
    </row>
    <row r="156" spans="1:105" ht="12" customHeight="1" x14ac:dyDescent="0.25">
      <c r="A156" s="108" t="s">
        <v>52</v>
      </c>
      <c r="B156" s="98">
        <v>975.1085074978447</v>
      </c>
      <c r="C156" s="98">
        <v>982.73603692811616</v>
      </c>
      <c r="D156" s="98">
        <v>998.9742106111504</v>
      </c>
      <c r="E156" s="98">
        <v>979.34102714653011</v>
      </c>
      <c r="F156" s="98">
        <v>986.58161029004316</v>
      </c>
      <c r="G156" s="98">
        <v>982.99723817295535</v>
      </c>
      <c r="H156" s="98">
        <v>974.67688547454816</v>
      </c>
      <c r="I156" s="98">
        <v>931.06911008621773</v>
      </c>
      <c r="J156" s="98">
        <v>870.06627501625064</v>
      </c>
      <c r="K156" s="98">
        <v>900.43856248580312</v>
      </c>
      <c r="L156" s="98">
        <v>970.72096284130873</v>
      </c>
      <c r="M156" s="98">
        <v>1007.5988625067703</v>
      </c>
      <c r="N156" s="98">
        <v>1011.6197715679597</v>
      </c>
      <c r="O156" s="98">
        <v>986.45229775286987</v>
      </c>
      <c r="P156" s="98">
        <v>912.19673705670698</v>
      </c>
      <c r="Q156" s="98">
        <v>957.37770060923231</v>
      </c>
      <c r="R156" s="98">
        <v>974.50756200634669</v>
      </c>
      <c r="S156" s="98">
        <v>973.38364424330382</v>
      </c>
      <c r="T156" s="98">
        <v>989.37289350345975</v>
      </c>
      <c r="U156" s="98">
        <v>968.38002694248166</v>
      </c>
      <c r="V156" s="98">
        <v>952.78277069546596</v>
      </c>
      <c r="W156" s="98">
        <v>782.1589344679511</v>
      </c>
      <c r="X156" s="98">
        <v>689.61155647248313</v>
      </c>
      <c r="Y156" s="98">
        <v>620.43842167945775</v>
      </c>
      <c r="DA156" s="63" t="s">
        <v>2558</v>
      </c>
    </row>
    <row r="157" spans="1:105" ht="12" customHeight="1" x14ac:dyDescent="0.25">
      <c r="A157" s="121" t="s">
        <v>54</v>
      </c>
      <c r="B157" s="122">
        <v>619.1322265520738</v>
      </c>
      <c r="C157" s="122">
        <v>631.33924992996913</v>
      </c>
      <c r="D157" s="122">
        <v>637.75089573582557</v>
      </c>
      <c r="E157" s="122">
        <v>596.52248921386376</v>
      </c>
      <c r="F157" s="122">
        <v>686.18119108085898</v>
      </c>
      <c r="G157" s="122">
        <v>586.73175359432003</v>
      </c>
      <c r="H157" s="122">
        <v>606.92012588230125</v>
      </c>
      <c r="I157" s="122">
        <v>553.07622017324479</v>
      </c>
      <c r="J157" s="122">
        <v>507.77046251728711</v>
      </c>
      <c r="K157" s="122">
        <v>499.56419963485212</v>
      </c>
      <c r="L157" s="122">
        <v>473.70253312891708</v>
      </c>
      <c r="M157" s="122">
        <v>477.98517019660017</v>
      </c>
      <c r="N157" s="122">
        <v>413.19806758092329</v>
      </c>
      <c r="O157" s="122">
        <v>448.35436320513924</v>
      </c>
      <c r="P157" s="122">
        <v>405.73474057105585</v>
      </c>
      <c r="Q157" s="122">
        <v>421.21478655384516</v>
      </c>
      <c r="R157" s="122">
        <v>425.16688670920399</v>
      </c>
      <c r="S157" s="122">
        <v>489.69386744972746</v>
      </c>
      <c r="T157" s="122">
        <v>494.2380521648563</v>
      </c>
      <c r="U157" s="122">
        <v>496.06560682882042</v>
      </c>
      <c r="V157" s="122">
        <v>511.21850492133041</v>
      </c>
      <c r="W157" s="122">
        <v>481.07798781890142</v>
      </c>
      <c r="X157" s="122">
        <v>389.1129834418411</v>
      </c>
      <c r="Y157" s="122">
        <v>395.13272689132401</v>
      </c>
      <c r="DA157" s="130" t="s">
        <v>2559</v>
      </c>
    </row>
    <row r="158" spans="1:105" ht="12" customHeight="1" x14ac:dyDescent="0.25">
      <c r="A158" s="97" t="s">
        <v>50</v>
      </c>
      <c r="B158" s="98">
        <v>636.50118515268935</v>
      </c>
      <c r="C158" s="98">
        <v>621.73163814089844</v>
      </c>
      <c r="D158" s="98">
        <v>629.81553924562172</v>
      </c>
      <c r="E158" s="98">
        <v>614.1317383745519</v>
      </c>
      <c r="F158" s="98">
        <v>660.53842595423782</v>
      </c>
      <c r="G158" s="98">
        <v>617.59463180027683</v>
      </c>
      <c r="H158" s="98">
        <v>590.4295300635381</v>
      </c>
      <c r="I158" s="98">
        <v>532.1061712066861</v>
      </c>
      <c r="J158" s="98">
        <v>517.03622717561518</v>
      </c>
      <c r="K158" s="98">
        <v>490.11810737187221</v>
      </c>
      <c r="L158" s="98">
        <v>476.90891907263716</v>
      </c>
      <c r="M158" s="98">
        <v>490.73408536059918</v>
      </c>
      <c r="N158" s="98">
        <v>420.397775220342</v>
      </c>
      <c r="O158" s="98">
        <v>420.31122204095647</v>
      </c>
      <c r="P158" s="98">
        <v>431.96171106080334</v>
      </c>
      <c r="Q158" s="98">
        <v>415.80099614791396</v>
      </c>
      <c r="R158" s="98">
        <v>436.17546981842492</v>
      </c>
      <c r="S158" s="98">
        <v>476.60423401849062</v>
      </c>
      <c r="T158" s="98">
        <v>494.59773024432235</v>
      </c>
      <c r="U158" s="98">
        <v>495.38228247869262</v>
      </c>
      <c r="V158" s="98">
        <v>493.82861152518495</v>
      </c>
      <c r="W158" s="98">
        <v>462.36629819654644</v>
      </c>
      <c r="X158" s="98">
        <v>409.29058394233891</v>
      </c>
      <c r="Y158" s="98">
        <v>387.01172818179208</v>
      </c>
      <c r="DA158" s="63" t="s">
        <v>2560</v>
      </c>
    </row>
    <row r="159" spans="1:105" ht="12" customHeight="1" x14ac:dyDescent="0.25">
      <c r="A159" s="109" t="s">
        <v>120</v>
      </c>
      <c r="B159" s="33">
        <v>607.84334029870729</v>
      </c>
      <c r="C159" s="33">
        <v>637.03647433564606</v>
      </c>
      <c r="D159" s="33">
        <v>642.31515001244736</v>
      </c>
      <c r="E159" s="33">
        <v>585.36494048872282</v>
      </c>
      <c r="F159" s="33">
        <v>702.53962542680915</v>
      </c>
      <c r="G159" s="33">
        <v>569.31702927617118</v>
      </c>
      <c r="H159" s="33">
        <v>615.52774570654628</v>
      </c>
      <c r="I159" s="33">
        <v>563.46740085965519</v>
      </c>
      <c r="J159" s="33">
        <v>501.90173668091444</v>
      </c>
      <c r="K159" s="33">
        <v>505.61794859034569</v>
      </c>
      <c r="L159" s="33">
        <v>471.70910251155959</v>
      </c>
      <c r="M159" s="33">
        <v>470.51519921181341</v>
      </c>
      <c r="N159" s="33">
        <v>408.86663240498746</v>
      </c>
      <c r="O159" s="33">
        <v>464.82568148807599</v>
      </c>
      <c r="P159" s="33">
        <v>390.18364263610556</v>
      </c>
      <c r="Q159" s="33">
        <v>424.24265644029521</v>
      </c>
      <c r="R159" s="33">
        <v>419.12995650019417</v>
      </c>
      <c r="S159" s="33">
        <v>496.2473639477725</v>
      </c>
      <c r="T159" s="33">
        <v>494.06302704604076</v>
      </c>
      <c r="U159" s="33">
        <v>496.37820433083454</v>
      </c>
      <c r="V159" s="33">
        <v>520.25780238191169</v>
      </c>
      <c r="W159" s="33">
        <v>491.8031334524112</v>
      </c>
      <c r="X159" s="33">
        <v>374.80450286880551</v>
      </c>
      <c r="Y159" s="33">
        <v>400.86110741450511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6946.1592905218422</v>
      </c>
      <c r="C161" s="117">
        <f t="shared" si="54"/>
        <v>6644.2495157918738</v>
      </c>
      <c r="D161" s="117">
        <f t="shared" si="54"/>
        <v>7064.7641813089585</v>
      </c>
      <c r="E161" s="117">
        <f t="shared" si="54"/>
        <v>8028.9526201517292</v>
      </c>
      <c r="F161" s="117">
        <f t="shared" si="54"/>
        <v>7788.0379590793018</v>
      </c>
      <c r="G161" s="117">
        <f t="shared" si="54"/>
        <v>8714.5259587306791</v>
      </c>
      <c r="H161" s="117">
        <f t="shared" si="54"/>
        <v>7936.6141783042776</v>
      </c>
      <c r="I161" s="117">
        <f t="shared" si="54"/>
        <v>7389.2774053383901</v>
      </c>
      <c r="J161" s="117">
        <f t="shared" si="54"/>
        <v>8158.9566499694211</v>
      </c>
      <c r="K161" s="117">
        <f t="shared" si="54"/>
        <v>7878.5545146114255</v>
      </c>
      <c r="L161" s="117">
        <f t="shared" si="54"/>
        <v>8874.8870088560343</v>
      </c>
      <c r="M161" s="117">
        <f t="shared" si="54"/>
        <v>9205.3426116240353</v>
      </c>
      <c r="N161" s="117">
        <f t="shared" si="54"/>
        <v>9527.3873978633474</v>
      </c>
      <c r="O161" s="117">
        <f t="shared" si="54"/>
        <v>8396.4676744288154</v>
      </c>
      <c r="P161" s="117">
        <f t="shared" si="54"/>
        <v>6555.6858861395758</v>
      </c>
      <c r="Q161" s="117">
        <f t="shared" si="54"/>
        <v>9621.5368573941469</v>
      </c>
      <c r="R161" s="117">
        <f t="shared" ref="R161:V161" si="55">R162+R164+R166+R175</f>
        <v>9705.6093623568268</v>
      </c>
      <c r="S161" s="117">
        <f t="shared" si="55"/>
        <v>8466.5574615335281</v>
      </c>
      <c r="T161" s="117">
        <f t="shared" si="55"/>
        <v>8711.4500432809764</v>
      </c>
      <c r="U161" s="117">
        <f t="shared" si="55"/>
        <v>9973.4111968468533</v>
      </c>
      <c r="V161" s="117">
        <f t="shared" si="55"/>
        <v>10562.117983402708</v>
      </c>
      <c r="W161" s="117">
        <f t="shared" ref="W161:Y161" si="56">W162+W164+W166+W175</f>
        <v>4912.2909705632501</v>
      </c>
      <c r="X161" s="117">
        <f t="shared" si="56"/>
        <v>11199.986700953565</v>
      </c>
      <c r="Y161" s="117">
        <f t="shared" si="56"/>
        <v>8094.999027771195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4855.4005590349598</v>
      </c>
      <c r="C162" s="122">
        <f t="shared" si="57"/>
        <v>4481.1753207062766</v>
      </c>
      <c r="D162" s="122">
        <f t="shared" si="57"/>
        <v>4947.2073973234001</v>
      </c>
      <c r="E162" s="122">
        <f t="shared" si="57"/>
        <v>5565.4723793898356</v>
      </c>
      <c r="F162" s="122">
        <f t="shared" si="57"/>
        <v>5582.4675959070482</v>
      </c>
      <c r="G162" s="122">
        <f t="shared" si="57"/>
        <v>6681.0126532746117</v>
      </c>
      <c r="H162" s="122">
        <f t="shared" si="57"/>
        <v>5857.2653895104922</v>
      </c>
      <c r="I162" s="122">
        <f t="shared" si="57"/>
        <v>5475.1565563194808</v>
      </c>
      <c r="J162" s="122">
        <f t="shared" si="57"/>
        <v>6231.01216930999</v>
      </c>
      <c r="K162" s="122">
        <f t="shared" si="57"/>
        <v>5900.2657211277547</v>
      </c>
      <c r="L162" s="122">
        <f t="shared" si="57"/>
        <v>6883.4754711596297</v>
      </c>
      <c r="M162" s="122">
        <f t="shared" si="57"/>
        <v>6989.9933352492617</v>
      </c>
      <c r="N162" s="122">
        <f t="shared" si="57"/>
        <v>7133.9470654402603</v>
      </c>
      <c r="O162" s="122">
        <f t="shared" si="57"/>
        <v>6283.1462592396356</v>
      </c>
      <c r="P162" s="122">
        <f t="shared" si="57"/>
        <v>4584.6888008012165</v>
      </c>
      <c r="Q162" s="122">
        <f t="shared" si="57"/>
        <v>7166.8393459837989</v>
      </c>
      <c r="R162" s="122">
        <f t="shared" si="57"/>
        <v>7506.5700156364437</v>
      </c>
      <c r="S162" s="122">
        <f t="shared" si="57"/>
        <v>5845.5828932227332</v>
      </c>
      <c r="T162" s="122">
        <f t="shared" si="57"/>
        <v>6344.4029931611913</v>
      </c>
      <c r="U162" s="122">
        <f t="shared" si="57"/>
        <v>7441.2155864336446</v>
      </c>
      <c r="V162" s="122">
        <f t="shared" si="57"/>
        <v>8184.2118932201492</v>
      </c>
      <c r="W162" s="122">
        <f t="shared" si="57"/>
        <v>2650.4578377349039</v>
      </c>
      <c r="X162" s="122">
        <f t="shared" si="57"/>
        <v>8905.0297754158055</v>
      </c>
      <c r="Y162" s="122">
        <f t="shared" si="57"/>
        <v>5999.1350277706024</v>
      </c>
      <c r="DA162" s="130" t="s">
        <v>2563</v>
      </c>
    </row>
    <row r="163" spans="1:105" ht="12" customHeight="1" x14ac:dyDescent="0.25">
      <c r="A163" s="97" t="s">
        <v>53</v>
      </c>
      <c r="B163" s="33">
        <v>4855.4005590349598</v>
      </c>
      <c r="C163" s="33">
        <v>4481.1753207062766</v>
      </c>
      <c r="D163" s="33">
        <v>4947.2073973234001</v>
      </c>
      <c r="E163" s="33">
        <v>5565.4723793898356</v>
      </c>
      <c r="F163" s="33">
        <v>5582.4675959070482</v>
      </c>
      <c r="G163" s="33">
        <v>6681.0126532746117</v>
      </c>
      <c r="H163" s="33">
        <v>5857.2653895104922</v>
      </c>
      <c r="I163" s="33">
        <v>5475.1565563194808</v>
      </c>
      <c r="J163" s="33">
        <v>6231.01216930999</v>
      </c>
      <c r="K163" s="33">
        <v>5900.2657211277547</v>
      </c>
      <c r="L163" s="33">
        <v>6883.4754711596297</v>
      </c>
      <c r="M163" s="33">
        <v>6989.9933352492617</v>
      </c>
      <c r="N163" s="33">
        <v>7133.9470654402603</v>
      </c>
      <c r="O163" s="33">
        <v>6283.1462592396356</v>
      </c>
      <c r="P163" s="33">
        <v>4584.6888008012165</v>
      </c>
      <c r="Q163" s="33">
        <v>7166.8393459837989</v>
      </c>
      <c r="R163" s="33">
        <v>7506.5700156364437</v>
      </c>
      <c r="S163" s="33">
        <v>5845.5828932227332</v>
      </c>
      <c r="T163" s="33">
        <v>6344.4029931611913</v>
      </c>
      <c r="U163" s="33">
        <v>7441.2155864336446</v>
      </c>
      <c r="V163" s="33">
        <v>8184.2118932201492</v>
      </c>
      <c r="W163" s="33">
        <v>2650.4578377349039</v>
      </c>
      <c r="X163" s="33">
        <v>8905.0297754158055</v>
      </c>
      <c r="Y163" s="33">
        <v>5999.1350277706024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284.02361537635875</v>
      </c>
      <c r="C164" s="122">
        <f t="shared" si="58"/>
        <v>347.63719226299065</v>
      </c>
      <c r="D164" s="122">
        <f t="shared" si="58"/>
        <v>271.10938604841715</v>
      </c>
      <c r="E164" s="122">
        <f t="shared" si="58"/>
        <v>702.29391436832987</v>
      </c>
      <c r="F164" s="122">
        <f t="shared" si="58"/>
        <v>252.11075061461389</v>
      </c>
      <c r="G164" s="122">
        <f t="shared" si="58"/>
        <v>259.63899405324247</v>
      </c>
      <c r="H164" s="122">
        <f t="shared" si="58"/>
        <v>306.99799035625983</v>
      </c>
      <c r="I164" s="122">
        <f t="shared" si="58"/>
        <v>274.30931164273579</v>
      </c>
      <c r="J164" s="122">
        <f t="shared" si="58"/>
        <v>362.55438516331958</v>
      </c>
      <c r="K164" s="122">
        <f t="shared" si="58"/>
        <v>425.59018225431601</v>
      </c>
      <c r="L164" s="122">
        <f t="shared" si="58"/>
        <v>387.83693812740285</v>
      </c>
      <c r="M164" s="122">
        <f t="shared" si="58"/>
        <v>502.58312938223349</v>
      </c>
      <c r="N164" s="122">
        <f t="shared" si="58"/>
        <v>814.05739398164565</v>
      </c>
      <c r="O164" s="122">
        <f t="shared" si="58"/>
        <v>538.69236982042275</v>
      </c>
      <c r="P164" s="122">
        <f t="shared" si="58"/>
        <v>441.79801696026561</v>
      </c>
      <c r="Q164" s="122">
        <f t="shared" si="58"/>
        <v>934.39306125287544</v>
      </c>
      <c r="R164" s="122">
        <f t="shared" si="58"/>
        <v>656.81613903778907</v>
      </c>
      <c r="S164" s="122">
        <f t="shared" si="58"/>
        <v>994.61385095646438</v>
      </c>
      <c r="T164" s="122">
        <f t="shared" si="58"/>
        <v>730.38511674993322</v>
      </c>
      <c r="U164" s="122">
        <f t="shared" si="58"/>
        <v>893.58867327946302</v>
      </c>
      <c r="V164" s="122">
        <f t="shared" si="58"/>
        <v>731.15501420023554</v>
      </c>
      <c r="W164" s="122">
        <f t="shared" si="58"/>
        <v>798.63693254887869</v>
      </c>
      <c r="X164" s="122">
        <f t="shared" si="58"/>
        <v>1190.8358194532261</v>
      </c>
      <c r="Y164" s="122">
        <f t="shared" si="58"/>
        <v>937.7162290706633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284.02361537635875</v>
      </c>
      <c r="C165" s="98">
        <f>IF(RES_hhdet_tes!C165=0,0,RES_hhdet_tes!C165*1000*11630/RES_hhdet_num!C161)</f>
        <v>347.63719226299065</v>
      </c>
      <c r="D165" s="98">
        <f>IF(RES_hhdet_tes!D165=0,0,RES_hhdet_tes!D165*1000*11630/RES_hhdet_num!D161)</f>
        <v>271.10938604841715</v>
      </c>
      <c r="E165" s="98">
        <f>IF(RES_hhdet_tes!E165=0,0,RES_hhdet_tes!E165*1000*11630/RES_hhdet_num!E161)</f>
        <v>702.29391436832987</v>
      </c>
      <c r="F165" s="98">
        <f>IF(RES_hhdet_tes!F165=0,0,RES_hhdet_tes!F165*1000*11630/RES_hhdet_num!F161)</f>
        <v>252.11075061461389</v>
      </c>
      <c r="G165" s="98">
        <f>IF(RES_hhdet_tes!G165=0,0,RES_hhdet_tes!G165*1000*11630/RES_hhdet_num!G161)</f>
        <v>259.63899405324247</v>
      </c>
      <c r="H165" s="98">
        <f>IF(RES_hhdet_tes!H165=0,0,RES_hhdet_tes!H165*1000*11630/RES_hhdet_num!H161)</f>
        <v>306.99799035625983</v>
      </c>
      <c r="I165" s="98">
        <f>IF(RES_hhdet_tes!I165=0,0,RES_hhdet_tes!I165*1000*11630/RES_hhdet_num!I161)</f>
        <v>274.30931164273579</v>
      </c>
      <c r="J165" s="98">
        <f>IF(RES_hhdet_tes!J165=0,0,RES_hhdet_tes!J165*1000*11630/RES_hhdet_num!J161)</f>
        <v>362.55438516331958</v>
      </c>
      <c r="K165" s="98">
        <f>IF(RES_hhdet_tes!K165=0,0,RES_hhdet_tes!K165*1000*11630/RES_hhdet_num!K161)</f>
        <v>425.59018225431601</v>
      </c>
      <c r="L165" s="98">
        <f>IF(RES_hhdet_tes!L165=0,0,RES_hhdet_tes!L165*1000*11630/RES_hhdet_num!L161)</f>
        <v>387.83693812740285</v>
      </c>
      <c r="M165" s="98">
        <f>IF(RES_hhdet_tes!M165=0,0,RES_hhdet_tes!M165*1000*11630/RES_hhdet_num!M161)</f>
        <v>502.58312938223349</v>
      </c>
      <c r="N165" s="98">
        <f>IF(RES_hhdet_tes!N165=0,0,RES_hhdet_tes!N165*1000*11630/RES_hhdet_num!N161)</f>
        <v>814.05739398164565</v>
      </c>
      <c r="O165" s="98">
        <f>IF(RES_hhdet_tes!O165=0,0,RES_hhdet_tes!O165*1000*11630/RES_hhdet_num!O161)</f>
        <v>538.69236982042275</v>
      </c>
      <c r="P165" s="98">
        <f>IF(RES_hhdet_tes!P165=0,0,RES_hhdet_tes!P165*1000*11630/RES_hhdet_num!P161)</f>
        <v>441.79801696026561</v>
      </c>
      <c r="Q165" s="98">
        <f>IF(RES_hhdet_tes!Q165=0,0,RES_hhdet_tes!Q165*1000*11630/RES_hhdet_num!Q161)</f>
        <v>934.39306125287544</v>
      </c>
      <c r="R165" s="98">
        <f>IF(RES_hhdet_tes!R165=0,0,RES_hhdet_tes!R165*1000*11630/RES_hhdet_num!R161)</f>
        <v>656.81613903778907</v>
      </c>
      <c r="S165" s="98">
        <f>IF(RES_hhdet_tes!S165=0,0,RES_hhdet_tes!S165*1000*11630/RES_hhdet_num!S161)</f>
        <v>994.61385095646438</v>
      </c>
      <c r="T165" s="98">
        <f>IF(RES_hhdet_tes!T165=0,0,RES_hhdet_tes!T165*1000*11630/RES_hhdet_num!T161)</f>
        <v>730.38511674993322</v>
      </c>
      <c r="U165" s="98">
        <f>IF(RES_hhdet_tes!U165=0,0,RES_hhdet_tes!U165*1000*11630/RES_hhdet_num!U161)</f>
        <v>893.58867327946302</v>
      </c>
      <c r="V165" s="98">
        <f>IF(RES_hhdet_tes!V165=0,0,RES_hhdet_tes!V165*1000*11630/RES_hhdet_num!V161)</f>
        <v>731.15501420023554</v>
      </c>
      <c r="W165" s="98">
        <f>IF(RES_hhdet_tes!W165=0,0,RES_hhdet_tes!W165*1000*11630/RES_hhdet_num!W161)</f>
        <v>798.63693254887869</v>
      </c>
      <c r="X165" s="98">
        <f>IF(RES_hhdet_tes!X165=0,0,RES_hhdet_tes!X165*1000*11630/RES_hhdet_num!X161)</f>
        <v>1190.8358194532261</v>
      </c>
      <c r="Y165" s="98">
        <f>IF(RES_hhdet_tes!Y165=0,0,RES_hhdet_tes!Y165*1000*11630/RES_hhdet_num!Y161)</f>
        <v>937.7162290706633</v>
      </c>
      <c r="DA165" s="63" t="s">
        <v>2566</v>
      </c>
    </row>
    <row r="166" spans="1:105" ht="12" customHeight="1" x14ac:dyDescent="0.25">
      <c r="A166" s="121" t="s">
        <v>55</v>
      </c>
      <c r="B166" s="122">
        <v>1187.6021000513585</v>
      </c>
      <c r="C166" s="122">
        <v>1184.2812474579523</v>
      </c>
      <c r="D166" s="122">
        <v>1208.8684977589764</v>
      </c>
      <c r="E166" s="122">
        <v>1164.7253606041236</v>
      </c>
      <c r="F166" s="122">
        <v>1267.1285972641369</v>
      </c>
      <c r="G166" s="122">
        <v>1186.7508425546332</v>
      </c>
      <c r="H166" s="122">
        <v>1165.6574358758264</v>
      </c>
      <c r="I166" s="122">
        <v>1087.1149006345784</v>
      </c>
      <c r="J166" s="122">
        <v>1057.9288886177737</v>
      </c>
      <c r="K166" s="122">
        <v>1052.871441277314</v>
      </c>
      <c r="L166" s="122">
        <v>1129.9339231887025</v>
      </c>
      <c r="M166" s="122">
        <v>1234.9132986269285</v>
      </c>
      <c r="N166" s="122">
        <v>1166.2323365516966</v>
      </c>
      <c r="O166" s="122">
        <v>1126.7056550132002</v>
      </c>
      <c r="P166" s="122">
        <v>1123.1579208094213</v>
      </c>
      <c r="Q166" s="122">
        <v>1099.1553227926047</v>
      </c>
      <c r="R166" s="122">
        <v>1117.0311535155829</v>
      </c>
      <c r="S166" s="122">
        <v>1136.744033145005</v>
      </c>
      <c r="T166" s="122">
        <v>1142.4230966068585</v>
      </c>
      <c r="U166" s="122">
        <v>1142.5493904465068</v>
      </c>
      <c r="V166" s="122">
        <v>1134.8713340321233</v>
      </c>
      <c r="W166" s="122">
        <v>980.68081715955702</v>
      </c>
      <c r="X166" s="122">
        <v>718.46049341771095</v>
      </c>
      <c r="Y166" s="122">
        <v>761.83530321924718</v>
      </c>
      <c r="DA166" s="130" t="s">
        <v>2567</v>
      </c>
    </row>
    <row r="167" spans="1:105" ht="12" customHeight="1" x14ac:dyDescent="0.25">
      <c r="A167" s="97" t="s">
        <v>124</v>
      </c>
      <c r="B167" s="98">
        <v>1180.6108621988367</v>
      </c>
      <c r="C167" s="98">
        <v>1200.0483606569592</v>
      </c>
      <c r="D167" s="98">
        <v>1185.5244541639368</v>
      </c>
      <c r="E167" s="98">
        <v>1169.5365114616084</v>
      </c>
      <c r="F167" s="98">
        <v>1324.8344915687035</v>
      </c>
      <c r="G167" s="98">
        <v>1206.6654140473179</v>
      </c>
      <c r="H167" s="98">
        <v>1177.5391891213098</v>
      </c>
      <c r="I167" s="98">
        <v>1071.0670651528226</v>
      </c>
      <c r="J167" s="98">
        <v>1021.8746363628408</v>
      </c>
      <c r="K167" s="98">
        <v>1037.2938290478239</v>
      </c>
      <c r="L167" s="98">
        <v>1126.7093232933048</v>
      </c>
      <c r="M167" s="98">
        <v>1269.0263916688943</v>
      </c>
      <c r="N167" s="98">
        <v>1186.4033737496925</v>
      </c>
      <c r="O167" s="98">
        <v>1142.5308579486007</v>
      </c>
      <c r="P167" s="98">
        <v>1055.3498866442483</v>
      </c>
      <c r="Q167" s="98">
        <v>1078.796428792426</v>
      </c>
      <c r="R167" s="98">
        <v>1113.9536863385015</v>
      </c>
      <c r="S167" s="98">
        <v>1148.9808840178389</v>
      </c>
      <c r="T167" s="98">
        <v>1162.9088229914273</v>
      </c>
      <c r="U167" s="98">
        <v>1118.5827134704007</v>
      </c>
      <c r="V167" s="98">
        <v>1056.1338248072811</v>
      </c>
      <c r="W167" s="98">
        <v>935.29497493917586</v>
      </c>
      <c r="X167" s="98">
        <v>801.32205371037844</v>
      </c>
      <c r="Y167" s="98">
        <v>750.00981537244206</v>
      </c>
      <c r="DA167" s="63" t="s">
        <v>2568</v>
      </c>
    </row>
    <row r="168" spans="1:105" ht="12" customHeight="1" x14ac:dyDescent="0.25">
      <c r="A168" s="97" t="s">
        <v>123</v>
      </c>
      <c r="B168" s="98">
        <v>1180.6108621988369</v>
      </c>
      <c r="C168" s="98">
        <v>1200.0722204699177</v>
      </c>
      <c r="D168" s="98">
        <v>1185.5111498179313</v>
      </c>
      <c r="E168" s="98">
        <v>1169.5198325484171</v>
      </c>
      <c r="F168" s="98">
        <v>1324.8227685857739</v>
      </c>
      <c r="G168" s="98">
        <v>1207.0815791708496</v>
      </c>
      <c r="H168" s="98">
        <v>1178.2683552915364</v>
      </c>
      <c r="I168" s="98">
        <v>1072.094165930748</v>
      </c>
      <c r="J168" s="98">
        <v>1021.6846498267835</v>
      </c>
      <c r="K168" s="98">
        <v>1036.2400153381445</v>
      </c>
      <c r="L168" s="98">
        <v>1125.1449540128517</v>
      </c>
      <c r="M168" s="98">
        <v>1268.0412207331367</v>
      </c>
      <c r="N168" s="98">
        <v>1186.3045740523692</v>
      </c>
      <c r="O168" s="98">
        <v>1143.0449482083839</v>
      </c>
      <c r="P168" s="98">
        <v>1055.8281324021668</v>
      </c>
      <c r="Q168" s="98">
        <v>1080.0570862235381</v>
      </c>
      <c r="R168" s="98">
        <v>1115.0424210635304</v>
      </c>
      <c r="S168" s="98">
        <v>1150.2081258118594</v>
      </c>
      <c r="T168" s="98">
        <v>1164.0879006107657</v>
      </c>
      <c r="U168" s="98">
        <v>1118.8879708311042</v>
      </c>
      <c r="V168" s="98">
        <v>1056.4547062649806</v>
      </c>
      <c r="W168" s="98">
        <v>937.68296201936471</v>
      </c>
      <c r="X168" s="98">
        <v>809.61692810177112</v>
      </c>
      <c r="Y168" s="98">
        <v>755.47009242909007</v>
      </c>
      <c r="DA168" s="63" t="s">
        <v>2569</v>
      </c>
    </row>
    <row r="169" spans="1:105" ht="12" customHeight="1" x14ac:dyDescent="0.25">
      <c r="A169" s="100" t="s">
        <v>50</v>
      </c>
      <c r="B169" s="101">
        <v>216.84041712721574</v>
      </c>
      <c r="C169" s="101">
        <v>191.52957718012229</v>
      </c>
      <c r="D169" s="101">
        <v>221.16119964016136</v>
      </c>
      <c r="E169" s="101">
        <v>182.46217123438137</v>
      </c>
      <c r="F169" s="101">
        <v>256.58840314670715</v>
      </c>
      <c r="G169" s="101">
        <v>195.366088734339</v>
      </c>
      <c r="H169" s="101">
        <v>186.02067680627297</v>
      </c>
      <c r="I169" s="101">
        <v>156.55021697376895</v>
      </c>
      <c r="J169" s="101">
        <v>188.28272174307654</v>
      </c>
      <c r="K169" s="101">
        <v>151.50436157728873</v>
      </c>
      <c r="L169" s="101">
        <v>157.34213024154644</v>
      </c>
      <c r="M169" s="101">
        <v>220.86101655902971</v>
      </c>
      <c r="N169" s="101">
        <v>150.05092172088729</v>
      </c>
      <c r="O169" s="101">
        <v>136.70185427500306</v>
      </c>
      <c r="P169" s="101">
        <v>211.9297803840233</v>
      </c>
      <c r="Q169" s="101">
        <v>140.55668314425799</v>
      </c>
      <c r="R169" s="101">
        <v>139.06646649716245</v>
      </c>
      <c r="S169" s="101">
        <v>157.23669165644603</v>
      </c>
      <c r="T169" s="101">
        <v>146.26974520591813</v>
      </c>
      <c r="U169" s="101">
        <v>164.87895247349405</v>
      </c>
      <c r="V169" s="101">
        <v>171.1758662145682</v>
      </c>
      <c r="W169" s="101">
        <v>202.12323288472581</v>
      </c>
      <c r="X169" s="101">
        <v>87.922603061440498</v>
      </c>
      <c r="Y169" s="101">
        <v>153.40849711006317</v>
      </c>
      <c r="DA169" s="131" t="s">
        <v>2570</v>
      </c>
    </row>
    <row r="170" spans="1:105" ht="12" customHeight="1" x14ac:dyDescent="0.25">
      <c r="A170" s="103" t="s">
        <v>52</v>
      </c>
      <c r="B170" s="104">
        <v>963.77044507162122</v>
      </c>
      <c r="C170" s="104">
        <v>1008.5426432897954</v>
      </c>
      <c r="D170" s="104">
        <v>964.34995017776964</v>
      </c>
      <c r="E170" s="104">
        <v>987.05766131403573</v>
      </c>
      <c r="F170" s="104">
        <v>1068.234365439067</v>
      </c>
      <c r="G170" s="104">
        <v>1011.7154904365109</v>
      </c>
      <c r="H170" s="104">
        <v>992.24767848526346</v>
      </c>
      <c r="I170" s="104">
        <v>915.54394895697908</v>
      </c>
      <c r="J170" s="104">
        <v>833.40192808370682</v>
      </c>
      <c r="K170" s="104">
        <v>884.73565376085594</v>
      </c>
      <c r="L170" s="104">
        <v>967.80282377130538</v>
      </c>
      <c r="M170" s="104">
        <v>1047.1802041741071</v>
      </c>
      <c r="N170" s="104">
        <v>1036.2536523314818</v>
      </c>
      <c r="O170" s="104">
        <v>1006.3430939333808</v>
      </c>
      <c r="P170" s="104">
        <v>843.89835201814344</v>
      </c>
      <c r="Q170" s="104">
        <v>939.5004030792802</v>
      </c>
      <c r="R170" s="104">
        <v>975.97595456636782</v>
      </c>
      <c r="S170" s="104">
        <v>992.97143415541336</v>
      </c>
      <c r="T170" s="104">
        <v>1017.8181554048476</v>
      </c>
      <c r="U170" s="104">
        <v>954.00901835761022</v>
      </c>
      <c r="V170" s="104">
        <v>885.27884005041244</v>
      </c>
      <c r="W170" s="104">
        <v>735.55972913463904</v>
      </c>
      <c r="X170" s="104">
        <v>721.69432504033057</v>
      </c>
      <c r="Y170" s="104">
        <v>602.06159531902688</v>
      </c>
      <c r="DA170" s="132" t="s">
        <v>2571</v>
      </c>
    </row>
    <row r="171" spans="1:105" ht="12" customHeight="1" x14ac:dyDescent="0.25">
      <c r="A171" s="106" t="s">
        <v>122</v>
      </c>
      <c r="B171" s="101">
        <v>1194.5331725524654</v>
      </c>
      <c r="C171" s="101">
        <v>1169.3594605102419</v>
      </c>
      <c r="D171" s="101">
        <v>1228.6203561074728</v>
      </c>
      <c r="E171" s="101">
        <v>1160.9908770455127</v>
      </c>
      <c r="F171" s="101">
        <v>1224.7526362200952</v>
      </c>
      <c r="G171" s="101">
        <v>1174.8002629674363</v>
      </c>
      <c r="H171" s="101">
        <v>1159.9984972583088</v>
      </c>
      <c r="I171" s="101">
        <v>1093.5130100480485</v>
      </c>
      <c r="J171" s="101">
        <v>1071.5286524633264</v>
      </c>
      <c r="K171" s="101">
        <v>1058.7268590877595</v>
      </c>
      <c r="L171" s="101">
        <v>1131.3090596605923</v>
      </c>
      <c r="M171" s="101">
        <v>1223.0251403490981</v>
      </c>
      <c r="N171" s="101">
        <v>1159.5218960353661</v>
      </c>
      <c r="O171" s="101">
        <v>1121.1171600365244</v>
      </c>
      <c r="P171" s="101">
        <v>1146.2176566853771</v>
      </c>
      <c r="Q171" s="101">
        <v>1105.6812368817084</v>
      </c>
      <c r="R171" s="101">
        <v>1117.4561864244199</v>
      </c>
      <c r="S171" s="101">
        <v>1131.7389027507479</v>
      </c>
      <c r="T171" s="101">
        <v>1134.6312647493548</v>
      </c>
      <c r="U171" s="101">
        <v>1149.9202459066212</v>
      </c>
      <c r="V171" s="101">
        <v>1161.6811253973781</v>
      </c>
      <c r="W171" s="101">
        <v>994.60269885601394</v>
      </c>
      <c r="X171" s="101">
        <v>669.55865964633256</v>
      </c>
      <c r="Y171" s="101">
        <v>763.65874515120686</v>
      </c>
      <c r="DA171" s="131" t="s">
        <v>2572</v>
      </c>
    </row>
    <row r="172" spans="1:105" ht="12" customHeight="1" x14ac:dyDescent="0.25">
      <c r="A172" s="107" t="s">
        <v>121</v>
      </c>
      <c r="B172" s="104">
        <v>1194.5331725524657</v>
      </c>
      <c r="C172" s="104">
        <v>1169.4139532351785</v>
      </c>
      <c r="D172" s="104">
        <v>1228.7233115737486</v>
      </c>
      <c r="E172" s="104">
        <v>1161.1589369744781</v>
      </c>
      <c r="F172" s="104">
        <v>1224.9092993975257</v>
      </c>
      <c r="G172" s="104">
        <v>1175.1370527183533</v>
      </c>
      <c r="H172" s="104">
        <v>1160.3654605554223</v>
      </c>
      <c r="I172" s="104">
        <v>1094.1261060678316</v>
      </c>
      <c r="J172" s="104">
        <v>1071.1086974474056</v>
      </c>
      <c r="K172" s="104">
        <v>1057.8058004090974</v>
      </c>
      <c r="L172" s="104">
        <v>1130.1371508421469</v>
      </c>
      <c r="M172" s="104">
        <v>1222.1816783532654</v>
      </c>
      <c r="N172" s="104">
        <v>1159.2053744026296</v>
      </c>
      <c r="O172" s="104">
        <v>1121.4107896857156</v>
      </c>
      <c r="P172" s="104">
        <v>1147.9406837898273</v>
      </c>
      <c r="Q172" s="104">
        <v>1106.8544794090351</v>
      </c>
      <c r="R172" s="104">
        <v>1119.6692322366848</v>
      </c>
      <c r="S172" s="104">
        <v>1134.82910040512</v>
      </c>
      <c r="T172" s="104">
        <v>1137.6326353487627</v>
      </c>
      <c r="U172" s="104">
        <v>1151.797651045513</v>
      </c>
      <c r="V172" s="104">
        <v>1164.2836611746407</v>
      </c>
      <c r="W172" s="104">
        <v>1001.8924895220966</v>
      </c>
      <c r="X172" s="104">
        <v>719.63129926700481</v>
      </c>
      <c r="Y172" s="104">
        <v>769.75452831543123</v>
      </c>
      <c r="DA172" s="132" t="s">
        <v>2573</v>
      </c>
    </row>
    <row r="173" spans="1:105" ht="12" customHeight="1" x14ac:dyDescent="0.25">
      <c r="A173" s="108" t="s">
        <v>53</v>
      </c>
      <c r="B173" s="98">
        <v>219.42466505462113</v>
      </c>
      <c r="C173" s="98">
        <v>186.5350172452606</v>
      </c>
      <c r="D173" s="98">
        <v>229.29925678949695</v>
      </c>
      <c r="E173" s="98">
        <v>181.04389162790076</v>
      </c>
      <c r="F173" s="98">
        <v>237.1381864015336</v>
      </c>
      <c r="G173" s="98">
        <v>189.98515926156</v>
      </c>
      <c r="H173" s="98">
        <v>182.99114096722286</v>
      </c>
      <c r="I173" s="98">
        <v>159.96845427273573</v>
      </c>
      <c r="J173" s="98">
        <v>198.41811459505635</v>
      </c>
      <c r="K173" s="98">
        <v>155.13538295790195</v>
      </c>
      <c r="L173" s="98">
        <v>157.5754601596667</v>
      </c>
      <c r="M173" s="98">
        <v>212.7946749166741</v>
      </c>
      <c r="N173" s="98">
        <v>145.78022437835577</v>
      </c>
      <c r="O173" s="98">
        <v>132.95305165830604</v>
      </c>
      <c r="P173" s="98">
        <v>232.36141403656779</v>
      </c>
      <c r="Q173" s="98">
        <v>144.55227324904732</v>
      </c>
      <c r="R173" s="98">
        <v>139.33456572215317</v>
      </c>
      <c r="S173" s="98">
        <v>155.01958237315151</v>
      </c>
      <c r="T173" s="98">
        <v>141.28958710033464</v>
      </c>
      <c r="U173" s="98">
        <v>170.94901157569237</v>
      </c>
      <c r="V173" s="98">
        <v>192.74863321474024</v>
      </c>
      <c r="W173" s="98">
        <v>199.931075982165</v>
      </c>
      <c r="X173" s="98">
        <v>6.6943950239645238</v>
      </c>
      <c r="Y173" s="98">
        <v>133.9080766429976</v>
      </c>
      <c r="DA173" s="63" t="s">
        <v>2574</v>
      </c>
    </row>
    <row r="174" spans="1:105" ht="12" customHeight="1" x14ac:dyDescent="0.25">
      <c r="A174" s="115" t="s">
        <v>52</v>
      </c>
      <c r="B174" s="33">
        <v>975.10850749784447</v>
      </c>
      <c r="C174" s="33">
        <v>982.87893598991798</v>
      </c>
      <c r="D174" s="33">
        <v>999.42405478425155</v>
      </c>
      <c r="E174" s="33">
        <v>980.11504534657729</v>
      </c>
      <c r="F174" s="33">
        <v>987.77111299599233</v>
      </c>
      <c r="G174" s="33">
        <v>985.15189345679323</v>
      </c>
      <c r="H174" s="33">
        <v>977.37431958819946</v>
      </c>
      <c r="I174" s="33">
        <v>934.15765179509572</v>
      </c>
      <c r="J174" s="33">
        <v>872.69058285234928</v>
      </c>
      <c r="K174" s="33">
        <v>902.67041745119548</v>
      </c>
      <c r="L174" s="33">
        <v>972.56169068248028</v>
      </c>
      <c r="M174" s="33">
        <v>1009.3870034365915</v>
      </c>
      <c r="N174" s="33">
        <v>1013.4251500242739</v>
      </c>
      <c r="O174" s="33">
        <v>988.45773802740962</v>
      </c>
      <c r="P174" s="33">
        <v>915.57926975325972</v>
      </c>
      <c r="Q174" s="33">
        <v>962.30220615998758</v>
      </c>
      <c r="R174" s="33">
        <v>980.33466651453148</v>
      </c>
      <c r="S174" s="33">
        <v>979.80951803196842</v>
      </c>
      <c r="T174" s="33">
        <v>996.34304824842809</v>
      </c>
      <c r="U174" s="33">
        <v>980.84863946982057</v>
      </c>
      <c r="V174" s="33">
        <v>971.53502795990039</v>
      </c>
      <c r="W174" s="33">
        <v>801.96141353993141</v>
      </c>
      <c r="X174" s="33">
        <v>712.93690424304032</v>
      </c>
      <c r="Y174" s="33">
        <v>635.84645167243355</v>
      </c>
      <c r="DA174" s="60" t="s">
        <v>2575</v>
      </c>
    </row>
    <row r="175" spans="1:105" ht="12" customHeight="1" x14ac:dyDescent="0.25">
      <c r="A175" s="121" t="s">
        <v>54</v>
      </c>
      <c r="B175" s="122">
        <v>619.13301605916479</v>
      </c>
      <c r="C175" s="122">
        <v>631.1557553646544</v>
      </c>
      <c r="D175" s="122">
        <v>637.57890017816464</v>
      </c>
      <c r="E175" s="122">
        <v>596.4609657894398</v>
      </c>
      <c r="F175" s="122">
        <v>686.3310152935029</v>
      </c>
      <c r="G175" s="122">
        <v>587.1234688481909</v>
      </c>
      <c r="H175" s="122">
        <v>606.6933625616997</v>
      </c>
      <c r="I175" s="122">
        <v>552.69663674159472</v>
      </c>
      <c r="J175" s="122">
        <v>507.4612068783378</v>
      </c>
      <c r="K175" s="122">
        <v>499.82716995203975</v>
      </c>
      <c r="L175" s="122">
        <v>473.64067638029957</v>
      </c>
      <c r="M175" s="122">
        <v>477.85284836561198</v>
      </c>
      <c r="N175" s="122">
        <v>413.15060188974479</v>
      </c>
      <c r="O175" s="122">
        <v>447.92339035555688</v>
      </c>
      <c r="P175" s="122">
        <v>406.04114756867284</v>
      </c>
      <c r="Q175" s="122">
        <v>421.14912736486849</v>
      </c>
      <c r="R175" s="122">
        <v>425.19205416701072</v>
      </c>
      <c r="S175" s="122">
        <v>489.61668420932489</v>
      </c>
      <c r="T175" s="122">
        <v>494.23883676299317</v>
      </c>
      <c r="U175" s="122">
        <v>496.05754668723802</v>
      </c>
      <c r="V175" s="122">
        <v>511.87974195020075</v>
      </c>
      <c r="W175" s="122">
        <v>482.51538311990998</v>
      </c>
      <c r="X175" s="122">
        <v>385.66061266682203</v>
      </c>
      <c r="Y175" s="122">
        <v>396.31246771068135</v>
      </c>
      <c r="DA175" s="130" t="s">
        <v>2576</v>
      </c>
    </row>
    <row r="176" spans="1:105" ht="12" customHeight="1" x14ac:dyDescent="0.25">
      <c r="A176" s="97" t="s">
        <v>50</v>
      </c>
      <c r="B176" s="98">
        <v>636.50118515268935</v>
      </c>
      <c r="C176" s="98">
        <v>621.73163814089821</v>
      </c>
      <c r="D176" s="98">
        <v>629.81553924562172</v>
      </c>
      <c r="E176" s="98">
        <v>614.13173837455201</v>
      </c>
      <c r="F176" s="98">
        <v>660.5384259542376</v>
      </c>
      <c r="G176" s="98">
        <v>617.5946318002766</v>
      </c>
      <c r="H176" s="98">
        <v>590.42953006353775</v>
      </c>
      <c r="I176" s="98">
        <v>532.1061712066861</v>
      </c>
      <c r="J176" s="98">
        <v>517.03622717561495</v>
      </c>
      <c r="K176" s="98">
        <v>490.11810737187233</v>
      </c>
      <c r="L176" s="98">
        <v>476.90891907263756</v>
      </c>
      <c r="M176" s="98">
        <v>490.73408536059867</v>
      </c>
      <c r="N176" s="98">
        <v>420.39777522034188</v>
      </c>
      <c r="O176" s="98">
        <v>420.31122204095647</v>
      </c>
      <c r="P176" s="98">
        <v>431.96171106080345</v>
      </c>
      <c r="Q176" s="98">
        <v>415.8009961479126</v>
      </c>
      <c r="R176" s="98">
        <v>436.17546981842577</v>
      </c>
      <c r="S176" s="98">
        <v>476.60423401849096</v>
      </c>
      <c r="T176" s="98">
        <v>494.59773024432167</v>
      </c>
      <c r="U176" s="98">
        <v>495.38228247869444</v>
      </c>
      <c r="V176" s="98">
        <v>493.82861152518421</v>
      </c>
      <c r="W176" s="98">
        <v>462.36629819654462</v>
      </c>
      <c r="X176" s="98">
        <v>409.29058394234028</v>
      </c>
      <c r="Y176" s="98">
        <v>387.01172818179111</v>
      </c>
      <c r="DA176" s="63" t="s">
        <v>2577</v>
      </c>
    </row>
    <row r="177" spans="1:105" ht="12" customHeight="1" x14ac:dyDescent="0.25">
      <c r="A177" s="109" t="s">
        <v>120</v>
      </c>
      <c r="B177" s="33">
        <v>607.84334029870718</v>
      </c>
      <c r="C177" s="33">
        <v>637.03647433564606</v>
      </c>
      <c r="D177" s="33">
        <v>642.31515001244736</v>
      </c>
      <c r="E177" s="33">
        <v>585.36494048872271</v>
      </c>
      <c r="F177" s="33">
        <v>702.53962542680949</v>
      </c>
      <c r="G177" s="33">
        <v>569.31702927617107</v>
      </c>
      <c r="H177" s="33">
        <v>615.52774570654617</v>
      </c>
      <c r="I177" s="33">
        <v>563.46740085965439</v>
      </c>
      <c r="J177" s="33">
        <v>501.90173668091523</v>
      </c>
      <c r="K177" s="33">
        <v>505.61794859034495</v>
      </c>
      <c r="L177" s="33">
        <v>471.70910251155971</v>
      </c>
      <c r="M177" s="33">
        <v>470.51519921181483</v>
      </c>
      <c r="N177" s="33">
        <v>408.8666324049878</v>
      </c>
      <c r="O177" s="33">
        <v>464.82568148807661</v>
      </c>
      <c r="P177" s="33">
        <v>390.18364263610397</v>
      </c>
      <c r="Q177" s="33">
        <v>424.24265644029362</v>
      </c>
      <c r="R177" s="33">
        <v>419.12995650019423</v>
      </c>
      <c r="S177" s="33">
        <v>496.24736394777267</v>
      </c>
      <c r="T177" s="33">
        <v>494.06302704604161</v>
      </c>
      <c r="U177" s="33">
        <v>496.37820433083505</v>
      </c>
      <c r="V177" s="33">
        <v>520.2578023819085</v>
      </c>
      <c r="W177" s="33">
        <v>491.80313345240984</v>
      </c>
      <c r="X177" s="33">
        <v>374.80450286880551</v>
      </c>
      <c r="Y177" s="33">
        <v>400.86110741450466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3130.6097591307512</v>
      </c>
      <c r="C3" s="117">
        <f t="shared" si="0"/>
        <v>4229.7573088899553</v>
      </c>
      <c r="D3" s="117">
        <f t="shared" si="0"/>
        <v>1930.5589636814211</v>
      </c>
      <c r="E3" s="117">
        <f t="shared" si="0"/>
        <v>3104.2613032046806</v>
      </c>
      <c r="F3" s="117">
        <f t="shared" si="0"/>
        <v>2720.0721127145948</v>
      </c>
      <c r="G3" s="117">
        <f t="shared" si="0"/>
        <v>3238.3114863641217</v>
      </c>
      <c r="H3" s="117">
        <f t="shared" si="0"/>
        <v>3878.957816268422</v>
      </c>
      <c r="I3" s="117">
        <f t="shared" si="0"/>
        <v>3501.4550456525212</v>
      </c>
      <c r="J3" s="117">
        <f t="shared" si="0"/>
        <v>3336.1270969298675</v>
      </c>
      <c r="K3" s="117">
        <f t="shared" si="0"/>
        <v>3420.6761210080467</v>
      </c>
      <c r="L3" s="117">
        <f t="shared" si="0"/>
        <v>3793.1891755762022</v>
      </c>
      <c r="M3" s="117">
        <f t="shared" si="0"/>
        <v>4338.5779972624405</v>
      </c>
      <c r="N3" s="117">
        <f t="shared" si="0"/>
        <v>4349.5127692034566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2801.5498124784122</v>
      </c>
      <c r="C4" s="122">
        <f t="shared" si="3"/>
        <v>3898.9436188788827</v>
      </c>
      <c r="D4" s="122">
        <f t="shared" si="3"/>
        <v>1601.4742915045588</v>
      </c>
      <c r="E4" s="122">
        <f t="shared" si="3"/>
        <v>2780.6329808230544</v>
      </c>
      <c r="F4" s="122">
        <f t="shared" si="3"/>
        <v>2358.5076486676544</v>
      </c>
      <c r="G4" s="122">
        <f t="shared" si="3"/>
        <v>2906.6652120092126</v>
      </c>
      <c r="H4" s="122">
        <f t="shared" si="3"/>
        <v>3587.0575426277396</v>
      </c>
      <c r="I4" s="122">
        <f t="shared" si="3"/>
        <v>3401.2382834748614</v>
      </c>
      <c r="J4" s="122">
        <f t="shared" si="3"/>
        <v>3239.489752518848</v>
      </c>
      <c r="K4" s="122">
        <f t="shared" si="3"/>
        <v>3326.1426250791706</v>
      </c>
      <c r="L4" s="122">
        <f t="shared" si="3"/>
        <v>3696.3577637100066</v>
      </c>
      <c r="M4" s="122">
        <f t="shared" si="3"/>
        <v>4234.4459090373821</v>
      </c>
      <c r="N4" s="122">
        <f t="shared" si="3"/>
        <v>4256.3691901011798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2801.5498124784122</v>
      </c>
      <c r="C5" s="98">
        <v>3898.9436188788827</v>
      </c>
      <c r="D5" s="98">
        <v>1601.4742915045588</v>
      </c>
      <c r="E5" s="98">
        <v>2780.6329808230544</v>
      </c>
      <c r="F5" s="98">
        <v>2358.5076486676544</v>
      </c>
      <c r="G5" s="98">
        <v>2906.6652120092126</v>
      </c>
      <c r="H5" s="98">
        <v>3587.0575426277396</v>
      </c>
      <c r="I5" s="98">
        <v>3401.2382834748614</v>
      </c>
      <c r="J5" s="98">
        <v>3239.489752518848</v>
      </c>
      <c r="K5" s="98">
        <v>3326.1426250791706</v>
      </c>
      <c r="L5" s="98">
        <v>3696.3577637100066</v>
      </c>
      <c r="M5" s="98">
        <v>4234.4459090373821</v>
      </c>
      <c r="N5" s="98">
        <v>4256.3691901011798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236.65069693813314</v>
      </c>
      <c r="C9" s="122">
        <v>240.55022082604958</v>
      </c>
      <c r="D9" s="122">
        <v>237.64530104363695</v>
      </c>
      <c r="E9" s="122">
        <v>234.4671855570042</v>
      </c>
      <c r="F9" s="122">
        <v>265.66928644951599</v>
      </c>
      <c r="G9" s="122">
        <v>241.99431483761057</v>
      </c>
      <c r="H9" s="122">
        <v>210.24078333830184</v>
      </c>
      <c r="I9" s="122">
        <v>43.696631394392313</v>
      </c>
      <c r="J9" s="122">
        <v>41.678162212850346</v>
      </c>
      <c r="K9" s="122">
        <v>42.41067062267598</v>
      </c>
      <c r="L9" s="122">
        <v>46.097678738343994</v>
      </c>
      <c r="M9" s="122">
        <v>51.928743144998307</v>
      </c>
      <c r="N9" s="122">
        <v>48.432994645771466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475.4254959198903</v>
      </c>
      <c r="C11" s="98">
        <v>483.26259490388367</v>
      </c>
      <c r="D11" s="98">
        <v>477.43726299828006</v>
      </c>
      <c r="E11" s="98">
        <v>471.05675972481453</v>
      </c>
      <c r="F11" s="98">
        <v>533.76700136907141</v>
      </c>
      <c r="G11" s="98">
        <v>486.27666942412952</v>
      </c>
      <c r="H11" s="98">
        <v>473.0351641938081</v>
      </c>
      <c r="I11" s="98">
        <v>406.9817452498628</v>
      </c>
      <c r="J11" s="98">
        <v>388.54011549749845</v>
      </c>
      <c r="K11" s="98">
        <v>394.97914090479748</v>
      </c>
      <c r="L11" s="98">
        <v>429.69034844187962</v>
      </c>
      <c r="M11" s="98">
        <v>484.8194626680376</v>
      </c>
      <c r="N11" s="98">
        <v>453.76759228867525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87.320442449749308</v>
      </c>
      <c r="C12" s="98">
        <v>77.13087309036321</v>
      </c>
      <c r="D12" s="98">
        <v>89.071517829945819</v>
      </c>
      <c r="E12" s="98">
        <v>73.502852948795066</v>
      </c>
      <c r="F12" s="98">
        <v>103.40455062905733</v>
      </c>
      <c r="G12" s="98">
        <v>78.756354100344822</v>
      </c>
      <c r="H12" s="98">
        <v>74.987876578673365</v>
      </c>
      <c r="I12" s="98">
        <v>59.421494161587439</v>
      </c>
      <c r="J12" s="98">
        <v>71.59866155260687</v>
      </c>
      <c r="K12" s="98">
        <v>57.724616701522166</v>
      </c>
      <c r="L12" s="98">
        <v>60.046914866399518</v>
      </c>
      <c r="M12" s="98">
        <v>84.349441716906085</v>
      </c>
      <c r="N12" s="98">
        <v>57.324090011429867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87.320442449749308</v>
      </c>
      <c r="C13" s="101">
        <v>77.13087309036321</v>
      </c>
      <c r="D13" s="101">
        <v>89.071517829945819</v>
      </c>
      <c r="E13" s="101">
        <v>73.502852948795066</v>
      </c>
      <c r="F13" s="101">
        <v>103.40455062905733</v>
      </c>
      <c r="G13" s="101">
        <v>78.756354100344822</v>
      </c>
      <c r="H13" s="101">
        <v>74.987876578673365</v>
      </c>
      <c r="I13" s="101">
        <v>59.421494161587439</v>
      </c>
      <c r="J13" s="101">
        <v>71.59866155260687</v>
      </c>
      <c r="K13" s="101">
        <v>57.724616701522166</v>
      </c>
      <c r="L13" s="101">
        <v>60.046914866399518</v>
      </c>
      <c r="M13" s="101">
        <v>84.349441716906085</v>
      </c>
      <c r="N13" s="101">
        <v>57.324090011429867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92.409249714205998</v>
      </c>
      <c r="C19" s="122">
        <v>90.263469185022373</v>
      </c>
      <c r="D19" s="122">
        <v>91.439371133225421</v>
      </c>
      <c r="E19" s="122">
        <v>89.161136824622034</v>
      </c>
      <c r="F19" s="122">
        <v>95.895177597424293</v>
      </c>
      <c r="G19" s="122">
        <v>89.651959517298479</v>
      </c>
      <c r="H19" s="122">
        <v>81.659490302380391</v>
      </c>
      <c r="I19" s="122">
        <v>56.520130783267795</v>
      </c>
      <c r="J19" s="122">
        <v>54.959182198169025</v>
      </c>
      <c r="K19" s="122">
        <v>52.122825306200113</v>
      </c>
      <c r="L19" s="122">
        <v>50.733733127851693</v>
      </c>
      <c r="M19" s="122">
        <v>52.203345080059918</v>
      </c>
      <c r="N19" s="122">
        <v>44.710584456506055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234.57345116020531</v>
      </c>
      <c r="C21" s="98">
        <v>229.13034485428756</v>
      </c>
      <c r="D21" s="98">
        <v>232.10955153167637</v>
      </c>
      <c r="E21" s="98">
        <v>226.3295099803731</v>
      </c>
      <c r="F21" s="98">
        <v>243.43203408623</v>
      </c>
      <c r="G21" s="98">
        <v>227.6057100579543</v>
      </c>
      <c r="H21" s="98">
        <v>217.30402986520713</v>
      </c>
      <c r="I21" s="98">
        <v>193.9398348685958</v>
      </c>
      <c r="J21" s="98">
        <v>188.4471426834825</v>
      </c>
      <c r="K21" s="98">
        <v>178.63613862852759</v>
      </c>
      <c r="L21" s="98">
        <v>173.8217137681111</v>
      </c>
      <c r="M21" s="98">
        <v>178.86064133987742</v>
      </c>
      <c r="N21" s="98">
        <v>153.22475256907066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2562.7509145409917</v>
      </c>
      <c r="C24" s="117">
        <f t="shared" si="7"/>
        <v>2612.9472792448091</v>
      </c>
      <c r="D24" s="117">
        <f t="shared" si="7"/>
        <v>2638.9187763609552</v>
      </c>
      <c r="E24" s="117">
        <f t="shared" si="7"/>
        <v>2944.1873097438988</v>
      </c>
      <c r="F24" s="117">
        <f t="shared" si="7"/>
        <v>2854.8494340281504</v>
      </c>
      <c r="G24" s="117">
        <f t="shared" si="7"/>
        <v>3170.295282977409</v>
      </c>
      <c r="H24" s="117">
        <f t="shared" si="7"/>
        <v>2882.1319738903521</v>
      </c>
      <c r="I24" s="117">
        <f t="shared" si="7"/>
        <v>2815.8531992434569</v>
      </c>
      <c r="J24" s="117">
        <f t="shared" si="7"/>
        <v>3141.4456503381921</v>
      </c>
      <c r="K24" s="117">
        <f t="shared" si="7"/>
        <v>3026.2558317562953</v>
      </c>
      <c r="L24" s="117">
        <f t="shared" si="7"/>
        <v>3080.1848591866406</v>
      </c>
      <c r="M24" s="117">
        <f t="shared" si="7"/>
        <v>2687.7540418381413</v>
      </c>
      <c r="N24" s="117">
        <f t="shared" si="7"/>
        <v>2798.070386822721</v>
      </c>
      <c r="O24" s="117">
        <f t="shared" si="7"/>
        <v>2825.4861349899284</v>
      </c>
      <c r="P24" s="117">
        <f t="shared" si="7"/>
        <v>2494.8687824334252</v>
      </c>
      <c r="Q24" s="117">
        <f t="shared" si="7"/>
        <v>2574.2887550091987</v>
      </c>
      <c r="R24" s="117">
        <f t="shared" ref="R24:V24" si="8">R25+R28+R30+R39</f>
        <v>2657.0776104640804</v>
      </c>
      <c r="S24" s="117">
        <f t="shared" si="8"/>
        <v>2707.7086137365231</v>
      </c>
      <c r="T24" s="117">
        <f t="shared" si="8"/>
        <v>2553.8541179241438</v>
      </c>
      <c r="U24" s="117">
        <f t="shared" si="8"/>
        <v>2561.7912816326279</v>
      </c>
      <c r="V24" s="117">
        <f t="shared" si="8"/>
        <v>2507.3801680406777</v>
      </c>
      <c r="W24" s="117">
        <f t="shared" ref="W24:Y24" si="9">W25+W28+W30+W39</f>
        <v>2734.1483351888346</v>
      </c>
      <c r="X24" s="117">
        <f t="shared" si="9"/>
        <v>2462.3388615737963</v>
      </c>
      <c r="Y24" s="117">
        <f t="shared" si="9"/>
        <v>2332.7445900939533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2233.6907949965589</v>
      </c>
      <c r="C25" s="122">
        <f t="shared" si="10"/>
        <v>2291.1271892202185</v>
      </c>
      <c r="D25" s="122">
        <f t="shared" si="10"/>
        <v>2331.8455441625219</v>
      </c>
      <c r="E25" s="122">
        <f t="shared" si="10"/>
        <v>2651.0740828898201</v>
      </c>
      <c r="F25" s="122">
        <f t="shared" si="10"/>
        <v>2536.8650514422357</v>
      </c>
      <c r="G25" s="122">
        <f t="shared" si="10"/>
        <v>2910.108287349547</v>
      </c>
      <c r="H25" s="122">
        <f t="shared" si="10"/>
        <v>2668.593902133045</v>
      </c>
      <c r="I25" s="122">
        <f t="shared" si="10"/>
        <v>2645.0089393072931</v>
      </c>
      <c r="J25" s="122">
        <f t="shared" si="10"/>
        <v>2977.1768887176117</v>
      </c>
      <c r="K25" s="122">
        <f t="shared" si="10"/>
        <v>2865.6621485771248</v>
      </c>
      <c r="L25" s="122">
        <f t="shared" si="10"/>
        <v>2916.3712474496965</v>
      </c>
      <c r="M25" s="122">
        <f t="shared" si="10"/>
        <v>2510.3090716964139</v>
      </c>
      <c r="N25" s="122">
        <f t="shared" si="10"/>
        <v>2640.7102305543249</v>
      </c>
      <c r="O25" s="122">
        <f t="shared" si="10"/>
        <v>2676.8065261535298</v>
      </c>
      <c r="P25" s="122">
        <f t="shared" si="10"/>
        <v>2356.5280587171683</v>
      </c>
      <c r="Q25" s="122">
        <f t="shared" si="10"/>
        <v>2441.6828661706022</v>
      </c>
      <c r="R25" s="122">
        <f t="shared" ref="R25:V25" si="11">SUM(R26:R27)</f>
        <v>2521.5325006943194</v>
      </c>
      <c r="S25" s="122">
        <f t="shared" si="11"/>
        <v>2567.8121741333503</v>
      </c>
      <c r="T25" s="122">
        <f t="shared" si="11"/>
        <v>2411.9567877517957</v>
      </c>
      <c r="U25" s="122">
        <f t="shared" si="11"/>
        <v>2424.7931060043884</v>
      </c>
      <c r="V25" s="122">
        <f t="shared" si="11"/>
        <v>2370.0079782518856</v>
      </c>
      <c r="W25" s="122">
        <f t="shared" ref="W25:Y25" si="12">SUM(W26:W27)</f>
        <v>2602.6812820106711</v>
      </c>
      <c r="X25" s="122">
        <f t="shared" si="12"/>
        <v>2338.275879973748</v>
      </c>
      <c r="Y25" s="122">
        <f t="shared" si="12"/>
        <v>2212.547537618676</v>
      </c>
      <c r="DA25" s="130" t="s">
        <v>2601</v>
      </c>
    </row>
    <row r="26" spans="1:105" ht="12" customHeight="1" x14ac:dyDescent="0.25">
      <c r="A26" s="97" t="s">
        <v>74</v>
      </c>
      <c r="B26" s="98">
        <v>2233.6907949965589</v>
      </c>
      <c r="C26" s="98">
        <v>2291.1271892202185</v>
      </c>
      <c r="D26" s="98">
        <v>2331.8455441625219</v>
      </c>
      <c r="E26" s="98">
        <v>2651.0740828898201</v>
      </c>
      <c r="F26" s="98">
        <v>2536.8650514422357</v>
      </c>
      <c r="G26" s="98">
        <v>2910.108287349547</v>
      </c>
      <c r="H26" s="98">
        <v>2668.593902133045</v>
      </c>
      <c r="I26" s="98">
        <v>2645.0089393072931</v>
      </c>
      <c r="J26" s="98">
        <v>2977.1768887176117</v>
      </c>
      <c r="K26" s="98">
        <v>2865.6621485771248</v>
      </c>
      <c r="L26" s="98">
        <v>2916.3712474496965</v>
      </c>
      <c r="M26" s="98">
        <v>2510.3090716964139</v>
      </c>
      <c r="N26" s="98">
        <v>2640.7102305543249</v>
      </c>
      <c r="O26" s="98">
        <v>2676.8065261535298</v>
      </c>
      <c r="P26" s="98">
        <v>2356.5280587171683</v>
      </c>
      <c r="Q26" s="98">
        <v>2441.6828661706022</v>
      </c>
      <c r="R26" s="98">
        <v>2521.5325006943194</v>
      </c>
      <c r="S26" s="98">
        <v>2567.8121741333503</v>
      </c>
      <c r="T26" s="98">
        <v>2411.9567877517957</v>
      </c>
      <c r="U26" s="98">
        <v>2424.7931060043884</v>
      </c>
      <c r="V26" s="98">
        <v>2370.0079782518856</v>
      </c>
      <c r="W26" s="98">
        <v>2602.6812820106711</v>
      </c>
      <c r="X26" s="98">
        <v>2338.275879973748</v>
      </c>
      <c r="Y26" s="98">
        <v>2212.547537618676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236.65060680437367</v>
      </c>
      <c r="C30" s="122">
        <v>233.917656028561</v>
      </c>
      <c r="D30" s="122">
        <v>219.22880944183837</v>
      </c>
      <c r="E30" s="122">
        <v>206.53442449488003</v>
      </c>
      <c r="F30" s="122">
        <v>225.0828784682592</v>
      </c>
      <c r="G30" s="122">
        <v>177.77632051478506</v>
      </c>
      <c r="H30" s="122">
        <v>139.91683236664923</v>
      </c>
      <c r="I30" s="122">
        <v>106.74813388573806</v>
      </c>
      <c r="J30" s="122">
        <v>96.539682309410679</v>
      </c>
      <c r="K30" s="122">
        <v>95.373475064517081</v>
      </c>
      <c r="L30" s="122">
        <v>100.36683545309351</v>
      </c>
      <c r="M30" s="122">
        <v>113.01080234844586</v>
      </c>
      <c r="N30" s="122">
        <v>100.16888656198826</v>
      </c>
      <c r="O30" s="122">
        <v>91.349371108511804</v>
      </c>
      <c r="P30" s="122">
        <v>78.919981492571551</v>
      </c>
      <c r="Q30" s="122">
        <v>77.382476778045685</v>
      </c>
      <c r="R30" s="122">
        <v>79.13212410680039</v>
      </c>
      <c r="S30" s="122">
        <v>81.146186087603056</v>
      </c>
      <c r="T30" s="122">
        <v>82.127515318438967</v>
      </c>
      <c r="U30" s="122">
        <v>78.77249110048551</v>
      </c>
      <c r="V30" s="122">
        <v>78.792464564763563</v>
      </c>
      <c r="W30" s="122">
        <v>75.34894878258342</v>
      </c>
      <c r="X30" s="122">
        <v>70.91936047872565</v>
      </c>
      <c r="Y30" s="122">
        <v>68.471101474514739</v>
      </c>
      <c r="DA30" s="130" t="s">
        <v>2606</v>
      </c>
    </row>
    <row r="31" spans="1:105" ht="12" customHeight="1" x14ac:dyDescent="0.25">
      <c r="A31" s="97" t="s">
        <v>141</v>
      </c>
      <c r="B31" s="98">
        <v>475.42549591989035</v>
      </c>
      <c r="C31" s="98">
        <v>481.43789390737351</v>
      </c>
      <c r="D31" s="98">
        <v>473.97158699453257</v>
      </c>
      <c r="E31" s="98">
        <v>465.24753007223268</v>
      </c>
      <c r="F31" s="98">
        <v>523.1713276013711</v>
      </c>
      <c r="G31" s="98">
        <v>472.70313593752593</v>
      </c>
      <c r="H31" s="98">
        <v>455.63469458230549</v>
      </c>
      <c r="I31" s="98">
        <v>411.34222161711529</v>
      </c>
      <c r="J31" s="98">
        <v>391.07231898789047</v>
      </c>
      <c r="K31" s="98">
        <v>394.98378208034183</v>
      </c>
      <c r="L31" s="98">
        <v>426.91224748669214</v>
      </c>
      <c r="M31" s="98">
        <v>476.65510146700393</v>
      </c>
      <c r="N31" s="98">
        <v>440.45988647906506</v>
      </c>
      <c r="O31" s="98">
        <v>418.45919844143299</v>
      </c>
      <c r="P31" s="98">
        <v>382.88581620369479</v>
      </c>
      <c r="Q31" s="98">
        <v>383.98521297624421</v>
      </c>
      <c r="R31" s="98">
        <v>383.00348374108944</v>
      </c>
      <c r="S31" s="98">
        <v>380.76814403903143</v>
      </c>
      <c r="T31" s="98">
        <v>372.40511057216344</v>
      </c>
      <c r="U31" s="98">
        <v>347.20095643754792</v>
      </c>
      <c r="V31" s="98">
        <v>320.11159457146096</v>
      </c>
      <c r="W31" s="98">
        <v>278.66773600861882</v>
      </c>
      <c r="X31" s="98">
        <v>234.85974399635688</v>
      </c>
      <c r="Y31" s="98">
        <v>217.99963456135424</v>
      </c>
      <c r="DA31" s="63" t="s">
        <v>2607</v>
      </c>
    </row>
    <row r="32" spans="1:105" ht="12" customHeight="1" x14ac:dyDescent="0.25">
      <c r="A32" s="97" t="s">
        <v>140</v>
      </c>
      <c r="B32" s="98">
        <v>87.320442449749294</v>
      </c>
      <c r="C32" s="98">
        <v>76.638028289574152</v>
      </c>
      <c r="D32" s="98">
        <v>88.130642058884945</v>
      </c>
      <c r="E32" s="98">
        <v>72.182041198030049</v>
      </c>
      <c r="F32" s="98">
        <v>100.54681177716721</v>
      </c>
      <c r="G32" s="98">
        <v>75.813504980235578</v>
      </c>
      <c r="H32" s="98">
        <v>71.516359284517208</v>
      </c>
      <c r="I32" s="98">
        <v>59.849731340580277</v>
      </c>
      <c r="J32" s="98">
        <v>71.529062385608185</v>
      </c>
      <c r="K32" s="98">
        <v>57.303906090915184</v>
      </c>
      <c r="L32" s="98">
        <v>59.150380819458341</v>
      </c>
      <c r="M32" s="98">
        <v>82.579962613911533</v>
      </c>
      <c r="N32" s="98">
        <v>55.47723558261508</v>
      </c>
      <c r="O32" s="98">
        <v>49.796780541611227</v>
      </c>
      <c r="P32" s="98">
        <v>76.534793753332465</v>
      </c>
      <c r="Q32" s="98">
        <v>49.467319567069524</v>
      </c>
      <c r="R32" s="98">
        <v>47.250837140721472</v>
      </c>
      <c r="S32" s="98">
        <v>51.532458264269856</v>
      </c>
      <c r="T32" s="98">
        <v>46.430992854853997</v>
      </c>
      <c r="U32" s="98">
        <v>51.104308443653231</v>
      </c>
      <c r="V32" s="98">
        <v>51.772153485615227</v>
      </c>
      <c r="W32" s="98">
        <v>59.284912867385636</v>
      </c>
      <c r="X32" s="98">
        <v>25.042390716985299</v>
      </c>
      <c r="Y32" s="98">
        <v>43.782405573850163</v>
      </c>
      <c r="DA32" s="63" t="s">
        <v>2608</v>
      </c>
    </row>
    <row r="33" spans="1:105" ht="12" customHeight="1" x14ac:dyDescent="0.25">
      <c r="A33" s="100" t="s">
        <v>50</v>
      </c>
      <c r="B33" s="101">
        <v>87.320442449749294</v>
      </c>
      <c r="C33" s="101">
        <v>76.638028289574152</v>
      </c>
      <c r="D33" s="101">
        <v>88.130642058884945</v>
      </c>
      <c r="E33" s="101">
        <v>72.182041198030049</v>
      </c>
      <c r="F33" s="101">
        <v>100.54681177716721</v>
      </c>
      <c r="G33" s="101">
        <v>75.813504980235578</v>
      </c>
      <c r="H33" s="101">
        <v>71.516359284517208</v>
      </c>
      <c r="I33" s="101">
        <v>59.849731340580277</v>
      </c>
      <c r="J33" s="101">
        <v>71.529062385608185</v>
      </c>
      <c r="K33" s="101">
        <v>57.303906090915184</v>
      </c>
      <c r="L33" s="101">
        <v>59.150380819458341</v>
      </c>
      <c r="M33" s="101">
        <v>82.579962613911533</v>
      </c>
      <c r="N33" s="101">
        <v>55.47723558261508</v>
      </c>
      <c r="O33" s="101">
        <v>49.796780541611227</v>
      </c>
      <c r="P33" s="101">
        <v>76.534793753332465</v>
      </c>
      <c r="Q33" s="101">
        <v>49.467319567069524</v>
      </c>
      <c r="R33" s="101">
        <v>47.250837140721472</v>
      </c>
      <c r="S33" s="101">
        <v>51.532458264269856</v>
      </c>
      <c r="T33" s="101">
        <v>46.430992854853997</v>
      </c>
      <c r="U33" s="101">
        <v>51.104308443653231</v>
      </c>
      <c r="V33" s="101">
        <v>51.772153485615227</v>
      </c>
      <c r="W33" s="101">
        <v>59.284912867385636</v>
      </c>
      <c r="X33" s="101">
        <v>25.042390716985299</v>
      </c>
      <c r="Y33" s="101">
        <v>43.782405573850163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92.409512740059242</v>
      </c>
      <c r="C39" s="122">
        <v>87.902433996029643</v>
      </c>
      <c r="D39" s="122">
        <v>87.844422756594909</v>
      </c>
      <c r="E39" s="122">
        <v>86.578802359198448</v>
      </c>
      <c r="F39" s="122">
        <v>92.901504117655421</v>
      </c>
      <c r="G39" s="122">
        <v>82.410675113076977</v>
      </c>
      <c r="H39" s="122">
        <v>73.621239390658147</v>
      </c>
      <c r="I39" s="122">
        <v>64.096126050426051</v>
      </c>
      <c r="J39" s="122">
        <v>67.729079311169727</v>
      </c>
      <c r="K39" s="122">
        <v>65.220208114653246</v>
      </c>
      <c r="L39" s="122">
        <v>63.44677628385044</v>
      </c>
      <c r="M39" s="122">
        <v>64.434167793281745</v>
      </c>
      <c r="N39" s="122">
        <v>57.191269706408242</v>
      </c>
      <c r="O39" s="122">
        <v>57.330237727887095</v>
      </c>
      <c r="P39" s="122">
        <v>59.420742223685508</v>
      </c>
      <c r="Q39" s="122">
        <v>55.223412060550586</v>
      </c>
      <c r="R39" s="122">
        <v>56.412985662960736</v>
      </c>
      <c r="S39" s="122">
        <v>58.750253515570108</v>
      </c>
      <c r="T39" s="122">
        <v>59.769814853909544</v>
      </c>
      <c r="U39" s="122">
        <v>58.225684527754012</v>
      </c>
      <c r="V39" s="122">
        <v>58.579725224028586</v>
      </c>
      <c r="W39" s="122">
        <v>56.118104395580417</v>
      </c>
      <c r="X39" s="122">
        <v>53.143621121322518</v>
      </c>
      <c r="Y39" s="122">
        <v>51.72595100076267</v>
      </c>
      <c r="DA39" s="130" t="s">
        <v>2615</v>
      </c>
    </row>
    <row r="40" spans="1:105" ht="12" customHeight="1" x14ac:dyDescent="0.25">
      <c r="A40" s="97" t="s">
        <v>50</v>
      </c>
      <c r="B40" s="98">
        <v>234.57345116020525</v>
      </c>
      <c r="C40" s="98">
        <v>228.89749563938639</v>
      </c>
      <c r="D40" s="98">
        <v>231.59496105345036</v>
      </c>
      <c r="E40" s="98">
        <v>225.47699105224297</v>
      </c>
      <c r="F40" s="98">
        <v>242.09918759008789</v>
      </c>
      <c r="G40" s="98">
        <v>225.93795956982078</v>
      </c>
      <c r="H40" s="98">
        <v>215.51119246874219</v>
      </c>
      <c r="I40" s="98">
        <v>194.01481125829815</v>
      </c>
      <c r="J40" s="98">
        <v>188.49244414815692</v>
      </c>
      <c r="K40" s="98">
        <v>178.65544778264908</v>
      </c>
      <c r="L40" s="98">
        <v>173.8175486455977</v>
      </c>
      <c r="M40" s="98">
        <v>178.83146101136853</v>
      </c>
      <c r="N40" s="98">
        <v>153.175009491705</v>
      </c>
      <c r="O40" s="98">
        <v>153.12368361239717</v>
      </c>
      <c r="P40" s="98">
        <v>157.35492468252991</v>
      </c>
      <c r="Q40" s="98">
        <v>151.44939310959313</v>
      </c>
      <c r="R40" s="98">
        <v>158.81891969799565</v>
      </c>
      <c r="S40" s="98">
        <v>173.46622019459159</v>
      </c>
      <c r="T40" s="98">
        <v>179.87208702444232</v>
      </c>
      <c r="U40" s="98">
        <v>179.96637796527133</v>
      </c>
      <c r="V40" s="98">
        <v>179.15091363251207</v>
      </c>
      <c r="W40" s="98">
        <v>167.52389683482102</v>
      </c>
      <c r="X40" s="98">
        <v>148.11510387228324</v>
      </c>
      <c r="Y40" s="98">
        <v>139.92299115593252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3054.2030676850618</v>
      </c>
      <c r="C43" s="117">
        <f t="shared" si="14"/>
        <v>3457.0005644804328</v>
      </c>
      <c r="D43" s="117">
        <f t="shared" si="14"/>
        <v>3428.7034341363305</v>
      </c>
      <c r="E43" s="117">
        <f t="shared" si="14"/>
        <v>3344.8941696678876</v>
      </c>
      <c r="F43" s="117">
        <f t="shared" si="14"/>
        <v>3838.5451521454347</v>
      </c>
      <c r="G43" s="117">
        <f t="shared" si="14"/>
        <v>4191.2610911602123</v>
      </c>
      <c r="H43" s="117">
        <f t="shared" si="14"/>
        <v>4044.8680015132163</v>
      </c>
      <c r="I43" s="117">
        <f t="shared" si="14"/>
        <v>3693.4145792895388</v>
      </c>
      <c r="J43" s="117">
        <f t="shared" si="14"/>
        <v>4084.2046734874825</v>
      </c>
      <c r="K43" s="117">
        <f t="shared" si="14"/>
        <v>4361.6378641473502</v>
      </c>
      <c r="L43" s="117">
        <f t="shared" si="14"/>
        <v>3926.3525029853658</v>
      </c>
      <c r="M43" s="117">
        <f t="shared" si="14"/>
        <v>3855.2370260550392</v>
      </c>
      <c r="N43" s="117">
        <f t="shared" si="14"/>
        <v>3661.5078241847605</v>
      </c>
      <c r="O43" s="117">
        <f t="shared" si="14"/>
        <v>3631.461973641055</v>
      </c>
      <c r="P43" s="117">
        <f t="shared" si="14"/>
        <v>2995.6490126539561</v>
      </c>
      <c r="Q43" s="117">
        <f t="shared" si="14"/>
        <v>3540.8508285594298</v>
      </c>
      <c r="R43" s="117">
        <f t="shared" ref="R43:V43" si="15">R44+R47+R49+R58</f>
        <v>3509.895175565699</v>
      </c>
      <c r="S43" s="117">
        <f t="shared" si="15"/>
        <v>3157.8039825349592</v>
      </c>
      <c r="T43" s="117">
        <f t="shared" si="15"/>
        <v>3823.9975774093564</v>
      </c>
      <c r="U43" s="117">
        <f t="shared" si="15"/>
        <v>3413.7226956664999</v>
      </c>
      <c r="V43" s="117">
        <f t="shared" si="15"/>
        <v>3446.1677187658534</v>
      </c>
      <c r="W43" s="117">
        <f t="shared" ref="W43:Y43" si="16">W44+W47+W49+W58</f>
        <v>3765.9014147087705</v>
      </c>
      <c r="X43" s="117">
        <f t="shared" si="16"/>
        <v>3563.6822610726726</v>
      </c>
      <c r="Y43" s="117">
        <f t="shared" si="16"/>
        <v>3233.2348764054491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2622.5555309749911</v>
      </c>
      <c r="C44" s="122">
        <f t="shared" si="17"/>
        <v>3032.7807290383839</v>
      </c>
      <c r="D44" s="122">
        <f t="shared" si="17"/>
        <v>2993.2881743514836</v>
      </c>
      <c r="E44" s="122">
        <f t="shared" si="17"/>
        <v>2919.6605517641356</v>
      </c>
      <c r="F44" s="122">
        <f t="shared" si="17"/>
        <v>3339.842713022339</v>
      </c>
      <c r="G44" s="122">
        <f t="shared" si="17"/>
        <v>3701.6837772601966</v>
      </c>
      <c r="H44" s="122">
        <f t="shared" si="17"/>
        <v>3553.3075250700845</v>
      </c>
      <c r="I44" s="122">
        <f t="shared" si="17"/>
        <v>3245.2139607941108</v>
      </c>
      <c r="J44" s="122">
        <f t="shared" si="17"/>
        <v>3614.1641597560783</v>
      </c>
      <c r="K44" s="122">
        <f t="shared" si="17"/>
        <v>3873.2651243181858</v>
      </c>
      <c r="L44" s="122">
        <f t="shared" si="17"/>
        <v>3503.5008723467404</v>
      </c>
      <c r="M44" s="122">
        <f t="shared" si="17"/>
        <v>3383.4627620060896</v>
      </c>
      <c r="N44" s="122">
        <f t="shared" si="17"/>
        <v>3256.3443361698592</v>
      </c>
      <c r="O44" s="122">
        <f t="shared" si="17"/>
        <v>3230.3435146493307</v>
      </c>
      <c r="P44" s="122">
        <f t="shared" si="17"/>
        <v>2590.1400770151008</v>
      </c>
      <c r="Q44" s="122">
        <f t="shared" si="17"/>
        <v>3130.0557729685684</v>
      </c>
      <c r="R44" s="122">
        <f t="shared" ref="R44:V44" si="18">SUM(R45:R46)</f>
        <v>3100.768933902641</v>
      </c>
      <c r="S44" s="122">
        <f t="shared" si="18"/>
        <v>2774.5528107764035</v>
      </c>
      <c r="T44" s="122">
        <f t="shared" si="18"/>
        <v>3343.529776315921</v>
      </c>
      <c r="U44" s="122">
        <f t="shared" si="18"/>
        <v>2993.2130126247639</v>
      </c>
      <c r="V44" s="122">
        <f t="shared" si="18"/>
        <v>3010.7052651259105</v>
      </c>
      <c r="W44" s="122">
        <f t="shared" ref="W44:Y44" si="19">SUM(W45:W46)</f>
        <v>3341.8624401956777</v>
      </c>
      <c r="X44" s="122">
        <f t="shared" si="19"/>
        <v>3223.8690309464778</v>
      </c>
      <c r="Y44" s="122">
        <f t="shared" si="19"/>
        <v>2909.4658007356861</v>
      </c>
      <c r="DA44" s="130" t="s">
        <v>2619</v>
      </c>
    </row>
    <row r="45" spans="1:105" ht="12" customHeight="1" x14ac:dyDescent="0.25">
      <c r="A45" s="97" t="s">
        <v>211</v>
      </c>
      <c r="B45" s="98">
        <v>2622.5555309749911</v>
      </c>
      <c r="C45" s="98">
        <v>3032.7807290383839</v>
      </c>
      <c r="D45" s="98">
        <v>2993.2881743514836</v>
      </c>
      <c r="E45" s="98">
        <v>2919.6605517641356</v>
      </c>
      <c r="F45" s="98">
        <v>3339.842713022339</v>
      </c>
      <c r="G45" s="98">
        <v>3701.6837772601966</v>
      </c>
      <c r="H45" s="98">
        <v>3553.3075250700845</v>
      </c>
      <c r="I45" s="98">
        <v>3245.2139607941108</v>
      </c>
      <c r="J45" s="98">
        <v>3614.1641597560783</v>
      </c>
      <c r="K45" s="98">
        <v>3873.2651243181858</v>
      </c>
      <c r="L45" s="98">
        <v>3503.5008723467404</v>
      </c>
      <c r="M45" s="98">
        <v>3383.4627620060896</v>
      </c>
      <c r="N45" s="98">
        <v>3256.3443361698592</v>
      </c>
      <c r="O45" s="98">
        <v>3230.3435146493307</v>
      </c>
      <c r="P45" s="98">
        <v>2590.1400770151008</v>
      </c>
      <c r="Q45" s="98">
        <v>3130.0557729685684</v>
      </c>
      <c r="R45" s="98">
        <v>3100.768933902641</v>
      </c>
      <c r="S45" s="98">
        <v>2774.5528107764035</v>
      </c>
      <c r="T45" s="98">
        <v>3343.529776315921</v>
      </c>
      <c r="U45" s="98">
        <v>2993.2130126247639</v>
      </c>
      <c r="V45" s="98">
        <v>3010.7052651259105</v>
      </c>
      <c r="W45" s="98">
        <v>3341.8624401956777</v>
      </c>
      <c r="X45" s="98">
        <v>3223.8690309464778</v>
      </c>
      <c r="Y45" s="98">
        <v>2909.4658007356861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339.23809844013687</v>
      </c>
      <c r="C49" s="122">
        <v>336.47282532344423</v>
      </c>
      <c r="D49" s="122">
        <v>347.34819447140848</v>
      </c>
      <c r="E49" s="122">
        <v>339.24541088804324</v>
      </c>
      <c r="F49" s="122">
        <v>406.5512891195911</v>
      </c>
      <c r="G49" s="122">
        <v>407.55402492236374</v>
      </c>
      <c r="H49" s="122">
        <v>418.71352971042074</v>
      </c>
      <c r="I49" s="122">
        <v>384.44304370397123</v>
      </c>
      <c r="J49" s="122">
        <v>407.02690754373754</v>
      </c>
      <c r="K49" s="122">
        <v>427.25978279392388</v>
      </c>
      <c r="L49" s="122">
        <v>363.21599634508465</v>
      </c>
      <c r="M49" s="122">
        <v>411.06065314678301</v>
      </c>
      <c r="N49" s="122">
        <v>350.72236063554902</v>
      </c>
      <c r="O49" s="122">
        <v>345.58218271919088</v>
      </c>
      <c r="P49" s="122">
        <v>348.63631532984817</v>
      </c>
      <c r="Q49" s="122">
        <v>356.69207485945236</v>
      </c>
      <c r="R49" s="122">
        <v>352.94938122000008</v>
      </c>
      <c r="S49" s="122">
        <v>324.79756849940759</v>
      </c>
      <c r="T49" s="122">
        <v>421.25618800850793</v>
      </c>
      <c r="U49" s="122">
        <v>363.05263454866963</v>
      </c>
      <c r="V49" s="122">
        <v>378.30319918886295</v>
      </c>
      <c r="W49" s="122">
        <v>369.5366446101317</v>
      </c>
      <c r="X49" s="122">
        <v>291.42343635849545</v>
      </c>
      <c r="Y49" s="122">
        <v>277.28626239136872</v>
      </c>
      <c r="DA49" s="130" t="s">
        <v>2624</v>
      </c>
    </row>
    <row r="50" spans="1:105" ht="12" customHeight="1" x14ac:dyDescent="0.25">
      <c r="A50" s="97" t="s">
        <v>138</v>
      </c>
      <c r="B50" s="98">
        <v>633.44475881845926</v>
      </c>
      <c r="C50" s="98">
        <v>636.4134289584315</v>
      </c>
      <c r="D50" s="98">
        <v>636.90919373482086</v>
      </c>
      <c r="E50" s="98">
        <v>580.51105020058469</v>
      </c>
      <c r="F50" s="98">
        <v>653.66374376972033</v>
      </c>
      <c r="G50" s="98">
        <v>625.89122185984479</v>
      </c>
      <c r="H50" s="98">
        <v>617.4383504574115</v>
      </c>
      <c r="I50" s="98">
        <v>531.93287179169909</v>
      </c>
      <c r="J50" s="98">
        <v>535.71225948253993</v>
      </c>
      <c r="K50" s="98">
        <v>566.15202595310029</v>
      </c>
      <c r="L50" s="98">
        <v>510.06459028392044</v>
      </c>
      <c r="M50" s="98">
        <v>612.02052052389365</v>
      </c>
      <c r="N50" s="98">
        <v>535.4758566153123</v>
      </c>
      <c r="O50" s="98">
        <v>524.60154527479062</v>
      </c>
      <c r="P50" s="98">
        <v>516.43211202089321</v>
      </c>
      <c r="Q50" s="98">
        <v>517.26851566907771</v>
      </c>
      <c r="R50" s="98">
        <v>498.88006631748829</v>
      </c>
      <c r="S50" s="98">
        <v>442.06827188207404</v>
      </c>
      <c r="T50" s="98">
        <v>555.51663846745714</v>
      </c>
      <c r="U50" s="98">
        <v>463.20587678879917</v>
      </c>
      <c r="V50" s="98">
        <v>457.55917520833771</v>
      </c>
      <c r="W50" s="98">
        <v>410.59487145417626</v>
      </c>
      <c r="X50" s="98">
        <v>303.8811420620234</v>
      </c>
      <c r="Y50" s="98">
        <v>288.6405505587623</v>
      </c>
      <c r="DA50" s="63" t="s">
        <v>2625</v>
      </c>
    </row>
    <row r="51" spans="1:105" ht="12" customHeight="1" x14ac:dyDescent="0.25">
      <c r="A51" s="97" t="s">
        <v>137</v>
      </c>
      <c r="B51" s="98">
        <v>116.35037456999629</v>
      </c>
      <c r="C51" s="98">
        <v>101.15767361161215</v>
      </c>
      <c r="D51" s="98">
        <v>118.14239211748166</v>
      </c>
      <c r="E51" s="98">
        <v>89.700388877678463</v>
      </c>
      <c r="F51" s="98">
        <v>124.77006131948075</v>
      </c>
      <c r="G51" s="98">
        <v>98.827994792192456</v>
      </c>
      <c r="H51" s="98">
        <v>94.757156298724666</v>
      </c>
      <c r="I51" s="98">
        <v>75.070738029712643</v>
      </c>
      <c r="J51" s="98">
        <v>95.332043230570378</v>
      </c>
      <c r="K51" s="98">
        <v>80.280352959532294</v>
      </c>
      <c r="L51" s="98">
        <v>68.565103354476918</v>
      </c>
      <c r="M51" s="98">
        <v>104.40129887683483</v>
      </c>
      <c r="N51" s="98">
        <v>67.349144662235886</v>
      </c>
      <c r="O51" s="98">
        <v>62.857858453913508</v>
      </c>
      <c r="P51" s="98">
        <v>103.14910750901822</v>
      </c>
      <c r="Q51" s="98">
        <v>66.589234475601515</v>
      </c>
      <c r="R51" s="98">
        <v>61.386427253558551</v>
      </c>
      <c r="S51" s="98">
        <v>59.557896920525877</v>
      </c>
      <c r="T51" s="98">
        <v>68.120803489874206</v>
      </c>
      <c r="U51" s="98">
        <v>67.172383440221751</v>
      </c>
      <c r="V51" s="98">
        <v>73.201785500095653</v>
      </c>
      <c r="W51" s="98">
        <v>82.098894226357572</v>
      </c>
      <c r="X51" s="98">
        <v>26.667881865304579</v>
      </c>
      <c r="Y51" s="98">
        <v>52.310654308910244</v>
      </c>
      <c r="DA51" s="63" t="s">
        <v>2626</v>
      </c>
    </row>
    <row r="52" spans="1:105" ht="12" customHeight="1" x14ac:dyDescent="0.25">
      <c r="A52" s="100" t="s">
        <v>211</v>
      </c>
      <c r="B52" s="101">
        <v>116.35037456999629</v>
      </c>
      <c r="C52" s="101">
        <v>101.15767361161215</v>
      </c>
      <c r="D52" s="101">
        <v>118.14239211748166</v>
      </c>
      <c r="E52" s="101">
        <v>89.700388877678463</v>
      </c>
      <c r="F52" s="101">
        <v>124.77006131948075</v>
      </c>
      <c r="G52" s="101">
        <v>98.827994792192456</v>
      </c>
      <c r="H52" s="101">
        <v>94.757156298724666</v>
      </c>
      <c r="I52" s="101">
        <v>75.070738029712643</v>
      </c>
      <c r="J52" s="101">
        <v>95.332043230570378</v>
      </c>
      <c r="K52" s="101">
        <v>80.280352959532294</v>
      </c>
      <c r="L52" s="101">
        <v>68.565103354476918</v>
      </c>
      <c r="M52" s="101">
        <v>104.40129887683483</v>
      </c>
      <c r="N52" s="101">
        <v>67.349144662235886</v>
      </c>
      <c r="O52" s="101">
        <v>62.857858453913508</v>
      </c>
      <c r="P52" s="101">
        <v>103.14910750901822</v>
      </c>
      <c r="Q52" s="101">
        <v>66.589234475601515</v>
      </c>
      <c r="R52" s="101">
        <v>61.386427253558551</v>
      </c>
      <c r="S52" s="101">
        <v>59.557896920525877</v>
      </c>
      <c r="T52" s="101">
        <v>68.120803489874206</v>
      </c>
      <c r="U52" s="101">
        <v>67.172383440221751</v>
      </c>
      <c r="V52" s="101">
        <v>73.201785500095653</v>
      </c>
      <c r="W52" s="101">
        <v>82.098894226357572</v>
      </c>
      <c r="X52" s="101">
        <v>26.667881865304579</v>
      </c>
      <c r="Y52" s="101">
        <v>52.310654308910244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92.409438269933531</v>
      </c>
      <c r="C58" s="122">
        <v>87.747010118604578</v>
      </c>
      <c r="D58" s="122">
        <v>88.067065313438349</v>
      </c>
      <c r="E58" s="122">
        <v>85.988207015708724</v>
      </c>
      <c r="F58" s="122">
        <v>92.151150003504384</v>
      </c>
      <c r="G58" s="122">
        <v>82.02328897765203</v>
      </c>
      <c r="H58" s="122">
        <v>72.846946732710705</v>
      </c>
      <c r="I58" s="122">
        <v>63.757574791456705</v>
      </c>
      <c r="J58" s="122">
        <v>63.013606187666277</v>
      </c>
      <c r="K58" s="122">
        <v>61.11295703524064</v>
      </c>
      <c r="L58" s="122">
        <v>59.635634293541052</v>
      </c>
      <c r="M58" s="122">
        <v>60.713610902166479</v>
      </c>
      <c r="N58" s="122">
        <v>54.441127379351933</v>
      </c>
      <c r="O58" s="122">
        <v>55.536276272533414</v>
      </c>
      <c r="P58" s="122">
        <v>56.872620309007324</v>
      </c>
      <c r="Q58" s="122">
        <v>54.102980731408778</v>
      </c>
      <c r="R58" s="122">
        <v>56.176860443058281</v>
      </c>
      <c r="S58" s="122">
        <v>58.453603259148338</v>
      </c>
      <c r="T58" s="122">
        <v>59.211613084927002</v>
      </c>
      <c r="U58" s="122">
        <v>57.457048493066388</v>
      </c>
      <c r="V58" s="122">
        <v>57.15925445108013</v>
      </c>
      <c r="W58" s="122">
        <v>54.502329902961392</v>
      </c>
      <c r="X58" s="122">
        <v>48.389793767699459</v>
      </c>
      <c r="Y58" s="122">
        <v>46.482813278394076</v>
      </c>
      <c r="DA58" s="130" t="s">
        <v>2633</v>
      </c>
    </row>
    <row r="59" spans="1:105" ht="12" customHeight="1" x14ac:dyDescent="0.25">
      <c r="A59" s="97" t="s">
        <v>50</v>
      </c>
      <c r="B59" s="98">
        <v>234.57345116020531</v>
      </c>
      <c r="C59" s="98">
        <v>228.88178096389316</v>
      </c>
      <c r="D59" s="98">
        <v>231.69498592872409</v>
      </c>
      <c r="E59" s="98">
        <v>225.72032396430677</v>
      </c>
      <c r="F59" s="98">
        <v>242.35549738297658</v>
      </c>
      <c r="G59" s="98">
        <v>226.15730067138568</v>
      </c>
      <c r="H59" s="98">
        <v>215.60414821950476</v>
      </c>
      <c r="I59" s="98">
        <v>194.02305736915037</v>
      </c>
      <c r="J59" s="98">
        <v>188.51522680145936</v>
      </c>
      <c r="K59" s="98">
        <v>178.66776471170601</v>
      </c>
      <c r="L59" s="98">
        <v>173.82657758392585</v>
      </c>
      <c r="M59" s="98">
        <v>178.83009108638836</v>
      </c>
      <c r="N59" s="98">
        <v>153.16642471843687</v>
      </c>
      <c r="O59" s="98">
        <v>153.11088483327484</v>
      </c>
      <c r="P59" s="98">
        <v>157.35259451673934</v>
      </c>
      <c r="Q59" s="98">
        <v>151.45961274843745</v>
      </c>
      <c r="R59" s="98">
        <v>158.85161213189124</v>
      </c>
      <c r="S59" s="98">
        <v>173.5016174872944</v>
      </c>
      <c r="T59" s="98">
        <v>179.88691082101661</v>
      </c>
      <c r="U59" s="98">
        <v>179.94264901213469</v>
      </c>
      <c r="V59" s="98">
        <v>179.09375036142865</v>
      </c>
      <c r="W59" s="98">
        <v>167.49125554939405</v>
      </c>
      <c r="X59" s="98">
        <v>148.23176662108449</v>
      </c>
      <c r="Y59" s="98">
        <v>140.07631712703139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2451.0613245285294</v>
      </c>
      <c r="C62" s="117">
        <f t="shared" si="21"/>
        <v>2569.5158643569275</v>
      </c>
      <c r="D62" s="117">
        <f t="shared" si="21"/>
        <v>2495.2958360923922</v>
      </c>
      <c r="E62" s="117">
        <f t="shared" si="21"/>
        <v>2762.8936204089605</v>
      </c>
      <c r="F62" s="117">
        <f t="shared" si="21"/>
        <v>2832.6076629545209</v>
      </c>
      <c r="G62" s="117">
        <f t="shared" si="21"/>
        <v>2999.10554465942</v>
      </c>
      <c r="H62" s="117">
        <f t="shared" si="21"/>
        <v>2832.1645017595947</v>
      </c>
      <c r="I62" s="117">
        <f t="shared" si="21"/>
        <v>2751.0455651506945</v>
      </c>
      <c r="J62" s="117">
        <f t="shared" si="21"/>
        <v>2697.5825641488286</v>
      </c>
      <c r="K62" s="117">
        <f t="shared" si="21"/>
        <v>2757.9050639900775</v>
      </c>
      <c r="L62" s="117">
        <f t="shared" si="21"/>
        <v>3024.3598406889419</v>
      </c>
      <c r="M62" s="117">
        <f t="shared" si="21"/>
        <v>2866.8547567337628</v>
      </c>
      <c r="N62" s="117">
        <f t="shared" si="21"/>
        <v>2827.8662693446922</v>
      </c>
      <c r="O62" s="117">
        <f t="shared" si="21"/>
        <v>2794.9397402040909</v>
      </c>
      <c r="P62" s="117">
        <f t="shared" si="21"/>
        <v>2335.796671893394</v>
      </c>
      <c r="Q62" s="117">
        <f t="shared" si="21"/>
        <v>2623.0492490936672</v>
      </c>
      <c r="R62" s="117">
        <f t="shared" ref="R62:V62" si="22">R63+R66+R68+R77</f>
        <v>2625.92513428149</v>
      </c>
      <c r="S62" s="117">
        <f t="shared" si="22"/>
        <v>2649.64684292833</v>
      </c>
      <c r="T62" s="117">
        <f t="shared" si="22"/>
        <v>2517.1839434993681</v>
      </c>
      <c r="U62" s="117">
        <f t="shared" si="22"/>
        <v>2439.5949209138016</v>
      </c>
      <c r="V62" s="117">
        <f t="shared" si="22"/>
        <v>2426.4330780659734</v>
      </c>
      <c r="W62" s="117">
        <f t="shared" ref="W62:Y62" si="23">W63+W66+W68+W77</f>
        <v>2701.8607449453348</v>
      </c>
      <c r="X62" s="117">
        <f t="shared" si="23"/>
        <v>2311.7476994579547</v>
      </c>
      <c r="Y62" s="117">
        <f t="shared" si="23"/>
        <v>2038.0758948613952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1858.3769475212005</v>
      </c>
      <c r="C63" s="122">
        <f t="shared" si="24"/>
        <v>1967.8210849348238</v>
      </c>
      <c r="D63" s="122">
        <f t="shared" si="24"/>
        <v>1899.4361816730841</v>
      </c>
      <c r="E63" s="122">
        <f t="shared" si="24"/>
        <v>2179.72851417625</v>
      </c>
      <c r="F63" s="122">
        <f t="shared" si="24"/>
        <v>2292.0208968398215</v>
      </c>
      <c r="G63" s="122">
        <f t="shared" si="24"/>
        <v>2428.4607607172129</v>
      </c>
      <c r="H63" s="122">
        <f t="shared" si="24"/>
        <v>2258.3517900636866</v>
      </c>
      <c r="I63" s="122">
        <f t="shared" si="24"/>
        <v>2215.6240218714711</v>
      </c>
      <c r="J63" s="122">
        <f t="shared" si="24"/>
        <v>2233.5111184517091</v>
      </c>
      <c r="K63" s="122">
        <f t="shared" si="24"/>
        <v>2278.1555352819782</v>
      </c>
      <c r="L63" s="122">
        <f t="shared" si="24"/>
        <v>2489.4528818138656</v>
      </c>
      <c r="M63" s="122">
        <f t="shared" si="24"/>
        <v>2324.2025849620436</v>
      </c>
      <c r="N63" s="122">
        <f t="shared" si="24"/>
        <v>2328.6713891703262</v>
      </c>
      <c r="O63" s="122">
        <f t="shared" si="24"/>
        <v>2303.8313237942025</v>
      </c>
      <c r="P63" s="122">
        <f t="shared" si="24"/>
        <v>1869.3881116699204</v>
      </c>
      <c r="Q63" s="122">
        <f t="shared" si="24"/>
        <v>2156.8701897567844</v>
      </c>
      <c r="R63" s="122">
        <f t="shared" ref="R63:V63" si="25">SUM(R64:R65)</f>
        <v>2150.7363135639748</v>
      </c>
      <c r="S63" s="122">
        <f t="shared" si="25"/>
        <v>2164.1117190546934</v>
      </c>
      <c r="T63" s="122">
        <f t="shared" si="25"/>
        <v>2038.7424183850173</v>
      </c>
      <c r="U63" s="122">
        <f t="shared" si="25"/>
        <v>1968.6011662055632</v>
      </c>
      <c r="V63" s="122">
        <f t="shared" si="25"/>
        <v>1947.9576759333802</v>
      </c>
      <c r="W63" s="122">
        <f t="shared" ref="W63:Y63" si="26">SUM(W64:W65)</f>
        <v>2277.8301269196563</v>
      </c>
      <c r="X63" s="122">
        <f t="shared" si="26"/>
        <v>1994.344128178697</v>
      </c>
      <c r="Y63" s="122">
        <f t="shared" si="26"/>
        <v>1745.9622714084423</v>
      </c>
      <c r="DA63" s="130" t="s">
        <v>2637</v>
      </c>
    </row>
    <row r="64" spans="1:105" ht="12" customHeight="1" x14ac:dyDescent="0.25">
      <c r="A64" s="97" t="s">
        <v>212</v>
      </c>
      <c r="B64" s="98">
        <v>1858.3769475212005</v>
      </c>
      <c r="C64" s="98">
        <v>1967.8210849348238</v>
      </c>
      <c r="D64" s="98">
        <v>1899.4361816730841</v>
      </c>
      <c r="E64" s="98">
        <v>2179.72851417625</v>
      </c>
      <c r="F64" s="98">
        <v>2292.0208968398215</v>
      </c>
      <c r="G64" s="98">
        <v>2428.4607607172129</v>
      </c>
      <c r="H64" s="98">
        <v>2258.3517900636866</v>
      </c>
      <c r="I64" s="98">
        <v>2215.6240218714711</v>
      </c>
      <c r="J64" s="98">
        <v>2233.5111184517091</v>
      </c>
      <c r="K64" s="98">
        <v>2278.1555352819782</v>
      </c>
      <c r="L64" s="98">
        <v>2489.4528818138656</v>
      </c>
      <c r="M64" s="98">
        <v>2324.2025849620436</v>
      </c>
      <c r="N64" s="98">
        <v>2328.6713891703262</v>
      </c>
      <c r="O64" s="98">
        <v>2303.8313237942025</v>
      </c>
      <c r="P64" s="98">
        <v>1869.3881116699204</v>
      </c>
      <c r="Q64" s="98">
        <v>2156.8701897567844</v>
      </c>
      <c r="R64" s="98">
        <v>2150.7363135639748</v>
      </c>
      <c r="S64" s="98">
        <v>2164.1117190546934</v>
      </c>
      <c r="T64" s="98">
        <v>2038.7424183850173</v>
      </c>
      <c r="U64" s="98">
        <v>1968.6011662055632</v>
      </c>
      <c r="V64" s="98">
        <v>1947.9576759333802</v>
      </c>
      <c r="W64" s="98">
        <v>2277.8301269196563</v>
      </c>
      <c r="X64" s="98">
        <v>1994.344128178697</v>
      </c>
      <c r="Y64" s="98">
        <v>1745.9622714084423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394.03475502465017</v>
      </c>
      <c r="C68" s="122">
        <v>402.58705634279153</v>
      </c>
      <c r="D68" s="122">
        <v>396.84953151666832</v>
      </c>
      <c r="E68" s="122">
        <v>390.67193886278801</v>
      </c>
      <c r="F68" s="122">
        <v>354.66684363972144</v>
      </c>
      <c r="G68" s="122">
        <v>374.10411681875541</v>
      </c>
      <c r="H68" s="122">
        <v>380.65849713286235</v>
      </c>
      <c r="I68" s="122">
        <v>369.71136530442618</v>
      </c>
      <c r="J68" s="122">
        <v>322.27268598336565</v>
      </c>
      <c r="K68" s="122">
        <v>332.33786233665569</v>
      </c>
      <c r="L68" s="122">
        <v>380.53026029612414</v>
      </c>
      <c r="M68" s="122">
        <v>377.3060343260733</v>
      </c>
      <c r="N68" s="122">
        <v>370.68732790794326</v>
      </c>
      <c r="O68" s="122">
        <v>351.58632400783972</v>
      </c>
      <c r="P68" s="122">
        <v>340.52322208843395</v>
      </c>
      <c r="Q68" s="122">
        <v>333.65598338471403</v>
      </c>
      <c r="R68" s="122">
        <v>338.39448735652627</v>
      </c>
      <c r="S68" s="122">
        <v>330.60683970274874</v>
      </c>
      <c r="T68" s="122">
        <v>326.40924183311711</v>
      </c>
      <c r="U68" s="122">
        <v>316.14485078970449</v>
      </c>
      <c r="V68" s="122">
        <v>313.32440112031969</v>
      </c>
      <c r="W68" s="122">
        <v>268.83616272800424</v>
      </c>
      <c r="X68" s="122">
        <v>195.73508583072581</v>
      </c>
      <c r="Y68" s="122">
        <v>182.94219997815614</v>
      </c>
      <c r="DA68" s="130" t="s">
        <v>2642</v>
      </c>
    </row>
    <row r="69" spans="1:105" ht="12" customHeight="1" x14ac:dyDescent="0.25">
      <c r="A69" s="97" t="s">
        <v>134</v>
      </c>
      <c r="B69" s="98">
        <v>452.60105910519934</v>
      </c>
      <c r="C69" s="98">
        <v>460.49718391348858</v>
      </c>
      <c r="D69" s="98">
        <v>456.82824257892037</v>
      </c>
      <c r="E69" s="98">
        <v>457.79006246553712</v>
      </c>
      <c r="F69" s="98">
        <v>429.13415144933555</v>
      </c>
      <c r="G69" s="98">
        <v>439.32193096901773</v>
      </c>
      <c r="H69" s="98">
        <v>428.53077486212919</v>
      </c>
      <c r="I69" s="98">
        <v>394.30005165456146</v>
      </c>
      <c r="J69" s="98">
        <v>346.27227192498822</v>
      </c>
      <c r="K69" s="98">
        <v>354.80782946206904</v>
      </c>
      <c r="L69" s="98">
        <v>398.42639797593961</v>
      </c>
      <c r="M69" s="98">
        <v>393.50479443084794</v>
      </c>
      <c r="N69" s="98">
        <v>384.43224069941732</v>
      </c>
      <c r="O69" s="98">
        <v>364.96640238049366</v>
      </c>
      <c r="P69" s="98">
        <v>349.28616156427273</v>
      </c>
      <c r="Q69" s="98">
        <v>341.97267925437103</v>
      </c>
      <c r="R69" s="98">
        <v>346.83893802562017</v>
      </c>
      <c r="S69" s="98">
        <v>338.82469208218566</v>
      </c>
      <c r="T69" s="98">
        <v>335.68130829918505</v>
      </c>
      <c r="U69" s="98">
        <v>324.0603118807735</v>
      </c>
      <c r="V69" s="98">
        <v>321.72116944734819</v>
      </c>
      <c r="W69" s="98">
        <v>276.44633672393439</v>
      </c>
      <c r="X69" s="98">
        <v>204.01313822959943</v>
      </c>
      <c r="Y69" s="98">
        <v>190.37647535231082</v>
      </c>
      <c r="DA69" s="63" t="s">
        <v>2643</v>
      </c>
    </row>
    <row r="70" spans="1:105" ht="12" customHeight="1" x14ac:dyDescent="0.25">
      <c r="A70" s="97" t="s">
        <v>133</v>
      </c>
      <c r="B70" s="98">
        <v>83.128005243453075</v>
      </c>
      <c r="C70" s="98">
        <v>72.696979522587199</v>
      </c>
      <c r="D70" s="98">
        <v>84.04954225638744</v>
      </c>
      <c r="E70" s="98">
        <v>69.581026781889733</v>
      </c>
      <c r="F70" s="98">
        <v>81.148091562352278</v>
      </c>
      <c r="G70" s="98">
        <v>67.887135606769746</v>
      </c>
      <c r="H70" s="98">
        <v>64.322715804986487</v>
      </c>
      <c r="I70" s="98">
        <v>54.44056856361555</v>
      </c>
      <c r="J70" s="98">
        <v>60.30395453284661</v>
      </c>
      <c r="K70" s="98">
        <v>49.292721874175356</v>
      </c>
      <c r="L70" s="98">
        <v>53.363741725412247</v>
      </c>
      <c r="M70" s="98">
        <v>66.176754108008723</v>
      </c>
      <c r="N70" s="98">
        <v>47.466064649417042</v>
      </c>
      <c r="O70" s="98">
        <v>42.79282718238133</v>
      </c>
      <c r="P70" s="98">
        <v>68.252263790575029</v>
      </c>
      <c r="Q70" s="98">
        <v>43.258402048719745</v>
      </c>
      <c r="R70" s="98">
        <v>42.058792641851355</v>
      </c>
      <c r="S70" s="98">
        <v>44.955613049105175</v>
      </c>
      <c r="T70" s="98">
        <v>41.076483319824682</v>
      </c>
      <c r="U70" s="98">
        <v>46.606423408595901</v>
      </c>
      <c r="V70" s="98">
        <v>50.914904666662856</v>
      </c>
      <c r="W70" s="98">
        <v>56.788973996722731</v>
      </c>
      <c r="X70" s="98">
        <v>20.135640276761681</v>
      </c>
      <c r="Y70" s="98">
        <v>36.954605472244189</v>
      </c>
      <c r="DA70" s="63" t="s">
        <v>2644</v>
      </c>
    </row>
    <row r="71" spans="1:105" ht="12" customHeight="1" x14ac:dyDescent="0.25">
      <c r="A71" s="100" t="s">
        <v>212</v>
      </c>
      <c r="B71" s="101">
        <v>83.128005243453075</v>
      </c>
      <c r="C71" s="101">
        <v>72.696979522587199</v>
      </c>
      <c r="D71" s="101">
        <v>84.04954225638744</v>
      </c>
      <c r="E71" s="101">
        <v>69.581026781889733</v>
      </c>
      <c r="F71" s="101">
        <v>81.148091562352278</v>
      </c>
      <c r="G71" s="101">
        <v>67.887135606769746</v>
      </c>
      <c r="H71" s="101">
        <v>64.322715804986487</v>
      </c>
      <c r="I71" s="101">
        <v>54.44056856361555</v>
      </c>
      <c r="J71" s="101">
        <v>60.30395453284661</v>
      </c>
      <c r="K71" s="101">
        <v>49.292721874175356</v>
      </c>
      <c r="L71" s="101">
        <v>53.363741725412247</v>
      </c>
      <c r="M71" s="101">
        <v>66.176754108008723</v>
      </c>
      <c r="N71" s="101">
        <v>47.466064649417042</v>
      </c>
      <c r="O71" s="101">
        <v>42.79282718238133</v>
      </c>
      <c r="P71" s="101">
        <v>68.252263790575029</v>
      </c>
      <c r="Q71" s="101">
        <v>43.258402048719745</v>
      </c>
      <c r="R71" s="101">
        <v>42.058792641851355</v>
      </c>
      <c r="S71" s="101">
        <v>44.955613049105175</v>
      </c>
      <c r="T71" s="101">
        <v>41.076483319824682</v>
      </c>
      <c r="U71" s="101">
        <v>46.606423408595901</v>
      </c>
      <c r="V71" s="101">
        <v>50.914904666662856</v>
      </c>
      <c r="W71" s="101">
        <v>56.788973996722731</v>
      </c>
      <c r="X71" s="101">
        <v>20.135640276761681</v>
      </c>
      <c r="Y71" s="101">
        <v>36.954605472244189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198.64962198267855</v>
      </c>
      <c r="C77" s="122">
        <v>199.10772307931228</v>
      </c>
      <c r="D77" s="122">
        <v>199.01012290263947</v>
      </c>
      <c r="E77" s="122">
        <v>192.49316736992245</v>
      </c>
      <c r="F77" s="122">
        <v>185.91992247497799</v>
      </c>
      <c r="G77" s="122">
        <v>196.54066712345184</v>
      </c>
      <c r="H77" s="122">
        <v>193.1542145630454</v>
      </c>
      <c r="I77" s="122">
        <v>165.71017797479726</v>
      </c>
      <c r="J77" s="122">
        <v>141.79875971375415</v>
      </c>
      <c r="K77" s="122">
        <v>147.41166637144337</v>
      </c>
      <c r="L77" s="122">
        <v>154.37669857895222</v>
      </c>
      <c r="M77" s="122">
        <v>165.34613744564604</v>
      </c>
      <c r="N77" s="122">
        <v>128.50755226642309</v>
      </c>
      <c r="O77" s="122">
        <v>139.52209240204866</v>
      </c>
      <c r="P77" s="122">
        <v>125.88533813503943</v>
      </c>
      <c r="Q77" s="122">
        <v>132.52307595216888</v>
      </c>
      <c r="R77" s="122">
        <v>136.79433336098884</v>
      </c>
      <c r="S77" s="122">
        <v>154.92828417088782</v>
      </c>
      <c r="T77" s="122">
        <v>152.03228328123373</v>
      </c>
      <c r="U77" s="122">
        <v>154.84890391853395</v>
      </c>
      <c r="V77" s="122">
        <v>165.15100101227324</v>
      </c>
      <c r="W77" s="122">
        <v>155.19445529767438</v>
      </c>
      <c r="X77" s="122">
        <v>121.66848544853222</v>
      </c>
      <c r="Y77" s="122">
        <v>109.1714234747966</v>
      </c>
      <c r="DA77" s="130" t="s">
        <v>2651</v>
      </c>
    </row>
    <row r="78" spans="1:105" ht="12" customHeight="1" x14ac:dyDescent="0.25">
      <c r="A78" s="97" t="s">
        <v>189</v>
      </c>
      <c r="B78" s="98">
        <v>204.89464416560492</v>
      </c>
      <c r="C78" s="98">
        <v>206.54764365744492</v>
      </c>
      <c r="D78" s="98">
        <v>208.20015449042941</v>
      </c>
      <c r="E78" s="98">
        <v>205.30823986086349</v>
      </c>
      <c r="F78" s="98">
        <v>203.08247821389949</v>
      </c>
      <c r="G78" s="98">
        <v>209.17847849910029</v>
      </c>
      <c r="H78" s="98">
        <v>202.78435618334692</v>
      </c>
      <c r="I78" s="98">
        <v>171.49301122571899</v>
      </c>
      <c r="J78" s="98">
        <v>151.28176237896193</v>
      </c>
      <c r="K78" s="98">
        <v>156.35192158863211</v>
      </c>
      <c r="L78" s="98">
        <v>159.29517088437871</v>
      </c>
      <c r="M78" s="98">
        <v>166.32658564303895</v>
      </c>
      <c r="N78" s="98">
        <v>130.77015232166517</v>
      </c>
      <c r="O78" s="98">
        <v>143.3541146692304</v>
      </c>
      <c r="P78" s="98">
        <v>128.89707535510931</v>
      </c>
      <c r="Q78" s="98">
        <v>135.61302595558513</v>
      </c>
      <c r="R78" s="98">
        <v>139.97887905801204</v>
      </c>
      <c r="S78" s="98">
        <v>158.56730206950016</v>
      </c>
      <c r="T78" s="98">
        <v>156.13628982471508</v>
      </c>
      <c r="U78" s="98">
        <v>158.69871099805397</v>
      </c>
      <c r="V78" s="98">
        <v>169.69652419920726</v>
      </c>
      <c r="W78" s="98">
        <v>160.43207085544373</v>
      </c>
      <c r="X78" s="98">
        <v>127.46460340013832</v>
      </c>
      <c r="Y78" s="98">
        <v>116.57242311726941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280.53916775861694</v>
      </c>
      <c r="C81" s="117">
        <f t="shared" si="28"/>
        <v>262.72236407666753</v>
      </c>
      <c r="D81" s="117">
        <f t="shared" si="28"/>
        <v>232.63730455556328</v>
      </c>
      <c r="E81" s="117">
        <f t="shared" si="28"/>
        <v>223.39463253137001</v>
      </c>
      <c r="F81" s="117">
        <f t="shared" si="28"/>
        <v>241.59289736073902</v>
      </c>
      <c r="G81" s="117">
        <f t="shared" si="28"/>
        <v>194.00532761134019</v>
      </c>
      <c r="H81" s="117">
        <f t="shared" si="28"/>
        <v>164.02633515610114</v>
      </c>
      <c r="I81" s="117">
        <f t="shared" si="28"/>
        <v>129.72885664804261</v>
      </c>
      <c r="J81" s="117">
        <f t="shared" si="28"/>
        <v>125.05221658904395</v>
      </c>
      <c r="K81" s="117">
        <f t="shared" si="28"/>
        <v>122.39509320419432</v>
      </c>
      <c r="L81" s="117">
        <f t="shared" si="28"/>
        <v>125.30516414666332</v>
      </c>
      <c r="M81" s="117">
        <f t="shared" si="28"/>
        <v>135.28118551325241</v>
      </c>
      <c r="N81" s="117">
        <f t="shared" si="28"/>
        <v>120.44352234632657</v>
      </c>
      <c r="O81" s="117">
        <f t="shared" si="28"/>
        <v>113.61745712521414</v>
      </c>
      <c r="P81" s="117">
        <f t="shared" si="28"/>
        <v>105.38831314875335</v>
      </c>
      <c r="Q81" s="117">
        <f t="shared" si="28"/>
        <v>101.97919216244091</v>
      </c>
      <c r="R81" s="117">
        <f t="shared" ref="R81:V81" si="29">R82+R85+R87+R100</f>
        <v>105.40863776927364</v>
      </c>
      <c r="S81" s="117">
        <f t="shared" si="29"/>
        <v>110.01741023212335</v>
      </c>
      <c r="T81" s="117">
        <f t="shared" si="29"/>
        <v>112.57265466070174</v>
      </c>
      <c r="U81" s="117">
        <f t="shared" si="29"/>
        <v>109.23670184978404</v>
      </c>
      <c r="V81" s="117">
        <f t="shared" si="29"/>
        <v>107.70068454322853</v>
      </c>
      <c r="W81" s="117">
        <f t="shared" ref="W81:Y81" si="30">W82+W85+W87+W100</f>
        <v>99.966599507635948</v>
      </c>
      <c r="X81" s="117">
        <f t="shared" si="30"/>
        <v>90.817441835986386</v>
      </c>
      <c r="Y81" s="117">
        <f t="shared" si="30"/>
        <v>87.721031777666383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195.86911592521051</v>
      </c>
      <c r="C87" s="122">
        <v>185.11967122005856</v>
      </c>
      <c r="D87" s="122">
        <v>154.8504467577022</v>
      </c>
      <c r="E87" s="122">
        <v>143.84775787398183</v>
      </c>
      <c r="F87" s="122">
        <v>156.47308566724539</v>
      </c>
      <c r="G87" s="122">
        <v>120.44463582950358</v>
      </c>
      <c r="H87" s="122">
        <v>98.373641359379718</v>
      </c>
      <c r="I87" s="122">
        <v>72.875646292747547</v>
      </c>
      <c r="J87" s="122">
        <v>66.502850045631035</v>
      </c>
      <c r="K87" s="122">
        <v>66.456852013958411</v>
      </c>
      <c r="L87" s="122">
        <v>70.732880826962528</v>
      </c>
      <c r="M87" s="122">
        <v>79.700721350295581</v>
      </c>
      <c r="N87" s="122">
        <v>71.570409015028687</v>
      </c>
      <c r="O87" s="122">
        <v>64.77176312245291</v>
      </c>
      <c r="P87" s="122">
        <v>53.741413118307321</v>
      </c>
      <c r="Q87" s="122">
        <v>53.595076558290941</v>
      </c>
      <c r="R87" s="122">
        <v>55.308074858246364</v>
      </c>
      <c r="S87" s="122">
        <v>57.483074847395734</v>
      </c>
      <c r="T87" s="122">
        <v>58.710982298942469</v>
      </c>
      <c r="U87" s="122">
        <v>56.424725521537646</v>
      </c>
      <c r="V87" s="122">
        <v>54.750060263176195</v>
      </c>
      <c r="W87" s="122">
        <v>49.373457448599559</v>
      </c>
      <c r="X87" s="122">
        <v>43.275225394481602</v>
      </c>
      <c r="Y87" s="122">
        <v>41.47621964443173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475.4254959198903</v>
      </c>
      <c r="C92" s="101">
        <v>478.72552888953345</v>
      </c>
      <c r="D92" s="101">
        <v>468.02995178828485</v>
      </c>
      <c r="E92" s="101">
        <v>458.0080934305206</v>
      </c>
      <c r="F92" s="101">
        <v>515.73356686770819</v>
      </c>
      <c r="G92" s="101">
        <v>466.52454071641085</v>
      </c>
      <c r="H92" s="101">
        <v>452.10254919121292</v>
      </c>
      <c r="I92" s="101">
        <v>409.63592378039527</v>
      </c>
      <c r="J92" s="101">
        <v>389.8079280684247</v>
      </c>
      <c r="K92" s="101">
        <v>394.15987336706849</v>
      </c>
      <c r="L92" s="101">
        <v>425.98699609720717</v>
      </c>
      <c r="M92" s="101">
        <v>476.89187267835791</v>
      </c>
      <c r="N92" s="101">
        <v>442.32246245274132</v>
      </c>
      <c r="O92" s="101">
        <v>420.6178655373472</v>
      </c>
      <c r="P92" s="101">
        <v>381.4498556739598</v>
      </c>
      <c r="Q92" s="101">
        <v>379.79390950197501</v>
      </c>
      <c r="R92" s="101">
        <v>379.46193359196559</v>
      </c>
      <c r="S92" s="101">
        <v>376.98861923848801</v>
      </c>
      <c r="T92" s="101">
        <v>369.27971527415059</v>
      </c>
      <c r="U92" s="101">
        <v>345.9891971157428</v>
      </c>
      <c r="V92" s="101">
        <v>319.99265880235959</v>
      </c>
      <c r="W92" s="101">
        <v>278.62635876209612</v>
      </c>
      <c r="X92" s="101">
        <v>234.54416775657296</v>
      </c>
      <c r="Y92" s="101">
        <v>217.46233152202964</v>
      </c>
      <c r="DA92" s="131" t="s">
        <v>2665</v>
      </c>
    </row>
    <row r="93" spans="1:105" ht="12" customHeight="1" x14ac:dyDescent="0.25">
      <c r="A93" s="107" t="s">
        <v>123</v>
      </c>
      <c r="B93" s="104">
        <v>87.320442449749294</v>
      </c>
      <c r="C93" s="104">
        <v>76.03763997211324</v>
      </c>
      <c r="D93" s="104">
        <v>86.992797645979437</v>
      </c>
      <c r="E93" s="104">
        <v>71.09986361811049</v>
      </c>
      <c r="F93" s="104">
        <v>99.409916200386959</v>
      </c>
      <c r="G93" s="104">
        <v>75.088089724748826</v>
      </c>
      <c r="H93" s="104">
        <v>71.10477847018538</v>
      </c>
      <c r="I93" s="104">
        <v>59.490217577901191</v>
      </c>
      <c r="J93" s="104">
        <v>71.386181783530361</v>
      </c>
      <c r="K93" s="104">
        <v>57.304244535210351</v>
      </c>
      <c r="L93" s="104">
        <v>59.178998021321028</v>
      </c>
      <c r="M93" s="104">
        <v>82.770228084568117</v>
      </c>
      <c r="N93" s="104">
        <v>55.738013140713498</v>
      </c>
      <c r="O93" s="104">
        <v>50.003334334169224</v>
      </c>
      <c r="P93" s="104">
        <v>76.180863179371272</v>
      </c>
      <c r="Q93" s="104">
        <v>48.843304773941874</v>
      </c>
      <c r="R93" s="104">
        <v>46.75024566629159</v>
      </c>
      <c r="S93" s="104">
        <v>51.004872436957243</v>
      </c>
      <c r="T93" s="104">
        <v>46.025511045593866</v>
      </c>
      <c r="U93" s="104">
        <v>50.888939974042884</v>
      </c>
      <c r="V93" s="104">
        <v>51.725907103522587</v>
      </c>
      <c r="W93" s="104">
        <v>59.247439883635934</v>
      </c>
      <c r="X93" s="104">
        <v>24.973563481238617</v>
      </c>
      <c r="Y93" s="104">
        <v>43.630099741982448</v>
      </c>
      <c r="DA93" s="132" t="s">
        <v>2666</v>
      </c>
    </row>
    <row r="94" spans="1:105" ht="12" customHeight="1" x14ac:dyDescent="0.25">
      <c r="A94" s="108" t="s">
        <v>50</v>
      </c>
      <c r="B94" s="98">
        <v>87.320442449749294</v>
      </c>
      <c r="C94" s="98">
        <v>76.03763997211324</v>
      </c>
      <c r="D94" s="98">
        <v>86.992797645979437</v>
      </c>
      <c r="E94" s="98">
        <v>71.09986361811049</v>
      </c>
      <c r="F94" s="98">
        <v>99.409916200386959</v>
      </c>
      <c r="G94" s="98">
        <v>75.088089724748826</v>
      </c>
      <c r="H94" s="98">
        <v>71.10477847018538</v>
      </c>
      <c r="I94" s="98">
        <v>59.490217577901191</v>
      </c>
      <c r="J94" s="98">
        <v>71.386181783530361</v>
      </c>
      <c r="K94" s="98">
        <v>57.304244535210351</v>
      </c>
      <c r="L94" s="98">
        <v>59.178998021321028</v>
      </c>
      <c r="M94" s="98">
        <v>82.770228084568117</v>
      </c>
      <c r="N94" s="98">
        <v>55.738013140713498</v>
      </c>
      <c r="O94" s="98">
        <v>50.003334334169224</v>
      </c>
      <c r="P94" s="98">
        <v>76.180863179371272</v>
      </c>
      <c r="Q94" s="98">
        <v>48.843304773941874</v>
      </c>
      <c r="R94" s="98">
        <v>46.75024566629159</v>
      </c>
      <c r="S94" s="98">
        <v>51.004872436957243</v>
      </c>
      <c r="T94" s="98">
        <v>46.025511045593866</v>
      </c>
      <c r="U94" s="98">
        <v>50.888939974042884</v>
      </c>
      <c r="V94" s="98">
        <v>51.725907103522587</v>
      </c>
      <c r="W94" s="98">
        <v>59.247439883635934</v>
      </c>
      <c r="X94" s="98">
        <v>24.973563481238617</v>
      </c>
      <c r="Y94" s="98">
        <v>43.630099741982448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84.670051833406461</v>
      </c>
      <c r="C100" s="122">
        <v>77.602692856608954</v>
      </c>
      <c r="D100" s="122">
        <v>77.786857797861089</v>
      </c>
      <c r="E100" s="122">
        <v>79.546874657388187</v>
      </c>
      <c r="F100" s="122">
        <v>85.119811693493631</v>
      </c>
      <c r="G100" s="122">
        <v>73.560691781836624</v>
      </c>
      <c r="H100" s="122">
        <v>65.652693796721422</v>
      </c>
      <c r="I100" s="122">
        <v>56.853210355295062</v>
      </c>
      <c r="J100" s="122">
        <v>58.549366543412916</v>
      </c>
      <c r="K100" s="122">
        <v>55.938241190235914</v>
      </c>
      <c r="L100" s="122">
        <v>54.57228331970078</v>
      </c>
      <c r="M100" s="122">
        <v>55.580464162956829</v>
      </c>
      <c r="N100" s="122">
        <v>48.873113331297894</v>
      </c>
      <c r="O100" s="122">
        <v>48.845694002761228</v>
      </c>
      <c r="P100" s="122">
        <v>51.646900030446034</v>
      </c>
      <c r="Q100" s="122">
        <v>48.384115604149969</v>
      </c>
      <c r="R100" s="122">
        <v>50.100562911027275</v>
      </c>
      <c r="S100" s="122">
        <v>52.534335384727619</v>
      </c>
      <c r="T100" s="122">
        <v>53.861672361759283</v>
      </c>
      <c r="U100" s="122">
        <v>52.811976328246395</v>
      </c>
      <c r="V100" s="122">
        <v>52.950624280052338</v>
      </c>
      <c r="W100" s="122">
        <v>50.593142059036389</v>
      </c>
      <c r="X100" s="122">
        <v>47.542216441504792</v>
      </c>
      <c r="Y100" s="122">
        <v>46.244812133234646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234.57345116020531</v>
      </c>
      <c r="C102" s="98">
        <v>228.54602782204839</v>
      </c>
      <c r="D102" s="98">
        <v>230.76087662979072</v>
      </c>
      <c r="E102" s="98">
        <v>224.60119730440334</v>
      </c>
      <c r="F102" s="98">
        <v>241.32748486132724</v>
      </c>
      <c r="G102" s="98">
        <v>225.41587241192883</v>
      </c>
      <c r="H102" s="98">
        <v>215.33472112900191</v>
      </c>
      <c r="I102" s="98">
        <v>194.00028177822708</v>
      </c>
      <c r="J102" s="98">
        <v>188.48522850874022</v>
      </c>
      <c r="K102" s="98">
        <v>178.65203804404356</v>
      </c>
      <c r="L102" s="98">
        <v>173.81260954093588</v>
      </c>
      <c r="M102" s="98">
        <v>178.83043510703004</v>
      </c>
      <c r="N102" s="98">
        <v>153.17993450072268</v>
      </c>
      <c r="O102" s="98">
        <v>153.12961217198676</v>
      </c>
      <c r="P102" s="98">
        <v>157.35238954700353</v>
      </c>
      <c r="Q102" s="98">
        <v>151.44270505341183</v>
      </c>
      <c r="R102" s="98">
        <v>158.81891814252447</v>
      </c>
      <c r="S102" s="98">
        <v>173.46463392318196</v>
      </c>
      <c r="T102" s="98">
        <v>179.87840909672227</v>
      </c>
      <c r="U102" s="98">
        <v>179.99149720010811</v>
      </c>
      <c r="V102" s="98">
        <v>179.19710061643821</v>
      </c>
      <c r="W102" s="98">
        <v>167.54588350921097</v>
      </c>
      <c r="X102" s="98">
        <v>148.09622576430064</v>
      </c>
      <c r="Y102" s="98">
        <v>139.90755239465196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92.396089327696814</v>
      </c>
      <c r="C105" s="117">
        <f t="shared" si="35"/>
        <v>87.485634705390652</v>
      </c>
      <c r="D105" s="117">
        <f t="shared" si="35"/>
        <v>87.406065910853201</v>
      </c>
      <c r="E105" s="117">
        <f t="shared" si="35"/>
        <v>85.954925537587243</v>
      </c>
      <c r="F105" s="117">
        <f t="shared" si="35"/>
        <v>92.163957757538924</v>
      </c>
      <c r="G105" s="117">
        <f t="shared" si="35"/>
        <v>82.216073129956783</v>
      </c>
      <c r="H105" s="117">
        <f t="shared" si="35"/>
        <v>73.292901499036617</v>
      </c>
      <c r="I105" s="117">
        <f t="shared" si="35"/>
        <v>63.961199103970365</v>
      </c>
      <c r="J105" s="117">
        <f t="shared" si="35"/>
        <v>65.181236219398798</v>
      </c>
      <c r="K105" s="117">
        <f t="shared" si="35"/>
        <v>62.457087220486962</v>
      </c>
      <c r="L105" s="117">
        <f t="shared" si="35"/>
        <v>60.264187956935238</v>
      </c>
      <c r="M105" s="117">
        <f t="shared" si="35"/>
        <v>61.403783136198022</v>
      </c>
      <c r="N105" s="117">
        <f t="shared" si="35"/>
        <v>55.079713896986163</v>
      </c>
      <c r="O105" s="117">
        <f t="shared" si="35"/>
        <v>56.861367372286516</v>
      </c>
      <c r="P105" s="117">
        <f t="shared" si="35"/>
        <v>60.034439157920119</v>
      </c>
      <c r="Q105" s="117">
        <f t="shared" si="35"/>
        <v>56.88391372239299</v>
      </c>
      <c r="R105" s="117">
        <f t="shared" ref="R105:V105" si="36">R106+R109+R111+R120</f>
        <v>56.416246061470865</v>
      </c>
      <c r="S105" s="117">
        <f t="shared" si="36"/>
        <v>58.410817720586607</v>
      </c>
      <c r="T105" s="117">
        <f t="shared" si="36"/>
        <v>59.076813644281337</v>
      </c>
      <c r="U105" s="117">
        <f t="shared" si="36"/>
        <v>56.342194958002061</v>
      </c>
      <c r="V105" s="117">
        <f t="shared" si="36"/>
        <v>56.555417594412212</v>
      </c>
      <c r="W105" s="117">
        <f t="shared" ref="W105:Y105" si="37">W106+W109+W111+W120</f>
        <v>54.693138146265696</v>
      </c>
      <c r="X105" s="117">
        <f t="shared" si="37"/>
        <v>53.437269289782122</v>
      </c>
      <c r="Y105" s="117">
        <f t="shared" si="37"/>
        <v>51.422351844441955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92.396089327696814</v>
      </c>
      <c r="C120" s="122">
        <v>87.485634705390652</v>
      </c>
      <c r="D120" s="122">
        <v>87.406065910853201</v>
      </c>
      <c r="E120" s="122">
        <v>85.954925537587243</v>
      </c>
      <c r="F120" s="122">
        <v>92.163957757538924</v>
      </c>
      <c r="G120" s="122">
        <v>82.216073129956783</v>
      </c>
      <c r="H120" s="122">
        <v>73.292901499036617</v>
      </c>
      <c r="I120" s="122">
        <v>63.961199103970365</v>
      </c>
      <c r="J120" s="122">
        <v>65.181236219398798</v>
      </c>
      <c r="K120" s="122">
        <v>62.457087220486962</v>
      </c>
      <c r="L120" s="122">
        <v>60.264187956935238</v>
      </c>
      <c r="M120" s="122">
        <v>61.403783136198022</v>
      </c>
      <c r="N120" s="122">
        <v>55.079713896986163</v>
      </c>
      <c r="O120" s="122">
        <v>56.861367372286516</v>
      </c>
      <c r="P120" s="122">
        <v>60.034439157920119</v>
      </c>
      <c r="Q120" s="122">
        <v>56.88391372239299</v>
      </c>
      <c r="R120" s="122">
        <v>56.416246061470865</v>
      </c>
      <c r="S120" s="122">
        <v>58.410817720586607</v>
      </c>
      <c r="T120" s="122">
        <v>59.076813644281337</v>
      </c>
      <c r="U120" s="122">
        <v>56.342194958002061</v>
      </c>
      <c r="V120" s="122">
        <v>56.555417594412212</v>
      </c>
      <c r="W120" s="122">
        <v>54.693138146265696</v>
      </c>
      <c r="X120" s="122">
        <v>53.437269289782122</v>
      </c>
      <c r="Y120" s="122">
        <v>51.422351844441955</v>
      </c>
      <c r="DA120" s="130" t="s">
        <v>2692</v>
      </c>
    </row>
    <row r="121" spans="1:105" ht="12" customHeight="1" x14ac:dyDescent="0.25">
      <c r="A121" s="97" t="s">
        <v>50</v>
      </c>
      <c r="B121" s="98">
        <v>234.57345116020537</v>
      </c>
      <c r="C121" s="98">
        <v>228.85734875830454</v>
      </c>
      <c r="D121" s="98">
        <v>231.54235237840575</v>
      </c>
      <c r="E121" s="98">
        <v>225.44868547328235</v>
      </c>
      <c r="F121" s="98">
        <v>242.06730501003858</v>
      </c>
      <c r="G121" s="98">
        <v>225.9227588788896</v>
      </c>
      <c r="H121" s="98">
        <v>215.50300888522705</v>
      </c>
      <c r="I121" s="98">
        <v>194.01563728204343</v>
      </c>
      <c r="J121" s="98">
        <v>188.50082084635457</v>
      </c>
      <c r="K121" s="98">
        <v>178.66644114292612</v>
      </c>
      <c r="L121" s="98">
        <v>173.83565905615228</v>
      </c>
      <c r="M121" s="98">
        <v>178.85070167448154</v>
      </c>
      <c r="N121" s="98">
        <v>153.18465885155075</v>
      </c>
      <c r="O121" s="98">
        <v>153.12849853014657</v>
      </c>
      <c r="P121" s="98">
        <v>157.36085934570121</v>
      </c>
      <c r="Q121" s="98">
        <v>151.45342028587135</v>
      </c>
      <c r="R121" s="98">
        <v>158.82885104904858</v>
      </c>
      <c r="S121" s="98">
        <v>173.4721271482627</v>
      </c>
      <c r="T121" s="98">
        <v>179.88557862472183</v>
      </c>
      <c r="U121" s="98">
        <v>179.9586525524245</v>
      </c>
      <c r="V121" s="98">
        <v>179.09215571563868</v>
      </c>
      <c r="W121" s="98">
        <v>167.49773557293869</v>
      </c>
      <c r="X121" s="98">
        <v>148.10608062209809</v>
      </c>
      <c r="Y121" s="98">
        <v>139.92292580829732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94.580221285925347</v>
      </c>
      <c r="G124" s="117">
        <f t="shared" si="42"/>
        <v>87.927715001569638</v>
      </c>
      <c r="H124" s="117">
        <f t="shared" si="42"/>
        <v>82.407516956645551</v>
      </c>
      <c r="I124" s="117">
        <f t="shared" si="42"/>
        <v>74.255831943474078</v>
      </c>
      <c r="J124" s="117">
        <f t="shared" si="42"/>
        <v>74.722849616165433</v>
      </c>
      <c r="K124" s="117">
        <f t="shared" si="42"/>
        <v>70.489513753664909</v>
      </c>
      <c r="L124" s="117">
        <f t="shared" si="42"/>
        <v>66.277325727624017</v>
      </c>
      <c r="M124" s="117">
        <f t="shared" si="42"/>
        <v>62.46209255958361</v>
      </c>
      <c r="N124" s="117">
        <f t="shared" si="42"/>
        <v>55.576745009796852</v>
      </c>
      <c r="O124" s="117">
        <f t="shared" si="42"/>
        <v>54.26333347501653</v>
      </c>
      <c r="P124" s="117">
        <f t="shared" si="42"/>
        <v>56.418297434151498</v>
      </c>
      <c r="Q124" s="117">
        <f t="shared" si="42"/>
        <v>53.542762934897624</v>
      </c>
      <c r="R124" s="117">
        <f t="shared" ref="R124:V124" si="43">R125+R128+R130+R139</f>
        <v>56.348220564473834</v>
      </c>
      <c r="S124" s="117">
        <f t="shared" si="43"/>
        <v>59.059996744233416</v>
      </c>
      <c r="T124" s="117">
        <f t="shared" si="43"/>
        <v>60.013040661885178</v>
      </c>
      <c r="U124" s="117">
        <f t="shared" si="43"/>
        <v>58.181825073520656</v>
      </c>
      <c r="V124" s="117">
        <f t="shared" si="43"/>
        <v>57.890744027666436</v>
      </c>
      <c r="W124" s="117">
        <f t="shared" ref="W124:Y124" si="44">W125+W128+W130+W139</f>
        <v>54.810845719212317</v>
      </c>
      <c r="X124" s="117">
        <f t="shared" si="44"/>
        <v>49.42464717253285</v>
      </c>
      <c r="Y124" s="117">
        <f t="shared" si="44"/>
        <v>47.922688554771113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94.580221285925347</v>
      </c>
      <c r="G139" s="122">
        <v>87.927715001569638</v>
      </c>
      <c r="H139" s="122">
        <v>82.407516956645551</v>
      </c>
      <c r="I139" s="122">
        <v>74.255831943474078</v>
      </c>
      <c r="J139" s="122">
        <v>74.722849616165433</v>
      </c>
      <c r="K139" s="122">
        <v>70.489513753664909</v>
      </c>
      <c r="L139" s="122">
        <v>66.277325727624017</v>
      </c>
      <c r="M139" s="122">
        <v>62.46209255958361</v>
      </c>
      <c r="N139" s="122">
        <v>55.576745009796852</v>
      </c>
      <c r="O139" s="122">
        <v>54.26333347501653</v>
      </c>
      <c r="P139" s="122">
        <v>56.418297434151498</v>
      </c>
      <c r="Q139" s="122">
        <v>53.542762934897624</v>
      </c>
      <c r="R139" s="122">
        <v>56.348220564473834</v>
      </c>
      <c r="S139" s="122">
        <v>59.059996744233416</v>
      </c>
      <c r="T139" s="122">
        <v>60.013040661885178</v>
      </c>
      <c r="U139" s="122">
        <v>58.181825073520656</v>
      </c>
      <c r="V139" s="122">
        <v>57.890744027666436</v>
      </c>
      <c r="W139" s="122">
        <v>54.810845719212317</v>
      </c>
      <c r="X139" s="122">
        <v>49.42464717253285</v>
      </c>
      <c r="Y139" s="122">
        <v>47.922688554771113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240.85235374607225</v>
      </c>
      <c r="G140" s="98">
        <v>225.19321831899398</v>
      </c>
      <c r="H140" s="98">
        <v>215.28463675593386</v>
      </c>
      <c r="I140" s="98">
        <v>194.0185208953838</v>
      </c>
      <c r="J140" s="98">
        <v>188.51165884400592</v>
      </c>
      <c r="K140" s="98">
        <v>178.65471324981371</v>
      </c>
      <c r="L140" s="98">
        <v>173.79495586010339</v>
      </c>
      <c r="M140" s="98">
        <v>178.78503475086541</v>
      </c>
      <c r="N140" s="98">
        <v>153.13829935313944</v>
      </c>
      <c r="O140" s="98">
        <v>153.10217037659157</v>
      </c>
      <c r="P140" s="98">
        <v>157.34094646187231</v>
      </c>
      <c r="Q140" s="98">
        <v>151.44652391855561</v>
      </c>
      <c r="R140" s="98">
        <v>158.83158162307649</v>
      </c>
      <c r="S140" s="98">
        <v>173.48597511221166</v>
      </c>
      <c r="T140" s="98">
        <v>179.87404063492892</v>
      </c>
      <c r="U140" s="98">
        <v>179.92744300241148</v>
      </c>
      <c r="V140" s="98">
        <v>179.13298634672728</v>
      </c>
      <c r="W140" s="98">
        <v>167.55691914683402</v>
      </c>
      <c r="X140" s="98">
        <v>148.21198756119503</v>
      </c>
      <c r="Y140" s="98">
        <v>140.02400304450541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329.04914443418181</v>
      </c>
      <c r="C143" s="117">
        <f t="shared" si="49"/>
        <v>311.13791944057084</v>
      </c>
      <c r="D143" s="117">
        <f t="shared" si="49"/>
        <v>277.53546964642555</v>
      </c>
      <c r="E143" s="117">
        <f t="shared" si="49"/>
        <v>264.96682248002412</v>
      </c>
      <c r="F143" s="117">
        <f t="shared" si="49"/>
        <v>295.34234700160249</v>
      </c>
      <c r="G143" s="117">
        <f t="shared" si="49"/>
        <v>236.78612999868625</v>
      </c>
      <c r="H143" s="117">
        <f t="shared" si="49"/>
        <v>206.18804303746737</v>
      </c>
      <c r="I143" s="117">
        <f t="shared" si="49"/>
        <v>165.60975726829241</v>
      </c>
      <c r="J143" s="117">
        <f t="shared" si="49"/>
        <v>166.04684012739469</v>
      </c>
      <c r="K143" s="117">
        <f t="shared" si="49"/>
        <v>169.57549849042164</v>
      </c>
      <c r="L143" s="117">
        <f t="shared" si="49"/>
        <v>174.13140495952214</v>
      </c>
      <c r="M143" s="117">
        <f t="shared" si="49"/>
        <v>191.68940084481537</v>
      </c>
      <c r="N143" s="117">
        <f t="shared" si="49"/>
        <v>168.35706477795887</v>
      </c>
      <c r="O143" s="117">
        <f t="shared" si="49"/>
        <v>157.07907451354649</v>
      </c>
      <c r="P143" s="117">
        <f t="shared" si="49"/>
        <v>144.94633762241253</v>
      </c>
      <c r="Q143" s="117">
        <f t="shared" si="49"/>
        <v>137.17746688395792</v>
      </c>
      <c r="R143" s="117">
        <f t="shared" ref="R143:V143" si="50">R144+R146+R148+R157</f>
        <v>141.16753027403632</v>
      </c>
      <c r="S143" s="117">
        <f t="shared" si="50"/>
        <v>144.78684996862901</v>
      </c>
      <c r="T143" s="117">
        <f t="shared" si="50"/>
        <v>145.57868362422528</v>
      </c>
      <c r="U143" s="117">
        <f t="shared" si="50"/>
        <v>138.1010813510336</v>
      </c>
      <c r="V143" s="117">
        <f t="shared" si="50"/>
        <v>143.97357682363673</v>
      </c>
      <c r="W143" s="117">
        <f t="shared" ref="W143:Y143" si="51">W144+W146+W148+W157</f>
        <v>141.43736114956553</v>
      </c>
      <c r="X143" s="117">
        <f t="shared" si="51"/>
        <v>139.81906573802968</v>
      </c>
      <c r="Y143" s="117">
        <f t="shared" si="51"/>
        <v>131.59875583199374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236.64606870745826</v>
      </c>
      <c r="C148" s="122">
        <v>226.03944952429677</v>
      </c>
      <c r="D148" s="122">
        <v>193.2211186775497</v>
      </c>
      <c r="E148" s="122">
        <v>177.8498547033123</v>
      </c>
      <c r="F148" s="122">
        <v>201.38768745221739</v>
      </c>
      <c r="G148" s="122">
        <v>155.49074288667111</v>
      </c>
      <c r="H148" s="122">
        <v>132.33958247465208</v>
      </c>
      <c r="I148" s="122">
        <v>101.32849474100907</v>
      </c>
      <c r="J148" s="122">
        <v>92.962610556581225</v>
      </c>
      <c r="K148" s="122">
        <v>99.808356497745194</v>
      </c>
      <c r="L148" s="122">
        <v>107.50737134870428</v>
      </c>
      <c r="M148" s="122">
        <v>125.6297959171752</v>
      </c>
      <c r="N148" s="122">
        <v>110.8254790651695</v>
      </c>
      <c r="O148" s="122">
        <v>100.42153926079583</v>
      </c>
      <c r="P148" s="122">
        <v>86.374377114727437</v>
      </c>
      <c r="Q148" s="122">
        <v>82.855859668517539</v>
      </c>
      <c r="R148" s="122">
        <v>84.922633333519812</v>
      </c>
      <c r="S148" s="122">
        <v>86.923609725626648</v>
      </c>
      <c r="T148" s="122">
        <v>86.712781653599123</v>
      </c>
      <c r="U148" s="122">
        <v>81.680142683549917</v>
      </c>
      <c r="V148" s="122">
        <v>82.827619487442107</v>
      </c>
      <c r="W148" s="122">
        <v>80.532502912041807</v>
      </c>
      <c r="X148" s="122">
        <v>78.470191914180802</v>
      </c>
      <c r="Y148" s="122">
        <v>73.781456624435165</v>
      </c>
      <c r="DA148" s="130" t="s">
        <v>2718</v>
      </c>
    </row>
    <row r="149" spans="1:105" ht="12" customHeight="1" x14ac:dyDescent="0.25">
      <c r="A149" s="97" t="s">
        <v>124</v>
      </c>
      <c r="B149" s="98">
        <v>475.4254959198903</v>
      </c>
      <c r="C149" s="98">
        <v>479.12915876651539</v>
      </c>
      <c r="D149" s="98">
        <v>468.98596980896451</v>
      </c>
      <c r="E149" s="98">
        <v>457.84403445468632</v>
      </c>
      <c r="F149" s="98">
        <v>513.62391347106961</v>
      </c>
      <c r="G149" s="98">
        <v>465.34193422151071</v>
      </c>
      <c r="H149" s="98">
        <v>451.96424577393788</v>
      </c>
      <c r="I149" s="98">
        <v>409.9862411472343</v>
      </c>
      <c r="J149" s="98">
        <v>389.04831609519857</v>
      </c>
      <c r="K149" s="98">
        <v>391.62853105499801</v>
      </c>
      <c r="L149" s="98">
        <v>422.45335461727944</v>
      </c>
      <c r="M149" s="98">
        <v>471.62029289696653</v>
      </c>
      <c r="N149" s="98">
        <v>437.94708371597159</v>
      </c>
      <c r="O149" s="98">
        <v>418.85987856578561</v>
      </c>
      <c r="P149" s="98">
        <v>384.04852830517456</v>
      </c>
      <c r="Q149" s="98">
        <v>384.64080917196878</v>
      </c>
      <c r="R149" s="98">
        <v>382.48491223496188</v>
      </c>
      <c r="S149" s="98">
        <v>378.23729698596685</v>
      </c>
      <c r="T149" s="98">
        <v>369.73279832341444</v>
      </c>
      <c r="U149" s="98">
        <v>339.42748803687402</v>
      </c>
      <c r="V149" s="98">
        <v>310.23426869492937</v>
      </c>
      <c r="W149" s="98">
        <v>269.32420106104053</v>
      </c>
      <c r="X149" s="98">
        <v>226.79706884703262</v>
      </c>
      <c r="Y149" s="98">
        <v>212.7574737110458</v>
      </c>
      <c r="DA149" s="63" t="s">
        <v>2719</v>
      </c>
    </row>
    <row r="150" spans="1:105" ht="12" customHeight="1" x14ac:dyDescent="0.25">
      <c r="A150" s="97" t="s">
        <v>123</v>
      </c>
      <c r="B150" s="98">
        <v>87.320442449749294</v>
      </c>
      <c r="C150" s="98">
        <v>77.13087309036321</v>
      </c>
      <c r="D150" s="98">
        <v>89.071517829945819</v>
      </c>
      <c r="E150" s="98">
        <v>71.908807456665912</v>
      </c>
      <c r="F150" s="98">
        <v>98.423386082623892</v>
      </c>
      <c r="G150" s="98">
        <v>74.745941698005069</v>
      </c>
      <c r="H150" s="98">
        <v>70.961987866966098</v>
      </c>
      <c r="I150" s="98">
        <v>59.55686645772262</v>
      </c>
      <c r="J150" s="98">
        <v>71.115597882911032</v>
      </c>
      <c r="K150" s="98">
        <v>56.921911429875017</v>
      </c>
      <c r="L150" s="98">
        <v>58.702214698321725</v>
      </c>
      <c r="M150" s="98">
        <v>82.08144847303366</v>
      </c>
      <c r="N150" s="98">
        <v>55.359119516527777</v>
      </c>
      <c r="O150" s="98">
        <v>50.00965382725385</v>
      </c>
      <c r="P150" s="98">
        <v>77.015862867518507</v>
      </c>
      <c r="Q150" s="98">
        <v>49.602187402990197</v>
      </c>
      <c r="R150" s="98">
        <v>47.062558576704205</v>
      </c>
      <c r="S150" s="98">
        <v>51.03146081868686</v>
      </c>
      <c r="T150" s="98">
        <v>45.995917975469652</v>
      </c>
      <c r="U150" s="98">
        <v>50.020073945145597</v>
      </c>
      <c r="V150" s="98">
        <v>50.118297802690392</v>
      </c>
      <c r="W150" s="98">
        <v>57.698028667530501</v>
      </c>
      <c r="X150" s="98">
        <v>24.56792297943251</v>
      </c>
      <c r="Y150" s="98">
        <v>43.090974709465705</v>
      </c>
      <c r="DA150" s="63" t="s">
        <v>2720</v>
      </c>
    </row>
    <row r="151" spans="1:105" ht="12" customHeight="1" x14ac:dyDescent="0.25">
      <c r="A151" s="100" t="s">
        <v>50</v>
      </c>
      <c r="B151" s="101">
        <v>87.320442449749294</v>
      </c>
      <c r="C151" s="101">
        <v>77.13087309036321</v>
      </c>
      <c r="D151" s="101">
        <v>89.071517829945819</v>
      </c>
      <c r="E151" s="101">
        <v>71.908807456665912</v>
      </c>
      <c r="F151" s="101">
        <v>98.423386082623892</v>
      </c>
      <c r="G151" s="101">
        <v>74.745941698005069</v>
      </c>
      <c r="H151" s="101">
        <v>70.961987866966098</v>
      </c>
      <c r="I151" s="101">
        <v>59.55686645772262</v>
      </c>
      <c r="J151" s="101">
        <v>71.115597882911032</v>
      </c>
      <c r="K151" s="101">
        <v>56.921911429875017</v>
      </c>
      <c r="L151" s="101">
        <v>58.702214698321725</v>
      </c>
      <c r="M151" s="101">
        <v>82.08144847303366</v>
      </c>
      <c r="N151" s="101">
        <v>55.359119516527777</v>
      </c>
      <c r="O151" s="101">
        <v>50.00965382725385</v>
      </c>
      <c r="P151" s="101">
        <v>77.015862867518507</v>
      </c>
      <c r="Q151" s="101">
        <v>49.602187402990197</v>
      </c>
      <c r="R151" s="101">
        <v>47.062558576704205</v>
      </c>
      <c r="S151" s="101">
        <v>51.03146081868686</v>
      </c>
      <c r="T151" s="101">
        <v>45.995917975469652</v>
      </c>
      <c r="U151" s="101">
        <v>50.020073945145597</v>
      </c>
      <c r="V151" s="101">
        <v>50.118297802690392</v>
      </c>
      <c r="W151" s="101">
        <v>57.698028667530501</v>
      </c>
      <c r="X151" s="101">
        <v>24.56792297943251</v>
      </c>
      <c r="Y151" s="101">
        <v>43.090974709465705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92.403075726723571</v>
      </c>
      <c r="C157" s="122">
        <v>85.098469916274084</v>
      </c>
      <c r="D157" s="122">
        <v>84.314350968875871</v>
      </c>
      <c r="E157" s="122">
        <v>87.116967776711789</v>
      </c>
      <c r="F157" s="122">
        <v>93.954659549385113</v>
      </c>
      <c r="G157" s="122">
        <v>81.295387112015121</v>
      </c>
      <c r="H157" s="122">
        <v>73.848460562815291</v>
      </c>
      <c r="I157" s="122">
        <v>64.28126252728336</v>
      </c>
      <c r="J157" s="122">
        <v>73.084229570813463</v>
      </c>
      <c r="K157" s="122">
        <v>69.767141992676457</v>
      </c>
      <c r="L157" s="122">
        <v>66.624033610817861</v>
      </c>
      <c r="M157" s="122">
        <v>66.059604927640166</v>
      </c>
      <c r="N157" s="122">
        <v>57.531585712789372</v>
      </c>
      <c r="O157" s="122">
        <v>56.657535252750662</v>
      </c>
      <c r="P157" s="122">
        <v>58.571960507685084</v>
      </c>
      <c r="Q157" s="122">
        <v>54.32160721544038</v>
      </c>
      <c r="R157" s="122">
        <v>56.244896940516519</v>
      </c>
      <c r="S157" s="122">
        <v>57.863240243002359</v>
      </c>
      <c r="T157" s="122">
        <v>58.865901970626169</v>
      </c>
      <c r="U157" s="122">
        <v>56.420938667483675</v>
      </c>
      <c r="V157" s="122">
        <v>61.145957336194613</v>
      </c>
      <c r="W157" s="122">
        <v>60.904858237523733</v>
      </c>
      <c r="X157" s="122">
        <v>61.348873823848891</v>
      </c>
      <c r="Y157" s="122">
        <v>57.817299207558584</v>
      </c>
      <c r="DA157" s="130" t="s">
        <v>2727</v>
      </c>
    </row>
    <row r="158" spans="1:105" ht="12" customHeight="1" x14ac:dyDescent="0.25">
      <c r="A158" s="97" t="s">
        <v>50</v>
      </c>
      <c r="B158" s="98">
        <v>234.57345116020531</v>
      </c>
      <c r="C158" s="98">
        <v>228.60572969435029</v>
      </c>
      <c r="D158" s="98">
        <v>230.90224717902919</v>
      </c>
      <c r="E158" s="98">
        <v>224.6081344742025</v>
      </c>
      <c r="F158" s="98">
        <v>241.23386833094017</v>
      </c>
      <c r="G158" s="98">
        <v>225.36942384709363</v>
      </c>
      <c r="H158" s="98">
        <v>215.32835161806773</v>
      </c>
      <c r="I158" s="98">
        <v>194.00484866338357</v>
      </c>
      <c r="J158" s="98">
        <v>188.4723547480709</v>
      </c>
      <c r="K158" s="98">
        <v>178.62974350329955</v>
      </c>
      <c r="L158" s="98">
        <v>173.78721402130168</v>
      </c>
      <c r="M158" s="98">
        <v>178.80278702365803</v>
      </c>
      <c r="N158" s="98">
        <v>153.16053555035802</v>
      </c>
      <c r="O158" s="98">
        <v>153.11947180299615</v>
      </c>
      <c r="P158" s="98">
        <v>157.35373695764559</v>
      </c>
      <c r="Q158" s="98">
        <v>151.44790623302825</v>
      </c>
      <c r="R158" s="98">
        <v>158.80971067898764</v>
      </c>
      <c r="S158" s="98">
        <v>173.43644672147397</v>
      </c>
      <c r="T158" s="98">
        <v>179.83582166063351</v>
      </c>
      <c r="U158" s="98">
        <v>179.75462175887031</v>
      </c>
      <c r="V158" s="98">
        <v>178.77917875839432</v>
      </c>
      <c r="W158" s="98">
        <v>167.16288426128096</v>
      </c>
      <c r="X158" s="98">
        <v>147.86211755049882</v>
      </c>
      <c r="Y158" s="98">
        <v>139.78360894433951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329.06086236569411</v>
      </c>
      <c r="C161" s="117">
        <f t="shared" si="54"/>
        <v>322.01522906307207</v>
      </c>
      <c r="D161" s="117">
        <f t="shared" si="54"/>
        <v>304.82737158719146</v>
      </c>
      <c r="E161" s="117">
        <f t="shared" si="54"/>
        <v>289.74632548199298</v>
      </c>
      <c r="F161" s="117">
        <f t="shared" si="54"/>
        <v>314.22287189003924</v>
      </c>
      <c r="G161" s="117">
        <f t="shared" si="54"/>
        <v>260.00013413704943</v>
      </c>
      <c r="H161" s="117">
        <f t="shared" si="54"/>
        <v>222.42235144068303</v>
      </c>
      <c r="I161" s="117">
        <f t="shared" si="54"/>
        <v>184.42036644292531</v>
      </c>
      <c r="J161" s="117">
        <f t="shared" si="54"/>
        <v>176.25926986927232</v>
      </c>
      <c r="K161" s="117">
        <f t="shared" si="54"/>
        <v>173.0083449053194</v>
      </c>
      <c r="L161" s="117">
        <f t="shared" si="54"/>
        <v>175.41235660107327</v>
      </c>
      <c r="M161" s="117">
        <f t="shared" si="54"/>
        <v>188.82674605790766</v>
      </c>
      <c r="N161" s="117">
        <f t="shared" si="54"/>
        <v>167.54189102150332</v>
      </c>
      <c r="O161" s="117">
        <f t="shared" si="54"/>
        <v>166.97752243278615</v>
      </c>
      <c r="P161" s="117">
        <f t="shared" si="54"/>
        <v>159.75830637213716</v>
      </c>
      <c r="Q161" s="117">
        <f t="shared" si="54"/>
        <v>154.02828807952744</v>
      </c>
      <c r="R161" s="117">
        <f t="shared" ref="R161:V161" si="55">R162+R164+R166+R175</f>
        <v>155.35050830052745</v>
      </c>
      <c r="S161" s="117">
        <f t="shared" si="55"/>
        <v>155.91987965947453</v>
      </c>
      <c r="T161" s="117">
        <f t="shared" si="55"/>
        <v>153.37482920291563</v>
      </c>
      <c r="U161" s="117">
        <f t="shared" si="55"/>
        <v>144.78164392707299</v>
      </c>
      <c r="V161" s="117">
        <f t="shared" si="55"/>
        <v>141.09061893047092</v>
      </c>
      <c r="W161" s="117">
        <f t="shared" ref="W161:Y161" si="56">W162+W164+W166+W175</f>
        <v>129.21035598646733</v>
      </c>
      <c r="X161" s="117">
        <f t="shared" si="56"/>
        <v>113.17406517998998</v>
      </c>
      <c r="Y161" s="117">
        <f t="shared" si="56"/>
        <v>111.6191445142166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236.65132427573317</v>
      </c>
      <c r="C166" s="122">
        <v>234.06184880002959</v>
      </c>
      <c r="D166" s="122">
        <v>217.09028717356799</v>
      </c>
      <c r="E166" s="122">
        <v>202.81572108554661</v>
      </c>
      <c r="F166" s="122">
        <v>220.85031398525646</v>
      </c>
      <c r="G166" s="122">
        <v>176.70046887137559</v>
      </c>
      <c r="H166" s="122">
        <v>146.56936469051922</v>
      </c>
      <c r="I166" s="122">
        <v>117.78417057288104</v>
      </c>
      <c r="J166" s="122">
        <v>107.01442882457306</v>
      </c>
      <c r="K166" s="122">
        <v>106.2607047860173</v>
      </c>
      <c r="L166" s="122">
        <v>110.84686260019831</v>
      </c>
      <c r="M166" s="122">
        <v>123.93119958038135</v>
      </c>
      <c r="N166" s="122">
        <v>110.63750122670106</v>
      </c>
      <c r="O166" s="122">
        <v>108.8349059668187</v>
      </c>
      <c r="P166" s="122">
        <v>100.02748098802778</v>
      </c>
      <c r="Q166" s="122">
        <v>98.523161035321479</v>
      </c>
      <c r="R166" s="122">
        <v>98.865365297885049</v>
      </c>
      <c r="S166" s="122">
        <v>97.367363276115285</v>
      </c>
      <c r="T166" s="122">
        <v>94.250722273135651</v>
      </c>
      <c r="U166" s="122">
        <v>86.847200962301315</v>
      </c>
      <c r="V166" s="122">
        <v>84.265242164995797</v>
      </c>
      <c r="W166" s="122">
        <v>76.267533713461631</v>
      </c>
      <c r="X166" s="122">
        <v>66.419695654761412</v>
      </c>
      <c r="Y166" s="122">
        <v>65.569058278918959</v>
      </c>
      <c r="DA166" s="130" t="s">
        <v>2735</v>
      </c>
    </row>
    <row r="167" spans="1:105" ht="12" customHeight="1" x14ac:dyDescent="0.25">
      <c r="A167" s="97" t="s">
        <v>124</v>
      </c>
      <c r="B167" s="98">
        <v>475.4254959198903</v>
      </c>
      <c r="C167" s="98">
        <v>481.47859251967952</v>
      </c>
      <c r="D167" s="98">
        <v>473.71136913386613</v>
      </c>
      <c r="E167" s="98">
        <v>464.4783714700792</v>
      </c>
      <c r="F167" s="98">
        <v>521.74434382841844</v>
      </c>
      <c r="G167" s="98">
        <v>471.62676702312109</v>
      </c>
      <c r="H167" s="98">
        <v>455.44598314518703</v>
      </c>
      <c r="I167" s="98">
        <v>411.68412648892843</v>
      </c>
      <c r="J167" s="98">
        <v>391.76318688017375</v>
      </c>
      <c r="K167" s="98">
        <v>395.15190145647728</v>
      </c>
      <c r="L167" s="98">
        <v>426.08028210425641</v>
      </c>
      <c r="M167" s="98">
        <v>475.17717702829788</v>
      </c>
      <c r="N167" s="98">
        <v>440.58394863134941</v>
      </c>
      <c r="O167" s="98">
        <v>422.35305085493309</v>
      </c>
      <c r="P167" s="98">
        <v>389.33920297574514</v>
      </c>
      <c r="Q167" s="98">
        <v>392.99405556052432</v>
      </c>
      <c r="R167" s="98">
        <v>392.69788324586926</v>
      </c>
      <c r="S167" s="98">
        <v>388.96511707614377</v>
      </c>
      <c r="T167" s="98">
        <v>375.40553212839262</v>
      </c>
      <c r="U167" s="98">
        <v>348.46299748258815</v>
      </c>
      <c r="V167" s="98">
        <v>324.76280905322227</v>
      </c>
      <c r="W167" s="98">
        <v>286.68468694645986</v>
      </c>
      <c r="X167" s="98">
        <v>245.44755525384471</v>
      </c>
      <c r="Y167" s="98">
        <v>226.17344355118615</v>
      </c>
      <c r="DA167" s="63" t="s">
        <v>2736</v>
      </c>
    </row>
    <row r="168" spans="1:105" ht="12" customHeight="1" x14ac:dyDescent="0.25">
      <c r="A168" s="97" t="s">
        <v>123</v>
      </c>
      <c r="B168" s="98">
        <v>87.320442449749294</v>
      </c>
      <c r="C168" s="98">
        <v>76.633289397258892</v>
      </c>
      <c r="D168" s="98">
        <v>88.038888346774016</v>
      </c>
      <c r="E168" s="98">
        <v>71.957415332108027</v>
      </c>
      <c r="F168" s="98">
        <v>100.20805129214507</v>
      </c>
      <c r="G168" s="98">
        <v>75.706647535089203</v>
      </c>
      <c r="H168" s="98">
        <v>71.599964944781505</v>
      </c>
      <c r="I168" s="98">
        <v>59.997982473546777</v>
      </c>
      <c r="J168" s="98">
        <v>71.743165694779464</v>
      </c>
      <c r="K168" s="98">
        <v>57.282624396086554</v>
      </c>
      <c r="L168" s="98">
        <v>58.973667928670849</v>
      </c>
      <c r="M168" s="98">
        <v>82.391042383313234</v>
      </c>
      <c r="N168" s="98">
        <v>55.649845355176758</v>
      </c>
      <c r="O168" s="98">
        <v>50.519470317181025</v>
      </c>
      <c r="P168" s="98">
        <v>78.172869091344182</v>
      </c>
      <c r="Q168" s="98">
        <v>50.914972354841503</v>
      </c>
      <c r="R168" s="98">
        <v>48.428276896786564</v>
      </c>
      <c r="S168" s="98">
        <v>52.425837009631422</v>
      </c>
      <c r="T168" s="98">
        <v>46.547914962114234</v>
      </c>
      <c r="U168" s="98">
        <v>51.293401547304008</v>
      </c>
      <c r="V168" s="98">
        <v>52.622781982080326</v>
      </c>
      <c r="W168" s="98">
        <v>61.9514171314717</v>
      </c>
      <c r="X168" s="98">
        <v>26.941289290407664</v>
      </c>
      <c r="Y168" s="98">
        <v>46.392116966190834</v>
      </c>
      <c r="DA168" s="63" t="s">
        <v>2737</v>
      </c>
    </row>
    <row r="169" spans="1:105" ht="12" customHeight="1" x14ac:dyDescent="0.25">
      <c r="A169" s="100" t="s">
        <v>50</v>
      </c>
      <c r="B169" s="101">
        <v>87.320442449749294</v>
      </c>
      <c r="C169" s="101">
        <v>76.633289397258892</v>
      </c>
      <c r="D169" s="101">
        <v>88.038888346774016</v>
      </c>
      <c r="E169" s="101">
        <v>71.957415332108027</v>
      </c>
      <c r="F169" s="101">
        <v>100.20805129214507</v>
      </c>
      <c r="G169" s="101">
        <v>75.706647535089203</v>
      </c>
      <c r="H169" s="101">
        <v>71.599964944781505</v>
      </c>
      <c r="I169" s="101">
        <v>59.997982473546777</v>
      </c>
      <c r="J169" s="101">
        <v>71.743165694779464</v>
      </c>
      <c r="K169" s="101">
        <v>57.282624396086554</v>
      </c>
      <c r="L169" s="101">
        <v>58.973667928670849</v>
      </c>
      <c r="M169" s="101">
        <v>82.391042383313234</v>
      </c>
      <c r="N169" s="101">
        <v>55.649845355176758</v>
      </c>
      <c r="O169" s="101">
        <v>50.519470317181025</v>
      </c>
      <c r="P169" s="101">
        <v>78.172869091344182</v>
      </c>
      <c r="Q169" s="101">
        <v>50.914972354841503</v>
      </c>
      <c r="R169" s="101">
        <v>48.428276896786564</v>
      </c>
      <c r="S169" s="101">
        <v>52.425837009631422</v>
      </c>
      <c r="T169" s="101">
        <v>46.547914962114234</v>
      </c>
      <c r="U169" s="101">
        <v>51.293401547304008</v>
      </c>
      <c r="V169" s="101">
        <v>52.622781982080326</v>
      </c>
      <c r="W169" s="101">
        <v>61.9514171314717</v>
      </c>
      <c r="X169" s="101">
        <v>26.941289290407664</v>
      </c>
      <c r="Y169" s="101">
        <v>46.392116966190834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92.409538089960947</v>
      </c>
      <c r="C175" s="122">
        <v>87.953380263042476</v>
      </c>
      <c r="D175" s="122">
        <v>87.737084413623478</v>
      </c>
      <c r="E175" s="122">
        <v>86.93060439644637</v>
      </c>
      <c r="F175" s="122">
        <v>93.372557904782767</v>
      </c>
      <c r="G175" s="122">
        <v>83.299665265673823</v>
      </c>
      <c r="H175" s="122">
        <v>75.852986750163808</v>
      </c>
      <c r="I175" s="122">
        <v>66.636195870044276</v>
      </c>
      <c r="J175" s="122">
        <v>69.244841044699243</v>
      </c>
      <c r="K175" s="122">
        <v>66.747640119302091</v>
      </c>
      <c r="L175" s="122">
        <v>64.565494000874949</v>
      </c>
      <c r="M175" s="122">
        <v>64.895546477526324</v>
      </c>
      <c r="N175" s="122">
        <v>56.904389794802263</v>
      </c>
      <c r="O175" s="122">
        <v>58.142616465967443</v>
      </c>
      <c r="P175" s="122">
        <v>59.73082538410938</v>
      </c>
      <c r="Q175" s="122">
        <v>55.505127044205949</v>
      </c>
      <c r="R175" s="122">
        <v>56.485143002642403</v>
      </c>
      <c r="S175" s="122">
        <v>58.552516383359254</v>
      </c>
      <c r="T175" s="122">
        <v>59.124106929779991</v>
      </c>
      <c r="U175" s="122">
        <v>57.934442964771684</v>
      </c>
      <c r="V175" s="122">
        <v>56.825376765475127</v>
      </c>
      <c r="W175" s="122">
        <v>52.942822273005717</v>
      </c>
      <c r="X175" s="122">
        <v>46.754369525228569</v>
      </c>
      <c r="Y175" s="122">
        <v>46.050086235297648</v>
      </c>
      <c r="DA175" s="130" t="s">
        <v>2744</v>
      </c>
    </row>
    <row r="176" spans="1:105" ht="12" customHeight="1" x14ac:dyDescent="0.25">
      <c r="A176" s="97" t="s">
        <v>50</v>
      </c>
      <c r="B176" s="98">
        <v>234.57345116020528</v>
      </c>
      <c r="C176" s="98">
        <v>228.9026366232284</v>
      </c>
      <c r="D176" s="98">
        <v>231.55015959003111</v>
      </c>
      <c r="E176" s="98">
        <v>225.37035190465582</v>
      </c>
      <c r="F176" s="98">
        <v>241.95531865896137</v>
      </c>
      <c r="G176" s="98">
        <v>225.84571799555215</v>
      </c>
      <c r="H176" s="98">
        <v>215.4960439691186</v>
      </c>
      <c r="I176" s="98">
        <v>194.02458534734711</v>
      </c>
      <c r="J176" s="98">
        <v>188.50454294796532</v>
      </c>
      <c r="K176" s="98">
        <v>178.65953582016363</v>
      </c>
      <c r="L176" s="98">
        <v>173.81096856469006</v>
      </c>
      <c r="M176" s="98">
        <v>178.81962441788431</v>
      </c>
      <c r="N176" s="98">
        <v>153.16930895030967</v>
      </c>
      <c r="O176" s="98">
        <v>153.12640887152503</v>
      </c>
      <c r="P176" s="98">
        <v>157.36640288447049</v>
      </c>
      <c r="Q176" s="98">
        <v>151.46307520263016</v>
      </c>
      <c r="R176" s="98">
        <v>158.82592301409949</v>
      </c>
      <c r="S176" s="98">
        <v>173.45954447710488</v>
      </c>
      <c r="T176" s="98">
        <v>179.81855393982673</v>
      </c>
      <c r="U176" s="98">
        <v>179.93701036711823</v>
      </c>
      <c r="V176" s="98">
        <v>179.259715334124</v>
      </c>
      <c r="W176" s="98">
        <v>167.79834528686641</v>
      </c>
      <c r="X176" s="98">
        <v>148.52235358596232</v>
      </c>
      <c r="Y176" s="98">
        <v>140.2100736701012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112.23861798443411</v>
      </c>
      <c r="C3" s="118">
        <f t="shared" si="0"/>
        <v>143.90358941103767</v>
      </c>
      <c r="D3" s="118">
        <f t="shared" si="0"/>
        <v>78.498793418881263</v>
      </c>
      <c r="E3" s="118">
        <f t="shared" si="0"/>
        <v>112.70269622156054</v>
      </c>
      <c r="F3" s="118">
        <f t="shared" si="0"/>
        <v>110.33087946306051</v>
      </c>
      <c r="G3" s="118">
        <f t="shared" si="0"/>
        <v>125.40998089378809</v>
      </c>
      <c r="H3" s="118">
        <f t="shared" si="0"/>
        <v>147.04464450885868</v>
      </c>
      <c r="I3" s="118">
        <f t="shared" si="0"/>
        <v>135.50915750046676</v>
      </c>
      <c r="J3" s="118">
        <f t="shared" si="0"/>
        <v>129.79046159417132</v>
      </c>
      <c r="K3" s="118">
        <f t="shared" si="0"/>
        <v>131.18044415038702</v>
      </c>
      <c r="L3" s="118">
        <f t="shared" si="0"/>
        <v>143.47512277461175</v>
      </c>
      <c r="M3" s="118">
        <f t="shared" si="0"/>
        <v>162.52361184740334</v>
      </c>
      <c r="N3" s="118">
        <f t="shared" si="0"/>
        <v>160.81410918082665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80.672123895340007</v>
      </c>
      <c r="C4" s="123">
        <f t="shared" si="3"/>
        <v>112.09209530575005</v>
      </c>
      <c r="D4" s="123">
        <f t="shared" si="3"/>
        <v>46.114397609705264</v>
      </c>
      <c r="E4" s="123">
        <f t="shared" si="3"/>
        <v>79.934777889104865</v>
      </c>
      <c r="F4" s="123">
        <f t="shared" si="3"/>
        <v>75.065177037504469</v>
      </c>
      <c r="G4" s="123">
        <f t="shared" si="3"/>
        <v>93.225507807335518</v>
      </c>
      <c r="H4" s="123">
        <f t="shared" si="3"/>
        <v>115.57000613926331</v>
      </c>
      <c r="I4" s="123">
        <f t="shared" si="3"/>
        <v>109.00739925337768</v>
      </c>
      <c r="J4" s="123">
        <f t="shared" si="3"/>
        <v>104.31887677955352</v>
      </c>
      <c r="K4" s="123">
        <f t="shared" si="3"/>
        <v>106.42990316271388</v>
      </c>
      <c r="L4" s="123">
        <f t="shared" si="3"/>
        <v>118.25270718184272</v>
      </c>
      <c r="M4" s="123">
        <f t="shared" si="3"/>
        <v>135.57575398869571</v>
      </c>
      <c r="N4" s="123">
        <f t="shared" si="3"/>
        <v>135.40282875466363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80.175990609583494</v>
      </c>
      <c r="C5" s="99">
        <v>111.4212531629949</v>
      </c>
      <c r="D5" s="99">
        <v>45.841775732527992</v>
      </c>
      <c r="E5" s="99">
        <v>79.508498371724912</v>
      </c>
      <c r="F5" s="99">
        <v>74.641290992810269</v>
      </c>
      <c r="G5" s="99">
        <v>92.70641141480283</v>
      </c>
      <c r="H5" s="99">
        <v>114.94612848801873</v>
      </c>
      <c r="I5" s="99">
        <v>108.43881236875252</v>
      </c>
      <c r="J5" s="99">
        <v>103.79940814047012</v>
      </c>
      <c r="K5" s="99">
        <v>105.90875100858844</v>
      </c>
      <c r="L5" s="99">
        <v>117.65598866918538</v>
      </c>
      <c r="M5" s="99">
        <v>134.8903940231491</v>
      </c>
      <c r="N5" s="99">
        <v>134.76575220187951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0.49613328575651872</v>
      </c>
      <c r="C6" s="99">
        <v>0.67084214275514353</v>
      </c>
      <c r="D6" s="99">
        <v>0.27262187717726943</v>
      </c>
      <c r="E6" s="99">
        <v>0.42627951737994796</v>
      </c>
      <c r="F6" s="99">
        <v>0.423886044694197</v>
      </c>
      <c r="G6" s="99">
        <v>0.51909639253268924</v>
      </c>
      <c r="H6" s="99">
        <v>0.62387765124458328</v>
      </c>
      <c r="I6" s="99">
        <v>0.56858688462516349</v>
      </c>
      <c r="J6" s="99">
        <v>0.51946863908340124</v>
      </c>
      <c r="K6" s="99">
        <v>0.52115215412545235</v>
      </c>
      <c r="L6" s="99">
        <v>0.59671851265734277</v>
      </c>
      <c r="M6" s="99">
        <v>0.68535996554660439</v>
      </c>
      <c r="N6" s="99">
        <v>0.63707655278412922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0.34409779499839011</v>
      </c>
      <c r="C7" s="123">
        <f t="shared" si="6"/>
        <v>0.48159752166415082</v>
      </c>
      <c r="D7" s="123">
        <f t="shared" si="6"/>
        <v>0.59788231822976534</v>
      </c>
      <c r="E7" s="123">
        <f t="shared" si="6"/>
        <v>2.3357907352205167</v>
      </c>
      <c r="F7" s="123">
        <f t="shared" si="6"/>
        <v>1.4920210141196928</v>
      </c>
      <c r="G7" s="123">
        <f t="shared" si="6"/>
        <v>1.4549548383311672</v>
      </c>
      <c r="H7" s="123">
        <f t="shared" si="6"/>
        <v>1.3661092653664995</v>
      </c>
      <c r="I7" s="123">
        <f t="shared" si="6"/>
        <v>0.92313334265049829</v>
      </c>
      <c r="J7" s="123">
        <f t="shared" si="6"/>
        <v>0.97889586073402202</v>
      </c>
      <c r="K7" s="123">
        <f t="shared" si="6"/>
        <v>0.56444337287643875</v>
      </c>
      <c r="L7" s="123">
        <f t="shared" si="6"/>
        <v>0.27819911931222507</v>
      </c>
      <c r="M7" s="123">
        <f t="shared" si="6"/>
        <v>0.40849588564564748</v>
      </c>
      <c r="N7" s="123">
        <f t="shared" si="6"/>
        <v>0.95380595502945298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0.34409779499839011</v>
      </c>
      <c r="C8" s="99">
        <f>RES_hhdet_fech!C8/RES_summary!C$19</f>
        <v>0.48159752166415082</v>
      </c>
      <c r="D8" s="99">
        <f>RES_hhdet_fech!D8/RES_summary!D$19</f>
        <v>0.59788231822976534</v>
      </c>
      <c r="E8" s="99">
        <f>RES_hhdet_fech!E8/RES_summary!E$19</f>
        <v>2.3357907352205167</v>
      </c>
      <c r="F8" s="99">
        <f>RES_hhdet_fech!F8/RES_summary!F$19</f>
        <v>1.4920210141196928</v>
      </c>
      <c r="G8" s="99">
        <f>RES_hhdet_fech!G8/RES_summary!G$19</f>
        <v>1.4549548383311672</v>
      </c>
      <c r="H8" s="99">
        <f>RES_hhdet_fech!H8/RES_summary!H$19</f>
        <v>1.3661092653664995</v>
      </c>
      <c r="I8" s="99">
        <f>RES_hhdet_fech!I8/RES_summary!I$19</f>
        <v>0.92313334265049829</v>
      </c>
      <c r="J8" s="99">
        <f>RES_hhdet_fech!J8/RES_summary!J$19</f>
        <v>0.97889586073402202</v>
      </c>
      <c r="K8" s="99">
        <f>RES_hhdet_fech!K8/RES_summary!K$19</f>
        <v>0.56444337287643875</v>
      </c>
      <c r="L8" s="99">
        <f>RES_hhdet_fech!L8/RES_summary!L$19</f>
        <v>0.27819911931222507</v>
      </c>
      <c r="M8" s="99">
        <f>RES_hhdet_fech!M8/RES_summary!M$19</f>
        <v>0.40849588564564748</v>
      </c>
      <c r="N8" s="99">
        <f>RES_hhdet_fech!N8/RES_summary!N$19</f>
        <v>0.95380595502945298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21.536604706137286</v>
      </c>
      <c r="C9" s="123">
        <v>21.498249190463024</v>
      </c>
      <c r="D9" s="123">
        <v>21.857700290289781</v>
      </c>
      <c r="E9" s="123">
        <v>21.111895457209489</v>
      </c>
      <c r="F9" s="123">
        <v>23.13000810145396</v>
      </c>
      <c r="G9" s="123">
        <v>21.546286628303466</v>
      </c>
      <c r="H9" s="123">
        <v>20.787238427737378</v>
      </c>
      <c r="I9" s="123">
        <v>17.377133036060773</v>
      </c>
      <c r="J9" s="123">
        <v>16.981983441587726</v>
      </c>
      <c r="K9" s="123">
        <v>16.789994882796908</v>
      </c>
      <c r="L9" s="123">
        <v>17.958470330819065</v>
      </c>
      <c r="M9" s="123">
        <v>19.515080340578098</v>
      </c>
      <c r="N9" s="123">
        <v>18.401278719022823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22.770303587712291</v>
      </c>
      <c r="C11" s="99">
        <v>23.136125338845538</v>
      </c>
      <c r="D11" s="99">
        <v>22.84642260012016</v>
      </c>
      <c r="E11" s="99">
        <v>22.523618651514294</v>
      </c>
      <c r="F11" s="99">
        <v>25.495853970801132</v>
      </c>
      <c r="G11" s="99">
        <v>23.195144896392819</v>
      </c>
      <c r="H11" s="99">
        <v>22.534325896126393</v>
      </c>
      <c r="I11" s="99">
        <v>19.358719323422015</v>
      </c>
      <c r="J11" s="99">
        <v>18.450334548882427</v>
      </c>
      <c r="K11" s="99">
        <v>18.717556374245653</v>
      </c>
      <c r="L11" s="99">
        <v>20.322966307912047</v>
      </c>
      <c r="M11" s="99">
        <v>22.867220634961825</v>
      </c>
      <c r="N11" s="99">
        <v>21.341540597193596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14.66774027811687</v>
      </c>
      <c r="C12" s="99">
        <v>14.661205858528161</v>
      </c>
      <c r="D12" s="99">
        <v>14.746162363245226</v>
      </c>
      <c r="E12" s="99">
        <v>14.239487624013304</v>
      </c>
      <c r="F12" s="99">
        <v>16.538814504783439</v>
      </c>
      <c r="G12" s="99">
        <v>14.730629343166045</v>
      </c>
      <c r="H12" s="99">
        <v>14.320985015850589</v>
      </c>
      <c r="I12" s="99">
        <v>12.734745928836134</v>
      </c>
      <c r="J12" s="99">
        <v>12.420741782933304</v>
      </c>
      <c r="K12" s="99">
        <v>12.310776092309474</v>
      </c>
      <c r="L12" s="99">
        <v>13.311096440107729</v>
      </c>
      <c r="M12" s="99">
        <v>15.285401810592692</v>
      </c>
      <c r="N12" s="99">
        <v>13.856566427680432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4.1821757584687562</v>
      </c>
      <c r="C13" s="102">
        <v>3.6926291546900161</v>
      </c>
      <c r="D13" s="102">
        <v>4.2622679369381578</v>
      </c>
      <c r="E13" s="102">
        <v>3.5145451061654329</v>
      </c>
      <c r="F13" s="102">
        <v>4.9392100223367628</v>
      </c>
      <c r="G13" s="102">
        <v>3.7566372391101046</v>
      </c>
      <c r="H13" s="102">
        <v>3.5722529253448854</v>
      </c>
      <c r="I13" s="102">
        <v>2.8264757343017926</v>
      </c>
      <c r="J13" s="102">
        <v>3.3999559021243666</v>
      </c>
      <c r="K13" s="102">
        <v>2.7354957652128005</v>
      </c>
      <c r="L13" s="102">
        <v>2.8400252231612875</v>
      </c>
      <c r="M13" s="102">
        <v>3.9784650631838301</v>
      </c>
      <c r="N13" s="102">
        <v>2.6960594254995285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10.485564519648115</v>
      </c>
      <c r="C14" s="105">
        <v>10.968576703838144</v>
      </c>
      <c r="D14" s="105">
        <v>10.483894426307067</v>
      </c>
      <c r="E14" s="105">
        <v>10.72494251784787</v>
      </c>
      <c r="F14" s="105">
        <v>11.599604482446674</v>
      </c>
      <c r="G14" s="105">
        <v>10.97399210405594</v>
      </c>
      <c r="H14" s="105">
        <v>10.748732090505703</v>
      </c>
      <c r="I14" s="105">
        <v>9.9082701945343405</v>
      </c>
      <c r="J14" s="105">
        <v>9.0207858808089405</v>
      </c>
      <c r="K14" s="105">
        <v>9.5752803270966727</v>
      </c>
      <c r="L14" s="105">
        <v>10.471071216946441</v>
      </c>
      <c r="M14" s="105">
        <v>11.30693674740886</v>
      </c>
      <c r="N14" s="105">
        <v>11.160507002180903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20.422059551180787</v>
      </c>
      <c r="C15" s="102">
        <v>19.98401273301058</v>
      </c>
      <c r="D15" s="102">
        <v>20.988735459165643</v>
      </c>
      <c r="E15" s="102">
        <v>19.821120025867298</v>
      </c>
      <c r="F15" s="102">
        <v>20.89427320056085</v>
      </c>
      <c r="G15" s="102">
        <v>20.021407394912185</v>
      </c>
      <c r="H15" s="102">
        <v>19.563783792657045</v>
      </c>
      <c r="I15" s="102">
        <v>17.825233027817998</v>
      </c>
      <c r="J15" s="102">
        <v>17.448090481409796</v>
      </c>
      <c r="K15" s="102">
        <v>17.221707291711319</v>
      </c>
      <c r="L15" s="102">
        <v>18.388243858542051</v>
      </c>
      <c r="M15" s="102">
        <v>19.855545700270437</v>
      </c>
      <c r="N15" s="102">
        <v>18.794817468772518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14.360262538956139</v>
      </c>
      <c r="C16" s="105">
        <v>13.877365812453654</v>
      </c>
      <c r="D16" s="105">
        <v>14.782936389802225</v>
      </c>
      <c r="E16" s="105">
        <v>13.740882642404179</v>
      </c>
      <c r="F16" s="105">
        <v>14.771398534956198</v>
      </c>
      <c r="G16" s="105">
        <v>13.927471735459719</v>
      </c>
      <c r="H16" s="105">
        <v>13.639197003776964</v>
      </c>
      <c r="I16" s="105">
        <v>12.721689459007537</v>
      </c>
      <c r="J16" s="105">
        <v>12.685303989512496</v>
      </c>
      <c r="K16" s="105">
        <v>12.29702066171847</v>
      </c>
      <c r="L16" s="105">
        <v>13.087332431198758</v>
      </c>
      <c r="M16" s="105">
        <v>14.352745586984321</v>
      </c>
      <c r="N16" s="105">
        <v>13.275538348568411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3.7513429343851499</v>
      </c>
      <c r="C17" s="99">
        <v>3.1878704144771404</v>
      </c>
      <c r="D17" s="99">
        <v>3.9173284734302207</v>
      </c>
      <c r="E17" s="99">
        <v>3.091197201106469</v>
      </c>
      <c r="F17" s="99">
        <v>4.0461071764651919</v>
      </c>
      <c r="G17" s="99">
        <v>3.239024364011045</v>
      </c>
      <c r="H17" s="99">
        <v>3.0492095861969486</v>
      </c>
      <c r="I17" s="99">
        <v>2.6083433754544441</v>
      </c>
      <c r="J17" s="99">
        <v>3.2358192755258677</v>
      </c>
      <c r="K17" s="99">
        <v>2.5285093362985074</v>
      </c>
      <c r="L17" s="99">
        <v>2.5671405867668122</v>
      </c>
      <c r="M17" s="99">
        <v>3.4589080078631622</v>
      </c>
      <c r="N17" s="99">
        <v>2.3639965598763011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10.608919604570989</v>
      </c>
      <c r="C18" s="99">
        <v>10.689495397976515</v>
      </c>
      <c r="D18" s="99">
        <v>10.865607916372008</v>
      </c>
      <c r="E18" s="99">
        <v>10.649685441297709</v>
      </c>
      <c r="F18" s="99">
        <v>10.725291358491008</v>
      </c>
      <c r="G18" s="99">
        <v>10.688447371448673</v>
      </c>
      <c r="H18" s="99">
        <v>10.589987417580014</v>
      </c>
      <c r="I18" s="99">
        <v>10.113346083553093</v>
      </c>
      <c r="J18" s="99">
        <v>9.449484713986628</v>
      </c>
      <c r="K18" s="99">
        <v>9.7685113254199649</v>
      </c>
      <c r="L18" s="99">
        <v>10.520191844431945</v>
      </c>
      <c r="M18" s="99">
        <v>10.893837579121158</v>
      </c>
      <c r="N18" s="99">
        <v>10.911541788692112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9.685791587958434</v>
      </c>
      <c r="C19" s="123">
        <v>9.8316473931604342</v>
      </c>
      <c r="D19" s="123">
        <v>9.9288132006564513</v>
      </c>
      <c r="E19" s="123">
        <v>9.3202321400256807</v>
      </c>
      <c r="F19" s="123">
        <v>10.643673309982407</v>
      </c>
      <c r="G19" s="123">
        <v>9.1832316198179491</v>
      </c>
      <c r="H19" s="123">
        <v>9.3212906764914933</v>
      </c>
      <c r="I19" s="123">
        <v>8.2014918683778131</v>
      </c>
      <c r="J19" s="123">
        <v>7.5107055122960285</v>
      </c>
      <c r="K19" s="123">
        <v>7.3961027319997825</v>
      </c>
      <c r="L19" s="123">
        <v>6.9857461426377441</v>
      </c>
      <c r="M19" s="123">
        <v>7.0242816324839188</v>
      </c>
      <c r="N19" s="123">
        <v>6.056195752110737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11.23479649782033</v>
      </c>
      <c r="C21" s="99">
        <v>10.969581410570486</v>
      </c>
      <c r="D21" s="99">
        <v>11.106952294664417</v>
      </c>
      <c r="E21" s="99">
        <v>10.821964587367498</v>
      </c>
      <c r="F21" s="99">
        <v>11.627746895102893</v>
      </c>
      <c r="G21" s="99">
        <v>10.856674309077302</v>
      </c>
      <c r="H21" s="99">
        <v>10.35187275320167</v>
      </c>
      <c r="I21" s="99">
        <v>9.2250497047403517</v>
      </c>
      <c r="J21" s="99">
        <v>8.9486585518699648</v>
      </c>
      <c r="K21" s="99">
        <v>8.4653381634220253</v>
      </c>
      <c r="L21" s="99">
        <v>8.2212059109600251</v>
      </c>
      <c r="M21" s="99">
        <v>8.4362243337377354</v>
      </c>
      <c r="N21" s="99">
        <v>7.2064473819175729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8.6789109522708916</v>
      </c>
      <c r="C22" s="110">
        <v>9.091990281843902</v>
      </c>
      <c r="D22" s="110">
        <v>9.1629913501518612</v>
      </c>
      <c r="E22" s="110">
        <v>8.3440875001867099</v>
      </c>
      <c r="F22" s="110">
        <v>10.004050686456988</v>
      </c>
      <c r="G22" s="110">
        <v>8.0957119572931937</v>
      </c>
      <c r="H22" s="110">
        <v>8.7008690408683194</v>
      </c>
      <c r="I22" s="110">
        <v>7.7805069509635878</v>
      </c>
      <c r="J22" s="110">
        <v>6.918676667095041</v>
      </c>
      <c r="K22" s="110">
        <v>6.955583310449029</v>
      </c>
      <c r="L22" s="110">
        <v>6.4765210676123504</v>
      </c>
      <c r="M22" s="110">
        <v>6.4423322758860602</v>
      </c>
      <c r="N22" s="110">
        <v>5.5822629603358944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139.83243427048183</v>
      </c>
      <c r="C24" s="118">
        <f t="shared" si="7"/>
        <v>142.57459888001893</v>
      </c>
      <c r="D24" s="118">
        <f t="shared" si="7"/>
        <v>144.70907126215354</v>
      </c>
      <c r="E24" s="118">
        <f t="shared" si="7"/>
        <v>159.05543604195697</v>
      </c>
      <c r="F24" s="118">
        <f t="shared" si="7"/>
        <v>155.82170146564738</v>
      </c>
      <c r="G24" s="118">
        <f t="shared" si="7"/>
        <v>170.27763516561805</v>
      </c>
      <c r="H24" s="118">
        <f t="shared" si="7"/>
        <v>157.92280066647672</v>
      </c>
      <c r="I24" s="118">
        <f t="shared" si="7"/>
        <v>154.0753284956329</v>
      </c>
      <c r="J24" s="118">
        <f t="shared" si="7"/>
        <v>168.6850692668194</v>
      </c>
      <c r="K24" s="118">
        <f t="shared" si="7"/>
        <v>162.73265050122023</v>
      </c>
      <c r="L24" s="118">
        <f t="shared" si="7"/>
        <v>165.36925774690692</v>
      </c>
      <c r="M24" s="118">
        <f t="shared" si="7"/>
        <v>147.39284382591606</v>
      </c>
      <c r="N24" s="118">
        <f t="shared" si="7"/>
        <v>151.39643248472368</v>
      </c>
      <c r="O24" s="118">
        <f t="shared" si="7"/>
        <v>151.67743119377127</v>
      </c>
      <c r="P24" s="118">
        <f t="shared" si="7"/>
        <v>135.0864273423706</v>
      </c>
      <c r="Q24" s="118">
        <f t="shared" si="7"/>
        <v>138.69616836891595</v>
      </c>
      <c r="R24" s="118">
        <f t="shared" ref="R24:V24" si="8">R25+R28+R30+R39</f>
        <v>141.60365164041616</v>
      </c>
      <c r="S24" s="118">
        <f t="shared" si="8"/>
        <v>144.51548679466677</v>
      </c>
      <c r="T24" s="118">
        <f t="shared" si="8"/>
        <v>136.2234730041703</v>
      </c>
      <c r="U24" s="118">
        <f t="shared" si="8"/>
        <v>136.09306502239397</v>
      </c>
      <c r="V24" s="118">
        <f t="shared" si="8"/>
        <v>132.47263308671344</v>
      </c>
      <c r="W24" s="118">
        <f t="shared" ref="W24:Y24" si="9">W25+W28+W30+W39</f>
        <v>140.23252034723595</v>
      </c>
      <c r="X24" s="118">
        <f t="shared" si="9"/>
        <v>122.84342244304574</v>
      </c>
      <c r="Y24" s="118">
        <f t="shared" si="9"/>
        <v>116.53018025778353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108.26597381659481</v>
      </c>
      <c r="C25" s="123">
        <f t="shared" si="10"/>
        <v>110.97403202472489</v>
      </c>
      <c r="D25" s="123">
        <f t="shared" si="10"/>
        <v>112.88152561874693</v>
      </c>
      <c r="E25" s="123">
        <f t="shared" si="10"/>
        <v>128.09560322795539</v>
      </c>
      <c r="F25" s="123">
        <f t="shared" si="10"/>
        <v>122.53461034750379</v>
      </c>
      <c r="G25" s="123">
        <f t="shared" si="10"/>
        <v>140.36056192514801</v>
      </c>
      <c r="H25" s="123">
        <f t="shared" si="10"/>
        <v>128.5190027988474</v>
      </c>
      <c r="I25" s="123">
        <f t="shared" si="10"/>
        <v>127.16613848152915</v>
      </c>
      <c r="J25" s="123">
        <f t="shared" si="10"/>
        <v>142.85117175981816</v>
      </c>
      <c r="K25" s="123">
        <f t="shared" si="10"/>
        <v>137.21776785231506</v>
      </c>
      <c r="L25" s="123">
        <f t="shared" si="10"/>
        <v>139.44676052774912</v>
      </c>
      <c r="M25" s="123">
        <f t="shared" si="10"/>
        <v>119.73228919627695</v>
      </c>
      <c r="N25" s="123">
        <f t="shared" si="10"/>
        <v>125.53636097650573</v>
      </c>
      <c r="O25" s="123">
        <f t="shared" si="10"/>
        <v>127.03706166947019</v>
      </c>
      <c r="P25" s="123">
        <f t="shared" si="10"/>
        <v>111.51590658210563</v>
      </c>
      <c r="Q25" s="123">
        <f t="shared" si="10"/>
        <v>115.09818814607593</v>
      </c>
      <c r="R25" s="123">
        <f t="shared" ref="R25:V25" si="11">SUM(R26:R27)</f>
        <v>118.50491570575983</v>
      </c>
      <c r="S25" s="123">
        <f t="shared" si="11"/>
        <v>120.29339484176133</v>
      </c>
      <c r="T25" s="123">
        <f t="shared" si="11"/>
        <v>112.57779971105724</v>
      </c>
      <c r="U25" s="123">
        <f t="shared" si="11"/>
        <v>112.70098576261206</v>
      </c>
      <c r="V25" s="123">
        <f t="shared" si="11"/>
        <v>109.71511535716925</v>
      </c>
      <c r="W25" s="123">
        <f t="shared" ref="W25:Y25" si="12">SUM(W26:W27)</f>
        <v>120.38883777075377</v>
      </c>
      <c r="X25" s="123">
        <f t="shared" si="12"/>
        <v>107.44562408298981</v>
      </c>
      <c r="Y25" s="123">
        <f t="shared" si="12"/>
        <v>101.04853163396824</v>
      </c>
      <c r="DA25" s="130" t="s">
        <v>2769</v>
      </c>
    </row>
    <row r="26" spans="1:105" ht="12" customHeight="1" x14ac:dyDescent="0.25">
      <c r="A26" s="97" t="s">
        <v>74</v>
      </c>
      <c r="B26" s="99">
        <v>106.98167843257686</v>
      </c>
      <c r="C26" s="99">
        <v>109.68737571667138</v>
      </c>
      <c r="D26" s="99">
        <v>111.58393545904697</v>
      </c>
      <c r="E26" s="99">
        <v>126.76133061927862</v>
      </c>
      <c r="F26" s="99">
        <v>121.17560795122607</v>
      </c>
      <c r="G26" s="99">
        <v>138.81065581287967</v>
      </c>
      <c r="H26" s="99">
        <v>127.12578097141981</v>
      </c>
      <c r="I26" s="99">
        <v>125.81396158826686</v>
      </c>
      <c r="J26" s="99">
        <v>141.37513069327974</v>
      </c>
      <c r="K26" s="99">
        <v>135.80006451141372</v>
      </c>
      <c r="L26" s="99">
        <v>137.93494505567293</v>
      </c>
      <c r="M26" s="99">
        <v>118.40240713218492</v>
      </c>
      <c r="N26" s="99">
        <v>124.19755299524964</v>
      </c>
      <c r="O26" s="99">
        <v>125.54829533602437</v>
      </c>
      <c r="P26" s="99">
        <v>110.16630714422575</v>
      </c>
      <c r="Q26" s="99">
        <v>113.83199019708884</v>
      </c>
      <c r="R26" s="99">
        <v>117.18849228219513</v>
      </c>
      <c r="S26" s="99">
        <v>118.94468851565327</v>
      </c>
      <c r="T26" s="99">
        <v>111.30470672232222</v>
      </c>
      <c r="U26" s="99">
        <v>111.39279011082135</v>
      </c>
      <c r="V26" s="99">
        <v>108.42261567270478</v>
      </c>
      <c r="W26" s="99">
        <v>118.54570980150913</v>
      </c>
      <c r="X26" s="99">
        <v>105.70451208947057</v>
      </c>
      <c r="Y26" s="99">
        <v>99.451730537297976</v>
      </c>
      <c r="DA26" s="63" t="s">
        <v>2770</v>
      </c>
    </row>
    <row r="27" spans="1:105" ht="12" customHeight="1" x14ac:dyDescent="0.25">
      <c r="A27" s="97" t="s">
        <v>53</v>
      </c>
      <c r="B27" s="99">
        <v>1.2842953840179507</v>
      </c>
      <c r="C27" s="99">
        <v>1.2866563080535121</v>
      </c>
      <c r="D27" s="99">
        <v>1.2975901596999713</v>
      </c>
      <c r="E27" s="99">
        <v>1.3342726086767691</v>
      </c>
      <c r="F27" s="99">
        <v>1.359002396277718</v>
      </c>
      <c r="G27" s="99">
        <v>1.5499061122683351</v>
      </c>
      <c r="H27" s="99">
        <v>1.3932218274275761</v>
      </c>
      <c r="I27" s="99">
        <v>1.3521768932622791</v>
      </c>
      <c r="J27" s="99">
        <v>1.4760410665384178</v>
      </c>
      <c r="K27" s="99">
        <v>1.4177033409013298</v>
      </c>
      <c r="L27" s="99">
        <v>1.5118154720761812</v>
      </c>
      <c r="M27" s="99">
        <v>1.3298820640920277</v>
      </c>
      <c r="N27" s="99">
        <v>1.3388079812561016</v>
      </c>
      <c r="O27" s="99">
        <v>1.4887663334458172</v>
      </c>
      <c r="P27" s="99">
        <v>1.3495994378798755</v>
      </c>
      <c r="Q27" s="99">
        <v>1.2661979489870776</v>
      </c>
      <c r="R27" s="99">
        <v>1.3164234235647008</v>
      </c>
      <c r="S27" s="99">
        <v>1.3487063261080556</v>
      </c>
      <c r="T27" s="99">
        <v>1.2730929887350222</v>
      </c>
      <c r="U27" s="99">
        <v>1.3081956517907181</v>
      </c>
      <c r="V27" s="99">
        <v>1.2924996844644727</v>
      </c>
      <c r="W27" s="99">
        <v>1.8431279692446403</v>
      </c>
      <c r="X27" s="99">
        <v>1.7411119935192345</v>
      </c>
      <c r="Y27" s="99">
        <v>1.5968010966702579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0.34408723216586401</v>
      </c>
      <c r="C28" s="123">
        <f t="shared" si="13"/>
        <v>0.4353367235133288</v>
      </c>
      <c r="D28" s="123">
        <f t="shared" si="13"/>
        <v>0.36248783955025893</v>
      </c>
      <c r="E28" s="123">
        <f t="shared" si="13"/>
        <v>1.0496249457244449</v>
      </c>
      <c r="F28" s="123">
        <f t="shared" si="13"/>
        <v>0.40922762760660697</v>
      </c>
      <c r="G28" s="123">
        <f t="shared" si="13"/>
        <v>0.4271273299922122</v>
      </c>
      <c r="H28" s="123">
        <f t="shared" si="13"/>
        <v>0.57404947290924679</v>
      </c>
      <c r="I28" s="123">
        <f t="shared" si="13"/>
        <v>0.58292326539752082</v>
      </c>
      <c r="J28" s="123">
        <f t="shared" si="13"/>
        <v>0.80631844974407318</v>
      </c>
      <c r="K28" s="123">
        <f t="shared" si="13"/>
        <v>0.92186834172683929</v>
      </c>
      <c r="L28" s="123">
        <f t="shared" si="13"/>
        <v>0.76358033459014873</v>
      </c>
      <c r="M28" s="123">
        <f t="shared" si="13"/>
        <v>0.92148528046274736</v>
      </c>
      <c r="N28" s="123">
        <f t="shared" si="13"/>
        <v>1.5509718772129808</v>
      </c>
      <c r="O28" s="123">
        <f t="shared" si="13"/>
        <v>0.9021764823575098</v>
      </c>
      <c r="P28" s="123">
        <f t="shared" si="13"/>
        <v>0.6597195993520274</v>
      </c>
      <c r="Q28" s="123">
        <f t="shared" si="13"/>
        <v>1.284729500587517</v>
      </c>
      <c r="R28" s="123">
        <f t="shared" si="13"/>
        <v>0.8546534972940264</v>
      </c>
      <c r="S28" s="123">
        <f t="shared" si="13"/>
        <v>1.2391408032525997</v>
      </c>
      <c r="T28" s="123">
        <f t="shared" si="13"/>
        <v>0.95602742262222007</v>
      </c>
      <c r="U28" s="123">
        <f t="shared" si="13"/>
        <v>1.1765521561160315</v>
      </c>
      <c r="V28" s="123">
        <f t="shared" si="13"/>
        <v>0.91383768867133475</v>
      </c>
      <c r="W28" s="123">
        <f t="shared" si="13"/>
        <v>0.87351983144653922</v>
      </c>
      <c r="X28" s="123">
        <f t="shared" si="13"/>
        <v>1.2877364676583374</v>
      </c>
      <c r="Y28" s="123">
        <f t="shared" si="13"/>
        <v>1.074070957128733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0.34408723216586401</v>
      </c>
      <c r="C29" s="99">
        <f>RES_hhdet_fech!C29/RES_summary!C$19</f>
        <v>0.4353367235133288</v>
      </c>
      <c r="D29" s="99">
        <f>RES_hhdet_fech!D29/RES_summary!D$19</f>
        <v>0.36248783955025893</v>
      </c>
      <c r="E29" s="99">
        <f>RES_hhdet_fech!E29/RES_summary!E$19</f>
        <v>1.0496249457244449</v>
      </c>
      <c r="F29" s="99">
        <f>RES_hhdet_fech!F29/RES_summary!F$19</f>
        <v>0.40922762760660697</v>
      </c>
      <c r="G29" s="99">
        <f>RES_hhdet_fech!G29/RES_summary!G$19</f>
        <v>0.4271273299922122</v>
      </c>
      <c r="H29" s="99">
        <f>RES_hhdet_fech!H29/RES_summary!H$19</f>
        <v>0.57404947290924679</v>
      </c>
      <c r="I29" s="99">
        <f>RES_hhdet_fech!I29/RES_summary!I$19</f>
        <v>0.58292326539752082</v>
      </c>
      <c r="J29" s="99">
        <f>RES_hhdet_fech!J29/RES_summary!J$19</f>
        <v>0.80631844974407318</v>
      </c>
      <c r="K29" s="99">
        <f>RES_hhdet_fech!K29/RES_summary!K$19</f>
        <v>0.92186834172683929</v>
      </c>
      <c r="L29" s="99">
        <f>RES_hhdet_fech!L29/RES_summary!L$19</f>
        <v>0.76358033459014873</v>
      </c>
      <c r="M29" s="99">
        <f>RES_hhdet_fech!M29/RES_summary!M$19</f>
        <v>0.92148528046274736</v>
      </c>
      <c r="N29" s="99">
        <f>RES_hhdet_fech!N29/RES_summary!N$19</f>
        <v>1.5509718772129808</v>
      </c>
      <c r="O29" s="99">
        <f>RES_hhdet_fech!O29/RES_summary!O$19</f>
        <v>0.9021764823575098</v>
      </c>
      <c r="P29" s="99">
        <f>RES_hhdet_fech!P29/RES_summary!P$19</f>
        <v>0.6597195993520274</v>
      </c>
      <c r="Q29" s="99">
        <f>RES_hhdet_fech!Q29/RES_summary!Q$19</f>
        <v>1.284729500587517</v>
      </c>
      <c r="R29" s="99">
        <f>RES_hhdet_fech!R29/RES_summary!R$19</f>
        <v>0.8546534972940264</v>
      </c>
      <c r="S29" s="99">
        <f>RES_hhdet_fech!S29/RES_summary!S$19</f>
        <v>1.2391408032525997</v>
      </c>
      <c r="T29" s="99">
        <f>RES_hhdet_fech!T29/RES_summary!T$19</f>
        <v>0.95602742262222007</v>
      </c>
      <c r="U29" s="99">
        <f>RES_hhdet_fech!U29/RES_summary!U$19</f>
        <v>1.1765521561160315</v>
      </c>
      <c r="V29" s="99">
        <f>RES_hhdet_fech!V29/RES_summary!V$19</f>
        <v>0.91383768867133475</v>
      </c>
      <c r="W29" s="99">
        <f>RES_hhdet_fech!W29/RES_summary!W$19</f>
        <v>0.87351983144653922</v>
      </c>
      <c r="X29" s="99">
        <f>RES_hhdet_fech!X29/RES_summary!X$19</f>
        <v>1.2877364676583374</v>
      </c>
      <c r="Y29" s="99">
        <f>RES_hhdet_fech!Y29/RES_summary!Y$19</f>
        <v>1.074070957128733</v>
      </c>
      <c r="DA29" s="63" t="s">
        <v>2773</v>
      </c>
    </row>
    <row r="30" spans="1:105" ht="12" customHeight="1" x14ac:dyDescent="0.25">
      <c r="A30" s="121" t="s">
        <v>55</v>
      </c>
      <c r="B30" s="123">
        <v>21.536578767863055</v>
      </c>
      <c r="C30" s="123">
        <v>21.369324904189092</v>
      </c>
      <c r="D30" s="123">
        <v>21.600231735829983</v>
      </c>
      <c r="E30" s="123">
        <v>20.666813733729423</v>
      </c>
      <c r="F30" s="123">
        <v>22.339283476249079</v>
      </c>
      <c r="G30" s="123">
        <v>20.492546647599799</v>
      </c>
      <c r="H30" s="123">
        <v>19.681660912933534</v>
      </c>
      <c r="I30" s="123">
        <v>18.046687979227851</v>
      </c>
      <c r="J30" s="123">
        <v>17.365321257019232</v>
      </c>
      <c r="K30" s="123">
        <v>17.079331368417513</v>
      </c>
      <c r="L30" s="123">
        <v>18.046114522956152</v>
      </c>
      <c r="M30" s="123">
        <v>19.588110872677987</v>
      </c>
      <c r="N30" s="123">
        <v>18.140151577429016</v>
      </c>
      <c r="O30" s="123">
        <v>17.130239201319196</v>
      </c>
      <c r="P30" s="123">
        <v>16.881790680384288</v>
      </c>
      <c r="Q30" s="123">
        <v>16.158040689745793</v>
      </c>
      <c r="R30" s="123">
        <v>16.066457548745426</v>
      </c>
      <c r="S30" s="123">
        <v>15.999742996217673</v>
      </c>
      <c r="T30" s="123">
        <v>15.714219848083054</v>
      </c>
      <c r="U30" s="123">
        <v>15.329664484230305</v>
      </c>
      <c r="V30" s="123">
        <v>14.853283576758827</v>
      </c>
      <c r="W30" s="123">
        <v>12.461137716095935</v>
      </c>
      <c r="X30" s="123">
        <v>8.8550416500024856</v>
      </c>
      <c r="Y30" s="123">
        <v>9.1404225197986957</v>
      </c>
      <c r="DA30" s="130" t="s">
        <v>2774</v>
      </c>
    </row>
    <row r="31" spans="1:105" ht="12" customHeight="1" x14ac:dyDescent="0.25">
      <c r="A31" s="97" t="s">
        <v>141</v>
      </c>
      <c r="B31" s="99">
        <v>22.770303587712291</v>
      </c>
      <c r="C31" s="99">
        <v>23.048768048199918</v>
      </c>
      <c r="D31" s="99">
        <v>22.680582384634096</v>
      </c>
      <c r="E31" s="99">
        <v>22.245849846264033</v>
      </c>
      <c r="F31" s="99">
        <v>24.989742220897835</v>
      </c>
      <c r="G31" s="99">
        <v>22.547694389769386</v>
      </c>
      <c r="H31" s="99">
        <v>21.705406858702368</v>
      </c>
      <c r="I31" s="99">
        <v>19.566132159735425</v>
      </c>
      <c r="J31" s="99">
        <v>18.570579536928928</v>
      </c>
      <c r="K31" s="99">
        <v>18.717776313619407</v>
      </c>
      <c r="L31" s="99">
        <v>20.191571101301097</v>
      </c>
      <c r="M31" s="99">
        <v>22.482136571091662</v>
      </c>
      <c r="N31" s="99">
        <v>20.715654243435154</v>
      </c>
      <c r="O31" s="99">
        <v>19.626685200702386</v>
      </c>
      <c r="P31" s="99">
        <v>17.899687751660423</v>
      </c>
      <c r="Q31" s="99">
        <v>17.901506213168009</v>
      </c>
      <c r="R31" s="99">
        <v>17.800127813576673</v>
      </c>
      <c r="S31" s="99">
        <v>17.637718500455247</v>
      </c>
      <c r="T31" s="99">
        <v>17.185399765293862</v>
      </c>
      <c r="U31" s="99">
        <v>15.950096183857346</v>
      </c>
      <c r="V31" s="99">
        <v>14.644396436250936</v>
      </c>
      <c r="W31" s="99">
        <v>12.692627711373317</v>
      </c>
      <c r="X31" s="99">
        <v>10.617111035192133</v>
      </c>
      <c r="Y31" s="99">
        <v>9.7988588019037497</v>
      </c>
      <c r="DA31" s="63" t="s">
        <v>2775</v>
      </c>
    </row>
    <row r="32" spans="1:105" ht="12" customHeight="1" x14ac:dyDescent="0.25">
      <c r="A32" s="97" t="s">
        <v>140</v>
      </c>
      <c r="B32" s="99">
        <v>14.66774027811687</v>
      </c>
      <c r="C32" s="99">
        <v>14.637193135957034</v>
      </c>
      <c r="D32" s="99">
        <v>14.700257650929908</v>
      </c>
      <c r="E32" s="99">
        <v>14.174710490796855</v>
      </c>
      <c r="F32" s="99">
        <v>16.39764788465104</v>
      </c>
      <c r="G32" s="99">
        <v>14.580728744040133</v>
      </c>
      <c r="H32" s="99">
        <v>14.141068686610948</v>
      </c>
      <c r="I32" s="99">
        <v>12.732500384309047</v>
      </c>
      <c r="J32" s="99">
        <v>12.376407018316344</v>
      </c>
      <c r="K32" s="99">
        <v>12.237218858412284</v>
      </c>
      <c r="L32" s="99">
        <v>13.197774058716083</v>
      </c>
      <c r="M32" s="99">
        <v>15.116195694072031</v>
      </c>
      <c r="N32" s="99">
        <v>13.674025582337453</v>
      </c>
      <c r="O32" s="99">
        <v>13.043697453807566</v>
      </c>
      <c r="P32" s="99">
        <v>12.524449592812566</v>
      </c>
      <c r="Q32" s="99">
        <v>12.227176445423449</v>
      </c>
      <c r="R32" s="99">
        <v>12.461756743848316</v>
      </c>
      <c r="S32" s="99">
        <v>12.782766854786821</v>
      </c>
      <c r="T32" s="99">
        <v>12.743039671823325</v>
      </c>
      <c r="U32" s="99">
        <v>12.22468922419648</v>
      </c>
      <c r="V32" s="99">
        <v>11.479968968515461</v>
      </c>
      <c r="W32" s="99">
        <v>10.204898650120487</v>
      </c>
      <c r="X32" s="99">
        <v>8.3394066326655025</v>
      </c>
      <c r="Y32" s="99">
        <v>7.9722472230721495</v>
      </c>
      <c r="DA32" s="63" t="s">
        <v>2776</v>
      </c>
    </row>
    <row r="33" spans="1:105" ht="12" customHeight="1" x14ac:dyDescent="0.25">
      <c r="A33" s="100" t="s">
        <v>50</v>
      </c>
      <c r="B33" s="102">
        <v>4.1821757584687544</v>
      </c>
      <c r="C33" s="102">
        <v>3.6690342826599931</v>
      </c>
      <c r="D33" s="102">
        <v>4.217244962935502</v>
      </c>
      <c r="E33" s="102">
        <v>3.4513903810277458</v>
      </c>
      <c r="F33" s="102">
        <v>4.8027075928729817</v>
      </c>
      <c r="G33" s="102">
        <v>3.6162648625574882</v>
      </c>
      <c r="H33" s="102">
        <v>3.4068776890368651</v>
      </c>
      <c r="I33" s="102">
        <v>2.8468455013705514</v>
      </c>
      <c r="J33" s="102">
        <v>3.3966508948310907</v>
      </c>
      <c r="K33" s="102">
        <v>2.7155588273956779</v>
      </c>
      <c r="L33" s="102">
        <v>2.797622057030257</v>
      </c>
      <c r="M33" s="102">
        <v>3.8950049874796573</v>
      </c>
      <c r="N33" s="102">
        <v>2.6091983991955989</v>
      </c>
      <c r="O33" s="102">
        <v>2.3355819141718634</v>
      </c>
      <c r="P33" s="102">
        <v>3.5779568016005339</v>
      </c>
      <c r="Q33" s="102">
        <v>2.3061813284811241</v>
      </c>
      <c r="R33" s="102">
        <v>2.1959877027434627</v>
      </c>
      <c r="S33" s="102">
        <v>2.3870562880083792</v>
      </c>
      <c r="T33" s="102">
        <v>2.1426536614500824</v>
      </c>
      <c r="U33" s="102">
        <v>2.3476854541223018</v>
      </c>
      <c r="V33" s="102">
        <v>2.3684613517881421</v>
      </c>
      <c r="W33" s="102">
        <v>2.700281484698531</v>
      </c>
      <c r="X33" s="102">
        <v>1.132070734237971</v>
      </c>
      <c r="Y33" s="102">
        <v>1.9679739880715161</v>
      </c>
      <c r="DA33" s="131" t="s">
        <v>2777</v>
      </c>
    </row>
    <row r="34" spans="1:105" ht="12" customHeight="1" x14ac:dyDescent="0.25">
      <c r="A34" s="103" t="s">
        <v>52</v>
      </c>
      <c r="B34" s="105">
        <v>10.485564519648117</v>
      </c>
      <c r="C34" s="105">
        <v>10.968158853297043</v>
      </c>
      <c r="D34" s="105">
        <v>10.483012687994407</v>
      </c>
      <c r="E34" s="105">
        <v>10.723320109769109</v>
      </c>
      <c r="F34" s="105">
        <v>11.594940291778057</v>
      </c>
      <c r="G34" s="105">
        <v>10.964463881482645</v>
      </c>
      <c r="H34" s="105">
        <v>10.734190997574084</v>
      </c>
      <c r="I34" s="105">
        <v>9.885654882938498</v>
      </c>
      <c r="J34" s="105">
        <v>8.9797561234852559</v>
      </c>
      <c r="K34" s="105">
        <v>9.5216600310166069</v>
      </c>
      <c r="L34" s="105">
        <v>10.400152001685827</v>
      </c>
      <c r="M34" s="105">
        <v>11.22119070659237</v>
      </c>
      <c r="N34" s="105">
        <v>11.064827183141853</v>
      </c>
      <c r="O34" s="105">
        <v>10.708115539635703</v>
      </c>
      <c r="P34" s="105">
        <v>8.9464927912120302</v>
      </c>
      <c r="Q34" s="105">
        <v>9.9209951169423256</v>
      </c>
      <c r="R34" s="105">
        <v>10.26576904110485</v>
      </c>
      <c r="S34" s="105">
        <v>10.395710566778446</v>
      </c>
      <c r="T34" s="105">
        <v>10.600386010373244</v>
      </c>
      <c r="U34" s="105">
        <v>9.8770037700741788</v>
      </c>
      <c r="V34" s="105">
        <v>9.1115076167273195</v>
      </c>
      <c r="W34" s="105">
        <v>7.5046171654219567</v>
      </c>
      <c r="X34" s="105">
        <v>7.2073358984275329</v>
      </c>
      <c r="Y34" s="105">
        <v>6.0042732350006327</v>
      </c>
      <c r="DA34" s="132" t="s">
        <v>2778</v>
      </c>
    </row>
    <row r="35" spans="1:105" ht="12" customHeight="1" x14ac:dyDescent="0.25">
      <c r="A35" s="106" t="s">
        <v>122</v>
      </c>
      <c r="B35" s="102">
        <v>20.422059551180784</v>
      </c>
      <c r="C35" s="102">
        <v>19.898583077668334</v>
      </c>
      <c r="D35" s="102">
        <v>20.797628183566431</v>
      </c>
      <c r="E35" s="102">
        <v>19.543431041949386</v>
      </c>
      <c r="F35" s="102">
        <v>20.486188945864729</v>
      </c>
      <c r="G35" s="102">
        <v>19.482925330539302</v>
      </c>
      <c r="H35" s="102">
        <v>19.062474990531484</v>
      </c>
      <c r="I35" s="102">
        <v>17.874746299015221</v>
      </c>
      <c r="J35" s="102">
        <v>17.460209787328143</v>
      </c>
      <c r="K35" s="102">
        <v>17.192270568581918</v>
      </c>
      <c r="L35" s="102">
        <v>18.31052275016275</v>
      </c>
      <c r="M35" s="102">
        <v>19.684878220091505</v>
      </c>
      <c r="N35" s="102">
        <v>18.489673904733213</v>
      </c>
      <c r="O35" s="102">
        <v>17.632682611775472</v>
      </c>
      <c r="P35" s="102">
        <v>17.811753378631373</v>
      </c>
      <c r="Q35" s="102">
        <v>16.929525768615015</v>
      </c>
      <c r="R35" s="102">
        <v>16.875802177343555</v>
      </c>
      <c r="S35" s="102">
        <v>16.833350334825269</v>
      </c>
      <c r="T35" s="102">
        <v>16.559279293405815</v>
      </c>
      <c r="U35" s="102">
        <v>16.4054288602714</v>
      </c>
      <c r="V35" s="102">
        <v>16.220377818496704</v>
      </c>
      <c r="W35" s="102">
        <v>13.680381283058351</v>
      </c>
      <c r="X35" s="102">
        <v>9.0751749171489582</v>
      </c>
      <c r="Y35" s="102">
        <v>10.223653131065253</v>
      </c>
      <c r="DA35" s="131" t="s">
        <v>2779</v>
      </c>
    </row>
    <row r="36" spans="1:105" ht="12" customHeight="1" x14ac:dyDescent="0.25">
      <c r="A36" s="107" t="s">
        <v>121</v>
      </c>
      <c r="B36" s="105">
        <v>14.360262538956137</v>
      </c>
      <c r="C36" s="105">
        <v>13.857027785173258</v>
      </c>
      <c r="D36" s="105">
        <v>14.732970011508071</v>
      </c>
      <c r="E36" s="105">
        <v>13.681589453122138</v>
      </c>
      <c r="F36" s="105">
        <v>14.671010984362171</v>
      </c>
      <c r="G36" s="105">
        <v>13.808697181370212</v>
      </c>
      <c r="H36" s="105">
        <v>13.571222732681875</v>
      </c>
      <c r="I36" s="105">
        <v>12.691045791510355</v>
      </c>
      <c r="J36" s="105">
        <v>12.624921225692102</v>
      </c>
      <c r="K36" s="105">
        <v>12.224166613661769</v>
      </c>
      <c r="L36" s="105">
        <v>12.99158639113605</v>
      </c>
      <c r="M36" s="105">
        <v>14.233473152423953</v>
      </c>
      <c r="N36" s="105">
        <v>13.143824923141544</v>
      </c>
      <c r="O36" s="105">
        <v>12.606094819250417</v>
      </c>
      <c r="P36" s="105">
        <v>13.297294815727122</v>
      </c>
      <c r="Q36" s="105">
        <v>12.366433175406758</v>
      </c>
      <c r="R36" s="105">
        <v>12.400273794212398</v>
      </c>
      <c r="S36" s="105">
        <v>12.546263226054725</v>
      </c>
      <c r="T36" s="105">
        <v>12.428911512130062</v>
      </c>
      <c r="U36" s="105">
        <v>12.58553007970756</v>
      </c>
      <c r="V36" s="105">
        <v>12.675518176350069</v>
      </c>
      <c r="W36" s="105">
        <v>10.892879372256061</v>
      </c>
      <c r="X36" s="105">
        <v>7.2769945896700134</v>
      </c>
      <c r="Y36" s="105">
        <v>8.1371934492682865</v>
      </c>
      <c r="DA36" s="132" t="s">
        <v>2780</v>
      </c>
    </row>
    <row r="37" spans="1:105" ht="12" customHeight="1" x14ac:dyDescent="0.25">
      <c r="A37" s="108" t="s">
        <v>53</v>
      </c>
      <c r="B37" s="99">
        <v>3.7513429343851499</v>
      </c>
      <c r="C37" s="99">
        <v>3.1680051412929697</v>
      </c>
      <c r="D37" s="99">
        <v>3.8685485175666385</v>
      </c>
      <c r="E37" s="99">
        <v>3.0340914855297783</v>
      </c>
      <c r="F37" s="99">
        <v>3.9498052903861938</v>
      </c>
      <c r="G37" s="99">
        <v>3.1325231209660607</v>
      </c>
      <c r="H37" s="99">
        <v>2.9985507079845766</v>
      </c>
      <c r="I37" s="99">
        <v>2.6083659854451442</v>
      </c>
      <c r="J37" s="99">
        <v>3.2219990323528438</v>
      </c>
      <c r="K37" s="99">
        <v>2.5112163579965734</v>
      </c>
      <c r="L37" s="99">
        <v>2.5405413213882402</v>
      </c>
      <c r="M37" s="99">
        <v>3.41668897432747</v>
      </c>
      <c r="N37" s="99">
        <v>2.3212100120836436</v>
      </c>
      <c r="O37" s="99">
        <v>2.0896206175279155</v>
      </c>
      <c r="P37" s="99">
        <v>3.5989224704210208</v>
      </c>
      <c r="Q37" s="99">
        <v>2.2095338114758949</v>
      </c>
      <c r="R37" s="99">
        <v>2.0911095289663804</v>
      </c>
      <c r="S37" s="99">
        <v>2.2842716381968851</v>
      </c>
      <c r="T37" s="99">
        <v>2.0431411847900391</v>
      </c>
      <c r="U37" s="99">
        <v>2.4234136423676129</v>
      </c>
      <c r="V37" s="99">
        <v>2.6718887112987786</v>
      </c>
      <c r="W37" s="99">
        <v>2.6990854358093701</v>
      </c>
      <c r="X37" s="99">
        <v>8.8073930173849541E-2</v>
      </c>
      <c r="Y37" s="99">
        <v>1.7339201628473324</v>
      </c>
      <c r="DA37" s="63" t="s">
        <v>2781</v>
      </c>
    </row>
    <row r="38" spans="1:105" ht="12" customHeight="1" x14ac:dyDescent="0.25">
      <c r="A38" s="108" t="s">
        <v>52</v>
      </c>
      <c r="B38" s="99">
        <v>10.608919604570987</v>
      </c>
      <c r="C38" s="99">
        <v>10.689022643880287</v>
      </c>
      <c r="D38" s="99">
        <v>10.864421493941434</v>
      </c>
      <c r="E38" s="99">
        <v>10.64749796759236</v>
      </c>
      <c r="F38" s="99">
        <v>10.721205693975977</v>
      </c>
      <c r="G38" s="99">
        <v>10.676174060404152</v>
      </c>
      <c r="H38" s="99">
        <v>10.572672024697299</v>
      </c>
      <c r="I38" s="99">
        <v>10.082679806065212</v>
      </c>
      <c r="J38" s="99">
        <v>9.4029221933392577</v>
      </c>
      <c r="K38" s="99">
        <v>9.7129502556651968</v>
      </c>
      <c r="L38" s="99">
        <v>10.451045069747808</v>
      </c>
      <c r="M38" s="99">
        <v>10.81678417809648</v>
      </c>
      <c r="N38" s="99">
        <v>10.822614911057899</v>
      </c>
      <c r="O38" s="99">
        <v>10.516474201722502</v>
      </c>
      <c r="P38" s="99">
        <v>9.698372345306101</v>
      </c>
      <c r="Q38" s="99">
        <v>10.156899363930863</v>
      </c>
      <c r="R38" s="99">
        <v>10.309164265246016</v>
      </c>
      <c r="S38" s="99">
        <v>10.261991587857841</v>
      </c>
      <c r="T38" s="99">
        <v>10.385770327340024</v>
      </c>
      <c r="U38" s="99">
        <v>10.162116437339948</v>
      </c>
      <c r="V38" s="99">
        <v>10.00362946505129</v>
      </c>
      <c r="W38" s="99">
        <v>8.1937939364466921</v>
      </c>
      <c r="X38" s="99">
        <v>7.1889206594961648</v>
      </c>
      <c r="Y38" s="99">
        <v>6.4032732864209567</v>
      </c>
      <c r="DA38" s="63" t="s">
        <v>2782</v>
      </c>
    </row>
    <row r="39" spans="1:105" ht="12" customHeight="1" x14ac:dyDescent="0.25">
      <c r="A39" s="121" t="s">
        <v>54</v>
      </c>
      <c r="B39" s="123">
        <v>9.6857944538581044</v>
      </c>
      <c r="C39" s="123">
        <v>9.7959052275916054</v>
      </c>
      <c r="D39" s="123">
        <v>9.8648260680263693</v>
      </c>
      <c r="E39" s="123">
        <v>9.2433941345477173</v>
      </c>
      <c r="F39" s="123">
        <v>10.538580014287897</v>
      </c>
      <c r="G39" s="123">
        <v>8.9973992628780515</v>
      </c>
      <c r="H39" s="123">
        <v>9.1480874817865576</v>
      </c>
      <c r="I39" s="123">
        <v>8.2795787694783787</v>
      </c>
      <c r="J39" s="123">
        <v>7.6622578002379385</v>
      </c>
      <c r="K39" s="123">
        <v>7.5136829387608159</v>
      </c>
      <c r="L39" s="123">
        <v>7.1128023616114966</v>
      </c>
      <c r="M39" s="123">
        <v>7.1509584764983796</v>
      </c>
      <c r="N39" s="123">
        <v>6.168948053575936</v>
      </c>
      <c r="O39" s="123">
        <v>6.6079538406243969</v>
      </c>
      <c r="P39" s="123">
        <v>6.0290104805286626</v>
      </c>
      <c r="Q39" s="123">
        <v>6.1552100325067229</v>
      </c>
      <c r="R39" s="123">
        <v>6.1776248886168856</v>
      </c>
      <c r="S39" s="123">
        <v>6.9832081534351769</v>
      </c>
      <c r="T39" s="123">
        <v>6.9754260224077962</v>
      </c>
      <c r="U39" s="123">
        <v>6.8858626194355725</v>
      </c>
      <c r="V39" s="123">
        <v>6.9903964641140286</v>
      </c>
      <c r="W39" s="123">
        <v>6.5090250289396989</v>
      </c>
      <c r="X39" s="123">
        <v>5.255020242395112</v>
      </c>
      <c r="Y39" s="123">
        <v>5.2671551468878555</v>
      </c>
      <c r="DA39" s="130" t="s">
        <v>2783</v>
      </c>
    </row>
    <row r="40" spans="1:105" ht="12" customHeight="1" x14ac:dyDescent="0.25">
      <c r="A40" s="97" t="s">
        <v>50</v>
      </c>
      <c r="B40" s="99">
        <v>11.234796497820328</v>
      </c>
      <c r="C40" s="99">
        <v>10.958433788805808</v>
      </c>
      <c r="D40" s="99">
        <v>11.082328009040545</v>
      </c>
      <c r="E40" s="99">
        <v>10.781201322996516</v>
      </c>
      <c r="F40" s="99">
        <v>11.564082300731245</v>
      </c>
      <c r="G40" s="99">
        <v>10.777123475867274</v>
      </c>
      <c r="H40" s="99">
        <v>10.266466032457013</v>
      </c>
      <c r="I40" s="99">
        <v>9.2286160732595111</v>
      </c>
      <c r="J40" s="99">
        <v>8.9508097510523914</v>
      </c>
      <c r="K40" s="99">
        <v>8.4662531995426171</v>
      </c>
      <c r="L40" s="99">
        <v>8.2210089141114455</v>
      </c>
      <c r="M40" s="99">
        <v>8.4348480007692892</v>
      </c>
      <c r="N40" s="99">
        <v>7.2041078717298284</v>
      </c>
      <c r="O40" s="99">
        <v>7.1818479465282685</v>
      </c>
      <c r="P40" s="99">
        <v>7.3562506073740259</v>
      </c>
      <c r="Q40" s="99">
        <v>7.0606162948770512</v>
      </c>
      <c r="R40" s="99">
        <v>7.3811262556283816</v>
      </c>
      <c r="S40" s="99">
        <v>8.0352004468539935</v>
      </c>
      <c r="T40" s="99">
        <v>8.3005674046295628</v>
      </c>
      <c r="U40" s="99">
        <v>8.267491736944061</v>
      </c>
      <c r="V40" s="99">
        <v>8.1957574972042533</v>
      </c>
      <c r="W40" s="99">
        <v>7.6303001048428865</v>
      </c>
      <c r="X40" s="99">
        <v>6.6957175250324745</v>
      </c>
      <c r="Y40" s="99">
        <v>6.2893941828656086</v>
      </c>
      <c r="DA40" s="63" t="s">
        <v>2784</v>
      </c>
    </row>
    <row r="41" spans="1:105" ht="12" customHeight="1" x14ac:dyDescent="0.25">
      <c r="A41" s="109" t="s">
        <v>120</v>
      </c>
      <c r="B41" s="110">
        <v>8.6789109522708934</v>
      </c>
      <c r="C41" s="110">
        <v>9.0711345233586069</v>
      </c>
      <c r="D41" s="110">
        <v>9.1208236004142975</v>
      </c>
      <c r="E41" s="110">
        <v>8.284839484641541</v>
      </c>
      <c r="F41" s="110">
        <v>9.9000265014628432</v>
      </c>
      <c r="G41" s="110">
        <v>7.9755149956275693</v>
      </c>
      <c r="H41" s="110">
        <v>8.5678038660539038</v>
      </c>
      <c r="I41" s="110">
        <v>7.8113657903185061</v>
      </c>
      <c r="J41" s="110">
        <v>6.9395846833445853</v>
      </c>
      <c r="K41" s="110">
        <v>6.9659974855114335</v>
      </c>
      <c r="L41" s="110">
        <v>6.4757484413733666</v>
      </c>
      <c r="M41" s="110">
        <v>6.4278089096882711</v>
      </c>
      <c r="N41" s="110">
        <v>5.5521549959007181</v>
      </c>
      <c r="O41" s="110">
        <v>6.2644910366892672</v>
      </c>
      <c r="P41" s="110">
        <v>5.2237186869370618</v>
      </c>
      <c r="Q41" s="110">
        <v>5.635603762308274</v>
      </c>
      <c r="R41" s="110">
        <v>5.5146447009712585</v>
      </c>
      <c r="S41" s="110">
        <v>6.4444443202565482</v>
      </c>
      <c r="T41" s="110">
        <v>6.3159592726181835</v>
      </c>
      <c r="U41" s="110">
        <v>6.2250622012771428</v>
      </c>
      <c r="V41" s="110">
        <v>6.4047696734502617</v>
      </c>
      <c r="W41" s="110">
        <v>5.9442085109833691</v>
      </c>
      <c r="X41" s="110">
        <v>4.4488427634168293</v>
      </c>
      <c r="Y41" s="110">
        <v>4.667630648185586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141.13854609615541</v>
      </c>
      <c r="C43" s="118">
        <f t="shared" si="14"/>
        <v>157.9158766988057</v>
      </c>
      <c r="D43" s="118">
        <f t="shared" si="14"/>
        <v>156.74322476260448</v>
      </c>
      <c r="E43" s="118">
        <f t="shared" si="14"/>
        <v>151.87408208678823</v>
      </c>
      <c r="F43" s="118">
        <f t="shared" si="14"/>
        <v>172.17239660391371</v>
      </c>
      <c r="G43" s="118">
        <f t="shared" si="14"/>
        <v>184.24991295489824</v>
      </c>
      <c r="H43" s="118">
        <f t="shared" si="14"/>
        <v>179.83050662032633</v>
      </c>
      <c r="I43" s="118">
        <f t="shared" si="14"/>
        <v>163.8808641497657</v>
      </c>
      <c r="J43" s="118">
        <f t="shared" si="14"/>
        <v>175.91891786885597</v>
      </c>
      <c r="K43" s="118">
        <f t="shared" si="14"/>
        <v>186.79076011710316</v>
      </c>
      <c r="L43" s="118">
        <f t="shared" si="14"/>
        <v>169.57653262634355</v>
      </c>
      <c r="M43" s="118">
        <f t="shared" si="14"/>
        <v>167.60676255900452</v>
      </c>
      <c r="N43" s="118">
        <f t="shared" si="14"/>
        <v>159.25999155933101</v>
      </c>
      <c r="O43" s="118">
        <f t="shared" si="14"/>
        <v>157.34965163643082</v>
      </c>
      <c r="P43" s="118">
        <f t="shared" si="14"/>
        <v>130.41346040014486</v>
      </c>
      <c r="Q43" s="118">
        <f t="shared" si="14"/>
        <v>152.45359688578293</v>
      </c>
      <c r="R43" s="118">
        <f t="shared" ref="R43:V43" si="15">R44+R47+R49+R58</f>
        <v>150.08016733008347</v>
      </c>
      <c r="S43" s="118">
        <f t="shared" si="15"/>
        <v>136.40203583853537</v>
      </c>
      <c r="T43" s="118">
        <f t="shared" si="15"/>
        <v>161.32413040754543</v>
      </c>
      <c r="U43" s="118">
        <f t="shared" si="15"/>
        <v>144.08128081111906</v>
      </c>
      <c r="V43" s="118">
        <f t="shared" si="15"/>
        <v>143.82495327024822</v>
      </c>
      <c r="W43" s="118">
        <f t="shared" ref="W43:Y43" si="16">W44+W47+W49+W58</f>
        <v>154.38597140249428</v>
      </c>
      <c r="X43" s="118">
        <f t="shared" si="16"/>
        <v>144.01416937678829</v>
      </c>
      <c r="Y43" s="118">
        <f t="shared" si="16"/>
        <v>130.27696231741842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107.87698517122043</v>
      </c>
      <c r="C44" s="123">
        <f t="shared" si="17"/>
        <v>124.6845980517145</v>
      </c>
      <c r="D44" s="123">
        <f t="shared" si="17"/>
        <v>122.95970779597242</v>
      </c>
      <c r="E44" s="123">
        <f t="shared" si="17"/>
        <v>119.64976780981816</v>
      </c>
      <c r="F44" s="123">
        <f t="shared" si="17"/>
        <v>136.96629962916626</v>
      </c>
      <c r="G44" s="123">
        <f t="shared" si="17"/>
        <v>151.55994862866521</v>
      </c>
      <c r="H44" s="123">
        <f t="shared" si="17"/>
        <v>147.03540905773954</v>
      </c>
      <c r="I44" s="123">
        <f t="shared" si="17"/>
        <v>134.56276432554944</v>
      </c>
      <c r="J44" s="123">
        <f t="shared" si="17"/>
        <v>147.29749208560648</v>
      </c>
      <c r="K44" s="123">
        <f t="shared" si="17"/>
        <v>157.5331900542154</v>
      </c>
      <c r="L44" s="123">
        <f t="shared" si="17"/>
        <v>142.39717758946833</v>
      </c>
      <c r="M44" s="123">
        <f t="shared" si="17"/>
        <v>137.2170842011156</v>
      </c>
      <c r="N44" s="123">
        <f t="shared" si="17"/>
        <v>131.70369569199889</v>
      </c>
      <c r="O44" s="123">
        <f t="shared" si="17"/>
        <v>130.53920265900118</v>
      </c>
      <c r="P44" s="123">
        <f t="shared" si="17"/>
        <v>104.36709192633387</v>
      </c>
      <c r="Q44" s="123">
        <f t="shared" si="17"/>
        <v>125.61802432469375</v>
      </c>
      <c r="R44" s="123">
        <f t="shared" ref="R44:V44" si="18">SUM(R45:R46)</f>
        <v>124.05930306496612</v>
      </c>
      <c r="S44" s="123">
        <f t="shared" si="18"/>
        <v>110.63866078252194</v>
      </c>
      <c r="T44" s="123">
        <f t="shared" si="18"/>
        <v>132.81561122838994</v>
      </c>
      <c r="U44" s="123">
        <f t="shared" si="18"/>
        <v>118.37367311691571</v>
      </c>
      <c r="V44" s="123">
        <f t="shared" si="18"/>
        <v>118.56417699038892</v>
      </c>
      <c r="W44" s="123">
        <f t="shared" ref="W44:Y44" si="19">SUM(W45:W46)</f>
        <v>131.4155978596134</v>
      </c>
      <c r="X44" s="123">
        <f t="shared" si="19"/>
        <v>125.88954704760719</v>
      </c>
      <c r="Y44" s="123">
        <f t="shared" si="19"/>
        <v>112.89278042647783</v>
      </c>
      <c r="DA44" s="130" t="s">
        <v>2787</v>
      </c>
    </row>
    <row r="45" spans="1:105" ht="12" customHeight="1" x14ac:dyDescent="0.25">
      <c r="A45" s="97" t="s">
        <v>211</v>
      </c>
      <c r="B45" s="99">
        <v>106.65992040025766</v>
      </c>
      <c r="C45" s="99">
        <v>123.30845118792649</v>
      </c>
      <c r="D45" s="99">
        <v>121.61843776606074</v>
      </c>
      <c r="E45" s="99">
        <v>118.47143877502863</v>
      </c>
      <c r="F45" s="99">
        <v>135.53821620087339</v>
      </c>
      <c r="G45" s="99">
        <v>150.00122846573873</v>
      </c>
      <c r="H45" s="99">
        <v>145.56852990934911</v>
      </c>
      <c r="I45" s="99">
        <v>133.26439698244712</v>
      </c>
      <c r="J45" s="99">
        <v>145.93895254846501</v>
      </c>
      <c r="K45" s="99">
        <v>156.07659808979039</v>
      </c>
      <c r="L45" s="99">
        <v>141.00280890698636</v>
      </c>
      <c r="M45" s="99">
        <v>135.80582781807749</v>
      </c>
      <c r="N45" s="99">
        <v>130.36495227974652</v>
      </c>
      <c r="O45" s="99">
        <v>129.02268695766418</v>
      </c>
      <c r="P45" s="99">
        <v>103.1193674293396</v>
      </c>
      <c r="Q45" s="99">
        <v>124.26082683655324</v>
      </c>
      <c r="R45" s="99">
        <v>122.71786466362117</v>
      </c>
      <c r="S45" s="99">
        <v>109.44463276393986</v>
      </c>
      <c r="T45" s="99">
        <v>131.39680198999432</v>
      </c>
      <c r="U45" s="99">
        <v>117.10139338302227</v>
      </c>
      <c r="V45" s="99">
        <v>117.296170919199</v>
      </c>
      <c r="W45" s="99">
        <v>129.62631381823451</v>
      </c>
      <c r="X45" s="99">
        <v>124.11259180135013</v>
      </c>
      <c r="Y45" s="99">
        <v>111.37291375315573</v>
      </c>
      <c r="DA45" s="63" t="s">
        <v>2788</v>
      </c>
    </row>
    <row r="46" spans="1:105" ht="12" customHeight="1" x14ac:dyDescent="0.25">
      <c r="A46" s="97" t="s">
        <v>53</v>
      </c>
      <c r="B46" s="99">
        <v>1.2170647709627689</v>
      </c>
      <c r="C46" s="99">
        <v>1.3761468637880123</v>
      </c>
      <c r="D46" s="99">
        <v>1.3412700299116804</v>
      </c>
      <c r="E46" s="99">
        <v>1.178329034789527</v>
      </c>
      <c r="F46" s="99">
        <v>1.4280834282928727</v>
      </c>
      <c r="G46" s="99">
        <v>1.5587201629264875</v>
      </c>
      <c r="H46" s="99">
        <v>1.4668791483904344</v>
      </c>
      <c r="I46" s="99">
        <v>1.2983673431023248</v>
      </c>
      <c r="J46" s="99">
        <v>1.3585395371414613</v>
      </c>
      <c r="K46" s="99">
        <v>1.4565919644250156</v>
      </c>
      <c r="L46" s="99">
        <v>1.3943686824819581</v>
      </c>
      <c r="M46" s="99">
        <v>1.411256383038118</v>
      </c>
      <c r="N46" s="99">
        <v>1.3387434122523669</v>
      </c>
      <c r="O46" s="99">
        <v>1.516515701336987</v>
      </c>
      <c r="P46" s="99">
        <v>1.2477244969942658</v>
      </c>
      <c r="Q46" s="99">
        <v>1.3571974881405191</v>
      </c>
      <c r="R46" s="99">
        <v>1.3414384013449487</v>
      </c>
      <c r="S46" s="99">
        <v>1.1940280185820784</v>
      </c>
      <c r="T46" s="99">
        <v>1.4188092383956108</v>
      </c>
      <c r="U46" s="99">
        <v>1.2722797338934444</v>
      </c>
      <c r="V46" s="99">
        <v>1.2680060711899099</v>
      </c>
      <c r="W46" s="99">
        <v>1.7892840413788993</v>
      </c>
      <c r="X46" s="99">
        <v>1.7769552462570584</v>
      </c>
      <c r="Y46" s="99">
        <v>1.5198666733221045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0.34408645145828975</v>
      </c>
      <c r="C47" s="123">
        <f t="shared" si="20"/>
        <v>0.43446757323272034</v>
      </c>
      <c r="D47" s="123">
        <f t="shared" si="20"/>
        <v>0.36487237668099226</v>
      </c>
      <c r="E47" s="123">
        <f t="shared" si="20"/>
        <v>1.0776074230765489</v>
      </c>
      <c r="F47" s="123">
        <f t="shared" si="20"/>
        <v>0.38750413454472604</v>
      </c>
      <c r="G47" s="123">
        <f t="shared" si="20"/>
        <v>0.37156102694842569</v>
      </c>
      <c r="H47" s="123">
        <f t="shared" si="20"/>
        <v>0.40671666681071883</v>
      </c>
      <c r="I47" s="123">
        <f t="shared" si="20"/>
        <v>0.35947506162366832</v>
      </c>
      <c r="J47" s="123">
        <f t="shared" si="20"/>
        <v>0.43334851785540052</v>
      </c>
      <c r="K47" s="123">
        <f t="shared" si="20"/>
        <v>0.45481729830305528</v>
      </c>
      <c r="L47" s="123">
        <f t="shared" si="20"/>
        <v>0.46489404094929943</v>
      </c>
      <c r="M47" s="123">
        <f t="shared" si="20"/>
        <v>0.64708296782502139</v>
      </c>
      <c r="N47" s="123">
        <f t="shared" si="20"/>
        <v>1.4040396451456378</v>
      </c>
      <c r="O47" s="123">
        <f t="shared" si="20"/>
        <v>0.83341151227884436</v>
      </c>
      <c r="P47" s="123">
        <f t="shared" si="20"/>
        <v>0.71615597979478096</v>
      </c>
      <c r="Q47" s="123">
        <f t="shared" si="20"/>
        <v>1.5324684433569904</v>
      </c>
      <c r="R47" s="123">
        <f t="shared" si="20"/>
        <v>1.122378072510638</v>
      </c>
      <c r="S47" s="123">
        <f t="shared" si="20"/>
        <v>1.6152924645974889</v>
      </c>
      <c r="T47" s="123">
        <f t="shared" si="20"/>
        <v>1.1249603285592575</v>
      </c>
      <c r="U47" s="123">
        <f t="shared" si="20"/>
        <v>1.3093714231611251</v>
      </c>
      <c r="V47" s="123">
        <f t="shared" si="20"/>
        <v>0.94948923041829381</v>
      </c>
      <c r="W47" s="123">
        <f t="shared" si="20"/>
        <v>0.90358879618212029</v>
      </c>
      <c r="X47" s="123">
        <f t="shared" si="20"/>
        <v>1.3713648359022064</v>
      </c>
      <c r="Y47" s="123">
        <f t="shared" si="20"/>
        <v>1.1814838117883784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0.34408645145828975</v>
      </c>
      <c r="C48" s="99">
        <f>RES_hhdet_fech!C48/RES_summary!C$19</f>
        <v>0.43446757323272034</v>
      </c>
      <c r="D48" s="99">
        <f>RES_hhdet_fech!D48/RES_summary!D$19</f>
        <v>0.36487237668099226</v>
      </c>
      <c r="E48" s="99">
        <f>RES_hhdet_fech!E48/RES_summary!E$19</f>
        <v>1.0776074230765489</v>
      </c>
      <c r="F48" s="99">
        <f>RES_hhdet_fech!F48/RES_summary!F$19</f>
        <v>0.38750413454472604</v>
      </c>
      <c r="G48" s="99">
        <f>RES_hhdet_fech!G48/RES_summary!G$19</f>
        <v>0.37156102694842569</v>
      </c>
      <c r="H48" s="99">
        <f>RES_hhdet_fech!H48/RES_summary!H$19</f>
        <v>0.40671666681071883</v>
      </c>
      <c r="I48" s="99">
        <f>RES_hhdet_fech!I48/RES_summary!I$19</f>
        <v>0.35947506162366832</v>
      </c>
      <c r="J48" s="99">
        <f>RES_hhdet_fech!J48/RES_summary!J$19</f>
        <v>0.43334851785540052</v>
      </c>
      <c r="K48" s="99">
        <f>RES_hhdet_fech!K48/RES_summary!K$19</f>
        <v>0.45481729830305528</v>
      </c>
      <c r="L48" s="99">
        <f>RES_hhdet_fech!L48/RES_summary!L$19</f>
        <v>0.46489404094929943</v>
      </c>
      <c r="M48" s="99">
        <f>RES_hhdet_fech!M48/RES_summary!M$19</f>
        <v>0.64708296782502139</v>
      </c>
      <c r="N48" s="99">
        <f>RES_hhdet_fech!N48/RES_summary!N$19</f>
        <v>1.4040396451456378</v>
      </c>
      <c r="O48" s="99">
        <f>RES_hhdet_fech!O48/RES_summary!O$19</f>
        <v>0.83341151227884436</v>
      </c>
      <c r="P48" s="99">
        <f>RES_hhdet_fech!P48/RES_summary!P$19</f>
        <v>0.71615597979478096</v>
      </c>
      <c r="Q48" s="99">
        <f>RES_hhdet_fech!Q48/RES_summary!Q$19</f>
        <v>1.5324684433569904</v>
      </c>
      <c r="R48" s="99">
        <f>RES_hhdet_fech!R48/RES_summary!R$19</f>
        <v>1.122378072510638</v>
      </c>
      <c r="S48" s="99">
        <f>RES_hhdet_fech!S48/RES_summary!S$19</f>
        <v>1.6152924645974889</v>
      </c>
      <c r="T48" s="99">
        <f>RES_hhdet_fech!T48/RES_summary!T$19</f>
        <v>1.1249603285592575</v>
      </c>
      <c r="U48" s="99">
        <f>RES_hhdet_fech!U48/RES_summary!U$19</f>
        <v>1.3093714231611251</v>
      </c>
      <c r="V48" s="99">
        <f>RES_hhdet_fech!V48/RES_summary!V$19</f>
        <v>0.94948923041829381</v>
      </c>
      <c r="W48" s="99">
        <f>RES_hhdet_fech!W48/RES_summary!W$19</f>
        <v>0.90358879618212029</v>
      </c>
      <c r="X48" s="99">
        <f>RES_hhdet_fech!X48/RES_summary!X$19</f>
        <v>1.3713648359022064</v>
      </c>
      <c r="Y48" s="99">
        <f>RES_hhdet_fech!Y48/RES_summary!Y$19</f>
        <v>1.1814838117883784</v>
      </c>
      <c r="DA48" s="63" t="s">
        <v>2791</v>
      </c>
    </row>
    <row r="49" spans="1:105" ht="12" customHeight="1" x14ac:dyDescent="0.25">
      <c r="A49" s="121" t="s">
        <v>55</v>
      </c>
      <c r="B49" s="123">
        <v>23.231680831036581</v>
      </c>
      <c r="C49" s="123">
        <v>23.003256455006628</v>
      </c>
      <c r="D49" s="123">
        <v>23.545944480419603</v>
      </c>
      <c r="E49" s="123">
        <v>21.897257587460359</v>
      </c>
      <c r="F49" s="123">
        <v>24.270176227351264</v>
      </c>
      <c r="G49" s="123">
        <v>23.314310732861212</v>
      </c>
      <c r="H49" s="123">
        <v>23.240604409189018</v>
      </c>
      <c r="I49" s="123">
        <v>20.678229869402465</v>
      </c>
      <c r="J49" s="123">
        <v>20.571449323332754</v>
      </c>
      <c r="K49" s="123">
        <v>21.320993416014304</v>
      </c>
      <c r="L49" s="123">
        <v>19.637792713730317</v>
      </c>
      <c r="M49" s="123">
        <v>22.634744210399749</v>
      </c>
      <c r="N49" s="123">
        <v>20.01608999168015</v>
      </c>
      <c r="O49" s="123">
        <v>19.385544640362344</v>
      </c>
      <c r="P49" s="123">
        <v>19.330730603112514</v>
      </c>
      <c r="Q49" s="123">
        <v>19.14049135378847</v>
      </c>
      <c r="R49" s="123">
        <v>18.697152358328303</v>
      </c>
      <c r="S49" s="123">
        <v>17.138618078311403</v>
      </c>
      <c r="T49" s="123">
        <v>20.396775048461834</v>
      </c>
      <c r="U49" s="123">
        <v>17.520275239510489</v>
      </c>
      <c r="V49" s="123">
        <v>17.345452432672161</v>
      </c>
      <c r="W49" s="123">
        <v>15.581944189768544</v>
      </c>
      <c r="X49" s="123">
        <v>11.549052406589494</v>
      </c>
      <c r="Y49" s="123">
        <v>10.953430181809603</v>
      </c>
      <c r="DA49" s="130" t="s">
        <v>2792</v>
      </c>
    </row>
    <row r="50" spans="1:105" ht="12" customHeight="1" x14ac:dyDescent="0.25">
      <c r="A50" s="97" t="s">
        <v>138</v>
      </c>
      <c r="B50" s="99">
        <v>25.762340112744621</v>
      </c>
      <c r="C50" s="99">
        <v>25.875643922646564</v>
      </c>
      <c r="D50" s="99">
        <v>25.877862948378645</v>
      </c>
      <c r="E50" s="99">
        <v>23.555470960660507</v>
      </c>
      <c r="F50" s="99">
        <v>26.527122813385034</v>
      </c>
      <c r="G50" s="99">
        <v>25.362634361595198</v>
      </c>
      <c r="H50" s="99">
        <v>25.294628272841685</v>
      </c>
      <c r="I50" s="99">
        <v>21.84377185938019</v>
      </c>
      <c r="J50" s="99">
        <v>21.631913372061621</v>
      </c>
      <c r="K50" s="99">
        <v>22.813589923813247</v>
      </c>
      <c r="L50" s="99">
        <v>20.528192392271219</v>
      </c>
      <c r="M50" s="99">
        <v>24.565351912464312</v>
      </c>
      <c r="N50" s="99">
        <v>21.437316600467238</v>
      </c>
      <c r="O50" s="99">
        <v>20.953035070898274</v>
      </c>
      <c r="P50" s="99">
        <v>20.560336942534352</v>
      </c>
      <c r="Q50" s="99">
        <v>20.535165541985265</v>
      </c>
      <c r="R50" s="99">
        <v>19.743972468362635</v>
      </c>
      <c r="S50" s="99">
        <v>17.437764920100545</v>
      </c>
      <c r="T50" s="99">
        <v>21.831152892343443</v>
      </c>
      <c r="U50" s="99">
        <v>18.121681740120387</v>
      </c>
      <c r="V50" s="99">
        <v>17.826367742655925</v>
      </c>
      <c r="W50" s="99">
        <v>15.92641846028835</v>
      </c>
      <c r="X50" s="99">
        <v>11.698823922074565</v>
      </c>
      <c r="Y50" s="99">
        <v>11.049017704526999</v>
      </c>
      <c r="DA50" s="63" t="s">
        <v>2793</v>
      </c>
    </row>
    <row r="51" spans="1:105" ht="12" customHeight="1" x14ac:dyDescent="0.25">
      <c r="A51" s="97" t="s">
        <v>137</v>
      </c>
      <c r="B51" s="99">
        <v>15.423048657871954</v>
      </c>
      <c r="C51" s="99">
        <v>15.183804240776976</v>
      </c>
      <c r="D51" s="99">
        <v>15.518262273587712</v>
      </c>
      <c r="E51" s="99">
        <v>13.771014094899813</v>
      </c>
      <c r="F51" s="99">
        <v>16.001730380007825</v>
      </c>
      <c r="G51" s="99">
        <v>14.903970707190828</v>
      </c>
      <c r="H51" s="99">
        <v>14.840712325731451</v>
      </c>
      <c r="I51" s="99">
        <v>12.708986553405722</v>
      </c>
      <c r="J51" s="99">
        <v>13.007714891898567</v>
      </c>
      <c r="K51" s="99">
        <v>13.436447313688321</v>
      </c>
      <c r="L51" s="99">
        <v>12.140868384824556</v>
      </c>
      <c r="M51" s="99">
        <v>15.158908741922666</v>
      </c>
      <c r="N51" s="99">
        <v>13.114338122963611</v>
      </c>
      <c r="O51" s="99">
        <v>13.151439983047924</v>
      </c>
      <c r="P51" s="99">
        <v>13.657170413646124</v>
      </c>
      <c r="Q51" s="99">
        <v>13.144679222833535</v>
      </c>
      <c r="R51" s="99">
        <v>12.768944781391303</v>
      </c>
      <c r="S51" s="99">
        <v>11.587010015071865</v>
      </c>
      <c r="T51" s="99">
        <v>14.385916587190708</v>
      </c>
      <c r="U51" s="99">
        <v>12.252119687688982</v>
      </c>
      <c r="V51" s="99">
        <v>12.271610502836081</v>
      </c>
      <c r="W51" s="99">
        <v>11.18763744362616</v>
      </c>
      <c r="X51" s="99">
        <v>7.8838309923175016</v>
      </c>
      <c r="Y51" s="99">
        <v>7.7909538996441068</v>
      </c>
      <c r="DA51" s="63" t="s">
        <v>2794</v>
      </c>
    </row>
    <row r="52" spans="1:105" ht="12" customHeight="1" x14ac:dyDescent="0.25">
      <c r="A52" s="100" t="s">
        <v>211</v>
      </c>
      <c r="B52" s="102">
        <v>4.7319957741990359</v>
      </c>
      <c r="C52" s="102">
        <v>4.1129238059939572</v>
      </c>
      <c r="D52" s="102">
        <v>4.8001703565967135</v>
      </c>
      <c r="E52" s="102">
        <v>3.6397841257940313</v>
      </c>
      <c r="F52" s="102">
        <v>5.0634454971720997</v>
      </c>
      <c r="G52" s="102">
        <v>4.0047506804070485</v>
      </c>
      <c r="H52" s="102">
        <v>3.8819212363342248</v>
      </c>
      <c r="I52" s="102">
        <v>3.0827725861591118</v>
      </c>
      <c r="J52" s="102">
        <v>3.8494816279494599</v>
      </c>
      <c r="K52" s="102">
        <v>3.2349668770936724</v>
      </c>
      <c r="L52" s="102">
        <v>2.7594890134858945</v>
      </c>
      <c r="M52" s="102">
        <v>4.1904716607091066</v>
      </c>
      <c r="N52" s="102">
        <v>2.6962652359735402</v>
      </c>
      <c r="O52" s="102">
        <v>2.5105967081673781</v>
      </c>
      <c r="P52" s="102">
        <v>4.1066005702242512</v>
      </c>
      <c r="Q52" s="102">
        <v>2.6435418198647063</v>
      </c>
      <c r="R52" s="102">
        <v>2.429465539827921</v>
      </c>
      <c r="S52" s="102">
        <v>2.3493127005340826</v>
      </c>
      <c r="T52" s="102">
        <v>2.677067747672595</v>
      </c>
      <c r="U52" s="102">
        <v>2.6279384943642552</v>
      </c>
      <c r="V52" s="102">
        <v>2.8519195296423923</v>
      </c>
      <c r="W52" s="102">
        <v>3.1845048135771648</v>
      </c>
      <c r="X52" s="102">
        <v>1.0266607930978711</v>
      </c>
      <c r="Y52" s="102">
        <v>2.0024260086660055</v>
      </c>
      <c r="DA52" s="131" t="s">
        <v>2795</v>
      </c>
    </row>
    <row r="53" spans="1:105" ht="12" customHeight="1" x14ac:dyDescent="0.25">
      <c r="A53" s="103" t="s">
        <v>52</v>
      </c>
      <c r="B53" s="105">
        <v>10.691052883672917</v>
      </c>
      <c r="C53" s="105">
        <v>11.070880434783016</v>
      </c>
      <c r="D53" s="105">
        <v>10.718091916990998</v>
      </c>
      <c r="E53" s="105">
        <v>10.131229969105783</v>
      </c>
      <c r="F53" s="105">
        <v>10.938284882835724</v>
      </c>
      <c r="G53" s="105">
        <v>10.899220026783778</v>
      </c>
      <c r="H53" s="105">
        <v>10.958791089397227</v>
      </c>
      <c r="I53" s="105">
        <v>9.6262139672466152</v>
      </c>
      <c r="J53" s="105">
        <v>9.1582332639491035</v>
      </c>
      <c r="K53" s="105">
        <v>10.201480436594645</v>
      </c>
      <c r="L53" s="105">
        <v>9.3813793713386602</v>
      </c>
      <c r="M53" s="105">
        <v>10.968437081213558</v>
      </c>
      <c r="N53" s="105">
        <v>10.418072886990073</v>
      </c>
      <c r="O53" s="105">
        <v>10.640843274880545</v>
      </c>
      <c r="P53" s="105">
        <v>9.5505698434218722</v>
      </c>
      <c r="Q53" s="105">
        <v>10.50113740296883</v>
      </c>
      <c r="R53" s="105">
        <v>10.33947924156338</v>
      </c>
      <c r="S53" s="105">
        <v>9.237697314537785</v>
      </c>
      <c r="T53" s="105">
        <v>11.708848839518115</v>
      </c>
      <c r="U53" s="105">
        <v>9.6241811933247252</v>
      </c>
      <c r="V53" s="105">
        <v>9.4196909731936902</v>
      </c>
      <c r="W53" s="105">
        <v>8.0031326300489951</v>
      </c>
      <c r="X53" s="105">
        <v>6.857170199219631</v>
      </c>
      <c r="Y53" s="105">
        <v>5.7885278909781022</v>
      </c>
      <c r="DA53" s="132" t="s">
        <v>2796</v>
      </c>
    </row>
    <row r="54" spans="1:105" ht="12" customHeight="1" x14ac:dyDescent="0.25">
      <c r="A54" s="106" t="s">
        <v>122</v>
      </c>
      <c r="B54" s="102">
        <v>20.42205955118078</v>
      </c>
      <c r="C54" s="102">
        <v>19.897672178373547</v>
      </c>
      <c r="D54" s="102">
        <v>20.869932232625075</v>
      </c>
      <c r="E54" s="102">
        <v>19.686872145303731</v>
      </c>
      <c r="F54" s="102">
        <v>20.685754328516754</v>
      </c>
      <c r="G54" s="102">
        <v>19.68072438945951</v>
      </c>
      <c r="H54" s="102">
        <v>19.172492280529543</v>
      </c>
      <c r="I54" s="102">
        <v>17.931620190532342</v>
      </c>
      <c r="J54" s="102">
        <v>17.527504433012165</v>
      </c>
      <c r="K54" s="102">
        <v>17.239068689359179</v>
      </c>
      <c r="L54" s="102">
        <v>18.344660417420222</v>
      </c>
      <c r="M54" s="102">
        <v>19.617337371909553</v>
      </c>
      <c r="N54" s="102">
        <v>18.39126372238378</v>
      </c>
      <c r="O54" s="102">
        <v>17.539804611374496</v>
      </c>
      <c r="P54" s="102">
        <v>17.844559986669775</v>
      </c>
      <c r="Q54" s="102">
        <v>17.144298188252389</v>
      </c>
      <c r="R54" s="102">
        <v>17.260561845228686</v>
      </c>
      <c r="S54" s="102">
        <v>17.391238274967527</v>
      </c>
      <c r="T54" s="102">
        <v>16.97624961256113</v>
      </c>
      <c r="U54" s="102">
        <v>16.57596634429812</v>
      </c>
      <c r="V54" s="102">
        <v>16.286857272235419</v>
      </c>
      <c r="W54" s="102">
        <v>13.574874054229978</v>
      </c>
      <c r="X54" s="102">
        <v>9.0171462765725003</v>
      </c>
      <c r="Y54" s="102">
        <v>10.229044118791089</v>
      </c>
      <c r="DA54" s="131" t="s">
        <v>2797</v>
      </c>
    </row>
    <row r="55" spans="1:105" ht="12" customHeight="1" x14ac:dyDescent="0.25">
      <c r="A55" s="107" t="s">
        <v>121</v>
      </c>
      <c r="B55" s="105">
        <v>14.360262538956137</v>
      </c>
      <c r="C55" s="105">
        <v>13.856273411260588</v>
      </c>
      <c r="D55" s="105">
        <v>14.750072719074943</v>
      </c>
      <c r="E55" s="105">
        <v>13.71020240633238</v>
      </c>
      <c r="F55" s="105">
        <v>14.714993684035083</v>
      </c>
      <c r="G55" s="105">
        <v>13.843815450465131</v>
      </c>
      <c r="H55" s="105">
        <v>13.598256624475997</v>
      </c>
      <c r="I55" s="105">
        <v>12.733643857353853</v>
      </c>
      <c r="J55" s="105">
        <v>12.698147347193338</v>
      </c>
      <c r="K55" s="105">
        <v>12.243828786776115</v>
      </c>
      <c r="L55" s="105">
        <v>12.976631670855108</v>
      </c>
      <c r="M55" s="105">
        <v>14.195422029416498</v>
      </c>
      <c r="N55" s="105">
        <v>13.102647175652972</v>
      </c>
      <c r="O55" s="105">
        <v>12.568591614737905</v>
      </c>
      <c r="P55" s="105">
        <v>13.299397872816526</v>
      </c>
      <c r="Q55" s="105">
        <v>12.384305307402899</v>
      </c>
      <c r="R55" s="105">
        <v>12.457714129541792</v>
      </c>
      <c r="S55" s="105">
        <v>12.647130368412935</v>
      </c>
      <c r="T55" s="105">
        <v>12.491944218864933</v>
      </c>
      <c r="U55" s="105">
        <v>12.645901845827256</v>
      </c>
      <c r="V55" s="105">
        <v>12.764280706163072</v>
      </c>
      <c r="W55" s="105">
        <v>11.01203174674335</v>
      </c>
      <c r="X55" s="105">
        <v>7.3980230417166633</v>
      </c>
      <c r="Y55" s="105">
        <v>8.3637328460097518</v>
      </c>
      <c r="DA55" s="132" t="s">
        <v>2798</v>
      </c>
    </row>
    <row r="56" spans="1:105" ht="12" customHeight="1" x14ac:dyDescent="0.25">
      <c r="A56" s="108" t="s">
        <v>53</v>
      </c>
      <c r="B56" s="99">
        <v>3.7513429343851499</v>
      </c>
      <c r="C56" s="99">
        <v>3.1677986118373629</v>
      </c>
      <c r="D56" s="99">
        <v>3.885606493063344</v>
      </c>
      <c r="E56" s="99">
        <v>3.0617937085445401</v>
      </c>
      <c r="F56" s="99">
        <v>3.9910613883024437</v>
      </c>
      <c r="G56" s="99">
        <v>3.1563841296287665</v>
      </c>
      <c r="H56" s="99">
        <v>3.0090813586756608</v>
      </c>
      <c r="I56" s="99">
        <v>2.6209191472526787</v>
      </c>
      <c r="J56" s="99">
        <v>3.2488405361008557</v>
      </c>
      <c r="K56" s="99">
        <v>2.5162445671479223</v>
      </c>
      <c r="L56" s="99">
        <v>2.534965763410518</v>
      </c>
      <c r="M56" s="99">
        <v>3.4006579977568689</v>
      </c>
      <c r="N56" s="99">
        <v>2.3088869169966064</v>
      </c>
      <c r="O56" s="99">
        <v>2.0830012306926404</v>
      </c>
      <c r="P56" s="99">
        <v>3.6212120476830503</v>
      </c>
      <c r="Q56" s="99">
        <v>2.2426161813972199</v>
      </c>
      <c r="R56" s="99">
        <v>2.1525956892039715</v>
      </c>
      <c r="S56" s="99">
        <v>2.3779877746892022</v>
      </c>
      <c r="T56" s="99">
        <v>2.0831399555806773</v>
      </c>
      <c r="U56" s="99">
        <v>2.437517975362014</v>
      </c>
      <c r="V56" s="99">
        <v>2.6871269217339102</v>
      </c>
      <c r="W56" s="99">
        <v>2.7265284185268976</v>
      </c>
      <c r="X56" s="99">
        <v>9.0085783088995078E-2</v>
      </c>
      <c r="Y56" s="99">
        <v>1.8114424938670151</v>
      </c>
      <c r="DA56" s="63" t="s">
        <v>2799</v>
      </c>
    </row>
    <row r="57" spans="1:105" ht="12" customHeight="1" x14ac:dyDescent="0.25">
      <c r="A57" s="108" t="s">
        <v>52</v>
      </c>
      <c r="B57" s="99">
        <v>10.608919604570984</v>
      </c>
      <c r="C57" s="99">
        <v>10.688474799423224</v>
      </c>
      <c r="D57" s="99">
        <v>10.864466226011597</v>
      </c>
      <c r="E57" s="99">
        <v>10.64840869778784</v>
      </c>
      <c r="F57" s="99">
        <v>10.72393229573264</v>
      </c>
      <c r="G57" s="99">
        <v>10.687431320836366</v>
      </c>
      <c r="H57" s="99">
        <v>10.589175265800334</v>
      </c>
      <c r="I57" s="99">
        <v>10.112724710101174</v>
      </c>
      <c r="J57" s="99">
        <v>9.4493068110924821</v>
      </c>
      <c r="K57" s="99">
        <v>9.7275842196281914</v>
      </c>
      <c r="L57" s="99">
        <v>10.441665907444587</v>
      </c>
      <c r="M57" s="99">
        <v>10.79476403165963</v>
      </c>
      <c r="N57" s="99">
        <v>10.793760258656365</v>
      </c>
      <c r="O57" s="99">
        <v>10.485590384045262</v>
      </c>
      <c r="P57" s="99">
        <v>9.6781858251334771</v>
      </c>
      <c r="Q57" s="99">
        <v>10.14168912600568</v>
      </c>
      <c r="R57" s="99">
        <v>10.305118440337818</v>
      </c>
      <c r="S57" s="99">
        <v>10.269142593723732</v>
      </c>
      <c r="T57" s="99">
        <v>10.408804263284255</v>
      </c>
      <c r="U57" s="99">
        <v>10.208383870465241</v>
      </c>
      <c r="V57" s="99">
        <v>10.077153784429161</v>
      </c>
      <c r="W57" s="99">
        <v>8.2855033282164516</v>
      </c>
      <c r="X57" s="99">
        <v>7.3079372586276685</v>
      </c>
      <c r="Y57" s="99">
        <v>6.5522903521427383</v>
      </c>
      <c r="DA57" s="63" t="s">
        <v>2800</v>
      </c>
    </row>
    <row r="58" spans="1:105" ht="12" customHeight="1" x14ac:dyDescent="0.25">
      <c r="A58" s="121" t="s">
        <v>54</v>
      </c>
      <c r="B58" s="123">
        <v>9.6857936424401156</v>
      </c>
      <c r="C58" s="123">
        <v>9.7935546188518661</v>
      </c>
      <c r="D58" s="123">
        <v>9.8727001095314808</v>
      </c>
      <c r="E58" s="123">
        <v>9.2494492664331762</v>
      </c>
      <c r="F58" s="123">
        <v>10.548416612851478</v>
      </c>
      <c r="G58" s="123">
        <v>9.0040925664234077</v>
      </c>
      <c r="H58" s="123">
        <v>9.1477764865870519</v>
      </c>
      <c r="I58" s="123">
        <v>8.2803948931901346</v>
      </c>
      <c r="J58" s="123">
        <v>7.6166279420613332</v>
      </c>
      <c r="K58" s="123">
        <v>7.4817593485703986</v>
      </c>
      <c r="L58" s="123">
        <v>7.076668282195623</v>
      </c>
      <c r="M58" s="123">
        <v>7.1078511796641637</v>
      </c>
      <c r="N58" s="123">
        <v>6.1361662305063263</v>
      </c>
      <c r="O58" s="123">
        <v>6.5914928247884355</v>
      </c>
      <c r="P58" s="123">
        <v>5.9994818909037031</v>
      </c>
      <c r="Q58" s="123">
        <v>6.1626127639437103</v>
      </c>
      <c r="R58" s="123">
        <v>6.2013338342784179</v>
      </c>
      <c r="S58" s="123">
        <v>7.0094645131045503</v>
      </c>
      <c r="T58" s="123">
        <v>6.98678380213439</v>
      </c>
      <c r="U58" s="123">
        <v>6.877961031531723</v>
      </c>
      <c r="V58" s="123">
        <v>6.965834616768845</v>
      </c>
      <c r="W58" s="123">
        <v>6.4848405569301955</v>
      </c>
      <c r="X58" s="123">
        <v>5.2042050866893845</v>
      </c>
      <c r="Y58" s="123">
        <v>5.2492678973426079</v>
      </c>
      <c r="DA58" s="130" t="s">
        <v>2801</v>
      </c>
    </row>
    <row r="59" spans="1:105" ht="12" customHeight="1" x14ac:dyDescent="0.25">
      <c r="A59" s="97" t="s">
        <v>50</v>
      </c>
      <c r="B59" s="99">
        <v>11.23479649782033</v>
      </c>
      <c r="C59" s="99">
        <v>10.957681451038093</v>
      </c>
      <c r="D59" s="99">
        <v>11.087114419210284</v>
      </c>
      <c r="E59" s="99">
        <v>10.792836306686995</v>
      </c>
      <c r="F59" s="99">
        <v>11.576325165190864</v>
      </c>
      <c r="G59" s="99">
        <v>10.787585932638143</v>
      </c>
      <c r="H59" s="99">
        <v>10.270894234290955</v>
      </c>
      <c r="I59" s="99">
        <v>9.2290083123399125</v>
      </c>
      <c r="J59" s="99">
        <v>8.9518916150828378</v>
      </c>
      <c r="K59" s="99">
        <v>8.466836883059301</v>
      </c>
      <c r="L59" s="99">
        <v>8.2214359537461625</v>
      </c>
      <c r="M59" s="99">
        <v>8.4347833862494781</v>
      </c>
      <c r="N59" s="99">
        <v>7.2037041137481364</v>
      </c>
      <c r="O59" s="99">
        <v>7.181247654768109</v>
      </c>
      <c r="P59" s="99">
        <v>7.3561416734874836</v>
      </c>
      <c r="Q59" s="99">
        <v>7.0610927375162094</v>
      </c>
      <c r="R59" s="99">
        <v>7.3826456399853955</v>
      </c>
      <c r="S59" s="99">
        <v>8.0368400994723768</v>
      </c>
      <c r="T59" s="99">
        <v>8.3012514792110768</v>
      </c>
      <c r="U59" s="99">
        <v>8.2664016504167819</v>
      </c>
      <c r="V59" s="99">
        <v>8.1931424041631544</v>
      </c>
      <c r="W59" s="99">
        <v>7.6288133748400551</v>
      </c>
      <c r="X59" s="99">
        <v>6.7009914018434484</v>
      </c>
      <c r="Y59" s="99">
        <v>6.2962860271775751</v>
      </c>
      <c r="DA59" s="63" t="s">
        <v>2802</v>
      </c>
    </row>
    <row r="60" spans="1:105" ht="12" customHeight="1" x14ac:dyDescent="0.25">
      <c r="A60" s="109" t="s">
        <v>120</v>
      </c>
      <c r="B60" s="110">
        <v>8.6789109522708934</v>
      </c>
      <c r="C60" s="110">
        <v>9.0697879077048391</v>
      </c>
      <c r="D60" s="110">
        <v>9.1280683981629931</v>
      </c>
      <c r="E60" s="110">
        <v>8.2996813303220609</v>
      </c>
      <c r="F60" s="110">
        <v>9.9177893583872212</v>
      </c>
      <c r="G60" s="110">
        <v>7.9891482791749544</v>
      </c>
      <c r="H60" s="110">
        <v>8.5746656530217358</v>
      </c>
      <c r="I60" s="110">
        <v>7.8161023590297614</v>
      </c>
      <c r="J60" s="110">
        <v>6.9462001114327743</v>
      </c>
      <c r="K60" s="110">
        <v>6.969649276413362</v>
      </c>
      <c r="L60" s="110">
        <v>6.4788192387907504</v>
      </c>
      <c r="M60" s="110">
        <v>6.4257884771647058</v>
      </c>
      <c r="N60" s="110">
        <v>5.5474826058398214</v>
      </c>
      <c r="O60" s="110">
        <v>6.2558236619403651</v>
      </c>
      <c r="P60" s="110">
        <v>5.2315995609990997</v>
      </c>
      <c r="Q60" s="110">
        <v>5.663309905056324</v>
      </c>
      <c r="R60" s="110">
        <v>5.554997832901404</v>
      </c>
      <c r="S60" s="110">
        <v>6.4874754520453122</v>
      </c>
      <c r="T60" s="110">
        <v>6.3418154203043215</v>
      </c>
      <c r="U60" s="110">
        <v>6.2266542686881783</v>
      </c>
      <c r="V60" s="110">
        <v>6.3905093358816201</v>
      </c>
      <c r="W60" s="110">
        <v>5.9330237875872616</v>
      </c>
      <c r="X60" s="110">
        <v>4.478766886354741</v>
      </c>
      <c r="Y60" s="110">
        <v>4.7292708224716824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136.54448007669794</v>
      </c>
      <c r="C62" s="118">
        <f t="shared" si="21"/>
        <v>142.91663969383293</v>
      </c>
      <c r="D62" s="118">
        <f t="shared" si="21"/>
        <v>139.04139787109727</v>
      </c>
      <c r="E62" s="118">
        <f t="shared" si="21"/>
        <v>154.45552370925856</v>
      </c>
      <c r="F62" s="118">
        <f t="shared" si="21"/>
        <v>158.50472424171832</v>
      </c>
      <c r="G62" s="118">
        <f t="shared" si="21"/>
        <v>166.33319534880715</v>
      </c>
      <c r="H62" s="118">
        <f t="shared" si="21"/>
        <v>156.38761012243737</v>
      </c>
      <c r="I62" s="118">
        <f t="shared" si="21"/>
        <v>150.56838547422538</v>
      </c>
      <c r="J62" s="118">
        <f t="shared" si="21"/>
        <v>147.87208684962064</v>
      </c>
      <c r="K62" s="118">
        <f t="shared" si="21"/>
        <v>150.75776876041618</v>
      </c>
      <c r="L62" s="118">
        <f t="shared" si="21"/>
        <v>164.16879955274226</v>
      </c>
      <c r="M62" s="118">
        <f t="shared" si="21"/>
        <v>155.1951730485446</v>
      </c>
      <c r="N62" s="118">
        <f t="shared" si="21"/>
        <v>153.04872062662858</v>
      </c>
      <c r="O62" s="118">
        <f t="shared" si="21"/>
        <v>150.5399258470388</v>
      </c>
      <c r="P62" s="118">
        <f t="shared" si="21"/>
        <v>125.24203694825366</v>
      </c>
      <c r="Q62" s="118">
        <f t="shared" si="21"/>
        <v>140.68420635048753</v>
      </c>
      <c r="R62" s="118">
        <f t="shared" ref="R62:V62" si="22">R63+R66+R68+R77</f>
        <v>140.00217344894523</v>
      </c>
      <c r="S62" s="118">
        <f t="shared" si="22"/>
        <v>141.24469381569298</v>
      </c>
      <c r="T62" s="118">
        <f t="shared" si="22"/>
        <v>133.55695647431776</v>
      </c>
      <c r="U62" s="118">
        <f t="shared" si="22"/>
        <v>129.10952714525354</v>
      </c>
      <c r="V62" s="118">
        <f t="shared" si="22"/>
        <v>127.76038624408476</v>
      </c>
      <c r="W62" s="118">
        <f t="shared" ref="W62:Y62" si="23">W63+W66+W68+W77</f>
        <v>142.07654853995999</v>
      </c>
      <c r="X62" s="118">
        <f t="shared" si="23"/>
        <v>121.56289250518947</v>
      </c>
      <c r="Y62" s="118">
        <f t="shared" si="23"/>
        <v>106.81569350551607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101.37784030056001</v>
      </c>
      <c r="C63" s="123">
        <f t="shared" si="24"/>
        <v>107.27145474323223</v>
      </c>
      <c r="D63" s="123">
        <f t="shared" si="24"/>
        <v>103.48917888103512</v>
      </c>
      <c r="E63" s="123">
        <f t="shared" si="24"/>
        <v>118.54031092516307</v>
      </c>
      <c r="F63" s="123">
        <f t="shared" si="24"/>
        <v>124.61564530850634</v>
      </c>
      <c r="G63" s="123">
        <f t="shared" si="24"/>
        <v>131.84197234829179</v>
      </c>
      <c r="H63" s="123">
        <f t="shared" si="24"/>
        <v>122.41426828709434</v>
      </c>
      <c r="I63" s="123">
        <f t="shared" si="24"/>
        <v>119.88412286773656</v>
      </c>
      <c r="J63" s="123">
        <f t="shared" si="24"/>
        <v>120.60714057969565</v>
      </c>
      <c r="K63" s="123">
        <f t="shared" si="24"/>
        <v>122.76552581186961</v>
      </c>
      <c r="L63" s="123">
        <f t="shared" si="24"/>
        <v>133.96277370900663</v>
      </c>
      <c r="M63" s="123">
        <f t="shared" si="24"/>
        <v>124.75763334803406</v>
      </c>
      <c r="N63" s="123">
        <f t="shared" si="24"/>
        <v>124.57470144698121</v>
      </c>
      <c r="O63" s="123">
        <f t="shared" si="24"/>
        <v>123.03017533465442</v>
      </c>
      <c r="P63" s="123">
        <f t="shared" si="24"/>
        <v>99.548094144390021</v>
      </c>
      <c r="Q63" s="123">
        <f t="shared" si="24"/>
        <v>114.41264722125716</v>
      </c>
      <c r="R63" s="123">
        <f t="shared" ref="R63:V63" si="25">SUM(R64:R65)</f>
        <v>113.75228521398782</v>
      </c>
      <c r="S63" s="123">
        <f t="shared" si="25"/>
        <v>114.11565142789428</v>
      </c>
      <c r="T63" s="123">
        <f t="shared" si="25"/>
        <v>107.14837813633198</v>
      </c>
      <c r="U63" s="123">
        <f t="shared" si="25"/>
        <v>103.06507954935296</v>
      </c>
      <c r="V63" s="123">
        <f t="shared" si="25"/>
        <v>101.65729409403761</v>
      </c>
      <c r="W63" s="123">
        <f t="shared" ref="W63:Y63" si="26">SUM(W64:W65)</f>
        <v>118.9062276830347</v>
      </c>
      <c r="X63" s="123">
        <f t="shared" si="26"/>
        <v>103.54899975933594</v>
      </c>
      <c r="Y63" s="123">
        <f t="shared" si="26"/>
        <v>90.20458562445485</v>
      </c>
      <c r="DA63" s="130" t="s">
        <v>2805</v>
      </c>
    </row>
    <row r="64" spans="1:105" ht="12" customHeight="1" x14ac:dyDescent="0.25">
      <c r="A64" s="97" t="s">
        <v>212</v>
      </c>
      <c r="B64" s="99">
        <v>100.11805520562378</v>
      </c>
      <c r="C64" s="99">
        <v>105.96429536067963</v>
      </c>
      <c r="D64" s="99">
        <v>102.23346922308929</v>
      </c>
      <c r="E64" s="99">
        <v>117.22866756465608</v>
      </c>
      <c r="F64" s="99">
        <v>123.14106707068272</v>
      </c>
      <c r="G64" s="99">
        <v>130.29004822337424</v>
      </c>
      <c r="H64" s="99">
        <v>121.00664969080994</v>
      </c>
      <c r="I64" s="99">
        <v>118.53981809466396</v>
      </c>
      <c r="J64" s="99">
        <v>119.29520756666429</v>
      </c>
      <c r="K64" s="99">
        <v>121.42968210209722</v>
      </c>
      <c r="L64" s="99">
        <v>132.43473506872911</v>
      </c>
      <c r="M64" s="99">
        <v>123.30304849492873</v>
      </c>
      <c r="N64" s="99">
        <v>123.18760067843286</v>
      </c>
      <c r="O64" s="99">
        <v>121.53770035814766</v>
      </c>
      <c r="P64" s="99">
        <v>98.297427237213185</v>
      </c>
      <c r="Q64" s="99">
        <v>113.10077461063902</v>
      </c>
      <c r="R64" s="99">
        <v>112.42789059856833</v>
      </c>
      <c r="S64" s="99">
        <v>112.76639945431484</v>
      </c>
      <c r="T64" s="99">
        <v>105.86313374370549</v>
      </c>
      <c r="U64" s="99">
        <v>101.78955209932167</v>
      </c>
      <c r="V64" s="99">
        <v>100.37786620194494</v>
      </c>
      <c r="W64" s="99">
        <v>116.9652120954802</v>
      </c>
      <c r="X64" s="99">
        <v>101.75853441637408</v>
      </c>
      <c r="Y64" s="99">
        <v>88.686892584397214</v>
      </c>
      <c r="DA64" s="63" t="s">
        <v>2806</v>
      </c>
    </row>
    <row r="65" spans="1:105" ht="12" customHeight="1" x14ac:dyDescent="0.25">
      <c r="A65" s="97" t="s">
        <v>53</v>
      </c>
      <c r="B65" s="99">
        <v>1.259785094936239</v>
      </c>
      <c r="C65" s="99">
        <v>1.3071593825526049</v>
      </c>
      <c r="D65" s="99">
        <v>1.2557096579458336</v>
      </c>
      <c r="E65" s="99">
        <v>1.3116433605069948</v>
      </c>
      <c r="F65" s="99">
        <v>1.4745782378236223</v>
      </c>
      <c r="G65" s="99">
        <v>1.5519241249175579</v>
      </c>
      <c r="H65" s="99">
        <v>1.407618596284405</v>
      </c>
      <c r="I65" s="99">
        <v>1.3443047730726094</v>
      </c>
      <c r="J65" s="99">
        <v>1.3119330130313704</v>
      </c>
      <c r="K65" s="99">
        <v>1.3358437097723861</v>
      </c>
      <c r="L65" s="99">
        <v>1.5280386402775192</v>
      </c>
      <c r="M65" s="99">
        <v>1.4545848531053305</v>
      </c>
      <c r="N65" s="99">
        <v>1.3871007685483456</v>
      </c>
      <c r="O65" s="99">
        <v>1.492474976506754</v>
      </c>
      <c r="P65" s="99">
        <v>1.2506669071768377</v>
      </c>
      <c r="Q65" s="99">
        <v>1.311872610618138</v>
      </c>
      <c r="R65" s="99">
        <v>1.3243946154194914</v>
      </c>
      <c r="S65" s="99">
        <v>1.3492519735794426</v>
      </c>
      <c r="T65" s="99">
        <v>1.2852443926264954</v>
      </c>
      <c r="U65" s="99">
        <v>1.2755274500312892</v>
      </c>
      <c r="V65" s="99">
        <v>1.2794278920926643</v>
      </c>
      <c r="W65" s="99">
        <v>1.941015587554507</v>
      </c>
      <c r="X65" s="99">
        <v>1.790465342961862</v>
      </c>
      <c r="Y65" s="99">
        <v>1.5176930400576327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0.34408659744493242</v>
      </c>
      <c r="C66" s="123">
        <f t="shared" si="27"/>
        <v>0.43144750650314551</v>
      </c>
      <c r="D66" s="123">
        <f t="shared" si="27"/>
        <v>0.37111664703193714</v>
      </c>
      <c r="E66" s="123">
        <f t="shared" si="27"/>
        <v>1.2073250125833124</v>
      </c>
      <c r="F66" s="123">
        <f t="shared" si="27"/>
        <v>0.51171615996084407</v>
      </c>
      <c r="G66" s="123">
        <f t="shared" si="27"/>
        <v>0.54043244121778455</v>
      </c>
      <c r="H66" s="123">
        <f t="shared" si="27"/>
        <v>0.71799461031588308</v>
      </c>
      <c r="I66" s="123">
        <f t="shared" si="27"/>
        <v>0.67457651636051408</v>
      </c>
      <c r="J66" s="123">
        <f t="shared" si="27"/>
        <v>0.86493127320325369</v>
      </c>
      <c r="K66" s="123">
        <f t="shared" si="27"/>
        <v>0.96602675528532111</v>
      </c>
      <c r="L66" s="123">
        <f t="shared" si="27"/>
        <v>0.76139258566822965</v>
      </c>
      <c r="M66" s="123">
        <f t="shared" si="27"/>
        <v>0.84195958645514724</v>
      </c>
      <c r="N66" s="123">
        <f t="shared" si="27"/>
        <v>1.3655448798297258</v>
      </c>
      <c r="O66" s="123">
        <f t="shared" si="27"/>
        <v>0.83887778546931413</v>
      </c>
      <c r="P66" s="123">
        <f t="shared" si="27"/>
        <v>0.63501254403184559</v>
      </c>
      <c r="Q66" s="123">
        <f t="shared" si="27"/>
        <v>1.3181335461340113</v>
      </c>
      <c r="R66" s="123">
        <f t="shared" si="27"/>
        <v>0.90273486845731654</v>
      </c>
      <c r="S66" s="123">
        <f t="shared" si="27"/>
        <v>1.3043468421249882</v>
      </c>
      <c r="T66" s="123">
        <f t="shared" si="27"/>
        <v>0.98514414799007455</v>
      </c>
      <c r="U66" s="123">
        <f t="shared" si="27"/>
        <v>1.1843013624877101</v>
      </c>
      <c r="V66" s="123">
        <f t="shared" si="27"/>
        <v>0.90804028700268802</v>
      </c>
      <c r="W66" s="123">
        <f t="shared" si="27"/>
        <v>0.88028313626469024</v>
      </c>
      <c r="X66" s="123">
        <f t="shared" si="27"/>
        <v>1.3023508475731411</v>
      </c>
      <c r="Y66" s="123">
        <f t="shared" si="27"/>
        <v>1.1599149114781222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0.34408659744493242</v>
      </c>
      <c r="C67" s="99">
        <f>RES_hhdet_fech!C67/RES_summary!C$19</f>
        <v>0.43144750650314551</v>
      </c>
      <c r="D67" s="99">
        <f>RES_hhdet_fech!D67/RES_summary!D$19</f>
        <v>0.37111664703193714</v>
      </c>
      <c r="E67" s="99">
        <f>RES_hhdet_fech!E67/RES_summary!E$19</f>
        <v>1.2073250125833124</v>
      </c>
      <c r="F67" s="99">
        <f>RES_hhdet_fech!F67/RES_summary!F$19</f>
        <v>0.51171615996084407</v>
      </c>
      <c r="G67" s="99">
        <f>RES_hhdet_fech!G67/RES_summary!G$19</f>
        <v>0.54043244121778455</v>
      </c>
      <c r="H67" s="99">
        <f>RES_hhdet_fech!H67/RES_summary!H$19</f>
        <v>0.71799461031588308</v>
      </c>
      <c r="I67" s="99">
        <f>RES_hhdet_fech!I67/RES_summary!I$19</f>
        <v>0.67457651636051408</v>
      </c>
      <c r="J67" s="99">
        <f>RES_hhdet_fech!J67/RES_summary!J$19</f>
        <v>0.86493127320325369</v>
      </c>
      <c r="K67" s="99">
        <f>RES_hhdet_fech!K67/RES_summary!K$19</f>
        <v>0.96602675528532111</v>
      </c>
      <c r="L67" s="99">
        <f>RES_hhdet_fech!L67/RES_summary!L$19</f>
        <v>0.76139258566822965</v>
      </c>
      <c r="M67" s="99">
        <f>RES_hhdet_fech!M67/RES_summary!M$19</f>
        <v>0.84195958645514724</v>
      </c>
      <c r="N67" s="99">
        <f>RES_hhdet_fech!N67/RES_summary!N$19</f>
        <v>1.3655448798297258</v>
      </c>
      <c r="O67" s="99">
        <f>RES_hhdet_fech!O67/RES_summary!O$19</f>
        <v>0.83887778546931413</v>
      </c>
      <c r="P67" s="99">
        <f>RES_hhdet_fech!P67/RES_summary!P$19</f>
        <v>0.63501254403184559</v>
      </c>
      <c r="Q67" s="99">
        <f>RES_hhdet_fech!Q67/RES_summary!Q$19</f>
        <v>1.3181335461340113</v>
      </c>
      <c r="R67" s="99">
        <f>RES_hhdet_fech!R67/RES_summary!R$19</f>
        <v>0.90273486845731654</v>
      </c>
      <c r="S67" s="99">
        <f>RES_hhdet_fech!S67/RES_summary!S$19</f>
        <v>1.3043468421249882</v>
      </c>
      <c r="T67" s="99">
        <f>RES_hhdet_fech!T67/RES_summary!T$19</f>
        <v>0.98514414799007455</v>
      </c>
      <c r="U67" s="99">
        <f>RES_hhdet_fech!U67/RES_summary!U$19</f>
        <v>1.1843013624877101</v>
      </c>
      <c r="V67" s="99">
        <f>RES_hhdet_fech!V67/RES_summary!V$19</f>
        <v>0.90804028700268802</v>
      </c>
      <c r="W67" s="99">
        <f>RES_hhdet_fech!W67/RES_summary!W$19</f>
        <v>0.88028313626469024</v>
      </c>
      <c r="X67" s="99">
        <f>RES_hhdet_fech!X67/RES_summary!X$19</f>
        <v>1.3023508475731411</v>
      </c>
      <c r="Y67" s="99">
        <f>RES_hhdet_fech!Y67/RES_summary!Y$19</f>
        <v>1.1599149114781222</v>
      </c>
      <c r="DA67" s="63" t="s">
        <v>2809</v>
      </c>
    </row>
    <row r="68" spans="1:105" ht="12" customHeight="1" x14ac:dyDescent="0.25">
      <c r="A68" s="121" t="s">
        <v>55</v>
      </c>
      <c r="B68" s="123">
        <v>23.855992736261758</v>
      </c>
      <c r="C68" s="123">
        <v>24.166161767500718</v>
      </c>
      <c r="D68" s="123">
        <v>24.069061847603372</v>
      </c>
      <c r="E68" s="123">
        <v>23.841820847803941</v>
      </c>
      <c r="F68" s="123">
        <v>22.557747264225796</v>
      </c>
      <c r="G68" s="123">
        <v>22.927322130366655</v>
      </c>
      <c r="H68" s="123">
        <v>22.499975678217371</v>
      </c>
      <c r="I68" s="123">
        <v>20.8812387577109</v>
      </c>
      <c r="J68" s="123">
        <v>18.392869956179791</v>
      </c>
      <c r="K68" s="123">
        <v>18.771762442441528</v>
      </c>
      <c r="L68" s="123">
        <v>21.033348033712816</v>
      </c>
      <c r="M68" s="123">
        <v>20.786078997272682</v>
      </c>
      <c r="N68" s="123">
        <v>20.215040839168918</v>
      </c>
      <c r="O68" s="123">
        <v>19.143919909627883</v>
      </c>
      <c r="P68" s="123">
        <v>18.318100262396964</v>
      </c>
      <c r="Q68" s="123">
        <v>17.877345898920794</v>
      </c>
      <c r="R68" s="123">
        <v>18.071631391363393</v>
      </c>
      <c r="S68" s="123">
        <v>17.603638175679933</v>
      </c>
      <c r="T68" s="123">
        <v>17.362654670257403</v>
      </c>
      <c r="U68" s="123">
        <v>16.700523383584709</v>
      </c>
      <c r="V68" s="123">
        <v>16.512167925709743</v>
      </c>
      <c r="W68" s="123">
        <v>14.128397487259834</v>
      </c>
      <c r="X68" s="123">
        <v>10.304882725960306</v>
      </c>
      <c r="Y68" s="123">
        <v>9.615074215699293</v>
      </c>
      <c r="DA68" s="130" t="s">
        <v>2810</v>
      </c>
    </row>
    <row r="69" spans="1:105" ht="12" customHeight="1" x14ac:dyDescent="0.25">
      <c r="A69" s="97" t="s">
        <v>134</v>
      </c>
      <c r="B69" s="99">
        <v>24.383394274266948</v>
      </c>
      <c r="C69" s="99">
        <v>24.797101719532751</v>
      </c>
      <c r="D69" s="99">
        <v>24.587894307031892</v>
      </c>
      <c r="E69" s="99">
        <v>24.620551916510934</v>
      </c>
      <c r="F69" s="99">
        <v>23.055652502472004</v>
      </c>
      <c r="G69" s="99">
        <v>23.570187543254505</v>
      </c>
      <c r="H69" s="99">
        <v>22.961468440667815</v>
      </c>
      <c r="I69" s="99">
        <v>21.095752680262162</v>
      </c>
      <c r="J69" s="99">
        <v>18.494925864755668</v>
      </c>
      <c r="K69" s="99">
        <v>18.911879049373784</v>
      </c>
      <c r="L69" s="99">
        <v>21.19561886300318</v>
      </c>
      <c r="M69" s="99">
        <v>20.876123735782777</v>
      </c>
      <c r="N69" s="99">
        <v>20.336611501061888</v>
      </c>
      <c r="O69" s="99">
        <v>19.253656635008898</v>
      </c>
      <c r="P69" s="99">
        <v>18.366400661796849</v>
      </c>
      <c r="Q69" s="99">
        <v>17.932175567648027</v>
      </c>
      <c r="R69" s="99">
        <v>18.130707113532978</v>
      </c>
      <c r="S69" s="99">
        <v>17.655299509682727</v>
      </c>
      <c r="T69" s="99">
        <v>17.430487988712468</v>
      </c>
      <c r="U69" s="99">
        <v>16.756037010325532</v>
      </c>
      <c r="V69" s="99">
        <v>16.578226981058702</v>
      </c>
      <c r="W69" s="99">
        <v>14.195353738542433</v>
      </c>
      <c r="X69" s="99">
        <v>10.409476305820895</v>
      </c>
      <c r="Y69" s="99">
        <v>9.6702536455994181</v>
      </c>
      <c r="DA69" s="63" t="s">
        <v>2811</v>
      </c>
    </row>
    <row r="70" spans="1:105" ht="12" customHeight="1" x14ac:dyDescent="0.25">
      <c r="A70" s="97" t="s">
        <v>133</v>
      </c>
      <c r="B70" s="99">
        <v>14.956946251353262</v>
      </c>
      <c r="C70" s="99">
        <v>14.971994849509981</v>
      </c>
      <c r="D70" s="99">
        <v>15.215806049653613</v>
      </c>
      <c r="E70" s="99">
        <v>14.948946280073182</v>
      </c>
      <c r="F70" s="99">
        <v>14.469656357003469</v>
      </c>
      <c r="G70" s="99">
        <v>14.51271831000208</v>
      </c>
      <c r="H70" s="99">
        <v>14.211045458643969</v>
      </c>
      <c r="I70" s="99">
        <v>13.095784277013623</v>
      </c>
      <c r="J70" s="99">
        <v>11.895579644060236</v>
      </c>
      <c r="K70" s="99">
        <v>12.082277512516749</v>
      </c>
      <c r="L70" s="99">
        <v>13.709297687731175</v>
      </c>
      <c r="M70" s="99">
        <v>14.014834856121354</v>
      </c>
      <c r="N70" s="99">
        <v>13.578674651937559</v>
      </c>
      <c r="O70" s="99">
        <v>13.033713836243589</v>
      </c>
      <c r="P70" s="99">
        <v>13.003483059720111</v>
      </c>
      <c r="Q70" s="99">
        <v>12.383082923485738</v>
      </c>
      <c r="R70" s="99">
        <v>12.645544100904072</v>
      </c>
      <c r="S70" s="99">
        <v>12.574821449731006</v>
      </c>
      <c r="T70" s="99">
        <v>12.563661737833726</v>
      </c>
      <c r="U70" s="99">
        <v>12.388937923855467</v>
      </c>
      <c r="V70" s="99">
        <v>12.476668754881207</v>
      </c>
      <c r="W70" s="99">
        <v>10.897394937204133</v>
      </c>
      <c r="X70" s="99">
        <v>7.8504311794925066</v>
      </c>
      <c r="Y70" s="99">
        <v>7.5871499313984554</v>
      </c>
      <c r="DA70" s="63" t="s">
        <v>2812</v>
      </c>
    </row>
    <row r="71" spans="1:105" ht="12" customHeight="1" x14ac:dyDescent="0.25">
      <c r="A71" s="100" t="s">
        <v>212</v>
      </c>
      <c r="B71" s="102">
        <v>4.4784316923423697</v>
      </c>
      <c r="C71" s="102">
        <v>3.9146263188941539</v>
      </c>
      <c r="D71" s="102">
        <v>4.5238036288823471</v>
      </c>
      <c r="E71" s="102">
        <v>3.7421591745815128</v>
      </c>
      <c r="F71" s="102">
        <v>4.3597606808538032</v>
      </c>
      <c r="G71" s="102">
        <v>3.6422322794050501</v>
      </c>
      <c r="H71" s="102">
        <v>3.4465296207709195</v>
      </c>
      <c r="I71" s="102">
        <v>2.912667054877883</v>
      </c>
      <c r="J71" s="102">
        <v>3.2209254360343409</v>
      </c>
      <c r="K71" s="102">
        <v>2.627388452820163</v>
      </c>
      <c r="L71" s="102">
        <v>2.8388619239628845</v>
      </c>
      <c r="M71" s="102">
        <v>3.5107935830602437</v>
      </c>
      <c r="N71" s="102">
        <v>2.5109728427128375</v>
      </c>
      <c r="O71" s="102">
        <v>2.2575184883782096</v>
      </c>
      <c r="P71" s="102">
        <v>3.5888865944140269</v>
      </c>
      <c r="Q71" s="102">
        <v>2.2683603321905799</v>
      </c>
      <c r="R71" s="102">
        <v>2.1985872038447267</v>
      </c>
      <c r="S71" s="102">
        <v>2.3425235278626948</v>
      </c>
      <c r="T71" s="102">
        <v>2.1329252818766213</v>
      </c>
      <c r="U71" s="102">
        <v>2.40985682887528</v>
      </c>
      <c r="V71" s="102">
        <v>2.6236347696138811</v>
      </c>
      <c r="W71" s="102">
        <v>2.9160797856308593</v>
      </c>
      <c r="X71" s="102">
        <v>1.027392020839339</v>
      </c>
      <c r="Y71" s="102">
        <v>1.8771248266274825</v>
      </c>
      <c r="DA71" s="131" t="s">
        <v>2813</v>
      </c>
    </row>
    <row r="72" spans="1:105" ht="12" customHeight="1" x14ac:dyDescent="0.25">
      <c r="A72" s="103" t="s">
        <v>52</v>
      </c>
      <c r="B72" s="105">
        <v>10.478514559010893</v>
      </c>
      <c r="C72" s="105">
        <v>11.057368530615827</v>
      </c>
      <c r="D72" s="105">
        <v>10.692002420771265</v>
      </c>
      <c r="E72" s="105">
        <v>11.206787105491667</v>
      </c>
      <c r="F72" s="105">
        <v>10.109895676149666</v>
      </c>
      <c r="G72" s="105">
        <v>10.870486030597027</v>
      </c>
      <c r="H72" s="105">
        <v>10.764515837873052</v>
      </c>
      <c r="I72" s="105">
        <v>10.183117222135742</v>
      </c>
      <c r="J72" s="105">
        <v>8.6746542080258973</v>
      </c>
      <c r="K72" s="105">
        <v>9.4548890596965833</v>
      </c>
      <c r="L72" s="105">
        <v>10.870435763768286</v>
      </c>
      <c r="M72" s="105">
        <v>10.504041273061112</v>
      </c>
      <c r="N72" s="105">
        <v>11.067701809224721</v>
      </c>
      <c r="O72" s="105">
        <v>10.77619534786538</v>
      </c>
      <c r="P72" s="105">
        <v>9.414596465306083</v>
      </c>
      <c r="Q72" s="105">
        <v>10.114722591295157</v>
      </c>
      <c r="R72" s="105">
        <v>10.446956897059344</v>
      </c>
      <c r="S72" s="105">
        <v>10.232297921868312</v>
      </c>
      <c r="T72" s="105">
        <v>10.430736455957108</v>
      </c>
      <c r="U72" s="105">
        <v>9.9790810949801863</v>
      </c>
      <c r="V72" s="105">
        <v>9.8530339852673272</v>
      </c>
      <c r="W72" s="105">
        <v>7.981315151573277</v>
      </c>
      <c r="X72" s="105">
        <v>6.8230391586531676</v>
      </c>
      <c r="Y72" s="105">
        <v>5.7100251047709722</v>
      </c>
      <c r="DA72" s="132" t="s">
        <v>2814</v>
      </c>
    </row>
    <row r="73" spans="1:105" ht="12" customHeight="1" x14ac:dyDescent="0.25">
      <c r="A73" s="106" t="s">
        <v>122</v>
      </c>
      <c r="B73" s="102">
        <v>20.42205955118078</v>
      </c>
      <c r="C73" s="102">
        <v>19.902748013421895</v>
      </c>
      <c r="D73" s="102">
        <v>20.772691775519284</v>
      </c>
      <c r="E73" s="102">
        <v>19.462529150764233</v>
      </c>
      <c r="F73" s="102">
        <v>20.352314860265142</v>
      </c>
      <c r="G73" s="102">
        <v>19.416877583997625</v>
      </c>
      <c r="H73" s="102">
        <v>19.026083648807667</v>
      </c>
      <c r="I73" s="102">
        <v>17.881846559409947</v>
      </c>
      <c r="J73" s="102">
        <v>17.466579180723244</v>
      </c>
      <c r="K73" s="102">
        <v>17.230166903776219</v>
      </c>
      <c r="L73" s="102">
        <v>18.365937946622005</v>
      </c>
      <c r="M73" s="102">
        <v>19.653639250630192</v>
      </c>
      <c r="N73" s="102">
        <v>18.268417681214714</v>
      </c>
      <c r="O73" s="102">
        <v>17.58769255740776</v>
      </c>
      <c r="P73" s="102">
        <v>17.800062653768293</v>
      </c>
      <c r="Q73" s="102">
        <v>17.121122230252976</v>
      </c>
      <c r="R73" s="102">
        <v>17.211787039215995</v>
      </c>
      <c r="S73" s="102">
        <v>17.178252738615505</v>
      </c>
      <c r="T73" s="102">
        <v>16.584595488323824</v>
      </c>
      <c r="U73" s="102">
        <v>16.192470911833549</v>
      </c>
      <c r="V73" s="102">
        <v>15.757851403027233</v>
      </c>
      <c r="W73" s="102">
        <v>13.360649190770383</v>
      </c>
      <c r="X73" s="102">
        <v>8.9224008218707667</v>
      </c>
      <c r="Y73" s="102">
        <v>10.11041081453012</v>
      </c>
      <c r="DA73" s="131" t="s">
        <v>2815</v>
      </c>
    </row>
    <row r="74" spans="1:105" ht="12" customHeight="1" x14ac:dyDescent="0.25">
      <c r="A74" s="107" t="s">
        <v>121</v>
      </c>
      <c r="B74" s="105">
        <v>14.360262538956135</v>
      </c>
      <c r="C74" s="105">
        <v>13.857065349372569</v>
      </c>
      <c r="D74" s="105">
        <v>14.723736118225441</v>
      </c>
      <c r="E74" s="105">
        <v>13.658754504313645</v>
      </c>
      <c r="F74" s="105">
        <v>14.630486719956286</v>
      </c>
      <c r="G74" s="105">
        <v>13.798814943720332</v>
      </c>
      <c r="H74" s="105">
        <v>13.564165519153368</v>
      </c>
      <c r="I74" s="105">
        <v>12.6970990693204</v>
      </c>
      <c r="J74" s="105">
        <v>12.594887371658782</v>
      </c>
      <c r="K74" s="105">
        <v>12.202271237526798</v>
      </c>
      <c r="L74" s="105">
        <v>12.976096113482686</v>
      </c>
      <c r="M74" s="105">
        <v>14.196831683795736</v>
      </c>
      <c r="N74" s="105">
        <v>13.089337151302999</v>
      </c>
      <c r="O74" s="105">
        <v>12.577130417315647</v>
      </c>
      <c r="P74" s="105">
        <v>13.264070837920203</v>
      </c>
      <c r="Q74" s="105">
        <v>12.364187603100634</v>
      </c>
      <c r="R74" s="105">
        <v>12.41518986471652</v>
      </c>
      <c r="S74" s="105">
        <v>12.532498683416852</v>
      </c>
      <c r="T74" s="105">
        <v>12.333778187323816</v>
      </c>
      <c r="U74" s="105">
        <v>12.452144104435867</v>
      </c>
      <c r="V74" s="105">
        <v>12.489909739384618</v>
      </c>
      <c r="W74" s="105">
        <v>10.800797018875635</v>
      </c>
      <c r="X74" s="105">
        <v>7.1743958281912734</v>
      </c>
      <c r="Y74" s="105">
        <v>8.0628572404178325</v>
      </c>
      <c r="DA74" s="132" t="s">
        <v>2816</v>
      </c>
    </row>
    <row r="75" spans="1:105" ht="12" customHeight="1" x14ac:dyDescent="0.25">
      <c r="A75" s="108" t="s">
        <v>53</v>
      </c>
      <c r="B75" s="99">
        <v>3.7513429343851499</v>
      </c>
      <c r="C75" s="99">
        <v>3.168884988248438</v>
      </c>
      <c r="D75" s="99">
        <v>3.8628789888248538</v>
      </c>
      <c r="E75" s="99">
        <v>3.0204237927919748</v>
      </c>
      <c r="F75" s="99">
        <v>3.9262796530189816</v>
      </c>
      <c r="G75" s="99">
        <v>3.1336331152433514</v>
      </c>
      <c r="H75" s="99">
        <v>3.0019237480774645</v>
      </c>
      <c r="I75" s="99">
        <v>2.6174447691133169</v>
      </c>
      <c r="J75" s="99">
        <v>3.2139316842791739</v>
      </c>
      <c r="K75" s="99">
        <v>2.5084547448922083</v>
      </c>
      <c r="L75" s="99">
        <v>2.5427221199921397</v>
      </c>
      <c r="M75" s="99">
        <v>3.4080693025981565</v>
      </c>
      <c r="N75" s="99">
        <v>2.3038255015870357</v>
      </c>
      <c r="O75" s="99">
        <v>2.0880375937511482</v>
      </c>
      <c r="P75" s="99">
        <v>3.5960149949281295</v>
      </c>
      <c r="Q75" s="99">
        <v>2.2305280602006103</v>
      </c>
      <c r="R75" s="99">
        <v>2.1288088205881963</v>
      </c>
      <c r="S75" s="99">
        <v>2.308080882426236</v>
      </c>
      <c r="T75" s="99">
        <v>2.0231775303282435</v>
      </c>
      <c r="U75" s="99">
        <v>2.3812940991384544</v>
      </c>
      <c r="V75" s="99">
        <v>2.6008464761490493</v>
      </c>
      <c r="W75" s="99">
        <v>2.6760738817284513</v>
      </c>
      <c r="X75" s="99">
        <v>8.6422891302935415E-2</v>
      </c>
      <c r="Y75" s="99">
        <v>1.7237602890337942</v>
      </c>
      <c r="DA75" s="63" t="s">
        <v>2817</v>
      </c>
    </row>
    <row r="76" spans="1:105" ht="12" customHeight="1" x14ac:dyDescent="0.25">
      <c r="A76" s="108" t="s">
        <v>52</v>
      </c>
      <c r="B76" s="99">
        <v>10.608919604570984</v>
      </c>
      <c r="C76" s="99">
        <v>10.688180361124131</v>
      </c>
      <c r="D76" s="99">
        <v>10.860857129400586</v>
      </c>
      <c r="E76" s="99">
        <v>10.63833071152167</v>
      </c>
      <c r="F76" s="99">
        <v>10.704207066937302</v>
      </c>
      <c r="G76" s="99">
        <v>10.665181828476982</v>
      </c>
      <c r="H76" s="99">
        <v>10.562241771075902</v>
      </c>
      <c r="I76" s="99">
        <v>10.07965430020708</v>
      </c>
      <c r="J76" s="99">
        <v>9.3809556873796076</v>
      </c>
      <c r="K76" s="99">
        <v>9.6938164926345927</v>
      </c>
      <c r="L76" s="99">
        <v>10.433373993490548</v>
      </c>
      <c r="M76" s="99">
        <v>10.788762381197579</v>
      </c>
      <c r="N76" s="99">
        <v>10.785511649715962</v>
      </c>
      <c r="O76" s="99">
        <v>10.4890928235645</v>
      </c>
      <c r="P76" s="99">
        <v>9.6680558429920751</v>
      </c>
      <c r="Q76" s="99">
        <v>10.133659542900025</v>
      </c>
      <c r="R76" s="99">
        <v>10.286381044128325</v>
      </c>
      <c r="S76" s="99">
        <v>10.224417800990617</v>
      </c>
      <c r="T76" s="99">
        <v>10.31060065699557</v>
      </c>
      <c r="U76" s="99">
        <v>10.070850005297411</v>
      </c>
      <c r="V76" s="99">
        <v>9.8890632632355668</v>
      </c>
      <c r="W76" s="99">
        <v>8.124723137147182</v>
      </c>
      <c r="X76" s="99">
        <v>7.0879729368883382</v>
      </c>
      <c r="Y76" s="99">
        <v>6.3390969513840378</v>
      </c>
      <c r="DA76" s="63" t="s">
        <v>2818</v>
      </c>
    </row>
    <row r="77" spans="1:105" ht="12" customHeight="1" x14ac:dyDescent="0.25">
      <c r="A77" s="121" t="s">
        <v>54</v>
      </c>
      <c r="B77" s="123">
        <v>10.966560442431257</v>
      </c>
      <c r="C77" s="123">
        <v>11.047575676596825</v>
      </c>
      <c r="D77" s="123">
        <v>11.112040495426843</v>
      </c>
      <c r="E77" s="123">
        <v>10.866066923708253</v>
      </c>
      <c r="F77" s="123">
        <v>10.819615509025343</v>
      </c>
      <c r="G77" s="123">
        <v>11.023468428930927</v>
      </c>
      <c r="H77" s="123">
        <v>10.755371546809764</v>
      </c>
      <c r="I77" s="123">
        <v>9.1284473324174016</v>
      </c>
      <c r="J77" s="123">
        <v>8.0071450405419462</v>
      </c>
      <c r="K77" s="123">
        <v>8.254453750819712</v>
      </c>
      <c r="L77" s="123">
        <v>8.4112852243545717</v>
      </c>
      <c r="M77" s="123">
        <v>8.8095011167827089</v>
      </c>
      <c r="N77" s="123">
        <v>6.8934334606487484</v>
      </c>
      <c r="O77" s="123">
        <v>7.5269528172871869</v>
      </c>
      <c r="P77" s="123">
        <v>6.7408299974348189</v>
      </c>
      <c r="Q77" s="123">
        <v>7.0760796841755607</v>
      </c>
      <c r="R77" s="123">
        <v>7.2755219751366997</v>
      </c>
      <c r="S77" s="123">
        <v>8.2210573699937886</v>
      </c>
      <c r="T77" s="123">
        <v>8.0607795197383076</v>
      </c>
      <c r="U77" s="123">
        <v>8.1596228498281516</v>
      </c>
      <c r="V77" s="123">
        <v>8.682883937334708</v>
      </c>
      <c r="W77" s="123">
        <v>8.1616402334007727</v>
      </c>
      <c r="X77" s="123">
        <v>6.4066591723200688</v>
      </c>
      <c r="Y77" s="123">
        <v>5.8361187538837971</v>
      </c>
      <c r="DA77" s="130" t="s">
        <v>2819</v>
      </c>
    </row>
    <row r="78" spans="1:105" ht="12" customHeight="1" x14ac:dyDescent="0.25">
      <c r="A78" s="97" t="s">
        <v>189</v>
      </c>
      <c r="B78" s="99">
        <v>11.038478131829416</v>
      </c>
      <c r="C78" s="99">
        <v>11.122289361634119</v>
      </c>
      <c r="D78" s="99">
        <v>11.205969588086512</v>
      </c>
      <c r="E78" s="99">
        <v>11.041747282931462</v>
      </c>
      <c r="F78" s="99">
        <v>10.910805004046145</v>
      </c>
      <c r="G78" s="99">
        <v>11.222694841027929</v>
      </c>
      <c r="H78" s="99">
        <v>10.86555941347061</v>
      </c>
      <c r="I78" s="99">
        <v>9.1751805155243797</v>
      </c>
      <c r="J78" s="99">
        <v>8.0801877792126344</v>
      </c>
      <c r="K78" s="99">
        <v>8.3338314002382905</v>
      </c>
      <c r="L78" s="99">
        <v>8.4742370132466629</v>
      </c>
      <c r="M78" s="99">
        <v>8.8239188736099248</v>
      </c>
      <c r="N78" s="99">
        <v>6.9177907109506931</v>
      </c>
      <c r="O78" s="99">
        <v>7.5625890028626177</v>
      </c>
      <c r="P78" s="99">
        <v>6.7777530020184686</v>
      </c>
      <c r="Q78" s="99">
        <v>7.111201386022648</v>
      </c>
      <c r="R78" s="99">
        <v>7.3172754844901551</v>
      </c>
      <c r="S78" s="99">
        <v>8.2625418864109719</v>
      </c>
      <c r="T78" s="99">
        <v>8.1074866461321893</v>
      </c>
      <c r="U78" s="99">
        <v>8.2057610188090297</v>
      </c>
      <c r="V78" s="99">
        <v>8.7444276697856189</v>
      </c>
      <c r="W78" s="99">
        <v>8.238090704288048</v>
      </c>
      <c r="X78" s="99">
        <v>6.5036976561350279</v>
      </c>
      <c r="Y78" s="99">
        <v>5.921345573501025</v>
      </c>
      <c r="DA78" s="63" t="s">
        <v>2820</v>
      </c>
    </row>
    <row r="79" spans="1:105" ht="12" customHeight="1" x14ac:dyDescent="0.25">
      <c r="A79" s="109" t="s">
        <v>120</v>
      </c>
      <c r="B79" s="110">
        <v>8.6789109522708934</v>
      </c>
      <c r="C79" s="110">
        <v>9.0480823279226161</v>
      </c>
      <c r="D79" s="110">
        <v>9.078006107648493</v>
      </c>
      <c r="E79" s="110">
        <v>8.2272001661876324</v>
      </c>
      <c r="F79" s="110">
        <v>9.8317705689881443</v>
      </c>
      <c r="G79" s="110">
        <v>7.925139867261958</v>
      </c>
      <c r="H79" s="110">
        <v>8.5453053111912674</v>
      </c>
      <c r="I79" s="110">
        <v>7.7892829896184397</v>
      </c>
      <c r="J79" s="110">
        <v>6.9149414300125809</v>
      </c>
      <c r="K79" s="110">
        <v>6.9456329969172677</v>
      </c>
      <c r="L79" s="110">
        <v>6.4354096403692589</v>
      </c>
      <c r="M79" s="110">
        <v>6.3780412922357774</v>
      </c>
      <c r="N79" s="110">
        <v>5.5100291736242539</v>
      </c>
      <c r="O79" s="110">
        <v>6.2294563963260199</v>
      </c>
      <c r="P79" s="110">
        <v>5.1975131084312105</v>
      </c>
      <c r="Q79" s="110">
        <v>5.569765356660521</v>
      </c>
      <c r="R79" s="110">
        <v>5.4819714907374584</v>
      </c>
      <c r="S79" s="110">
        <v>6.4548871759355491</v>
      </c>
      <c r="T79" s="110">
        <v>6.3305212962357365</v>
      </c>
      <c r="U79" s="110">
        <v>6.3038298846420213</v>
      </c>
      <c r="V79" s="110">
        <v>6.4468357197135502</v>
      </c>
      <c r="W79" s="110">
        <v>5.8963557626836192</v>
      </c>
      <c r="X79" s="110">
        <v>4.3696879694278916</v>
      </c>
      <c r="Y79" s="110">
        <v>4.5789462548545083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143.95292985750757</v>
      </c>
      <c r="C81" s="118">
        <f t="shared" si="28"/>
        <v>128.19662428594091</v>
      </c>
      <c r="D81" s="118">
        <f t="shared" si="28"/>
        <v>142.95313837736992</v>
      </c>
      <c r="E81" s="118">
        <f t="shared" si="28"/>
        <v>180.05500442508549</v>
      </c>
      <c r="F81" s="118">
        <f t="shared" si="28"/>
        <v>117.06664051911198</v>
      </c>
      <c r="G81" s="118">
        <f t="shared" si="28"/>
        <v>145.73096311110649</v>
      </c>
      <c r="H81" s="118">
        <f t="shared" si="28"/>
        <v>137.43046364070469</v>
      </c>
      <c r="I81" s="118">
        <f t="shared" si="28"/>
        <v>148.99393675837788</v>
      </c>
      <c r="J81" s="118">
        <f t="shared" si="28"/>
        <v>165.33330205268098</v>
      </c>
      <c r="K81" s="118">
        <f t="shared" si="28"/>
        <v>158.23984849535674</v>
      </c>
      <c r="L81" s="118">
        <f t="shared" si="28"/>
        <v>152.60921489876287</v>
      </c>
      <c r="M81" s="118">
        <f t="shared" si="28"/>
        <v>108.03711932487576</v>
      </c>
      <c r="N81" s="118">
        <f t="shared" si="28"/>
        <v>144.95138590574081</v>
      </c>
      <c r="O81" s="118">
        <f t="shared" si="28"/>
        <v>144.07897137179771</v>
      </c>
      <c r="P81" s="118">
        <f t="shared" si="28"/>
        <v>120.91339245999345</v>
      </c>
      <c r="Q81" s="118">
        <f t="shared" si="28"/>
        <v>132.79687573451838</v>
      </c>
      <c r="R81" s="118">
        <f t="shared" ref="R81:V81" si="29">R82+R85+R87+R100</f>
        <v>127.82850015028079</v>
      </c>
      <c r="S81" s="118">
        <f t="shared" si="29"/>
        <v>136.49671741575787</v>
      </c>
      <c r="T81" s="118">
        <f t="shared" si="29"/>
        <v>126.50484268395294</v>
      </c>
      <c r="U81" s="118">
        <f t="shared" si="29"/>
        <v>124.74258648332371</v>
      </c>
      <c r="V81" s="118">
        <f t="shared" si="29"/>
        <v>120.24807016400013</v>
      </c>
      <c r="W81" s="118">
        <f t="shared" ref="W81:Y81" si="30">W82+W85+W87+W100</f>
        <v>130.36288870882782</v>
      </c>
      <c r="X81" s="118">
        <f t="shared" si="30"/>
        <v>114.35263642349028</v>
      </c>
      <c r="Y81" s="118">
        <f t="shared" si="30"/>
        <v>107.28929685361361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111.24600915331015</v>
      </c>
      <c r="C82" s="123">
        <f t="shared" si="31"/>
        <v>96.500392422654244</v>
      </c>
      <c r="D82" s="123">
        <f t="shared" si="31"/>
        <v>110.37161325080078</v>
      </c>
      <c r="E82" s="123">
        <f t="shared" si="31"/>
        <v>148.13458239994537</v>
      </c>
      <c r="F82" s="123">
        <f t="shared" si="31"/>
        <v>84.015410280647501</v>
      </c>
      <c r="G82" s="123">
        <f t="shared" si="31"/>
        <v>115.6397674255999</v>
      </c>
      <c r="H82" s="123">
        <f t="shared" si="31"/>
        <v>107.26349322999519</v>
      </c>
      <c r="I82" s="123">
        <f t="shared" si="31"/>
        <v>121.53044375262688</v>
      </c>
      <c r="J82" s="123">
        <f t="shared" si="31"/>
        <v>138.87503458980501</v>
      </c>
      <c r="K82" s="123">
        <f t="shared" si="31"/>
        <v>132.27791812656511</v>
      </c>
      <c r="L82" s="123">
        <f t="shared" si="31"/>
        <v>126.26423503998313</v>
      </c>
      <c r="M82" s="123">
        <f t="shared" si="31"/>
        <v>80.196481024869158</v>
      </c>
      <c r="N82" s="123">
        <f t="shared" si="31"/>
        <v>118.86853652691072</v>
      </c>
      <c r="O82" s="123">
        <f t="shared" si="31"/>
        <v>119.17521897581108</v>
      </c>
      <c r="P82" s="123">
        <f t="shared" si="31"/>
        <v>97.11502707488782</v>
      </c>
      <c r="Q82" s="123">
        <f t="shared" si="31"/>
        <v>109.24838117887494</v>
      </c>
      <c r="R82" s="123">
        <f t="shared" ref="R82:V82" si="32">SUM(R83:R84)</f>
        <v>104.80217714443104</v>
      </c>
      <c r="S82" s="123">
        <f t="shared" si="32"/>
        <v>111.98903258320034</v>
      </c>
      <c r="T82" s="123">
        <f t="shared" si="32"/>
        <v>102.74977551018317</v>
      </c>
      <c r="U82" s="123">
        <f t="shared" si="32"/>
        <v>101.18515808247439</v>
      </c>
      <c r="V82" s="123">
        <f t="shared" si="32"/>
        <v>97.672302289428885</v>
      </c>
      <c r="W82" s="123">
        <f t="shared" ref="W82:Y82" si="33">SUM(W83:W84)</f>
        <v>110.19493995163246</v>
      </c>
      <c r="X82" s="123">
        <f t="shared" si="33"/>
        <v>98.318674892590167</v>
      </c>
      <c r="Y82" s="123">
        <f t="shared" si="33"/>
        <v>91.73895513317413</v>
      </c>
      <c r="DA82" s="130" t="s">
        <v>2823</v>
      </c>
    </row>
    <row r="83" spans="1:105" ht="12" customHeight="1" x14ac:dyDescent="0.25">
      <c r="A83" s="97" t="s">
        <v>199</v>
      </c>
      <c r="B83" s="99">
        <v>110.74090809633597</v>
      </c>
      <c r="C83" s="99">
        <v>96.052351067702077</v>
      </c>
      <c r="D83" s="99">
        <v>109.8297980990628</v>
      </c>
      <c r="E83" s="99">
        <v>147.45375507490397</v>
      </c>
      <c r="F83" s="99">
        <v>83.597166537790102</v>
      </c>
      <c r="G83" s="99">
        <v>115.05035932356928</v>
      </c>
      <c r="H83" s="99">
        <v>106.71607757236374</v>
      </c>
      <c r="I83" s="99">
        <v>120.91530044714472</v>
      </c>
      <c r="J83" s="99">
        <v>138.1966398955976</v>
      </c>
      <c r="K83" s="99">
        <v>131.63692096842712</v>
      </c>
      <c r="L83" s="99">
        <v>125.62717358940041</v>
      </c>
      <c r="M83" s="99">
        <v>79.787486699316219</v>
      </c>
      <c r="N83" s="99">
        <v>118.29786651537475</v>
      </c>
      <c r="O83" s="99">
        <v>118.5600445086088</v>
      </c>
      <c r="P83" s="99">
        <v>96.594732187150441</v>
      </c>
      <c r="Q83" s="99">
        <v>108.71559990522172</v>
      </c>
      <c r="R83" s="99">
        <v>104.28548502825682</v>
      </c>
      <c r="S83" s="99">
        <v>111.42970560762033</v>
      </c>
      <c r="T83" s="99">
        <v>102.23095542932751</v>
      </c>
      <c r="U83" s="99">
        <v>100.6603546595</v>
      </c>
      <c r="V83" s="99">
        <v>97.15833135100695</v>
      </c>
      <c r="W83" s="99">
        <v>109.43908031023881</v>
      </c>
      <c r="X83" s="99">
        <v>97.605942091871853</v>
      </c>
      <c r="Y83" s="99">
        <v>91.095548084084172</v>
      </c>
      <c r="DA83" s="63" t="s">
        <v>2824</v>
      </c>
    </row>
    <row r="84" spans="1:105" ht="12" customHeight="1" x14ac:dyDescent="0.25">
      <c r="A84" s="97" t="s">
        <v>53</v>
      </c>
      <c r="B84" s="99">
        <v>0.50510105697418939</v>
      </c>
      <c r="C84" s="99">
        <v>0.44804135495216274</v>
      </c>
      <c r="D84" s="99">
        <v>0.54181515173798167</v>
      </c>
      <c r="E84" s="99">
        <v>0.6808273250414093</v>
      </c>
      <c r="F84" s="99">
        <v>0.41824374285739813</v>
      </c>
      <c r="G84" s="99">
        <v>0.589408102030615</v>
      </c>
      <c r="H84" s="99">
        <v>0.54741565763144717</v>
      </c>
      <c r="I84" s="99">
        <v>0.61514330548216856</v>
      </c>
      <c r="J84" s="99">
        <v>0.67839469420740717</v>
      </c>
      <c r="K84" s="99">
        <v>0.64099715813797842</v>
      </c>
      <c r="L84" s="99">
        <v>0.63706145058272756</v>
      </c>
      <c r="M84" s="99">
        <v>0.40899432555293352</v>
      </c>
      <c r="N84" s="99">
        <v>0.57067001153597108</v>
      </c>
      <c r="O84" s="99">
        <v>0.61517446720227553</v>
      </c>
      <c r="P84" s="99">
        <v>0.52029488773737442</v>
      </c>
      <c r="Q84" s="99">
        <v>0.5327812736532147</v>
      </c>
      <c r="R84" s="99">
        <v>0.51669211617422561</v>
      </c>
      <c r="S84" s="99">
        <v>0.55932697558000277</v>
      </c>
      <c r="T84" s="99">
        <v>0.51882008085566622</v>
      </c>
      <c r="U84" s="99">
        <v>0.52480342297438087</v>
      </c>
      <c r="V84" s="99">
        <v>0.51397093842193253</v>
      </c>
      <c r="W84" s="99">
        <v>0.75585964139365691</v>
      </c>
      <c r="X84" s="99">
        <v>0.71273280071831546</v>
      </c>
      <c r="Y84" s="99">
        <v>0.64340704908995927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0.34408572192020292</v>
      </c>
      <c r="C85" s="123">
        <f t="shared" si="34"/>
        <v>0.41669909813472755</v>
      </c>
      <c r="D85" s="123">
        <f t="shared" si="34"/>
        <v>0.42429291797636803</v>
      </c>
      <c r="E85" s="123">
        <f t="shared" si="34"/>
        <v>1.6418184909251239</v>
      </c>
      <c r="F85" s="123">
        <f t="shared" si="34"/>
        <v>0.72990306498694535</v>
      </c>
      <c r="G85" s="123">
        <f t="shared" si="34"/>
        <v>0.67318488425990963</v>
      </c>
      <c r="H85" s="123">
        <f t="shared" si="34"/>
        <v>0.96043436611880373</v>
      </c>
      <c r="I85" s="123">
        <f t="shared" si="34"/>
        <v>0.92815347698548223</v>
      </c>
      <c r="J85" s="123">
        <f t="shared" si="34"/>
        <v>1.2275010685477628</v>
      </c>
      <c r="K85" s="123">
        <f t="shared" si="34"/>
        <v>1.22026215697762</v>
      </c>
      <c r="L85" s="123">
        <f t="shared" si="34"/>
        <v>0.92824888393197225</v>
      </c>
      <c r="M85" s="123">
        <f t="shared" si="34"/>
        <v>1.0219464821078414</v>
      </c>
      <c r="N85" s="123">
        <f t="shared" si="34"/>
        <v>1.5360938897058816</v>
      </c>
      <c r="O85" s="123">
        <f t="shared" si="34"/>
        <v>0.87628711263265735</v>
      </c>
      <c r="P85" s="123">
        <f t="shared" si="34"/>
        <v>0.55015099887077157</v>
      </c>
      <c r="Q85" s="123">
        <f t="shared" si="34"/>
        <v>1.0687772485215141</v>
      </c>
      <c r="R85" s="123">
        <f t="shared" si="34"/>
        <v>0.74880325307416273</v>
      </c>
      <c r="S85" s="123">
        <f t="shared" si="34"/>
        <v>1.170840930912509</v>
      </c>
      <c r="T85" s="123">
        <f t="shared" si="34"/>
        <v>0.95773464558539356</v>
      </c>
      <c r="U85" s="123">
        <f t="shared" si="34"/>
        <v>1.2177813112464424</v>
      </c>
      <c r="V85" s="123">
        <f t="shared" si="34"/>
        <v>0.97454475668839813</v>
      </c>
      <c r="W85" s="123">
        <f t="shared" si="34"/>
        <v>0.92389143464443568</v>
      </c>
      <c r="X85" s="123">
        <f t="shared" si="34"/>
        <v>1.3147660160234236</v>
      </c>
      <c r="Y85" s="123">
        <f t="shared" si="34"/>
        <v>1.059421314631215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0.34408572192020292</v>
      </c>
      <c r="C86" s="99">
        <f>RES_hhdet_fech!C86/RES_summary!C$19</f>
        <v>0.41669909813472755</v>
      </c>
      <c r="D86" s="99">
        <f>RES_hhdet_fech!D86/RES_summary!D$19</f>
        <v>0.42429291797636803</v>
      </c>
      <c r="E86" s="99">
        <f>RES_hhdet_fech!E86/RES_summary!E$19</f>
        <v>1.6418184909251239</v>
      </c>
      <c r="F86" s="99">
        <f>RES_hhdet_fech!F86/RES_summary!F$19</f>
        <v>0.72990306498694535</v>
      </c>
      <c r="G86" s="99">
        <f>RES_hhdet_fech!G86/RES_summary!G$19</f>
        <v>0.67318488425990963</v>
      </c>
      <c r="H86" s="99">
        <f>RES_hhdet_fech!H86/RES_summary!H$19</f>
        <v>0.96043436611880373</v>
      </c>
      <c r="I86" s="99">
        <f>RES_hhdet_fech!I86/RES_summary!I$19</f>
        <v>0.92815347698548223</v>
      </c>
      <c r="J86" s="99">
        <f>RES_hhdet_fech!J86/RES_summary!J$19</f>
        <v>1.2275010685477628</v>
      </c>
      <c r="K86" s="99">
        <f>RES_hhdet_fech!K86/RES_summary!K$19</f>
        <v>1.22026215697762</v>
      </c>
      <c r="L86" s="99">
        <f>RES_hhdet_fech!L86/RES_summary!L$19</f>
        <v>0.92824888393197225</v>
      </c>
      <c r="M86" s="99">
        <f>RES_hhdet_fech!M86/RES_summary!M$19</f>
        <v>1.0219464821078414</v>
      </c>
      <c r="N86" s="99">
        <f>RES_hhdet_fech!N86/RES_summary!N$19</f>
        <v>1.5360938897058816</v>
      </c>
      <c r="O86" s="99">
        <f>RES_hhdet_fech!O86/RES_summary!O$19</f>
        <v>0.87628711263265735</v>
      </c>
      <c r="P86" s="99">
        <f>RES_hhdet_fech!P86/RES_summary!P$19</f>
        <v>0.55015099887077157</v>
      </c>
      <c r="Q86" s="99">
        <f>RES_hhdet_fech!Q86/RES_summary!Q$19</f>
        <v>1.0687772485215141</v>
      </c>
      <c r="R86" s="99">
        <f>RES_hhdet_fech!R86/RES_summary!R$19</f>
        <v>0.74880325307416273</v>
      </c>
      <c r="S86" s="99">
        <f>RES_hhdet_fech!S86/RES_summary!S$19</f>
        <v>1.170840930912509</v>
      </c>
      <c r="T86" s="99">
        <f>RES_hhdet_fech!T86/RES_summary!T$19</f>
        <v>0.95773464558539356</v>
      </c>
      <c r="U86" s="99">
        <f>RES_hhdet_fech!U86/RES_summary!U$19</f>
        <v>1.2177813112464424</v>
      </c>
      <c r="V86" s="99">
        <f>RES_hhdet_fech!V86/RES_summary!V$19</f>
        <v>0.97454475668839813</v>
      </c>
      <c r="W86" s="99">
        <f>RES_hhdet_fech!W86/RES_summary!W$19</f>
        <v>0.92389143464443568</v>
      </c>
      <c r="X86" s="99">
        <f>RES_hhdet_fech!X86/RES_summary!X$19</f>
        <v>1.3147660160234236</v>
      </c>
      <c r="Y86" s="99">
        <f>RES_hhdet_fech!Y86/RES_summary!Y$19</f>
        <v>1.059421314631215</v>
      </c>
      <c r="DA86" s="63" t="s">
        <v>2827</v>
      </c>
    </row>
    <row r="87" spans="1:105" ht="12" customHeight="1" x14ac:dyDescent="0.25">
      <c r="A87" s="121" t="s">
        <v>55</v>
      </c>
      <c r="B87" s="123">
        <v>22.577731143975498</v>
      </c>
      <c r="C87" s="123">
        <v>21.436910368186535</v>
      </c>
      <c r="D87" s="123">
        <v>22.187202996583864</v>
      </c>
      <c r="E87" s="123">
        <v>20.989520843892389</v>
      </c>
      <c r="F87" s="123">
        <v>21.799761356669304</v>
      </c>
      <c r="G87" s="123">
        <v>20.360069436552692</v>
      </c>
      <c r="H87" s="123">
        <v>20.00095975704965</v>
      </c>
      <c r="I87" s="123">
        <v>18.069089110511154</v>
      </c>
      <c r="J87" s="123">
        <v>17.463674920394915</v>
      </c>
      <c r="K87" s="123">
        <v>17.084384713027649</v>
      </c>
      <c r="L87" s="123">
        <v>18.056758951193643</v>
      </c>
      <c r="M87" s="123">
        <v>19.613819348043293</v>
      </c>
      <c r="N87" s="123">
        <v>18.290344570669408</v>
      </c>
      <c r="O87" s="123">
        <v>17.302960361274895</v>
      </c>
      <c r="P87" s="123">
        <v>17.036329458927245</v>
      </c>
      <c r="Q87" s="123">
        <v>16.158167454469449</v>
      </c>
      <c r="R87" s="123">
        <v>15.943193467548157</v>
      </c>
      <c r="S87" s="123">
        <v>16.177660725180957</v>
      </c>
      <c r="T87" s="123">
        <v>15.676046658949138</v>
      </c>
      <c r="U87" s="123">
        <v>15.279004392369561</v>
      </c>
      <c r="V87" s="123">
        <v>14.487216301505072</v>
      </c>
      <c r="W87" s="123">
        <v>12.515472728000775</v>
      </c>
      <c r="X87" s="123">
        <v>9.2576277912906928</v>
      </c>
      <c r="Y87" s="123">
        <v>9.0805976644682573</v>
      </c>
      <c r="DA87" s="130" t="s">
        <v>2828</v>
      </c>
    </row>
    <row r="88" spans="1:105" ht="12" customHeight="1" x14ac:dyDescent="0.25">
      <c r="A88" s="97" t="s">
        <v>132</v>
      </c>
      <c r="B88" s="99">
        <v>27.580403891063572</v>
      </c>
      <c r="C88" s="99">
        <v>22.596012338180095</v>
      </c>
      <c r="D88" s="99">
        <v>26.722788222267582</v>
      </c>
      <c r="E88" s="99">
        <v>24.464303985776542</v>
      </c>
      <c r="F88" s="99">
        <v>21.632510187715621</v>
      </c>
      <c r="G88" s="99">
        <v>21.529874827617547</v>
      </c>
      <c r="H88" s="99">
        <v>22.511219329110201</v>
      </c>
      <c r="I88" s="99">
        <v>19.311836064630455</v>
      </c>
      <c r="J88" s="99">
        <v>18.539572998564324</v>
      </c>
      <c r="K88" s="99">
        <v>17.583357588744185</v>
      </c>
      <c r="L88" s="99">
        <v>18.570280377892033</v>
      </c>
      <c r="M88" s="99">
        <v>20.014327645558417</v>
      </c>
      <c r="N88" s="99">
        <v>18.675275994330427</v>
      </c>
      <c r="O88" s="99">
        <v>17.582113610095956</v>
      </c>
      <c r="P88" s="99">
        <v>17.91442059602074</v>
      </c>
      <c r="Q88" s="99">
        <v>16.847352892648651</v>
      </c>
      <c r="R88" s="99">
        <v>16.159674819293539</v>
      </c>
      <c r="S88" s="99">
        <v>17.278924537885903</v>
      </c>
      <c r="T88" s="99">
        <v>16.016854257948228</v>
      </c>
      <c r="U88" s="99">
        <v>15.328841048146938</v>
      </c>
      <c r="V88" s="99">
        <v>13.497414962154833</v>
      </c>
      <c r="W88" s="99">
        <v>12.564875976095593</v>
      </c>
      <c r="X88" s="99">
        <v>9.9630029399584252</v>
      </c>
      <c r="Y88" s="99">
        <v>9.022484304754526</v>
      </c>
      <c r="DA88" s="63" t="s">
        <v>2829</v>
      </c>
    </row>
    <row r="89" spans="1:105" ht="12" customHeight="1" x14ac:dyDescent="0.25">
      <c r="A89" s="97" t="s">
        <v>131</v>
      </c>
      <c r="B89" s="99">
        <v>15.423082050663005</v>
      </c>
      <c r="C89" s="99">
        <v>12.849593697533512</v>
      </c>
      <c r="D89" s="99">
        <v>16.154888336118184</v>
      </c>
      <c r="E89" s="99">
        <v>14.895154290939656</v>
      </c>
      <c r="F89" s="99">
        <v>13.899142625405272</v>
      </c>
      <c r="G89" s="99">
        <v>13.77898795813215</v>
      </c>
      <c r="H89" s="99">
        <v>14.667654896018208</v>
      </c>
      <c r="I89" s="99">
        <v>12.687374107187628</v>
      </c>
      <c r="J89" s="99">
        <v>12.646876416216793</v>
      </c>
      <c r="K89" s="99">
        <v>11.941982217364716</v>
      </c>
      <c r="L89" s="99">
        <v>12.746126259096959</v>
      </c>
      <c r="M89" s="99">
        <v>14.199071402717966</v>
      </c>
      <c r="N89" s="99">
        <v>13.232839469030466</v>
      </c>
      <c r="O89" s="99">
        <v>12.631333881191603</v>
      </c>
      <c r="P89" s="99">
        <v>13.364954229648825</v>
      </c>
      <c r="Q89" s="99">
        <v>12.340303356753141</v>
      </c>
      <c r="R89" s="99">
        <v>11.920702909207684</v>
      </c>
      <c r="S89" s="99">
        <v>13.002259060468814</v>
      </c>
      <c r="T89" s="99">
        <v>12.237859387612602</v>
      </c>
      <c r="U89" s="99">
        <v>12.021592692853567</v>
      </c>
      <c r="V89" s="99">
        <v>10.839769137860198</v>
      </c>
      <c r="W89" s="99">
        <v>10.404649871443134</v>
      </c>
      <c r="X89" s="99">
        <v>8.2215823148835021</v>
      </c>
      <c r="Y89" s="99">
        <v>7.6878178248718321</v>
      </c>
      <c r="DA89" s="63" t="s">
        <v>2830</v>
      </c>
    </row>
    <row r="90" spans="1:105" ht="12" customHeight="1" x14ac:dyDescent="0.25">
      <c r="A90" s="100" t="s">
        <v>199</v>
      </c>
      <c r="B90" s="102">
        <v>5.0654354062986817</v>
      </c>
      <c r="C90" s="102">
        <v>3.6261855647947434</v>
      </c>
      <c r="D90" s="102">
        <v>4.8359148160656567</v>
      </c>
      <c r="E90" s="102">
        <v>3.6890987831949054</v>
      </c>
      <c r="F90" s="102">
        <v>4.0987607531326775</v>
      </c>
      <c r="G90" s="102">
        <v>3.3304478366939647</v>
      </c>
      <c r="H90" s="102">
        <v>3.3892047439389432</v>
      </c>
      <c r="I90" s="102">
        <v>2.6722043653105141</v>
      </c>
      <c r="J90" s="102">
        <v>3.2454340410436635</v>
      </c>
      <c r="K90" s="102">
        <v>2.4418458010965405</v>
      </c>
      <c r="L90" s="102">
        <v>2.4516489425694274</v>
      </c>
      <c r="M90" s="102">
        <v>3.3283502839637666</v>
      </c>
      <c r="N90" s="102">
        <v>2.2725387291708801</v>
      </c>
      <c r="O90" s="102">
        <v>2.0342712106342291</v>
      </c>
      <c r="P90" s="102">
        <v>3.4903011946845073</v>
      </c>
      <c r="Q90" s="102">
        <v>2.1312130158319369</v>
      </c>
      <c r="R90" s="102">
        <v>1.9518069968458571</v>
      </c>
      <c r="S90" s="102">
        <v>2.3118654959709377</v>
      </c>
      <c r="T90" s="102">
        <v>1.9742540609093349</v>
      </c>
      <c r="U90" s="102">
        <v>2.2324391220410562</v>
      </c>
      <c r="V90" s="102">
        <v>2.1644841205663834</v>
      </c>
      <c r="W90" s="102">
        <v>2.6500809114214383</v>
      </c>
      <c r="X90" s="102">
        <v>1.034646147064392</v>
      </c>
      <c r="Y90" s="102">
        <v>1.7895344362981134</v>
      </c>
      <c r="DA90" s="131" t="s">
        <v>2831</v>
      </c>
    </row>
    <row r="91" spans="1:105" ht="12" customHeight="1" x14ac:dyDescent="0.25">
      <c r="A91" s="103" t="s">
        <v>52</v>
      </c>
      <c r="B91" s="105">
        <v>10.357646644364324</v>
      </c>
      <c r="C91" s="105">
        <v>9.2234081327387685</v>
      </c>
      <c r="D91" s="105">
        <v>11.318973520052523</v>
      </c>
      <c r="E91" s="105">
        <v>11.206055507744752</v>
      </c>
      <c r="F91" s="105">
        <v>9.8003818722725935</v>
      </c>
      <c r="G91" s="105">
        <v>10.448540121438185</v>
      </c>
      <c r="H91" s="105">
        <v>11.278450152079264</v>
      </c>
      <c r="I91" s="105">
        <v>10.015169741877115</v>
      </c>
      <c r="J91" s="105">
        <v>9.4014423751731311</v>
      </c>
      <c r="K91" s="105">
        <v>9.5001364162681767</v>
      </c>
      <c r="L91" s="105">
        <v>10.29447731652753</v>
      </c>
      <c r="M91" s="105">
        <v>10.870721118754201</v>
      </c>
      <c r="N91" s="105">
        <v>10.960300739859589</v>
      </c>
      <c r="O91" s="105">
        <v>10.597062670557374</v>
      </c>
      <c r="P91" s="105">
        <v>9.8746530349643198</v>
      </c>
      <c r="Q91" s="105">
        <v>10.209090340921202</v>
      </c>
      <c r="R91" s="105">
        <v>9.9688959123618268</v>
      </c>
      <c r="S91" s="105">
        <v>10.690393564497874</v>
      </c>
      <c r="T91" s="105">
        <v>10.263605326703265</v>
      </c>
      <c r="U91" s="105">
        <v>9.7891535708125073</v>
      </c>
      <c r="V91" s="105">
        <v>8.675285017293815</v>
      </c>
      <c r="W91" s="105">
        <v>7.7545689600216949</v>
      </c>
      <c r="X91" s="105">
        <v>7.186936167819109</v>
      </c>
      <c r="Y91" s="105">
        <v>5.8982833885737183</v>
      </c>
      <c r="DA91" s="132" t="s">
        <v>2832</v>
      </c>
    </row>
    <row r="92" spans="1:105" ht="12" customHeight="1" x14ac:dyDescent="0.25">
      <c r="A92" s="106" t="s">
        <v>124</v>
      </c>
      <c r="B92" s="102">
        <v>22.770303587712288</v>
      </c>
      <c r="C92" s="102">
        <v>22.918913973667358</v>
      </c>
      <c r="D92" s="102">
        <v>22.396262078327847</v>
      </c>
      <c r="E92" s="102">
        <v>21.899695573337393</v>
      </c>
      <c r="F92" s="102">
        <v>24.634470986353854</v>
      </c>
      <c r="G92" s="102">
        <v>22.252978602603115</v>
      </c>
      <c r="H92" s="102">
        <v>21.537143436909965</v>
      </c>
      <c r="I92" s="102">
        <v>19.484969450870079</v>
      </c>
      <c r="J92" s="102">
        <v>18.51053828369864</v>
      </c>
      <c r="K92" s="102">
        <v>18.678732333340854</v>
      </c>
      <c r="L92" s="102">
        <v>20.147809697576214</v>
      </c>
      <c r="M92" s="102">
        <v>22.493304232348994</v>
      </c>
      <c r="N92" s="102">
        <v>20.803254683468964</v>
      </c>
      <c r="O92" s="102">
        <v>19.727931581956341</v>
      </c>
      <c r="P92" s="102">
        <v>17.832557437561004</v>
      </c>
      <c r="Q92" s="102">
        <v>17.706106383564293</v>
      </c>
      <c r="R92" s="102">
        <v>17.635533892140675</v>
      </c>
      <c r="S92" s="102">
        <v>17.462645570796926</v>
      </c>
      <c r="T92" s="102">
        <v>17.041171971162893</v>
      </c>
      <c r="U92" s="102">
        <v>15.89442906262361</v>
      </c>
      <c r="V92" s="102">
        <v>14.638955388245467</v>
      </c>
      <c r="W92" s="102">
        <v>12.690743079900166</v>
      </c>
      <c r="X92" s="102">
        <v>10.602845040003503</v>
      </c>
      <c r="Y92" s="102">
        <v>9.7747075842800637</v>
      </c>
      <c r="DA92" s="131" t="s">
        <v>2833</v>
      </c>
    </row>
    <row r="93" spans="1:105" ht="12" customHeight="1" x14ac:dyDescent="0.25">
      <c r="A93" s="107" t="s">
        <v>123</v>
      </c>
      <c r="B93" s="105">
        <v>14.667740278116874</v>
      </c>
      <c r="C93" s="105">
        <v>14.606483011298323</v>
      </c>
      <c r="D93" s="105">
        <v>14.641242406504912</v>
      </c>
      <c r="E93" s="105">
        <v>14.11316599434085</v>
      </c>
      <c r="F93" s="105">
        <v>16.328694395481421</v>
      </c>
      <c r="G93" s="105">
        <v>14.522754791786818</v>
      </c>
      <c r="H93" s="105">
        <v>14.094069115711811</v>
      </c>
      <c r="I93" s="105">
        <v>12.686169067954681</v>
      </c>
      <c r="J93" s="105">
        <v>12.3591037535579</v>
      </c>
      <c r="K93" s="105">
        <v>12.236794491652008</v>
      </c>
      <c r="L93" s="105">
        <v>13.209412480349807</v>
      </c>
      <c r="M93" s="105">
        <v>15.143268807852007</v>
      </c>
      <c r="N93" s="105">
        <v>13.70979663132548</v>
      </c>
      <c r="O93" s="105">
        <v>13.077990052842706</v>
      </c>
      <c r="P93" s="105">
        <v>12.51709576981081</v>
      </c>
      <c r="Q93" s="105">
        <v>12.191771135355744</v>
      </c>
      <c r="R93" s="105">
        <v>12.417489980078653</v>
      </c>
      <c r="S93" s="105">
        <v>12.723907283912956</v>
      </c>
      <c r="T93" s="105">
        <v>12.678774789431872</v>
      </c>
      <c r="U93" s="105">
        <v>12.169542066622302</v>
      </c>
      <c r="V93" s="105">
        <v>11.432429464716765</v>
      </c>
      <c r="W93" s="105">
        <v>10.164528487313193</v>
      </c>
      <c r="X93" s="105">
        <v>8.3026061665297508</v>
      </c>
      <c r="Y93" s="105">
        <v>7.9380200737799109</v>
      </c>
      <c r="DA93" s="132" t="s">
        <v>2834</v>
      </c>
    </row>
    <row r="94" spans="1:105" ht="12" customHeight="1" x14ac:dyDescent="0.25">
      <c r="A94" s="108" t="s">
        <v>50</v>
      </c>
      <c r="B94" s="99">
        <v>4.1821757584687553</v>
      </c>
      <c r="C94" s="99">
        <v>3.6402907806566627</v>
      </c>
      <c r="D94" s="99">
        <v>4.1627966064180955</v>
      </c>
      <c r="E94" s="99">
        <v>3.3996459688733252</v>
      </c>
      <c r="F94" s="99">
        <v>4.7484027678626468</v>
      </c>
      <c r="G94" s="99">
        <v>3.58166293114878</v>
      </c>
      <c r="H94" s="99">
        <v>3.3872709094466984</v>
      </c>
      <c r="I94" s="99">
        <v>2.8297446704221283</v>
      </c>
      <c r="J94" s="99">
        <v>3.3898660229382456</v>
      </c>
      <c r="K94" s="99">
        <v>2.7155748658380112</v>
      </c>
      <c r="L94" s="99">
        <v>2.7989755582931806</v>
      </c>
      <c r="M94" s="99">
        <v>3.90397913730602</v>
      </c>
      <c r="N94" s="99">
        <v>2.6214632566635472</v>
      </c>
      <c r="O94" s="99">
        <v>2.3452697553727417</v>
      </c>
      <c r="P94" s="99">
        <v>3.5614107544722144</v>
      </c>
      <c r="Q94" s="99">
        <v>2.2770895709894767</v>
      </c>
      <c r="R94" s="99">
        <v>2.1727226605036325</v>
      </c>
      <c r="S94" s="99">
        <v>2.3626177669486554</v>
      </c>
      <c r="T94" s="99">
        <v>2.1239418693938887</v>
      </c>
      <c r="U94" s="99">
        <v>2.3377916224908981</v>
      </c>
      <c r="V94" s="99">
        <v>2.3663456822385478</v>
      </c>
      <c r="W94" s="99">
        <v>2.698574682760202</v>
      </c>
      <c r="X94" s="99">
        <v>1.1289593180721627</v>
      </c>
      <c r="Y94" s="99">
        <v>1.9611279979661602</v>
      </c>
      <c r="DA94" s="63" t="s">
        <v>2835</v>
      </c>
    </row>
    <row r="95" spans="1:105" ht="12" customHeight="1" x14ac:dyDescent="0.25">
      <c r="A95" s="108" t="s">
        <v>52</v>
      </c>
      <c r="B95" s="99">
        <v>10.485564519648117</v>
      </c>
      <c r="C95" s="99">
        <v>10.966192230641658</v>
      </c>
      <c r="D95" s="99">
        <v>10.478445800086817</v>
      </c>
      <c r="E95" s="99">
        <v>10.713520025467524</v>
      </c>
      <c r="F95" s="99">
        <v>11.580291627618774</v>
      </c>
      <c r="G95" s="99">
        <v>10.941091860638041</v>
      </c>
      <c r="H95" s="99">
        <v>10.706798206265109</v>
      </c>
      <c r="I95" s="99">
        <v>9.8564243975325532</v>
      </c>
      <c r="J95" s="99">
        <v>8.9692377306196533</v>
      </c>
      <c r="K95" s="99">
        <v>9.5212196258139965</v>
      </c>
      <c r="L95" s="99">
        <v>10.410436922056624</v>
      </c>
      <c r="M95" s="99">
        <v>11.239289670545984</v>
      </c>
      <c r="N95" s="99">
        <v>11.088333374661932</v>
      </c>
      <c r="O95" s="99">
        <v>10.732720297469964</v>
      </c>
      <c r="P95" s="99">
        <v>8.9556850153385952</v>
      </c>
      <c r="Q95" s="99">
        <v>9.9146815643662656</v>
      </c>
      <c r="R95" s="99">
        <v>10.244767319575022</v>
      </c>
      <c r="S95" s="99">
        <v>10.361289516964304</v>
      </c>
      <c r="T95" s="99">
        <v>10.554832920037981</v>
      </c>
      <c r="U95" s="99">
        <v>9.8317504441314032</v>
      </c>
      <c r="V95" s="99">
        <v>9.0660837824782146</v>
      </c>
      <c r="W95" s="99">
        <v>7.4659538045529912</v>
      </c>
      <c r="X95" s="99">
        <v>7.1736468484575884</v>
      </c>
      <c r="Y95" s="99">
        <v>5.9768920758137503</v>
      </c>
      <c r="DA95" s="63" t="s">
        <v>2836</v>
      </c>
    </row>
    <row r="96" spans="1:105" ht="12" customHeight="1" x14ac:dyDescent="0.25">
      <c r="A96" s="106" t="s">
        <v>122</v>
      </c>
      <c r="B96" s="102">
        <v>20.42205955118078</v>
      </c>
      <c r="C96" s="102">
        <v>19.784284848322596</v>
      </c>
      <c r="D96" s="102">
        <v>20.547783551861638</v>
      </c>
      <c r="E96" s="102">
        <v>19.304521825959387</v>
      </c>
      <c r="F96" s="102">
        <v>20.28264788665517</v>
      </c>
      <c r="G96" s="102">
        <v>19.323608213191353</v>
      </c>
      <c r="H96" s="102">
        <v>18.968999564478189</v>
      </c>
      <c r="I96" s="102">
        <v>17.802293604085968</v>
      </c>
      <c r="J96" s="102">
        <v>17.405082830699413</v>
      </c>
      <c r="K96" s="102">
        <v>17.152918405797475</v>
      </c>
      <c r="L96" s="102">
        <v>18.277940348131548</v>
      </c>
      <c r="M96" s="102">
        <v>19.685392515093685</v>
      </c>
      <c r="N96" s="102">
        <v>18.545908957355476</v>
      </c>
      <c r="O96" s="102">
        <v>17.73077096417213</v>
      </c>
      <c r="P96" s="102">
        <v>17.765243553978941</v>
      </c>
      <c r="Q96" s="102">
        <v>16.800496700531884</v>
      </c>
      <c r="R96" s="102">
        <v>16.761679446510318</v>
      </c>
      <c r="S96" s="102">
        <v>16.720057507721904</v>
      </c>
      <c r="T96" s="102">
        <v>16.465943215256921</v>
      </c>
      <c r="U96" s="102">
        <v>16.36120749860677</v>
      </c>
      <c r="V96" s="102">
        <v>16.221838609805175</v>
      </c>
      <c r="W96" s="102">
        <v>13.681840044488247</v>
      </c>
      <c r="X96" s="102">
        <v>9.0471684588560031</v>
      </c>
      <c r="Y96" s="102">
        <v>10.177801767941959</v>
      </c>
      <c r="DA96" s="131" t="s">
        <v>2837</v>
      </c>
    </row>
    <row r="97" spans="1:105" ht="12" customHeight="1" x14ac:dyDescent="0.25">
      <c r="A97" s="107" t="s">
        <v>121</v>
      </c>
      <c r="B97" s="105">
        <v>14.360262538956135</v>
      </c>
      <c r="C97" s="105">
        <v>13.83243052596559</v>
      </c>
      <c r="D97" s="105">
        <v>14.679649920516622</v>
      </c>
      <c r="E97" s="105">
        <v>13.639075796646003</v>
      </c>
      <c r="F97" s="105">
        <v>14.62814975878821</v>
      </c>
      <c r="G97" s="105">
        <v>13.765007789053564</v>
      </c>
      <c r="H97" s="105">
        <v>13.529243158006206</v>
      </c>
      <c r="I97" s="105">
        <v>12.652007954607138</v>
      </c>
      <c r="J97" s="105">
        <v>12.609675314796828</v>
      </c>
      <c r="K97" s="105">
        <v>12.221430109155451</v>
      </c>
      <c r="L97" s="105">
        <v>12.999400615014777</v>
      </c>
      <c r="M97" s="105">
        <v>14.248810726379189</v>
      </c>
      <c r="N97" s="105">
        <v>13.168774457273043</v>
      </c>
      <c r="O97" s="105">
        <v>12.637847203983268</v>
      </c>
      <c r="P97" s="105">
        <v>13.267203052168561</v>
      </c>
      <c r="Q97" s="105">
        <v>12.33056684815714</v>
      </c>
      <c r="R97" s="105">
        <v>12.361083399522984</v>
      </c>
      <c r="S97" s="105">
        <v>12.499698150426813</v>
      </c>
      <c r="T97" s="105">
        <v>12.379903457841099</v>
      </c>
      <c r="U97" s="105">
        <v>12.538010570202525</v>
      </c>
      <c r="V97" s="105">
        <v>12.630686673042776</v>
      </c>
      <c r="W97" s="105">
        <v>10.85361722822927</v>
      </c>
      <c r="X97" s="105">
        <v>7.2415533618460328</v>
      </c>
      <c r="Y97" s="105">
        <v>8.1058700583848822</v>
      </c>
      <c r="DA97" s="132" t="s">
        <v>2838</v>
      </c>
    </row>
    <row r="98" spans="1:105" ht="12" customHeight="1" x14ac:dyDescent="0.25">
      <c r="A98" s="108" t="s">
        <v>53</v>
      </c>
      <c r="B98" s="99">
        <v>3.751342934385149</v>
      </c>
      <c r="C98" s="99">
        <v>3.1456180092062627</v>
      </c>
      <c r="D98" s="99">
        <v>3.8223914720481966</v>
      </c>
      <c r="E98" s="99">
        <v>3.0020356050474644</v>
      </c>
      <c r="F98" s="99">
        <v>3.919424711990656</v>
      </c>
      <c r="G98" s="99">
        <v>3.1149036805016919</v>
      </c>
      <c r="H98" s="99">
        <v>2.9867587973938385</v>
      </c>
      <c r="I98" s="99">
        <v>2.5980819491246816</v>
      </c>
      <c r="J98" s="99">
        <v>3.2180000440775158</v>
      </c>
      <c r="K98" s="99">
        <v>2.5112789544461154</v>
      </c>
      <c r="L98" s="99">
        <v>2.5422467451608703</v>
      </c>
      <c r="M98" s="99">
        <v>3.4213707127783692</v>
      </c>
      <c r="N98" s="99">
        <v>2.3282747904563523</v>
      </c>
      <c r="O98" s="99">
        <v>2.0977072377830845</v>
      </c>
      <c r="P98" s="99">
        <v>3.5771653086855455</v>
      </c>
      <c r="Q98" s="99">
        <v>2.1912898314090681</v>
      </c>
      <c r="R98" s="99">
        <v>2.0788225621542362</v>
      </c>
      <c r="S98" s="99">
        <v>2.2724824909734291</v>
      </c>
      <c r="T98" s="99">
        <v>2.0353212878811275</v>
      </c>
      <c r="U98" s="99">
        <v>2.4198138595428209</v>
      </c>
      <c r="V98" s="99">
        <v>2.6738659369070201</v>
      </c>
      <c r="W98" s="99">
        <v>2.7009307703746597</v>
      </c>
      <c r="X98" s="99">
        <v>8.7910759716776893E-2</v>
      </c>
      <c r="Y98" s="99">
        <v>1.7286341253240585</v>
      </c>
      <c r="DA98" s="63" t="s">
        <v>2839</v>
      </c>
    </row>
    <row r="99" spans="1:105" ht="12" customHeight="1" x14ac:dyDescent="0.25">
      <c r="A99" s="108" t="s">
        <v>52</v>
      </c>
      <c r="B99" s="99">
        <v>10.608919604570987</v>
      </c>
      <c r="C99" s="99">
        <v>10.686812516759327</v>
      </c>
      <c r="D99" s="99">
        <v>10.857258448468427</v>
      </c>
      <c r="E99" s="99">
        <v>10.63704019159854</v>
      </c>
      <c r="F99" s="99">
        <v>10.708725046797554</v>
      </c>
      <c r="G99" s="99">
        <v>10.650104108551872</v>
      </c>
      <c r="H99" s="99">
        <v>10.542484360612368</v>
      </c>
      <c r="I99" s="99">
        <v>10.053926005482458</v>
      </c>
      <c r="J99" s="99">
        <v>9.3916752707193112</v>
      </c>
      <c r="K99" s="99">
        <v>9.7101511547093349</v>
      </c>
      <c r="L99" s="99">
        <v>10.457153869853908</v>
      </c>
      <c r="M99" s="99">
        <v>10.827440013600819</v>
      </c>
      <c r="N99" s="99">
        <v>10.84049966681669</v>
      </c>
      <c r="O99" s="99">
        <v>10.540139966200183</v>
      </c>
      <c r="P99" s="99">
        <v>9.6900377434830158</v>
      </c>
      <c r="Q99" s="99">
        <v>10.139277016748077</v>
      </c>
      <c r="R99" s="99">
        <v>10.282260837368749</v>
      </c>
      <c r="S99" s="99">
        <v>10.227215659453384</v>
      </c>
      <c r="T99" s="99">
        <v>10.344582169959972</v>
      </c>
      <c r="U99" s="99">
        <v>10.118196710659701</v>
      </c>
      <c r="V99" s="99">
        <v>9.9568207361357555</v>
      </c>
      <c r="W99" s="99">
        <v>8.1526864578546085</v>
      </c>
      <c r="X99" s="99">
        <v>7.1536426021292572</v>
      </c>
      <c r="Y99" s="99">
        <v>6.377235933060823</v>
      </c>
      <c r="DA99" s="63" t="s">
        <v>2840</v>
      </c>
    </row>
    <row r="100" spans="1:105" ht="12" customHeight="1" x14ac:dyDescent="0.25">
      <c r="A100" s="121" t="s">
        <v>54</v>
      </c>
      <c r="B100" s="123">
        <v>9.7851038383017173</v>
      </c>
      <c r="C100" s="123">
        <v>9.8426223969654103</v>
      </c>
      <c r="D100" s="123">
        <v>9.9700292120089156</v>
      </c>
      <c r="E100" s="123">
        <v>9.2890826903225943</v>
      </c>
      <c r="F100" s="123">
        <v>10.521565816808238</v>
      </c>
      <c r="G100" s="123">
        <v>9.057941364693983</v>
      </c>
      <c r="H100" s="123">
        <v>9.2055762875410441</v>
      </c>
      <c r="I100" s="123">
        <v>8.4662504182543579</v>
      </c>
      <c r="J100" s="123">
        <v>7.7670914739332968</v>
      </c>
      <c r="K100" s="123">
        <v>7.6572834987863674</v>
      </c>
      <c r="L100" s="123">
        <v>7.3599720236541346</v>
      </c>
      <c r="M100" s="123">
        <v>7.2048724698554745</v>
      </c>
      <c r="N100" s="123">
        <v>6.256410918454808</v>
      </c>
      <c r="O100" s="123">
        <v>6.7245049220790847</v>
      </c>
      <c r="P100" s="123">
        <v>6.2118849273076027</v>
      </c>
      <c r="Q100" s="123">
        <v>6.3215498526524803</v>
      </c>
      <c r="R100" s="123">
        <v>6.334326285227438</v>
      </c>
      <c r="S100" s="123">
        <v>7.1591831764640812</v>
      </c>
      <c r="T100" s="123">
        <v>7.1212858692352468</v>
      </c>
      <c r="U100" s="123">
        <v>7.0606426972333187</v>
      </c>
      <c r="V100" s="123">
        <v>7.1140068163777643</v>
      </c>
      <c r="W100" s="123">
        <v>6.7285845945501581</v>
      </c>
      <c r="X100" s="123">
        <v>5.4615677235859996</v>
      </c>
      <c r="Y100" s="123">
        <v>5.410322741340015</v>
      </c>
      <c r="DA100" s="130" t="s">
        <v>2841</v>
      </c>
    </row>
    <row r="101" spans="1:105" ht="12" customHeight="1" x14ac:dyDescent="0.25">
      <c r="A101" s="97" t="s">
        <v>202</v>
      </c>
      <c r="B101" s="99">
        <v>10.871558781942305</v>
      </c>
      <c r="C101" s="99">
        <v>10.930234268572674</v>
      </c>
      <c r="D101" s="99">
        <v>12.419459838070258</v>
      </c>
      <c r="E101" s="99">
        <v>10.707029705451026</v>
      </c>
      <c r="F101" s="99">
        <v>10.935350196292262</v>
      </c>
      <c r="G101" s="99">
        <v>10.487987392300626</v>
      </c>
      <c r="H101" s="99">
        <v>10.19945816731911</v>
      </c>
      <c r="I101" s="99">
        <v>10.689251641126768</v>
      </c>
      <c r="J101" s="99">
        <v>9.0941803547565794</v>
      </c>
      <c r="K101" s="99">
        <v>9.1897814994465268</v>
      </c>
      <c r="L101" s="99">
        <v>9.8466415921579653</v>
      </c>
      <c r="M101" s="99">
        <v>7.952243741763672</v>
      </c>
      <c r="N101" s="99">
        <v>7.1960588152907441</v>
      </c>
      <c r="O101" s="99">
        <v>7.7078916129796227</v>
      </c>
      <c r="P101" s="99">
        <v>7.6992449715561007</v>
      </c>
      <c r="Q101" s="99">
        <v>7.6567190271615715</v>
      </c>
      <c r="R101" s="99">
        <v>7.5779080439968531</v>
      </c>
      <c r="S101" s="99">
        <v>8.6850789114678904</v>
      </c>
      <c r="T101" s="99">
        <v>8.4452955291361711</v>
      </c>
      <c r="U101" s="99">
        <v>8.6332739603127404</v>
      </c>
      <c r="V101" s="99">
        <v>8.1283509896679185</v>
      </c>
      <c r="W101" s="99">
        <v>8.6122877222801648</v>
      </c>
      <c r="X101" s="99">
        <v>7.0010019550860738</v>
      </c>
      <c r="Y101" s="99">
        <v>6.4762380556828676</v>
      </c>
      <c r="DA101" s="63" t="s">
        <v>2842</v>
      </c>
    </row>
    <row r="102" spans="1:105" ht="12" customHeight="1" x14ac:dyDescent="0.25">
      <c r="A102" s="97" t="s">
        <v>50</v>
      </c>
      <c r="B102" s="99">
        <v>11.23479649782033</v>
      </c>
      <c r="C102" s="99">
        <v>10.941607318972945</v>
      </c>
      <c r="D102" s="99">
        <v>11.042415235773882</v>
      </c>
      <c r="E102" s="99">
        <v>10.739325171160283</v>
      </c>
      <c r="F102" s="99">
        <v>11.527221235826735</v>
      </c>
      <c r="G102" s="99">
        <v>10.752220189246119</v>
      </c>
      <c r="H102" s="99">
        <v>10.258059336756471</v>
      </c>
      <c r="I102" s="99">
        <v>9.2279249559553698</v>
      </c>
      <c r="J102" s="99">
        <v>8.9504671069960597</v>
      </c>
      <c r="K102" s="99">
        <v>8.4660916163905959</v>
      </c>
      <c r="L102" s="99">
        <v>8.220775310405898</v>
      </c>
      <c r="M102" s="99">
        <v>8.4347996124873301</v>
      </c>
      <c r="N102" s="99">
        <v>7.2043395041374261</v>
      </c>
      <c r="O102" s="99">
        <v>7.1821260094151453</v>
      </c>
      <c r="P102" s="99">
        <v>7.3561320912723316</v>
      </c>
      <c r="Q102" s="99">
        <v>7.0603044956846928</v>
      </c>
      <c r="R102" s="99">
        <v>7.3811261833376909</v>
      </c>
      <c r="S102" s="99">
        <v>8.0351269685207178</v>
      </c>
      <c r="T102" s="99">
        <v>8.3008591496577377</v>
      </c>
      <c r="U102" s="99">
        <v>8.2686456917482847</v>
      </c>
      <c r="V102" s="99">
        <v>8.1978704494192911</v>
      </c>
      <c r="W102" s="99">
        <v>7.6313015436051934</v>
      </c>
      <c r="X102" s="99">
        <v>6.6948641179514015</v>
      </c>
      <c r="Y102" s="99">
        <v>6.2887002264644032</v>
      </c>
      <c r="DA102" s="63" t="s">
        <v>2843</v>
      </c>
    </row>
    <row r="103" spans="1:105" ht="12" customHeight="1" x14ac:dyDescent="0.25">
      <c r="A103" s="109" t="s">
        <v>120</v>
      </c>
      <c r="B103" s="110">
        <v>8.6789109522708934</v>
      </c>
      <c r="C103" s="110">
        <v>9.0426960506942908</v>
      </c>
      <c r="D103" s="110">
        <v>9.0622569517780036</v>
      </c>
      <c r="E103" s="110">
        <v>8.2283902794012569</v>
      </c>
      <c r="F103" s="110">
        <v>9.8442750944971813</v>
      </c>
      <c r="G103" s="110">
        <v>7.9415340488470978</v>
      </c>
      <c r="H103" s="110">
        <v>8.5528495209227096</v>
      </c>
      <c r="I103" s="110">
        <v>7.8043682357994326</v>
      </c>
      <c r="J103" s="110">
        <v>6.9352462320198747</v>
      </c>
      <c r="K103" s="110">
        <v>6.9638683147871516</v>
      </c>
      <c r="L103" s="110">
        <v>6.473425050041504</v>
      </c>
      <c r="M103" s="110">
        <v>6.428014787936573</v>
      </c>
      <c r="N103" s="110">
        <v>5.5569214989126348</v>
      </c>
      <c r="O103" s="110">
        <v>6.2735139134698494</v>
      </c>
      <c r="P103" s="110">
        <v>5.2199424115302833</v>
      </c>
      <c r="Q103" s="110">
        <v>5.6242817359779185</v>
      </c>
      <c r="R103" s="110">
        <v>5.5083205097806909</v>
      </c>
      <c r="S103" s="110">
        <v>6.436430384642204</v>
      </c>
      <c r="T103" s="110">
        <v>6.3128417749793142</v>
      </c>
      <c r="U103" s="110">
        <v>6.2319135991205377</v>
      </c>
      <c r="V103" s="110">
        <v>6.4207517375954133</v>
      </c>
      <c r="W103" s="110">
        <v>5.9534304332968784</v>
      </c>
      <c r="X103" s="110">
        <v>4.4447350029813801</v>
      </c>
      <c r="Y103" s="110">
        <v>4.6622246453482648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99.611026063144323</v>
      </c>
      <c r="C105" s="118">
        <f t="shared" si="35"/>
        <v>102.26143563555861</v>
      </c>
      <c r="D105" s="118">
        <f t="shared" si="35"/>
        <v>105.62303236847765</v>
      </c>
      <c r="E105" s="118">
        <f t="shared" si="35"/>
        <v>110.36367307136021</v>
      </c>
      <c r="F105" s="118">
        <f t="shared" si="35"/>
        <v>113.06581471499334</v>
      </c>
      <c r="G105" s="118">
        <f t="shared" si="35"/>
        <v>114.73441464937099</v>
      </c>
      <c r="H105" s="118">
        <f t="shared" si="35"/>
        <v>114.81388265212789</v>
      </c>
      <c r="I105" s="118">
        <f t="shared" si="35"/>
        <v>114.39176753887391</v>
      </c>
      <c r="J105" s="118">
        <f t="shared" si="35"/>
        <v>119.74646011312862</v>
      </c>
      <c r="K105" s="118">
        <f t="shared" si="35"/>
        <v>130.88077146928245</v>
      </c>
      <c r="L105" s="118">
        <f t="shared" si="35"/>
        <v>96.879578582800463</v>
      </c>
      <c r="M105" s="118">
        <f t="shared" si="35"/>
        <v>105.14474372700687</v>
      </c>
      <c r="N105" s="118">
        <f t="shared" si="35"/>
        <v>128.67591337834386</v>
      </c>
      <c r="O105" s="118">
        <f t="shared" si="35"/>
        <v>132.13068768297444</v>
      </c>
      <c r="P105" s="118">
        <f t="shared" si="35"/>
        <v>61.608880521123375</v>
      </c>
      <c r="Q105" s="118">
        <f t="shared" si="35"/>
        <v>110.62991724630788</v>
      </c>
      <c r="R105" s="118">
        <f t="shared" ref="R105:V105" si="36">R106+R109+R111+R120</f>
        <v>112.37494625015832</v>
      </c>
      <c r="S105" s="118">
        <f t="shared" si="36"/>
        <v>111.23742984541066</v>
      </c>
      <c r="T105" s="118">
        <f t="shared" si="36"/>
        <v>121.77180280942257</v>
      </c>
      <c r="U105" s="118">
        <f t="shared" si="36"/>
        <v>118.79039040227805</v>
      </c>
      <c r="V105" s="118">
        <f t="shared" si="36"/>
        <v>110.03637617887242</v>
      </c>
      <c r="W105" s="118">
        <f t="shared" ref="W105:Y105" si="37">W106+W109+W111+W120</f>
        <v>106.87725009138063</v>
      </c>
      <c r="X105" s="118">
        <f t="shared" si="37"/>
        <v>102.63214814419594</v>
      </c>
      <c r="Y105" s="118">
        <f t="shared" si="37"/>
        <v>95.022704874208173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70.399935627341776</v>
      </c>
      <c r="C106" s="123">
        <f t="shared" si="38"/>
        <v>73.247034702512735</v>
      </c>
      <c r="D106" s="123">
        <f t="shared" si="38"/>
        <v>76.028868324752025</v>
      </c>
      <c r="E106" s="123">
        <f t="shared" si="38"/>
        <v>82.306610743180983</v>
      </c>
      <c r="F106" s="123">
        <f t="shared" si="38"/>
        <v>83.776272341635661</v>
      </c>
      <c r="G106" s="123">
        <f t="shared" si="38"/>
        <v>88.278889453187986</v>
      </c>
      <c r="H106" s="123">
        <f t="shared" si="38"/>
        <v>87.799314942635235</v>
      </c>
      <c r="I106" s="123">
        <f t="shared" si="38"/>
        <v>88.901778948071083</v>
      </c>
      <c r="J106" s="123">
        <f t="shared" si="38"/>
        <v>95.190475469967794</v>
      </c>
      <c r="K106" s="123">
        <f t="shared" si="38"/>
        <v>105.52445617093048</v>
      </c>
      <c r="L106" s="123">
        <f t="shared" si="38"/>
        <v>75.412602429855681</v>
      </c>
      <c r="M106" s="123">
        <f t="shared" si="38"/>
        <v>80.532639496201568</v>
      </c>
      <c r="N106" s="123">
        <f t="shared" si="38"/>
        <v>103.28420894342258</v>
      </c>
      <c r="O106" s="123">
        <f t="shared" si="38"/>
        <v>107.17455651833751</v>
      </c>
      <c r="P106" s="123">
        <f t="shared" si="38"/>
        <v>44.065478933446464</v>
      </c>
      <c r="Q106" s="123">
        <f t="shared" si="38"/>
        <v>88.791379867957176</v>
      </c>
      <c r="R106" s="123">
        <f t="shared" ref="R106:V106" si="39">SUM(R107:R108)</f>
        <v>90.772188600304375</v>
      </c>
      <c r="S106" s="123">
        <f t="shared" si="39"/>
        <v>88.708485606504169</v>
      </c>
      <c r="T106" s="123">
        <f t="shared" si="39"/>
        <v>98.648404465918603</v>
      </c>
      <c r="U106" s="123">
        <f t="shared" si="39"/>
        <v>96.053647205881106</v>
      </c>
      <c r="V106" s="123">
        <f t="shared" si="39"/>
        <v>88.567707718451786</v>
      </c>
      <c r="W106" s="123">
        <f t="shared" ref="W106:Y106" si="40">SUM(W107:W108)</f>
        <v>87.563891069180116</v>
      </c>
      <c r="X106" s="123">
        <f t="shared" si="40"/>
        <v>87.04775300335956</v>
      </c>
      <c r="Y106" s="123">
        <f t="shared" si="40"/>
        <v>79.877349752486722</v>
      </c>
      <c r="DA106" s="130" t="s">
        <v>2846</v>
      </c>
    </row>
    <row r="107" spans="1:105" ht="12" customHeight="1" x14ac:dyDescent="0.25">
      <c r="A107" s="97" t="s">
        <v>197</v>
      </c>
      <c r="B107" s="99">
        <v>70.141048441871703</v>
      </c>
      <c r="C107" s="99">
        <v>72.983837770319525</v>
      </c>
      <c r="D107" s="99">
        <v>75.75820848603486</v>
      </c>
      <c r="E107" s="99">
        <v>82.041828544312523</v>
      </c>
      <c r="F107" s="99">
        <v>83.489591318528085</v>
      </c>
      <c r="G107" s="99">
        <v>87.979410135549969</v>
      </c>
      <c r="H107" s="99">
        <v>87.507918973538352</v>
      </c>
      <c r="I107" s="99">
        <v>88.61407308853515</v>
      </c>
      <c r="J107" s="99">
        <v>94.894363667334446</v>
      </c>
      <c r="K107" s="99">
        <v>105.19965494050841</v>
      </c>
      <c r="L107" s="99">
        <v>75.17180681866742</v>
      </c>
      <c r="M107" s="99">
        <v>80.272393609398151</v>
      </c>
      <c r="N107" s="99">
        <v>102.96805851624296</v>
      </c>
      <c r="O107" s="99">
        <v>106.81964128731832</v>
      </c>
      <c r="P107" s="99">
        <v>43.915528644441309</v>
      </c>
      <c r="Q107" s="99">
        <v>88.519327726354192</v>
      </c>
      <c r="R107" s="99">
        <v>90.493815618210775</v>
      </c>
      <c r="S107" s="99">
        <v>88.436268665595023</v>
      </c>
      <c r="T107" s="99">
        <v>98.346432456219304</v>
      </c>
      <c r="U107" s="99">
        <v>95.755510232602518</v>
      </c>
      <c r="V107" s="99">
        <v>88.29156599865874</v>
      </c>
      <c r="W107" s="99">
        <v>87.212682068364742</v>
      </c>
      <c r="X107" s="99">
        <v>86.682875895338668</v>
      </c>
      <c r="Y107" s="99">
        <v>79.556364528507643</v>
      </c>
      <c r="DA107" s="63" t="s">
        <v>2847</v>
      </c>
    </row>
    <row r="108" spans="1:105" ht="12" customHeight="1" x14ac:dyDescent="0.25">
      <c r="A108" s="97" t="s">
        <v>53</v>
      </c>
      <c r="B108" s="99">
        <v>0.258887185470074</v>
      </c>
      <c r="C108" s="99">
        <v>0.26319693219321411</v>
      </c>
      <c r="D108" s="99">
        <v>0.27065983871717036</v>
      </c>
      <c r="E108" s="99">
        <v>0.26478219886846299</v>
      </c>
      <c r="F108" s="99">
        <v>0.28668102310757398</v>
      </c>
      <c r="G108" s="99">
        <v>0.29947931763801189</v>
      </c>
      <c r="H108" s="99">
        <v>0.29139596909688498</v>
      </c>
      <c r="I108" s="99">
        <v>0.28770585953593264</v>
      </c>
      <c r="J108" s="99">
        <v>0.29611180263334747</v>
      </c>
      <c r="K108" s="99">
        <v>0.32480123042206316</v>
      </c>
      <c r="L108" s="99">
        <v>0.24079561118826809</v>
      </c>
      <c r="M108" s="99">
        <v>0.26024588680342103</v>
      </c>
      <c r="N108" s="99">
        <v>0.31615042717961805</v>
      </c>
      <c r="O108" s="99">
        <v>0.35491523101918843</v>
      </c>
      <c r="P108" s="99">
        <v>0.14995028900515683</v>
      </c>
      <c r="Q108" s="99">
        <v>0.27205214160298258</v>
      </c>
      <c r="R108" s="99">
        <v>0.27837298209359429</v>
      </c>
      <c r="S108" s="99">
        <v>0.27221694090914444</v>
      </c>
      <c r="T108" s="99">
        <v>0.30197200969929394</v>
      </c>
      <c r="U108" s="99">
        <v>0.29813697327858479</v>
      </c>
      <c r="V108" s="99">
        <v>0.2761417197930503</v>
      </c>
      <c r="W108" s="99">
        <v>0.35120900081537459</v>
      </c>
      <c r="X108" s="99">
        <v>0.36487710802088835</v>
      </c>
      <c r="Y108" s="99">
        <v>0.32098522397907941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0.34447378234922849</v>
      </c>
      <c r="C109" s="123">
        <f t="shared" si="41"/>
        <v>0.43213152548968348</v>
      </c>
      <c r="D109" s="123">
        <f t="shared" si="41"/>
        <v>0.36306660527258344</v>
      </c>
      <c r="E109" s="123">
        <f t="shared" si="41"/>
        <v>1.0885564669067276</v>
      </c>
      <c r="F109" s="123">
        <f t="shared" si="41"/>
        <v>0.41729125637189884</v>
      </c>
      <c r="G109" s="123">
        <f t="shared" si="41"/>
        <v>0.4489120087336651</v>
      </c>
      <c r="H109" s="123">
        <f t="shared" si="41"/>
        <v>0.5856481339720917</v>
      </c>
      <c r="I109" s="123">
        <f t="shared" si="41"/>
        <v>0.60531673218891946</v>
      </c>
      <c r="J109" s="123">
        <f t="shared" si="41"/>
        <v>0.81299875800010157</v>
      </c>
      <c r="K109" s="123">
        <f t="shared" si="41"/>
        <v>0.87665936394749311</v>
      </c>
      <c r="L109" s="123">
        <f t="shared" si="41"/>
        <v>0.7666392685242327</v>
      </c>
      <c r="M109" s="123">
        <f t="shared" si="41"/>
        <v>0.89483816414424666</v>
      </c>
      <c r="N109" s="123">
        <f t="shared" si="41"/>
        <v>1.5366582579869617</v>
      </c>
      <c r="O109" s="123">
        <f t="shared" si="41"/>
        <v>0.85469853861647371</v>
      </c>
      <c r="P109" s="123">
        <f t="shared" si="41"/>
        <v>0.67875386578564589</v>
      </c>
      <c r="Q109" s="123">
        <f t="shared" si="41"/>
        <v>1.1882114123235501</v>
      </c>
      <c r="R109" s="123">
        <f t="shared" si="41"/>
        <v>0.74839938227472691</v>
      </c>
      <c r="S109" s="123">
        <f t="shared" si="41"/>
        <v>1.0683519116994216</v>
      </c>
      <c r="T109" s="123">
        <f t="shared" si="41"/>
        <v>0.86274632392722295</v>
      </c>
      <c r="U109" s="123">
        <f t="shared" si="41"/>
        <v>1.1190475003161415</v>
      </c>
      <c r="V109" s="123">
        <f t="shared" si="41"/>
        <v>0.86795679046574392</v>
      </c>
      <c r="W109" s="123">
        <f t="shared" si="41"/>
        <v>0.83704263164584536</v>
      </c>
      <c r="X109" s="123">
        <f t="shared" si="41"/>
        <v>1.1885708691357946</v>
      </c>
      <c r="Y109" s="123">
        <f t="shared" si="41"/>
        <v>0.94605234960047224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0.34447378234922849</v>
      </c>
      <c r="C110" s="99">
        <f>RES_hhdet_fech!C110/RES_summary!C$19</f>
        <v>0.43213152548968348</v>
      </c>
      <c r="D110" s="99">
        <f>RES_hhdet_fech!D110/RES_summary!D$19</f>
        <v>0.36306660527258344</v>
      </c>
      <c r="E110" s="99">
        <f>RES_hhdet_fech!E110/RES_summary!E$19</f>
        <v>1.0885564669067276</v>
      </c>
      <c r="F110" s="99">
        <f>RES_hhdet_fech!F110/RES_summary!F$19</f>
        <v>0.41729125637189884</v>
      </c>
      <c r="G110" s="99">
        <f>RES_hhdet_fech!G110/RES_summary!G$19</f>
        <v>0.4489120087336651</v>
      </c>
      <c r="H110" s="99">
        <f>RES_hhdet_fech!H110/RES_summary!H$19</f>
        <v>0.5856481339720917</v>
      </c>
      <c r="I110" s="99">
        <f>RES_hhdet_fech!I110/RES_summary!I$19</f>
        <v>0.60531673218891946</v>
      </c>
      <c r="J110" s="99">
        <f>RES_hhdet_fech!J110/RES_summary!J$19</f>
        <v>0.81299875800010157</v>
      </c>
      <c r="K110" s="99">
        <f>RES_hhdet_fech!K110/RES_summary!K$19</f>
        <v>0.87665936394749311</v>
      </c>
      <c r="L110" s="99">
        <f>RES_hhdet_fech!L110/RES_summary!L$19</f>
        <v>0.7666392685242327</v>
      </c>
      <c r="M110" s="99">
        <f>RES_hhdet_fech!M110/RES_summary!M$19</f>
        <v>0.89483816414424666</v>
      </c>
      <c r="N110" s="99">
        <f>RES_hhdet_fech!N110/RES_summary!N$19</f>
        <v>1.5366582579869617</v>
      </c>
      <c r="O110" s="99">
        <f>RES_hhdet_fech!O110/RES_summary!O$19</f>
        <v>0.85469853861647371</v>
      </c>
      <c r="P110" s="99">
        <f>RES_hhdet_fech!P110/RES_summary!P$19</f>
        <v>0.67875386578564589</v>
      </c>
      <c r="Q110" s="99">
        <f>RES_hhdet_fech!Q110/RES_summary!Q$19</f>
        <v>1.1882114123235501</v>
      </c>
      <c r="R110" s="99">
        <f>RES_hhdet_fech!R110/RES_summary!R$19</f>
        <v>0.74839938227472691</v>
      </c>
      <c r="S110" s="99">
        <f>RES_hhdet_fech!S110/RES_summary!S$19</f>
        <v>1.0683519116994216</v>
      </c>
      <c r="T110" s="99">
        <f>RES_hhdet_fech!T110/RES_summary!T$19</f>
        <v>0.86274632392722295</v>
      </c>
      <c r="U110" s="99">
        <f>RES_hhdet_fech!U110/RES_summary!U$19</f>
        <v>1.1190475003161415</v>
      </c>
      <c r="V110" s="99">
        <f>RES_hhdet_fech!V110/RES_summary!V$19</f>
        <v>0.86795679046574392</v>
      </c>
      <c r="W110" s="99">
        <f>RES_hhdet_fech!W110/RES_summary!W$19</f>
        <v>0.83704263164584536</v>
      </c>
      <c r="X110" s="99">
        <f>RES_hhdet_fech!X110/RES_summary!X$19</f>
        <v>1.1885708691357946</v>
      </c>
      <c r="Y110" s="99">
        <f>RES_hhdet_fech!Y110/RES_summary!Y$19</f>
        <v>0.94605234960047224</v>
      </c>
      <c r="DA110" s="63" t="s">
        <v>2850</v>
      </c>
    </row>
    <row r="111" spans="1:105" ht="12" customHeight="1" x14ac:dyDescent="0.25">
      <c r="A111" s="121" t="s">
        <v>55</v>
      </c>
      <c r="B111" s="123">
        <v>19.180968459563942</v>
      </c>
      <c r="C111" s="123">
        <v>18.792504550569944</v>
      </c>
      <c r="D111" s="123">
        <v>19.373311203895913</v>
      </c>
      <c r="E111" s="123">
        <v>17.733931319932562</v>
      </c>
      <c r="F111" s="123">
        <v>18.34107744012022</v>
      </c>
      <c r="G111" s="123">
        <v>17.011935348653203</v>
      </c>
      <c r="H111" s="123">
        <v>17.283599867119733</v>
      </c>
      <c r="I111" s="123">
        <v>16.60573490412045</v>
      </c>
      <c r="J111" s="123">
        <v>16.106695308651933</v>
      </c>
      <c r="K111" s="123">
        <v>16.986767965871323</v>
      </c>
      <c r="L111" s="123">
        <v>13.614131931939671</v>
      </c>
      <c r="M111" s="123">
        <v>16.593601263297558</v>
      </c>
      <c r="N111" s="123">
        <v>17.704380631620847</v>
      </c>
      <c r="O111" s="123">
        <v>17.49318459165945</v>
      </c>
      <c r="P111" s="123">
        <v>10.822706444127586</v>
      </c>
      <c r="Q111" s="123">
        <v>14.475910352067761</v>
      </c>
      <c r="R111" s="123">
        <v>14.671069560980843</v>
      </c>
      <c r="S111" s="123">
        <v>14.475619287464385</v>
      </c>
      <c r="T111" s="123">
        <v>15.285153206231467</v>
      </c>
      <c r="U111" s="123">
        <v>14.755203476165079</v>
      </c>
      <c r="V111" s="123">
        <v>13.648726821897787</v>
      </c>
      <c r="W111" s="123">
        <v>11.994686812005318</v>
      </c>
      <c r="X111" s="123">
        <v>9.1400333595922145</v>
      </c>
      <c r="Y111" s="123">
        <v>8.9370123678385109</v>
      </c>
      <c r="DA111" s="130" t="s">
        <v>2851</v>
      </c>
    </row>
    <row r="112" spans="1:105" ht="12" customHeight="1" x14ac:dyDescent="0.25">
      <c r="A112" s="97" t="s">
        <v>130</v>
      </c>
      <c r="B112" s="99">
        <v>18.212658422450076</v>
      </c>
      <c r="C112" s="99">
        <v>17.969591265655108</v>
      </c>
      <c r="D112" s="99">
        <v>18.396309500477667</v>
      </c>
      <c r="E112" s="99">
        <v>16.636478700056159</v>
      </c>
      <c r="F112" s="99">
        <v>17.16384707153459</v>
      </c>
      <c r="G112" s="99">
        <v>15.820876246644229</v>
      </c>
      <c r="H112" s="99">
        <v>16.557784921665565</v>
      </c>
      <c r="I112" s="99">
        <v>16.213361055299345</v>
      </c>
      <c r="J112" s="99">
        <v>15.744201490466535</v>
      </c>
      <c r="K112" s="99">
        <v>17.037689114913324</v>
      </c>
      <c r="L112" s="99">
        <v>11.892868281638114</v>
      </c>
      <c r="M112" s="99">
        <v>15.436006538216795</v>
      </c>
      <c r="N112" s="99">
        <v>17.676010421803806</v>
      </c>
      <c r="O112" s="99">
        <v>17.767165510777158</v>
      </c>
      <c r="P112" s="99">
        <v>8.6697528510472868</v>
      </c>
      <c r="Q112" s="99">
        <v>13.994359983705779</v>
      </c>
      <c r="R112" s="99">
        <v>14.226895589194324</v>
      </c>
      <c r="S112" s="99">
        <v>14.034718146208601</v>
      </c>
      <c r="T112" s="99">
        <v>15.176244838503772</v>
      </c>
      <c r="U112" s="99">
        <v>14.676487565057476</v>
      </c>
      <c r="V112" s="99">
        <v>13.461918591179076</v>
      </c>
      <c r="W112" s="99">
        <v>11.962918508411979</v>
      </c>
      <c r="X112" s="99">
        <v>9.170704752733073</v>
      </c>
      <c r="Y112" s="99">
        <v>8.9580072606305823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13.210392374426609</v>
      </c>
      <c r="G113" s="99">
        <v>12.146054177124091</v>
      </c>
      <c r="H113" s="99">
        <v>12.802949534269809</v>
      </c>
      <c r="I113" s="99">
        <v>14.359213435826142</v>
      </c>
      <c r="J113" s="99">
        <v>17.251517405464888</v>
      </c>
      <c r="K113" s="99">
        <v>23.60767562387543</v>
      </c>
      <c r="L113" s="99">
        <v>19.690366590907725</v>
      </c>
      <c r="M113" s="99">
        <v>21.947530890435825</v>
      </c>
      <c r="N113" s="99">
        <v>29.953936016955264</v>
      </c>
      <c r="O113" s="99">
        <v>16.53733431079176</v>
      </c>
      <c r="P113" s="99">
        <v>7.1501403769470331</v>
      </c>
      <c r="Q113" s="99">
        <v>12.838962508949269</v>
      </c>
      <c r="R113" s="99">
        <v>14.25421654578496</v>
      </c>
      <c r="S113" s="99">
        <v>14.745860506948357</v>
      </c>
      <c r="T113" s="99">
        <v>12.500300452356592</v>
      </c>
      <c r="U113" s="99">
        <v>12.171651442551573</v>
      </c>
      <c r="V113" s="99">
        <v>12.375946827962711</v>
      </c>
      <c r="W113" s="99">
        <v>10.325093964539697</v>
      </c>
      <c r="X113" s="99">
        <v>7.6710126457395988</v>
      </c>
      <c r="Y113" s="99">
        <v>7.7500602940833829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3.1343839484051119</v>
      </c>
      <c r="G114" s="102">
        <v>2.4265335476181003</v>
      </c>
      <c r="H114" s="102">
        <v>2.4941315278980922</v>
      </c>
      <c r="I114" s="102">
        <v>0.15642180891576643</v>
      </c>
      <c r="J114" s="102">
        <v>0.15367900425534781</v>
      </c>
      <c r="K114" s="102">
        <v>0.1677168852424728</v>
      </c>
      <c r="L114" s="102">
        <v>0.11847411238962903</v>
      </c>
      <c r="M114" s="102">
        <v>0.15521616681571102</v>
      </c>
      <c r="N114" s="102">
        <v>0.18107380018480873</v>
      </c>
      <c r="O114" s="102">
        <v>0.17581330730236785</v>
      </c>
      <c r="P114" s="102">
        <v>0.89863774935117835</v>
      </c>
      <c r="Q114" s="102">
        <v>0.13930208947957076</v>
      </c>
      <c r="R114" s="102">
        <v>0.14218080391423582</v>
      </c>
      <c r="S114" s="102">
        <v>0.14109984238500275</v>
      </c>
      <c r="T114" s="102">
        <v>0.71302768949163775</v>
      </c>
      <c r="U114" s="102">
        <v>0.14832244890903232</v>
      </c>
      <c r="V114" s="102">
        <v>0.13719967629847218</v>
      </c>
      <c r="W114" s="102">
        <v>2.4997784188450325</v>
      </c>
      <c r="X114" s="102">
        <v>0.21830404877912482</v>
      </c>
      <c r="Y114" s="102">
        <v>1.7202230157849927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10.076008426021497</v>
      </c>
      <c r="G115" s="105">
        <v>9.7195206295059897</v>
      </c>
      <c r="H115" s="105">
        <v>10.308818006371718</v>
      </c>
      <c r="I115" s="105">
        <v>14.202791626910377</v>
      </c>
      <c r="J115" s="105">
        <v>17.09783840120954</v>
      </c>
      <c r="K115" s="105">
        <v>23.439958738632956</v>
      </c>
      <c r="L115" s="105">
        <v>19.571892478518095</v>
      </c>
      <c r="M115" s="105">
        <v>21.792314723620116</v>
      </c>
      <c r="N115" s="105">
        <v>29.772862216770456</v>
      </c>
      <c r="O115" s="105">
        <v>16.361521003489393</v>
      </c>
      <c r="P115" s="105">
        <v>6.2515026275958547</v>
      </c>
      <c r="Q115" s="105">
        <v>12.699660419469698</v>
      </c>
      <c r="R115" s="105">
        <v>14.112035741870722</v>
      </c>
      <c r="S115" s="105">
        <v>14.604760664563353</v>
      </c>
      <c r="T115" s="105">
        <v>11.787272762864953</v>
      </c>
      <c r="U115" s="105">
        <v>12.023328993642542</v>
      </c>
      <c r="V115" s="105">
        <v>12.238747151664235</v>
      </c>
      <c r="W115" s="105">
        <v>7.8253155456946644</v>
      </c>
      <c r="X115" s="105">
        <v>7.4527085969604725</v>
      </c>
      <c r="Y115" s="105">
        <v>6.0298372782983902</v>
      </c>
      <c r="DA115" s="132" t="s">
        <v>2855</v>
      </c>
    </row>
    <row r="116" spans="1:105" ht="12" customHeight="1" x14ac:dyDescent="0.25">
      <c r="A116" s="106" t="s">
        <v>122</v>
      </c>
      <c r="B116" s="102">
        <v>20.42205955118078</v>
      </c>
      <c r="C116" s="102">
        <v>19.908392017525447</v>
      </c>
      <c r="D116" s="102">
        <v>20.862428404562916</v>
      </c>
      <c r="E116" s="102">
        <v>19.652711362187858</v>
      </c>
      <c r="F116" s="102">
        <v>20.592658054020799</v>
      </c>
      <c r="G116" s="102">
        <v>19.573305693992989</v>
      </c>
      <c r="H116" s="102">
        <v>19.066749277463462</v>
      </c>
      <c r="I116" s="102">
        <v>17.850316881707315</v>
      </c>
      <c r="J116" s="102">
        <v>17.443738748134901</v>
      </c>
      <c r="K116" s="102">
        <v>17.202518785607698</v>
      </c>
      <c r="L116" s="102">
        <v>18.344393063379862</v>
      </c>
      <c r="M116" s="102">
        <v>19.706071952055158</v>
      </c>
      <c r="N116" s="102">
        <v>18.51079570894484</v>
      </c>
      <c r="O116" s="102">
        <v>17.730990618326</v>
      </c>
      <c r="P116" s="102">
        <v>17.908858516285683</v>
      </c>
      <c r="Q116" s="102">
        <v>17.179743877599165</v>
      </c>
      <c r="R116" s="102">
        <v>17.293242503399089</v>
      </c>
      <c r="S116" s="102">
        <v>17.181565597298626</v>
      </c>
      <c r="T116" s="102">
        <v>16.889261089888112</v>
      </c>
      <c r="U116" s="102">
        <v>16.398473025067045</v>
      </c>
      <c r="V116" s="102">
        <v>15.882848461133335</v>
      </c>
      <c r="W116" s="102">
        <v>13.269924620897276</v>
      </c>
      <c r="X116" s="102">
        <v>8.5976716153298867</v>
      </c>
      <c r="Y116" s="102">
        <v>9.753604861414825</v>
      </c>
      <c r="DA116" s="131" t="s">
        <v>2856</v>
      </c>
    </row>
    <row r="117" spans="1:105" ht="12" customHeight="1" x14ac:dyDescent="0.25">
      <c r="A117" s="107" t="s">
        <v>121</v>
      </c>
      <c r="B117" s="105">
        <v>14.360262538956137</v>
      </c>
      <c r="C117" s="105">
        <v>13.857118912550673</v>
      </c>
      <c r="D117" s="105">
        <v>14.74306811182209</v>
      </c>
      <c r="E117" s="105">
        <v>13.699944576901649</v>
      </c>
      <c r="F117" s="105">
        <v>14.678733037034508</v>
      </c>
      <c r="G117" s="105">
        <v>13.802712224390639</v>
      </c>
      <c r="H117" s="105">
        <v>13.54413029677362</v>
      </c>
      <c r="I117" s="105">
        <v>12.670598852292526</v>
      </c>
      <c r="J117" s="105">
        <v>12.630446156872846</v>
      </c>
      <c r="K117" s="105">
        <v>12.234419955024945</v>
      </c>
      <c r="L117" s="105">
        <v>13.018947636368239</v>
      </c>
      <c r="M117" s="105">
        <v>14.249255360648496</v>
      </c>
      <c r="N117" s="105">
        <v>13.155377868484161</v>
      </c>
      <c r="O117" s="105">
        <v>12.625698528304602</v>
      </c>
      <c r="P117" s="105">
        <v>13.352938593671269</v>
      </c>
      <c r="Q117" s="105">
        <v>12.41703906636001</v>
      </c>
      <c r="R117" s="105">
        <v>12.492152065331592</v>
      </c>
      <c r="S117" s="105">
        <v>12.592919975618377</v>
      </c>
      <c r="T117" s="105">
        <v>12.435551645949529</v>
      </c>
      <c r="U117" s="105">
        <v>12.541096310557748</v>
      </c>
      <c r="V117" s="105">
        <v>12.573439417949015</v>
      </c>
      <c r="W117" s="105">
        <v>10.795711014069225</v>
      </c>
      <c r="X117" s="105">
        <v>7.0766346521230048</v>
      </c>
      <c r="Y117" s="105">
        <v>7.9648165396764439</v>
      </c>
      <c r="DA117" s="132" t="s">
        <v>2857</v>
      </c>
    </row>
    <row r="118" spans="1:105" ht="12" customHeight="1" x14ac:dyDescent="0.25">
      <c r="A118" s="108" t="s">
        <v>53</v>
      </c>
      <c r="B118" s="99">
        <v>3.7513429343851503</v>
      </c>
      <c r="C118" s="99">
        <v>3.1690028043029286</v>
      </c>
      <c r="D118" s="99">
        <v>3.8804454125690278</v>
      </c>
      <c r="E118" s="99">
        <v>3.0536351678094884</v>
      </c>
      <c r="F118" s="99">
        <v>3.9642500841088921</v>
      </c>
      <c r="G118" s="99">
        <v>3.1401798972760471</v>
      </c>
      <c r="H118" s="99">
        <v>2.9948421004337811</v>
      </c>
      <c r="I118" s="99">
        <v>2.6059422826326237</v>
      </c>
      <c r="J118" s="99">
        <v>3.2297163695152267</v>
      </c>
      <c r="K118" s="99">
        <v>2.520590027794988</v>
      </c>
      <c r="L118" s="99">
        <v>2.5517721932866113</v>
      </c>
      <c r="M118" s="99">
        <v>3.4215950684167571</v>
      </c>
      <c r="N118" s="99">
        <v>2.3196488251285885</v>
      </c>
      <c r="O118" s="99">
        <v>2.0925852581853812</v>
      </c>
      <c r="P118" s="99">
        <v>3.629414204361932</v>
      </c>
      <c r="Q118" s="99">
        <v>2.2389981154802356</v>
      </c>
      <c r="R118" s="99">
        <v>2.1516744337879881</v>
      </c>
      <c r="S118" s="99">
        <v>2.3212777244330423</v>
      </c>
      <c r="T118" s="99">
        <v>2.0659427596414011</v>
      </c>
      <c r="U118" s="99">
        <v>2.4104066877682753</v>
      </c>
      <c r="V118" s="99">
        <v>2.6308624566256666</v>
      </c>
      <c r="W118" s="99">
        <v>2.6608410063048811</v>
      </c>
      <c r="X118" s="99">
        <v>8.4314044110828254E-2</v>
      </c>
      <c r="Y118" s="99">
        <v>1.6954854708054052</v>
      </c>
      <c r="DA118" s="63" t="s">
        <v>2858</v>
      </c>
    </row>
    <row r="119" spans="1:105" ht="12" customHeight="1" x14ac:dyDescent="0.25">
      <c r="A119" s="108" t="s">
        <v>52</v>
      </c>
      <c r="B119" s="99">
        <v>10.608919604570985</v>
      </c>
      <c r="C119" s="99">
        <v>10.688116108247742</v>
      </c>
      <c r="D119" s="99">
        <v>10.862622699253063</v>
      </c>
      <c r="E119" s="99">
        <v>10.64630940909216</v>
      </c>
      <c r="F119" s="99">
        <v>10.714482952925616</v>
      </c>
      <c r="G119" s="99">
        <v>10.662532327114592</v>
      </c>
      <c r="H119" s="99">
        <v>10.549288196339837</v>
      </c>
      <c r="I119" s="99">
        <v>10.064656569659903</v>
      </c>
      <c r="J119" s="99">
        <v>9.400729787357621</v>
      </c>
      <c r="K119" s="99">
        <v>9.7138299272299538</v>
      </c>
      <c r="L119" s="99">
        <v>10.467175443081631</v>
      </c>
      <c r="M119" s="99">
        <v>10.827660292231739</v>
      </c>
      <c r="N119" s="99">
        <v>10.835729043355572</v>
      </c>
      <c r="O119" s="99">
        <v>10.53311327011922</v>
      </c>
      <c r="P119" s="99">
        <v>9.7235243893093379</v>
      </c>
      <c r="Q119" s="99">
        <v>10.178040950879774</v>
      </c>
      <c r="R119" s="99">
        <v>10.340477631543603</v>
      </c>
      <c r="S119" s="99">
        <v>10.271642251185336</v>
      </c>
      <c r="T119" s="99">
        <v>10.369608886308127</v>
      </c>
      <c r="U119" s="99">
        <v>10.13068962278947</v>
      </c>
      <c r="V119" s="99">
        <v>9.942576961323347</v>
      </c>
      <c r="W119" s="99">
        <v>8.1348700077643414</v>
      </c>
      <c r="X119" s="99">
        <v>6.9923206080121769</v>
      </c>
      <c r="Y119" s="99">
        <v>6.269331068871038</v>
      </c>
      <c r="DA119" s="63" t="s">
        <v>2859</v>
      </c>
    </row>
    <row r="120" spans="1:105" ht="12" customHeight="1" x14ac:dyDescent="0.25">
      <c r="A120" s="121" t="s">
        <v>54</v>
      </c>
      <c r="B120" s="123">
        <v>9.685648193889385</v>
      </c>
      <c r="C120" s="123">
        <v>9.7897648569862579</v>
      </c>
      <c r="D120" s="123">
        <v>9.857786234557139</v>
      </c>
      <c r="E120" s="123">
        <v>9.2345745413399367</v>
      </c>
      <c r="F120" s="123">
        <v>10.531173676865571</v>
      </c>
      <c r="G120" s="123">
        <v>8.994677838796127</v>
      </c>
      <c r="H120" s="123">
        <v>9.145319708400832</v>
      </c>
      <c r="I120" s="123">
        <v>8.2789369544934441</v>
      </c>
      <c r="J120" s="123">
        <v>7.636290576508789</v>
      </c>
      <c r="K120" s="123">
        <v>7.4928879685331484</v>
      </c>
      <c r="L120" s="123">
        <v>7.0862049524808812</v>
      </c>
      <c r="M120" s="123">
        <v>7.1236648033634973</v>
      </c>
      <c r="N120" s="123">
        <v>6.1506655453134735</v>
      </c>
      <c r="O120" s="123">
        <v>6.6082480343609937</v>
      </c>
      <c r="P120" s="123">
        <v>6.0419412777636747</v>
      </c>
      <c r="Q120" s="123">
        <v>6.1744156139593986</v>
      </c>
      <c r="R120" s="123">
        <v>6.1832887065983764</v>
      </c>
      <c r="S120" s="123">
        <v>6.9849730397426866</v>
      </c>
      <c r="T120" s="123">
        <v>6.9754988133452684</v>
      </c>
      <c r="U120" s="123">
        <v>6.8624922199157217</v>
      </c>
      <c r="V120" s="123">
        <v>6.9519848480571156</v>
      </c>
      <c r="W120" s="123">
        <v>6.4816295785493532</v>
      </c>
      <c r="X120" s="123">
        <v>5.2557909121083846</v>
      </c>
      <c r="Y120" s="123">
        <v>5.2622904042824672</v>
      </c>
      <c r="DA120" s="130" t="s">
        <v>2860</v>
      </c>
    </row>
    <row r="121" spans="1:105" ht="12" customHeight="1" x14ac:dyDescent="0.25">
      <c r="A121" s="97" t="s">
        <v>50</v>
      </c>
      <c r="B121" s="99">
        <v>11.23479649782033</v>
      </c>
      <c r="C121" s="99">
        <v>10.956511762804899</v>
      </c>
      <c r="D121" s="99">
        <v>11.079810568288325</v>
      </c>
      <c r="E121" s="99">
        <v>10.779847889353846</v>
      </c>
      <c r="F121" s="99">
        <v>11.562559401033317</v>
      </c>
      <c r="G121" s="99">
        <v>10.77639841079456</v>
      </c>
      <c r="H121" s="99">
        <v>10.266076185037861</v>
      </c>
      <c r="I121" s="99">
        <v>9.2286553643629237</v>
      </c>
      <c r="J121" s="99">
        <v>8.9512075295004792</v>
      </c>
      <c r="K121" s="99">
        <v>8.4667741608274483</v>
      </c>
      <c r="L121" s="99">
        <v>8.2218654780646716</v>
      </c>
      <c r="M121" s="99">
        <v>8.4357555148491645</v>
      </c>
      <c r="N121" s="99">
        <v>7.2045616992141692</v>
      </c>
      <c r="O121" s="99">
        <v>7.1820737770878242</v>
      </c>
      <c r="P121" s="99">
        <v>7.3565280494029066</v>
      </c>
      <c r="Q121" s="99">
        <v>7.0608040430473702</v>
      </c>
      <c r="R121" s="99">
        <v>7.3815878162292856</v>
      </c>
      <c r="S121" s="99">
        <v>8.0354740652952348</v>
      </c>
      <c r="T121" s="99">
        <v>8.3011900022730813</v>
      </c>
      <c r="U121" s="99">
        <v>8.2671368385036015</v>
      </c>
      <c r="V121" s="99">
        <v>8.1930694526502457</v>
      </c>
      <c r="W121" s="99">
        <v>7.6291085239218646</v>
      </c>
      <c r="X121" s="99">
        <v>6.6953096183921792</v>
      </c>
      <c r="Y121" s="99">
        <v>6.2893912455567857</v>
      </c>
      <c r="DA121" s="63" t="s">
        <v>2861</v>
      </c>
    </row>
    <row r="122" spans="1:105" ht="12" customHeight="1" x14ac:dyDescent="0.25">
      <c r="A122" s="109" t="s">
        <v>120</v>
      </c>
      <c r="B122" s="110">
        <v>8.6789109522708934</v>
      </c>
      <c r="C122" s="110">
        <v>9.0677421080940039</v>
      </c>
      <c r="D122" s="110">
        <v>9.1167352329218243</v>
      </c>
      <c r="E122" s="110">
        <v>8.2823896147526561</v>
      </c>
      <c r="F122" s="110">
        <v>9.8970544790213086</v>
      </c>
      <c r="G122" s="110">
        <v>7.9753371722074178</v>
      </c>
      <c r="H122" s="110">
        <v>8.5676990627494352</v>
      </c>
      <c r="I122" s="110">
        <v>7.8118623266887841</v>
      </c>
      <c r="J122" s="110">
        <v>6.9412840795187796</v>
      </c>
      <c r="K122" s="110">
        <v>6.9694697340978218</v>
      </c>
      <c r="L122" s="110">
        <v>6.4835918251994373</v>
      </c>
      <c r="M122" s="110">
        <v>6.4376754687278375</v>
      </c>
      <c r="N122" s="110">
        <v>5.5589695950138385</v>
      </c>
      <c r="O122" s="110">
        <v>6.2693107878426497</v>
      </c>
      <c r="P122" s="110">
        <v>5.2310568395246708</v>
      </c>
      <c r="Q122" s="110">
        <v>5.641249641575655</v>
      </c>
      <c r="R122" s="110">
        <v>5.5231791680080944</v>
      </c>
      <c r="S122" s="110">
        <v>6.4516867054913929</v>
      </c>
      <c r="T122" s="110">
        <v>6.3272212539245238</v>
      </c>
      <c r="U122" s="110">
        <v>6.2222800468178443</v>
      </c>
      <c r="V122" s="110">
        <v>6.3791765690141311</v>
      </c>
      <c r="W122" s="110">
        <v>5.925276150489954</v>
      </c>
      <c r="X122" s="110">
        <v>4.4432323970834116</v>
      </c>
      <c r="Y122" s="110">
        <v>4.6655039827469329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152.01925096509436</v>
      </c>
      <c r="G124" s="118">
        <f t="shared" si="42"/>
        <v>151.27695146944467</v>
      </c>
      <c r="H124" s="118">
        <f t="shared" si="42"/>
        <v>130.28820931192342</v>
      </c>
      <c r="I124" s="118">
        <f t="shared" si="42"/>
        <v>129.63786195089605</v>
      </c>
      <c r="J124" s="118">
        <f t="shared" si="42"/>
        <v>47.980925941091854</v>
      </c>
      <c r="K124" s="118">
        <f t="shared" si="42"/>
        <v>45.697575155272084</v>
      </c>
      <c r="L124" s="118">
        <f t="shared" si="42"/>
        <v>65.193774520515817</v>
      </c>
      <c r="M124" s="118">
        <f t="shared" si="42"/>
        <v>128.15905911281422</v>
      </c>
      <c r="N124" s="118">
        <f t="shared" si="42"/>
        <v>115.07887588046202</v>
      </c>
      <c r="O124" s="118">
        <f t="shared" si="42"/>
        <v>123.8737418862008</v>
      </c>
      <c r="P124" s="118">
        <f t="shared" si="42"/>
        <v>101.32552978471561</v>
      </c>
      <c r="Q124" s="118">
        <f t="shared" si="42"/>
        <v>109.4814908191253</v>
      </c>
      <c r="R124" s="118">
        <f t="shared" ref="R124:V124" si="43">R125+R128+R130+R139</f>
        <v>110.74215580759632</v>
      </c>
      <c r="S124" s="118">
        <f t="shared" si="43"/>
        <v>107.23025569671832</v>
      </c>
      <c r="T124" s="118">
        <f t="shared" si="43"/>
        <v>127.62138830515812</v>
      </c>
      <c r="U124" s="118">
        <f t="shared" si="43"/>
        <v>108.04542284423032</v>
      </c>
      <c r="V124" s="118">
        <f t="shared" si="43"/>
        <v>113.19855996942655</v>
      </c>
      <c r="W124" s="118">
        <f t="shared" ref="W124:Y124" si="44">W125+W128+W130+W139</f>
        <v>101.08163789557037</v>
      </c>
      <c r="X124" s="118">
        <f t="shared" si="44"/>
        <v>110.08136428835623</v>
      </c>
      <c r="Y124" s="118">
        <f t="shared" si="44"/>
        <v>97.50452125508329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118.30302206701094</v>
      </c>
      <c r="G125" s="123">
        <f t="shared" si="45"/>
        <v>119.56241508871476</v>
      </c>
      <c r="H125" s="123">
        <f t="shared" si="45"/>
        <v>100.75682650371853</v>
      </c>
      <c r="I125" s="123">
        <f t="shared" si="45"/>
        <v>102.08845802723019</v>
      </c>
      <c r="J125" s="123">
        <f t="shared" si="45"/>
        <v>31.58147169970896</v>
      </c>
      <c r="K125" s="123">
        <f t="shared" si="45"/>
        <v>27.742542810903466</v>
      </c>
      <c r="L125" s="123">
        <f t="shared" si="45"/>
        <v>44.522394661402636</v>
      </c>
      <c r="M125" s="123">
        <f t="shared" si="45"/>
        <v>101.72014252601286</v>
      </c>
      <c r="N125" s="123">
        <f t="shared" si="45"/>
        <v>92.565652935426385</v>
      </c>
      <c r="O125" s="123">
        <f t="shared" si="45"/>
        <v>100.73796214420696</v>
      </c>
      <c r="P125" s="123">
        <f t="shared" si="45"/>
        <v>79.767489239495546</v>
      </c>
      <c r="Q125" s="123">
        <f t="shared" si="45"/>
        <v>87.798218397085535</v>
      </c>
      <c r="R125" s="123">
        <f t="shared" ref="R125:V125" si="46">SUM(R126:R127)</f>
        <v>89.234531425847877</v>
      </c>
      <c r="S125" s="123">
        <f t="shared" si="46"/>
        <v>85.236099203497972</v>
      </c>
      <c r="T125" s="123">
        <f t="shared" si="46"/>
        <v>102.94081603311153</v>
      </c>
      <c r="U125" s="123">
        <f t="shared" si="46"/>
        <v>85.82092188503033</v>
      </c>
      <c r="V125" s="123">
        <f t="shared" si="46"/>
        <v>91.68481996838814</v>
      </c>
      <c r="W125" s="123">
        <f t="shared" ref="W125:Y125" si="47">SUM(W126:W127)</f>
        <v>83.253863294957767</v>
      </c>
      <c r="X125" s="123">
        <f t="shared" si="47"/>
        <v>94.204426184811155</v>
      </c>
      <c r="Y125" s="123">
        <f t="shared" si="47"/>
        <v>82.841111344119582</v>
      </c>
      <c r="DA125" s="130" t="s">
        <v>2864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117.8783514207003</v>
      </c>
      <c r="G126" s="99">
        <v>119.1391936664515</v>
      </c>
      <c r="H126" s="99">
        <v>100.41094789211826</v>
      </c>
      <c r="I126" s="99">
        <v>101.7498601575283</v>
      </c>
      <c r="J126" s="99">
        <v>31.481416710862213</v>
      </c>
      <c r="K126" s="99">
        <v>27.655768498676018</v>
      </c>
      <c r="L126" s="99">
        <v>44.378166702758612</v>
      </c>
      <c r="M126" s="99">
        <v>101.38749676557754</v>
      </c>
      <c r="N126" s="99">
        <v>92.282769470173008</v>
      </c>
      <c r="O126" s="99">
        <v>100.40962819291806</v>
      </c>
      <c r="P126" s="99">
        <v>79.500071814409779</v>
      </c>
      <c r="Q126" s="99">
        <v>87.532862018841854</v>
      </c>
      <c r="R126" s="99">
        <v>88.965217878648787</v>
      </c>
      <c r="S126" s="99">
        <v>84.980386977205427</v>
      </c>
      <c r="T126" s="99">
        <v>102.634417728138</v>
      </c>
      <c r="U126" s="99">
        <v>85.563304324349033</v>
      </c>
      <c r="V126" s="99">
        <v>91.410562987555025</v>
      </c>
      <c r="W126" s="99">
        <v>82.935937035824693</v>
      </c>
      <c r="X126" s="99">
        <v>93.831290655516767</v>
      </c>
      <c r="Y126" s="99">
        <v>82.527953837123647</v>
      </c>
      <c r="DA126" s="63" t="s">
        <v>2865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0.42467064631064161</v>
      </c>
      <c r="G127" s="99">
        <v>0.4232214222632546</v>
      </c>
      <c r="H127" s="99">
        <v>0.34587861160026456</v>
      </c>
      <c r="I127" s="99">
        <v>0.33859786970188188</v>
      </c>
      <c r="J127" s="99">
        <v>0.10005498884674599</v>
      </c>
      <c r="K127" s="99">
        <v>8.6774312227449191E-2</v>
      </c>
      <c r="L127" s="99">
        <v>0.14422795864402146</v>
      </c>
      <c r="M127" s="99">
        <v>0.33264576043532157</v>
      </c>
      <c r="N127" s="99">
        <v>0.28288346525337182</v>
      </c>
      <c r="O127" s="99">
        <v>0.32833395128890258</v>
      </c>
      <c r="P127" s="99">
        <v>0.26741742508577332</v>
      </c>
      <c r="Q127" s="99">
        <v>0.2653563782436783</v>
      </c>
      <c r="R127" s="99">
        <v>0.26931354719909101</v>
      </c>
      <c r="S127" s="99">
        <v>0.25571222629255014</v>
      </c>
      <c r="T127" s="99">
        <v>0.30639830497353315</v>
      </c>
      <c r="U127" s="99">
        <v>0.2576175606812966</v>
      </c>
      <c r="V127" s="99">
        <v>0.27425698083311917</v>
      </c>
      <c r="W127" s="99">
        <v>0.31792625913307626</v>
      </c>
      <c r="X127" s="99">
        <v>0.3731355292943942</v>
      </c>
      <c r="Y127" s="99">
        <v>0.31315750699592848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0.40456865996478619</v>
      </c>
      <c r="G128" s="123">
        <f t="shared" si="48"/>
        <v>1.1522706517596593</v>
      </c>
      <c r="H128" s="123">
        <f t="shared" si="48"/>
        <v>1.2120121830584001</v>
      </c>
      <c r="I128" s="123">
        <f t="shared" si="48"/>
        <v>1.1613121814021028</v>
      </c>
      <c r="J128" s="123">
        <f t="shared" si="48"/>
        <v>1.3639801722029261</v>
      </c>
      <c r="K128" s="123">
        <f t="shared" si="48"/>
        <v>1.2580107922113566</v>
      </c>
      <c r="L128" s="123">
        <f t="shared" si="48"/>
        <v>0.86382294191142317</v>
      </c>
      <c r="M128" s="123">
        <f t="shared" si="48"/>
        <v>0.68189072686566676</v>
      </c>
      <c r="N128" s="123">
        <f t="shared" si="48"/>
        <v>1.2386699903414853</v>
      </c>
      <c r="O128" s="123">
        <f t="shared" si="48"/>
        <v>0.79769194654118469</v>
      </c>
      <c r="P128" s="123">
        <f t="shared" si="48"/>
        <v>0.62338992648243374</v>
      </c>
      <c r="Q128" s="123">
        <f t="shared" si="48"/>
        <v>1.3855156904777917</v>
      </c>
      <c r="R128" s="123">
        <f t="shared" si="48"/>
        <v>1.0005804889371557</v>
      </c>
      <c r="S128" s="123">
        <f t="shared" si="48"/>
        <v>1.5096728959745318</v>
      </c>
      <c r="T128" s="123">
        <f t="shared" si="48"/>
        <v>1.1149765977890593</v>
      </c>
      <c r="U128" s="123">
        <f t="shared" si="48"/>
        <v>1.2856917920789686</v>
      </c>
      <c r="V128" s="123">
        <f t="shared" si="48"/>
        <v>0.92046341136686882</v>
      </c>
      <c r="W128" s="123">
        <f t="shared" si="48"/>
        <v>0.89055299343363448</v>
      </c>
      <c r="X128" s="123">
        <f t="shared" si="48"/>
        <v>1.4003535193362591</v>
      </c>
      <c r="Y128" s="123">
        <f t="shared" si="48"/>
        <v>1.1292432158025243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0.40456865996478619</v>
      </c>
      <c r="G129" s="99">
        <f>RES_hhdet_fech!G129/RES_summary!G$19</f>
        <v>1.1522706517596593</v>
      </c>
      <c r="H129" s="99">
        <f>RES_hhdet_fech!H129/RES_summary!H$19</f>
        <v>1.2120121830584001</v>
      </c>
      <c r="I129" s="99">
        <f>RES_hhdet_fech!I129/RES_summary!I$19</f>
        <v>1.1613121814021028</v>
      </c>
      <c r="J129" s="99">
        <f>RES_hhdet_fech!J129/RES_summary!J$19</f>
        <v>1.3639801722029261</v>
      </c>
      <c r="K129" s="99">
        <f>RES_hhdet_fech!K129/RES_summary!K$19</f>
        <v>1.2580107922113566</v>
      </c>
      <c r="L129" s="99">
        <f>RES_hhdet_fech!L129/RES_summary!L$19</f>
        <v>0.86382294191142317</v>
      </c>
      <c r="M129" s="99">
        <f>RES_hhdet_fech!M129/RES_summary!M$19</f>
        <v>0.68189072686566676</v>
      </c>
      <c r="N129" s="99">
        <f>RES_hhdet_fech!N129/RES_summary!N$19</f>
        <v>1.2386699903414853</v>
      </c>
      <c r="O129" s="99">
        <f>RES_hhdet_fech!O129/RES_summary!O$19</f>
        <v>0.79769194654118469</v>
      </c>
      <c r="P129" s="99">
        <f>RES_hhdet_fech!P129/RES_summary!P$19</f>
        <v>0.62338992648243374</v>
      </c>
      <c r="Q129" s="99">
        <f>RES_hhdet_fech!Q129/RES_summary!Q$19</f>
        <v>1.3855156904777917</v>
      </c>
      <c r="R129" s="99">
        <f>RES_hhdet_fech!R129/RES_summary!R$19</f>
        <v>1.0005804889371557</v>
      </c>
      <c r="S129" s="99">
        <f>RES_hhdet_fech!S129/RES_summary!S$19</f>
        <v>1.5096728959745318</v>
      </c>
      <c r="T129" s="99">
        <f>RES_hhdet_fech!T129/RES_summary!T$19</f>
        <v>1.1149765977890593</v>
      </c>
      <c r="U129" s="99">
        <f>RES_hhdet_fech!U129/RES_summary!U$19</f>
        <v>1.2856917920789686</v>
      </c>
      <c r="V129" s="99">
        <f>RES_hhdet_fech!V129/RES_summary!V$19</f>
        <v>0.92046341136686882</v>
      </c>
      <c r="W129" s="99">
        <f>RES_hhdet_fech!W129/RES_summary!W$19</f>
        <v>0.89055299343363448</v>
      </c>
      <c r="X129" s="99">
        <f>RES_hhdet_fech!X129/RES_summary!X$19</f>
        <v>1.4003535193362591</v>
      </c>
      <c r="Y129" s="99">
        <f>RES_hhdet_fech!Y129/RES_summary!Y$19</f>
        <v>1.1292432158025243</v>
      </c>
      <c r="DA129" s="63" t="s">
        <v>2868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22.848768359848894</v>
      </c>
      <c r="G130" s="123">
        <v>21.539553664660392</v>
      </c>
      <c r="H130" s="123">
        <v>19.115753224073128</v>
      </c>
      <c r="I130" s="123">
        <v>18.031260422119498</v>
      </c>
      <c r="J130" s="123">
        <v>7.293361434090043</v>
      </c>
      <c r="K130" s="123">
        <v>9.1406888696345892</v>
      </c>
      <c r="L130" s="123">
        <v>12.676396330891842</v>
      </c>
      <c r="M130" s="123">
        <v>18.649900868091759</v>
      </c>
      <c r="N130" s="123">
        <v>15.140815779792822</v>
      </c>
      <c r="O130" s="123">
        <v>15.758914773996811</v>
      </c>
      <c r="P130" s="123">
        <v>14.9499402720137</v>
      </c>
      <c r="Q130" s="123">
        <v>14.153115613271755</v>
      </c>
      <c r="R130" s="123">
        <v>14.318918256412461</v>
      </c>
      <c r="S130" s="123">
        <v>13.483105581753957</v>
      </c>
      <c r="T130" s="123">
        <v>16.581138299793533</v>
      </c>
      <c r="U130" s="123">
        <v>14.063967595427012</v>
      </c>
      <c r="V130" s="123">
        <v>13.616671616871374</v>
      </c>
      <c r="W130" s="123">
        <v>10.434475457223288</v>
      </c>
      <c r="X130" s="123">
        <v>9.2600677459855429</v>
      </c>
      <c r="Y130" s="123">
        <v>8.2830534121968622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23.621777570002649</v>
      </c>
      <c r="G131" s="99">
        <v>22.304586097916914</v>
      </c>
      <c r="H131" s="99">
        <v>19.204320417134788</v>
      </c>
      <c r="I131" s="99">
        <v>18.092972279831134</v>
      </c>
      <c r="J131" s="99">
        <v>5.4366901916712971</v>
      </c>
      <c r="K131" s="99">
        <v>5.8634284244188111</v>
      </c>
      <c r="L131" s="99">
        <v>10.065890383900737</v>
      </c>
      <c r="M131" s="99">
        <v>18.84842887004438</v>
      </c>
      <c r="N131" s="99">
        <v>14.931245455695615</v>
      </c>
      <c r="O131" s="99">
        <v>15.738686335142706</v>
      </c>
      <c r="P131" s="99">
        <v>14.810098829025367</v>
      </c>
      <c r="Q131" s="99">
        <v>14.045270755853936</v>
      </c>
      <c r="R131" s="99">
        <v>14.231675839138974</v>
      </c>
      <c r="S131" s="99">
        <v>13.363267566472926</v>
      </c>
      <c r="T131" s="99">
        <v>16.779983089953401</v>
      </c>
      <c r="U131" s="99">
        <v>13.99150485815542</v>
      </c>
      <c r="V131" s="99">
        <v>13.474621202884533</v>
      </c>
      <c r="W131" s="99">
        <v>10.222417985352049</v>
      </c>
      <c r="X131" s="99">
        <v>9.3673654481416744</v>
      </c>
      <c r="Y131" s="99">
        <v>8.2188018908403109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20.010028903025955</v>
      </c>
      <c r="G132" s="99">
        <v>18.757930212391923</v>
      </c>
      <c r="H132" s="99">
        <v>16.142855047897285</v>
      </c>
      <c r="I132" s="99">
        <v>15.173233654713446</v>
      </c>
      <c r="J132" s="99">
        <v>4.5977639263052827</v>
      </c>
      <c r="K132" s="99">
        <v>5.515278847014935</v>
      </c>
      <c r="L132" s="99">
        <v>9.222387640745227</v>
      </c>
      <c r="M132" s="99">
        <v>16.127559041710214</v>
      </c>
      <c r="N132" s="99">
        <v>12.69762208796857</v>
      </c>
      <c r="O132" s="99">
        <v>13.414751565082323</v>
      </c>
      <c r="P132" s="99">
        <v>12.83996183164008</v>
      </c>
      <c r="Q132" s="99">
        <v>12.04204800802459</v>
      </c>
      <c r="R132" s="99">
        <v>12.21069110890185</v>
      </c>
      <c r="S132" s="99">
        <v>11.50617731427754</v>
      </c>
      <c r="T132" s="99">
        <v>14.434214979358634</v>
      </c>
      <c r="U132" s="99">
        <v>12.102134229181511</v>
      </c>
      <c r="V132" s="99">
        <v>11.739098508332029</v>
      </c>
      <c r="W132" s="99">
        <v>8.9729367080913836</v>
      </c>
      <c r="X132" s="99">
        <v>8.1273008294048967</v>
      </c>
      <c r="Y132" s="99">
        <v>7.2362578095586221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4.5814291546749422</v>
      </c>
      <c r="G133" s="102">
        <v>3.6177701471297947</v>
      </c>
      <c r="H133" s="102">
        <v>3.0396630290535551</v>
      </c>
      <c r="I133" s="102">
        <v>2.6519348189873515</v>
      </c>
      <c r="J133" s="102">
        <v>0.99851648719693187</v>
      </c>
      <c r="K133" s="102">
        <v>5.8539440927811243E-2</v>
      </c>
      <c r="L133" s="102">
        <v>9.9920074468070205E-2</v>
      </c>
      <c r="M133" s="102">
        <v>3.301403149928956</v>
      </c>
      <c r="N133" s="102">
        <v>1.8793717535958252</v>
      </c>
      <c r="O133" s="102">
        <v>1.8925326041490431</v>
      </c>
      <c r="P133" s="102">
        <v>2.9729538951475161</v>
      </c>
      <c r="Q133" s="102">
        <v>1.8247352993466435</v>
      </c>
      <c r="R133" s="102">
        <v>1.7695991235929418</v>
      </c>
      <c r="S133" s="102">
        <v>1.7974986295988484</v>
      </c>
      <c r="T133" s="102">
        <v>2.1453791694793756</v>
      </c>
      <c r="U133" s="102">
        <v>2.0740000776787744</v>
      </c>
      <c r="V133" s="102">
        <v>2.1825199461624529</v>
      </c>
      <c r="W133" s="102">
        <v>2.1248123368013938</v>
      </c>
      <c r="X133" s="102">
        <v>0.93452256543819856</v>
      </c>
      <c r="Y133" s="102">
        <v>1.6361051521941257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15.428599748351017</v>
      </c>
      <c r="G134" s="105">
        <v>15.14016006526213</v>
      </c>
      <c r="H134" s="105">
        <v>13.103192018843732</v>
      </c>
      <c r="I134" s="105">
        <v>12.5212988357261</v>
      </c>
      <c r="J134" s="105">
        <v>3.5992474391083502</v>
      </c>
      <c r="K134" s="105">
        <v>5.4567394060871237</v>
      </c>
      <c r="L134" s="105">
        <v>9.1224675662771588</v>
      </c>
      <c r="M134" s="105">
        <v>12.826155891781259</v>
      </c>
      <c r="N134" s="105">
        <v>10.818250334372744</v>
      </c>
      <c r="O134" s="105">
        <v>11.522218960933278</v>
      </c>
      <c r="P134" s="105">
        <v>9.8670079364925645</v>
      </c>
      <c r="Q134" s="105">
        <v>10.217312708677946</v>
      </c>
      <c r="R134" s="105">
        <v>10.441091985308908</v>
      </c>
      <c r="S134" s="105">
        <v>9.7086786846786932</v>
      </c>
      <c r="T134" s="105">
        <v>12.288835809879259</v>
      </c>
      <c r="U134" s="105">
        <v>10.028134151502734</v>
      </c>
      <c r="V134" s="105">
        <v>9.5565785621695767</v>
      </c>
      <c r="W134" s="105">
        <v>6.8481243712899911</v>
      </c>
      <c r="X134" s="105">
        <v>7.1927782639667006</v>
      </c>
      <c r="Y134" s="105">
        <v>5.6001526573644966</v>
      </c>
      <c r="DA134" s="132" t="s">
        <v>2873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20.083112489344465</v>
      </c>
      <c r="G135" s="102">
        <v>19.23705713572053</v>
      </c>
      <c r="H135" s="102">
        <v>18.971762140726909</v>
      </c>
      <c r="I135" s="102">
        <v>17.859964824136899</v>
      </c>
      <c r="J135" s="102">
        <v>17.436236020033636</v>
      </c>
      <c r="K135" s="102">
        <v>17.051445488990119</v>
      </c>
      <c r="L135" s="102">
        <v>18.130062852739453</v>
      </c>
      <c r="M135" s="102">
        <v>19.482710220402307</v>
      </c>
      <c r="N135" s="102">
        <v>18.352199115280197</v>
      </c>
      <c r="O135" s="102">
        <v>17.687615154309331</v>
      </c>
      <c r="P135" s="102">
        <v>18.012439920103585</v>
      </c>
      <c r="Q135" s="102">
        <v>17.301977657331381</v>
      </c>
      <c r="R135" s="102">
        <v>17.234783967326518</v>
      </c>
      <c r="S135" s="102">
        <v>16.727543118435534</v>
      </c>
      <c r="T135" s="102">
        <v>15.994908431626396</v>
      </c>
      <c r="U135" s="102">
        <v>15.968495698866738</v>
      </c>
      <c r="V135" s="102">
        <v>15.891520917631683</v>
      </c>
      <c r="W135" s="102">
        <v>13.439016930652992</v>
      </c>
      <c r="X135" s="102">
        <v>8.948634320562574</v>
      </c>
      <c r="Y135" s="102">
        <v>10.152913671583264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14.57544546063041</v>
      </c>
      <c r="G136" s="105">
        <v>13.757402806003318</v>
      </c>
      <c r="H136" s="105">
        <v>13.54034628513009</v>
      </c>
      <c r="I136" s="105">
        <v>12.685124291430979</v>
      </c>
      <c r="J136" s="105">
        <v>12.589506839507429</v>
      </c>
      <c r="K136" s="105">
        <v>12.164506872607236</v>
      </c>
      <c r="L136" s="105">
        <v>12.930695289894036</v>
      </c>
      <c r="M136" s="105">
        <v>14.170377902898272</v>
      </c>
      <c r="N136" s="105">
        <v>13.103868966443546</v>
      </c>
      <c r="O136" s="105">
        <v>12.599887176544977</v>
      </c>
      <c r="P136" s="105">
        <v>13.352330510893639</v>
      </c>
      <c r="Q136" s="105">
        <v>12.426820694190642</v>
      </c>
      <c r="R136" s="105">
        <v>12.448488358605497</v>
      </c>
      <c r="S136" s="105">
        <v>12.512611953684274</v>
      </c>
      <c r="T136" s="105">
        <v>12.305413936386179</v>
      </c>
      <c r="U136" s="105">
        <v>12.467433844311063</v>
      </c>
      <c r="V136" s="105">
        <v>12.615001291422622</v>
      </c>
      <c r="W136" s="105">
        <v>10.898004997545872</v>
      </c>
      <c r="X136" s="105">
        <v>7.3281064536405305</v>
      </c>
      <c r="Y136" s="105">
        <v>8.1073295965284231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3.889001574433149</v>
      </c>
      <c r="G137" s="99">
        <v>3.1106011457759832</v>
      </c>
      <c r="H137" s="99">
        <v>2.9918760845915138</v>
      </c>
      <c r="I137" s="99">
        <v>2.6124218183642158</v>
      </c>
      <c r="J137" s="99">
        <v>3.2113092437855579</v>
      </c>
      <c r="K137" s="99">
        <v>2.4915054703827022</v>
      </c>
      <c r="L137" s="99">
        <v>2.5203270470015178</v>
      </c>
      <c r="M137" s="99">
        <v>3.392629115777416</v>
      </c>
      <c r="N137" s="99">
        <v>2.312864028735103</v>
      </c>
      <c r="O137" s="99">
        <v>2.1017945885721905</v>
      </c>
      <c r="P137" s="99">
        <v>3.6598013287568643</v>
      </c>
      <c r="Q137" s="99">
        <v>2.2685115294381712</v>
      </c>
      <c r="R137" s="99">
        <v>2.1480394354590282</v>
      </c>
      <c r="S137" s="99">
        <v>2.2819640164297965</v>
      </c>
      <c r="T137" s="99">
        <v>1.9816440374084356</v>
      </c>
      <c r="U137" s="99">
        <v>2.3667126232435547</v>
      </c>
      <c r="V137" s="99">
        <v>2.6328798859846332</v>
      </c>
      <c r="W137" s="99">
        <v>2.6960931019884926</v>
      </c>
      <c r="X137" s="99">
        <v>8.930856412423932E-2</v>
      </c>
      <c r="Y137" s="99">
        <v>1.7170074746530846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10.686443886197258</v>
      </c>
      <c r="G138" s="99">
        <v>10.646801660227336</v>
      </c>
      <c r="H138" s="99">
        <v>10.548470200538578</v>
      </c>
      <c r="I138" s="99">
        <v>10.072702473066764</v>
      </c>
      <c r="J138" s="99">
        <v>9.3781975957218702</v>
      </c>
      <c r="K138" s="99">
        <v>9.6730014022245321</v>
      </c>
      <c r="L138" s="99">
        <v>10.410368242892517</v>
      </c>
      <c r="M138" s="99">
        <v>10.777748787120855</v>
      </c>
      <c r="N138" s="99">
        <v>10.791004937708443</v>
      </c>
      <c r="O138" s="99">
        <v>10.498092587972788</v>
      </c>
      <c r="P138" s="99">
        <v>9.6925291821367736</v>
      </c>
      <c r="Q138" s="99">
        <v>10.15830916475247</v>
      </c>
      <c r="R138" s="99">
        <v>10.300448923146467</v>
      </c>
      <c r="S138" s="99">
        <v>10.230647937254478</v>
      </c>
      <c r="T138" s="99">
        <v>10.323769898977744</v>
      </c>
      <c r="U138" s="99">
        <v>10.100721221067513</v>
      </c>
      <c r="V138" s="99">
        <v>9.9821214054379883</v>
      </c>
      <c r="W138" s="99">
        <v>8.201911895557382</v>
      </c>
      <c r="X138" s="99">
        <v>7.2387978895162899</v>
      </c>
      <c r="Y138" s="99">
        <v>6.3903221218753377</v>
      </c>
      <c r="DA138" s="63" t="s">
        <v>2877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10.462891878269751</v>
      </c>
      <c r="G139" s="123">
        <v>9.0227120643098395</v>
      </c>
      <c r="H139" s="123">
        <v>9.2036174010733482</v>
      </c>
      <c r="I139" s="123">
        <v>8.3568313201442628</v>
      </c>
      <c r="J139" s="123">
        <v>7.7421126350899225</v>
      </c>
      <c r="K139" s="123">
        <v>7.5563326825226742</v>
      </c>
      <c r="L139" s="123">
        <v>7.1311605863099139</v>
      </c>
      <c r="M139" s="123">
        <v>7.1071249918439197</v>
      </c>
      <c r="N139" s="123">
        <v>6.1337371749013316</v>
      </c>
      <c r="O139" s="123">
        <v>6.579173021455861</v>
      </c>
      <c r="P139" s="123">
        <v>5.9847103467239249</v>
      </c>
      <c r="Q139" s="123">
        <v>6.1446411182902239</v>
      </c>
      <c r="R139" s="123">
        <v>6.188125636398822</v>
      </c>
      <c r="S139" s="123">
        <v>7.0013780154918512</v>
      </c>
      <c r="T139" s="123">
        <v>6.9844573744639993</v>
      </c>
      <c r="U139" s="123">
        <v>6.8748415716940112</v>
      </c>
      <c r="V139" s="123">
        <v>6.9766049728001676</v>
      </c>
      <c r="W139" s="123">
        <v>6.502746149955688</v>
      </c>
      <c r="X139" s="123">
        <v>5.2165168382232752</v>
      </c>
      <c r="Y139" s="123">
        <v>5.2511132829643214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11.504526176933151</v>
      </c>
      <c r="G140" s="99">
        <v>10.741599704505376</v>
      </c>
      <c r="H140" s="99">
        <v>10.255673430442416</v>
      </c>
      <c r="I140" s="99">
        <v>9.2287925279137308</v>
      </c>
      <c r="J140" s="99">
        <v>8.9517221859658775</v>
      </c>
      <c r="K140" s="99">
        <v>8.4662183909708943</v>
      </c>
      <c r="L140" s="99">
        <v>8.2199403482940685</v>
      </c>
      <c r="M140" s="99">
        <v>8.4326582381381883</v>
      </c>
      <c r="N140" s="99">
        <v>7.2023813250882442</v>
      </c>
      <c r="O140" s="99">
        <v>7.1808389269909334</v>
      </c>
      <c r="P140" s="99">
        <v>7.3555971337416617</v>
      </c>
      <c r="Q140" s="99">
        <v>7.0604825323272227</v>
      </c>
      <c r="R140" s="99">
        <v>7.3817147199488717</v>
      </c>
      <c r="S140" s="99">
        <v>8.036115522554093</v>
      </c>
      <c r="T140" s="99">
        <v>8.30065755800352</v>
      </c>
      <c r="U140" s="99">
        <v>8.2657031001588965</v>
      </c>
      <c r="V140" s="99">
        <v>8.1949373635867548</v>
      </c>
      <c r="W140" s="99">
        <v>7.6318041896664592</v>
      </c>
      <c r="X140" s="99">
        <v>6.7000972661714746</v>
      </c>
      <c r="Y140" s="99">
        <v>6.2939345631072134</v>
      </c>
      <c r="DA140" s="63" t="s">
        <v>2879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9.7893664376432756</v>
      </c>
      <c r="G141" s="110">
        <v>7.9216498243868951</v>
      </c>
      <c r="H141" s="110">
        <v>8.5511549966313396</v>
      </c>
      <c r="I141" s="110">
        <v>7.8161937854329482</v>
      </c>
      <c r="J141" s="110">
        <v>6.9477860824374433</v>
      </c>
      <c r="K141" s="110">
        <v>6.96337486005587</v>
      </c>
      <c r="L141" s="110">
        <v>6.4600017183014389</v>
      </c>
      <c r="M141" s="110">
        <v>6.3953515552273599</v>
      </c>
      <c r="N141" s="110">
        <v>5.5249752108172485</v>
      </c>
      <c r="O141" s="110">
        <v>6.2488534962968485</v>
      </c>
      <c r="P141" s="110">
        <v>5.2183501763991176</v>
      </c>
      <c r="Q141" s="110">
        <v>5.6437749694818082</v>
      </c>
      <c r="R141" s="110">
        <v>5.5318569480137185</v>
      </c>
      <c r="S141" s="110">
        <v>6.467307040789712</v>
      </c>
      <c r="T141" s="110">
        <v>6.3254508990324387</v>
      </c>
      <c r="U141" s="110">
        <v>6.2101534824857483</v>
      </c>
      <c r="V141" s="110">
        <v>6.3948756412852132</v>
      </c>
      <c r="W141" s="110">
        <v>5.953861172046893</v>
      </c>
      <c r="X141" s="110">
        <v>4.4742614144520862</v>
      </c>
      <c r="Y141" s="110">
        <v>4.708506484098864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66.349563632583184</v>
      </c>
      <c r="C143" s="118">
        <f t="shared" si="49"/>
        <v>69.339222759357412</v>
      </c>
      <c r="D143" s="118">
        <f t="shared" si="49"/>
        <v>64.683292928034192</v>
      </c>
      <c r="E143" s="118">
        <f t="shared" si="49"/>
        <v>65.615137128244996</v>
      </c>
      <c r="F143" s="118">
        <f t="shared" si="49"/>
        <v>68.400352268778718</v>
      </c>
      <c r="G143" s="118">
        <f t="shared" si="49"/>
        <v>71.262388245590344</v>
      </c>
      <c r="H143" s="118">
        <f t="shared" si="49"/>
        <v>63.699880268127757</v>
      </c>
      <c r="I143" s="118">
        <f t="shared" si="49"/>
        <v>60.182711871098292</v>
      </c>
      <c r="J143" s="118">
        <f t="shared" si="49"/>
        <v>58.278785352381263</v>
      </c>
      <c r="K143" s="118">
        <f t="shared" si="49"/>
        <v>56.281557946749899</v>
      </c>
      <c r="L143" s="118">
        <f t="shared" si="49"/>
        <v>60.386928034526825</v>
      </c>
      <c r="M143" s="118">
        <f t="shared" si="49"/>
        <v>58.186545787192344</v>
      </c>
      <c r="N143" s="118">
        <f t="shared" si="49"/>
        <v>57.871188153744761</v>
      </c>
      <c r="O143" s="118">
        <f t="shared" si="49"/>
        <v>56.956936377942654</v>
      </c>
      <c r="P143" s="118">
        <f t="shared" si="49"/>
        <v>47.699000046400222</v>
      </c>
      <c r="Q143" s="118">
        <f t="shared" si="49"/>
        <v>52.40261795208334</v>
      </c>
      <c r="R143" s="118">
        <f t="shared" ref="R143:V143" si="50">R144+R146+R148+R157</f>
        <v>50.665002690759493</v>
      </c>
      <c r="S143" s="118">
        <f t="shared" si="50"/>
        <v>53.38576931802244</v>
      </c>
      <c r="T143" s="118">
        <f t="shared" si="50"/>
        <v>50.605379695974563</v>
      </c>
      <c r="U143" s="118">
        <f t="shared" si="50"/>
        <v>40.23808022343227</v>
      </c>
      <c r="V143" s="118">
        <f t="shared" si="50"/>
        <v>31.582905641436817</v>
      </c>
      <c r="W143" s="118">
        <f t="shared" ref="W143:Y143" si="51">W144+W146+W148+W157</f>
        <v>47.196424482286275</v>
      </c>
      <c r="X143" s="118">
        <f t="shared" si="51"/>
        <v>37.760114700729886</v>
      </c>
      <c r="Y143" s="118">
        <f t="shared" si="51"/>
        <v>36.044669136258591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31.686487923700298</v>
      </c>
      <c r="C144" s="123">
        <f t="shared" si="52"/>
        <v>35.031316923907362</v>
      </c>
      <c r="D144" s="123">
        <f t="shared" si="52"/>
        <v>31.611567529324041</v>
      </c>
      <c r="E144" s="123">
        <f t="shared" si="52"/>
        <v>31.724679691240986</v>
      </c>
      <c r="F144" s="123">
        <f t="shared" si="52"/>
        <v>34.678801399587066</v>
      </c>
      <c r="G144" s="123">
        <f t="shared" si="52"/>
        <v>40.746199682677151</v>
      </c>
      <c r="H144" s="123">
        <f t="shared" si="52"/>
        <v>33.275405451703172</v>
      </c>
      <c r="I144" s="123">
        <f t="shared" si="52"/>
        <v>32.425761555878942</v>
      </c>
      <c r="J144" s="123">
        <f t="shared" si="52"/>
        <v>31.505715195210204</v>
      </c>
      <c r="K144" s="123">
        <f t="shared" si="52"/>
        <v>29.785514165738888</v>
      </c>
      <c r="L144" s="123">
        <f t="shared" si="52"/>
        <v>33.816613266218368</v>
      </c>
      <c r="M144" s="123">
        <f t="shared" si="52"/>
        <v>29.570606436986132</v>
      </c>
      <c r="N144" s="123">
        <f t="shared" si="52"/>
        <v>30.394958601142289</v>
      </c>
      <c r="O144" s="123">
        <f t="shared" si="52"/>
        <v>31.028100033293644</v>
      </c>
      <c r="P144" s="123">
        <f t="shared" si="52"/>
        <v>23.173721864523699</v>
      </c>
      <c r="Q144" s="123">
        <f t="shared" si="52"/>
        <v>26.841620383213954</v>
      </c>
      <c r="R144" s="123">
        <f t="shared" si="52"/>
        <v>26.233506173660327</v>
      </c>
      <c r="S144" s="123">
        <f t="shared" si="52"/>
        <v>27.302996718974658</v>
      </c>
      <c r="T144" s="123">
        <f t="shared" si="52"/>
        <v>25.614125573006454</v>
      </c>
      <c r="U144" s="123">
        <f t="shared" si="52"/>
        <v>15.687250188954417</v>
      </c>
      <c r="V144" s="123">
        <f t="shared" si="52"/>
        <v>8.2189823608909247</v>
      </c>
      <c r="W144" s="123">
        <f t="shared" si="52"/>
        <v>27.199989321662692</v>
      </c>
      <c r="X144" s="123">
        <f t="shared" si="52"/>
        <v>21.237888581993349</v>
      </c>
      <c r="Y144" s="123">
        <f t="shared" si="52"/>
        <v>19.662204735669729</v>
      </c>
      <c r="DA144" s="130" t="s">
        <v>2882</v>
      </c>
    </row>
    <row r="145" spans="1:105" ht="12" customHeight="1" x14ac:dyDescent="0.25">
      <c r="A145" s="97" t="s">
        <v>53</v>
      </c>
      <c r="B145" s="99">
        <v>31.686487923700298</v>
      </c>
      <c r="C145" s="99">
        <v>35.031316923907362</v>
      </c>
      <c r="D145" s="99">
        <v>31.611567529324041</v>
      </c>
      <c r="E145" s="99">
        <v>31.724679691240986</v>
      </c>
      <c r="F145" s="99">
        <v>34.678801399587066</v>
      </c>
      <c r="G145" s="99">
        <v>40.746199682677151</v>
      </c>
      <c r="H145" s="99">
        <v>33.275405451703172</v>
      </c>
      <c r="I145" s="99">
        <v>32.425761555878942</v>
      </c>
      <c r="J145" s="99">
        <v>31.505715195210204</v>
      </c>
      <c r="K145" s="99">
        <v>29.785514165738888</v>
      </c>
      <c r="L145" s="99">
        <v>33.816613266218368</v>
      </c>
      <c r="M145" s="99">
        <v>29.570606436986132</v>
      </c>
      <c r="N145" s="99">
        <v>30.394958601142289</v>
      </c>
      <c r="O145" s="99">
        <v>31.028100033293644</v>
      </c>
      <c r="P145" s="99">
        <v>23.173721864523699</v>
      </c>
      <c r="Q145" s="99">
        <v>26.841620383213954</v>
      </c>
      <c r="R145" s="99">
        <v>26.233506173660327</v>
      </c>
      <c r="S145" s="99">
        <v>27.302996718974658</v>
      </c>
      <c r="T145" s="99">
        <v>25.614125573006454</v>
      </c>
      <c r="U145" s="99">
        <v>15.687250188954417</v>
      </c>
      <c r="V145" s="99">
        <v>8.2189823608909247</v>
      </c>
      <c r="W145" s="99">
        <v>27.199989321662692</v>
      </c>
      <c r="X145" s="99">
        <v>21.237888581993349</v>
      </c>
      <c r="Y145" s="99">
        <v>19.662204735669729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3.4407430904188518</v>
      </c>
      <c r="C146" s="123">
        <f t="shared" si="53"/>
        <v>3.3391744632737361</v>
      </c>
      <c r="D146" s="123">
        <f t="shared" si="53"/>
        <v>2.0139412026820134</v>
      </c>
      <c r="E146" s="123">
        <f t="shared" si="53"/>
        <v>4.4775809440588192</v>
      </c>
      <c r="F146" s="123">
        <f t="shared" si="53"/>
        <v>1.4085823166198961</v>
      </c>
      <c r="G146" s="123">
        <f t="shared" si="53"/>
        <v>1.4726130055882818</v>
      </c>
      <c r="H146" s="123">
        <f t="shared" si="53"/>
        <v>1.7692741589261711</v>
      </c>
      <c r="I146" s="123">
        <f t="shared" si="53"/>
        <v>1.5466713021809462</v>
      </c>
      <c r="J146" s="123">
        <f t="shared" si="53"/>
        <v>1.8817824826254974</v>
      </c>
      <c r="K146" s="123">
        <f t="shared" si="53"/>
        <v>2.1096097198094941</v>
      </c>
      <c r="L146" s="123">
        <f t="shared" si="53"/>
        <v>1.789364764733661</v>
      </c>
      <c r="M146" s="123">
        <f t="shared" si="53"/>
        <v>2.115306272009843</v>
      </c>
      <c r="N146" s="123">
        <f t="shared" si="53"/>
        <v>3.2998789790027265</v>
      </c>
      <c r="O146" s="123">
        <f t="shared" si="53"/>
        <v>2.1618725315206415</v>
      </c>
      <c r="P146" s="123">
        <f t="shared" si="53"/>
        <v>1.5929915818804548</v>
      </c>
      <c r="Q146" s="123">
        <f t="shared" si="53"/>
        <v>3.2290387118641735</v>
      </c>
      <c r="R146" s="123">
        <f t="shared" si="53"/>
        <v>2.2055094842825564</v>
      </c>
      <c r="S146" s="123">
        <f t="shared" si="53"/>
        <v>3.195633769038825</v>
      </c>
      <c r="T146" s="123">
        <f t="shared" si="53"/>
        <v>2.4118221854705366</v>
      </c>
      <c r="U146" s="123">
        <f t="shared" si="53"/>
        <v>2.7318647395459728</v>
      </c>
      <c r="V146" s="123">
        <f t="shared" si="53"/>
        <v>2.1093507954935329</v>
      </c>
      <c r="W146" s="123">
        <f t="shared" si="53"/>
        <v>1.8186232244591465</v>
      </c>
      <c r="X146" s="123">
        <f t="shared" si="53"/>
        <v>2.7447065240626745</v>
      </c>
      <c r="Y146" s="123">
        <f t="shared" si="53"/>
        <v>2.3266592265979384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3.4407430904188518</v>
      </c>
      <c r="C147" s="99">
        <f>RES_hhdet_fech!C147/RES_summary!C$19</f>
        <v>3.3391744632737361</v>
      </c>
      <c r="D147" s="99">
        <f>RES_hhdet_fech!D147/RES_summary!D$19</f>
        <v>2.0139412026820134</v>
      </c>
      <c r="E147" s="99">
        <f>RES_hhdet_fech!E147/RES_summary!E$19</f>
        <v>4.4775809440588192</v>
      </c>
      <c r="F147" s="99">
        <f>RES_hhdet_fech!F147/RES_summary!F$19</f>
        <v>1.4085823166198961</v>
      </c>
      <c r="G147" s="99">
        <f>RES_hhdet_fech!G147/RES_summary!G$19</f>
        <v>1.4726130055882818</v>
      </c>
      <c r="H147" s="99">
        <f>RES_hhdet_fech!H147/RES_summary!H$19</f>
        <v>1.7692741589261711</v>
      </c>
      <c r="I147" s="99">
        <f>RES_hhdet_fech!I147/RES_summary!I$19</f>
        <v>1.5466713021809462</v>
      </c>
      <c r="J147" s="99">
        <f>RES_hhdet_fech!J147/RES_summary!J$19</f>
        <v>1.8817824826254974</v>
      </c>
      <c r="K147" s="99">
        <f>RES_hhdet_fech!K147/RES_summary!K$19</f>
        <v>2.1096097198094941</v>
      </c>
      <c r="L147" s="99">
        <f>RES_hhdet_fech!L147/RES_summary!L$19</f>
        <v>1.789364764733661</v>
      </c>
      <c r="M147" s="99">
        <f>RES_hhdet_fech!M147/RES_summary!M$19</f>
        <v>2.115306272009843</v>
      </c>
      <c r="N147" s="99">
        <f>RES_hhdet_fech!N147/RES_summary!N$19</f>
        <v>3.2998789790027265</v>
      </c>
      <c r="O147" s="99">
        <f>RES_hhdet_fech!O147/RES_summary!O$19</f>
        <v>2.1618725315206415</v>
      </c>
      <c r="P147" s="99">
        <f>RES_hhdet_fech!P147/RES_summary!P$19</f>
        <v>1.5929915818804548</v>
      </c>
      <c r="Q147" s="99">
        <f>RES_hhdet_fech!Q147/RES_summary!Q$19</f>
        <v>3.2290387118641735</v>
      </c>
      <c r="R147" s="99">
        <f>RES_hhdet_fech!R147/RES_summary!R$19</f>
        <v>2.2055094842825564</v>
      </c>
      <c r="S147" s="99">
        <f>RES_hhdet_fech!S147/RES_summary!S$19</f>
        <v>3.195633769038825</v>
      </c>
      <c r="T147" s="99">
        <f>RES_hhdet_fech!T147/RES_summary!T$19</f>
        <v>2.4118221854705366</v>
      </c>
      <c r="U147" s="99">
        <f>RES_hhdet_fech!U147/RES_summary!U$19</f>
        <v>2.7318647395459728</v>
      </c>
      <c r="V147" s="99">
        <f>RES_hhdet_fech!V147/RES_summary!V$19</f>
        <v>2.1093507954935329</v>
      </c>
      <c r="W147" s="99">
        <f>RES_hhdet_fech!W147/RES_summary!W$19</f>
        <v>1.8186232244591465</v>
      </c>
      <c r="X147" s="99">
        <f>RES_hhdet_fech!X147/RES_summary!X$19</f>
        <v>2.7447065240626745</v>
      </c>
      <c r="Y147" s="99">
        <f>RES_hhdet_fech!Y147/RES_summary!Y$19</f>
        <v>2.3266592265979384</v>
      </c>
      <c r="DA147" s="63" t="s">
        <v>2885</v>
      </c>
    </row>
    <row r="148" spans="1:105" ht="12" customHeight="1" x14ac:dyDescent="0.25">
      <c r="A148" s="121" t="s">
        <v>55</v>
      </c>
      <c r="B148" s="123">
        <v>21.536608301568414</v>
      </c>
      <c r="C148" s="123">
        <v>21.215218412225912</v>
      </c>
      <c r="D148" s="123">
        <v>21.264069678516503</v>
      </c>
      <c r="E148" s="123">
        <v>20.210063309770316</v>
      </c>
      <c r="F148" s="123">
        <v>21.821748019645799</v>
      </c>
      <c r="G148" s="123">
        <v>20.09223132146381</v>
      </c>
      <c r="H148" s="123">
        <v>19.517544518304831</v>
      </c>
      <c r="I148" s="123">
        <v>17.932715839030379</v>
      </c>
      <c r="J148" s="123">
        <v>17.175942319894567</v>
      </c>
      <c r="K148" s="123">
        <v>16.842071758608441</v>
      </c>
      <c r="L148" s="123">
        <v>17.646729938029452</v>
      </c>
      <c r="M148" s="123">
        <v>19.343189155150515</v>
      </c>
      <c r="N148" s="123">
        <v>18.01020243224248</v>
      </c>
      <c r="O148" s="123">
        <v>17.161963212544617</v>
      </c>
      <c r="P148" s="123">
        <v>16.911814190084463</v>
      </c>
      <c r="Q148" s="123">
        <v>16.183572544530204</v>
      </c>
      <c r="R148" s="123">
        <v>16.052703873819077</v>
      </c>
      <c r="S148" s="123">
        <v>15.9252335336115</v>
      </c>
      <c r="T148" s="123">
        <v>15.628718502209315</v>
      </c>
      <c r="U148" s="123">
        <v>15.016117132171038</v>
      </c>
      <c r="V148" s="123">
        <v>14.335237060982857</v>
      </c>
      <c r="W148" s="123">
        <v>11.721432827994979</v>
      </c>
      <c r="X148" s="123">
        <v>8.4618184037410131</v>
      </c>
      <c r="Y148" s="123">
        <v>8.7609886534738788</v>
      </c>
      <c r="DA148" s="130" t="s">
        <v>2886</v>
      </c>
    </row>
    <row r="149" spans="1:105" ht="12" customHeight="1" x14ac:dyDescent="0.25">
      <c r="A149" s="97" t="s">
        <v>124</v>
      </c>
      <c r="B149" s="99">
        <v>22.770303587712291</v>
      </c>
      <c r="C149" s="99">
        <v>22.938237694399792</v>
      </c>
      <c r="D149" s="99">
        <v>22.442009642262452</v>
      </c>
      <c r="E149" s="99">
        <v>21.891851079586345</v>
      </c>
      <c r="F149" s="99">
        <v>24.533701521790213</v>
      </c>
      <c r="G149" s="99">
        <v>22.1965688862227</v>
      </c>
      <c r="H149" s="99">
        <v>21.530554974754658</v>
      </c>
      <c r="I149" s="99">
        <v>19.501632840955534</v>
      </c>
      <c r="J149" s="99">
        <v>18.474467117622481</v>
      </c>
      <c r="K149" s="99">
        <v>18.558775258341512</v>
      </c>
      <c r="L149" s="99">
        <v>19.980679863263621</v>
      </c>
      <c r="M149" s="99">
        <v>22.244662444553398</v>
      </c>
      <c r="N149" s="99">
        <v>20.597472418437874</v>
      </c>
      <c r="O149" s="99">
        <v>19.64547800701693</v>
      </c>
      <c r="P149" s="99">
        <v>17.95404386170889</v>
      </c>
      <c r="Q149" s="99">
        <v>17.932070305155104</v>
      </c>
      <c r="R149" s="99">
        <v>17.776027147443337</v>
      </c>
      <c r="S149" s="99">
        <v>17.5204860885834</v>
      </c>
      <c r="T149" s="99">
        <v>17.062080420342113</v>
      </c>
      <c r="U149" s="99">
        <v>15.592990114953915</v>
      </c>
      <c r="V149" s="99">
        <v>14.192530654695569</v>
      </c>
      <c r="W149" s="99">
        <v>12.267052751399664</v>
      </c>
      <c r="X149" s="99">
        <v>10.252628319489316</v>
      </c>
      <c r="Y149" s="99">
        <v>9.5632290766870192</v>
      </c>
      <c r="DA149" s="63" t="s">
        <v>2887</v>
      </c>
    </row>
    <row r="150" spans="1:105" ht="12" customHeight="1" x14ac:dyDescent="0.25">
      <c r="A150" s="97" t="s">
        <v>123</v>
      </c>
      <c r="B150" s="99">
        <v>14.66774027811687</v>
      </c>
      <c r="C150" s="99">
        <v>14.661205858528161</v>
      </c>
      <c r="D150" s="99">
        <v>14.746162363245226</v>
      </c>
      <c r="E150" s="99">
        <v>14.163268204513075</v>
      </c>
      <c r="F150" s="99">
        <v>16.273383504788455</v>
      </c>
      <c r="G150" s="99">
        <v>14.499126784536045</v>
      </c>
      <c r="H150" s="99">
        <v>14.078443349754949</v>
      </c>
      <c r="I150" s="99">
        <v>12.689704062190698</v>
      </c>
      <c r="J150" s="99">
        <v>12.329775068680476</v>
      </c>
      <c r="K150" s="99">
        <v>12.192651287527536</v>
      </c>
      <c r="L150" s="99">
        <v>13.151480228954798</v>
      </c>
      <c r="M150" s="99">
        <v>15.069491693811825</v>
      </c>
      <c r="N150" s="99">
        <v>13.653160575857129</v>
      </c>
      <c r="O150" s="99">
        <v>13.047421657674196</v>
      </c>
      <c r="P150" s="99">
        <v>12.545147073885202</v>
      </c>
      <c r="Q150" s="99">
        <v>12.22211196282432</v>
      </c>
      <c r="R150" s="99">
        <v>12.435165752024618</v>
      </c>
      <c r="S150" s="99">
        <v>12.745260554519557</v>
      </c>
      <c r="T150" s="99">
        <v>12.716430489446191</v>
      </c>
      <c r="U150" s="99">
        <v>12.12838021753744</v>
      </c>
      <c r="V150" s="99">
        <v>11.312654752494339</v>
      </c>
      <c r="W150" s="99">
        <v>10.046039107588319</v>
      </c>
      <c r="X150" s="99">
        <v>8.2228023484813111</v>
      </c>
      <c r="Y150" s="99">
        <v>7.8689356422573313</v>
      </c>
      <c r="DA150" s="63" t="s">
        <v>2888</v>
      </c>
    </row>
    <row r="151" spans="1:105" ht="12" customHeight="1" x14ac:dyDescent="0.25">
      <c r="A151" s="100" t="s">
        <v>50</v>
      </c>
      <c r="B151" s="102">
        <v>4.1821757584687553</v>
      </c>
      <c r="C151" s="102">
        <v>3.6926291546900161</v>
      </c>
      <c r="D151" s="102">
        <v>4.2622679369381578</v>
      </c>
      <c r="E151" s="102">
        <v>3.4383256866652072</v>
      </c>
      <c r="F151" s="102">
        <v>4.7012802822916564</v>
      </c>
      <c r="G151" s="102">
        <v>3.5653426477476966</v>
      </c>
      <c r="H151" s="102">
        <v>3.38046868789657</v>
      </c>
      <c r="I151" s="102">
        <v>2.8329149279895569</v>
      </c>
      <c r="J151" s="102">
        <v>3.3770169932220333</v>
      </c>
      <c r="K151" s="102">
        <v>2.6974565889172073</v>
      </c>
      <c r="L151" s="102">
        <v>2.7764252463193939</v>
      </c>
      <c r="M151" s="102">
        <v>3.8714918372724272</v>
      </c>
      <c r="N151" s="102">
        <v>2.6036431791613319</v>
      </c>
      <c r="O151" s="102">
        <v>2.3455661539269177</v>
      </c>
      <c r="P151" s="102">
        <v>3.6004465010526463</v>
      </c>
      <c r="Q151" s="102">
        <v>2.3124689075886034</v>
      </c>
      <c r="R151" s="102">
        <v>2.1872374363716567</v>
      </c>
      <c r="S151" s="102">
        <v>2.3638493783627696</v>
      </c>
      <c r="T151" s="102">
        <v>2.1225762363079586</v>
      </c>
      <c r="U151" s="102">
        <v>2.297876707295984</v>
      </c>
      <c r="V151" s="102">
        <v>2.2928011174204337</v>
      </c>
      <c r="W151" s="102">
        <v>2.6280028253233434</v>
      </c>
      <c r="X151" s="102">
        <v>1.1106218619600019</v>
      </c>
      <c r="Y151" s="102">
        <v>1.9368948836270787</v>
      </c>
      <c r="DA151" s="131" t="s">
        <v>2889</v>
      </c>
    </row>
    <row r="152" spans="1:105" ht="12" customHeight="1" x14ac:dyDescent="0.25">
      <c r="A152" s="103" t="s">
        <v>52</v>
      </c>
      <c r="B152" s="105">
        <v>10.485564519648117</v>
      </c>
      <c r="C152" s="105">
        <v>10.968576703838144</v>
      </c>
      <c r="D152" s="105">
        <v>10.483894426307067</v>
      </c>
      <c r="E152" s="105">
        <v>10.72494251784787</v>
      </c>
      <c r="F152" s="105">
        <v>11.572103222496802</v>
      </c>
      <c r="G152" s="105">
        <v>10.933784136788351</v>
      </c>
      <c r="H152" s="105">
        <v>10.69797466185838</v>
      </c>
      <c r="I152" s="105">
        <v>9.8567891342011418</v>
      </c>
      <c r="J152" s="105">
        <v>8.9527580754584424</v>
      </c>
      <c r="K152" s="105">
        <v>9.4951946986103319</v>
      </c>
      <c r="L152" s="105">
        <v>10.375054982635405</v>
      </c>
      <c r="M152" s="105">
        <v>11.197999856539402</v>
      </c>
      <c r="N152" s="105">
        <v>11.049517396695798</v>
      </c>
      <c r="O152" s="105">
        <v>10.701855503747279</v>
      </c>
      <c r="P152" s="105">
        <v>8.9447005728325557</v>
      </c>
      <c r="Q152" s="105">
        <v>9.9096430552357138</v>
      </c>
      <c r="R152" s="105">
        <v>10.247928315652963</v>
      </c>
      <c r="S152" s="105">
        <v>10.381411176156789</v>
      </c>
      <c r="T152" s="105">
        <v>10.593854253138229</v>
      </c>
      <c r="U152" s="105">
        <v>9.8305035102414546</v>
      </c>
      <c r="V152" s="105">
        <v>9.019853635073904</v>
      </c>
      <c r="W152" s="105">
        <v>7.4180362822649757</v>
      </c>
      <c r="X152" s="105">
        <v>7.1121804865213099</v>
      </c>
      <c r="Y152" s="105">
        <v>5.9320407586302499</v>
      </c>
      <c r="DA152" s="132" t="s">
        <v>2890</v>
      </c>
    </row>
    <row r="153" spans="1:105" ht="12" customHeight="1" x14ac:dyDescent="0.25">
      <c r="A153" s="106" t="s">
        <v>122</v>
      </c>
      <c r="B153" s="102">
        <v>20.42205955118078</v>
      </c>
      <c r="C153" s="102">
        <v>19.800526253287881</v>
      </c>
      <c r="D153" s="102">
        <v>20.582360556651722</v>
      </c>
      <c r="E153" s="102">
        <v>19.302867992168409</v>
      </c>
      <c r="F153" s="102">
        <v>20.240698957283243</v>
      </c>
      <c r="G153" s="102">
        <v>19.306086064538032</v>
      </c>
      <c r="H153" s="102">
        <v>18.978587777447643</v>
      </c>
      <c r="I153" s="102">
        <v>17.822255108112216</v>
      </c>
      <c r="J153" s="102">
        <v>17.399030164998667</v>
      </c>
      <c r="K153" s="102">
        <v>17.110070714175507</v>
      </c>
      <c r="L153" s="102">
        <v>18.199726766664629</v>
      </c>
      <c r="M153" s="102">
        <v>19.540793449852565</v>
      </c>
      <c r="N153" s="102">
        <v>18.392662010206976</v>
      </c>
      <c r="O153" s="102">
        <v>17.630793248943238</v>
      </c>
      <c r="P153" s="102">
        <v>17.826515259028444</v>
      </c>
      <c r="Q153" s="102">
        <v>16.914607303933867</v>
      </c>
      <c r="R153" s="102">
        <v>16.833455323823753</v>
      </c>
      <c r="S153" s="102">
        <v>16.738894757452091</v>
      </c>
      <c r="T153" s="102">
        <v>16.451861608921359</v>
      </c>
      <c r="U153" s="102">
        <v>16.071901400980671</v>
      </c>
      <c r="V153" s="102">
        <v>15.755271163796628</v>
      </c>
      <c r="W153" s="102">
        <v>13.361519129741771</v>
      </c>
      <c r="X153" s="102">
        <v>8.8897267052884388</v>
      </c>
      <c r="Y153" s="102">
        <v>10.040653343148971</v>
      </c>
      <c r="DA153" s="131" t="s">
        <v>2891</v>
      </c>
    </row>
    <row r="154" spans="1:105" ht="12" customHeight="1" x14ac:dyDescent="0.25">
      <c r="A154" s="107" t="s">
        <v>121</v>
      </c>
      <c r="B154" s="105">
        <v>14.360262538956139</v>
      </c>
      <c r="C154" s="105">
        <v>13.836231151602787</v>
      </c>
      <c r="D154" s="105">
        <v>14.687040699693931</v>
      </c>
      <c r="E154" s="105">
        <v>13.638576167483373</v>
      </c>
      <c r="F154" s="105">
        <v>14.617418496673503</v>
      </c>
      <c r="G154" s="105">
        <v>13.765465494061765</v>
      </c>
      <c r="H154" s="105">
        <v>13.536311692971342</v>
      </c>
      <c r="I154" s="105">
        <v>12.661375910698993</v>
      </c>
      <c r="J154" s="105">
        <v>12.597696299379518</v>
      </c>
      <c r="K154" s="105">
        <v>12.194720929400541</v>
      </c>
      <c r="L154" s="105">
        <v>12.958331864929601</v>
      </c>
      <c r="M154" s="105">
        <v>14.197610100712133</v>
      </c>
      <c r="N154" s="105">
        <v>13.123375538652029</v>
      </c>
      <c r="O154" s="105">
        <v>12.60257696662898</v>
      </c>
      <c r="P154" s="105">
        <v>13.291944995794818</v>
      </c>
      <c r="Q154" s="105">
        <v>12.348083345823643</v>
      </c>
      <c r="R154" s="105">
        <v>12.373218181714988</v>
      </c>
      <c r="S154" s="105">
        <v>12.512326650467973</v>
      </c>
      <c r="T154" s="105">
        <v>12.400558897653251</v>
      </c>
      <c r="U154" s="105">
        <v>12.482527653754994</v>
      </c>
      <c r="V154" s="105">
        <v>12.49483659015552</v>
      </c>
      <c r="W154" s="105">
        <v>10.707614330996597</v>
      </c>
      <c r="X154" s="105">
        <v>7.1670664379323172</v>
      </c>
      <c r="Y154" s="105">
        <v>8.0393902467100098</v>
      </c>
      <c r="DA154" s="132" t="s">
        <v>2892</v>
      </c>
    </row>
    <row r="155" spans="1:105" ht="12" customHeight="1" x14ac:dyDescent="0.25">
      <c r="A155" s="108" t="s">
        <v>53</v>
      </c>
      <c r="B155" s="99">
        <v>3.7513429343851499</v>
      </c>
      <c r="C155" s="99">
        <v>3.1487296491409236</v>
      </c>
      <c r="D155" s="99">
        <v>3.828085765325568</v>
      </c>
      <c r="E155" s="99">
        <v>3.0012926692768191</v>
      </c>
      <c r="F155" s="99">
        <v>3.9125159547672781</v>
      </c>
      <c r="G155" s="99">
        <v>3.1142832899944279</v>
      </c>
      <c r="H155" s="99">
        <v>2.9889540727907624</v>
      </c>
      <c r="I155" s="99">
        <v>2.600970740882742</v>
      </c>
      <c r="J155" s="99">
        <v>3.2123008625439162</v>
      </c>
      <c r="K155" s="99">
        <v>2.5016601725346566</v>
      </c>
      <c r="L155" s="99">
        <v>2.5289692697516086</v>
      </c>
      <c r="M155" s="99">
        <v>3.4018589617514281</v>
      </c>
      <c r="N155" s="99">
        <v>2.3154719962592951</v>
      </c>
      <c r="O155" s="99">
        <v>2.0925994573752047</v>
      </c>
      <c r="P155" s="99">
        <v>3.6047832526550079</v>
      </c>
      <c r="Q155" s="99">
        <v>2.2091973232375408</v>
      </c>
      <c r="R155" s="99">
        <v>2.0850638597965565</v>
      </c>
      <c r="S155" s="99">
        <v>2.2700216495827941</v>
      </c>
      <c r="T155" s="99">
        <v>2.0291949545115116</v>
      </c>
      <c r="U155" s="99">
        <v>2.3769748216577238</v>
      </c>
      <c r="V155" s="99">
        <v>2.5934543310232541</v>
      </c>
      <c r="W155" s="99">
        <v>2.614946344370054</v>
      </c>
      <c r="X155" s="99">
        <v>8.5421194155079025E-2</v>
      </c>
      <c r="Y155" s="99">
        <v>1.7043368691610463</v>
      </c>
      <c r="DA155" s="63" t="s">
        <v>2893</v>
      </c>
    </row>
    <row r="156" spans="1:105" ht="12" customHeight="1" x14ac:dyDescent="0.25">
      <c r="A156" s="108" t="s">
        <v>52</v>
      </c>
      <c r="B156" s="99">
        <v>10.608919604570989</v>
      </c>
      <c r="C156" s="99">
        <v>10.687501502461863</v>
      </c>
      <c r="D156" s="99">
        <v>10.858954934368361</v>
      </c>
      <c r="E156" s="99">
        <v>10.637283498206553</v>
      </c>
      <c r="F156" s="99">
        <v>10.704902541906227</v>
      </c>
      <c r="G156" s="99">
        <v>10.651182204067338</v>
      </c>
      <c r="H156" s="99">
        <v>10.547357620180577</v>
      </c>
      <c r="I156" s="99">
        <v>10.060405169816249</v>
      </c>
      <c r="J156" s="99">
        <v>9.3853954368355996</v>
      </c>
      <c r="K156" s="99">
        <v>9.6930607568658829</v>
      </c>
      <c r="L156" s="99">
        <v>10.429362595177995</v>
      </c>
      <c r="M156" s="99">
        <v>10.795751138960705</v>
      </c>
      <c r="N156" s="99">
        <v>10.807903542392733</v>
      </c>
      <c r="O156" s="99">
        <v>10.509977509253776</v>
      </c>
      <c r="P156" s="99">
        <v>9.6871617431398107</v>
      </c>
      <c r="Q156" s="99">
        <v>10.138886022586101</v>
      </c>
      <c r="R156" s="99">
        <v>10.288154321918432</v>
      </c>
      <c r="S156" s="99">
        <v>10.242305000885178</v>
      </c>
      <c r="T156" s="99">
        <v>10.371363943141739</v>
      </c>
      <c r="U156" s="99">
        <v>10.105552832097272</v>
      </c>
      <c r="V156" s="99">
        <v>9.9013822591322658</v>
      </c>
      <c r="W156" s="99">
        <v>8.0926679866265463</v>
      </c>
      <c r="X156" s="99">
        <v>7.0816452437772393</v>
      </c>
      <c r="Y156" s="99">
        <v>6.3350533775489639</v>
      </c>
      <c r="DA156" s="63" t="s">
        <v>2894</v>
      </c>
    </row>
    <row r="157" spans="1:105" ht="12" customHeight="1" x14ac:dyDescent="0.25">
      <c r="A157" s="121" t="s">
        <v>54</v>
      </c>
      <c r="B157" s="123">
        <v>9.6857243168956284</v>
      </c>
      <c r="C157" s="123">
        <v>9.7535129599503989</v>
      </c>
      <c r="D157" s="123">
        <v>9.7937145175116296</v>
      </c>
      <c r="E157" s="123">
        <v>9.2028131831748663</v>
      </c>
      <c r="F157" s="123">
        <v>10.491220532925956</v>
      </c>
      <c r="G157" s="123">
        <v>8.9513442358610984</v>
      </c>
      <c r="H157" s="123">
        <v>9.1376561391935773</v>
      </c>
      <c r="I157" s="123">
        <v>8.2775631740080247</v>
      </c>
      <c r="J157" s="123">
        <v>7.7153453546509905</v>
      </c>
      <c r="K157" s="123">
        <v>7.5443623025930693</v>
      </c>
      <c r="L157" s="123">
        <v>7.1342200655453443</v>
      </c>
      <c r="M157" s="123">
        <v>7.1574439230458564</v>
      </c>
      <c r="N157" s="123">
        <v>6.1661481413572661</v>
      </c>
      <c r="O157" s="123">
        <v>6.605000600583752</v>
      </c>
      <c r="P157" s="123">
        <v>6.0204724099116032</v>
      </c>
      <c r="Q157" s="123">
        <v>6.1483863124750036</v>
      </c>
      <c r="R157" s="123">
        <v>6.1732831589975312</v>
      </c>
      <c r="S157" s="123">
        <v>6.9619052963974584</v>
      </c>
      <c r="T157" s="123">
        <v>6.9507134352882538</v>
      </c>
      <c r="U157" s="123">
        <v>6.8028481627608395</v>
      </c>
      <c r="V157" s="123">
        <v>6.9193354240695033</v>
      </c>
      <c r="W157" s="123">
        <v>6.4563791081694601</v>
      </c>
      <c r="X157" s="123">
        <v>5.315701190932848</v>
      </c>
      <c r="Y157" s="123">
        <v>5.2948165205170419</v>
      </c>
      <c r="DA157" s="130" t="s">
        <v>2895</v>
      </c>
    </row>
    <row r="158" spans="1:105" ht="12" customHeight="1" x14ac:dyDescent="0.25">
      <c r="A158" s="97" t="s">
        <v>50</v>
      </c>
      <c r="B158" s="99">
        <v>11.23479649782033</v>
      </c>
      <c r="C158" s="99">
        <v>10.944465537289664</v>
      </c>
      <c r="D158" s="99">
        <v>11.049180127334358</v>
      </c>
      <c r="E158" s="99">
        <v>10.739656872518665</v>
      </c>
      <c r="F158" s="99">
        <v>11.522749559267718</v>
      </c>
      <c r="G158" s="99">
        <v>10.75000461679668</v>
      </c>
      <c r="H158" s="99">
        <v>10.257755907654248</v>
      </c>
      <c r="I158" s="99">
        <v>9.2281421869465845</v>
      </c>
      <c r="J158" s="99">
        <v>8.9498557796664553</v>
      </c>
      <c r="K158" s="99">
        <v>8.4650351066157796</v>
      </c>
      <c r="L158" s="99">
        <v>8.2195741843117975</v>
      </c>
      <c r="M158" s="99">
        <v>8.4334955501068247</v>
      </c>
      <c r="N158" s="99">
        <v>7.2034271351322667</v>
      </c>
      <c r="O158" s="99">
        <v>7.1816504031177111</v>
      </c>
      <c r="P158" s="99">
        <v>7.3561950819310225</v>
      </c>
      <c r="Q158" s="99">
        <v>7.0605469762440292</v>
      </c>
      <c r="R158" s="99">
        <v>7.3806982654864148</v>
      </c>
      <c r="S158" s="99">
        <v>8.0338212975058934</v>
      </c>
      <c r="T158" s="99">
        <v>8.2988938648284289</v>
      </c>
      <c r="U158" s="99">
        <v>8.2577638493993977</v>
      </c>
      <c r="V158" s="99">
        <v>8.1787514500691962</v>
      </c>
      <c r="W158" s="99">
        <v>7.613856872982967</v>
      </c>
      <c r="X158" s="99">
        <v>6.6842809807228152</v>
      </c>
      <c r="Y158" s="99">
        <v>6.283129096166518</v>
      </c>
      <c r="DA158" s="63" t="s">
        <v>2896</v>
      </c>
    </row>
    <row r="159" spans="1:105" ht="12" customHeight="1" x14ac:dyDescent="0.25">
      <c r="A159" s="109" t="s">
        <v>120</v>
      </c>
      <c r="B159" s="110">
        <v>8.6789109522708934</v>
      </c>
      <c r="C159" s="110">
        <v>9.0472891617178757</v>
      </c>
      <c r="D159" s="110">
        <v>9.0715964518823142</v>
      </c>
      <c r="E159" s="110">
        <v>8.229040355594007</v>
      </c>
      <c r="F159" s="110">
        <v>9.833171380659012</v>
      </c>
      <c r="G159" s="110">
        <v>7.936429992706552</v>
      </c>
      <c r="H159" s="110">
        <v>8.5529960651673509</v>
      </c>
      <c r="I159" s="110">
        <v>7.8065276368041632</v>
      </c>
      <c r="J159" s="110">
        <v>6.9334343636300915</v>
      </c>
      <c r="K159" s="110">
        <v>6.9543276225860895</v>
      </c>
      <c r="L159" s="110">
        <v>6.4594484787806259</v>
      </c>
      <c r="M159" s="110">
        <v>6.4097670810073755</v>
      </c>
      <c r="N159" s="110">
        <v>5.5421079794627115</v>
      </c>
      <c r="O159" s="110">
        <v>6.2663016517134738</v>
      </c>
      <c r="P159" s="110">
        <v>5.2284650335877654</v>
      </c>
      <c r="Q159" s="110">
        <v>5.638225482753036</v>
      </c>
      <c r="R159" s="110">
        <v>5.5111561024218192</v>
      </c>
      <c r="S159" s="110">
        <v>6.4252365045351416</v>
      </c>
      <c r="T159" s="110">
        <v>6.2946672280377385</v>
      </c>
      <c r="U159" s="110">
        <v>6.1372740335801739</v>
      </c>
      <c r="V159" s="110">
        <v>6.2646887378421043</v>
      </c>
      <c r="W159" s="110">
        <v>5.792937278718469</v>
      </c>
      <c r="X159" s="110">
        <v>4.3452043603322119</v>
      </c>
      <c r="Y159" s="110">
        <v>4.5976817577051277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111.61397693348802</v>
      </c>
      <c r="C161" s="118">
        <f t="shared" si="54"/>
        <v>105.62949053191112</v>
      </c>
      <c r="D161" s="118">
        <f t="shared" si="54"/>
        <v>112.58188202736083</v>
      </c>
      <c r="E161" s="118">
        <f t="shared" si="54"/>
        <v>122.73741552568703</v>
      </c>
      <c r="F161" s="118">
        <f t="shared" si="54"/>
        <v>122.85430650925278</v>
      </c>
      <c r="G161" s="118">
        <f t="shared" si="54"/>
        <v>136.26812105525161</v>
      </c>
      <c r="H161" s="118">
        <f t="shared" si="54"/>
        <v>122.42867923216284</v>
      </c>
      <c r="I161" s="118">
        <f t="shared" si="54"/>
        <v>113.25510427412991</v>
      </c>
      <c r="J161" s="118">
        <f t="shared" si="54"/>
        <v>123.24617033516441</v>
      </c>
      <c r="K161" s="118">
        <f t="shared" si="54"/>
        <v>116.65164812986089</v>
      </c>
      <c r="L161" s="118">
        <f t="shared" si="54"/>
        <v>130.45302564553447</v>
      </c>
      <c r="M161" s="118">
        <f t="shared" si="54"/>
        <v>132.55434588808569</v>
      </c>
      <c r="N161" s="118">
        <f t="shared" si="54"/>
        <v>131.97137275116992</v>
      </c>
      <c r="O161" s="118">
        <f t="shared" si="54"/>
        <v>117.05404209228263</v>
      </c>
      <c r="P161" s="118">
        <f t="shared" si="54"/>
        <v>91.047649496217318</v>
      </c>
      <c r="Q161" s="118">
        <f t="shared" si="54"/>
        <v>129.13141026147784</v>
      </c>
      <c r="R161" s="118">
        <f t="shared" ref="R161:V161" si="55">R162+R164+R166+R175</f>
        <v>132.49298703187009</v>
      </c>
      <c r="S161" s="118">
        <f t="shared" si="55"/>
        <v>109.74089411850981</v>
      </c>
      <c r="T161" s="118">
        <f t="shared" si="55"/>
        <v>115.03235808457904</v>
      </c>
      <c r="U161" s="118">
        <f t="shared" si="55"/>
        <v>129.72003884678927</v>
      </c>
      <c r="V161" s="118">
        <f t="shared" si="55"/>
        <v>138.81424982915283</v>
      </c>
      <c r="W161" s="118">
        <f t="shared" ref="W161:Y161" si="56">W162+W164+W166+W175</f>
        <v>58.528775328247519</v>
      </c>
      <c r="X161" s="118">
        <f t="shared" si="56"/>
        <v>140.8937158709634</v>
      </c>
      <c r="Y161" s="118">
        <f t="shared" si="56"/>
        <v>98.458012839787571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78.671155421070907</v>
      </c>
      <c r="C162" s="123">
        <f t="shared" si="57"/>
        <v>72.420568657956224</v>
      </c>
      <c r="D162" s="123">
        <f t="shared" si="57"/>
        <v>79.630453425063664</v>
      </c>
      <c r="E162" s="123">
        <f t="shared" si="57"/>
        <v>89.10373154464628</v>
      </c>
      <c r="F162" s="123">
        <f t="shared" si="57"/>
        <v>88.771965372721425</v>
      </c>
      <c r="G162" s="123">
        <f t="shared" si="57"/>
        <v>105.57173931286913</v>
      </c>
      <c r="H162" s="123">
        <f t="shared" si="57"/>
        <v>92.167018192628333</v>
      </c>
      <c r="I162" s="123">
        <f t="shared" si="57"/>
        <v>85.650711775539563</v>
      </c>
      <c r="J162" s="123">
        <f t="shared" si="57"/>
        <v>96.621716129442035</v>
      </c>
      <c r="K162" s="123">
        <f t="shared" si="57"/>
        <v>90.351207378750559</v>
      </c>
      <c r="L162" s="123">
        <f t="shared" si="57"/>
        <v>103.94812861005155</v>
      </c>
      <c r="M162" s="123">
        <f t="shared" si="57"/>
        <v>104.13342562910356</v>
      </c>
      <c r="N162" s="123">
        <f t="shared" si="57"/>
        <v>104.9643302926242</v>
      </c>
      <c r="O162" s="123">
        <f t="shared" si="57"/>
        <v>91.406338323164448</v>
      </c>
      <c r="P162" s="123">
        <f t="shared" si="57"/>
        <v>66.445873799411885</v>
      </c>
      <c r="Q162" s="123">
        <f t="shared" si="57"/>
        <v>103.54299731479482</v>
      </c>
      <c r="R162" s="123">
        <f t="shared" si="57"/>
        <v>107.90851526854387</v>
      </c>
      <c r="S162" s="123">
        <f t="shared" si="57"/>
        <v>83.587649265517996</v>
      </c>
      <c r="T162" s="123">
        <f t="shared" si="57"/>
        <v>90.186290589710183</v>
      </c>
      <c r="U162" s="123">
        <f t="shared" si="57"/>
        <v>105.0760428599495</v>
      </c>
      <c r="V162" s="123">
        <f t="shared" si="57"/>
        <v>114.87242590320804</v>
      </c>
      <c r="W162" s="123">
        <f t="shared" si="57"/>
        <v>36.994386357742471</v>
      </c>
      <c r="X162" s="123">
        <f t="shared" si="57"/>
        <v>123.32783746429273</v>
      </c>
      <c r="Y162" s="123">
        <f t="shared" si="57"/>
        <v>81.197657481520096</v>
      </c>
      <c r="DA162" s="130" t="s">
        <v>2899</v>
      </c>
    </row>
    <row r="163" spans="1:105" ht="12" customHeight="1" x14ac:dyDescent="0.25">
      <c r="A163" s="97" t="s">
        <v>53</v>
      </c>
      <c r="B163" s="110">
        <v>78.671155421070907</v>
      </c>
      <c r="C163" s="110">
        <v>72.420568657956224</v>
      </c>
      <c r="D163" s="110">
        <v>79.630453425063664</v>
      </c>
      <c r="E163" s="110">
        <v>89.10373154464628</v>
      </c>
      <c r="F163" s="110">
        <v>88.771965372721425</v>
      </c>
      <c r="G163" s="110">
        <v>105.57173931286913</v>
      </c>
      <c r="H163" s="110">
        <v>92.167018192628333</v>
      </c>
      <c r="I163" s="110">
        <v>85.650711775539563</v>
      </c>
      <c r="J163" s="110">
        <v>96.621716129442035</v>
      </c>
      <c r="K163" s="110">
        <v>90.351207378750559</v>
      </c>
      <c r="L163" s="110">
        <v>103.94812861005155</v>
      </c>
      <c r="M163" s="110">
        <v>104.13342562910356</v>
      </c>
      <c r="N163" s="110">
        <v>104.9643302926242</v>
      </c>
      <c r="O163" s="110">
        <v>91.406338323164448</v>
      </c>
      <c r="P163" s="110">
        <v>66.445873799411885</v>
      </c>
      <c r="Q163" s="110">
        <v>103.54299731479482</v>
      </c>
      <c r="R163" s="110">
        <v>107.90851526854387</v>
      </c>
      <c r="S163" s="110">
        <v>83.587649265517996</v>
      </c>
      <c r="T163" s="110">
        <v>90.186290589710183</v>
      </c>
      <c r="U163" s="110">
        <v>105.0760428599495</v>
      </c>
      <c r="V163" s="110">
        <v>114.87242590320804</v>
      </c>
      <c r="W163" s="110">
        <v>36.994386357742471</v>
      </c>
      <c r="X163" s="110">
        <v>123.32783746429273</v>
      </c>
      <c r="Y163" s="110">
        <v>81.197657481520096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1.720436027523903</v>
      </c>
      <c r="C164" s="123">
        <f t="shared" si="58"/>
        <v>2.0400945754411248</v>
      </c>
      <c r="D164" s="123">
        <f t="shared" si="58"/>
        <v>1.513724290209147</v>
      </c>
      <c r="E164" s="123">
        <f t="shared" si="58"/>
        <v>3.7817302993976596</v>
      </c>
      <c r="F164" s="123">
        <f t="shared" si="58"/>
        <v>1.2981528698426759</v>
      </c>
      <c r="G164" s="123">
        <f t="shared" si="58"/>
        <v>1.2349307853017952</v>
      </c>
      <c r="H164" s="123">
        <f t="shared" si="58"/>
        <v>1.3553736368238778</v>
      </c>
      <c r="I164" s="123">
        <f t="shared" si="58"/>
        <v>1.1480880970040961</v>
      </c>
      <c r="J164" s="123">
        <f t="shared" si="58"/>
        <v>1.4673371007711231</v>
      </c>
      <c r="K164" s="123">
        <f t="shared" si="58"/>
        <v>1.6241589368488718</v>
      </c>
      <c r="L164" s="123">
        <f t="shared" si="58"/>
        <v>1.4013860408159258</v>
      </c>
      <c r="M164" s="123">
        <f t="shared" si="58"/>
        <v>1.7443145725589566</v>
      </c>
      <c r="N164" s="123">
        <f t="shared" si="58"/>
        <v>2.7287371428346638</v>
      </c>
      <c r="O164" s="123">
        <f t="shared" si="58"/>
        <v>1.7253492506664099</v>
      </c>
      <c r="P164" s="123">
        <f t="shared" si="58"/>
        <v>1.3886454691042907</v>
      </c>
      <c r="Q164" s="123">
        <f t="shared" si="58"/>
        <v>2.8774037059120836</v>
      </c>
      <c r="R164" s="123">
        <f t="shared" si="58"/>
        <v>1.9663288831050421</v>
      </c>
      <c r="S164" s="123">
        <f t="shared" si="58"/>
        <v>2.875348069643664</v>
      </c>
      <c r="T164" s="123">
        <f t="shared" si="58"/>
        <v>2.0263750245704362</v>
      </c>
      <c r="U164" s="123">
        <f t="shared" si="58"/>
        <v>2.392186563468528</v>
      </c>
      <c r="V164" s="123">
        <f t="shared" si="58"/>
        <v>1.9157628574062631</v>
      </c>
      <c r="W164" s="123">
        <f t="shared" si="58"/>
        <v>2.0668087126071368</v>
      </c>
      <c r="X164" s="123">
        <f t="shared" si="58"/>
        <v>3.0545742769695412</v>
      </c>
      <c r="Y164" s="123">
        <f t="shared" si="58"/>
        <v>2.3857819846342294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1.720436027523903</v>
      </c>
      <c r="C165" s="99">
        <f>RES_hhdet_fech!C165/RES_summary!C$19</f>
        <v>2.0400945754411248</v>
      </c>
      <c r="D165" s="99">
        <f>RES_hhdet_fech!D165/RES_summary!D$19</f>
        <v>1.513724290209147</v>
      </c>
      <c r="E165" s="99">
        <f>RES_hhdet_fech!E165/RES_summary!E$19</f>
        <v>3.7817302993976596</v>
      </c>
      <c r="F165" s="99">
        <f>RES_hhdet_fech!F165/RES_summary!F$19</f>
        <v>1.2981528698426759</v>
      </c>
      <c r="G165" s="99">
        <f>RES_hhdet_fech!G165/RES_summary!G$19</f>
        <v>1.2349307853017952</v>
      </c>
      <c r="H165" s="99">
        <f>RES_hhdet_fech!H165/RES_summary!H$19</f>
        <v>1.3553736368238778</v>
      </c>
      <c r="I165" s="99">
        <f>RES_hhdet_fech!I165/RES_summary!I$19</f>
        <v>1.1480880970040961</v>
      </c>
      <c r="J165" s="99">
        <f>RES_hhdet_fech!J165/RES_summary!J$19</f>
        <v>1.4673371007711231</v>
      </c>
      <c r="K165" s="99">
        <f>RES_hhdet_fech!K165/RES_summary!K$19</f>
        <v>1.6241589368488718</v>
      </c>
      <c r="L165" s="99">
        <f>RES_hhdet_fech!L165/RES_summary!L$19</f>
        <v>1.4013860408159258</v>
      </c>
      <c r="M165" s="99">
        <f>RES_hhdet_fech!M165/RES_summary!M$19</f>
        <v>1.7443145725589566</v>
      </c>
      <c r="N165" s="99">
        <f>RES_hhdet_fech!N165/RES_summary!N$19</f>
        <v>2.7287371428346638</v>
      </c>
      <c r="O165" s="99">
        <f>RES_hhdet_fech!O165/RES_summary!O$19</f>
        <v>1.7253492506664099</v>
      </c>
      <c r="P165" s="99">
        <f>RES_hhdet_fech!P165/RES_summary!P$19</f>
        <v>1.3886454691042907</v>
      </c>
      <c r="Q165" s="99">
        <f>RES_hhdet_fech!Q165/RES_summary!Q$19</f>
        <v>2.8774037059120836</v>
      </c>
      <c r="R165" s="99">
        <f>RES_hhdet_fech!R165/RES_summary!R$19</f>
        <v>1.9663288831050421</v>
      </c>
      <c r="S165" s="99">
        <f>RES_hhdet_fech!S165/RES_summary!S$19</f>
        <v>2.875348069643664</v>
      </c>
      <c r="T165" s="99">
        <f>RES_hhdet_fech!T165/RES_summary!T$19</f>
        <v>2.0263750245704362</v>
      </c>
      <c r="U165" s="99">
        <f>RES_hhdet_fech!U165/RES_summary!U$19</f>
        <v>2.392186563468528</v>
      </c>
      <c r="V165" s="99">
        <f>RES_hhdet_fech!V165/RES_summary!V$19</f>
        <v>1.9157628574062631</v>
      </c>
      <c r="W165" s="99">
        <f>RES_hhdet_fech!W165/RES_summary!W$19</f>
        <v>2.0668087126071368</v>
      </c>
      <c r="X165" s="99">
        <f>RES_hhdet_fech!X165/RES_summary!X$19</f>
        <v>3.0545742769695412</v>
      </c>
      <c r="Y165" s="99">
        <f>RES_hhdet_fech!Y165/RES_summary!Y$19</f>
        <v>2.3857819846342294</v>
      </c>
      <c r="DA165" s="63" t="s">
        <v>2902</v>
      </c>
    </row>
    <row r="166" spans="1:105" ht="12" customHeight="1" x14ac:dyDescent="0.25">
      <c r="A166" s="121" t="s">
        <v>55</v>
      </c>
      <c r="B166" s="123">
        <v>21.536590754825461</v>
      </c>
      <c r="C166" s="123">
        <v>21.372151577517091</v>
      </c>
      <c r="D166" s="123">
        <v>21.576466251491539</v>
      </c>
      <c r="E166" s="123">
        <v>20.610186339539819</v>
      </c>
      <c r="F166" s="123">
        <v>22.251261810691915</v>
      </c>
      <c r="G166" s="123">
        <v>20.457386250663063</v>
      </c>
      <c r="H166" s="123">
        <v>19.739413769900537</v>
      </c>
      <c r="I166" s="123">
        <v>18.154878067789316</v>
      </c>
      <c r="J166" s="123">
        <v>17.475529396332544</v>
      </c>
      <c r="K166" s="123">
        <v>17.1489997301877</v>
      </c>
      <c r="L166" s="123">
        <v>17.982471308304245</v>
      </c>
      <c r="M166" s="123">
        <v>19.52544440837374</v>
      </c>
      <c r="N166" s="123">
        <v>18.114144067733346</v>
      </c>
      <c r="O166" s="123">
        <v>17.300677891790112</v>
      </c>
      <c r="P166" s="123">
        <v>17.164511339716693</v>
      </c>
      <c r="Q166" s="123">
        <v>16.533873633829224</v>
      </c>
      <c r="R166" s="123">
        <v>16.425501414497461</v>
      </c>
      <c r="S166" s="123">
        <v>16.289411271393973</v>
      </c>
      <c r="T166" s="123">
        <v>15.866094682176398</v>
      </c>
      <c r="U166" s="123">
        <v>15.380873377845504</v>
      </c>
      <c r="V166" s="123">
        <v>15.032354819815106</v>
      </c>
      <c r="W166" s="123">
        <v>12.923930690642793</v>
      </c>
      <c r="X166" s="123">
        <v>9.2719983814768199</v>
      </c>
      <c r="Y166" s="123">
        <v>9.6016832448150069</v>
      </c>
      <c r="DA166" s="130" t="s">
        <v>2903</v>
      </c>
    </row>
    <row r="167" spans="1:105" ht="12" customHeight="1" x14ac:dyDescent="0.25">
      <c r="A167" s="97" t="s">
        <v>124</v>
      </c>
      <c r="B167" s="99">
        <v>22.770303587712291</v>
      </c>
      <c r="C167" s="99">
        <v>23.050716488251673</v>
      </c>
      <c r="D167" s="99">
        <v>22.668130387955937</v>
      </c>
      <c r="E167" s="99">
        <v>22.209072462902501</v>
      </c>
      <c r="F167" s="99">
        <v>24.921581076052636</v>
      </c>
      <c r="G167" s="99">
        <v>22.496352150872418</v>
      </c>
      <c r="H167" s="99">
        <v>21.696417072432251</v>
      </c>
      <c r="I167" s="99">
        <v>19.582395396418626</v>
      </c>
      <c r="J167" s="99">
        <v>18.603386300589321</v>
      </c>
      <c r="K167" s="99">
        <v>18.725743275857486</v>
      </c>
      <c r="L167" s="99">
        <v>20.15222182455355</v>
      </c>
      <c r="M167" s="99">
        <v>22.412428098507437</v>
      </c>
      <c r="N167" s="99">
        <v>20.7214891190511</v>
      </c>
      <c r="O167" s="99">
        <v>19.809315707624936</v>
      </c>
      <c r="P167" s="99">
        <v>18.201379805196677</v>
      </c>
      <c r="Q167" s="99">
        <v>18.321501166218244</v>
      </c>
      <c r="R167" s="99">
        <v>18.250676065972229</v>
      </c>
      <c r="S167" s="99">
        <v>18.01741387478674</v>
      </c>
      <c r="T167" s="99">
        <v>17.323860389072578</v>
      </c>
      <c r="U167" s="99">
        <v>16.008073201728809</v>
      </c>
      <c r="V167" s="99">
        <v>14.857179196813323</v>
      </c>
      <c r="W167" s="99">
        <v>13.057780043293127</v>
      </c>
      <c r="X167" s="99">
        <v>11.095745499437093</v>
      </c>
      <c r="Y167" s="99">
        <v>10.16626308827448</v>
      </c>
      <c r="DA167" s="63" t="s">
        <v>2904</v>
      </c>
    </row>
    <row r="168" spans="1:105" ht="12" customHeight="1" x14ac:dyDescent="0.25">
      <c r="A168" s="97" t="s">
        <v>123</v>
      </c>
      <c r="B168" s="99">
        <v>14.667740278116874</v>
      </c>
      <c r="C168" s="99">
        <v>14.636962244393853</v>
      </c>
      <c r="D168" s="99">
        <v>14.695439921097178</v>
      </c>
      <c r="E168" s="99">
        <v>14.161748943384451</v>
      </c>
      <c r="F168" s="99">
        <v>16.377402058650627</v>
      </c>
      <c r="G168" s="99">
        <v>14.573524179447745</v>
      </c>
      <c r="H168" s="99">
        <v>14.148358478157771</v>
      </c>
      <c r="I168" s="99">
        <v>12.74654970857258</v>
      </c>
      <c r="J168" s="99">
        <v>12.39671539554957</v>
      </c>
      <c r="K168" s="99">
        <v>12.238572056226644</v>
      </c>
      <c r="L168" s="99">
        <v>13.18727440746904</v>
      </c>
      <c r="M168" s="99">
        <v>15.105933156868685</v>
      </c>
      <c r="N168" s="99">
        <v>13.688402589593661</v>
      </c>
      <c r="O168" s="99">
        <v>13.0913781011848</v>
      </c>
      <c r="P168" s="99">
        <v>12.616396282125848</v>
      </c>
      <c r="Q168" s="99">
        <v>12.323231995381944</v>
      </c>
      <c r="R168" s="99">
        <v>12.554365902214043</v>
      </c>
      <c r="S168" s="99">
        <v>12.876853870910443</v>
      </c>
      <c r="T168" s="99">
        <v>12.817598223176224</v>
      </c>
      <c r="U168" s="99">
        <v>12.311956049116702</v>
      </c>
      <c r="V168" s="99">
        <v>11.607252619786657</v>
      </c>
      <c r="W168" s="99">
        <v>10.43225987379598</v>
      </c>
      <c r="X168" s="99">
        <v>8.6290169969432249</v>
      </c>
      <c r="Y168" s="99">
        <v>8.2326926356552388</v>
      </c>
      <c r="DA168" s="63" t="s">
        <v>2905</v>
      </c>
    </row>
    <row r="169" spans="1:105" ht="12" customHeight="1" x14ac:dyDescent="0.25">
      <c r="A169" s="100" t="s">
        <v>50</v>
      </c>
      <c r="B169" s="102">
        <v>4.1821757584687553</v>
      </c>
      <c r="C169" s="102">
        <v>3.6688074088904736</v>
      </c>
      <c r="D169" s="102">
        <v>4.212854346105865</v>
      </c>
      <c r="E169" s="102">
        <v>3.4406498763245565</v>
      </c>
      <c r="F169" s="102">
        <v>4.7865263980163331</v>
      </c>
      <c r="G169" s="102">
        <v>3.611167817851717</v>
      </c>
      <c r="H169" s="102">
        <v>3.4108604736959451</v>
      </c>
      <c r="I169" s="102">
        <v>2.8538972969510037</v>
      </c>
      <c r="J169" s="102">
        <v>3.4068178699378304</v>
      </c>
      <c r="K169" s="102">
        <v>2.71455031509353</v>
      </c>
      <c r="L169" s="102">
        <v>2.7892641077798936</v>
      </c>
      <c r="M169" s="102">
        <v>3.8860942878725817</v>
      </c>
      <c r="N169" s="102">
        <v>2.6173165604111626</v>
      </c>
      <c r="O169" s="102">
        <v>2.3694777032373295</v>
      </c>
      <c r="P169" s="102">
        <v>3.6545358646612214</v>
      </c>
      <c r="Q169" s="102">
        <v>2.3736713372081351</v>
      </c>
      <c r="R169" s="102">
        <v>2.2507093411631098</v>
      </c>
      <c r="S169" s="102">
        <v>2.4284388539390043</v>
      </c>
      <c r="T169" s="102">
        <v>2.1480492725671811</v>
      </c>
      <c r="U169" s="102">
        <v>2.3563722193371217</v>
      </c>
      <c r="V169" s="102">
        <v>2.4073757214437723</v>
      </c>
      <c r="W169" s="102">
        <v>2.8217341738386446</v>
      </c>
      <c r="X169" s="102">
        <v>1.2179126782660883</v>
      </c>
      <c r="Y169" s="102">
        <v>2.0852778243771173</v>
      </c>
      <c r="DA169" s="131" t="s">
        <v>2906</v>
      </c>
    </row>
    <row r="170" spans="1:105" ht="12" customHeight="1" x14ac:dyDescent="0.25">
      <c r="A170" s="103" t="s">
        <v>52</v>
      </c>
      <c r="B170" s="105">
        <v>10.485564519648117</v>
      </c>
      <c r="C170" s="105">
        <v>10.96815483550338</v>
      </c>
      <c r="D170" s="105">
        <v>10.482585574991308</v>
      </c>
      <c r="E170" s="105">
        <v>10.721099067059898</v>
      </c>
      <c r="F170" s="105">
        <v>11.590875660634298</v>
      </c>
      <c r="G170" s="105">
        <v>10.962356361596029</v>
      </c>
      <c r="H170" s="105">
        <v>10.737498004461829</v>
      </c>
      <c r="I170" s="105">
        <v>9.8926524116215759</v>
      </c>
      <c r="J170" s="105">
        <v>8.9898975256117382</v>
      </c>
      <c r="K170" s="105">
        <v>9.5240217411331116</v>
      </c>
      <c r="L170" s="105">
        <v>10.398010299689146</v>
      </c>
      <c r="M170" s="105">
        <v>11.219838868996101</v>
      </c>
      <c r="N170" s="105">
        <v>11.071086029182501</v>
      </c>
      <c r="O170" s="105">
        <v>10.721900397947472</v>
      </c>
      <c r="P170" s="105">
        <v>8.9618604174646279</v>
      </c>
      <c r="Q170" s="105">
        <v>9.9495606581738105</v>
      </c>
      <c r="R170" s="105">
        <v>10.303656561050934</v>
      </c>
      <c r="S170" s="105">
        <v>10.448415016971435</v>
      </c>
      <c r="T170" s="105">
        <v>10.669548950609043</v>
      </c>
      <c r="U170" s="105">
        <v>9.9555838297795809</v>
      </c>
      <c r="V170" s="105">
        <v>9.199876898342886</v>
      </c>
      <c r="W170" s="105">
        <v>7.6105256999573356</v>
      </c>
      <c r="X170" s="105">
        <v>7.411104318677137</v>
      </c>
      <c r="Y170" s="105">
        <v>6.1474148112781197</v>
      </c>
      <c r="DA170" s="132" t="s">
        <v>2907</v>
      </c>
    </row>
    <row r="171" spans="1:105" ht="12" customHeight="1" x14ac:dyDescent="0.25">
      <c r="A171" s="106" t="s">
        <v>122</v>
      </c>
      <c r="B171" s="102">
        <v>20.422059551180777</v>
      </c>
      <c r="C171" s="102">
        <v>19.900410066132203</v>
      </c>
      <c r="D171" s="102">
        <v>20.781406837535908</v>
      </c>
      <c r="E171" s="102">
        <v>19.511683385018873</v>
      </c>
      <c r="F171" s="102">
        <v>20.443512490361986</v>
      </c>
      <c r="G171" s="102">
        <v>19.459981564818467</v>
      </c>
      <c r="H171" s="102">
        <v>19.072838326193324</v>
      </c>
      <c r="I171" s="102">
        <v>17.899801996219221</v>
      </c>
      <c r="J171" s="102">
        <v>17.489376562469086</v>
      </c>
      <c r="K171" s="102">
        <v>17.206308572993478</v>
      </c>
      <c r="L171" s="102">
        <v>18.299954879827261</v>
      </c>
      <c r="M171" s="102">
        <v>19.648350364438635</v>
      </c>
      <c r="N171" s="102">
        <v>18.488889695639362</v>
      </c>
      <c r="O171" s="102">
        <v>17.751738656406623</v>
      </c>
      <c r="P171" s="102">
        <v>18.048622808690336</v>
      </c>
      <c r="Q171" s="102">
        <v>17.187500026574753</v>
      </c>
      <c r="R171" s="102">
        <v>17.097339373139459</v>
      </c>
      <c r="S171" s="102">
        <v>16.992676160281448</v>
      </c>
      <c r="T171" s="102">
        <v>16.604833820128402</v>
      </c>
      <c r="U171" s="102">
        <v>16.42633772711709</v>
      </c>
      <c r="V171" s="102">
        <v>16.34252249292101</v>
      </c>
      <c r="W171" s="102">
        <v>13.875627396584282</v>
      </c>
      <c r="X171" s="102">
        <v>9.2582027172920576</v>
      </c>
      <c r="Y171" s="102">
        <v>10.448206285155885</v>
      </c>
      <c r="DA171" s="131" t="s">
        <v>2908</v>
      </c>
    </row>
    <row r="172" spans="1:105" ht="12" customHeight="1" x14ac:dyDescent="0.25">
      <c r="A172" s="107" t="s">
        <v>121</v>
      </c>
      <c r="B172" s="105">
        <v>14.360262538956139</v>
      </c>
      <c r="C172" s="105">
        <v>13.857465639732665</v>
      </c>
      <c r="D172" s="105">
        <v>14.728791849173781</v>
      </c>
      <c r="E172" s="105">
        <v>13.674472604123096</v>
      </c>
      <c r="F172" s="105">
        <v>14.660032260026242</v>
      </c>
      <c r="G172" s="105">
        <v>13.805760871069722</v>
      </c>
      <c r="H172" s="105">
        <v>13.577665024176207</v>
      </c>
      <c r="I172" s="105">
        <v>12.707197627512548</v>
      </c>
      <c r="J172" s="105">
        <v>12.641053553010696</v>
      </c>
      <c r="K172" s="105">
        <v>12.228134504781444</v>
      </c>
      <c r="L172" s="105">
        <v>12.985291661749221</v>
      </c>
      <c r="M172" s="105">
        <v>14.225715006167738</v>
      </c>
      <c r="N172" s="105">
        <v>13.150556960164485</v>
      </c>
      <c r="O172" s="105">
        <v>12.639128287420542</v>
      </c>
      <c r="P172" s="105">
        <v>13.384870682087685</v>
      </c>
      <c r="Q172" s="105">
        <v>12.442411498938972</v>
      </c>
      <c r="R172" s="105">
        <v>12.470679293994529</v>
      </c>
      <c r="S172" s="105">
        <v>12.612771044179697</v>
      </c>
      <c r="T172" s="105">
        <v>12.484221408488388</v>
      </c>
      <c r="U172" s="105">
        <v>12.664115361521667</v>
      </c>
      <c r="V172" s="105">
        <v>12.801137144290202</v>
      </c>
      <c r="W172" s="105">
        <v>11.082390803369227</v>
      </c>
      <c r="X172" s="105">
        <v>7.4136036292845304</v>
      </c>
      <c r="Y172" s="105">
        <v>8.2769202441660514</v>
      </c>
      <c r="DA172" s="132" t="s">
        <v>2909</v>
      </c>
    </row>
    <row r="173" spans="1:105" ht="12" customHeight="1" x14ac:dyDescent="0.25">
      <c r="A173" s="108" t="s">
        <v>53</v>
      </c>
      <c r="B173" s="99">
        <v>3.7513429343851503</v>
      </c>
      <c r="C173" s="99">
        <v>3.1684100740429173</v>
      </c>
      <c r="D173" s="99">
        <v>3.8649470612423302</v>
      </c>
      <c r="E173" s="99">
        <v>3.0287819721414362</v>
      </c>
      <c r="F173" s="99">
        <v>3.9422230204807014</v>
      </c>
      <c r="G173" s="99">
        <v>3.1312320846073312</v>
      </c>
      <c r="H173" s="99">
        <v>3.0011174204456457</v>
      </c>
      <c r="I173" s="99">
        <v>2.6134200896963424</v>
      </c>
      <c r="J173" s="99">
        <v>3.2273497361159893</v>
      </c>
      <c r="K173" s="99">
        <v>2.5110482267069405</v>
      </c>
      <c r="L173" s="99">
        <v>2.5361524069239212</v>
      </c>
      <c r="M173" s="99">
        <v>3.4108051273572171</v>
      </c>
      <c r="N173" s="99">
        <v>2.3233651864008729</v>
      </c>
      <c r="O173" s="99">
        <v>2.1077841776432753</v>
      </c>
      <c r="P173" s="99">
        <v>3.6617878048308063</v>
      </c>
      <c r="Q173" s="99">
        <v>2.2513736448814159</v>
      </c>
      <c r="R173" s="99">
        <v>2.1210065675326524</v>
      </c>
      <c r="S173" s="99">
        <v>2.3028506075617163</v>
      </c>
      <c r="T173" s="99">
        <v>2.0397909683011366</v>
      </c>
      <c r="U173" s="99">
        <v>2.4284460264686221</v>
      </c>
      <c r="V173" s="99">
        <v>2.7048801738307917</v>
      </c>
      <c r="W173" s="99">
        <v>2.7848349335010614</v>
      </c>
      <c r="X173" s="99">
        <v>9.2429571715713879E-2</v>
      </c>
      <c r="Y173" s="99">
        <v>1.7845415156432451</v>
      </c>
      <c r="DA173" s="63" t="s">
        <v>2910</v>
      </c>
    </row>
    <row r="174" spans="1:105" ht="12" customHeight="1" x14ac:dyDescent="0.25">
      <c r="A174" s="115" t="s">
        <v>52</v>
      </c>
      <c r="B174" s="110">
        <v>10.608919604570987</v>
      </c>
      <c r="C174" s="110">
        <v>10.689055565689747</v>
      </c>
      <c r="D174" s="110">
        <v>10.863844787931452</v>
      </c>
      <c r="E174" s="110">
        <v>10.645690631981662</v>
      </c>
      <c r="F174" s="110">
        <v>10.71780923954554</v>
      </c>
      <c r="G174" s="110">
        <v>10.674528786462391</v>
      </c>
      <c r="H174" s="110">
        <v>10.576547603730564</v>
      </c>
      <c r="I174" s="110">
        <v>10.093777537816205</v>
      </c>
      <c r="J174" s="110">
        <v>9.4137038168947083</v>
      </c>
      <c r="K174" s="110">
        <v>9.7170862780745022</v>
      </c>
      <c r="L174" s="110">
        <v>10.449139254825301</v>
      </c>
      <c r="M174" s="110">
        <v>10.814909878810523</v>
      </c>
      <c r="N174" s="110">
        <v>10.827191773763612</v>
      </c>
      <c r="O174" s="110">
        <v>10.531344109777267</v>
      </c>
      <c r="P174" s="110">
        <v>9.7230828772568785</v>
      </c>
      <c r="Q174" s="110">
        <v>10.191037854057555</v>
      </c>
      <c r="R174" s="110">
        <v>10.349672726461876</v>
      </c>
      <c r="S174" s="110">
        <v>10.309920436617983</v>
      </c>
      <c r="T174" s="110">
        <v>10.444430440187254</v>
      </c>
      <c r="U174" s="110">
        <v>10.235669335053045</v>
      </c>
      <c r="V174" s="110">
        <v>10.096256970459409</v>
      </c>
      <c r="W174" s="110">
        <v>8.2975558698681642</v>
      </c>
      <c r="X174" s="110">
        <v>7.3211740575688156</v>
      </c>
      <c r="Y174" s="110">
        <v>6.4923787285228052</v>
      </c>
      <c r="DA174" s="60" t="s">
        <v>2911</v>
      </c>
    </row>
    <row r="175" spans="1:105" ht="12" customHeight="1" x14ac:dyDescent="0.25">
      <c r="A175" s="121" t="s">
        <v>54</v>
      </c>
      <c r="B175" s="123">
        <v>9.6857947300677392</v>
      </c>
      <c r="C175" s="123">
        <v>9.7966757209966691</v>
      </c>
      <c r="D175" s="123">
        <v>9.861238060596488</v>
      </c>
      <c r="E175" s="123">
        <v>9.2417673421032607</v>
      </c>
      <c r="F175" s="123">
        <v>10.532926455996765</v>
      </c>
      <c r="G175" s="123">
        <v>9.0040647064176138</v>
      </c>
      <c r="H175" s="123">
        <v>9.1668736328100753</v>
      </c>
      <c r="I175" s="123">
        <v>8.3014263337969343</v>
      </c>
      <c r="J175" s="123">
        <v>7.6815877086187001</v>
      </c>
      <c r="K175" s="123">
        <v>7.5272820840737671</v>
      </c>
      <c r="L175" s="123">
        <v>7.1210396863627423</v>
      </c>
      <c r="M175" s="123">
        <v>7.1511612780494174</v>
      </c>
      <c r="N175" s="123">
        <v>6.1641612479777255</v>
      </c>
      <c r="O175" s="123">
        <v>6.6216766266616593</v>
      </c>
      <c r="P175" s="123">
        <v>6.0486188879844507</v>
      </c>
      <c r="Q175" s="123">
        <v>6.1771356069417065</v>
      </c>
      <c r="R175" s="123">
        <v>6.1926414657237254</v>
      </c>
      <c r="S175" s="123">
        <v>6.9884855119541855</v>
      </c>
      <c r="T175" s="123">
        <v>6.9535977881220177</v>
      </c>
      <c r="U175" s="123">
        <v>6.8709360455257489</v>
      </c>
      <c r="V175" s="123">
        <v>6.9937062487234183</v>
      </c>
      <c r="W175" s="123">
        <v>6.5436495672551231</v>
      </c>
      <c r="X175" s="123">
        <v>5.2393057482243135</v>
      </c>
      <c r="Y175" s="123">
        <v>5.2728901288182364</v>
      </c>
      <c r="DA175" s="130" t="s">
        <v>2912</v>
      </c>
    </row>
    <row r="176" spans="1:105" ht="12" customHeight="1" x14ac:dyDescent="0.25">
      <c r="A176" s="97" t="s">
        <v>50</v>
      </c>
      <c r="B176" s="99">
        <v>11.23479649782033</v>
      </c>
      <c r="C176" s="99">
        <v>10.958679912647773</v>
      </c>
      <c r="D176" s="99">
        <v>11.080184160527439</v>
      </c>
      <c r="E176" s="99">
        <v>10.776102363170573</v>
      </c>
      <c r="F176" s="99">
        <v>11.557210273705355</v>
      </c>
      <c r="G176" s="99">
        <v>10.772723600621013</v>
      </c>
      <c r="H176" s="99">
        <v>10.265744392179093</v>
      </c>
      <c r="I176" s="99">
        <v>9.2290809929979236</v>
      </c>
      <c r="J176" s="99">
        <v>8.9513842783539541</v>
      </c>
      <c r="K176" s="99">
        <v>8.4664469264125053</v>
      </c>
      <c r="L176" s="99">
        <v>8.2206976975270525</v>
      </c>
      <c r="M176" s="99">
        <v>8.4342897104867962</v>
      </c>
      <c r="N176" s="99">
        <v>7.2038397645805246</v>
      </c>
      <c r="O176" s="99">
        <v>7.181975767360484</v>
      </c>
      <c r="P176" s="99">
        <v>7.3567872065949746</v>
      </c>
      <c r="Q176" s="99">
        <v>7.0612541581729147</v>
      </c>
      <c r="R176" s="99">
        <v>7.3814517354922948</v>
      </c>
      <c r="S176" s="99">
        <v>8.0348912181864645</v>
      </c>
      <c r="T176" s="99">
        <v>8.298097010336706</v>
      </c>
      <c r="U176" s="99">
        <v>8.2661426161926777</v>
      </c>
      <c r="V176" s="99">
        <v>8.2007349340680324</v>
      </c>
      <c r="W176" s="99">
        <v>7.6428005545815942</v>
      </c>
      <c r="X176" s="99">
        <v>6.7141277274605589</v>
      </c>
      <c r="Y176" s="99">
        <v>6.3022982458769743</v>
      </c>
      <c r="DA176" s="63" t="s">
        <v>2913</v>
      </c>
    </row>
    <row r="177" spans="1:105" ht="12" customHeight="1" x14ac:dyDescent="0.25">
      <c r="A177" s="109" t="s">
        <v>120</v>
      </c>
      <c r="B177" s="110">
        <v>8.6789109522708934</v>
      </c>
      <c r="C177" s="110">
        <v>9.0715764961070526</v>
      </c>
      <c r="D177" s="110">
        <v>9.1175867845625564</v>
      </c>
      <c r="E177" s="110">
        <v>8.278310870036913</v>
      </c>
      <c r="F177" s="110">
        <v>9.8892447826015726</v>
      </c>
      <c r="G177" s="110">
        <v>7.9705131556392512</v>
      </c>
      <c r="H177" s="110">
        <v>8.5699758649542304</v>
      </c>
      <c r="I177" s="110">
        <v>7.8161750654206257</v>
      </c>
      <c r="J177" s="110">
        <v>6.9443155183717273</v>
      </c>
      <c r="K177" s="110">
        <v>6.9671357607848794</v>
      </c>
      <c r="L177" s="110">
        <v>6.4711275228948697</v>
      </c>
      <c r="M177" s="110">
        <v>6.4202418593513881</v>
      </c>
      <c r="N177" s="110">
        <v>5.5495835587316966</v>
      </c>
      <c r="O177" s="110">
        <v>6.278699606911113</v>
      </c>
      <c r="P177" s="110">
        <v>5.2483166271445425</v>
      </c>
      <c r="Q177" s="110">
        <v>5.6657333369889447</v>
      </c>
      <c r="R177" s="110">
        <v>5.5364991333771254</v>
      </c>
      <c r="S177" s="110">
        <v>6.4552745476272699</v>
      </c>
      <c r="T177" s="110">
        <v>6.2949733215414607</v>
      </c>
      <c r="U177" s="110">
        <v>6.208404779066325</v>
      </c>
      <c r="V177" s="110">
        <v>6.4334887426437364</v>
      </c>
      <c r="W177" s="110">
        <v>6.0369943029174946</v>
      </c>
      <c r="X177" s="110">
        <v>4.5617412623248059</v>
      </c>
      <c r="Y177" s="110">
        <v>4.7694455781836762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68.834452602060011</v>
      </c>
      <c r="C3" s="118">
        <f t="shared" si="0"/>
        <v>88.107489492788389</v>
      </c>
      <c r="D3" s="118">
        <f t="shared" si="0"/>
        <v>48.955802766708373</v>
      </c>
      <c r="E3" s="118">
        <f t="shared" si="0"/>
        <v>71.788879106736189</v>
      </c>
      <c r="F3" s="118">
        <f t="shared" si="0"/>
        <v>69.421432848558467</v>
      </c>
      <c r="G3" s="118">
        <f t="shared" si="0"/>
        <v>78.386493899701861</v>
      </c>
      <c r="H3" s="118">
        <f t="shared" si="0"/>
        <v>91.774837427187478</v>
      </c>
      <c r="I3" s="118">
        <f t="shared" si="0"/>
        <v>85.57403001122016</v>
      </c>
      <c r="J3" s="118">
        <f t="shared" si="0"/>
        <v>82.104362294823673</v>
      </c>
      <c r="K3" s="118">
        <f t="shared" si="0"/>
        <v>82.28770108308909</v>
      </c>
      <c r="L3" s="118">
        <f t="shared" si="0"/>
        <v>89.246459520168926</v>
      </c>
      <c r="M3" s="118">
        <f t="shared" si="0"/>
        <v>101.15088028056846</v>
      </c>
      <c r="N3" s="118">
        <f t="shared" si="0"/>
        <v>101.35218122085196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48.559619016849666</v>
      </c>
      <c r="C4" s="123">
        <f t="shared" si="3"/>
        <v>67.465075314350031</v>
      </c>
      <c r="D4" s="123">
        <f t="shared" si="3"/>
        <v>27.753611099217103</v>
      </c>
      <c r="E4" s="123">
        <f t="shared" si="3"/>
        <v>48.089620474382855</v>
      </c>
      <c r="F4" s="123">
        <f t="shared" si="3"/>
        <v>45.169458844071485</v>
      </c>
      <c r="G4" s="123">
        <f t="shared" si="3"/>
        <v>56.094253597807331</v>
      </c>
      <c r="H4" s="123">
        <f t="shared" si="3"/>
        <v>69.531184744347271</v>
      </c>
      <c r="I4" s="123">
        <f t="shared" si="3"/>
        <v>65.574921965182753</v>
      </c>
      <c r="J4" s="123">
        <f t="shared" si="3"/>
        <v>62.744597809599256</v>
      </c>
      <c r="K4" s="123">
        <f t="shared" si="3"/>
        <v>64.010779213260719</v>
      </c>
      <c r="L4" s="123">
        <f t="shared" si="3"/>
        <v>71.128518488984767</v>
      </c>
      <c r="M4" s="123">
        <f t="shared" si="3"/>
        <v>81.548751600625522</v>
      </c>
      <c r="N4" s="123">
        <f t="shared" si="3"/>
        <v>81.42574855730355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48.063485731093145</v>
      </c>
      <c r="C5" s="99">
        <v>66.794233171594882</v>
      </c>
      <c r="D5" s="99">
        <v>27.480989222039835</v>
      </c>
      <c r="E5" s="99">
        <v>47.663340957002909</v>
      </c>
      <c r="F5" s="99">
        <v>44.745572799377285</v>
      </c>
      <c r="G5" s="99">
        <v>55.575157205274643</v>
      </c>
      <c r="H5" s="99">
        <v>68.907307093102688</v>
      </c>
      <c r="I5" s="99">
        <v>65.006335080557591</v>
      </c>
      <c r="J5" s="99">
        <v>62.225129170515856</v>
      </c>
      <c r="K5" s="99">
        <v>63.489627059135266</v>
      </c>
      <c r="L5" s="99">
        <v>70.53179997632742</v>
      </c>
      <c r="M5" s="99">
        <v>80.863391635078912</v>
      </c>
      <c r="N5" s="99">
        <v>80.788672004519427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0.49613328575651872</v>
      </c>
      <c r="C6" s="99">
        <v>0.67084214275514353</v>
      </c>
      <c r="D6" s="99">
        <v>0.27262187717726943</v>
      </c>
      <c r="E6" s="99">
        <v>0.42627951737994796</v>
      </c>
      <c r="F6" s="99">
        <v>0.423886044694197</v>
      </c>
      <c r="G6" s="99">
        <v>0.51909639253268924</v>
      </c>
      <c r="H6" s="99">
        <v>0.62387765124458328</v>
      </c>
      <c r="I6" s="99">
        <v>0.56858688462516349</v>
      </c>
      <c r="J6" s="99">
        <v>0.51946863908340124</v>
      </c>
      <c r="K6" s="99">
        <v>0.52115215412545235</v>
      </c>
      <c r="L6" s="99">
        <v>0.59671851265734277</v>
      </c>
      <c r="M6" s="99">
        <v>0.68535996554660439</v>
      </c>
      <c r="N6" s="99">
        <v>0.63707655278412922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0.61803920501641274</v>
      </c>
      <c r="C7" s="123">
        <f t="shared" si="6"/>
        <v>0.89650080396598297</v>
      </c>
      <c r="D7" s="123">
        <f t="shared" si="6"/>
        <v>1.1504022253120751</v>
      </c>
      <c r="E7" s="123">
        <f t="shared" si="6"/>
        <v>4.5586077162047456</v>
      </c>
      <c r="F7" s="123">
        <f t="shared" si="6"/>
        <v>2.9714689432091053</v>
      </c>
      <c r="G7" s="123">
        <f t="shared" si="6"/>
        <v>3.0052519188017928</v>
      </c>
      <c r="H7" s="123">
        <f t="shared" si="6"/>
        <v>3.034639673769441</v>
      </c>
      <c r="I7" s="123">
        <f t="shared" si="6"/>
        <v>2.2020227151655032</v>
      </c>
      <c r="J7" s="123">
        <f t="shared" si="6"/>
        <v>2.3721048444302082</v>
      </c>
      <c r="K7" s="123">
        <f t="shared" si="6"/>
        <v>1.473687440169628</v>
      </c>
      <c r="L7" s="123">
        <f t="shared" si="6"/>
        <v>0.82981725949706242</v>
      </c>
      <c r="M7" s="123">
        <f t="shared" si="6"/>
        <v>1.2618750424585345</v>
      </c>
      <c r="N7" s="123">
        <f t="shared" si="6"/>
        <v>3.0137184946879039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0.61803920501641274</v>
      </c>
      <c r="C8" s="99">
        <f>RES_hhdet_tesh!C8/RES_summary!C$19</f>
        <v>0.89650080396598297</v>
      </c>
      <c r="D8" s="99">
        <f>RES_hhdet_tesh!D8/RES_summary!D$19</f>
        <v>1.1504022253120751</v>
      </c>
      <c r="E8" s="99">
        <f>RES_hhdet_tesh!E8/RES_summary!E$19</f>
        <v>4.5586077162047456</v>
      </c>
      <c r="F8" s="99">
        <f>RES_hhdet_tesh!F8/RES_summary!F$19</f>
        <v>2.9714689432091053</v>
      </c>
      <c r="G8" s="99">
        <f>RES_hhdet_tesh!G8/RES_summary!G$19</f>
        <v>3.0052519188017928</v>
      </c>
      <c r="H8" s="99">
        <f>RES_hhdet_tesh!H8/RES_summary!H$19</f>
        <v>3.034639673769441</v>
      </c>
      <c r="I8" s="99">
        <f>RES_hhdet_tesh!I8/RES_summary!I$19</f>
        <v>2.2020227151655032</v>
      </c>
      <c r="J8" s="99">
        <f>RES_hhdet_tesh!J8/RES_summary!J$19</f>
        <v>2.3721048444302082</v>
      </c>
      <c r="K8" s="99">
        <f>RES_hhdet_tesh!K8/RES_summary!K$19</f>
        <v>1.473687440169628</v>
      </c>
      <c r="L8" s="99">
        <f>RES_hhdet_tesh!L8/RES_summary!L$19</f>
        <v>0.82981725949706242</v>
      </c>
      <c r="M8" s="99">
        <f>RES_hhdet_tesh!M8/RES_summary!M$19</f>
        <v>1.2618750424585345</v>
      </c>
      <c r="N8" s="99">
        <f>RES_hhdet_tesh!N8/RES_summary!N$19</f>
        <v>3.0137184946879039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12.920793240176963</v>
      </c>
      <c r="C9" s="123">
        <v>12.883550364100605</v>
      </c>
      <c r="D9" s="123">
        <v>13.123282777851301</v>
      </c>
      <c r="E9" s="123">
        <v>12.659517461077636</v>
      </c>
      <c r="F9" s="123">
        <v>13.837126998018739</v>
      </c>
      <c r="G9" s="123">
        <v>12.912154841837895</v>
      </c>
      <c r="H9" s="123">
        <v>12.650210055329811</v>
      </c>
      <c r="I9" s="123">
        <v>11.807452785593288</v>
      </c>
      <c r="J9" s="123">
        <v>11.52603881612302</v>
      </c>
      <c r="K9" s="123">
        <v>11.409031989082296</v>
      </c>
      <c r="L9" s="123">
        <v>12.203806119633082</v>
      </c>
      <c r="M9" s="123">
        <v>13.235768965434628</v>
      </c>
      <c r="N9" s="123">
        <v>12.508532652828031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12.844730227500742</v>
      </c>
      <c r="C11" s="99">
        <v>13.051090309023502</v>
      </c>
      <c r="D11" s="99">
        <v>12.88766896899782</v>
      </c>
      <c r="E11" s="99">
        <v>12.705575233609425</v>
      </c>
      <c r="F11" s="99">
        <v>14.382213434844957</v>
      </c>
      <c r="G11" s="99">
        <v>13.084383246551594</v>
      </c>
      <c r="H11" s="99">
        <v>12.754985983025808</v>
      </c>
      <c r="I11" s="99">
        <v>11.587111093858153</v>
      </c>
      <c r="J11" s="99">
        <v>11.043529982095828</v>
      </c>
      <c r="K11" s="99">
        <v>11.203470901373199</v>
      </c>
      <c r="L11" s="99">
        <v>12.164396849430819</v>
      </c>
      <c r="M11" s="99">
        <v>13.687286513739984</v>
      </c>
      <c r="N11" s="99">
        <v>12.774115459734395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12.844730227500744</v>
      </c>
      <c r="C12" s="99">
        <v>13.051589130066525</v>
      </c>
      <c r="D12" s="99">
        <v>12.888240138976469</v>
      </c>
      <c r="E12" s="99">
        <v>12.707497716867659</v>
      </c>
      <c r="F12" s="99">
        <v>14.385813284165053</v>
      </c>
      <c r="G12" s="99">
        <v>13.09311149625375</v>
      </c>
      <c r="H12" s="99">
        <v>12.763840275326588</v>
      </c>
      <c r="I12" s="99">
        <v>11.602500002460214</v>
      </c>
      <c r="J12" s="99">
        <v>11.058767868450355</v>
      </c>
      <c r="K12" s="99">
        <v>11.214975445874463</v>
      </c>
      <c r="L12" s="99">
        <v>12.173422781457495</v>
      </c>
      <c r="M12" s="99">
        <v>13.691685364931589</v>
      </c>
      <c r="N12" s="99">
        <v>12.776563417308466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2.3591657078526258</v>
      </c>
      <c r="C13" s="102">
        <v>2.0830124262283793</v>
      </c>
      <c r="D13" s="102">
        <v>2.4043457126694028</v>
      </c>
      <c r="E13" s="102">
        <v>1.9825551990197878</v>
      </c>
      <c r="F13" s="102">
        <v>2.7862088017183813</v>
      </c>
      <c r="G13" s="102">
        <v>2.1191193921978098</v>
      </c>
      <c r="H13" s="102">
        <v>2.0151081848208849</v>
      </c>
      <c r="I13" s="102">
        <v>1.6942298079258731</v>
      </c>
      <c r="J13" s="102">
        <v>2.0379819876414182</v>
      </c>
      <c r="K13" s="102">
        <v>1.6396951187777911</v>
      </c>
      <c r="L13" s="102">
        <v>1.7023515645110525</v>
      </c>
      <c r="M13" s="102">
        <v>2.3847486175227277</v>
      </c>
      <c r="N13" s="102">
        <v>1.6160564151275645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10.485564519648115</v>
      </c>
      <c r="C14" s="105">
        <v>10.968576703838144</v>
      </c>
      <c r="D14" s="105">
        <v>10.483894426307067</v>
      </c>
      <c r="E14" s="105">
        <v>10.72494251784787</v>
      </c>
      <c r="F14" s="105">
        <v>11.599604482446674</v>
      </c>
      <c r="G14" s="105">
        <v>10.97399210405594</v>
      </c>
      <c r="H14" s="105">
        <v>10.748732090505703</v>
      </c>
      <c r="I14" s="105">
        <v>9.9082701945343405</v>
      </c>
      <c r="J14" s="105">
        <v>9.0207858808089405</v>
      </c>
      <c r="K14" s="105">
        <v>9.5752803270966727</v>
      </c>
      <c r="L14" s="105">
        <v>10.471071216946441</v>
      </c>
      <c r="M14" s="105">
        <v>11.30693674740886</v>
      </c>
      <c r="N14" s="105">
        <v>11.160507002180903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12.996201238281417</v>
      </c>
      <c r="C15" s="102">
        <v>12.717436768593066</v>
      </c>
      <c r="D15" s="102">
        <v>13.356822757310885</v>
      </c>
      <c r="E15" s="102">
        <v>12.613807054808991</v>
      </c>
      <c r="F15" s="102">
        <v>13.29678273489475</v>
      </c>
      <c r="G15" s="102">
        <v>12.741330100110453</v>
      </c>
      <c r="H15" s="102">
        <v>12.566156104857255</v>
      </c>
      <c r="I15" s="102">
        <v>11.832252002167298</v>
      </c>
      <c r="J15" s="102">
        <v>11.581953258176741</v>
      </c>
      <c r="K15" s="102">
        <v>11.431701577606571</v>
      </c>
      <c r="L15" s="102">
        <v>12.206045006862999</v>
      </c>
      <c r="M15" s="102">
        <v>13.180069016457253</v>
      </c>
      <c r="N15" s="102">
        <v>12.475968890563999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12.996201238281417</v>
      </c>
      <c r="C16" s="105">
        <v>12.718194086484308</v>
      </c>
      <c r="D16" s="105">
        <v>13.358519516671661</v>
      </c>
      <c r="E16" s="105">
        <v>12.616863178298731</v>
      </c>
      <c r="F16" s="105">
        <v>13.300155219073369</v>
      </c>
      <c r="G16" s="105">
        <v>12.749699437866731</v>
      </c>
      <c r="H16" s="105">
        <v>12.572722017347271</v>
      </c>
      <c r="I16" s="105">
        <v>11.845191171373532</v>
      </c>
      <c r="J16" s="105">
        <v>11.597954031388735</v>
      </c>
      <c r="K16" s="105">
        <v>11.447354141247111</v>
      </c>
      <c r="L16" s="105">
        <v>12.224684306695242</v>
      </c>
      <c r="M16" s="105">
        <v>13.190430083632995</v>
      </c>
      <c r="N16" s="105">
        <v>12.481156486167539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2.3872816337104288</v>
      </c>
      <c r="C17" s="99">
        <v>2.0286986885077933</v>
      </c>
      <c r="D17" s="99">
        <v>2.4929116002996525</v>
      </c>
      <c r="E17" s="99">
        <v>1.9671777370010228</v>
      </c>
      <c r="F17" s="99">
        <v>2.5748638605823624</v>
      </c>
      <c r="G17" s="99">
        <v>2.0612520664180578</v>
      </c>
      <c r="H17" s="99">
        <v>1.9827345997672552</v>
      </c>
      <c r="I17" s="99">
        <v>1.7318450878204403</v>
      </c>
      <c r="J17" s="99">
        <v>2.1484693174021046</v>
      </c>
      <c r="K17" s="99">
        <v>1.6788428158271442</v>
      </c>
      <c r="L17" s="99">
        <v>1.7044924622632975</v>
      </c>
      <c r="M17" s="99">
        <v>2.2965925045118354</v>
      </c>
      <c r="N17" s="99">
        <v>1.5696146974754273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10.608919604570989</v>
      </c>
      <c r="C18" s="99">
        <v>10.689495397976515</v>
      </c>
      <c r="D18" s="99">
        <v>10.865607916372008</v>
      </c>
      <c r="E18" s="99">
        <v>10.649685441297709</v>
      </c>
      <c r="F18" s="99">
        <v>10.725291358491008</v>
      </c>
      <c r="G18" s="99">
        <v>10.688447371448673</v>
      </c>
      <c r="H18" s="99">
        <v>10.589987417580014</v>
      </c>
      <c r="I18" s="99">
        <v>10.113346083553093</v>
      </c>
      <c r="J18" s="99">
        <v>9.449484713986628</v>
      </c>
      <c r="K18" s="99">
        <v>9.7685113254199649</v>
      </c>
      <c r="L18" s="99">
        <v>10.520191844431945</v>
      </c>
      <c r="M18" s="99">
        <v>10.893837579121158</v>
      </c>
      <c r="N18" s="99">
        <v>10.911541788692112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6.7360011400169721</v>
      </c>
      <c r="C19" s="123">
        <v>6.8623630103717863</v>
      </c>
      <c r="D19" s="123">
        <v>6.9285066643278963</v>
      </c>
      <c r="E19" s="123">
        <v>6.4811334550709452</v>
      </c>
      <c r="F19" s="123">
        <v>7.4433780632591411</v>
      </c>
      <c r="G19" s="123">
        <v>6.3748335412548478</v>
      </c>
      <c r="H19" s="123">
        <v>6.558802953740952</v>
      </c>
      <c r="I19" s="123">
        <v>5.9896325452786252</v>
      </c>
      <c r="J19" s="123">
        <v>5.4616208246711828</v>
      </c>
      <c r="K19" s="123">
        <v>5.3942024405764561</v>
      </c>
      <c r="L19" s="123">
        <v>5.0843176520540103</v>
      </c>
      <c r="M19" s="123">
        <v>5.1044846720497601</v>
      </c>
      <c r="N19" s="123">
        <v>4.4041815160324642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6.9249625550148934</v>
      </c>
      <c r="C21" s="99">
        <v>6.7614878940731948</v>
      </c>
      <c r="D21" s="99">
        <v>6.8461612772256464</v>
      </c>
      <c r="E21" s="99">
        <v>6.6704990654487251</v>
      </c>
      <c r="F21" s="99">
        <v>7.1671713736337219</v>
      </c>
      <c r="G21" s="99">
        <v>6.6918936250370562</v>
      </c>
      <c r="H21" s="99">
        <v>6.3892675571795046</v>
      </c>
      <c r="I21" s="99">
        <v>5.7495234432202</v>
      </c>
      <c r="J21" s="99">
        <v>5.5772641539543386</v>
      </c>
      <c r="K21" s="99">
        <v>5.2760341357221465</v>
      </c>
      <c r="L21" s="99">
        <v>5.1238782639703349</v>
      </c>
      <c r="M21" s="99">
        <v>5.2578890847278315</v>
      </c>
      <c r="N21" s="99">
        <v>4.4914292224395549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6.6131728723709466</v>
      </c>
      <c r="C22" s="110">
        <v>6.9279318359658708</v>
      </c>
      <c r="D22" s="110">
        <v>6.982033363383974</v>
      </c>
      <c r="E22" s="110">
        <v>6.3580434693232837</v>
      </c>
      <c r="F22" s="110">
        <v>7.622905336549227</v>
      </c>
      <c r="G22" s="110">
        <v>6.1687858065293106</v>
      </c>
      <c r="H22" s="110">
        <v>6.6608651091070179</v>
      </c>
      <c r="I22" s="110">
        <v>6.0883883819392004</v>
      </c>
      <c r="J22" s="110">
        <v>5.4140085697459508</v>
      </c>
      <c r="K22" s="110">
        <v>5.4428871659140858</v>
      </c>
      <c r="L22" s="110">
        <v>5.0680117746084843</v>
      </c>
      <c r="M22" s="110">
        <v>5.04125717763515</v>
      </c>
      <c r="N22" s="110">
        <v>4.3682332521900475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71.326150432726635</v>
      </c>
      <c r="C24" s="118">
        <f t="shared" si="7"/>
        <v>73.093274696948427</v>
      </c>
      <c r="D24" s="118">
        <f t="shared" si="7"/>
        <v>74.414325884276394</v>
      </c>
      <c r="E24" s="118">
        <f t="shared" si="7"/>
        <v>82.351927803122663</v>
      </c>
      <c r="F24" s="118">
        <f t="shared" si="7"/>
        <v>80.850175371082926</v>
      </c>
      <c r="G24" s="118">
        <f t="shared" si="7"/>
        <v>88.151260848011759</v>
      </c>
      <c r="H24" s="118">
        <f t="shared" si="7"/>
        <v>83.57447797519437</v>
      </c>
      <c r="I24" s="118">
        <f t="shared" si="7"/>
        <v>82.463254010828592</v>
      </c>
      <c r="J24" s="118">
        <f t="shared" si="7"/>
        <v>91.312645377602522</v>
      </c>
      <c r="K24" s="118">
        <f t="shared" si="7"/>
        <v>89.859203622446515</v>
      </c>
      <c r="L24" s="118">
        <f t="shared" si="7"/>
        <v>92.472422950930465</v>
      </c>
      <c r="M24" s="118">
        <f t="shared" si="7"/>
        <v>85.230694338207982</v>
      </c>
      <c r="N24" s="118">
        <f t="shared" si="7"/>
        <v>90.958547381274172</v>
      </c>
      <c r="O24" s="118">
        <f t="shared" si="7"/>
        <v>92.277781694728915</v>
      </c>
      <c r="P24" s="118">
        <f t="shared" si="7"/>
        <v>82.630567513754457</v>
      </c>
      <c r="Q24" s="118">
        <f t="shared" si="7"/>
        <v>87.297907662543608</v>
      </c>
      <c r="R24" s="118">
        <f t="shared" ref="R24:V24" si="8">R25+R28+R30+R39</f>
        <v>88.966175173143185</v>
      </c>
      <c r="S24" s="118">
        <f t="shared" si="8"/>
        <v>93.590234572091646</v>
      </c>
      <c r="T24" s="118">
        <f t="shared" si="8"/>
        <v>89.310235573024215</v>
      </c>
      <c r="U24" s="118">
        <f t="shared" si="8"/>
        <v>91.645240389923174</v>
      </c>
      <c r="V24" s="118">
        <f t="shared" si="8"/>
        <v>90.162845695783304</v>
      </c>
      <c r="W24" s="118">
        <f t="shared" ref="W24:Y24" si="9">W25+W28+W30+W39</f>
        <v>96.560799419176249</v>
      </c>
      <c r="X24" s="118">
        <f t="shared" si="9"/>
        <v>87.705990286934863</v>
      </c>
      <c r="Y24" s="118">
        <f t="shared" si="9"/>
        <v>84.585043682573783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51.051335521332113</v>
      </c>
      <c r="C25" s="123">
        <f t="shared" si="10"/>
        <v>52.530438398945861</v>
      </c>
      <c r="D25" s="123">
        <f t="shared" si="10"/>
        <v>53.617765726759011</v>
      </c>
      <c r="E25" s="123">
        <f t="shared" si="10"/>
        <v>61.009567980907207</v>
      </c>
      <c r="F25" s="123">
        <f t="shared" si="10"/>
        <v>58.741727228412543</v>
      </c>
      <c r="G25" s="123">
        <f t="shared" si="10"/>
        <v>67.923918401174376</v>
      </c>
      <c r="H25" s="123">
        <f t="shared" si="10"/>
        <v>62.945780486868209</v>
      </c>
      <c r="I25" s="123">
        <f t="shared" si="10"/>
        <v>63.189737054040521</v>
      </c>
      <c r="J25" s="123">
        <f t="shared" si="10"/>
        <v>72.199729940925252</v>
      </c>
      <c r="K25" s="123">
        <f t="shared" si="10"/>
        <v>70.502676458098378</v>
      </c>
      <c r="L25" s="123">
        <f t="shared" si="10"/>
        <v>72.990118367515635</v>
      </c>
      <c r="M25" s="123">
        <f t="shared" si="10"/>
        <v>64.093264568568429</v>
      </c>
      <c r="N25" s="123">
        <f t="shared" si="10"/>
        <v>69.249339864467075</v>
      </c>
      <c r="O25" s="123">
        <f t="shared" si="10"/>
        <v>72.568731123596535</v>
      </c>
      <c r="P25" s="123">
        <f t="shared" si="10"/>
        <v>64.136048449191549</v>
      </c>
      <c r="Q25" s="123">
        <f t="shared" si="10"/>
        <v>66.735086809393167</v>
      </c>
      <c r="R25" s="123">
        <f t="shared" ref="R25:V25" si="11">SUM(R26:R27)</f>
        <v>69.62568207276307</v>
      </c>
      <c r="S25" s="123">
        <f t="shared" si="11"/>
        <v>71.889304750118143</v>
      </c>
      <c r="T25" s="123">
        <f t="shared" si="11"/>
        <v>68.549543577650425</v>
      </c>
      <c r="U25" s="123">
        <f t="shared" si="11"/>
        <v>70.014150609528443</v>
      </c>
      <c r="V25" s="123">
        <f t="shared" si="11"/>
        <v>69.516199352827712</v>
      </c>
      <c r="W25" s="123">
        <f t="shared" ref="W25:Y25" si="12">SUM(W26:W27)</f>
        <v>78.039180995456803</v>
      </c>
      <c r="X25" s="123">
        <f t="shared" si="12"/>
        <v>71.17667759496733</v>
      </c>
      <c r="Y25" s="123">
        <f t="shared" si="12"/>
        <v>68.524414101891949</v>
      </c>
      <c r="DA25" s="130" t="s">
        <v>2937</v>
      </c>
    </row>
    <row r="26" spans="1:105" ht="12" customHeight="1" x14ac:dyDescent="0.25">
      <c r="A26" s="97" t="s">
        <v>74</v>
      </c>
      <c r="B26" s="99">
        <v>49.767040137314162</v>
      </c>
      <c r="C26" s="99">
        <v>51.243782090892353</v>
      </c>
      <c r="D26" s="99">
        <v>52.320175567059039</v>
      </c>
      <c r="E26" s="99">
        <v>59.675295372230437</v>
      </c>
      <c r="F26" s="99">
        <v>57.382724832134826</v>
      </c>
      <c r="G26" s="99">
        <v>66.374012288906044</v>
      </c>
      <c r="H26" s="99">
        <v>61.552558659440635</v>
      </c>
      <c r="I26" s="99">
        <v>61.837560160778239</v>
      </c>
      <c r="J26" s="99">
        <v>70.723688874386838</v>
      </c>
      <c r="K26" s="99">
        <v>69.084973117197052</v>
      </c>
      <c r="L26" s="99">
        <v>71.478302895439455</v>
      </c>
      <c r="M26" s="99">
        <v>62.763382504476404</v>
      </c>
      <c r="N26" s="99">
        <v>67.910531883210979</v>
      </c>
      <c r="O26" s="99">
        <v>71.079964790150711</v>
      </c>
      <c r="P26" s="99">
        <v>62.786449011311674</v>
      </c>
      <c r="Q26" s="99">
        <v>65.468888860406082</v>
      </c>
      <c r="R26" s="99">
        <v>68.30925864919837</v>
      </c>
      <c r="S26" s="99">
        <v>70.540598424010085</v>
      </c>
      <c r="T26" s="99">
        <v>67.276450588915409</v>
      </c>
      <c r="U26" s="99">
        <v>68.705954957737731</v>
      </c>
      <c r="V26" s="99">
        <v>68.223699668363238</v>
      </c>
      <c r="W26" s="99">
        <v>76.196053026212169</v>
      </c>
      <c r="X26" s="99">
        <v>69.43556560144809</v>
      </c>
      <c r="Y26" s="99">
        <v>66.927613005221687</v>
      </c>
      <c r="DA26" s="63" t="s">
        <v>2938</v>
      </c>
    </row>
    <row r="27" spans="1:105" ht="12" customHeight="1" x14ac:dyDescent="0.25">
      <c r="A27" s="97" t="s">
        <v>53</v>
      </c>
      <c r="B27" s="99">
        <v>1.2842953840179507</v>
      </c>
      <c r="C27" s="99">
        <v>1.2866563080535121</v>
      </c>
      <c r="D27" s="99">
        <v>1.2975901596999713</v>
      </c>
      <c r="E27" s="99">
        <v>1.3342726086767691</v>
      </c>
      <c r="F27" s="99">
        <v>1.359002396277718</v>
      </c>
      <c r="G27" s="99">
        <v>1.5499061122683351</v>
      </c>
      <c r="H27" s="99">
        <v>1.3932218274275761</v>
      </c>
      <c r="I27" s="99">
        <v>1.3521768932622791</v>
      </c>
      <c r="J27" s="99">
        <v>1.4760410665384178</v>
      </c>
      <c r="K27" s="99">
        <v>1.4177033409013298</v>
      </c>
      <c r="L27" s="99">
        <v>1.5118154720761812</v>
      </c>
      <c r="M27" s="99">
        <v>1.3298820640920277</v>
      </c>
      <c r="N27" s="99">
        <v>1.3388079812561016</v>
      </c>
      <c r="O27" s="99">
        <v>1.4887663334458172</v>
      </c>
      <c r="P27" s="99">
        <v>1.3495994378798755</v>
      </c>
      <c r="Q27" s="99">
        <v>1.2661979489870776</v>
      </c>
      <c r="R27" s="99">
        <v>1.3164234235647008</v>
      </c>
      <c r="S27" s="99">
        <v>1.3487063261080556</v>
      </c>
      <c r="T27" s="99">
        <v>1.2730929887350222</v>
      </c>
      <c r="U27" s="99">
        <v>1.3081956517907181</v>
      </c>
      <c r="V27" s="99">
        <v>1.2924996844644727</v>
      </c>
      <c r="W27" s="99">
        <v>1.8431279692446403</v>
      </c>
      <c r="X27" s="99">
        <v>1.7411119935192345</v>
      </c>
      <c r="Y27" s="99">
        <v>1.5968010966702579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0.61802023295465558</v>
      </c>
      <c r="C28" s="123">
        <f t="shared" si="13"/>
        <v>0.81957638612659001</v>
      </c>
      <c r="D28" s="123">
        <f t="shared" si="13"/>
        <v>0.727124412084861</v>
      </c>
      <c r="E28" s="123">
        <f t="shared" si="13"/>
        <v>2.2114030298191616</v>
      </c>
      <c r="F28" s="123">
        <f t="shared" si="13"/>
        <v>0.90043234789601578</v>
      </c>
      <c r="G28" s="123">
        <f t="shared" si="13"/>
        <v>1.0053383059437484</v>
      </c>
      <c r="H28" s="123">
        <f t="shared" si="13"/>
        <v>1.4507664464909029</v>
      </c>
      <c r="I28" s="123">
        <f t="shared" si="13"/>
        <v>1.5498077918042112</v>
      </c>
      <c r="J28" s="123">
        <f t="shared" si="13"/>
        <v>2.2226845793230221</v>
      </c>
      <c r="K28" s="123">
        <f t="shared" si="13"/>
        <v>2.6391873503930992</v>
      </c>
      <c r="L28" s="123">
        <f t="shared" si="13"/>
        <v>2.2527141152657078</v>
      </c>
      <c r="M28" s="123">
        <f t="shared" si="13"/>
        <v>2.7959396543474635</v>
      </c>
      <c r="N28" s="123">
        <f t="shared" si="13"/>
        <v>4.8461715736044457</v>
      </c>
      <c r="O28" s="123">
        <f t="shared" si="13"/>
        <v>2.953412648667515</v>
      </c>
      <c r="P28" s="123">
        <f t="shared" si="13"/>
        <v>2.2310393873006702</v>
      </c>
      <c r="Q28" s="123">
        <f t="shared" si="13"/>
        <v>4.4816853766314297</v>
      </c>
      <c r="R28" s="123">
        <f t="shared" si="13"/>
        <v>3.0978541187394373</v>
      </c>
      <c r="S28" s="123">
        <f t="shared" si="13"/>
        <v>4.645076600913832</v>
      </c>
      <c r="T28" s="123">
        <f t="shared" si="13"/>
        <v>3.6770754458644359</v>
      </c>
      <c r="U28" s="123">
        <f t="shared" si="13"/>
        <v>4.6083068093989539</v>
      </c>
      <c r="V28" s="123">
        <f t="shared" si="13"/>
        <v>3.6254588117079098</v>
      </c>
      <c r="W28" s="123">
        <f t="shared" si="13"/>
        <v>3.4972924887613743</v>
      </c>
      <c r="X28" s="123">
        <f t="shared" si="13"/>
        <v>5.1838666777306175</v>
      </c>
      <c r="Y28" s="123">
        <f t="shared" si="13"/>
        <v>4.3461023324575647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0.61802023295465558</v>
      </c>
      <c r="C29" s="99">
        <f>RES_hhdet_tesh!C29/RES_summary!C$19</f>
        <v>0.81957638612659001</v>
      </c>
      <c r="D29" s="99">
        <f>RES_hhdet_tesh!D29/RES_summary!D$19</f>
        <v>0.727124412084861</v>
      </c>
      <c r="E29" s="99">
        <f>RES_hhdet_tesh!E29/RES_summary!E$19</f>
        <v>2.2114030298191616</v>
      </c>
      <c r="F29" s="99">
        <f>RES_hhdet_tesh!F29/RES_summary!F$19</f>
        <v>0.90043234789601578</v>
      </c>
      <c r="G29" s="99">
        <f>RES_hhdet_tesh!G29/RES_summary!G$19</f>
        <v>1.0053383059437484</v>
      </c>
      <c r="H29" s="99">
        <f>RES_hhdet_tesh!H29/RES_summary!H$19</f>
        <v>1.4507664464909029</v>
      </c>
      <c r="I29" s="99">
        <f>RES_hhdet_tesh!I29/RES_summary!I$19</f>
        <v>1.5498077918042112</v>
      </c>
      <c r="J29" s="99">
        <f>RES_hhdet_tesh!J29/RES_summary!J$19</f>
        <v>2.2226845793230221</v>
      </c>
      <c r="K29" s="99">
        <f>RES_hhdet_tesh!K29/RES_summary!K$19</f>
        <v>2.6391873503930992</v>
      </c>
      <c r="L29" s="99">
        <f>RES_hhdet_tesh!L29/RES_summary!L$19</f>
        <v>2.2527141152657078</v>
      </c>
      <c r="M29" s="99">
        <f>RES_hhdet_tesh!M29/RES_summary!M$19</f>
        <v>2.7959396543474635</v>
      </c>
      <c r="N29" s="99">
        <f>RES_hhdet_tesh!N29/RES_summary!N$19</f>
        <v>4.8461715736044457</v>
      </c>
      <c r="O29" s="99">
        <f>RES_hhdet_tesh!O29/RES_summary!O$19</f>
        <v>2.953412648667515</v>
      </c>
      <c r="P29" s="99">
        <f>RES_hhdet_tesh!P29/RES_summary!P$19</f>
        <v>2.2310393873006702</v>
      </c>
      <c r="Q29" s="99">
        <f>RES_hhdet_tesh!Q29/RES_summary!Q$19</f>
        <v>4.4816853766314297</v>
      </c>
      <c r="R29" s="99">
        <f>RES_hhdet_tesh!R29/RES_summary!R$19</f>
        <v>3.0978541187394373</v>
      </c>
      <c r="S29" s="99">
        <f>RES_hhdet_tesh!S29/RES_summary!S$19</f>
        <v>4.645076600913832</v>
      </c>
      <c r="T29" s="99">
        <f>RES_hhdet_tesh!T29/RES_summary!T$19</f>
        <v>3.6770754458644359</v>
      </c>
      <c r="U29" s="99">
        <f>RES_hhdet_tesh!U29/RES_summary!U$19</f>
        <v>4.6083068093989539</v>
      </c>
      <c r="V29" s="99">
        <f>RES_hhdet_tesh!V29/RES_summary!V$19</f>
        <v>3.6254588117079098</v>
      </c>
      <c r="W29" s="99">
        <f>RES_hhdet_tesh!W29/RES_summary!W$19</f>
        <v>3.4972924887613743</v>
      </c>
      <c r="X29" s="99">
        <f>RES_hhdet_tesh!X29/RES_summary!X$19</f>
        <v>5.1838666777306175</v>
      </c>
      <c r="Y29" s="99">
        <f>RES_hhdet_tesh!Y29/RES_summary!Y$19</f>
        <v>4.3461023324575647</v>
      </c>
      <c r="DA29" s="63" t="s">
        <v>2941</v>
      </c>
    </row>
    <row r="30" spans="1:105" ht="12" customHeight="1" x14ac:dyDescent="0.25">
      <c r="A30" s="121" t="s">
        <v>55</v>
      </c>
      <c r="B30" s="123">
        <v>12.920793188814931</v>
      </c>
      <c r="C30" s="123">
        <v>12.879246763947256</v>
      </c>
      <c r="D30" s="123">
        <v>13.138938930698073</v>
      </c>
      <c r="E30" s="123">
        <v>12.65293641910279</v>
      </c>
      <c r="F30" s="123">
        <v>13.759990725498222</v>
      </c>
      <c r="G30" s="123">
        <v>12.862415210523446</v>
      </c>
      <c r="H30" s="123">
        <v>12.609846953330099</v>
      </c>
      <c r="I30" s="123">
        <v>11.747270637209601</v>
      </c>
      <c r="J30" s="123">
        <v>11.417561313367075</v>
      </c>
      <c r="K30" s="123">
        <v>11.33536424905139</v>
      </c>
      <c r="L30" s="123">
        <v>12.14118634144543</v>
      </c>
      <c r="M30" s="123">
        <v>13.222179017099286</v>
      </c>
      <c r="N30" s="123">
        <v>12.448804757115523</v>
      </c>
      <c r="O30" s="123">
        <v>11.980806228699157</v>
      </c>
      <c r="P30" s="123">
        <v>11.952348323350229</v>
      </c>
      <c r="Q30" s="123">
        <v>11.620890192963948</v>
      </c>
      <c r="R30" s="123">
        <v>11.753844112555097</v>
      </c>
      <c r="S30" s="123">
        <v>11.904157160164571</v>
      </c>
      <c r="T30" s="123">
        <v>11.902607195415669</v>
      </c>
      <c r="U30" s="123">
        <v>11.846178902459537</v>
      </c>
      <c r="V30" s="123">
        <v>11.704441472066671</v>
      </c>
      <c r="W30" s="123">
        <v>10.037873479728908</v>
      </c>
      <c r="X30" s="123">
        <v>7.3695006319521204</v>
      </c>
      <c r="Y30" s="123">
        <v>7.6737675790995326</v>
      </c>
      <c r="DA30" s="130" t="s">
        <v>2942</v>
      </c>
    </row>
    <row r="31" spans="1:105" ht="12" customHeight="1" x14ac:dyDescent="0.25">
      <c r="A31" s="97" t="s">
        <v>141</v>
      </c>
      <c r="B31" s="99">
        <v>12.84473022750074</v>
      </c>
      <c r="C31" s="99">
        <v>13.050807876063406</v>
      </c>
      <c r="D31" s="99">
        <v>12.887038747726059</v>
      </c>
      <c r="E31" s="99">
        <v>12.704255022208846</v>
      </c>
      <c r="F31" s="99">
        <v>14.378521613298261</v>
      </c>
      <c r="G31" s="99">
        <v>13.078045389543716</v>
      </c>
      <c r="H31" s="99">
        <v>12.743796278991109</v>
      </c>
      <c r="I31" s="99">
        <v>11.572374746634262</v>
      </c>
      <c r="J31" s="99">
        <v>11.018575413290851</v>
      </c>
      <c r="K31" s="99">
        <v>11.164637483145826</v>
      </c>
      <c r="L31" s="99">
        <v>12.107955668454707</v>
      </c>
      <c r="M31" s="99">
        <v>13.600643779570991</v>
      </c>
      <c r="N31" s="99">
        <v>12.672557937198635</v>
      </c>
      <c r="O31" s="99">
        <v>12.162808286753167</v>
      </c>
      <c r="P31" s="99">
        <v>11.192911435913222</v>
      </c>
      <c r="Q31" s="99">
        <v>11.400874438300518</v>
      </c>
      <c r="R31" s="99">
        <v>11.724249846336603</v>
      </c>
      <c r="S31" s="99">
        <v>12.038857773137202</v>
      </c>
      <c r="T31" s="99">
        <v>12.1209500782814</v>
      </c>
      <c r="U31" s="99">
        <v>11.584913604022947</v>
      </c>
      <c r="V31" s="99">
        <v>10.873072247578472</v>
      </c>
      <c r="W31" s="99">
        <v>9.5663764895344201</v>
      </c>
      <c r="X31" s="99">
        <v>8.0894909076689512</v>
      </c>
      <c r="Y31" s="99">
        <v>7.5372310451549991</v>
      </c>
      <c r="DA31" s="63" t="s">
        <v>2943</v>
      </c>
    </row>
    <row r="32" spans="1:105" ht="12" customHeight="1" x14ac:dyDescent="0.25">
      <c r="A32" s="97" t="s">
        <v>140</v>
      </c>
      <c r="B32" s="99">
        <v>12.844730227500742</v>
      </c>
      <c r="C32" s="99">
        <v>13.051091926671088</v>
      </c>
      <c r="D32" s="99">
        <v>12.887156185375717</v>
      </c>
      <c r="E32" s="99">
        <v>12.705575399156176</v>
      </c>
      <c r="F32" s="99">
        <v>14.380028761409822</v>
      </c>
      <c r="G32" s="99">
        <v>13.081743337854297</v>
      </c>
      <c r="H32" s="99">
        <v>12.746573105018028</v>
      </c>
      <c r="I32" s="99">
        <v>11.576017665211161</v>
      </c>
      <c r="J32" s="99">
        <v>11.00846864087344</v>
      </c>
      <c r="K32" s="99">
        <v>11.152173075249687</v>
      </c>
      <c r="L32" s="99">
        <v>12.090973758543823</v>
      </c>
      <c r="M32" s="99">
        <v>13.587854607019462</v>
      </c>
      <c r="N32" s="99">
        <v>12.667029031866109</v>
      </c>
      <c r="O32" s="99">
        <v>12.162708171993032</v>
      </c>
      <c r="P32" s="99">
        <v>11.193242352832277</v>
      </c>
      <c r="Q32" s="99">
        <v>11.405254370644979</v>
      </c>
      <c r="R32" s="99">
        <v>11.728534819035024</v>
      </c>
      <c r="S32" s="99">
        <v>12.041867828420642</v>
      </c>
      <c r="T32" s="99">
        <v>12.123758090727755</v>
      </c>
      <c r="U32" s="99">
        <v>11.584021213148427</v>
      </c>
      <c r="V32" s="99">
        <v>10.873291744229022</v>
      </c>
      <c r="W32" s="99">
        <v>9.5667984172719258</v>
      </c>
      <c r="X32" s="99">
        <v>8.0853914842082606</v>
      </c>
      <c r="Y32" s="99">
        <v>7.5341939945726502</v>
      </c>
      <c r="DA32" s="63" t="s">
        <v>2944</v>
      </c>
    </row>
    <row r="33" spans="1:105" ht="12" customHeight="1" x14ac:dyDescent="0.25">
      <c r="A33" s="100" t="s">
        <v>50</v>
      </c>
      <c r="B33" s="102">
        <v>2.3591657078526254</v>
      </c>
      <c r="C33" s="102">
        <v>2.0829330733740465</v>
      </c>
      <c r="D33" s="102">
        <v>2.4041434973813112</v>
      </c>
      <c r="E33" s="102">
        <v>1.9822552893870671</v>
      </c>
      <c r="F33" s="102">
        <v>2.7850884696317624</v>
      </c>
      <c r="G33" s="102">
        <v>2.1172794563716497</v>
      </c>
      <c r="H33" s="102">
        <v>2.0123821074439432</v>
      </c>
      <c r="I33" s="102">
        <v>1.6903627822726617</v>
      </c>
      <c r="J33" s="102">
        <v>2.0287125173881826</v>
      </c>
      <c r="K33" s="102">
        <v>1.6305130442330806</v>
      </c>
      <c r="L33" s="102">
        <v>1.6908217568579991</v>
      </c>
      <c r="M33" s="102">
        <v>2.3666639004270902</v>
      </c>
      <c r="N33" s="102">
        <v>1.602201848724256</v>
      </c>
      <c r="O33" s="102">
        <v>1.4545926323573297</v>
      </c>
      <c r="P33" s="102">
        <v>2.2467495616202462</v>
      </c>
      <c r="Q33" s="102">
        <v>1.4842592537026524</v>
      </c>
      <c r="R33" s="102">
        <v>1.4627657779301722</v>
      </c>
      <c r="S33" s="102">
        <v>1.646157261642196</v>
      </c>
      <c r="T33" s="102">
        <v>1.5233720803545105</v>
      </c>
      <c r="U33" s="102">
        <v>1.70701744307425</v>
      </c>
      <c r="V33" s="102">
        <v>1.7617841275017008</v>
      </c>
      <c r="W33" s="102">
        <v>2.0621812518499691</v>
      </c>
      <c r="X33" s="102">
        <v>0.87805558578072884</v>
      </c>
      <c r="Y33" s="102">
        <v>1.529920759572017</v>
      </c>
      <c r="DA33" s="131" t="s">
        <v>2945</v>
      </c>
    </row>
    <row r="34" spans="1:105" ht="12" customHeight="1" x14ac:dyDescent="0.25">
      <c r="A34" s="103" t="s">
        <v>52</v>
      </c>
      <c r="B34" s="105">
        <v>10.485564519648117</v>
      </c>
      <c r="C34" s="105">
        <v>10.968158853297043</v>
      </c>
      <c r="D34" s="105">
        <v>10.483012687994407</v>
      </c>
      <c r="E34" s="105">
        <v>10.723320109769109</v>
      </c>
      <c r="F34" s="105">
        <v>11.594940291778057</v>
      </c>
      <c r="G34" s="105">
        <v>10.964463881482645</v>
      </c>
      <c r="H34" s="105">
        <v>10.734190997574084</v>
      </c>
      <c r="I34" s="105">
        <v>9.885654882938498</v>
      </c>
      <c r="J34" s="105">
        <v>8.9797561234852559</v>
      </c>
      <c r="K34" s="105">
        <v>9.5216600310166069</v>
      </c>
      <c r="L34" s="105">
        <v>10.400152001685827</v>
      </c>
      <c r="M34" s="105">
        <v>11.22119070659237</v>
      </c>
      <c r="N34" s="105">
        <v>11.064827183141853</v>
      </c>
      <c r="O34" s="105">
        <v>10.708115539635703</v>
      </c>
      <c r="P34" s="105">
        <v>8.9464927912120302</v>
      </c>
      <c r="Q34" s="105">
        <v>9.9209951169423256</v>
      </c>
      <c r="R34" s="105">
        <v>10.26576904110485</v>
      </c>
      <c r="S34" s="105">
        <v>10.395710566778446</v>
      </c>
      <c r="T34" s="105">
        <v>10.600386010373244</v>
      </c>
      <c r="U34" s="105">
        <v>9.8770037700741788</v>
      </c>
      <c r="V34" s="105">
        <v>9.1115076167273195</v>
      </c>
      <c r="W34" s="105">
        <v>7.5046171654219567</v>
      </c>
      <c r="X34" s="105">
        <v>7.2073358984275329</v>
      </c>
      <c r="Y34" s="105">
        <v>6.0042732350006327</v>
      </c>
      <c r="DA34" s="132" t="s">
        <v>2946</v>
      </c>
    </row>
    <row r="35" spans="1:105" ht="12" customHeight="1" x14ac:dyDescent="0.25">
      <c r="A35" s="106" t="s">
        <v>122</v>
      </c>
      <c r="B35" s="102">
        <v>12.996201238281417</v>
      </c>
      <c r="C35" s="102">
        <v>12.717051541924693</v>
      </c>
      <c r="D35" s="102">
        <v>13.355759949112405</v>
      </c>
      <c r="E35" s="102">
        <v>12.611898785061619</v>
      </c>
      <c r="F35" s="102">
        <v>13.292709641596874</v>
      </c>
      <c r="G35" s="102">
        <v>12.732262264717969</v>
      </c>
      <c r="H35" s="102">
        <v>12.550360344543998</v>
      </c>
      <c r="I35" s="102">
        <v>11.808557941648743</v>
      </c>
      <c r="J35" s="102">
        <v>11.549330039076739</v>
      </c>
      <c r="K35" s="102">
        <v>11.390891641921288</v>
      </c>
      <c r="L35" s="102">
        <v>12.15291671751306</v>
      </c>
      <c r="M35" s="102">
        <v>13.105910782091808</v>
      </c>
      <c r="N35" s="102">
        <v>12.383620434914176</v>
      </c>
      <c r="O35" s="102">
        <v>11.929437747030935</v>
      </c>
      <c r="P35" s="102">
        <v>12.146713553068439</v>
      </c>
      <c r="Q35" s="102">
        <v>11.674458148155242</v>
      </c>
      <c r="R35" s="102">
        <v>11.756566579484149</v>
      </c>
      <c r="S35" s="102">
        <v>11.859873807475665</v>
      </c>
      <c r="T35" s="102">
        <v>11.832646341824933</v>
      </c>
      <c r="U35" s="102">
        <v>11.918322344577071</v>
      </c>
      <c r="V35" s="102">
        <v>11.970969033982829</v>
      </c>
      <c r="W35" s="102">
        <v>10.194476009729316</v>
      </c>
      <c r="X35" s="102">
        <v>6.8044910563356957</v>
      </c>
      <c r="Y35" s="102">
        <v>7.7095694678705158</v>
      </c>
      <c r="DA35" s="131" t="s">
        <v>2947</v>
      </c>
    </row>
    <row r="36" spans="1:105" ht="12" customHeight="1" x14ac:dyDescent="0.25">
      <c r="A36" s="107" t="s">
        <v>121</v>
      </c>
      <c r="B36" s="105">
        <v>12.996201238281419</v>
      </c>
      <c r="C36" s="105">
        <v>12.717631611070164</v>
      </c>
      <c r="D36" s="105">
        <v>13.357060891685759</v>
      </c>
      <c r="E36" s="105">
        <v>12.61427164105581</v>
      </c>
      <c r="F36" s="105">
        <v>13.295088692635378</v>
      </c>
      <c r="G36" s="105">
        <v>12.735059236021971</v>
      </c>
      <c r="H36" s="105">
        <v>12.552164710454331</v>
      </c>
      <c r="I36" s="105">
        <v>11.809273492263443</v>
      </c>
      <c r="J36" s="105">
        <v>11.540804886181428</v>
      </c>
      <c r="K36" s="105">
        <v>11.382244195549008</v>
      </c>
      <c r="L36" s="105">
        <v>12.144334299410241</v>
      </c>
      <c r="M36" s="105">
        <v>13.09713261232957</v>
      </c>
      <c r="N36" s="105">
        <v>12.379437563482471</v>
      </c>
      <c r="O36" s="105">
        <v>11.930998347787799</v>
      </c>
      <c r="P36" s="105">
        <v>12.159685730673358</v>
      </c>
      <c r="Q36" s="105">
        <v>11.682618501660778</v>
      </c>
      <c r="R36" s="105">
        <v>11.774401571362542</v>
      </c>
      <c r="S36" s="105">
        <v>11.885582317474139</v>
      </c>
      <c r="T36" s="105">
        <v>11.85855744002021</v>
      </c>
      <c r="U36" s="105">
        <v>11.93323961636518</v>
      </c>
      <c r="V36" s="105">
        <v>11.988309225516826</v>
      </c>
      <c r="W36" s="105">
        <v>10.236528175814625</v>
      </c>
      <c r="X36" s="105">
        <v>7.256423792528258</v>
      </c>
      <c r="Y36" s="105">
        <v>7.7517906961647887</v>
      </c>
      <c r="DA36" s="132" t="s">
        <v>2948</v>
      </c>
    </row>
    <row r="37" spans="1:105" ht="12" customHeight="1" x14ac:dyDescent="0.25">
      <c r="A37" s="108" t="s">
        <v>53</v>
      </c>
      <c r="B37" s="99">
        <v>2.3872816337104288</v>
      </c>
      <c r="C37" s="99">
        <v>2.0286089671898742</v>
      </c>
      <c r="D37" s="99">
        <v>2.4926393977443242</v>
      </c>
      <c r="E37" s="99">
        <v>1.9667736734634516</v>
      </c>
      <c r="F37" s="99">
        <v>2.5738829986593998</v>
      </c>
      <c r="G37" s="99">
        <v>2.0588851756178199</v>
      </c>
      <c r="H37" s="99">
        <v>1.9794926857570327</v>
      </c>
      <c r="I37" s="99">
        <v>1.7265936861982323</v>
      </c>
      <c r="J37" s="99">
        <v>2.1378826928421732</v>
      </c>
      <c r="K37" s="99">
        <v>1.6692939398838118</v>
      </c>
      <c r="L37" s="99">
        <v>1.6932892296624296</v>
      </c>
      <c r="M37" s="99">
        <v>2.2803484342330931</v>
      </c>
      <c r="N37" s="99">
        <v>1.5568226524245721</v>
      </c>
      <c r="O37" s="99">
        <v>1.4145241460652955</v>
      </c>
      <c r="P37" s="99">
        <v>2.4613133853672569</v>
      </c>
      <c r="Q37" s="99">
        <v>1.525719137729914</v>
      </c>
      <c r="R37" s="99">
        <v>1.4652373061165251</v>
      </c>
      <c r="S37" s="99">
        <v>1.6235907296163015</v>
      </c>
      <c r="T37" s="99">
        <v>1.4727871126801875</v>
      </c>
      <c r="U37" s="99">
        <v>1.7711231790252322</v>
      </c>
      <c r="V37" s="99">
        <v>1.984679760465536</v>
      </c>
      <c r="W37" s="99">
        <v>2.0427342393679324</v>
      </c>
      <c r="X37" s="99">
        <v>6.7503133032093765E-2</v>
      </c>
      <c r="Y37" s="99">
        <v>1.3485174097438333</v>
      </c>
      <c r="DA37" s="63" t="s">
        <v>2949</v>
      </c>
    </row>
    <row r="38" spans="1:105" ht="12" customHeight="1" x14ac:dyDescent="0.25">
      <c r="A38" s="108" t="s">
        <v>52</v>
      </c>
      <c r="B38" s="99">
        <v>10.608919604570987</v>
      </c>
      <c r="C38" s="99">
        <v>10.689022643880287</v>
      </c>
      <c r="D38" s="99">
        <v>10.864421493941434</v>
      </c>
      <c r="E38" s="99">
        <v>10.64749796759236</v>
      </c>
      <c r="F38" s="99">
        <v>10.721205693975977</v>
      </c>
      <c r="G38" s="99">
        <v>10.676174060404152</v>
      </c>
      <c r="H38" s="99">
        <v>10.572672024697299</v>
      </c>
      <c r="I38" s="99">
        <v>10.082679806065212</v>
      </c>
      <c r="J38" s="99">
        <v>9.4029221933392577</v>
      </c>
      <c r="K38" s="99">
        <v>9.7129502556651968</v>
      </c>
      <c r="L38" s="99">
        <v>10.451045069747808</v>
      </c>
      <c r="M38" s="99">
        <v>10.81678417809648</v>
      </c>
      <c r="N38" s="99">
        <v>10.822614911057899</v>
      </c>
      <c r="O38" s="99">
        <v>10.516474201722502</v>
      </c>
      <c r="P38" s="99">
        <v>9.698372345306101</v>
      </c>
      <c r="Q38" s="99">
        <v>10.156899363930863</v>
      </c>
      <c r="R38" s="99">
        <v>10.309164265246016</v>
      </c>
      <c r="S38" s="99">
        <v>10.261991587857841</v>
      </c>
      <c r="T38" s="99">
        <v>10.385770327340024</v>
      </c>
      <c r="U38" s="99">
        <v>10.162116437339948</v>
      </c>
      <c r="V38" s="99">
        <v>10.00362946505129</v>
      </c>
      <c r="W38" s="99">
        <v>8.1937939364466921</v>
      </c>
      <c r="X38" s="99">
        <v>7.1889206594961648</v>
      </c>
      <c r="Y38" s="99">
        <v>6.4032732864209567</v>
      </c>
      <c r="DA38" s="63" t="s">
        <v>2950</v>
      </c>
    </row>
    <row r="39" spans="1:105" ht="12" customHeight="1" x14ac:dyDescent="0.25">
      <c r="A39" s="121" t="s">
        <v>54</v>
      </c>
      <c r="B39" s="123">
        <v>6.7360014896249387</v>
      </c>
      <c r="C39" s="123">
        <v>6.8640131479287163</v>
      </c>
      <c r="D39" s="123">
        <v>6.930496814734461</v>
      </c>
      <c r="E39" s="123">
        <v>6.478020373293508</v>
      </c>
      <c r="F39" s="123">
        <v>7.4480250692761469</v>
      </c>
      <c r="G39" s="123">
        <v>6.359588930370176</v>
      </c>
      <c r="H39" s="123">
        <v>6.5680840885051657</v>
      </c>
      <c r="I39" s="123">
        <v>5.9764385277742669</v>
      </c>
      <c r="J39" s="123">
        <v>5.4726695439871769</v>
      </c>
      <c r="K39" s="123">
        <v>5.3819755649036418</v>
      </c>
      <c r="L39" s="123">
        <v>5.0884041267036899</v>
      </c>
      <c r="M39" s="123">
        <v>5.1193110981927896</v>
      </c>
      <c r="N39" s="123">
        <v>4.4142311860871191</v>
      </c>
      <c r="O39" s="123">
        <v>4.7748316937657167</v>
      </c>
      <c r="P39" s="123">
        <v>4.3111313539120149</v>
      </c>
      <c r="Q39" s="123">
        <v>4.4602452835550741</v>
      </c>
      <c r="R39" s="123">
        <v>4.4887948690855834</v>
      </c>
      <c r="S39" s="123">
        <v>5.1516960608950972</v>
      </c>
      <c r="T39" s="123">
        <v>5.1810093540936863</v>
      </c>
      <c r="U39" s="123">
        <v>5.1766040685362364</v>
      </c>
      <c r="V39" s="123">
        <v>5.3167460591810016</v>
      </c>
      <c r="W39" s="123">
        <v>4.9864524552291751</v>
      </c>
      <c r="X39" s="123">
        <v>3.9759453822847943</v>
      </c>
      <c r="Y39" s="123">
        <v>4.0407596691247409</v>
      </c>
      <c r="DA39" s="130" t="s">
        <v>2951</v>
      </c>
    </row>
    <row r="40" spans="1:105" ht="12" customHeight="1" x14ac:dyDescent="0.25">
      <c r="A40" s="97" t="s">
        <v>50</v>
      </c>
      <c r="B40" s="99">
        <v>6.9249625550148943</v>
      </c>
      <c r="C40" s="99">
        <v>6.7614878940731966</v>
      </c>
      <c r="D40" s="99">
        <v>6.8461612772256455</v>
      </c>
      <c r="E40" s="99">
        <v>6.6704990654487277</v>
      </c>
      <c r="F40" s="99">
        <v>7.1671713736337201</v>
      </c>
      <c r="G40" s="99">
        <v>6.6918936250370571</v>
      </c>
      <c r="H40" s="99">
        <v>6.3892675571795063</v>
      </c>
      <c r="I40" s="99">
        <v>5.7495234432201956</v>
      </c>
      <c r="J40" s="99">
        <v>5.5772641539543377</v>
      </c>
      <c r="K40" s="99">
        <v>5.276034135722143</v>
      </c>
      <c r="L40" s="99">
        <v>5.1238782639703366</v>
      </c>
      <c r="M40" s="99">
        <v>5.2578890847278235</v>
      </c>
      <c r="N40" s="99">
        <v>4.491429222439554</v>
      </c>
      <c r="O40" s="99">
        <v>4.4781298605116104</v>
      </c>
      <c r="P40" s="99">
        <v>4.5872592960495284</v>
      </c>
      <c r="Q40" s="99">
        <v>4.4034438083723328</v>
      </c>
      <c r="R40" s="99">
        <v>4.6048288590889417</v>
      </c>
      <c r="S40" s="99">
        <v>5.0150071437922321</v>
      </c>
      <c r="T40" s="99">
        <v>5.1847519772359254</v>
      </c>
      <c r="U40" s="99">
        <v>5.1695736058078561</v>
      </c>
      <c r="V40" s="99">
        <v>5.1318999499102276</v>
      </c>
      <c r="W40" s="99">
        <v>4.7839087103895181</v>
      </c>
      <c r="X40" s="99">
        <v>4.2030193518279804</v>
      </c>
      <c r="Y40" s="99">
        <v>3.951624964057717</v>
      </c>
      <c r="DA40" s="63" t="s">
        <v>2952</v>
      </c>
    </row>
    <row r="41" spans="1:105" ht="12" customHeight="1" x14ac:dyDescent="0.25">
      <c r="A41" s="109" t="s">
        <v>120</v>
      </c>
      <c r="B41" s="110">
        <v>6.6131728723709484</v>
      </c>
      <c r="C41" s="110">
        <v>6.9279318359658717</v>
      </c>
      <c r="D41" s="110">
        <v>6.9820333633839713</v>
      </c>
      <c r="E41" s="110">
        <v>6.3580434693232837</v>
      </c>
      <c r="F41" s="110">
        <v>7.6229053365492279</v>
      </c>
      <c r="G41" s="110">
        <v>6.1687858065293133</v>
      </c>
      <c r="H41" s="110">
        <v>6.6608651091070188</v>
      </c>
      <c r="I41" s="110">
        <v>6.088388381939196</v>
      </c>
      <c r="J41" s="110">
        <v>5.4140085697459472</v>
      </c>
      <c r="K41" s="110">
        <v>5.4428871659140885</v>
      </c>
      <c r="L41" s="110">
        <v>5.0680117746084932</v>
      </c>
      <c r="M41" s="110">
        <v>5.04125717763515</v>
      </c>
      <c r="N41" s="110">
        <v>4.3682332521900538</v>
      </c>
      <c r="O41" s="110">
        <v>4.9524011138622166</v>
      </c>
      <c r="P41" s="110">
        <v>4.1435930454423948</v>
      </c>
      <c r="Q41" s="110">
        <v>4.4928432496705355</v>
      </c>
      <c r="R41" s="110">
        <v>4.4248745125539379</v>
      </c>
      <c r="S41" s="110">
        <v>5.2216994681368423</v>
      </c>
      <c r="T41" s="110">
        <v>5.1791468090457311</v>
      </c>
      <c r="U41" s="110">
        <v>5.179966572012666</v>
      </c>
      <c r="V41" s="110">
        <v>5.4065538684324768</v>
      </c>
      <c r="W41" s="110">
        <v>5.0884792059816792</v>
      </c>
      <c r="X41" s="110">
        <v>3.8488805765729386</v>
      </c>
      <c r="Y41" s="110">
        <v>4.093035543447197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68.782898559282827</v>
      </c>
      <c r="C43" s="118">
        <f t="shared" si="14"/>
        <v>76.825584097561574</v>
      </c>
      <c r="D43" s="118">
        <f t="shared" si="14"/>
        <v>76.335770416878631</v>
      </c>
      <c r="E43" s="118">
        <f t="shared" si="14"/>
        <v>74.835823885945231</v>
      </c>
      <c r="F43" s="118">
        <f t="shared" si="14"/>
        <v>83.459020328911308</v>
      </c>
      <c r="G43" s="118">
        <f t="shared" si="14"/>
        <v>88.409972087705114</v>
      </c>
      <c r="H43" s="118">
        <f t="shared" si="14"/>
        <v>86.679031143185838</v>
      </c>
      <c r="I43" s="118">
        <f t="shared" si="14"/>
        <v>78.977464732903513</v>
      </c>
      <c r="J43" s="118">
        <f t="shared" si="14"/>
        <v>84.347804635463689</v>
      </c>
      <c r="K43" s="118">
        <f t="shared" si="14"/>
        <v>90.91306768465958</v>
      </c>
      <c r="L43" s="118">
        <f t="shared" si="14"/>
        <v>85.064790650908492</v>
      </c>
      <c r="M43" s="118">
        <f t="shared" si="14"/>
        <v>88.390387810720824</v>
      </c>
      <c r="N43" s="118">
        <f t="shared" si="14"/>
        <v>90.31638855293977</v>
      </c>
      <c r="O43" s="118">
        <f t="shared" si="14"/>
        <v>93.595742416495042</v>
      </c>
      <c r="P43" s="118">
        <f t="shared" si="14"/>
        <v>78.11938480779213</v>
      </c>
      <c r="Q43" s="118">
        <f t="shared" si="14"/>
        <v>93.337506508486925</v>
      </c>
      <c r="R43" s="118">
        <f t="shared" ref="R43:V43" si="15">R44+R47+R49+R58</f>
        <v>91.234684969309043</v>
      </c>
      <c r="S43" s="118">
        <f t="shared" si="15"/>
        <v>85.663458084518211</v>
      </c>
      <c r="T43" s="118">
        <f t="shared" si="15"/>
        <v>98.819038495287685</v>
      </c>
      <c r="U43" s="118">
        <f t="shared" si="15"/>
        <v>89.721929004972537</v>
      </c>
      <c r="V43" s="118">
        <f t="shared" si="15"/>
        <v>88.628457441498824</v>
      </c>
      <c r="W43" s="118">
        <f t="shared" ref="W43:Y43" si="16">W44+W47+W49+W58</f>
        <v>94.576275169468246</v>
      </c>
      <c r="X43" s="118">
        <f t="shared" si="16"/>
        <v>89.701815499429188</v>
      </c>
      <c r="Y43" s="118">
        <f t="shared" si="16"/>
        <v>81.299254363809851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48.378887557182964</v>
      </c>
      <c r="C44" s="123">
        <f t="shared" si="17"/>
        <v>56.184077755372272</v>
      </c>
      <c r="D44" s="123">
        <f t="shared" si="17"/>
        <v>55.422663082429608</v>
      </c>
      <c r="E44" s="123">
        <f t="shared" si="17"/>
        <v>53.879053563996059</v>
      </c>
      <c r="F44" s="123">
        <f t="shared" si="17"/>
        <v>61.72769631162101</v>
      </c>
      <c r="G44" s="123">
        <f t="shared" si="17"/>
        <v>68.310190093988069</v>
      </c>
      <c r="H44" s="123">
        <f t="shared" si="17"/>
        <v>66.273619216713215</v>
      </c>
      <c r="I44" s="123">
        <f t="shared" si="17"/>
        <v>60.675116857122113</v>
      </c>
      <c r="J44" s="123">
        <f t="shared" si="17"/>
        <v>66.45220781405007</v>
      </c>
      <c r="K44" s="123">
        <f t="shared" si="17"/>
        <v>72.436615642052146</v>
      </c>
      <c r="L44" s="123">
        <f t="shared" si="17"/>
        <v>67.319813206136089</v>
      </c>
      <c r="M44" s="123">
        <f t="shared" si="17"/>
        <v>68.015075302108755</v>
      </c>
      <c r="N44" s="123">
        <f t="shared" si="17"/>
        <v>69.246000057006356</v>
      </c>
      <c r="O44" s="123">
        <f t="shared" si="17"/>
        <v>73.921351996398712</v>
      </c>
      <c r="P44" s="123">
        <f t="shared" si="17"/>
        <v>59.294718524912497</v>
      </c>
      <c r="Q44" s="123">
        <f t="shared" si="17"/>
        <v>71.53122642553906</v>
      </c>
      <c r="R44" s="123">
        <f t="shared" ref="R44:V44" si="18">SUM(R45:R46)</f>
        <v>70.948725144473599</v>
      </c>
      <c r="S44" s="123">
        <f t="shared" si="18"/>
        <v>63.644577360089961</v>
      </c>
      <c r="T44" s="123">
        <f t="shared" si="18"/>
        <v>76.395618054900851</v>
      </c>
      <c r="U44" s="123">
        <f t="shared" si="18"/>
        <v>68.091943880361399</v>
      </c>
      <c r="V44" s="123">
        <f t="shared" si="18"/>
        <v>68.198827345908384</v>
      </c>
      <c r="W44" s="123">
        <f t="shared" ref="W44:Y44" si="19">SUM(W45:W46)</f>
        <v>75.759395705267181</v>
      </c>
      <c r="X44" s="123">
        <f t="shared" si="19"/>
        <v>72.641950164205355</v>
      </c>
      <c r="Y44" s="123">
        <f t="shared" si="19"/>
        <v>65.222884377750034</v>
      </c>
      <c r="DA44" s="130" t="s">
        <v>2955</v>
      </c>
    </row>
    <row r="45" spans="1:105" ht="12" customHeight="1" x14ac:dyDescent="0.25">
      <c r="A45" s="97" t="s">
        <v>211</v>
      </c>
      <c r="B45" s="99">
        <v>47.161822786220192</v>
      </c>
      <c r="C45" s="99">
        <v>54.807930891584256</v>
      </c>
      <c r="D45" s="99">
        <v>54.081393052517925</v>
      </c>
      <c r="E45" s="99">
        <v>52.700724529206532</v>
      </c>
      <c r="F45" s="99">
        <v>60.299612883328138</v>
      </c>
      <c r="G45" s="99">
        <v>66.751469931061578</v>
      </c>
      <c r="H45" s="99">
        <v>64.806740068322782</v>
      </c>
      <c r="I45" s="99">
        <v>59.376749514019785</v>
      </c>
      <c r="J45" s="99">
        <v>65.093668276908602</v>
      </c>
      <c r="K45" s="99">
        <v>70.98002367762713</v>
      </c>
      <c r="L45" s="99">
        <v>65.925444523654136</v>
      </c>
      <c r="M45" s="99">
        <v>66.603818919070633</v>
      </c>
      <c r="N45" s="99">
        <v>67.907256644753986</v>
      </c>
      <c r="O45" s="99">
        <v>72.404836295061727</v>
      </c>
      <c r="P45" s="99">
        <v>58.046994027918231</v>
      </c>
      <c r="Q45" s="99">
        <v>70.174028937398546</v>
      </c>
      <c r="R45" s="99">
        <v>69.607286743128654</v>
      </c>
      <c r="S45" s="99">
        <v>62.45054934150788</v>
      </c>
      <c r="T45" s="99">
        <v>74.97680881650524</v>
      </c>
      <c r="U45" s="99">
        <v>66.819664146467957</v>
      </c>
      <c r="V45" s="99">
        <v>66.930821274718468</v>
      </c>
      <c r="W45" s="99">
        <v>73.970111663888275</v>
      </c>
      <c r="X45" s="99">
        <v>70.864994917948295</v>
      </c>
      <c r="Y45" s="99">
        <v>63.703017704427936</v>
      </c>
      <c r="DA45" s="63" t="s">
        <v>2956</v>
      </c>
    </row>
    <row r="46" spans="1:105" ht="12" customHeight="1" x14ac:dyDescent="0.25">
      <c r="A46" s="97" t="s">
        <v>53</v>
      </c>
      <c r="B46" s="99">
        <v>1.2170647709627689</v>
      </c>
      <c r="C46" s="99">
        <v>1.3761468637880123</v>
      </c>
      <c r="D46" s="99">
        <v>1.3412700299116804</v>
      </c>
      <c r="E46" s="99">
        <v>1.178329034789527</v>
      </c>
      <c r="F46" s="99">
        <v>1.4280834282928727</v>
      </c>
      <c r="G46" s="99">
        <v>1.5587201629264875</v>
      </c>
      <c r="H46" s="99">
        <v>1.4668791483904344</v>
      </c>
      <c r="I46" s="99">
        <v>1.2983673431023248</v>
      </c>
      <c r="J46" s="99">
        <v>1.3585395371414613</v>
      </c>
      <c r="K46" s="99">
        <v>1.4565919644250156</v>
      </c>
      <c r="L46" s="99">
        <v>1.3943686824819581</v>
      </c>
      <c r="M46" s="99">
        <v>1.411256383038118</v>
      </c>
      <c r="N46" s="99">
        <v>1.3387434122523669</v>
      </c>
      <c r="O46" s="99">
        <v>1.516515701336987</v>
      </c>
      <c r="P46" s="99">
        <v>1.2477244969942658</v>
      </c>
      <c r="Q46" s="99">
        <v>1.3571974881405191</v>
      </c>
      <c r="R46" s="99">
        <v>1.3414384013449487</v>
      </c>
      <c r="S46" s="99">
        <v>1.1940280185820784</v>
      </c>
      <c r="T46" s="99">
        <v>1.4188092383956108</v>
      </c>
      <c r="U46" s="99">
        <v>1.2722797338934444</v>
      </c>
      <c r="V46" s="99">
        <v>1.2680060711899099</v>
      </c>
      <c r="W46" s="99">
        <v>1.7892840413788993</v>
      </c>
      <c r="X46" s="99">
        <v>1.7769552462570584</v>
      </c>
      <c r="Y46" s="99">
        <v>1.5198666733221045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0.61801883071408481</v>
      </c>
      <c r="C47" s="123">
        <f t="shared" si="20"/>
        <v>0.81925501804287904</v>
      </c>
      <c r="D47" s="123">
        <f t="shared" si="20"/>
        <v>0.72469131769399764</v>
      </c>
      <c r="E47" s="123">
        <f t="shared" si="20"/>
        <v>2.223155486126327</v>
      </c>
      <c r="F47" s="123">
        <f t="shared" si="20"/>
        <v>0.81943491832926796</v>
      </c>
      <c r="G47" s="123">
        <f t="shared" si="20"/>
        <v>0.83004389171211879</v>
      </c>
      <c r="H47" s="123">
        <f t="shared" si="20"/>
        <v>0.96717064737557623</v>
      </c>
      <c r="I47" s="123">
        <f t="shared" si="20"/>
        <v>0.89765717466597905</v>
      </c>
      <c r="J47" s="123">
        <f t="shared" si="20"/>
        <v>1.1111040264941883</v>
      </c>
      <c r="K47" s="123">
        <f t="shared" si="20"/>
        <v>1.2634574178975337</v>
      </c>
      <c r="L47" s="123">
        <f t="shared" si="20"/>
        <v>1.4007606212500954</v>
      </c>
      <c r="M47" s="123">
        <f t="shared" si="20"/>
        <v>2.0420054817415769</v>
      </c>
      <c r="N47" s="123">
        <f t="shared" si="20"/>
        <v>4.5898408009330032</v>
      </c>
      <c r="O47" s="123">
        <f t="shared" si="20"/>
        <v>2.8764826786360089</v>
      </c>
      <c r="P47" s="123">
        <f t="shared" si="20"/>
        <v>2.5109005789999395</v>
      </c>
      <c r="Q47" s="123">
        <f t="shared" si="20"/>
        <v>5.3955623451101671</v>
      </c>
      <c r="R47" s="123">
        <f t="shared" si="20"/>
        <v>4.0024608285817713</v>
      </c>
      <c r="S47" s="123">
        <f t="shared" si="20"/>
        <v>5.8745673407991612</v>
      </c>
      <c r="T47" s="123">
        <f t="shared" si="20"/>
        <v>4.1970022981264101</v>
      </c>
      <c r="U47" s="123">
        <f t="shared" si="20"/>
        <v>5.0087726190299371</v>
      </c>
      <c r="V47" s="123">
        <f t="shared" si="20"/>
        <v>3.7223796857596723</v>
      </c>
      <c r="W47" s="123">
        <f t="shared" si="20"/>
        <v>3.6054579482099918</v>
      </c>
      <c r="X47" s="123">
        <f t="shared" si="20"/>
        <v>5.5132218603971355</v>
      </c>
      <c r="Y47" s="123">
        <f t="shared" si="20"/>
        <v>4.7669887803537732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0.61801883071408481</v>
      </c>
      <c r="C48" s="99">
        <f>RES_hhdet_tesh!C48/RES_summary!C$19</f>
        <v>0.81925501804287904</v>
      </c>
      <c r="D48" s="99">
        <f>RES_hhdet_tesh!D48/RES_summary!D$19</f>
        <v>0.72469131769399764</v>
      </c>
      <c r="E48" s="99">
        <f>RES_hhdet_tesh!E48/RES_summary!E$19</f>
        <v>2.223155486126327</v>
      </c>
      <c r="F48" s="99">
        <f>RES_hhdet_tesh!F48/RES_summary!F$19</f>
        <v>0.81943491832926796</v>
      </c>
      <c r="G48" s="99">
        <f>RES_hhdet_tesh!G48/RES_summary!G$19</f>
        <v>0.83004389171211879</v>
      </c>
      <c r="H48" s="99">
        <f>RES_hhdet_tesh!H48/RES_summary!H$19</f>
        <v>0.96717064737557623</v>
      </c>
      <c r="I48" s="99">
        <f>RES_hhdet_tesh!I48/RES_summary!I$19</f>
        <v>0.89765717466597905</v>
      </c>
      <c r="J48" s="99">
        <f>RES_hhdet_tesh!J48/RES_summary!J$19</f>
        <v>1.1111040264941883</v>
      </c>
      <c r="K48" s="99">
        <f>RES_hhdet_tesh!K48/RES_summary!K$19</f>
        <v>1.2634574178975337</v>
      </c>
      <c r="L48" s="99">
        <f>RES_hhdet_tesh!L48/RES_summary!L$19</f>
        <v>1.4007606212500954</v>
      </c>
      <c r="M48" s="99">
        <f>RES_hhdet_tesh!M48/RES_summary!M$19</f>
        <v>2.0420054817415769</v>
      </c>
      <c r="N48" s="99">
        <f>RES_hhdet_tesh!N48/RES_summary!N$19</f>
        <v>4.5898408009330032</v>
      </c>
      <c r="O48" s="99">
        <f>RES_hhdet_tesh!O48/RES_summary!O$19</f>
        <v>2.8764826786360089</v>
      </c>
      <c r="P48" s="99">
        <f>RES_hhdet_tesh!P48/RES_summary!P$19</f>
        <v>2.5109005789999395</v>
      </c>
      <c r="Q48" s="99">
        <f>RES_hhdet_tesh!Q48/RES_summary!Q$19</f>
        <v>5.3955623451101671</v>
      </c>
      <c r="R48" s="99">
        <f>RES_hhdet_tesh!R48/RES_summary!R$19</f>
        <v>4.0024608285817713</v>
      </c>
      <c r="S48" s="99">
        <f>RES_hhdet_tesh!S48/RES_summary!S$19</f>
        <v>5.8745673407991612</v>
      </c>
      <c r="T48" s="99">
        <f>RES_hhdet_tesh!T48/RES_summary!T$19</f>
        <v>4.1970022981264101</v>
      </c>
      <c r="U48" s="99">
        <f>RES_hhdet_tesh!U48/RES_summary!U$19</f>
        <v>5.0087726190299371</v>
      </c>
      <c r="V48" s="99">
        <f>RES_hhdet_tesh!V48/RES_summary!V$19</f>
        <v>3.7223796857596723</v>
      </c>
      <c r="W48" s="99">
        <f>RES_hhdet_tesh!W48/RES_summary!W$19</f>
        <v>3.6054579482099918</v>
      </c>
      <c r="X48" s="99">
        <f>RES_hhdet_tesh!X48/RES_summary!X$19</f>
        <v>5.5132218603971355</v>
      </c>
      <c r="Y48" s="99">
        <f>RES_hhdet_tesh!Y48/RES_summary!Y$19</f>
        <v>4.7669887803537732</v>
      </c>
      <c r="DA48" s="63" t="s">
        <v>2959</v>
      </c>
    </row>
    <row r="49" spans="1:105" ht="12" customHeight="1" x14ac:dyDescent="0.25">
      <c r="A49" s="121" t="s">
        <v>55</v>
      </c>
      <c r="B49" s="123">
        <v>13.049990780744828</v>
      </c>
      <c r="C49" s="123">
        <v>12.958129539779819</v>
      </c>
      <c r="D49" s="123">
        <v>13.258027516715915</v>
      </c>
      <c r="E49" s="123">
        <v>12.2565413384942</v>
      </c>
      <c r="F49" s="123">
        <v>13.462268087429427</v>
      </c>
      <c r="G49" s="123">
        <v>12.911230258483867</v>
      </c>
      <c r="H49" s="123">
        <v>12.869141808830411</v>
      </c>
      <c r="I49" s="123">
        <v>11.42765612922093</v>
      </c>
      <c r="J49" s="123">
        <v>11.315913974983136</v>
      </c>
      <c r="K49" s="123">
        <v>11.827179209157576</v>
      </c>
      <c r="L49" s="123">
        <v>11.257038626982519</v>
      </c>
      <c r="M49" s="123">
        <v>13.218502353753347</v>
      </c>
      <c r="N49" s="123">
        <v>12.068525945942959</v>
      </c>
      <c r="O49" s="123">
        <v>12.017533974856152</v>
      </c>
      <c r="P49" s="123">
        <v>12.009816470525736</v>
      </c>
      <c r="Q49" s="123">
        <v>11.949808917168962</v>
      </c>
      <c r="R49" s="123">
        <v>11.794984775699628</v>
      </c>
      <c r="S49" s="123">
        <v>10.992249641653922</v>
      </c>
      <c r="T49" s="123">
        <v>13.045426334884143</v>
      </c>
      <c r="U49" s="123">
        <v>11.444564486265687</v>
      </c>
      <c r="V49" s="123">
        <v>11.388354615357414</v>
      </c>
      <c r="W49" s="123">
        <v>10.222050777344172</v>
      </c>
      <c r="X49" s="123">
        <v>7.5821554094518087</v>
      </c>
      <c r="Y49" s="123">
        <v>7.2632712360615299</v>
      </c>
      <c r="DA49" s="130" t="s">
        <v>2960</v>
      </c>
    </row>
    <row r="50" spans="1:105" ht="12" customHeight="1" x14ac:dyDescent="0.25">
      <c r="A50" s="97" t="s">
        <v>138</v>
      </c>
      <c r="B50" s="99">
        <v>13.096625339020425</v>
      </c>
      <c r="C50" s="99">
        <v>13.173347771447188</v>
      </c>
      <c r="D50" s="99">
        <v>13.176501619383892</v>
      </c>
      <c r="E50" s="99">
        <v>12.003314861024341</v>
      </c>
      <c r="F50" s="99">
        <v>13.563535404742105</v>
      </c>
      <c r="G50" s="99">
        <v>13.00276639193059</v>
      </c>
      <c r="H50" s="99">
        <v>13.013358455266294</v>
      </c>
      <c r="I50" s="99">
        <v>11.273070939890456</v>
      </c>
      <c r="J50" s="99">
        <v>11.231949242570327</v>
      </c>
      <c r="K50" s="99">
        <v>11.960419769751526</v>
      </c>
      <c r="L50" s="99">
        <v>10.891241982883432</v>
      </c>
      <c r="M50" s="99">
        <v>13.280817652706821</v>
      </c>
      <c r="N50" s="99">
        <v>11.918927931971361</v>
      </c>
      <c r="O50" s="99">
        <v>12.083179637858329</v>
      </c>
      <c r="P50" s="99">
        <v>11.958317498214184</v>
      </c>
      <c r="Q50" s="99">
        <v>12.081526492483993</v>
      </c>
      <c r="R50" s="99">
        <v>11.814034671045695</v>
      </c>
      <c r="S50" s="99">
        <v>10.680885920518696</v>
      </c>
      <c r="T50" s="99">
        <v>13.417611221416781</v>
      </c>
      <c r="U50" s="99">
        <v>11.302425523950694</v>
      </c>
      <c r="V50" s="99">
        <v>11.251920108428363</v>
      </c>
      <c r="W50" s="99">
        <v>10.213769183222471</v>
      </c>
      <c r="X50" s="99">
        <v>7.5952082839870725</v>
      </c>
      <c r="Y50" s="99">
        <v>7.2482217032662817</v>
      </c>
      <c r="DA50" s="63" t="s">
        <v>2961</v>
      </c>
    </row>
    <row r="51" spans="1:105" ht="12" customHeight="1" x14ac:dyDescent="0.25">
      <c r="A51" s="97" t="s">
        <v>137</v>
      </c>
      <c r="B51" s="99">
        <v>13.096625339020425</v>
      </c>
      <c r="C51" s="99">
        <v>13.173349430676337</v>
      </c>
      <c r="D51" s="99">
        <v>13.176505198572647</v>
      </c>
      <c r="E51" s="99">
        <v>12.003328114849257</v>
      </c>
      <c r="F51" s="99">
        <v>13.563562655678865</v>
      </c>
      <c r="G51" s="99">
        <v>13.00285202064334</v>
      </c>
      <c r="H51" s="99">
        <v>13.013490434456903</v>
      </c>
      <c r="I51" s="99">
        <v>11.273053170507687</v>
      </c>
      <c r="J51" s="99">
        <v>11.231808917810948</v>
      </c>
      <c r="K51" s="99">
        <v>11.958423185949011</v>
      </c>
      <c r="L51" s="99">
        <v>10.889458736386612</v>
      </c>
      <c r="M51" s="99">
        <v>13.279196745493705</v>
      </c>
      <c r="N51" s="99">
        <v>11.920042301693794</v>
      </c>
      <c r="O51" s="99">
        <v>12.084632677812429</v>
      </c>
      <c r="P51" s="99">
        <v>11.960616155875821</v>
      </c>
      <c r="Q51" s="99">
        <v>12.083153003587384</v>
      </c>
      <c r="R51" s="99">
        <v>11.815357300192758</v>
      </c>
      <c r="S51" s="99">
        <v>10.68137220176131</v>
      </c>
      <c r="T51" s="99">
        <v>13.419552924981723</v>
      </c>
      <c r="U51" s="99">
        <v>11.303621463421024</v>
      </c>
      <c r="V51" s="99">
        <v>11.253003294217384</v>
      </c>
      <c r="W51" s="99">
        <v>10.218000088069711</v>
      </c>
      <c r="X51" s="99">
        <v>7.6076334403723651</v>
      </c>
      <c r="Y51" s="99">
        <v>7.2568632923379468</v>
      </c>
      <c r="DA51" s="63" t="s">
        <v>2962</v>
      </c>
    </row>
    <row r="52" spans="1:105" ht="12" customHeight="1" x14ac:dyDescent="0.25">
      <c r="A52" s="100" t="s">
        <v>211</v>
      </c>
      <c r="B52" s="102">
        <v>2.405572455347508</v>
      </c>
      <c r="C52" s="102">
        <v>2.1024689958933234</v>
      </c>
      <c r="D52" s="102">
        <v>2.4584132815816488</v>
      </c>
      <c r="E52" s="102">
        <v>1.8720981457434731</v>
      </c>
      <c r="F52" s="102">
        <v>2.6252777728431442</v>
      </c>
      <c r="G52" s="102">
        <v>2.1036319938595636</v>
      </c>
      <c r="H52" s="102">
        <v>2.0546993450596771</v>
      </c>
      <c r="I52" s="102">
        <v>1.6468392032610719</v>
      </c>
      <c r="J52" s="102">
        <v>2.0735756538618437</v>
      </c>
      <c r="K52" s="102">
        <v>1.7569427493543635</v>
      </c>
      <c r="L52" s="102">
        <v>1.5080793650479498</v>
      </c>
      <c r="M52" s="102">
        <v>2.3107596642801451</v>
      </c>
      <c r="N52" s="102">
        <v>1.5019694147037206</v>
      </c>
      <c r="O52" s="102">
        <v>1.4437894029318847</v>
      </c>
      <c r="P52" s="102">
        <v>2.410046312453948</v>
      </c>
      <c r="Q52" s="102">
        <v>1.5820156006185562</v>
      </c>
      <c r="R52" s="102">
        <v>1.4758780586293767</v>
      </c>
      <c r="S52" s="102">
        <v>1.4436748872235243</v>
      </c>
      <c r="T52" s="102">
        <v>1.7107040854636058</v>
      </c>
      <c r="U52" s="102">
        <v>1.6794402700962985</v>
      </c>
      <c r="V52" s="102">
        <v>1.8333123210236959</v>
      </c>
      <c r="W52" s="102">
        <v>2.2148674580207177</v>
      </c>
      <c r="X52" s="102">
        <v>0.75046324115273177</v>
      </c>
      <c r="Y52" s="102">
        <v>1.4683354013598449</v>
      </c>
      <c r="DA52" s="131" t="s">
        <v>2963</v>
      </c>
    </row>
    <row r="53" spans="1:105" ht="12" customHeight="1" x14ac:dyDescent="0.25">
      <c r="A53" s="103" t="s">
        <v>52</v>
      </c>
      <c r="B53" s="105">
        <v>10.691052883672917</v>
      </c>
      <c r="C53" s="105">
        <v>11.070880434783016</v>
      </c>
      <c r="D53" s="105">
        <v>10.718091916990998</v>
      </c>
      <c r="E53" s="105">
        <v>10.131229969105783</v>
      </c>
      <c r="F53" s="105">
        <v>10.938284882835724</v>
      </c>
      <c r="G53" s="105">
        <v>10.899220026783778</v>
      </c>
      <c r="H53" s="105">
        <v>10.958791089397227</v>
      </c>
      <c r="I53" s="105">
        <v>9.6262139672466152</v>
      </c>
      <c r="J53" s="105">
        <v>9.1582332639491035</v>
      </c>
      <c r="K53" s="105">
        <v>10.201480436594645</v>
      </c>
      <c r="L53" s="105">
        <v>9.3813793713386602</v>
      </c>
      <c r="M53" s="105">
        <v>10.968437081213558</v>
      </c>
      <c r="N53" s="105">
        <v>10.418072886990073</v>
      </c>
      <c r="O53" s="105">
        <v>10.640843274880545</v>
      </c>
      <c r="P53" s="105">
        <v>9.5505698434218722</v>
      </c>
      <c r="Q53" s="105">
        <v>10.50113740296883</v>
      </c>
      <c r="R53" s="105">
        <v>10.33947924156338</v>
      </c>
      <c r="S53" s="105">
        <v>9.237697314537785</v>
      </c>
      <c r="T53" s="105">
        <v>11.708848839518115</v>
      </c>
      <c r="U53" s="105">
        <v>9.6241811933247252</v>
      </c>
      <c r="V53" s="105">
        <v>9.4196909731936902</v>
      </c>
      <c r="W53" s="105">
        <v>8.0031326300489951</v>
      </c>
      <c r="X53" s="105">
        <v>6.857170199219631</v>
      </c>
      <c r="Y53" s="105">
        <v>5.7885278909781022</v>
      </c>
      <c r="DA53" s="132" t="s">
        <v>2964</v>
      </c>
    </row>
    <row r="54" spans="1:105" ht="12" customHeight="1" x14ac:dyDescent="0.25">
      <c r="A54" s="106" t="s">
        <v>122</v>
      </c>
      <c r="B54" s="102">
        <v>12.996201238281413</v>
      </c>
      <c r="C54" s="102">
        <v>12.716603473615161</v>
      </c>
      <c r="D54" s="102">
        <v>13.355835842836603</v>
      </c>
      <c r="E54" s="102">
        <v>12.61272318341967</v>
      </c>
      <c r="F54" s="102">
        <v>13.295501095797913</v>
      </c>
      <c r="G54" s="102">
        <v>12.739927099546987</v>
      </c>
      <c r="H54" s="102">
        <v>12.564532808116146</v>
      </c>
      <c r="I54" s="102">
        <v>11.830789214090435</v>
      </c>
      <c r="J54" s="102">
        <v>11.581455455414416</v>
      </c>
      <c r="K54" s="102">
        <v>11.41698550205755</v>
      </c>
      <c r="L54" s="102">
        <v>12.173329405836407</v>
      </c>
      <c r="M54" s="102">
        <v>13.094371730669666</v>
      </c>
      <c r="N54" s="102">
        <v>12.356160103909778</v>
      </c>
      <c r="O54" s="102">
        <v>11.887989857714016</v>
      </c>
      <c r="P54" s="102">
        <v>12.112723676244032</v>
      </c>
      <c r="Q54" s="102">
        <v>11.650976838618261</v>
      </c>
      <c r="R54" s="102">
        <v>11.742308104546639</v>
      </c>
      <c r="S54" s="102">
        <v>11.856860324332903</v>
      </c>
      <c r="T54" s="102">
        <v>11.848769464756801</v>
      </c>
      <c r="U54" s="102">
        <v>11.962044130419422</v>
      </c>
      <c r="V54" s="102">
        <v>12.045210753047179</v>
      </c>
      <c r="W54" s="102">
        <v>10.274714689517612</v>
      </c>
      <c r="X54" s="102">
        <v>6.8624628310705962</v>
      </c>
      <c r="Y54" s="102">
        <v>7.7850995877768643</v>
      </c>
      <c r="DA54" s="131" t="s">
        <v>2965</v>
      </c>
    </row>
    <row r="55" spans="1:105" ht="12" customHeight="1" x14ac:dyDescent="0.25">
      <c r="A55" s="107" t="s">
        <v>121</v>
      </c>
      <c r="B55" s="105">
        <v>12.996201238281412</v>
      </c>
      <c r="C55" s="105">
        <v>12.716979794321592</v>
      </c>
      <c r="D55" s="105">
        <v>13.357115886697255</v>
      </c>
      <c r="E55" s="105">
        <v>12.615350598582966</v>
      </c>
      <c r="F55" s="105">
        <v>13.298469880649026</v>
      </c>
      <c r="G55" s="105">
        <v>12.74848744332062</v>
      </c>
      <c r="H55" s="105">
        <v>12.571757808594306</v>
      </c>
      <c r="I55" s="105">
        <v>11.844463391737989</v>
      </c>
      <c r="J55" s="105">
        <v>11.597735679843563</v>
      </c>
      <c r="K55" s="105">
        <v>11.399393192196916</v>
      </c>
      <c r="L55" s="105">
        <v>12.133435515441882</v>
      </c>
      <c r="M55" s="105">
        <v>13.070470272277495</v>
      </c>
      <c r="N55" s="105">
        <v>12.346432197334238</v>
      </c>
      <c r="O55" s="105">
        <v>11.895960485229244</v>
      </c>
      <c r="P55" s="105">
        <v>12.134376149585366</v>
      </c>
      <c r="Q55" s="105">
        <v>11.665123457097231</v>
      </c>
      <c r="R55" s="105">
        <v>11.769780715012711</v>
      </c>
      <c r="S55" s="105">
        <v>11.893864712576896</v>
      </c>
      <c r="T55" s="105">
        <v>11.884857776331842</v>
      </c>
      <c r="U55" s="105">
        <v>11.987570854284236</v>
      </c>
      <c r="V55" s="105">
        <v>12.076420473477084</v>
      </c>
      <c r="W55" s="105">
        <v>10.351100958596264</v>
      </c>
      <c r="X55" s="105">
        <v>7.3765579437520339</v>
      </c>
      <c r="Y55" s="105">
        <v>7.9321904779578816</v>
      </c>
      <c r="DA55" s="132" t="s">
        <v>2966</v>
      </c>
    </row>
    <row r="56" spans="1:105" ht="12" customHeight="1" x14ac:dyDescent="0.25">
      <c r="A56" s="108" t="s">
        <v>53</v>
      </c>
      <c r="B56" s="99">
        <v>2.3872816337104292</v>
      </c>
      <c r="C56" s="99">
        <v>2.0285049948983698</v>
      </c>
      <c r="D56" s="99">
        <v>2.4926496606856592</v>
      </c>
      <c r="E56" s="99">
        <v>1.9669419007951257</v>
      </c>
      <c r="F56" s="99">
        <v>2.5745375849163854</v>
      </c>
      <c r="G56" s="99">
        <v>2.0610561224842554</v>
      </c>
      <c r="H56" s="99">
        <v>1.9825825427939714</v>
      </c>
      <c r="I56" s="99">
        <v>1.7317386816368172</v>
      </c>
      <c r="J56" s="99">
        <v>2.1484288687510809</v>
      </c>
      <c r="K56" s="99">
        <v>1.6718089725687229</v>
      </c>
      <c r="L56" s="99">
        <v>1.6917696079972937</v>
      </c>
      <c r="M56" s="99">
        <v>2.2757062406178665</v>
      </c>
      <c r="N56" s="99">
        <v>1.5526719386778733</v>
      </c>
      <c r="O56" s="99">
        <v>1.4103701011839838</v>
      </c>
      <c r="P56" s="99">
        <v>2.4561903244518866</v>
      </c>
      <c r="Q56" s="99">
        <v>1.5234343310915506</v>
      </c>
      <c r="R56" s="99">
        <v>1.4646622746748903</v>
      </c>
      <c r="S56" s="99">
        <v>1.6247221188531622</v>
      </c>
      <c r="T56" s="99">
        <v>1.4760535130475865</v>
      </c>
      <c r="U56" s="99">
        <v>1.779186983818994</v>
      </c>
      <c r="V56" s="99">
        <v>1.9992666890479205</v>
      </c>
      <c r="W56" s="99">
        <v>2.0655976303798109</v>
      </c>
      <c r="X56" s="99">
        <v>6.8620685124366088E-2</v>
      </c>
      <c r="Y56" s="99">
        <v>1.3799001258151444</v>
      </c>
      <c r="DA56" s="63" t="s">
        <v>2967</v>
      </c>
    </row>
    <row r="57" spans="1:105" ht="12" customHeight="1" x14ac:dyDescent="0.25">
      <c r="A57" s="108" t="s">
        <v>52</v>
      </c>
      <c r="B57" s="99">
        <v>10.608919604570984</v>
      </c>
      <c r="C57" s="99">
        <v>10.688474799423224</v>
      </c>
      <c r="D57" s="99">
        <v>10.864466226011597</v>
      </c>
      <c r="E57" s="99">
        <v>10.64840869778784</v>
      </c>
      <c r="F57" s="99">
        <v>10.72393229573264</v>
      </c>
      <c r="G57" s="99">
        <v>10.687431320836366</v>
      </c>
      <c r="H57" s="99">
        <v>10.589175265800334</v>
      </c>
      <c r="I57" s="99">
        <v>10.112724710101174</v>
      </c>
      <c r="J57" s="99">
        <v>9.4493068110924821</v>
      </c>
      <c r="K57" s="99">
        <v>9.7275842196281914</v>
      </c>
      <c r="L57" s="99">
        <v>10.441665907444587</v>
      </c>
      <c r="M57" s="99">
        <v>10.79476403165963</v>
      </c>
      <c r="N57" s="99">
        <v>10.793760258656365</v>
      </c>
      <c r="O57" s="99">
        <v>10.485590384045262</v>
      </c>
      <c r="P57" s="99">
        <v>9.6781858251334771</v>
      </c>
      <c r="Q57" s="99">
        <v>10.14168912600568</v>
      </c>
      <c r="R57" s="99">
        <v>10.305118440337818</v>
      </c>
      <c r="S57" s="99">
        <v>10.269142593723732</v>
      </c>
      <c r="T57" s="99">
        <v>10.408804263284255</v>
      </c>
      <c r="U57" s="99">
        <v>10.208383870465241</v>
      </c>
      <c r="V57" s="99">
        <v>10.077153784429161</v>
      </c>
      <c r="W57" s="99">
        <v>8.2855033282164516</v>
      </c>
      <c r="X57" s="99">
        <v>7.3079372586276685</v>
      </c>
      <c r="Y57" s="99">
        <v>6.5522903521427383</v>
      </c>
      <c r="DA57" s="63" t="s">
        <v>2968</v>
      </c>
    </row>
    <row r="58" spans="1:105" ht="12" customHeight="1" x14ac:dyDescent="0.25">
      <c r="A58" s="121" t="s">
        <v>54</v>
      </c>
      <c r="B58" s="123">
        <v>6.7360013906409471</v>
      </c>
      <c r="C58" s="123">
        <v>6.8641217843666071</v>
      </c>
      <c r="D58" s="123">
        <v>6.9303885000391103</v>
      </c>
      <c r="E58" s="123">
        <v>6.4770734973286483</v>
      </c>
      <c r="F58" s="123">
        <v>7.4496210115316082</v>
      </c>
      <c r="G58" s="123">
        <v>6.3585078435210542</v>
      </c>
      <c r="H58" s="123">
        <v>6.5690994702666403</v>
      </c>
      <c r="I58" s="123">
        <v>5.9770345718944862</v>
      </c>
      <c r="J58" s="123">
        <v>5.468578819936293</v>
      </c>
      <c r="K58" s="123">
        <v>5.3858154155523277</v>
      </c>
      <c r="L58" s="123">
        <v>5.0871781965397833</v>
      </c>
      <c r="M58" s="123">
        <v>5.1148046731171348</v>
      </c>
      <c r="N58" s="123">
        <v>4.4120217490574634</v>
      </c>
      <c r="O58" s="123">
        <v>4.7803737666041703</v>
      </c>
      <c r="P58" s="123">
        <v>4.3039492333539684</v>
      </c>
      <c r="Q58" s="123">
        <v>4.4609088206687355</v>
      </c>
      <c r="R58" s="123">
        <v>4.4885142205540332</v>
      </c>
      <c r="S58" s="123">
        <v>5.1520637419751596</v>
      </c>
      <c r="T58" s="123">
        <v>5.1809918073762926</v>
      </c>
      <c r="U58" s="123">
        <v>5.1766480193155111</v>
      </c>
      <c r="V58" s="123">
        <v>5.3188957944733435</v>
      </c>
      <c r="W58" s="123">
        <v>4.9893707386469144</v>
      </c>
      <c r="X58" s="123">
        <v>3.9644880653748742</v>
      </c>
      <c r="Y58" s="123">
        <v>4.0461099696445153</v>
      </c>
      <c r="DA58" s="130" t="s">
        <v>2969</v>
      </c>
    </row>
    <row r="59" spans="1:105" ht="12" customHeight="1" x14ac:dyDescent="0.25">
      <c r="A59" s="97" t="s">
        <v>50</v>
      </c>
      <c r="B59" s="99">
        <v>6.9249625550148943</v>
      </c>
      <c r="C59" s="99">
        <v>6.7614878940731975</v>
      </c>
      <c r="D59" s="99">
        <v>6.8461612772256464</v>
      </c>
      <c r="E59" s="99">
        <v>6.6704990654487268</v>
      </c>
      <c r="F59" s="99">
        <v>7.1671713736337219</v>
      </c>
      <c r="G59" s="99">
        <v>6.6918936250370544</v>
      </c>
      <c r="H59" s="99">
        <v>6.3892675571795046</v>
      </c>
      <c r="I59" s="99">
        <v>5.7495234432201991</v>
      </c>
      <c r="J59" s="99">
        <v>5.5772641539543377</v>
      </c>
      <c r="K59" s="99">
        <v>5.2760341357221447</v>
      </c>
      <c r="L59" s="99">
        <v>5.1238782639703357</v>
      </c>
      <c r="M59" s="99">
        <v>5.2578890847278341</v>
      </c>
      <c r="N59" s="99">
        <v>4.4914292224395567</v>
      </c>
      <c r="O59" s="99">
        <v>4.4781298605116033</v>
      </c>
      <c r="P59" s="99">
        <v>4.5872592960495346</v>
      </c>
      <c r="Q59" s="99">
        <v>4.403443808372332</v>
      </c>
      <c r="R59" s="99">
        <v>4.6048288590889479</v>
      </c>
      <c r="S59" s="99">
        <v>5.0150071437922072</v>
      </c>
      <c r="T59" s="99">
        <v>5.1847519772359263</v>
      </c>
      <c r="U59" s="99">
        <v>5.1695736058078694</v>
      </c>
      <c r="V59" s="99">
        <v>5.1318999499102143</v>
      </c>
      <c r="W59" s="99">
        <v>4.7839087103895022</v>
      </c>
      <c r="X59" s="99">
        <v>4.2030193518279919</v>
      </c>
      <c r="Y59" s="99">
        <v>3.9516249640577241</v>
      </c>
      <c r="DA59" s="63" t="s">
        <v>2970</v>
      </c>
    </row>
    <row r="60" spans="1:105" ht="12" customHeight="1" x14ac:dyDescent="0.25">
      <c r="A60" s="109" t="s">
        <v>120</v>
      </c>
      <c r="B60" s="110">
        <v>6.6131728723709484</v>
      </c>
      <c r="C60" s="110">
        <v>6.9279318359658681</v>
      </c>
      <c r="D60" s="110">
        <v>6.9820333633839722</v>
      </c>
      <c r="E60" s="110">
        <v>6.3580434693232846</v>
      </c>
      <c r="F60" s="110">
        <v>7.6229053365492243</v>
      </c>
      <c r="G60" s="110">
        <v>6.1687858065293097</v>
      </c>
      <c r="H60" s="110">
        <v>6.6608651091070179</v>
      </c>
      <c r="I60" s="110">
        <v>6.0883883819391995</v>
      </c>
      <c r="J60" s="110">
        <v>5.4140085697459499</v>
      </c>
      <c r="K60" s="110">
        <v>5.4428871659140858</v>
      </c>
      <c r="L60" s="110">
        <v>5.0680117746084825</v>
      </c>
      <c r="M60" s="110">
        <v>5.0412571776351465</v>
      </c>
      <c r="N60" s="110">
        <v>4.3682332521900484</v>
      </c>
      <c r="O60" s="110">
        <v>4.9524011138622148</v>
      </c>
      <c r="P60" s="110">
        <v>4.1435930454423868</v>
      </c>
      <c r="Q60" s="110">
        <v>4.4928432496705391</v>
      </c>
      <c r="R60" s="110">
        <v>4.4248745125539273</v>
      </c>
      <c r="S60" s="110">
        <v>5.2216994681368263</v>
      </c>
      <c r="T60" s="110">
        <v>5.1791468090457373</v>
      </c>
      <c r="U60" s="110">
        <v>5.1799665720126926</v>
      </c>
      <c r="V60" s="110">
        <v>5.4065538684324714</v>
      </c>
      <c r="W60" s="110">
        <v>5.0884792059816544</v>
      </c>
      <c r="X60" s="110">
        <v>3.8488805765729426</v>
      </c>
      <c r="Y60" s="110">
        <v>4.0930355434471757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70.35429061805695</v>
      </c>
      <c r="C62" s="118">
        <f t="shared" si="21"/>
        <v>74.160783832912998</v>
      </c>
      <c r="D62" s="118">
        <f t="shared" si="21"/>
        <v>72.754883761281448</v>
      </c>
      <c r="E62" s="118">
        <f t="shared" si="21"/>
        <v>82.627813413523938</v>
      </c>
      <c r="F62" s="118">
        <f t="shared" si="21"/>
        <v>84.431176128282203</v>
      </c>
      <c r="G62" s="118">
        <f t="shared" si="21"/>
        <v>89.192715019977484</v>
      </c>
      <c r="H62" s="118">
        <f t="shared" si="21"/>
        <v>84.942101484534163</v>
      </c>
      <c r="I62" s="118">
        <f t="shared" si="21"/>
        <v>82.242497111760514</v>
      </c>
      <c r="J62" s="118">
        <f t="shared" si="21"/>
        <v>82.26385561730315</v>
      </c>
      <c r="K62" s="118">
        <f t="shared" si="21"/>
        <v>85.462410476611822</v>
      </c>
      <c r="L62" s="118">
        <f t="shared" si="21"/>
        <v>93.918762433782291</v>
      </c>
      <c r="M62" s="118">
        <f t="shared" si="21"/>
        <v>90.906586917129744</v>
      </c>
      <c r="N62" s="118">
        <f t="shared" si="21"/>
        <v>93.06290366789267</v>
      </c>
      <c r="O62" s="118">
        <f t="shared" si="21"/>
        <v>92.502867323602302</v>
      </c>
      <c r="P62" s="118">
        <f t="shared" si="21"/>
        <v>77.631598381827786</v>
      </c>
      <c r="Q62" s="118">
        <f t="shared" si="21"/>
        <v>89.839780651825038</v>
      </c>
      <c r="R62" s="118">
        <f t="shared" ref="R62:V62" si="22">R63+R66+R68+R77</f>
        <v>89.8336422843403</v>
      </c>
      <c r="S62" s="118">
        <f t="shared" si="22"/>
        <v>93.831220618740758</v>
      </c>
      <c r="T62" s="118">
        <f t="shared" si="22"/>
        <v>90.00804899762349</v>
      </c>
      <c r="U62" s="118">
        <f t="shared" si="22"/>
        <v>89.778975251558222</v>
      </c>
      <c r="V62" s="118">
        <f t="shared" si="22"/>
        <v>89.711917060504419</v>
      </c>
      <c r="W62" s="118">
        <f t="shared" ref="W62:Y62" si="23">W63+W66+W68+W77</f>
        <v>101.15475636845626</v>
      </c>
      <c r="X62" s="118">
        <f t="shared" si="23"/>
        <v>90.171051362413039</v>
      </c>
      <c r="Y62" s="118">
        <f t="shared" si="23"/>
        <v>80.839168038700777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50.077040193943624</v>
      </c>
      <c r="C63" s="123">
        <f t="shared" si="24"/>
        <v>53.367519354615339</v>
      </c>
      <c r="D63" s="123">
        <f t="shared" si="24"/>
        <v>51.887220134388237</v>
      </c>
      <c r="E63" s="123">
        <f t="shared" si="24"/>
        <v>59.974846406325923</v>
      </c>
      <c r="F63" s="123">
        <f t="shared" si="24"/>
        <v>63.737395063052901</v>
      </c>
      <c r="G63" s="123">
        <f t="shared" si="24"/>
        <v>68.012356872016795</v>
      </c>
      <c r="H63" s="123">
        <f t="shared" si="24"/>
        <v>63.596226693166493</v>
      </c>
      <c r="I63" s="123">
        <f t="shared" si="24"/>
        <v>62.821858259985028</v>
      </c>
      <c r="J63" s="123">
        <f t="shared" si="24"/>
        <v>64.172475542016926</v>
      </c>
      <c r="K63" s="123">
        <f t="shared" si="24"/>
        <v>66.431780296709618</v>
      </c>
      <c r="L63" s="123">
        <f t="shared" si="24"/>
        <v>73.773369358911879</v>
      </c>
      <c r="M63" s="123">
        <f t="shared" si="24"/>
        <v>70.103277835515527</v>
      </c>
      <c r="N63" s="123">
        <f t="shared" si="24"/>
        <v>71.747266144429602</v>
      </c>
      <c r="O63" s="123">
        <f t="shared" si="24"/>
        <v>72.749505980655172</v>
      </c>
      <c r="P63" s="123">
        <f t="shared" si="24"/>
        <v>59.43454857872706</v>
      </c>
      <c r="Q63" s="123">
        <f t="shared" si="24"/>
        <v>69.142374320304668</v>
      </c>
      <c r="R63" s="123">
        <f t="shared" ref="R63:V63" si="25">SUM(R64:R65)</f>
        <v>70.047278695770402</v>
      </c>
      <c r="S63" s="123">
        <f t="shared" si="25"/>
        <v>71.918389078260844</v>
      </c>
      <c r="T63" s="123">
        <f t="shared" si="25"/>
        <v>69.203834503732566</v>
      </c>
      <c r="U63" s="123">
        <f t="shared" si="25"/>
        <v>68.265760454740686</v>
      </c>
      <c r="V63" s="123">
        <f t="shared" si="25"/>
        <v>68.813142063654183</v>
      </c>
      <c r="W63" s="123">
        <f t="shared" ref="W63:Y63" si="26">SUM(W64:W65)</f>
        <v>82.183803447053776</v>
      </c>
      <c r="X63" s="123">
        <f t="shared" si="26"/>
        <v>73.194243067254646</v>
      </c>
      <c r="Y63" s="123">
        <f t="shared" si="26"/>
        <v>65.129606043816764</v>
      </c>
      <c r="DA63" s="130" t="s">
        <v>2973</v>
      </c>
    </row>
    <row r="64" spans="1:105" ht="12" customHeight="1" x14ac:dyDescent="0.25">
      <c r="A64" s="97" t="s">
        <v>212</v>
      </c>
      <c r="B64" s="99">
        <v>48.817255099007383</v>
      </c>
      <c r="C64" s="99">
        <v>52.060359972062734</v>
      </c>
      <c r="D64" s="99">
        <v>50.631510476442401</v>
      </c>
      <c r="E64" s="99">
        <v>58.663203045818932</v>
      </c>
      <c r="F64" s="99">
        <v>62.26281682522928</v>
      </c>
      <c r="G64" s="99">
        <v>66.460432747099233</v>
      </c>
      <c r="H64" s="99">
        <v>62.188608096882085</v>
      </c>
      <c r="I64" s="99">
        <v>61.47755348691242</v>
      </c>
      <c r="J64" s="99">
        <v>62.860542528985562</v>
      </c>
      <c r="K64" s="99">
        <v>65.095936586937228</v>
      </c>
      <c r="L64" s="99">
        <v>72.245330718634364</v>
      </c>
      <c r="M64" s="99">
        <v>68.648692982410196</v>
      </c>
      <c r="N64" s="99">
        <v>70.360165375881252</v>
      </c>
      <c r="O64" s="99">
        <v>71.257031004148416</v>
      </c>
      <c r="P64" s="99">
        <v>58.183881671550225</v>
      </c>
      <c r="Q64" s="99">
        <v>67.83050170968653</v>
      </c>
      <c r="R64" s="99">
        <v>68.722884080350909</v>
      </c>
      <c r="S64" s="99">
        <v>70.569137104681403</v>
      </c>
      <c r="T64" s="99">
        <v>67.91859011110607</v>
      </c>
      <c r="U64" s="99">
        <v>66.990233004709395</v>
      </c>
      <c r="V64" s="99">
        <v>67.533714171561513</v>
      </c>
      <c r="W64" s="99">
        <v>80.242787859499273</v>
      </c>
      <c r="X64" s="99">
        <v>71.40377772429278</v>
      </c>
      <c r="Y64" s="99">
        <v>63.611913003759128</v>
      </c>
      <c r="DA64" s="63" t="s">
        <v>2974</v>
      </c>
    </row>
    <row r="65" spans="1:105" ht="12" customHeight="1" x14ac:dyDescent="0.25">
      <c r="A65" s="97" t="s">
        <v>53</v>
      </c>
      <c r="B65" s="99">
        <v>1.259785094936239</v>
      </c>
      <c r="C65" s="99">
        <v>1.3071593825526049</v>
      </c>
      <c r="D65" s="99">
        <v>1.2557096579458336</v>
      </c>
      <c r="E65" s="99">
        <v>1.3116433605069948</v>
      </c>
      <c r="F65" s="99">
        <v>1.4745782378236223</v>
      </c>
      <c r="G65" s="99">
        <v>1.5519241249175579</v>
      </c>
      <c r="H65" s="99">
        <v>1.407618596284405</v>
      </c>
      <c r="I65" s="99">
        <v>1.3443047730726094</v>
      </c>
      <c r="J65" s="99">
        <v>1.3119330130313704</v>
      </c>
      <c r="K65" s="99">
        <v>1.3358437097723861</v>
      </c>
      <c r="L65" s="99">
        <v>1.5280386402775192</v>
      </c>
      <c r="M65" s="99">
        <v>1.4545848531053305</v>
      </c>
      <c r="N65" s="99">
        <v>1.3871007685483456</v>
      </c>
      <c r="O65" s="99">
        <v>1.492474976506754</v>
      </c>
      <c r="P65" s="99">
        <v>1.2506669071768377</v>
      </c>
      <c r="Q65" s="99">
        <v>1.311872610618138</v>
      </c>
      <c r="R65" s="99">
        <v>1.3243946154194914</v>
      </c>
      <c r="S65" s="99">
        <v>1.3492519735794426</v>
      </c>
      <c r="T65" s="99">
        <v>1.2852443926264954</v>
      </c>
      <c r="U65" s="99">
        <v>1.2755274500312892</v>
      </c>
      <c r="V65" s="99">
        <v>1.2794278920926643</v>
      </c>
      <c r="W65" s="99">
        <v>1.941015587554507</v>
      </c>
      <c r="X65" s="99">
        <v>1.790465342961862</v>
      </c>
      <c r="Y65" s="99">
        <v>1.5176930400576327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0.61801909292288093</v>
      </c>
      <c r="C66" s="123">
        <f t="shared" si="27"/>
        <v>0.81813671436772284</v>
      </c>
      <c r="D66" s="123">
        <f t="shared" si="27"/>
        <v>0.75991443250687885</v>
      </c>
      <c r="E66" s="123">
        <f t="shared" si="27"/>
        <v>2.6578188266992182</v>
      </c>
      <c r="F66" s="123">
        <f t="shared" si="27"/>
        <v>1.1843023689036092</v>
      </c>
      <c r="G66" s="123">
        <f t="shared" si="27"/>
        <v>1.313582715863463</v>
      </c>
      <c r="H66" s="123">
        <f t="shared" si="27"/>
        <v>1.8208546413882567</v>
      </c>
      <c r="I66" s="123">
        <f t="shared" si="27"/>
        <v>1.7616915914724616</v>
      </c>
      <c r="J66" s="123">
        <f t="shared" si="27"/>
        <v>2.3322662230797437</v>
      </c>
      <c r="K66" s="123">
        <f t="shared" si="27"/>
        <v>2.7208427148627425</v>
      </c>
      <c r="L66" s="123">
        <f t="shared" si="27"/>
        <v>2.2293707618208503</v>
      </c>
      <c r="M66" s="123">
        <f t="shared" si="27"/>
        <v>2.5682364197925236</v>
      </c>
      <c r="N66" s="123">
        <f t="shared" si="27"/>
        <v>4.3303511539286657</v>
      </c>
      <c r="O66" s="123">
        <f t="shared" si="27"/>
        <v>2.7889495119923495</v>
      </c>
      <c r="P66" s="123">
        <f t="shared" si="27"/>
        <v>2.1661349254265692</v>
      </c>
      <c r="Q66" s="123">
        <f t="shared" si="27"/>
        <v>4.6142465375388015</v>
      </c>
      <c r="R66" s="123">
        <f t="shared" si="27"/>
        <v>3.2698894454871565</v>
      </c>
      <c r="S66" s="123">
        <f t="shared" si="27"/>
        <v>4.8835360304129045</v>
      </c>
      <c r="T66" s="123">
        <f t="shared" si="27"/>
        <v>3.7879521888150918</v>
      </c>
      <c r="U66" s="123">
        <f t="shared" si="27"/>
        <v>4.6411857232035754</v>
      </c>
      <c r="V66" s="123">
        <f t="shared" si="27"/>
        <v>3.6050291896811881</v>
      </c>
      <c r="W66" s="123">
        <f t="shared" si="27"/>
        <v>3.5245748321984363</v>
      </c>
      <c r="X66" s="123">
        <f t="shared" si="27"/>
        <v>5.2403612141562945</v>
      </c>
      <c r="Y66" s="123">
        <f t="shared" si="27"/>
        <v>4.688948343166472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0.61801909292288093</v>
      </c>
      <c r="C67" s="99">
        <f>RES_hhdet_tesh!C67/RES_summary!C$19</f>
        <v>0.81813671436772284</v>
      </c>
      <c r="D67" s="99">
        <f>RES_hhdet_tesh!D67/RES_summary!D$19</f>
        <v>0.75991443250687885</v>
      </c>
      <c r="E67" s="99">
        <f>RES_hhdet_tesh!E67/RES_summary!E$19</f>
        <v>2.6578188266992182</v>
      </c>
      <c r="F67" s="99">
        <f>RES_hhdet_tesh!F67/RES_summary!F$19</f>
        <v>1.1843023689036092</v>
      </c>
      <c r="G67" s="99">
        <f>RES_hhdet_tesh!G67/RES_summary!G$19</f>
        <v>1.313582715863463</v>
      </c>
      <c r="H67" s="99">
        <f>RES_hhdet_tesh!H67/RES_summary!H$19</f>
        <v>1.8208546413882567</v>
      </c>
      <c r="I67" s="99">
        <f>RES_hhdet_tesh!I67/RES_summary!I$19</f>
        <v>1.7616915914724616</v>
      </c>
      <c r="J67" s="99">
        <f>RES_hhdet_tesh!J67/RES_summary!J$19</f>
        <v>2.3322662230797437</v>
      </c>
      <c r="K67" s="99">
        <f>RES_hhdet_tesh!K67/RES_summary!K$19</f>
        <v>2.7208427148627425</v>
      </c>
      <c r="L67" s="99">
        <f>RES_hhdet_tesh!L67/RES_summary!L$19</f>
        <v>2.2293707618208503</v>
      </c>
      <c r="M67" s="99">
        <f>RES_hhdet_tesh!M67/RES_summary!M$19</f>
        <v>2.5682364197925236</v>
      </c>
      <c r="N67" s="99">
        <f>RES_hhdet_tesh!N67/RES_summary!N$19</f>
        <v>4.3303511539286657</v>
      </c>
      <c r="O67" s="99">
        <f>RES_hhdet_tesh!O67/RES_summary!O$19</f>
        <v>2.7889495119923495</v>
      </c>
      <c r="P67" s="99">
        <f>RES_hhdet_tesh!P67/RES_summary!P$19</f>
        <v>2.1661349254265692</v>
      </c>
      <c r="Q67" s="99">
        <f>RES_hhdet_tesh!Q67/RES_summary!Q$19</f>
        <v>4.6142465375388015</v>
      </c>
      <c r="R67" s="99">
        <f>RES_hhdet_tesh!R67/RES_summary!R$19</f>
        <v>3.2698894454871565</v>
      </c>
      <c r="S67" s="99">
        <f>RES_hhdet_tesh!S67/RES_summary!S$19</f>
        <v>4.8835360304129045</v>
      </c>
      <c r="T67" s="99">
        <f>RES_hhdet_tesh!T67/RES_summary!T$19</f>
        <v>3.7879521888150918</v>
      </c>
      <c r="U67" s="99">
        <f>RES_hhdet_tesh!U67/RES_summary!U$19</f>
        <v>4.6411857232035754</v>
      </c>
      <c r="V67" s="99">
        <f>RES_hhdet_tesh!V67/RES_summary!V$19</f>
        <v>3.6050291896811881</v>
      </c>
      <c r="W67" s="99">
        <f>RES_hhdet_tesh!W67/RES_summary!W$19</f>
        <v>3.5245748321984363</v>
      </c>
      <c r="X67" s="99">
        <f>RES_hhdet_tesh!X67/RES_summary!X$19</f>
        <v>5.2403612141562945</v>
      </c>
      <c r="Y67" s="99">
        <f>RES_hhdet_tesh!Y67/RES_summary!Y$19</f>
        <v>4.688948343166472</v>
      </c>
      <c r="DA67" s="63" t="s">
        <v>2977</v>
      </c>
    </row>
    <row r="68" spans="1:105" ht="12" customHeight="1" x14ac:dyDescent="0.25">
      <c r="A68" s="121" t="s">
        <v>55</v>
      </c>
      <c r="B68" s="123">
        <v>12.856782048540593</v>
      </c>
      <c r="C68" s="123">
        <v>13.102086783755562</v>
      </c>
      <c r="D68" s="123">
        <v>13.171813848073926</v>
      </c>
      <c r="E68" s="123">
        <v>13.181475625726346</v>
      </c>
      <c r="F68" s="123">
        <v>12.66321859558842</v>
      </c>
      <c r="G68" s="123">
        <v>12.934369192846503</v>
      </c>
      <c r="H68" s="123">
        <v>12.758215477760904</v>
      </c>
      <c r="I68" s="123">
        <v>11.923126752298701</v>
      </c>
      <c r="J68" s="123">
        <v>10.694246564924345</v>
      </c>
      <c r="K68" s="123">
        <v>11.094443145793244</v>
      </c>
      <c r="L68" s="123">
        <v>12.631920026499106</v>
      </c>
      <c r="M68" s="123">
        <v>12.726732260352099</v>
      </c>
      <c r="N68" s="123">
        <v>12.66268826855365</v>
      </c>
      <c r="O68" s="123">
        <v>12.232639810148022</v>
      </c>
      <c r="P68" s="123">
        <v>11.797214448211664</v>
      </c>
      <c r="Q68" s="123">
        <v>11.636760058410617</v>
      </c>
      <c r="R68" s="123">
        <v>11.942925782810704</v>
      </c>
      <c r="S68" s="123">
        <v>11.85356868555748</v>
      </c>
      <c r="T68" s="123">
        <v>11.92719037800838</v>
      </c>
      <c r="U68" s="123">
        <v>11.711749043515695</v>
      </c>
      <c r="V68" s="123">
        <v>11.786486494708431</v>
      </c>
      <c r="W68" s="123">
        <v>10.249624847968768</v>
      </c>
      <c r="X68" s="123">
        <v>7.635597077951811</v>
      </c>
      <c r="Y68" s="123">
        <v>7.2481623090198228</v>
      </c>
      <c r="DA68" s="130" t="s">
        <v>2978</v>
      </c>
    </row>
    <row r="69" spans="1:105" ht="12" customHeight="1" x14ac:dyDescent="0.25">
      <c r="A69" s="97" t="s">
        <v>134</v>
      </c>
      <c r="B69" s="99">
        <v>12.836083004397441</v>
      </c>
      <c r="C69" s="99">
        <v>13.157494324265189</v>
      </c>
      <c r="D69" s="99">
        <v>13.14453798751369</v>
      </c>
      <c r="E69" s="99">
        <v>13.280620002300417</v>
      </c>
      <c r="F69" s="99">
        <v>12.535098613210351</v>
      </c>
      <c r="G69" s="99">
        <v>12.972343354328743</v>
      </c>
      <c r="H69" s="99">
        <v>12.786369016738577</v>
      </c>
      <c r="I69" s="99">
        <v>11.931690666859815</v>
      </c>
      <c r="J69" s="99">
        <v>10.632583983318149</v>
      </c>
      <c r="K69" s="99">
        <v>11.075494419177813</v>
      </c>
      <c r="L69" s="99">
        <v>12.654020475748418</v>
      </c>
      <c r="M69" s="99">
        <v>12.712350970706254</v>
      </c>
      <c r="N69" s="99">
        <v>12.674354741586361</v>
      </c>
      <c r="O69" s="99">
        <v>12.244594214361921</v>
      </c>
      <c r="P69" s="99">
        <v>11.790009674156002</v>
      </c>
      <c r="Q69" s="99">
        <v>11.636473109037878</v>
      </c>
      <c r="R69" s="99">
        <v>11.947319988909316</v>
      </c>
      <c r="S69" s="99">
        <v>11.853924411239168</v>
      </c>
      <c r="T69" s="99">
        <v>11.931053369318441</v>
      </c>
      <c r="U69" s="99">
        <v>11.709409579727394</v>
      </c>
      <c r="V69" s="99">
        <v>11.785287822866948</v>
      </c>
      <c r="W69" s="99">
        <v>10.252690055574623</v>
      </c>
      <c r="X69" s="99">
        <v>7.6528453480276424</v>
      </c>
      <c r="Y69" s="99">
        <v>7.2381433865243201</v>
      </c>
      <c r="DA69" s="63" t="s">
        <v>2979</v>
      </c>
    </row>
    <row r="70" spans="1:105" ht="12" customHeight="1" x14ac:dyDescent="0.25">
      <c r="A70" s="97" t="s">
        <v>133</v>
      </c>
      <c r="B70" s="99">
        <v>12.836083004397441</v>
      </c>
      <c r="C70" s="99">
        <v>13.157381730090364</v>
      </c>
      <c r="D70" s="99">
        <v>13.144328138930408</v>
      </c>
      <c r="E70" s="99">
        <v>13.279993273788357</v>
      </c>
      <c r="F70" s="99">
        <v>12.534612751762563</v>
      </c>
      <c r="G70" s="99">
        <v>12.96981517823618</v>
      </c>
      <c r="H70" s="99">
        <v>12.783721067734456</v>
      </c>
      <c r="I70" s="99">
        <v>11.928923729055295</v>
      </c>
      <c r="J70" s="99">
        <v>10.628508193399677</v>
      </c>
      <c r="K70" s="99">
        <v>11.071599650493404</v>
      </c>
      <c r="L70" s="99">
        <v>12.649495422368949</v>
      </c>
      <c r="M70" s="99">
        <v>12.708622678066378</v>
      </c>
      <c r="N70" s="99">
        <v>12.672114984082164</v>
      </c>
      <c r="O70" s="99">
        <v>12.242860808801009</v>
      </c>
      <c r="P70" s="99">
        <v>11.783795159373355</v>
      </c>
      <c r="Q70" s="99">
        <v>11.6323741501537</v>
      </c>
      <c r="R70" s="99">
        <v>11.943320200986713</v>
      </c>
      <c r="S70" s="99">
        <v>11.85019154894637</v>
      </c>
      <c r="T70" s="99">
        <v>11.92815942489443</v>
      </c>
      <c r="U70" s="99">
        <v>11.705882572656597</v>
      </c>
      <c r="V70" s="99">
        <v>11.779762478320842</v>
      </c>
      <c r="W70" s="99">
        <v>10.236401317722375</v>
      </c>
      <c r="X70" s="99">
        <v>7.6447725453572</v>
      </c>
      <c r="Y70" s="99">
        <v>7.2170550647900207</v>
      </c>
      <c r="DA70" s="63" t="s">
        <v>2980</v>
      </c>
    </row>
    <row r="71" spans="1:105" ht="12" customHeight="1" x14ac:dyDescent="0.25">
      <c r="A71" s="100" t="s">
        <v>212</v>
      </c>
      <c r="B71" s="102">
        <v>2.3575684453865469</v>
      </c>
      <c r="C71" s="102">
        <v>2.100013199474537</v>
      </c>
      <c r="D71" s="102">
        <v>2.4523257181591438</v>
      </c>
      <c r="E71" s="102">
        <v>2.0732061682966885</v>
      </c>
      <c r="F71" s="102">
        <v>2.4247170756128971</v>
      </c>
      <c r="G71" s="102">
        <v>2.0993291476391529</v>
      </c>
      <c r="H71" s="102">
        <v>2.0192052298614058</v>
      </c>
      <c r="I71" s="102">
        <v>1.7458065069195543</v>
      </c>
      <c r="J71" s="102">
        <v>1.9538539853737784</v>
      </c>
      <c r="K71" s="102">
        <v>1.6167105907968162</v>
      </c>
      <c r="L71" s="102">
        <v>1.7790596586006631</v>
      </c>
      <c r="M71" s="102">
        <v>2.2045814050052641</v>
      </c>
      <c r="N71" s="102">
        <v>1.6044131748574462</v>
      </c>
      <c r="O71" s="102">
        <v>1.4666654609356315</v>
      </c>
      <c r="P71" s="102">
        <v>2.3691986940672694</v>
      </c>
      <c r="Q71" s="102">
        <v>1.5176515588585433</v>
      </c>
      <c r="R71" s="102">
        <v>1.4963633039273683</v>
      </c>
      <c r="S71" s="102">
        <v>1.6178936270780566</v>
      </c>
      <c r="T71" s="102">
        <v>1.49742296893732</v>
      </c>
      <c r="U71" s="102">
        <v>1.7268014776764087</v>
      </c>
      <c r="V71" s="102">
        <v>1.9267284930535165</v>
      </c>
      <c r="W71" s="102">
        <v>2.2550861661491002</v>
      </c>
      <c r="X71" s="102">
        <v>0.82173338670403262</v>
      </c>
      <c r="Y71" s="102">
        <v>1.5070299600190462</v>
      </c>
      <c r="DA71" s="131" t="s">
        <v>2981</v>
      </c>
    </row>
    <row r="72" spans="1:105" ht="12" customHeight="1" x14ac:dyDescent="0.25">
      <c r="A72" s="103" t="s">
        <v>52</v>
      </c>
      <c r="B72" s="105">
        <v>10.478514559010893</v>
      </c>
      <c r="C72" s="105">
        <v>11.057368530615827</v>
      </c>
      <c r="D72" s="105">
        <v>10.692002420771265</v>
      </c>
      <c r="E72" s="105">
        <v>11.206787105491667</v>
      </c>
      <c r="F72" s="105">
        <v>10.109895676149666</v>
      </c>
      <c r="G72" s="105">
        <v>10.870486030597027</v>
      </c>
      <c r="H72" s="105">
        <v>10.764515837873052</v>
      </c>
      <c r="I72" s="105">
        <v>10.183117222135742</v>
      </c>
      <c r="J72" s="105">
        <v>8.6746542080258973</v>
      </c>
      <c r="K72" s="105">
        <v>9.4548890596965833</v>
      </c>
      <c r="L72" s="105">
        <v>10.870435763768286</v>
      </c>
      <c r="M72" s="105">
        <v>10.504041273061112</v>
      </c>
      <c r="N72" s="105">
        <v>11.067701809224721</v>
      </c>
      <c r="O72" s="105">
        <v>10.77619534786538</v>
      </c>
      <c r="P72" s="105">
        <v>9.414596465306083</v>
      </c>
      <c r="Q72" s="105">
        <v>10.114722591295157</v>
      </c>
      <c r="R72" s="105">
        <v>10.446956897059344</v>
      </c>
      <c r="S72" s="105">
        <v>10.232297921868312</v>
      </c>
      <c r="T72" s="105">
        <v>10.430736455957108</v>
      </c>
      <c r="U72" s="105">
        <v>9.9790810949801863</v>
      </c>
      <c r="V72" s="105">
        <v>9.8530339852673272</v>
      </c>
      <c r="W72" s="105">
        <v>7.981315151573277</v>
      </c>
      <c r="X72" s="105">
        <v>6.8230391586531676</v>
      </c>
      <c r="Y72" s="105">
        <v>5.7100251047709722</v>
      </c>
      <c r="DA72" s="132" t="s">
        <v>2982</v>
      </c>
    </row>
    <row r="73" spans="1:105" ht="12" customHeight="1" x14ac:dyDescent="0.25">
      <c r="A73" s="106" t="s">
        <v>122</v>
      </c>
      <c r="B73" s="102">
        <v>12.996201238281413</v>
      </c>
      <c r="C73" s="102">
        <v>12.716368580772155</v>
      </c>
      <c r="D73" s="102">
        <v>13.352521369096554</v>
      </c>
      <c r="E73" s="102">
        <v>12.603522083362824</v>
      </c>
      <c r="F73" s="102">
        <v>13.274150249798616</v>
      </c>
      <c r="G73" s="102">
        <v>12.715866658807405</v>
      </c>
      <c r="H73" s="102">
        <v>12.533284236347868</v>
      </c>
      <c r="I73" s="102">
        <v>11.79255060138509</v>
      </c>
      <c r="J73" s="102">
        <v>11.533725051570443</v>
      </c>
      <c r="K73" s="102">
        <v>11.381802182019992</v>
      </c>
      <c r="L73" s="102">
        <v>12.144542942260545</v>
      </c>
      <c r="M73" s="102">
        <v>13.078324362576613</v>
      </c>
      <c r="N73" s="102">
        <v>12.324992166640731</v>
      </c>
      <c r="O73" s="102">
        <v>11.893410410442721</v>
      </c>
      <c r="P73" s="102">
        <v>12.108701789275811</v>
      </c>
      <c r="Q73" s="102">
        <v>11.649442271565734</v>
      </c>
      <c r="R73" s="102">
        <v>11.737175140262526</v>
      </c>
      <c r="S73" s="102">
        <v>11.836256992433551</v>
      </c>
      <c r="T73" s="102">
        <v>11.769913464210321</v>
      </c>
      <c r="U73" s="102">
        <v>11.822185501861556</v>
      </c>
      <c r="V73" s="102">
        <v>11.835412581891585</v>
      </c>
      <c r="W73" s="102">
        <v>10.083711280776155</v>
      </c>
      <c r="X73" s="102">
        <v>6.7370421040775019</v>
      </c>
      <c r="Y73" s="102">
        <v>7.6406132463413039</v>
      </c>
      <c r="DA73" s="131" t="s">
        <v>2983</v>
      </c>
    </row>
    <row r="74" spans="1:105" ht="12" customHeight="1" x14ac:dyDescent="0.25">
      <c r="A74" s="107" t="s">
        <v>121</v>
      </c>
      <c r="B74" s="105">
        <v>12.996201238281413</v>
      </c>
      <c r="C74" s="105">
        <v>12.716629476248109</v>
      </c>
      <c r="D74" s="105">
        <v>13.352678750009938</v>
      </c>
      <c r="E74" s="105">
        <v>12.603411037125126</v>
      </c>
      <c r="F74" s="105">
        <v>13.274009136792213</v>
      </c>
      <c r="G74" s="105">
        <v>12.7219471676034</v>
      </c>
      <c r="H74" s="105">
        <v>12.539781628758263</v>
      </c>
      <c r="I74" s="105">
        <v>11.805729888100824</v>
      </c>
      <c r="J74" s="105">
        <v>11.513843995290404</v>
      </c>
      <c r="K74" s="105">
        <v>11.359822052177373</v>
      </c>
      <c r="L74" s="105">
        <v>12.123800136934973</v>
      </c>
      <c r="M74" s="105">
        <v>13.063203379391394</v>
      </c>
      <c r="N74" s="105">
        <v>12.336997034002412</v>
      </c>
      <c r="O74" s="105">
        <v>11.899934022302194</v>
      </c>
      <c r="P74" s="105">
        <v>12.121675317434246</v>
      </c>
      <c r="Q74" s="105">
        <v>11.655887709770258</v>
      </c>
      <c r="R74" s="105">
        <v>11.748380180333475</v>
      </c>
      <c r="S74" s="105">
        <v>11.842063831518834</v>
      </c>
      <c r="T74" s="105">
        <v>11.772728096078287</v>
      </c>
      <c r="U74" s="105">
        <v>11.826066646127156</v>
      </c>
      <c r="V74" s="105">
        <v>11.851013551086053</v>
      </c>
      <c r="W74" s="105">
        <v>10.150237845762458</v>
      </c>
      <c r="X74" s="105">
        <v>7.1545281824876383</v>
      </c>
      <c r="Y74" s="105">
        <v>7.6740989446807282</v>
      </c>
      <c r="DA74" s="132" t="s">
        <v>2984</v>
      </c>
    </row>
    <row r="75" spans="1:105" ht="12" customHeight="1" x14ac:dyDescent="0.25">
      <c r="A75" s="108" t="s">
        <v>53</v>
      </c>
      <c r="B75" s="99">
        <v>2.3872816337104292</v>
      </c>
      <c r="C75" s="99">
        <v>2.0284491151239763</v>
      </c>
      <c r="D75" s="99">
        <v>2.4918216206093522</v>
      </c>
      <c r="E75" s="99">
        <v>1.965080325603455</v>
      </c>
      <c r="F75" s="99">
        <v>2.5698020698549118</v>
      </c>
      <c r="G75" s="99">
        <v>2.0567653391264185</v>
      </c>
      <c r="H75" s="99">
        <v>1.9775398576823591</v>
      </c>
      <c r="I75" s="99">
        <v>1.7260755878937453</v>
      </c>
      <c r="J75" s="99">
        <v>2.132888307910795</v>
      </c>
      <c r="K75" s="99">
        <v>1.6660055595427796</v>
      </c>
      <c r="L75" s="99">
        <v>1.6904261434444237</v>
      </c>
      <c r="M75" s="99">
        <v>2.274440998193815</v>
      </c>
      <c r="N75" s="99">
        <v>1.5514853842864487</v>
      </c>
      <c r="O75" s="99">
        <v>1.4108411987376948</v>
      </c>
      <c r="P75" s="99">
        <v>2.4536194744421702</v>
      </c>
      <c r="Q75" s="99">
        <v>1.522228166870234</v>
      </c>
      <c r="R75" s="99">
        <v>1.4619991362051514</v>
      </c>
      <c r="S75" s="99">
        <v>1.6176460305282185</v>
      </c>
      <c r="T75" s="99">
        <v>1.4621274390827161</v>
      </c>
      <c r="U75" s="99">
        <v>1.7552166408297474</v>
      </c>
      <c r="V75" s="99">
        <v>1.9619502878504849</v>
      </c>
      <c r="W75" s="99">
        <v>2.0255147086152756</v>
      </c>
      <c r="X75" s="99">
        <v>6.6555245599300469E-2</v>
      </c>
      <c r="Y75" s="99">
        <v>1.3350019932966903</v>
      </c>
      <c r="DA75" s="63" t="s">
        <v>2985</v>
      </c>
    </row>
    <row r="76" spans="1:105" ht="12" customHeight="1" x14ac:dyDescent="0.25">
      <c r="A76" s="108" t="s">
        <v>52</v>
      </c>
      <c r="B76" s="99">
        <v>10.608919604570984</v>
      </c>
      <c r="C76" s="99">
        <v>10.688180361124131</v>
      </c>
      <c r="D76" s="99">
        <v>10.860857129400586</v>
      </c>
      <c r="E76" s="99">
        <v>10.63833071152167</v>
      </c>
      <c r="F76" s="99">
        <v>10.704207066937302</v>
      </c>
      <c r="G76" s="99">
        <v>10.665181828476982</v>
      </c>
      <c r="H76" s="99">
        <v>10.562241771075902</v>
      </c>
      <c r="I76" s="99">
        <v>10.07965430020708</v>
      </c>
      <c r="J76" s="99">
        <v>9.3809556873796076</v>
      </c>
      <c r="K76" s="99">
        <v>9.6938164926345927</v>
      </c>
      <c r="L76" s="99">
        <v>10.433373993490548</v>
      </c>
      <c r="M76" s="99">
        <v>10.788762381197579</v>
      </c>
      <c r="N76" s="99">
        <v>10.785511649715962</v>
      </c>
      <c r="O76" s="99">
        <v>10.4890928235645</v>
      </c>
      <c r="P76" s="99">
        <v>9.6680558429920751</v>
      </c>
      <c r="Q76" s="99">
        <v>10.133659542900025</v>
      </c>
      <c r="R76" s="99">
        <v>10.286381044128325</v>
      </c>
      <c r="S76" s="99">
        <v>10.224417800990617</v>
      </c>
      <c r="T76" s="99">
        <v>10.31060065699557</v>
      </c>
      <c r="U76" s="99">
        <v>10.070850005297411</v>
      </c>
      <c r="V76" s="99">
        <v>9.8890632632355668</v>
      </c>
      <c r="W76" s="99">
        <v>8.124723137147182</v>
      </c>
      <c r="X76" s="99">
        <v>7.0879729368883382</v>
      </c>
      <c r="Y76" s="99">
        <v>6.3390969513840378</v>
      </c>
      <c r="DA76" s="63" t="s">
        <v>2986</v>
      </c>
    </row>
    <row r="77" spans="1:105" ht="12" customHeight="1" x14ac:dyDescent="0.25">
      <c r="A77" s="121" t="s">
        <v>54</v>
      </c>
      <c r="B77" s="123">
        <v>6.8024492826498504</v>
      </c>
      <c r="C77" s="123">
        <v>6.873040980174367</v>
      </c>
      <c r="D77" s="123">
        <v>6.9359353463124052</v>
      </c>
      <c r="E77" s="123">
        <v>6.8136725547724515</v>
      </c>
      <c r="F77" s="123">
        <v>6.8462601007372657</v>
      </c>
      <c r="G77" s="123">
        <v>6.9324062392507182</v>
      </c>
      <c r="H77" s="123">
        <v>6.7668046722185107</v>
      </c>
      <c r="I77" s="123">
        <v>5.7358205080043225</v>
      </c>
      <c r="J77" s="123">
        <v>5.0648672872821354</v>
      </c>
      <c r="K77" s="123">
        <v>5.2153443192462179</v>
      </c>
      <c r="L77" s="123">
        <v>5.2841022865504632</v>
      </c>
      <c r="M77" s="123">
        <v>5.508340401469594</v>
      </c>
      <c r="N77" s="123">
        <v>4.3225981009807617</v>
      </c>
      <c r="O77" s="123">
        <v>4.7317720208067522</v>
      </c>
      <c r="P77" s="123">
        <v>4.2337004294624832</v>
      </c>
      <c r="Q77" s="123">
        <v>4.4463997355709477</v>
      </c>
      <c r="R77" s="123">
        <v>4.5735483602720457</v>
      </c>
      <c r="S77" s="123">
        <v>5.1757268245095434</v>
      </c>
      <c r="T77" s="123">
        <v>5.0890719270674563</v>
      </c>
      <c r="U77" s="123">
        <v>5.1602800300982636</v>
      </c>
      <c r="V77" s="123">
        <v>5.5072593124606177</v>
      </c>
      <c r="W77" s="123">
        <v>5.1967532412352702</v>
      </c>
      <c r="X77" s="123">
        <v>4.1008500030502768</v>
      </c>
      <c r="Y77" s="123">
        <v>3.7724513426977246</v>
      </c>
      <c r="DA77" s="130" t="s">
        <v>2987</v>
      </c>
    </row>
    <row r="78" spans="1:105" ht="12" customHeight="1" x14ac:dyDescent="0.25">
      <c r="A78" s="97" t="s">
        <v>189</v>
      </c>
      <c r="B78" s="99">
        <v>6.8083996356839949</v>
      </c>
      <c r="C78" s="99">
        <v>6.8709899115305255</v>
      </c>
      <c r="D78" s="99">
        <v>6.9338065991570197</v>
      </c>
      <c r="E78" s="99">
        <v>6.8440056821181692</v>
      </c>
      <c r="F78" s="99">
        <v>6.7745667772270606</v>
      </c>
      <c r="G78" s="99">
        <v>6.9815079907231619</v>
      </c>
      <c r="H78" s="99">
        <v>6.772086529506816</v>
      </c>
      <c r="I78" s="99">
        <v>5.723516850802846</v>
      </c>
      <c r="J78" s="99">
        <v>5.0415179454485264</v>
      </c>
      <c r="K78" s="99">
        <v>5.201544250553348</v>
      </c>
      <c r="L78" s="99">
        <v>5.2909869732177883</v>
      </c>
      <c r="M78" s="99">
        <v>5.5111100513199958</v>
      </c>
      <c r="N78" s="99">
        <v>4.3217946143854133</v>
      </c>
      <c r="O78" s="99">
        <v>4.7257123668636298</v>
      </c>
      <c r="P78" s="99">
        <v>4.2358561988815193</v>
      </c>
      <c r="Q78" s="99">
        <v>4.4453168438894828</v>
      </c>
      <c r="R78" s="99">
        <v>4.5770094587720935</v>
      </c>
      <c r="S78" s="99">
        <v>5.1746470005516301</v>
      </c>
      <c r="T78" s="99">
        <v>5.086640417804662</v>
      </c>
      <c r="U78" s="99">
        <v>5.1597905891883462</v>
      </c>
      <c r="V78" s="99">
        <v>5.5100310724140815</v>
      </c>
      <c r="W78" s="99">
        <v>5.2004073522694512</v>
      </c>
      <c r="X78" s="99">
        <v>4.1128534771683052</v>
      </c>
      <c r="Y78" s="99">
        <v>3.7507181502595333</v>
      </c>
      <c r="DA78" s="63" t="s">
        <v>2988</v>
      </c>
    </row>
    <row r="79" spans="1:105" ht="12" customHeight="1" x14ac:dyDescent="0.25">
      <c r="A79" s="109" t="s">
        <v>120</v>
      </c>
      <c r="B79" s="110">
        <v>6.6131728723709493</v>
      </c>
      <c r="C79" s="110">
        <v>6.9279318359658681</v>
      </c>
      <c r="D79" s="110">
        <v>6.9820333633839722</v>
      </c>
      <c r="E79" s="110">
        <v>6.3580434693232837</v>
      </c>
      <c r="F79" s="110">
        <v>7.6229053365492252</v>
      </c>
      <c r="G79" s="110">
        <v>6.1687858065293106</v>
      </c>
      <c r="H79" s="110">
        <v>6.6608651091070179</v>
      </c>
      <c r="I79" s="110">
        <v>6.0883883819391977</v>
      </c>
      <c r="J79" s="110">
        <v>5.4140085697459535</v>
      </c>
      <c r="K79" s="110">
        <v>5.4428871659140858</v>
      </c>
      <c r="L79" s="110">
        <v>5.0680117746084816</v>
      </c>
      <c r="M79" s="110">
        <v>5.0412571776351474</v>
      </c>
      <c r="N79" s="110">
        <v>4.3682332521900475</v>
      </c>
      <c r="O79" s="110">
        <v>4.9524011138622148</v>
      </c>
      <c r="P79" s="110">
        <v>4.1435930454423859</v>
      </c>
      <c r="Q79" s="110">
        <v>4.4928432496705453</v>
      </c>
      <c r="R79" s="110">
        <v>4.4248745125539219</v>
      </c>
      <c r="S79" s="110">
        <v>5.2216994681368281</v>
      </c>
      <c r="T79" s="110">
        <v>5.1791468090457276</v>
      </c>
      <c r="U79" s="110">
        <v>5.1799665720126944</v>
      </c>
      <c r="V79" s="110">
        <v>5.4065538684324705</v>
      </c>
      <c r="W79" s="110">
        <v>5.088479205981657</v>
      </c>
      <c r="X79" s="110">
        <v>3.8488805765729448</v>
      </c>
      <c r="Y79" s="110">
        <v>4.0930355434471659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69.645060619558762</v>
      </c>
      <c r="C81" s="118">
        <f t="shared" si="28"/>
        <v>65.241950801257985</v>
      </c>
      <c r="D81" s="118">
        <f t="shared" si="28"/>
        <v>76.35503670423914</v>
      </c>
      <c r="E81" s="118">
        <f t="shared" si="28"/>
        <v>99.903587786231355</v>
      </c>
      <c r="F81" s="118">
        <f t="shared" si="28"/>
        <v>67.096941843741945</v>
      </c>
      <c r="G81" s="118">
        <f t="shared" si="28"/>
        <v>84.483459588450344</v>
      </c>
      <c r="H81" s="118">
        <f t="shared" si="28"/>
        <v>82.790471253927876</v>
      </c>
      <c r="I81" s="118">
        <f t="shared" si="28"/>
        <v>91.210713642524453</v>
      </c>
      <c r="J81" s="118">
        <f t="shared" si="28"/>
        <v>102.26217020135304</v>
      </c>
      <c r="K81" s="118">
        <f t="shared" si="28"/>
        <v>98.862300454390152</v>
      </c>
      <c r="L81" s="118">
        <f t="shared" si="28"/>
        <v>95.881079006647411</v>
      </c>
      <c r="M81" s="118">
        <f t="shared" si="28"/>
        <v>69.970593133241465</v>
      </c>
      <c r="N81" s="118">
        <f t="shared" si="28"/>
        <v>94.475807551801751</v>
      </c>
      <c r="O81" s="118">
        <f t="shared" si="28"/>
        <v>93.592347690756327</v>
      </c>
      <c r="P81" s="118">
        <f t="shared" si="28"/>
        <v>79.272992962401048</v>
      </c>
      <c r="Q81" s="118">
        <f t="shared" si="28"/>
        <v>89.299696393083309</v>
      </c>
      <c r="R81" s="118">
        <f t="shared" ref="R81:V81" si="29">R82+R85+R87+R100</f>
        <v>86.463923664931713</v>
      </c>
      <c r="S81" s="118">
        <f t="shared" si="29"/>
        <v>95.325489685735306</v>
      </c>
      <c r="T81" s="118">
        <f t="shared" si="29"/>
        <v>89.794787622079738</v>
      </c>
      <c r="U81" s="118">
        <f t="shared" si="29"/>
        <v>91.139323426123269</v>
      </c>
      <c r="V81" s="118">
        <f t="shared" si="29"/>
        <v>88.793238083386015</v>
      </c>
      <c r="W81" s="118">
        <f t="shared" ref="W81:Y81" si="30">W82+W85+W87+W100</f>
        <v>97.547583790861395</v>
      </c>
      <c r="X81" s="118">
        <f t="shared" si="30"/>
        <v>88.661617398830174</v>
      </c>
      <c r="Y81" s="118">
        <f t="shared" si="30"/>
        <v>83.920809187109086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49.437349994113859</v>
      </c>
      <c r="C82" s="123">
        <f t="shared" si="31"/>
        <v>45.058504571058172</v>
      </c>
      <c r="D82" s="123">
        <f t="shared" si="31"/>
        <v>55.158181598248568</v>
      </c>
      <c r="E82" s="123">
        <f t="shared" si="31"/>
        <v>76.8057725857104</v>
      </c>
      <c r="F82" s="123">
        <f t="shared" si="31"/>
        <v>44.568213005022969</v>
      </c>
      <c r="G82" s="123">
        <f t="shared" si="31"/>
        <v>63.692231391928928</v>
      </c>
      <c r="H82" s="123">
        <f t="shared" si="31"/>
        <v>61.009493042087833</v>
      </c>
      <c r="I82" s="123">
        <f t="shared" si="31"/>
        <v>70.944257324877071</v>
      </c>
      <c r="J82" s="123">
        <f t="shared" si="31"/>
        <v>81.94065828365791</v>
      </c>
      <c r="K82" s="123">
        <f t="shared" si="31"/>
        <v>78.730802973944378</v>
      </c>
      <c r="L82" s="123">
        <f t="shared" si="31"/>
        <v>75.9373744994124</v>
      </c>
      <c r="M82" s="123">
        <f t="shared" si="31"/>
        <v>48.664903608691361</v>
      </c>
      <c r="N82" s="123">
        <f t="shared" si="31"/>
        <v>72.93822487337205</v>
      </c>
      <c r="O82" s="123">
        <f t="shared" si="31"/>
        <v>74.042713910766736</v>
      </c>
      <c r="P82" s="123">
        <f t="shared" si="31"/>
        <v>61.033561866951302</v>
      </c>
      <c r="Q82" s="123">
        <f t="shared" si="31"/>
        <v>69.401551001979257</v>
      </c>
      <c r="R82" s="123">
        <f t="shared" ref="R82:V82" si="32">SUM(R83:R84)</f>
        <v>67.544623201928232</v>
      </c>
      <c r="S82" s="123">
        <f t="shared" si="32"/>
        <v>73.694706428349065</v>
      </c>
      <c r="T82" s="123">
        <f t="shared" si="32"/>
        <v>69.061286819489581</v>
      </c>
      <c r="U82" s="123">
        <f t="shared" si="32"/>
        <v>69.431010784212404</v>
      </c>
      <c r="V82" s="123">
        <f t="shared" si="32"/>
        <v>68.33796997423876</v>
      </c>
      <c r="W82" s="123">
        <f t="shared" ref="W82:Y82" si="33">SUM(W83:W84)</f>
        <v>78.875125201136726</v>
      </c>
      <c r="X82" s="123">
        <f t="shared" si="33"/>
        <v>71.772212783609092</v>
      </c>
      <c r="Y82" s="123">
        <f t="shared" si="33"/>
        <v>68.06210133123831</v>
      </c>
      <c r="DA82" s="130" t="s">
        <v>2991</v>
      </c>
    </row>
    <row r="83" spans="1:105" ht="12" customHeight="1" x14ac:dyDescent="0.25">
      <c r="A83" s="97" t="s">
        <v>199</v>
      </c>
      <c r="B83" s="99">
        <v>48.932248937139668</v>
      </c>
      <c r="C83" s="99">
        <v>44.610463216106012</v>
      </c>
      <c r="D83" s="99">
        <v>54.61636644651059</v>
      </c>
      <c r="E83" s="99">
        <v>76.124945260668994</v>
      </c>
      <c r="F83" s="99">
        <v>44.14996926216557</v>
      </c>
      <c r="G83" s="99">
        <v>63.102823289898311</v>
      </c>
      <c r="H83" s="99">
        <v>60.462077384456386</v>
      </c>
      <c r="I83" s="99">
        <v>70.329114019394908</v>
      </c>
      <c r="J83" s="99">
        <v>81.262263589450498</v>
      </c>
      <c r="K83" s="99">
        <v>78.0898058158064</v>
      </c>
      <c r="L83" s="99">
        <v>75.300313048829679</v>
      </c>
      <c r="M83" s="99">
        <v>48.255909283138429</v>
      </c>
      <c r="N83" s="99">
        <v>72.367554861836084</v>
      </c>
      <c r="O83" s="99">
        <v>73.427539443564456</v>
      </c>
      <c r="P83" s="99">
        <v>60.513266979213931</v>
      </c>
      <c r="Q83" s="99">
        <v>68.868769728326043</v>
      </c>
      <c r="R83" s="99">
        <v>67.027931085754005</v>
      </c>
      <c r="S83" s="99">
        <v>73.135379452769058</v>
      </c>
      <c r="T83" s="99">
        <v>68.542466738633919</v>
      </c>
      <c r="U83" s="99">
        <v>68.906207361238017</v>
      </c>
      <c r="V83" s="99">
        <v>67.823999035816826</v>
      </c>
      <c r="W83" s="99">
        <v>78.11926555974307</v>
      </c>
      <c r="X83" s="99">
        <v>71.059479982890778</v>
      </c>
      <c r="Y83" s="99">
        <v>67.418694282148351</v>
      </c>
      <c r="DA83" s="63" t="s">
        <v>2992</v>
      </c>
    </row>
    <row r="84" spans="1:105" ht="12" customHeight="1" x14ac:dyDescent="0.25">
      <c r="A84" s="97" t="s">
        <v>53</v>
      </c>
      <c r="B84" s="99">
        <v>0.50510105697418939</v>
      </c>
      <c r="C84" s="99">
        <v>0.44804135495216274</v>
      </c>
      <c r="D84" s="99">
        <v>0.54181515173798167</v>
      </c>
      <c r="E84" s="99">
        <v>0.6808273250414093</v>
      </c>
      <c r="F84" s="99">
        <v>0.41824374285739813</v>
      </c>
      <c r="G84" s="99">
        <v>0.589408102030615</v>
      </c>
      <c r="H84" s="99">
        <v>0.54741565763144717</v>
      </c>
      <c r="I84" s="99">
        <v>0.61514330548216856</v>
      </c>
      <c r="J84" s="99">
        <v>0.67839469420740717</v>
      </c>
      <c r="K84" s="99">
        <v>0.64099715813797842</v>
      </c>
      <c r="L84" s="99">
        <v>0.63706145058272756</v>
      </c>
      <c r="M84" s="99">
        <v>0.40899432555293352</v>
      </c>
      <c r="N84" s="99">
        <v>0.57067001153597108</v>
      </c>
      <c r="O84" s="99">
        <v>0.61517446720227553</v>
      </c>
      <c r="P84" s="99">
        <v>0.52029488773737442</v>
      </c>
      <c r="Q84" s="99">
        <v>0.5327812736532147</v>
      </c>
      <c r="R84" s="99">
        <v>0.51669211617422561</v>
      </c>
      <c r="S84" s="99">
        <v>0.55932697558000277</v>
      </c>
      <c r="T84" s="99">
        <v>0.51882008085566622</v>
      </c>
      <c r="U84" s="99">
        <v>0.52480342297438087</v>
      </c>
      <c r="V84" s="99">
        <v>0.51397093842193253</v>
      </c>
      <c r="W84" s="99">
        <v>0.75585964139365691</v>
      </c>
      <c r="X84" s="99">
        <v>0.71273280071831546</v>
      </c>
      <c r="Y84" s="99">
        <v>0.64340704908995927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0.61801752037979685</v>
      </c>
      <c r="C85" s="123">
        <f t="shared" si="34"/>
        <v>0.8126779428232378</v>
      </c>
      <c r="D85" s="123">
        <f t="shared" si="34"/>
        <v>0.93820102921341819</v>
      </c>
      <c r="E85" s="123">
        <f t="shared" si="34"/>
        <v>3.8738202021849317</v>
      </c>
      <c r="F85" s="123">
        <f t="shared" si="34"/>
        <v>1.776733053407235</v>
      </c>
      <c r="G85" s="123">
        <f t="shared" si="34"/>
        <v>1.6954356090970908</v>
      </c>
      <c r="H85" s="123">
        <f t="shared" si="34"/>
        <v>2.525058067948172</v>
      </c>
      <c r="I85" s="123">
        <f t="shared" si="34"/>
        <v>2.5263237253566282</v>
      </c>
      <c r="J85" s="123">
        <f t="shared" si="34"/>
        <v>3.4208922275929048</v>
      </c>
      <c r="K85" s="123">
        <f t="shared" si="34"/>
        <v>3.449502023607343</v>
      </c>
      <c r="L85" s="123">
        <f t="shared" si="34"/>
        <v>2.6793130139080281</v>
      </c>
      <c r="M85" s="123">
        <f t="shared" si="34"/>
        <v>3.0279658338359505</v>
      </c>
      <c r="N85" s="123">
        <f t="shared" si="34"/>
        <v>4.659844268663007</v>
      </c>
      <c r="O85" s="123">
        <f t="shared" si="34"/>
        <v>2.7765260885256882</v>
      </c>
      <c r="P85" s="123">
        <f t="shared" si="34"/>
        <v>1.8259990337679266</v>
      </c>
      <c r="Q85" s="123">
        <f t="shared" si="34"/>
        <v>3.7791168820091268</v>
      </c>
      <c r="R85" s="123">
        <f t="shared" si="34"/>
        <v>2.7795045433052104</v>
      </c>
      <c r="S85" s="123">
        <f t="shared" si="34"/>
        <v>4.4768264030862843</v>
      </c>
      <c r="T85" s="123">
        <f t="shared" si="34"/>
        <v>3.7389393137448654</v>
      </c>
      <c r="U85" s="123">
        <f t="shared" si="34"/>
        <v>4.812412222950714</v>
      </c>
      <c r="V85" s="123">
        <f t="shared" si="34"/>
        <v>3.8790424606338521</v>
      </c>
      <c r="W85" s="123">
        <f t="shared" si="34"/>
        <v>3.6995531750152448</v>
      </c>
      <c r="X85" s="123">
        <f t="shared" si="34"/>
        <v>5.2911269943086294</v>
      </c>
      <c r="Y85" s="123">
        <f t="shared" si="34"/>
        <v>4.287844289856416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0.61801752037979685</v>
      </c>
      <c r="C86" s="99">
        <f>RES_hhdet_tesh!C86/RES_summary!C$19</f>
        <v>0.8126779428232378</v>
      </c>
      <c r="D86" s="99">
        <f>RES_hhdet_tesh!D86/RES_summary!D$19</f>
        <v>0.93820102921341819</v>
      </c>
      <c r="E86" s="99">
        <f>RES_hhdet_tesh!E86/RES_summary!E$19</f>
        <v>3.8738202021849317</v>
      </c>
      <c r="F86" s="99">
        <f>RES_hhdet_tesh!F86/RES_summary!F$19</f>
        <v>1.776733053407235</v>
      </c>
      <c r="G86" s="99">
        <f>RES_hhdet_tesh!G86/RES_summary!G$19</f>
        <v>1.6954356090970908</v>
      </c>
      <c r="H86" s="99">
        <f>RES_hhdet_tesh!H86/RES_summary!H$19</f>
        <v>2.525058067948172</v>
      </c>
      <c r="I86" s="99">
        <f>RES_hhdet_tesh!I86/RES_summary!I$19</f>
        <v>2.5263237253566282</v>
      </c>
      <c r="J86" s="99">
        <f>RES_hhdet_tesh!J86/RES_summary!J$19</f>
        <v>3.4208922275929048</v>
      </c>
      <c r="K86" s="99">
        <f>RES_hhdet_tesh!K86/RES_summary!K$19</f>
        <v>3.449502023607343</v>
      </c>
      <c r="L86" s="99">
        <f>RES_hhdet_tesh!L86/RES_summary!L$19</f>
        <v>2.6793130139080281</v>
      </c>
      <c r="M86" s="99">
        <f>RES_hhdet_tesh!M86/RES_summary!M$19</f>
        <v>3.0279658338359505</v>
      </c>
      <c r="N86" s="99">
        <f>RES_hhdet_tesh!N86/RES_summary!N$19</f>
        <v>4.659844268663007</v>
      </c>
      <c r="O86" s="99">
        <f>RES_hhdet_tesh!O86/RES_summary!O$19</f>
        <v>2.7765260885256882</v>
      </c>
      <c r="P86" s="99">
        <f>RES_hhdet_tesh!P86/RES_summary!P$19</f>
        <v>1.8259990337679266</v>
      </c>
      <c r="Q86" s="99">
        <f>RES_hhdet_tesh!Q86/RES_summary!Q$19</f>
        <v>3.7791168820091268</v>
      </c>
      <c r="R86" s="99">
        <f>RES_hhdet_tesh!R86/RES_summary!R$19</f>
        <v>2.7795045433052104</v>
      </c>
      <c r="S86" s="99">
        <f>RES_hhdet_tesh!S86/RES_summary!S$19</f>
        <v>4.4768264030862843</v>
      </c>
      <c r="T86" s="99">
        <f>RES_hhdet_tesh!T86/RES_summary!T$19</f>
        <v>3.7389393137448654</v>
      </c>
      <c r="U86" s="99">
        <f>RES_hhdet_tesh!U86/RES_summary!U$19</f>
        <v>4.812412222950714</v>
      </c>
      <c r="V86" s="99">
        <f>RES_hhdet_tesh!V86/RES_summary!V$19</f>
        <v>3.8790424606338521</v>
      </c>
      <c r="W86" s="99">
        <f>RES_hhdet_tesh!W86/RES_summary!W$19</f>
        <v>3.6995531750152448</v>
      </c>
      <c r="X86" s="99">
        <f>RES_hhdet_tesh!X86/RES_summary!X$19</f>
        <v>5.2911269943086294</v>
      </c>
      <c r="Y86" s="99">
        <f>RES_hhdet_tesh!Y86/RES_summary!Y$19</f>
        <v>4.287844289856416</v>
      </c>
      <c r="DA86" s="63" t="s">
        <v>2995</v>
      </c>
    </row>
    <row r="87" spans="1:105" ht="12" customHeight="1" x14ac:dyDescent="0.25">
      <c r="A87" s="121" t="s">
        <v>55</v>
      </c>
      <c r="B87" s="123">
        <v>12.880662360302324</v>
      </c>
      <c r="C87" s="123">
        <v>12.537230331297081</v>
      </c>
      <c r="D87" s="123">
        <v>13.294876086627523</v>
      </c>
      <c r="E87" s="123">
        <v>12.755004540714552</v>
      </c>
      <c r="F87" s="123">
        <v>13.375414274470808</v>
      </c>
      <c r="G87" s="123">
        <v>12.750087931559204</v>
      </c>
      <c r="H87" s="123">
        <v>12.724632355595951</v>
      </c>
      <c r="I87" s="123">
        <v>11.726733734841645</v>
      </c>
      <c r="J87" s="123">
        <v>11.434910019104986</v>
      </c>
      <c r="K87" s="123">
        <v>11.287439604225037</v>
      </c>
      <c r="L87" s="123">
        <v>12.098063191944663</v>
      </c>
      <c r="M87" s="123">
        <v>13.198941080309369</v>
      </c>
      <c r="N87" s="123">
        <v>12.47806552510511</v>
      </c>
      <c r="O87" s="123">
        <v>12.011569039205616</v>
      </c>
      <c r="P87" s="123">
        <v>12.071203810683274</v>
      </c>
      <c r="Q87" s="123">
        <v>11.645587465944667</v>
      </c>
      <c r="R87" s="123">
        <v>11.646782348400199</v>
      </c>
      <c r="S87" s="123">
        <v>11.998444400072426</v>
      </c>
      <c r="T87" s="123">
        <v>11.826873339872099</v>
      </c>
      <c r="U87" s="123">
        <v>11.720377931466871</v>
      </c>
      <c r="V87" s="123">
        <v>11.303555328152362</v>
      </c>
      <c r="W87" s="123">
        <v>9.968236930388839</v>
      </c>
      <c r="X87" s="123">
        <v>7.5942416604218765</v>
      </c>
      <c r="Y87" s="123">
        <v>7.5473793645572149</v>
      </c>
      <c r="DA87" s="130" t="s">
        <v>2996</v>
      </c>
    </row>
    <row r="88" spans="1:105" ht="12" customHeight="1" x14ac:dyDescent="0.25">
      <c r="A88" s="97" t="s">
        <v>132</v>
      </c>
      <c r="B88" s="99">
        <v>12.687918173449329</v>
      </c>
      <c r="C88" s="99">
        <v>10.973500458670101</v>
      </c>
      <c r="D88" s="99">
        <v>13.916276928198352</v>
      </c>
      <c r="E88" s="99">
        <v>13.278764174811071</v>
      </c>
      <c r="F88" s="99">
        <v>12.15092186632873</v>
      </c>
      <c r="G88" s="99">
        <v>12.464638468299578</v>
      </c>
      <c r="H88" s="99">
        <v>13.398613010892705</v>
      </c>
      <c r="I88" s="99">
        <v>11.73222009789189</v>
      </c>
      <c r="J88" s="99">
        <v>11.534125459461029</v>
      </c>
      <c r="K88" s="99">
        <v>11.128223040978659</v>
      </c>
      <c r="L88" s="99">
        <v>11.967413050439427</v>
      </c>
      <c r="M88" s="99">
        <v>13.160737046885288</v>
      </c>
      <c r="N88" s="99">
        <v>12.546872987252829</v>
      </c>
      <c r="O88" s="99">
        <v>12.035159254339016</v>
      </c>
      <c r="P88" s="99">
        <v>12.376928107794884</v>
      </c>
      <c r="Q88" s="99">
        <v>11.745005661122255</v>
      </c>
      <c r="R88" s="99">
        <v>11.383800942268982</v>
      </c>
      <c r="S88" s="99">
        <v>12.398519581463914</v>
      </c>
      <c r="T88" s="99">
        <v>11.732836643919343</v>
      </c>
      <c r="U88" s="99">
        <v>11.480132603645933</v>
      </c>
      <c r="V88" s="99">
        <v>10.344038440050431</v>
      </c>
      <c r="W88" s="99">
        <v>9.9143934481389806</v>
      </c>
      <c r="X88" s="99">
        <v>8.0529067099180232</v>
      </c>
      <c r="Y88" s="99">
        <v>7.4009667105536012</v>
      </c>
      <c r="DA88" s="63" t="s">
        <v>2997</v>
      </c>
    </row>
    <row r="89" spans="1:105" ht="12" customHeight="1" x14ac:dyDescent="0.25">
      <c r="A89" s="97" t="s">
        <v>131</v>
      </c>
      <c r="B89" s="99">
        <v>12.687918173449329</v>
      </c>
      <c r="C89" s="99">
        <v>10.97348526648303</v>
      </c>
      <c r="D89" s="99">
        <v>13.916094064874557</v>
      </c>
      <c r="E89" s="99">
        <v>13.27853240019863</v>
      </c>
      <c r="F89" s="99">
        <v>12.150886785665652</v>
      </c>
      <c r="G89" s="99">
        <v>12.463603166399972</v>
      </c>
      <c r="H89" s="99">
        <v>13.397082605924995</v>
      </c>
      <c r="I89" s="99">
        <v>11.730170638447255</v>
      </c>
      <c r="J89" s="99">
        <v>11.531558163071235</v>
      </c>
      <c r="K89" s="99">
        <v>11.126720486300522</v>
      </c>
      <c r="L89" s="99">
        <v>11.966214237591688</v>
      </c>
      <c r="M89" s="99">
        <v>13.159234210547067</v>
      </c>
      <c r="N89" s="99">
        <v>12.546283400882368</v>
      </c>
      <c r="O89" s="99">
        <v>12.034822570263241</v>
      </c>
      <c r="P89" s="99">
        <v>12.373185846183134</v>
      </c>
      <c r="Q89" s="99">
        <v>11.743208073259517</v>
      </c>
      <c r="R89" s="99">
        <v>11.382366658315275</v>
      </c>
      <c r="S89" s="99">
        <v>12.395608837329457</v>
      </c>
      <c r="T89" s="99">
        <v>11.731868717965273</v>
      </c>
      <c r="U89" s="99">
        <v>11.47902176452747</v>
      </c>
      <c r="V89" s="99">
        <v>10.343488380629186</v>
      </c>
      <c r="W89" s="99">
        <v>9.9065819758924167</v>
      </c>
      <c r="X89" s="99">
        <v>8.0494621791088523</v>
      </c>
      <c r="Y89" s="99">
        <v>7.3940325241579696</v>
      </c>
      <c r="DA89" s="63" t="s">
        <v>2998</v>
      </c>
    </row>
    <row r="90" spans="1:105" ht="12" customHeight="1" x14ac:dyDescent="0.25">
      <c r="A90" s="100" t="s">
        <v>199</v>
      </c>
      <c r="B90" s="102">
        <v>2.3302715290850053</v>
      </c>
      <c r="C90" s="102">
        <v>1.7500771337442618</v>
      </c>
      <c r="D90" s="102">
        <v>2.5971205448220314</v>
      </c>
      <c r="E90" s="102">
        <v>2.0724768924538761</v>
      </c>
      <c r="F90" s="102">
        <v>2.3505049133930584</v>
      </c>
      <c r="G90" s="102">
        <v>2.0150630449617872</v>
      </c>
      <c r="H90" s="102">
        <v>2.1186324538457311</v>
      </c>
      <c r="I90" s="102">
        <v>1.7150008965701435</v>
      </c>
      <c r="J90" s="102">
        <v>2.1301157878981067</v>
      </c>
      <c r="K90" s="102">
        <v>1.6265840700323473</v>
      </c>
      <c r="L90" s="102">
        <v>1.6717369210641582</v>
      </c>
      <c r="M90" s="102">
        <v>2.2885130917928667</v>
      </c>
      <c r="N90" s="102">
        <v>1.5859826610227787</v>
      </c>
      <c r="O90" s="102">
        <v>1.4377598997058672</v>
      </c>
      <c r="P90" s="102">
        <v>2.4985328112188134</v>
      </c>
      <c r="Q90" s="102">
        <v>1.5341177323383157</v>
      </c>
      <c r="R90" s="102">
        <v>1.4134707459534497</v>
      </c>
      <c r="S90" s="102">
        <v>1.7052152728315804</v>
      </c>
      <c r="T90" s="102">
        <v>1.4682633912620056</v>
      </c>
      <c r="U90" s="102">
        <v>1.6898681937149636</v>
      </c>
      <c r="V90" s="102">
        <v>1.6682033633353703</v>
      </c>
      <c r="W90" s="102">
        <v>2.1520130158707209</v>
      </c>
      <c r="X90" s="102">
        <v>0.86252601128974138</v>
      </c>
      <c r="Y90" s="102">
        <v>1.4957491355842507</v>
      </c>
      <c r="DA90" s="131" t="s">
        <v>2999</v>
      </c>
    </row>
    <row r="91" spans="1:105" ht="12" customHeight="1" x14ac:dyDescent="0.25">
      <c r="A91" s="103" t="s">
        <v>52</v>
      </c>
      <c r="B91" s="105">
        <v>10.357646644364324</v>
      </c>
      <c r="C91" s="105">
        <v>9.2234081327387685</v>
      </c>
      <c r="D91" s="105">
        <v>11.318973520052523</v>
      </c>
      <c r="E91" s="105">
        <v>11.206055507744752</v>
      </c>
      <c r="F91" s="105">
        <v>9.8003818722725935</v>
      </c>
      <c r="G91" s="105">
        <v>10.448540121438185</v>
      </c>
      <c r="H91" s="105">
        <v>11.278450152079264</v>
      </c>
      <c r="I91" s="105">
        <v>10.015169741877115</v>
      </c>
      <c r="J91" s="105">
        <v>9.4014423751731311</v>
      </c>
      <c r="K91" s="105">
        <v>9.5001364162681767</v>
      </c>
      <c r="L91" s="105">
        <v>10.29447731652753</v>
      </c>
      <c r="M91" s="105">
        <v>10.870721118754201</v>
      </c>
      <c r="N91" s="105">
        <v>10.960300739859589</v>
      </c>
      <c r="O91" s="105">
        <v>10.597062670557374</v>
      </c>
      <c r="P91" s="105">
        <v>9.8746530349643198</v>
      </c>
      <c r="Q91" s="105">
        <v>10.209090340921202</v>
      </c>
      <c r="R91" s="105">
        <v>9.9688959123618268</v>
      </c>
      <c r="S91" s="105">
        <v>10.690393564497874</v>
      </c>
      <c r="T91" s="105">
        <v>10.263605326703265</v>
      </c>
      <c r="U91" s="105">
        <v>9.7891535708125073</v>
      </c>
      <c r="V91" s="105">
        <v>8.675285017293815</v>
      </c>
      <c r="W91" s="105">
        <v>7.7545689600216949</v>
      </c>
      <c r="X91" s="105">
        <v>7.186936167819109</v>
      </c>
      <c r="Y91" s="105">
        <v>5.8982833885737183</v>
      </c>
      <c r="DA91" s="132" t="s">
        <v>3000</v>
      </c>
    </row>
    <row r="92" spans="1:105" ht="12" customHeight="1" x14ac:dyDescent="0.25">
      <c r="A92" s="106" t="s">
        <v>124</v>
      </c>
      <c r="B92" s="102">
        <v>12.844730227500742</v>
      </c>
      <c r="C92" s="102">
        <v>13.049208973379182</v>
      </c>
      <c r="D92" s="102">
        <v>12.881599383987503</v>
      </c>
      <c r="E92" s="102">
        <v>12.694528248493443</v>
      </c>
      <c r="F92" s="102">
        <v>14.363005463797483</v>
      </c>
      <c r="G92" s="102">
        <v>13.05653522074952</v>
      </c>
      <c r="H92" s="102">
        <v>12.716499288240074</v>
      </c>
      <c r="I92" s="102">
        <v>11.544524701313495</v>
      </c>
      <c r="J92" s="102">
        <v>10.996684984192788</v>
      </c>
      <c r="K92" s="102">
        <v>11.150282660927385</v>
      </c>
      <c r="L92" s="102">
        <v>12.099651106966485</v>
      </c>
      <c r="M92" s="102">
        <v>13.607555922136049</v>
      </c>
      <c r="N92" s="102">
        <v>12.693209637225138</v>
      </c>
      <c r="O92" s="102">
        <v>12.191528257106249</v>
      </c>
      <c r="P92" s="102">
        <v>11.206264726556407</v>
      </c>
      <c r="Q92" s="102">
        <v>11.400818212204824</v>
      </c>
      <c r="R92" s="102">
        <v>11.706821696304132</v>
      </c>
      <c r="S92" s="102">
        <v>12.003780083917547</v>
      </c>
      <c r="T92" s="102">
        <v>12.072985827011857</v>
      </c>
      <c r="U92" s="102">
        <v>11.530911326364134</v>
      </c>
      <c r="V92" s="102">
        <v>10.818256642050823</v>
      </c>
      <c r="W92" s="102">
        <v>9.5167349428767469</v>
      </c>
      <c r="X92" s="102">
        <v>8.0513939709039679</v>
      </c>
      <c r="Y92" s="102">
        <v>7.5058954885029072</v>
      </c>
      <c r="DA92" s="131" t="s">
        <v>3001</v>
      </c>
    </row>
    <row r="93" spans="1:105" ht="12" customHeight="1" x14ac:dyDescent="0.25">
      <c r="A93" s="107" t="s">
        <v>123</v>
      </c>
      <c r="B93" s="105">
        <v>12.844730227500742</v>
      </c>
      <c r="C93" s="105">
        <v>13.048751828081725</v>
      </c>
      <c r="D93" s="105">
        <v>12.881541940740332</v>
      </c>
      <c r="E93" s="105">
        <v>12.69396372397188</v>
      </c>
      <c r="F93" s="105">
        <v>14.361861508571437</v>
      </c>
      <c r="G93" s="105">
        <v>13.05385809136336</v>
      </c>
      <c r="H93" s="105">
        <v>12.714044876570327</v>
      </c>
      <c r="I93" s="105">
        <v>11.541789015776322</v>
      </c>
      <c r="J93" s="105">
        <v>10.995573925647202</v>
      </c>
      <c r="K93" s="105">
        <v>11.151657253951011</v>
      </c>
      <c r="L93" s="105">
        <v>12.102930766700233</v>
      </c>
      <c r="M93" s="105">
        <v>13.609770827603333</v>
      </c>
      <c r="N93" s="105">
        <v>12.693938951513756</v>
      </c>
      <c r="O93" s="105">
        <v>12.190655245226692</v>
      </c>
      <c r="P93" s="105">
        <v>11.204743037492893</v>
      </c>
      <c r="Q93" s="105">
        <v>11.397996260721161</v>
      </c>
      <c r="R93" s="105">
        <v>11.704540569677182</v>
      </c>
      <c r="S93" s="105">
        <v>12.001996216979093</v>
      </c>
      <c r="T93" s="105">
        <v>12.071658606145842</v>
      </c>
      <c r="U93" s="105">
        <v>11.530946869968071</v>
      </c>
      <c r="V93" s="105">
        <v>10.819084842066607</v>
      </c>
      <c r="W93" s="105">
        <v>9.5175108158640995</v>
      </c>
      <c r="X93" s="105">
        <v>8.0475981634061213</v>
      </c>
      <c r="Y93" s="105">
        <v>7.4998359703728683</v>
      </c>
      <c r="DA93" s="132" t="s">
        <v>3002</v>
      </c>
    </row>
    <row r="94" spans="1:105" ht="12" customHeight="1" x14ac:dyDescent="0.25">
      <c r="A94" s="108" t="s">
        <v>50</v>
      </c>
      <c r="B94" s="99">
        <v>2.3591657078526254</v>
      </c>
      <c r="C94" s="99">
        <v>2.0825595974400688</v>
      </c>
      <c r="D94" s="99">
        <v>2.4030961406535183</v>
      </c>
      <c r="E94" s="99">
        <v>1.980443698504355</v>
      </c>
      <c r="F94" s="99">
        <v>2.7815698809526577</v>
      </c>
      <c r="G94" s="99">
        <v>2.1127662307253194</v>
      </c>
      <c r="H94" s="99">
        <v>2.0072466703052156</v>
      </c>
      <c r="I94" s="99">
        <v>1.6853646182437676</v>
      </c>
      <c r="J94" s="99">
        <v>2.0263361950275511</v>
      </c>
      <c r="K94" s="99">
        <v>1.6304376281370141</v>
      </c>
      <c r="L94" s="99">
        <v>1.6924938446436086</v>
      </c>
      <c r="M94" s="99">
        <v>2.3704811570573479</v>
      </c>
      <c r="N94" s="99">
        <v>1.6056055768518238</v>
      </c>
      <c r="O94" s="99">
        <v>1.4579349477567274</v>
      </c>
      <c r="P94" s="99">
        <v>2.2490580221542973</v>
      </c>
      <c r="Q94" s="99">
        <v>1.4833146963548949</v>
      </c>
      <c r="R94" s="99">
        <v>1.459773250102159</v>
      </c>
      <c r="S94" s="99">
        <v>1.6407067000147915</v>
      </c>
      <c r="T94" s="99">
        <v>1.5168256861078586</v>
      </c>
      <c r="U94" s="99">
        <v>1.6991964258366679</v>
      </c>
      <c r="V94" s="99">
        <v>1.7530010595883916</v>
      </c>
      <c r="W94" s="99">
        <v>2.0515570113111097</v>
      </c>
      <c r="X94" s="99">
        <v>0.87395131494853207</v>
      </c>
      <c r="Y94" s="99">
        <v>1.5229438945591183</v>
      </c>
      <c r="DA94" s="63" t="s">
        <v>3003</v>
      </c>
    </row>
    <row r="95" spans="1:105" ht="12" customHeight="1" x14ac:dyDescent="0.25">
      <c r="A95" s="108" t="s">
        <v>52</v>
      </c>
      <c r="B95" s="99">
        <v>10.485564519648117</v>
      </c>
      <c r="C95" s="99">
        <v>10.966192230641658</v>
      </c>
      <c r="D95" s="99">
        <v>10.478445800086817</v>
      </c>
      <c r="E95" s="99">
        <v>10.713520025467524</v>
      </c>
      <c r="F95" s="99">
        <v>11.580291627618774</v>
      </c>
      <c r="G95" s="99">
        <v>10.941091860638041</v>
      </c>
      <c r="H95" s="99">
        <v>10.706798206265109</v>
      </c>
      <c r="I95" s="99">
        <v>9.8564243975325532</v>
      </c>
      <c r="J95" s="99">
        <v>8.9692377306196533</v>
      </c>
      <c r="K95" s="99">
        <v>9.5212196258139965</v>
      </c>
      <c r="L95" s="99">
        <v>10.410436922056624</v>
      </c>
      <c r="M95" s="99">
        <v>11.239289670545984</v>
      </c>
      <c r="N95" s="99">
        <v>11.088333374661932</v>
      </c>
      <c r="O95" s="99">
        <v>10.732720297469964</v>
      </c>
      <c r="P95" s="99">
        <v>8.9556850153385952</v>
      </c>
      <c r="Q95" s="99">
        <v>9.9146815643662656</v>
      </c>
      <c r="R95" s="99">
        <v>10.244767319575022</v>
      </c>
      <c r="S95" s="99">
        <v>10.361289516964304</v>
      </c>
      <c r="T95" s="99">
        <v>10.554832920037981</v>
      </c>
      <c r="U95" s="99">
        <v>9.8317504441314032</v>
      </c>
      <c r="V95" s="99">
        <v>9.0660837824782146</v>
      </c>
      <c r="W95" s="99">
        <v>7.4659538045529912</v>
      </c>
      <c r="X95" s="99">
        <v>7.1736468484575884</v>
      </c>
      <c r="Y95" s="99">
        <v>5.9768920758137503</v>
      </c>
      <c r="DA95" s="63" t="s">
        <v>3004</v>
      </c>
    </row>
    <row r="96" spans="1:105" ht="12" customHeight="1" x14ac:dyDescent="0.25">
      <c r="A96" s="106" t="s">
        <v>122</v>
      </c>
      <c r="B96" s="102">
        <v>12.996201238281413</v>
      </c>
      <c r="C96" s="102">
        <v>12.715029318673608</v>
      </c>
      <c r="D96" s="102">
        <v>13.34796959742345</v>
      </c>
      <c r="E96" s="102">
        <v>12.600677849597652</v>
      </c>
      <c r="F96" s="102">
        <v>13.278022890509156</v>
      </c>
      <c r="G96" s="102">
        <v>12.707415801190411</v>
      </c>
      <c r="H96" s="102">
        <v>12.518371325325045</v>
      </c>
      <c r="I96" s="102">
        <v>11.775033184901615</v>
      </c>
      <c r="J96" s="102">
        <v>11.522104757489801</v>
      </c>
      <c r="K96" s="102">
        <v>11.36947758619346</v>
      </c>
      <c r="L96" s="102">
        <v>12.135350616273561</v>
      </c>
      <c r="M96" s="102">
        <v>13.099914276050228</v>
      </c>
      <c r="N96" s="102">
        <v>12.394379088531922</v>
      </c>
      <c r="O96" s="102">
        <v>11.955919282316149</v>
      </c>
      <c r="P96" s="102">
        <v>12.149653120276122</v>
      </c>
      <c r="Q96" s="102">
        <v>11.662426131738094</v>
      </c>
      <c r="R96" s="102">
        <v>11.73557843603465</v>
      </c>
      <c r="S96" s="102">
        <v>11.829512425554858</v>
      </c>
      <c r="T96" s="102">
        <v>11.793676734407162</v>
      </c>
      <c r="U96" s="102">
        <v>11.871702412283629</v>
      </c>
      <c r="V96" s="102">
        <v>11.918635408459675</v>
      </c>
      <c r="W96" s="102">
        <v>10.144622125281723</v>
      </c>
      <c r="X96" s="102">
        <v>6.7686770737266615</v>
      </c>
      <c r="Y96" s="102">
        <v>7.6667153812946376</v>
      </c>
      <c r="DA96" s="131" t="s">
        <v>3005</v>
      </c>
    </row>
    <row r="97" spans="1:105" ht="12" customHeight="1" x14ac:dyDescent="0.25">
      <c r="A97" s="107" t="s">
        <v>121</v>
      </c>
      <c r="B97" s="105">
        <v>12.996201238281413</v>
      </c>
      <c r="C97" s="105">
        <v>12.715002036461289</v>
      </c>
      <c r="D97" s="105">
        <v>13.348254418685217</v>
      </c>
      <c r="E97" s="105">
        <v>12.601882136258642</v>
      </c>
      <c r="F97" s="105">
        <v>13.279611766260215</v>
      </c>
      <c r="G97" s="105">
        <v>12.703961730563499</v>
      </c>
      <c r="H97" s="105">
        <v>12.516325091961225</v>
      </c>
      <c r="I97" s="105">
        <v>11.775595789355584</v>
      </c>
      <c r="J97" s="105">
        <v>11.527000822204519</v>
      </c>
      <c r="K97" s="105">
        <v>11.378964033521099</v>
      </c>
      <c r="L97" s="105">
        <v>12.15143285368511</v>
      </c>
      <c r="M97" s="105">
        <v>13.110034865753301</v>
      </c>
      <c r="N97" s="105">
        <v>12.399895024001355</v>
      </c>
      <c r="O97" s="105">
        <v>11.9578472889316</v>
      </c>
      <c r="P97" s="105">
        <v>12.149235921648636</v>
      </c>
      <c r="Q97" s="105">
        <v>11.662349012728802</v>
      </c>
      <c r="R97" s="105">
        <v>11.743674370270108</v>
      </c>
      <c r="S97" s="105">
        <v>11.845304350358395</v>
      </c>
      <c r="T97" s="105">
        <v>11.811528465303319</v>
      </c>
      <c r="U97" s="105">
        <v>11.881665259232758</v>
      </c>
      <c r="V97" s="105">
        <v>11.93221383347405</v>
      </c>
      <c r="W97" s="105">
        <v>10.185172495392548</v>
      </c>
      <c r="X97" s="105">
        <v>7.220814478285341</v>
      </c>
      <c r="Y97" s="105">
        <v>7.7202699247559128</v>
      </c>
      <c r="DA97" s="132" t="s">
        <v>3006</v>
      </c>
    </row>
    <row r="98" spans="1:105" ht="12" customHeight="1" x14ac:dyDescent="0.25">
      <c r="A98" s="108" t="s">
        <v>53</v>
      </c>
      <c r="B98" s="99">
        <v>2.3872816337104288</v>
      </c>
      <c r="C98" s="99">
        <v>2.0281895197019622</v>
      </c>
      <c r="D98" s="99">
        <v>2.4909959702167908</v>
      </c>
      <c r="E98" s="99">
        <v>1.9648419446601</v>
      </c>
      <c r="F98" s="99">
        <v>2.5708867194626621</v>
      </c>
      <c r="G98" s="99">
        <v>2.0538576220116265</v>
      </c>
      <c r="H98" s="99">
        <v>1.9738407313488555</v>
      </c>
      <c r="I98" s="99">
        <v>1.7216697838731256</v>
      </c>
      <c r="J98" s="99">
        <v>2.1353255514852094</v>
      </c>
      <c r="K98" s="99">
        <v>1.6688128788117633</v>
      </c>
      <c r="L98" s="99">
        <v>1.6942789838312033</v>
      </c>
      <c r="M98" s="99">
        <v>2.2825948521524784</v>
      </c>
      <c r="N98" s="99">
        <v>1.5593953571846648</v>
      </c>
      <c r="O98" s="99">
        <v>1.417707322731417</v>
      </c>
      <c r="P98" s="99">
        <v>2.4591981781656225</v>
      </c>
      <c r="Q98" s="99">
        <v>1.5230719959807277</v>
      </c>
      <c r="R98" s="99">
        <v>1.4614135329013609</v>
      </c>
      <c r="S98" s="99">
        <v>1.6180886909050125</v>
      </c>
      <c r="T98" s="99">
        <v>1.466946295343345</v>
      </c>
      <c r="U98" s="99">
        <v>1.7634685485730541</v>
      </c>
      <c r="V98" s="99">
        <v>1.9753930973382927</v>
      </c>
      <c r="W98" s="99">
        <v>2.0324860375379403</v>
      </c>
      <c r="X98" s="99">
        <v>6.7171876156083082E-2</v>
      </c>
      <c r="Y98" s="99">
        <v>1.3430339916950906</v>
      </c>
      <c r="DA98" s="63" t="s">
        <v>3007</v>
      </c>
    </row>
    <row r="99" spans="1:105" ht="12" customHeight="1" x14ac:dyDescent="0.25">
      <c r="A99" s="108" t="s">
        <v>52</v>
      </c>
      <c r="B99" s="99">
        <v>10.608919604570987</v>
      </c>
      <c r="C99" s="99">
        <v>10.686812516759327</v>
      </c>
      <c r="D99" s="99">
        <v>10.857258448468427</v>
      </c>
      <c r="E99" s="99">
        <v>10.63704019159854</v>
      </c>
      <c r="F99" s="99">
        <v>10.708725046797554</v>
      </c>
      <c r="G99" s="99">
        <v>10.650104108551872</v>
      </c>
      <c r="H99" s="99">
        <v>10.542484360612368</v>
      </c>
      <c r="I99" s="99">
        <v>10.053926005482458</v>
      </c>
      <c r="J99" s="99">
        <v>9.3916752707193112</v>
      </c>
      <c r="K99" s="99">
        <v>9.7101511547093349</v>
      </c>
      <c r="L99" s="99">
        <v>10.457153869853908</v>
      </c>
      <c r="M99" s="99">
        <v>10.827440013600819</v>
      </c>
      <c r="N99" s="99">
        <v>10.84049966681669</v>
      </c>
      <c r="O99" s="99">
        <v>10.540139966200183</v>
      </c>
      <c r="P99" s="99">
        <v>9.6900377434830158</v>
      </c>
      <c r="Q99" s="99">
        <v>10.139277016748077</v>
      </c>
      <c r="R99" s="99">
        <v>10.282260837368749</v>
      </c>
      <c r="S99" s="99">
        <v>10.227215659453384</v>
      </c>
      <c r="T99" s="99">
        <v>10.344582169959972</v>
      </c>
      <c r="U99" s="99">
        <v>10.118196710659701</v>
      </c>
      <c r="V99" s="99">
        <v>9.9568207361357555</v>
      </c>
      <c r="W99" s="99">
        <v>8.1526864578546085</v>
      </c>
      <c r="X99" s="99">
        <v>7.1536426021292572</v>
      </c>
      <c r="Y99" s="99">
        <v>6.377235933060823</v>
      </c>
      <c r="DA99" s="63" t="s">
        <v>3008</v>
      </c>
    </row>
    <row r="100" spans="1:105" ht="12" customHeight="1" x14ac:dyDescent="0.25">
      <c r="A100" s="121" t="s">
        <v>54</v>
      </c>
      <c r="B100" s="123">
        <v>6.7090307447627788</v>
      </c>
      <c r="C100" s="123">
        <v>6.8335379560795007</v>
      </c>
      <c r="D100" s="123">
        <v>6.9637779901496399</v>
      </c>
      <c r="E100" s="123">
        <v>6.468990457621473</v>
      </c>
      <c r="F100" s="123">
        <v>7.3765815108409356</v>
      </c>
      <c r="G100" s="123">
        <v>6.34570465586512</v>
      </c>
      <c r="H100" s="123">
        <v>6.5312877882959199</v>
      </c>
      <c r="I100" s="123">
        <v>6.0133988574490989</v>
      </c>
      <c r="J100" s="123">
        <v>5.4657096709972386</v>
      </c>
      <c r="K100" s="123">
        <v>5.3945558526133865</v>
      </c>
      <c r="L100" s="123">
        <v>5.1663283013823227</v>
      </c>
      <c r="M100" s="123">
        <v>5.0787826104047875</v>
      </c>
      <c r="N100" s="123">
        <v>4.3996728846615811</v>
      </c>
      <c r="O100" s="123">
        <v>4.761538652258297</v>
      </c>
      <c r="P100" s="123">
        <v>4.3422282509985468</v>
      </c>
      <c r="Q100" s="123">
        <v>4.4734410431502525</v>
      </c>
      <c r="R100" s="123">
        <v>4.4930135712980839</v>
      </c>
      <c r="S100" s="123">
        <v>5.1555124542275328</v>
      </c>
      <c r="T100" s="123">
        <v>5.1676881489732009</v>
      </c>
      <c r="U100" s="123">
        <v>5.1755224874932857</v>
      </c>
      <c r="V100" s="123">
        <v>5.2726703203610485</v>
      </c>
      <c r="W100" s="123">
        <v>5.0046684843205886</v>
      </c>
      <c r="X100" s="123">
        <v>4.0040359604905795</v>
      </c>
      <c r="Y100" s="123">
        <v>4.0234842014571441</v>
      </c>
      <c r="DA100" s="130" t="s">
        <v>3009</v>
      </c>
    </row>
    <row r="101" spans="1:105" ht="12" customHeight="1" x14ac:dyDescent="0.25">
      <c r="A101" s="97" t="s">
        <v>202</v>
      </c>
      <c r="B101" s="99">
        <v>6.4139690516704384</v>
      </c>
      <c r="C101" s="99">
        <v>6.4671189131012454</v>
      </c>
      <c r="D101" s="99">
        <v>7.3668954951782109</v>
      </c>
      <c r="E101" s="99">
        <v>6.3621617003312867</v>
      </c>
      <c r="F101" s="99">
        <v>6.5072008684517346</v>
      </c>
      <c r="G101" s="99">
        <v>6.2481935512786286</v>
      </c>
      <c r="H101" s="99">
        <v>6.0810811166058905</v>
      </c>
      <c r="I101" s="99">
        <v>6.3750788032269909</v>
      </c>
      <c r="J101" s="99">
        <v>5.4243792320384303</v>
      </c>
      <c r="K101" s="99">
        <v>5.4819318130060246</v>
      </c>
      <c r="L101" s="99">
        <v>5.8743225433203934</v>
      </c>
      <c r="M101" s="99">
        <v>4.7446336881064024</v>
      </c>
      <c r="N101" s="99">
        <v>4.2940688676085461</v>
      </c>
      <c r="O101" s="99">
        <v>4.6001413032839356</v>
      </c>
      <c r="P101" s="99">
        <v>4.5955832156193717</v>
      </c>
      <c r="Q101" s="99">
        <v>4.5709088696354101</v>
      </c>
      <c r="R101" s="99">
        <v>4.5249257665509708</v>
      </c>
      <c r="S101" s="99">
        <v>5.1878676757668964</v>
      </c>
      <c r="T101" s="99">
        <v>5.0477266190149299</v>
      </c>
      <c r="U101" s="99">
        <v>5.1654763095917104</v>
      </c>
      <c r="V101" s="99">
        <v>4.871064568642498</v>
      </c>
      <c r="W101" s="99">
        <v>5.1692782869064899</v>
      </c>
      <c r="X101" s="99">
        <v>4.2088427793162237</v>
      </c>
      <c r="Y101" s="99">
        <v>3.8964560425839898</v>
      </c>
      <c r="DA101" s="63" t="s">
        <v>3010</v>
      </c>
    </row>
    <row r="102" spans="1:105" ht="12" customHeight="1" x14ac:dyDescent="0.25">
      <c r="A102" s="97" t="s">
        <v>50</v>
      </c>
      <c r="B102" s="99">
        <v>6.9249625550148943</v>
      </c>
      <c r="C102" s="99">
        <v>6.7614878940731966</v>
      </c>
      <c r="D102" s="99">
        <v>6.8461612772256464</v>
      </c>
      <c r="E102" s="99">
        <v>6.6704990654487268</v>
      </c>
      <c r="F102" s="99">
        <v>7.1671713736337219</v>
      </c>
      <c r="G102" s="99">
        <v>6.6918936250370544</v>
      </c>
      <c r="H102" s="99">
        <v>6.389267557179501</v>
      </c>
      <c r="I102" s="99">
        <v>5.7495234432201991</v>
      </c>
      <c r="J102" s="99">
        <v>5.5772641539543413</v>
      </c>
      <c r="K102" s="99">
        <v>5.2760341357221492</v>
      </c>
      <c r="L102" s="99">
        <v>5.1238782639703366</v>
      </c>
      <c r="M102" s="99">
        <v>5.2578890847278279</v>
      </c>
      <c r="N102" s="99">
        <v>4.4914292224395584</v>
      </c>
      <c r="O102" s="99">
        <v>4.4781298605116069</v>
      </c>
      <c r="P102" s="99">
        <v>4.587259296049524</v>
      </c>
      <c r="Q102" s="99">
        <v>4.40344380837234</v>
      </c>
      <c r="R102" s="99">
        <v>4.6048288590889586</v>
      </c>
      <c r="S102" s="99">
        <v>5.0150071437921939</v>
      </c>
      <c r="T102" s="99">
        <v>5.1847519772359369</v>
      </c>
      <c r="U102" s="99">
        <v>5.1695736058078818</v>
      </c>
      <c r="V102" s="99">
        <v>5.1318999499101965</v>
      </c>
      <c r="W102" s="99">
        <v>4.7839087103894888</v>
      </c>
      <c r="X102" s="99">
        <v>4.2030193518279884</v>
      </c>
      <c r="Y102" s="99">
        <v>3.9516249640577277</v>
      </c>
      <c r="DA102" s="63" t="s">
        <v>3011</v>
      </c>
    </row>
    <row r="103" spans="1:105" ht="12" customHeight="1" x14ac:dyDescent="0.25">
      <c r="A103" s="109" t="s">
        <v>120</v>
      </c>
      <c r="B103" s="110">
        <v>6.6131728723709484</v>
      </c>
      <c r="C103" s="110">
        <v>6.927931835965869</v>
      </c>
      <c r="D103" s="110">
        <v>6.9820333633839695</v>
      </c>
      <c r="E103" s="110">
        <v>6.3580434693232837</v>
      </c>
      <c r="F103" s="110">
        <v>7.622905336549227</v>
      </c>
      <c r="G103" s="110">
        <v>6.1687858065293106</v>
      </c>
      <c r="H103" s="110">
        <v>6.660865109107017</v>
      </c>
      <c r="I103" s="110">
        <v>6.0883883819392004</v>
      </c>
      <c r="J103" s="110">
        <v>5.414008569745949</v>
      </c>
      <c r="K103" s="110">
        <v>5.4428871659140867</v>
      </c>
      <c r="L103" s="110">
        <v>5.068011774608487</v>
      </c>
      <c r="M103" s="110">
        <v>5.04125717763515</v>
      </c>
      <c r="N103" s="110">
        <v>4.3682332521900467</v>
      </c>
      <c r="O103" s="110">
        <v>4.9524011138622148</v>
      </c>
      <c r="P103" s="110">
        <v>4.1435930454423877</v>
      </c>
      <c r="Q103" s="110">
        <v>4.4928432496705488</v>
      </c>
      <c r="R103" s="110">
        <v>4.424874512553906</v>
      </c>
      <c r="S103" s="110">
        <v>5.2216994681368352</v>
      </c>
      <c r="T103" s="110">
        <v>5.1791468090457391</v>
      </c>
      <c r="U103" s="110">
        <v>5.1799665720127068</v>
      </c>
      <c r="V103" s="110">
        <v>5.4065538684324608</v>
      </c>
      <c r="W103" s="110">
        <v>5.0884792059816446</v>
      </c>
      <c r="X103" s="110">
        <v>3.8488805765729457</v>
      </c>
      <c r="Y103" s="110">
        <v>4.0930355434471615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70.753108643473851</v>
      </c>
      <c r="C105" s="118">
        <f t="shared" si="35"/>
        <v>73.150300707799204</v>
      </c>
      <c r="D105" s="118">
        <f t="shared" si="35"/>
        <v>75.793827679355871</v>
      </c>
      <c r="E105" s="118">
        <f t="shared" si="35"/>
        <v>80.531193686528681</v>
      </c>
      <c r="F105" s="118">
        <f t="shared" si="35"/>
        <v>81.967130599891178</v>
      </c>
      <c r="G105" s="118">
        <f t="shared" si="35"/>
        <v>83.821063478341699</v>
      </c>
      <c r="H105" s="118">
        <f t="shared" si="35"/>
        <v>85.039742338150091</v>
      </c>
      <c r="I105" s="118">
        <f t="shared" si="35"/>
        <v>85.667847591371782</v>
      </c>
      <c r="J105" s="118">
        <f t="shared" si="35"/>
        <v>90.721783906855848</v>
      </c>
      <c r="K105" s="118">
        <f t="shared" si="35"/>
        <v>99.867043730692615</v>
      </c>
      <c r="L105" s="118">
        <f t="shared" si="35"/>
        <v>74.494398452905472</v>
      </c>
      <c r="M105" s="118">
        <f t="shared" si="35"/>
        <v>81.783639972281037</v>
      </c>
      <c r="N105" s="118">
        <f t="shared" si="35"/>
        <v>103.06340538962456</v>
      </c>
      <c r="O105" s="118">
        <f t="shared" si="35"/>
        <v>106.14599390557277</v>
      </c>
      <c r="P105" s="118">
        <f t="shared" si="35"/>
        <v>49.928422754751807</v>
      </c>
      <c r="Q105" s="118">
        <f t="shared" si="35"/>
        <v>90.547976035001312</v>
      </c>
      <c r="R105" s="118">
        <f t="shared" ref="R105:V105" si="36">R106+R109+R111+R120</f>
        <v>91.262592783396144</v>
      </c>
      <c r="S105" s="118">
        <f t="shared" si="36"/>
        <v>92.118337577394442</v>
      </c>
      <c r="T105" s="118">
        <f t="shared" si="36"/>
        <v>100.86048815212247</v>
      </c>
      <c r="U105" s="118">
        <f t="shared" si="36"/>
        <v>100.13267478475782</v>
      </c>
      <c r="V105" s="118">
        <f t="shared" si="36"/>
        <v>93.11956859533619</v>
      </c>
      <c r="W105" s="118">
        <f t="shared" ref="W105:Y105" si="37">W106+W109+W111+W120</f>
        <v>91.210180022480401</v>
      </c>
      <c r="X105" s="118">
        <f t="shared" si="37"/>
        <v>89.515331436217224</v>
      </c>
      <c r="Y105" s="118">
        <f t="shared" si="37"/>
        <v>82.95362665551221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50.418878067074729</v>
      </c>
      <c r="C106" s="123">
        <f t="shared" si="38"/>
        <v>52.675042099704363</v>
      </c>
      <c r="D106" s="123">
        <f t="shared" si="38"/>
        <v>54.837081195937301</v>
      </c>
      <c r="E106" s="123">
        <f t="shared" si="38"/>
        <v>59.476654735375</v>
      </c>
      <c r="F106" s="123">
        <f t="shared" si="38"/>
        <v>60.81099764180717</v>
      </c>
      <c r="G106" s="123">
        <f t="shared" si="38"/>
        <v>64.424795528202083</v>
      </c>
      <c r="H106" s="123">
        <f t="shared" si="38"/>
        <v>64.660784704836274</v>
      </c>
      <c r="I106" s="123">
        <f t="shared" si="38"/>
        <v>66.074321820480193</v>
      </c>
      <c r="J106" s="123">
        <f t="shared" si="38"/>
        <v>71.236275583400428</v>
      </c>
      <c r="K106" s="123">
        <f t="shared" si="38"/>
        <v>79.462952438681356</v>
      </c>
      <c r="L106" s="123">
        <f t="shared" si="38"/>
        <v>57.164613201077998</v>
      </c>
      <c r="M106" s="123">
        <f t="shared" si="38"/>
        <v>61.671376165531171</v>
      </c>
      <c r="N106" s="123">
        <f t="shared" si="38"/>
        <v>80.499208660551645</v>
      </c>
      <c r="O106" s="123">
        <f t="shared" si="38"/>
        <v>85.080642692702966</v>
      </c>
      <c r="P106" s="123">
        <f t="shared" si="38"/>
        <v>35.030100319460793</v>
      </c>
      <c r="Q106" s="123">
        <f t="shared" si="38"/>
        <v>70.604465162368697</v>
      </c>
      <c r="R106" s="123">
        <f t="shared" ref="R106:V106" si="39">SUM(R107:R108)</f>
        <v>72.502293091660846</v>
      </c>
      <c r="S106" s="123">
        <f t="shared" si="39"/>
        <v>71.46023445505709</v>
      </c>
      <c r="T106" s="123">
        <f t="shared" si="39"/>
        <v>80.090350272453449</v>
      </c>
      <c r="U106" s="123">
        <f t="shared" si="39"/>
        <v>78.588358429356575</v>
      </c>
      <c r="V106" s="123">
        <f t="shared" si="39"/>
        <v>73.155887778966076</v>
      </c>
      <c r="W106" s="123">
        <f t="shared" ref="W106:Y106" si="40">SUM(W107:W108)</f>
        <v>72.947198253744133</v>
      </c>
      <c r="X106" s="123">
        <f t="shared" si="40"/>
        <v>73.121392670358773</v>
      </c>
      <c r="Y106" s="123">
        <f t="shared" si="40"/>
        <v>67.589146849316606</v>
      </c>
      <c r="DA106" s="130" t="s">
        <v>3014</v>
      </c>
    </row>
    <row r="107" spans="1:105" ht="12" customHeight="1" x14ac:dyDescent="0.25">
      <c r="A107" s="97" t="s">
        <v>197</v>
      </c>
      <c r="B107" s="99">
        <v>50.159990881604656</v>
      </c>
      <c r="C107" s="99">
        <v>52.411845167511146</v>
      </c>
      <c r="D107" s="99">
        <v>54.566421357220129</v>
      </c>
      <c r="E107" s="99">
        <v>59.21187253650654</v>
      </c>
      <c r="F107" s="99">
        <v>60.524316618699594</v>
      </c>
      <c r="G107" s="99">
        <v>64.125316210564065</v>
      </c>
      <c r="H107" s="99">
        <v>64.369388735739392</v>
      </c>
      <c r="I107" s="99">
        <v>65.78661596094426</v>
      </c>
      <c r="J107" s="99">
        <v>70.94016378076708</v>
      </c>
      <c r="K107" s="99">
        <v>79.138151208259288</v>
      </c>
      <c r="L107" s="99">
        <v>56.92381758988973</v>
      </c>
      <c r="M107" s="99">
        <v>61.411130278727754</v>
      </c>
      <c r="N107" s="99">
        <v>80.183058233372023</v>
      </c>
      <c r="O107" s="99">
        <v>84.725727461683775</v>
      </c>
      <c r="P107" s="99">
        <v>34.880150030455638</v>
      </c>
      <c r="Q107" s="99">
        <v>70.332413020765713</v>
      </c>
      <c r="R107" s="99">
        <v>72.223920109567246</v>
      </c>
      <c r="S107" s="99">
        <v>71.188017514147944</v>
      </c>
      <c r="T107" s="99">
        <v>79.788378262754151</v>
      </c>
      <c r="U107" s="99">
        <v>78.290221456077987</v>
      </c>
      <c r="V107" s="99">
        <v>72.87974605917303</v>
      </c>
      <c r="W107" s="99">
        <v>72.59598925292876</v>
      </c>
      <c r="X107" s="99">
        <v>72.756515562337881</v>
      </c>
      <c r="Y107" s="99">
        <v>67.268161625337527</v>
      </c>
      <c r="DA107" s="63" t="s">
        <v>3015</v>
      </c>
    </row>
    <row r="108" spans="1:105" ht="12" customHeight="1" x14ac:dyDescent="0.25">
      <c r="A108" s="97" t="s">
        <v>53</v>
      </c>
      <c r="B108" s="99">
        <v>0.258887185470074</v>
      </c>
      <c r="C108" s="99">
        <v>0.26319693219321411</v>
      </c>
      <c r="D108" s="99">
        <v>0.27065983871717036</v>
      </c>
      <c r="E108" s="99">
        <v>0.26478219886846299</v>
      </c>
      <c r="F108" s="99">
        <v>0.28668102310757398</v>
      </c>
      <c r="G108" s="99">
        <v>0.29947931763801189</v>
      </c>
      <c r="H108" s="99">
        <v>0.29139596909688498</v>
      </c>
      <c r="I108" s="99">
        <v>0.28770585953593264</v>
      </c>
      <c r="J108" s="99">
        <v>0.29611180263334747</v>
      </c>
      <c r="K108" s="99">
        <v>0.32480123042206316</v>
      </c>
      <c r="L108" s="99">
        <v>0.24079561118826809</v>
      </c>
      <c r="M108" s="99">
        <v>0.26024588680342103</v>
      </c>
      <c r="N108" s="99">
        <v>0.31615042717961805</v>
      </c>
      <c r="O108" s="99">
        <v>0.35491523101918843</v>
      </c>
      <c r="P108" s="99">
        <v>0.14995028900515683</v>
      </c>
      <c r="Q108" s="99">
        <v>0.27205214160298258</v>
      </c>
      <c r="R108" s="99">
        <v>0.27837298209359429</v>
      </c>
      <c r="S108" s="99">
        <v>0.27221694090914444</v>
      </c>
      <c r="T108" s="99">
        <v>0.30197200969929394</v>
      </c>
      <c r="U108" s="99">
        <v>0.29813697327858479</v>
      </c>
      <c r="V108" s="99">
        <v>0.2761417197930503</v>
      </c>
      <c r="W108" s="99">
        <v>0.35120900081537459</v>
      </c>
      <c r="X108" s="99">
        <v>0.36487710802088835</v>
      </c>
      <c r="Y108" s="99">
        <v>0.32098522397907941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0.61871452153045625</v>
      </c>
      <c r="C109" s="123">
        <f t="shared" si="41"/>
        <v>0.81648401159285922</v>
      </c>
      <c r="D109" s="123">
        <f t="shared" si="41"/>
        <v>0.73241694524558454</v>
      </c>
      <c r="E109" s="123">
        <f t="shared" si="41"/>
        <v>2.3143565389763388</v>
      </c>
      <c r="F109" s="123">
        <f t="shared" si="41"/>
        <v>0.92207866724440024</v>
      </c>
      <c r="G109" s="123">
        <f t="shared" si="41"/>
        <v>1.0598070921626352</v>
      </c>
      <c r="H109" s="123">
        <f t="shared" si="41"/>
        <v>1.4766875569857498</v>
      </c>
      <c r="I109" s="123">
        <f t="shared" si="41"/>
        <v>1.6065722070388559</v>
      </c>
      <c r="J109" s="123">
        <f t="shared" si="41"/>
        <v>2.2219536374045554</v>
      </c>
      <c r="K109" s="123">
        <f t="shared" si="41"/>
        <v>2.4666122483732851</v>
      </c>
      <c r="L109" s="123">
        <f t="shared" si="41"/>
        <v>2.2137537315646068</v>
      </c>
      <c r="M109" s="123">
        <f t="shared" si="41"/>
        <v>2.6515641530163365</v>
      </c>
      <c r="N109" s="123">
        <f t="shared" si="41"/>
        <v>4.6841602572351517</v>
      </c>
      <c r="O109" s="123">
        <f t="shared" si="41"/>
        <v>2.7386500384267776</v>
      </c>
      <c r="P109" s="123">
        <f t="shared" si="41"/>
        <v>2.2534478173701475</v>
      </c>
      <c r="Q109" s="123">
        <f t="shared" si="41"/>
        <v>4.1079538040989689</v>
      </c>
      <c r="R109" s="123">
        <f t="shared" si="41"/>
        <v>2.7056853331116915</v>
      </c>
      <c r="S109" s="123">
        <f t="shared" si="41"/>
        <v>4.0042765203238497</v>
      </c>
      <c r="T109" s="123">
        <f t="shared" si="41"/>
        <v>3.3207685183090425</v>
      </c>
      <c r="U109" s="123">
        <f t="shared" si="41"/>
        <v>4.3795992277043103</v>
      </c>
      <c r="V109" s="123">
        <f t="shared" si="41"/>
        <v>3.4454043431456611</v>
      </c>
      <c r="W109" s="123">
        <f t="shared" si="41"/>
        <v>3.3541495766798759</v>
      </c>
      <c r="X109" s="123">
        <f t="shared" si="41"/>
        <v>4.7837115873597202</v>
      </c>
      <c r="Y109" s="123">
        <f t="shared" si="41"/>
        <v>3.8260474191620015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0.61871452153045625</v>
      </c>
      <c r="C110" s="99">
        <f>RES_hhdet_tesh!C110/RES_summary!C$19</f>
        <v>0.81648401159285922</v>
      </c>
      <c r="D110" s="99">
        <f>RES_hhdet_tesh!D110/RES_summary!D$19</f>
        <v>0.73241694524558454</v>
      </c>
      <c r="E110" s="99">
        <f>RES_hhdet_tesh!E110/RES_summary!E$19</f>
        <v>2.3143565389763388</v>
      </c>
      <c r="F110" s="99">
        <f>RES_hhdet_tesh!F110/RES_summary!F$19</f>
        <v>0.92207866724440024</v>
      </c>
      <c r="G110" s="99">
        <f>RES_hhdet_tesh!G110/RES_summary!G$19</f>
        <v>1.0598070921626352</v>
      </c>
      <c r="H110" s="99">
        <f>RES_hhdet_tesh!H110/RES_summary!H$19</f>
        <v>1.4766875569857498</v>
      </c>
      <c r="I110" s="99">
        <f>RES_hhdet_tesh!I110/RES_summary!I$19</f>
        <v>1.6065722070388559</v>
      </c>
      <c r="J110" s="99">
        <f>RES_hhdet_tesh!J110/RES_summary!J$19</f>
        <v>2.2219536374045554</v>
      </c>
      <c r="K110" s="99">
        <f>RES_hhdet_tesh!K110/RES_summary!K$19</f>
        <v>2.4666122483732851</v>
      </c>
      <c r="L110" s="99">
        <f>RES_hhdet_tesh!L110/RES_summary!L$19</f>
        <v>2.2137537315646068</v>
      </c>
      <c r="M110" s="99">
        <f>RES_hhdet_tesh!M110/RES_summary!M$19</f>
        <v>2.6515641530163365</v>
      </c>
      <c r="N110" s="99">
        <f>RES_hhdet_tesh!N110/RES_summary!N$19</f>
        <v>4.6841602572351517</v>
      </c>
      <c r="O110" s="99">
        <f>RES_hhdet_tesh!O110/RES_summary!O$19</f>
        <v>2.7386500384267776</v>
      </c>
      <c r="P110" s="99">
        <f>RES_hhdet_tesh!P110/RES_summary!P$19</f>
        <v>2.2534478173701475</v>
      </c>
      <c r="Q110" s="99">
        <f>RES_hhdet_tesh!Q110/RES_summary!Q$19</f>
        <v>4.1079538040989689</v>
      </c>
      <c r="R110" s="99">
        <f>RES_hhdet_tesh!R110/RES_summary!R$19</f>
        <v>2.7056853331116915</v>
      </c>
      <c r="S110" s="99">
        <f>RES_hhdet_tesh!S110/RES_summary!S$19</f>
        <v>4.0042765203238497</v>
      </c>
      <c r="T110" s="99">
        <f>RES_hhdet_tesh!T110/RES_summary!T$19</f>
        <v>3.3207685183090425</v>
      </c>
      <c r="U110" s="99">
        <f>RES_hhdet_tesh!U110/RES_summary!U$19</f>
        <v>4.3795992277043103</v>
      </c>
      <c r="V110" s="99">
        <f>RES_hhdet_tesh!V110/RES_summary!V$19</f>
        <v>3.4454043431456611</v>
      </c>
      <c r="W110" s="99">
        <f>RES_hhdet_tesh!W110/RES_summary!W$19</f>
        <v>3.3541495766798759</v>
      </c>
      <c r="X110" s="99">
        <f>RES_hhdet_tesh!X110/RES_summary!X$19</f>
        <v>4.7837115873597202</v>
      </c>
      <c r="Y110" s="99">
        <f>RES_hhdet_tesh!Y110/RES_summary!Y$19</f>
        <v>3.8260474191620015</v>
      </c>
      <c r="DA110" s="63" t="s">
        <v>3018</v>
      </c>
    </row>
    <row r="111" spans="1:105" ht="12" customHeight="1" x14ac:dyDescent="0.25">
      <c r="A111" s="121" t="s">
        <v>55</v>
      </c>
      <c r="B111" s="123">
        <v>12.97953240733737</v>
      </c>
      <c r="C111" s="123">
        <v>12.794469530567108</v>
      </c>
      <c r="D111" s="123">
        <v>13.293587199503113</v>
      </c>
      <c r="E111" s="123">
        <v>12.263011623737585</v>
      </c>
      <c r="F111" s="123">
        <v>12.784663695180646</v>
      </c>
      <c r="G111" s="123">
        <v>11.977309676685495</v>
      </c>
      <c r="H111" s="123">
        <v>12.333775708231927</v>
      </c>
      <c r="I111" s="123">
        <v>12.010278897974743</v>
      </c>
      <c r="J111" s="123">
        <v>11.793094368505388</v>
      </c>
      <c r="K111" s="123">
        <v>12.552919307279417</v>
      </c>
      <c r="L111" s="123">
        <v>10.028652323379376</v>
      </c>
      <c r="M111" s="123">
        <v>12.345067488922135</v>
      </c>
      <c r="N111" s="123">
        <v>13.467506363516845</v>
      </c>
      <c r="O111" s="123">
        <v>13.550411706876194</v>
      </c>
      <c r="P111" s="123">
        <v>8.332019313494607</v>
      </c>
      <c r="Q111" s="123">
        <v>11.376291073810794</v>
      </c>
      <c r="R111" s="123">
        <v>11.56581979233326</v>
      </c>
      <c r="S111" s="123">
        <v>11.501723719103428</v>
      </c>
      <c r="T111" s="123">
        <v>12.2683817406208</v>
      </c>
      <c r="U111" s="123">
        <v>11.988004428281076</v>
      </c>
      <c r="V111" s="123">
        <v>11.198455421167445</v>
      </c>
      <c r="W111" s="123">
        <v>9.9198045764721758</v>
      </c>
      <c r="X111" s="123">
        <v>7.63357190814029</v>
      </c>
      <c r="Y111" s="123">
        <v>7.497365915315644</v>
      </c>
      <c r="DA111" s="130" t="s">
        <v>3019</v>
      </c>
    </row>
    <row r="112" spans="1:105" ht="12" customHeight="1" x14ac:dyDescent="0.25">
      <c r="A112" s="97" t="s">
        <v>130</v>
      </c>
      <c r="B112" s="99">
        <v>12.965291812767568</v>
      </c>
      <c r="C112" s="99">
        <v>12.858624365164147</v>
      </c>
      <c r="D112" s="99">
        <v>13.249697419201695</v>
      </c>
      <c r="E112" s="99">
        <v>12.05022649130151</v>
      </c>
      <c r="F112" s="99">
        <v>12.503380726680097</v>
      </c>
      <c r="G112" s="99">
        <v>11.598569545112641</v>
      </c>
      <c r="H112" s="99">
        <v>12.239988657682005</v>
      </c>
      <c r="I112" s="99">
        <v>12.104145840438328</v>
      </c>
      <c r="J112" s="99">
        <v>11.884562787552554</v>
      </c>
      <c r="K112" s="99">
        <v>12.964350748654939</v>
      </c>
      <c r="L112" s="99">
        <v>9.1547350551498408</v>
      </c>
      <c r="M112" s="99">
        <v>11.985583150612159</v>
      </c>
      <c r="N112" s="99">
        <v>13.959936324078662</v>
      </c>
      <c r="O112" s="99">
        <v>14.239058526566494</v>
      </c>
      <c r="P112" s="99">
        <v>6.9790187010598421</v>
      </c>
      <c r="Q112" s="99">
        <v>11.281125161661722</v>
      </c>
      <c r="R112" s="99">
        <v>11.498092251186458</v>
      </c>
      <c r="S112" s="99">
        <v>11.388168227165554</v>
      </c>
      <c r="T112" s="99">
        <v>12.36547218635962</v>
      </c>
      <c r="U112" s="99">
        <v>12.007074030710054</v>
      </c>
      <c r="V112" s="99">
        <v>11.072291838424398</v>
      </c>
      <c r="W112" s="99">
        <v>9.899758281865731</v>
      </c>
      <c r="X112" s="99">
        <v>7.6379902439147997</v>
      </c>
      <c r="Y112" s="99">
        <v>7.4972819329891358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12.503845367383551</v>
      </c>
      <c r="G113" s="99">
        <v>11.599069492484061</v>
      </c>
      <c r="H113" s="99">
        <v>12.240727038488844</v>
      </c>
      <c r="I113" s="99">
        <v>14.323953122238226</v>
      </c>
      <c r="J113" s="99">
        <v>17.216875369808339</v>
      </c>
      <c r="K113" s="99">
        <v>23.569869195164308</v>
      </c>
      <c r="L113" s="99">
        <v>19.663660376576971</v>
      </c>
      <c r="M113" s="99">
        <v>21.912542350450437</v>
      </c>
      <c r="N113" s="99">
        <v>29.913118697290393</v>
      </c>
      <c r="O113" s="99">
        <v>16.504853560826003</v>
      </c>
      <c r="P113" s="99">
        <v>6.984120929987502</v>
      </c>
      <c r="Q113" s="99">
        <v>12.813227048946166</v>
      </c>
      <c r="R113" s="99">
        <v>14.22794925571046</v>
      </c>
      <c r="S113" s="99">
        <v>14.7197929198525</v>
      </c>
      <c r="T113" s="99">
        <v>12.373065724371974</v>
      </c>
      <c r="U113" s="99">
        <v>12.145184354780538</v>
      </c>
      <c r="V113" s="99">
        <v>12.35146451998129</v>
      </c>
      <c r="W113" s="99">
        <v>9.9050936006907193</v>
      </c>
      <c r="X113" s="99">
        <v>7.6365026842462349</v>
      </c>
      <c r="Y113" s="99">
        <v>7.4793994324789681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2.4278369413620529</v>
      </c>
      <c r="G114" s="102">
        <v>1.8795488629780694</v>
      </c>
      <c r="H114" s="102">
        <v>1.9319090321171231</v>
      </c>
      <c r="I114" s="102">
        <v>0.12116149532784994</v>
      </c>
      <c r="J114" s="102">
        <v>0.11903696859879599</v>
      </c>
      <c r="K114" s="102">
        <v>0.12991045653135386</v>
      </c>
      <c r="L114" s="102">
        <v>9.1767898058877112E-2</v>
      </c>
      <c r="M114" s="102">
        <v>0.12022762683032102</v>
      </c>
      <c r="N114" s="102">
        <v>0.1402564805199385</v>
      </c>
      <c r="O114" s="102">
        <v>0.14333255733661196</v>
      </c>
      <c r="P114" s="102">
        <v>0.73261830239164683</v>
      </c>
      <c r="Q114" s="102">
        <v>0.11356662947646802</v>
      </c>
      <c r="R114" s="102">
        <v>0.11591351383973605</v>
      </c>
      <c r="S114" s="102">
        <v>0.11503225528914747</v>
      </c>
      <c r="T114" s="102">
        <v>0.58579296150701909</v>
      </c>
      <c r="U114" s="102">
        <v>0.12185536113799766</v>
      </c>
      <c r="V114" s="102">
        <v>0.11271736831705326</v>
      </c>
      <c r="W114" s="102">
        <v>2.0797780549960554</v>
      </c>
      <c r="X114" s="102">
        <v>0.18379408728576063</v>
      </c>
      <c r="Y114" s="102">
        <v>1.4495621541805779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10.076008426021497</v>
      </c>
      <c r="G115" s="105">
        <v>9.7195206295059897</v>
      </c>
      <c r="H115" s="105">
        <v>10.308818006371718</v>
      </c>
      <c r="I115" s="105">
        <v>14.202791626910377</v>
      </c>
      <c r="J115" s="105">
        <v>17.09783840120954</v>
      </c>
      <c r="K115" s="105">
        <v>23.439958738632956</v>
      </c>
      <c r="L115" s="105">
        <v>19.571892478518095</v>
      </c>
      <c r="M115" s="105">
        <v>21.792314723620116</v>
      </c>
      <c r="N115" s="105">
        <v>29.772862216770456</v>
      </c>
      <c r="O115" s="105">
        <v>16.361521003489393</v>
      </c>
      <c r="P115" s="105">
        <v>6.2515026275958547</v>
      </c>
      <c r="Q115" s="105">
        <v>12.699660419469698</v>
      </c>
      <c r="R115" s="105">
        <v>14.112035741870722</v>
      </c>
      <c r="S115" s="105">
        <v>14.604760664563353</v>
      </c>
      <c r="T115" s="105">
        <v>11.787272762864953</v>
      </c>
      <c r="U115" s="105">
        <v>12.023328993642542</v>
      </c>
      <c r="V115" s="105">
        <v>12.238747151664235</v>
      </c>
      <c r="W115" s="105">
        <v>7.8253155456946644</v>
      </c>
      <c r="X115" s="105">
        <v>7.4527085969604725</v>
      </c>
      <c r="Y115" s="105">
        <v>6.0298372782983902</v>
      </c>
      <c r="DA115" s="132" t="s">
        <v>3023</v>
      </c>
    </row>
    <row r="116" spans="1:105" ht="12" customHeight="1" x14ac:dyDescent="0.25">
      <c r="A116" s="106" t="s">
        <v>122</v>
      </c>
      <c r="B116" s="102">
        <v>12.996201238281417</v>
      </c>
      <c r="C116" s="102">
        <v>12.716449933699886</v>
      </c>
      <c r="D116" s="102">
        <v>13.354769845769921</v>
      </c>
      <c r="E116" s="102">
        <v>12.610558067962096</v>
      </c>
      <c r="F116" s="102">
        <v>13.287441682936841</v>
      </c>
      <c r="G116" s="102">
        <v>12.722806504500621</v>
      </c>
      <c r="H116" s="102">
        <v>12.528268873848869</v>
      </c>
      <c r="I116" s="102">
        <v>11.787359910798228</v>
      </c>
      <c r="J116" s="102">
        <v>11.531340413789895</v>
      </c>
      <c r="K116" s="102">
        <v>11.378950205156855</v>
      </c>
      <c r="L116" s="102">
        <v>12.14701052521392</v>
      </c>
      <c r="M116" s="102">
        <v>13.107412145788256</v>
      </c>
      <c r="N116" s="102">
        <v>12.391570725698513</v>
      </c>
      <c r="O116" s="102">
        <v>11.951801865793216</v>
      </c>
      <c r="P116" s="102">
        <v>12.172416677090871</v>
      </c>
      <c r="Q116" s="102">
        <v>11.704229968283427</v>
      </c>
      <c r="R116" s="102">
        <v>11.791216009436484</v>
      </c>
      <c r="S116" s="102">
        <v>11.876553562570214</v>
      </c>
      <c r="T116" s="102">
        <v>11.842276191510543</v>
      </c>
      <c r="U116" s="102">
        <v>11.881446597211358</v>
      </c>
      <c r="V116" s="102">
        <v>11.872299573817923</v>
      </c>
      <c r="W116" s="102">
        <v>10.091878842079643</v>
      </c>
      <c r="X116" s="102">
        <v>6.6103062229804843</v>
      </c>
      <c r="Y116" s="102">
        <v>7.4990436709566355</v>
      </c>
      <c r="DA116" s="131" t="s">
        <v>3024</v>
      </c>
    </row>
    <row r="117" spans="1:105" ht="12" customHeight="1" x14ac:dyDescent="0.25">
      <c r="A117" s="107" t="s">
        <v>121</v>
      </c>
      <c r="B117" s="105">
        <v>12.996201238281419</v>
      </c>
      <c r="C117" s="105">
        <v>12.716553029182828</v>
      </c>
      <c r="D117" s="105">
        <v>13.354849397019647</v>
      </c>
      <c r="E117" s="105">
        <v>12.612863535618418</v>
      </c>
      <c r="F117" s="105">
        <v>13.286751996085254</v>
      </c>
      <c r="G117" s="105">
        <v>12.718786713623814</v>
      </c>
      <c r="H117" s="105">
        <v>12.524402791384281</v>
      </c>
      <c r="I117" s="105">
        <v>11.788163893226292</v>
      </c>
      <c r="J117" s="105">
        <v>11.538114006777654</v>
      </c>
      <c r="K117" s="105">
        <v>11.383275049851605</v>
      </c>
      <c r="L117" s="105">
        <v>12.163078132666421</v>
      </c>
      <c r="M117" s="105">
        <v>13.110301582588292</v>
      </c>
      <c r="N117" s="105">
        <v>12.394438150984888</v>
      </c>
      <c r="O117" s="105">
        <v>11.949875463229917</v>
      </c>
      <c r="P117" s="105">
        <v>12.191221017180622</v>
      </c>
      <c r="Q117" s="105">
        <v>11.706935873133508</v>
      </c>
      <c r="R117" s="105">
        <v>11.810165493621682</v>
      </c>
      <c r="S117" s="105">
        <v>11.896759850842308</v>
      </c>
      <c r="T117" s="105">
        <v>11.840104174566635</v>
      </c>
      <c r="U117" s="105">
        <v>11.89633552156147</v>
      </c>
      <c r="V117" s="105">
        <v>11.915144151156609</v>
      </c>
      <c r="W117" s="105">
        <v>10.162914357739023</v>
      </c>
      <c r="X117" s="105">
        <v>7.057977689312998</v>
      </c>
      <c r="Y117" s="105">
        <v>7.5896404974486131</v>
      </c>
      <c r="DA117" s="132" t="s">
        <v>3025</v>
      </c>
    </row>
    <row r="118" spans="1:105" ht="12" customHeight="1" x14ac:dyDescent="0.25">
      <c r="A118" s="108" t="s">
        <v>53</v>
      </c>
      <c r="B118" s="99">
        <v>2.3872816337104292</v>
      </c>
      <c r="C118" s="99">
        <v>2.0284369209350825</v>
      </c>
      <c r="D118" s="99">
        <v>2.492226697766585</v>
      </c>
      <c r="E118" s="99">
        <v>1.9665541265262574</v>
      </c>
      <c r="F118" s="99">
        <v>2.5722690431596344</v>
      </c>
      <c r="G118" s="99">
        <v>2.0562543865092211</v>
      </c>
      <c r="H118" s="99">
        <v>1.9751145950444429</v>
      </c>
      <c r="I118" s="99">
        <v>1.7235073235663902</v>
      </c>
      <c r="J118" s="99">
        <v>2.1373842194200345</v>
      </c>
      <c r="K118" s="99">
        <v>1.6694451226216507</v>
      </c>
      <c r="L118" s="99">
        <v>1.6959026895847931</v>
      </c>
      <c r="M118" s="99">
        <v>2.2826412903565534</v>
      </c>
      <c r="N118" s="99">
        <v>1.5587091076293156</v>
      </c>
      <c r="O118" s="99">
        <v>1.4167621931106971</v>
      </c>
      <c r="P118" s="99">
        <v>2.4676966278712831</v>
      </c>
      <c r="Q118" s="99">
        <v>1.5288949222537298</v>
      </c>
      <c r="R118" s="99">
        <v>1.4696878620780784</v>
      </c>
      <c r="S118" s="99">
        <v>1.6251175996569724</v>
      </c>
      <c r="T118" s="99">
        <v>1.4704952882585092</v>
      </c>
      <c r="U118" s="99">
        <v>1.7656458987719978</v>
      </c>
      <c r="V118" s="99">
        <v>1.9725671898332622</v>
      </c>
      <c r="W118" s="99">
        <v>2.0280443499746834</v>
      </c>
      <c r="X118" s="99">
        <v>6.5657081300821554E-2</v>
      </c>
      <c r="Y118" s="99">
        <v>1.3203094285775756</v>
      </c>
      <c r="DA118" s="63" t="s">
        <v>3026</v>
      </c>
    </row>
    <row r="119" spans="1:105" ht="12" customHeight="1" x14ac:dyDescent="0.25">
      <c r="A119" s="108" t="s">
        <v>52</v>
      </c>
      <c r="B119" s="99">
        <v>10.608919604570985</v>
      </c>
      <c r="C119" s="99">
        <v>10.688116108247742</v>
      </c>
      <c r="D119" s="99">
        <v>10.862622699253063</v>
      </c>
      <c r="E119" s="99">
        <v>10.64630940909216</v>
      </c>
      <c r="F119" s="99">
        <v>10.714482952925616</v>
      </c>
      <c r="G119" s="99">
        <v>10.662532327114592</v>
      </c>
      <c r="H119" s="99">
        <v>10.549288196339837</v>
      </c>
      <c r="I119" s="99">
        <v>10.064656569659903</v>
      </c>
      <c r="J119" s="99">
        <v>9.400729787357621</v>
      </c>
      <c r="K119" s="99">
        <v>9.7138299272299538</v>
      </c>
      <c r="L119" s="99">
        <v>10.467175443081631</v>
      </c>
      <c r="M119" s="99">
        <v>10.827660292231739</v>
      </c>
      <c r="N119" s="99">
        <v>10.835729043355572</v>
      </c>
      <c r="O119" s="99">
        <v>10.53311327011922</v>
      </c>
      <c r="P119" s="99">
        <v>9.7235243893093379</v>
      </c>
      <c r="Q119" s="99">
        <v>10.178040950879774</v>
      </c>
      <c r="R119" s="99">
        <v>10.340477631543603</v>
      </c>
      <c r="S119" s="99">
        <v>10.271642251185336</v>
      </c>
      <c r="T119" s="99">
        <v>10.369608886308127</v>
      </c>
      <c r="U119" s="99">
        <v>10.13068962278947</v>
      </c>
      <c r="V119" s="99">
        <v>9.942576961323347</v>
      </c>
      <c r="W119" s="99">
        <v>8.1348700077643414</v>
      </c>
      <c r="X119" s="99">
        <v>6.9923206080121769</v>
      </c>
      <c r="Y119" s="99">
        <v>6.269331068871038</v>
      </c>
      <c r="DA119" s="63" t="s">
        <v>3027</v>
      </c>
    </row>
    <row r="120" spans="1:105" ht="12" customHeight="1" x14ac:dyDescent="0.25">
      <c r="A120" s="121" t="s">
        <v>54</v>
      </c>
      <c r="B120" s="123">
        <v>6.7359836475313033</v>
      </c>
      <c r="C120" s="123">
        <v>6.8643050659348761</v>
      </c>
      <c r="D120" s="123">
        <v>6.9307423386698783</v>
      </c>
      <c r="E120" s="123">
        <v>6.4771707884397554</v>
      </c>
      <c r="F120" s="123">
        <v>7.4493905956589668</v>
      </c>
      <c r="G120" s="123">
        <v>6.3591511812914892</v>
      </c>
      <c r="H120" s="123">
        <v>6.5684943680961361</v>
      </c>
      <c r="I120" s="123">
        <v>5.976674665877991</v>
      </c>
      <c r="J120" s="123">
        <v>5.4704603175454789</v>
      </c>
      <c r="K120" s="123">
        <v>5.3845597363585629</v>
      </c>
      <c r="L120" s="123">
        <v>5.0873791968834965</v>
      </c>
      <c r="M120" s="123">
        <v>5.1156321648113856</v>
      </c>
      <c r="N120" s="123">
        <v>4.4125301083209241</v>
      </c>
      <c r="O120" s="123">
        <v>4.776289467566829</v>
      </c>
      <c r="P120" s="123">
        <v>4.312855304426261</v>
      </c>
      <c r="Q120" s="123">
        <v>4.4592659947228572</v>
      </c>
      <c r="R120" s="123">
        <v>4.4887945662903519</v>
      </c>
      <c r="S120" s="123">
        <v>5.1521028829100768</v>
      </c>
      <c r="T120" s="123">
        <v>5.1809876207391881</v>
      </c>
      <c r="U120" s="123">
        <v>5.1767126994158703</v>
      </c>
      <c r="V120" s="123">
        <v>5.3198210520570113</v>
      </c>
      <c r="W120" s="123">
        <v>4.9890276155842157</v>
      </c>
      <c r="X120" s="123">
        <v>3.9766552703584357</v>
      </c>
      <c r="Y120" s="123">
        <v>4.0410664717179667</v>
      </c>
      <c r="DA120" s="130" t="s">
        <v>3028</v>
      </c>
    </row>
    <row r="121" spans="1:105" ht="12" customHeight="1" x14ac:dyDescent="0.25">
      <c r="A121" s="97" t="s">
        <v>50</v>
      </c>
      <c r="B121" s="99">
        <v>6.924962555014897</v>
      </c>
      <c r="C121" s="99">
        <v>6.7614878940731939</v>
      </c>
      <c r="D121" s="99">
        <v>6.8461612772256455</v>
      </c>
      <c r="E121" s="99">
        <v>6.6704990654487268</v>
      </c>
      <c r="F121" s="99">
        <v>7.1671713736337228</v>
      </c>
      <c r="G121" s="99">
        <v>6.6918936250370571</v>
      </c>
      <c r="H121" s="99">
        <v>6.389267557179509</v>
      </c>
      <c r="I121" s="99">
        <v>5.7495234432201974</v>
      </c>
      <c r="J121" s="99">
        <v>5.5772641539543368</v>
      </c>
      <c r="K121" s="99">
        <v>5.276034135722143</v>
      </c>
      <c r="L121" s="99">
        <v>5.123878263970326</v>
      </c>
      <c r="M121" s="99">
        <v>5.257889084727835</v>
      </c>
      <c r="N121" s="99">
        <v>4.4914292224395522</v>
      </c>
      <c r="O121" s="99">
        <v>4.4781298605116087</v>
      </c>
      <c r="P121" s="99">
        <v>4.5872592960495311</v>
      </c>
      <c r="Q121" s="99">
        <v>4.4034438083723382</v>
      </c>
      <c r="R121" s="99">
        <v>4.6048288590889497</v>
      </c>
      <c r="S121" s="99">
        <v>5.0150071437921939</v>
      </c>
      <c r="T121" s="99">
        <v>5.1847519772359281</v>
      </c>
      <c r="U121" s="99">
        <v>5.1695736058078872</v>
      </c>
      <c r="V121" s="99">
        <v>5.1318999499102089</v>
      </c>
      <c r="W121" s="99">
        <v>4.7839087103894933</v>
      </c>
      <c r="X121" s="99">
        <v>4.2030193518279972</v>
      </c>
      <c r="Y121" s="99">
        <v>3.9516249640577241</v>
      </c>
      <c r="DA121" s="63" t="s">
        <v>3029</v>
      </c>
    </row>
    <row r="122" spans="1:105" ht="12" customHeight="1" x14ac:dyDescent="0.25">
      <c r="A122" s="109" t="s">
        <v>120</v>
      </c>
      <c r="B122" s="110">
        <v>6.6131728723709484</v>
      </c>
      <c r="C122" s="110">
        <v>6.927931835965869</v>
      </c>
      <c r="D122" s="110">
        <v>6.9820333633839713</v>
      </c>
      <c r="E122" s="110">
        <v>6.3580434693232837</v>
      </c>
      <c r="F122" s="110">
        <v>7.622905336549227</v>
      </c>
      <c r="G122" s="110">
        <v>6.1687858065293106</v>
      </c>
      <c r="H122" s="110">
        <v>6.6608651091070152</v>
      </c>
      <c r="I122" s="110">
        <v>6.0883883819391995</v>
      </c>
      <c r="J122" s="110">
        <v>5.4140085697459481</v>
      </c>
      <c r="K122" s="110">
        <v>5.4428871659140921</v>
      </c>
      <c r="L122" s="110">
        <v>5.0680117746084798</v>
      </c>
      <c r="M122" s="110">
        <v>5.04125717763515</v>
      </c>
      <c r="N122" s="110">
        <v>4.3682332521900484</v>
      </c>
      <c r="O122" s="110">
        <v>4.9524011138622042</v>
      </c>
      <c r="P122" s="110">
        <v>4.143593045442385</v>
      </c>
      <c r="Q122" s="110">
        <v>4.4928432496705373</v>
      </c>
      <c r="R122" s="110">
        <v>4.4248745125539166</v>
      </c>
      <c r="S122" s="110">
        <v>5.2216994681368183</v>
      </c>
      <c r="T122" s="110">
        <v>5.1791468090457267</v>
      </c>
      <c r="U122" s="110">
        <v>5.1799665720127068</v>
      </c>
      <c r="V122" s="110">
        <v>5.4065538684324599</v>
      </c>
      <c r="W122" s="110">
        <v>5.0884792059816579</v>
      </c>
      <c r="X122" s="110">
        <v>3.8488805765729439</v>
      </c>
      <c r="Y122" s="110">
        <v>4.0930355434471588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116.49188515119785</v>
      </c>
      <c r="G124" s="118">
        <f t="shared" si="42"/>
        <v>117.30723857708256</v>
      </c>
      <c r="H124" s="118">
        <f t="shared" si="42"/>
        <v>101.51705743806369</v>
      </c>
      <c r="I124" s="118">
        <f t="shared" si="42"/>
        <v>101.14055115205048</v>
      </c>
      <c r="J124" s="118">
        <f t="shared" si="42"/>
        <v>38.784746588009497</v>
      </c>
      <c r="K124" s="118">
        <f t="shared" si="42"/>
        <v>36.969304539662247</v>
      </c>
      <c r="L124" s="118">
        <f t="shared" si="42"/>
        <v>51.614419727077731</v>
      </c>
      <c r="M124" s="118">
        <f t="shared" si="42"/>
        <v>101.26273129276623</v>
      </c>
      <c r="N124" s="118">
        <f t="shared" si="42"/>
        <v>92.948780649850846</v>
      </c>
      <c r="O124" s="118">
        <f t="shared" si="42"/>
        <v>99.249996566426162</v>
      </c>
      <c r="P124" s="118">
        <f t="shared" si="42"/>
        <v>81.334169563670315</v>
      </c>
      <c r="Q124" s="118">
        <f t="shared" si="42"/>
        <v>90.072791745225004</v>
      </c>
      <c r="R124" s="118">
        <f t="shared" ref="R124:V124" si="43">R125+R128+R130+R139</f>
        <v>90.220956535875416</v>
      </c>
      <c r="S124" s="118">
        <f t="shared" si="43"/>
        <v>89.17408961258657</v>
      </c>
      <c r="T124" s="118">
        <f t="shared" si="43"/>
        <v>104.5812341421279</v>
      </c>
      <c r="U124" s="118">
        <f t="shared" si="43"/>
        <v>89.872038084986556</v>
      </c>
      <c r="V124" s="118">
        <f t="shared" si="43"/>
        <v>93.099233285743907</v>
      </c>
      <c r="W124" s="118">
        <f t="shared" ref="W124:Y124" si="44">W125+W128+W130+W139</f>
        <v>83.426481062712327</v>
      </c>
      <c r="X124" s="118">
        <f t="shared" si="44"/>
        <v>92.309274015696943</v>
      </c>
      <c r="Y124" s="118">
        <f t="shared" si="44"/>
        <v>81.678778793163531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90.081461937753517</v>
      </c>
      <c r="G125" s="123">
        <f t="shared" si="45"/>
        <v>91.044529577238023</v>
      </c>
      <c r="H125" s="123">
        <f t="shared" si="45"/>
        <v>76.750486659121975</v>
      </c>
      <c r="I125" s="123">
        <f t="shared" si="45"/>
        <v>77.762144457182856</v>
      </c>
      <c r="J125" s="123">
        <f t="shared" si="45"/>
        <v>24.070451415968542</v>
      </c>
      <c r="K125" s="123">
        <f t="shared" si="45"/>
        <v>21.229424027947555</v>
      </c>
      <c r="L125" s="123">
        <f t="shared" si="45"/>
        <v>34.23955871945001</v>
      </c>
      <c r="M125" s="123">
        <f t="shared" si="45"/>
        <v>78.828226926682902</v>
      </c>
      <c r="N125" s="123">
        <f t="shared" si="45"/>
        <v>72.028670969068287</v>
      </c>
      <c r="O125" s="123">
        <f t="shared" si="45"/>
        <v>78.708551090567752</v>
      </c>
      <c r="P125" s="123">
        <f t="shared" si="45"/>
        <v>62.471765076787406</v>
      </c>
      <c r="Q125" s="123">
        <f t="shared" si="45"/>
        <v>68.866743900363772</v>
      </c>
      <c r="R125" s="123">
        <f t="shared" ref="R125:V125" si="46">SUM(R126:R127)</f>
        <v>70.14276164925505</v>
      </c>
      <c r="S125" s="123">
        <f t="shared" si="46"/>
        <v>67.127547546679466</v>
      </c>
      <c r="T125" s="123">
        <f t="shared" si="46"/>
        <v>81.264311856761026</v>
      </c>
      <c r="U125" s="123">
        <f t="shared" si="46"/>
        <v>67.907515709566979</v>
      </c>
      <c r="V125" s="123">
        <f t="shared" si="46"/>
        <v>72.656579844081392</v>
      </c>
      <c r="W125" s="123">
        <f t="shared" ref="W125:Y125" si="47">SUM(W126:W127)</f>
        <v>66.034269626373742</v>
      </c>
      <c r="X125" s="123">
        <f t="shared" si="47"/>
        <v>74.776380751284663</v>
      </c>
      <c r="Y125" s="123">
        <f t="shared" si="47"/>
        <v>65.940881841630386</v>
      </c>
      <c r="DA125" s="130" t="s">
        <v>3032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89.656791291442872</v>
      </c>
      <c r="G126" s="99">
        <v>90.62130815497477</v>
      </c>
      <c r="H126" s="99">
        <v>76.404608047521705</v>
      </c>
      <c r="I126" s="99">
        <v>77.423546587480971</v>
      </c>
      <c r="J126" s="99">
        <v>23.970396427121795</v>
      </c>
      <c r="K126" s="99">
        <v>21.142649715720108</v>
      </c>
      <c r="L126" s="99">
        <v>34.095330760805986</v>
      </c>
      <c r="M126" s="99">
        <v>78.495581166247575</v>
      </c>
      <c r="N126" s="99">
        <v>71.74578750381491</v>
      </c>
      <c r="O126" s="99">
        <v>78.380217139278855</v>
      </c>
      <c r="P126" s="99">
        <v>62.204347651701632</v>
      </c>
      <c r="Q126" s="99">
        <v>68.601387522120092</v>
      </c>
      <c r="R126" s="99">
        <v>69.87344810205596</v>
      </c>
      <c r="S126" s="99">
        <v>66.871835320386921</v>
      </c>
      <c r="T126" s="99">
        <v>80.957913551787499</v>
      </c>
      <c r="U126" s="99">
        <v>67.649898148885683</v>
      </c>
      <c r="V126" s="99">
        <v>72.382322863248277</v>
      </c>
      <c r="W126" s="99">
        <v>65.716343367240668</v>
      </c>
      <c r="X126" s="99">
        <v>74.403245221990275</v>
      </c>
      <c r="Y126" s="99">
        <v>65.627724334634451</v>
      </c>
      <c r="DA126" s="63" t="s">
        <v>3033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0.42467064631064161</v>
      </c>
      <c r="G127" s="99">
        <v>0.4232214222632546</v>
      </c>
      <c r="H127" s="99">
        <v>0.34587861160026456</v>
      </c>
      <c r="I127" s="99">
        <v>0.33859786970188188</v>
      </c>
      <c r="J127" s="99">
        <v>0.10005498884674599</v>
      </c>
      <c r="K127" s="99">
        <v>8.6774312227449191E-2</v>
      </c>
      <c r="L127" s="99">
        <v>0.14422795864402146</v>
      </c>
      <c r="M127" s="99">
        <v>0.33264576043532157</v>
      </c>
      <c r="N127" s="99">
        <v>0.28288346525337182</v>
      </c>
      <c r="O127" s="99">
        <v>0.32833395128890258</v>
      </c>
      <c r="P127" s="99">
        <v>0.26741742508577332</v>
      </c>
      <c r="Q127" s="99">
        <v>0.2653563782436783</v>
      </c>
      <c r="R127" s="99">
        <v>0.26931354719909101</v>
      </c>
      <c r="S127" s="99">
        <v>0.25571222629255014</v>
      </c>
      <c r="T127" s="99">
        <v>0.30639830497353315</v>
      </c>
      <c r="U127" s="99">
        <v>0.2576175606812966</v>
      </c>
      <c r="V127" s="99">
        <v>0.27425698083311917</v>
      </c>
      <c r="W127" s="99">
        <v>0.31792625913307626</v>
      </c>
      <c r="X127" s="99">
        <v>0.3731355292943942</v>
      </c>
      <c r="Y127" s="99">
        <v>0.31315750699592848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1.050892178483628</v>
      </c>
      <c r="G128" s="123">
        <f t="shared" si="48"/>
        <v>3.0694430394617136</v>
      </c>
      <c r="H128" s="123">
        <f t="shared" si="48"/>
        <v>3.2374228564477123</v>
      </c>
      <c r="I128" s="123">
        <f t="shared" si="48"/>
        <v>3.1171312549311514</v>
      </c>
      <c r="J128" s="123">
        <f t="shared" si="48"/>
        <v>3.6770449733791488</v>
      </c>
      <c r="K128" s="123">
        <f t="shared" si="48"/>
        <v>3.4851717754081624</v>
      </c>
      <c r="L128" s="123">
        <f t="shared" si="48"/>
        <v>2.5046349719713268</v>
      </c>
      <c r="M128" s="123">
        <f t="shared" si="48"/>
        <v>2.1190639835907055</v>
      </c>
      <c r="N128" s="123">
        <f t="shared" si="48"/>
        <v>4.1303918756417968</v>
      </c>
      <c r="O128" s="123">
        <f t="shared" si="48"/>
        <v>2.7791471908095966</v>
      </c>
      <c r="P128" s="123">
        <f t="shared" si="48"/>
        <v>2.2109241716787889</v>
      </c>
      <c r="Q128" s="123">
        <f t="shared" si="48"/>
        <v>4.9940888773146614</v>
      </c>
      <c r="R128" s="123">
        <f t="shared" si="48"/>
        <v>3.663443993808436</v>
      </c>
      <c r="S128" s="123">
        <f t="shared" si="48"/>
        <v>5.6233743037287267</v>
      </c>
      <c r="T128" s="123">
        <f t="shared" si="48"/>
        <v>4.2325596177763432</v>
      </c>
      <c r="U128" s="123">
        <f t="shared" si="48"/>
        <v>4.9810872050489099</v>
      </c>
      <c r="V128" s="123">
        <f t="shared" si="48"/>
        <v>3.6348987884668764</v>
      </c>
      <c r="W128" s="123">
        <f t="shared" si="48"/>
        <v>3.5582505140813465</v>
      </c>
      <c r="X128" s="123">
        <f t="shared" si="48"/>
        <v>5.6271875075556972</v>
      </c>
      <c r="Y128" s="123">
        <f t="shared" si="48"/>
        <v>4.5562573979840106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1.050892178483628</v>
      </c>
      <c r="G129" s="99">
        <f>RES_hhdet_tesh!G129/RES_summary!G$19</f>
        <v>3.0694430394617136</v>
      </c>
      <c r="H129" s="99">
        <f>RES_hhdet_tesh!H129/RES_summary!H$19</f>
        <v>3.2374228564477123</v>
      </c>
      <c r="I129" s="99">
        <f>RES_hhdet_tesh!I129/RES_summary!I$19</f>
        <v>3.1171312549311514</v>
      </c>
      <c r="J129" s="99">
        <f>RES_hhdet_tesh!J129/RES_summary!J$19</f>
        <v>3.6770449733791488</v>
      </c>
      <c r="K129" s="99">
        <f>RES_hhdet_tesh!K129/RES_summary!K$19</f>
        <v>3.4851717754081624</v>
      </c>
      <c r="L129" s="99">
        <f>RES_hhdet_tesh!L129/RES_summary!L$19</f>
        <v>2.5046349719713268</v>
      </c>
      <c r="M129" s="99">
        <f>RES_hhdet_tesh!M129/RES_summary!M$19</f>
        <v>2.1190639835907055</v>
      </c>
      <c r="N129" s="99">
        <f>RES_hhdet_tesh!N129/RES_summary!N$19</f>
        <v>4.1303918756417968</v>
      </c>
      <c r="O129" s="99">
        <f>RES_hhdet_tesh!O129/RES_summary!O$19</f>
        <v>2.7791471908095966</v>
      </c>
      <c r="P129" s="99">
        <f>RES_hhdet_tesh!P129/RES_summary!P$19</f>
        <v>2.2109241716787889</v>
      </c>
      <c r="Q129" s="99">
        <f>RES_hhdet_tesh!Q129/RES_summary!Q$19</f>
        <v>4.9940888773146614</v>
      </c>
      <c r="R129" s="99">
        <f>RES_hhdet_tesh!R129/RES_summary!R$19</f>
        <v>3.663443993808436</v>
      </c>
      <c r="S129" s="99">
        <f>RES_hhdet_tesh!S129/RES_summary!S$19</f>
        <v>5.6233743037287267</v>
      </c>
      <c r="T129" s="99">
        <f>RES_hhdet_tesh!T129/RES_summary!T$19</f>
        <v>4.2325596177763432</v>
      </c>
      <c r="U129" s="99">
        <f>RES_hhdet_tesh!U129/RES_summary!U$19</f>
        <v>4.9810872050489099</v>
      </c>
      <c r="V129" s="99">
        <f>RES_hhdet_tesh!V129/RES_summary!V$19</f>
        <v>3.6348987884668764</v>
      </c>
      <c r="W129" s="99">
        <f>RES_hhdet_tesh!W129/RES_summary!W$19</f>
        <v>3.5582505140813465</v>
      </c>
      <c r="X129" s="99">
        <f>RES_hhdet_tesh!X129/RES_summary!X$19</f>
        <v>5.6271875075556972</v>
      </c>
      <c r="Y129" s="99">
        <f>RES_hhdet_tesh!Y129/RES_summary!Y$19</f>
        <v>4.5562573979840106</v>
      </c>
      <c r="DA129" s="63" t="s">
        <v>3036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17.91558769894689</v>
      </c>
      <c r="G130" s="123">
        <v>16.820230329972549</v>
      </c>
      <c r="H130" s="123">
        <v>14.972246013934488</v>
      </c>
      <c r="I130" s="123">
        <v>14.302579305030852</v>
      </c>
      <c r="J130" s="123">
        <v>5.5585298623195136</v>
      </c>
      <c r="K130" s="123">
        <v>6.8776546444413214</v>
      </c>
      <c r="L130" s="123">
        <v>9.7809093762520884</v>
      </c>
      <c r="M130" s="123">
        <v>15.198498557923585</v>
      </c>
      <c r="N130" s="123">
        <v>12.376774437625471</v>
      </c>
      <c r="O130" s="123">
        <v>12.977991059828916</v>
      </c>
      <c r="P130" s="123">
        <v>12.348800299388671</v>
      </c>
      <c r="Q130" s="123">
        <v>11.750722208194137</v>
      </c>
      <c r="R130" s="123">
        <v>11.926034497513568</v>
      </c>
      <c r="S130" s="123">
        <v>11.271832760073767</v>
      </c>
      <c r="T130" s="123">
        <v>13.903345754413435</v>
      </c>
      <c r="U130" s="123">
        <v>11.806829296046088</v>
      </c>
      <c r="V130" s="123">
        <v>11.489961208053332</v>
      </c>
      <c r="W130" s="123">
        <v>8.8451121375648007</v>
      </c>
      <c r="X130" s="123">
        <v>7.9387295774575364</v>
      </c>
      <c r="Y130" s="123">
        <v>7.1370012491972812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19.141182536260018</v>
      </c>
      <c r="G131" s="99">
        <v>18.074546959849304</v>
      </c>
      <c r="H131" s="99">
        <v>15.572209214893833</v>
      </c>
      <c r="I131" s="99">
        <v>14.681479857925659</v>
      </c>
      <c r="J131" s="99">
        <v>4.4125284374277642</v>
      </c>
      <c r="K131" s="99">
        <v>4.7653167617508094</v>
      </c>
      <c r="L131" s="99">
        <v>8.2141826126738486</v>
      </c>
      <c r="M131" s="99">
        <v>15.5681276137502</v>
      </c>
      <c r="N131" s="99">
        <v>12.382653064748645</v>
      </c>
      <c r="O131" s="99">
        <v>13.107661068495252</v>
      </c>
      <c r="P131" s="99">
        <v>12.369401041053464</v>
      </c>
      <c r="Q131" s="99">
        <v>11.756590635745743</v>
      </c>
      <c r="R131" s="99">
        <v>11.939000026899819</v>
      </c>
      <c r="S131" s="99">
        <v>11.231020207897169</v>
      </c>
      <c r="T131" s="99">
        <v>14.123236992236448</v>
      </c>
      <c r="U131" s="99">
        <v>11.80189325290884</v>
      </c>
      <c r="V131" s="99">
        <v>11.424347440928541</v>
      </c>
      <c r="W131" s="99">
        <v>8.6989126804485863</v>
      </c>
      <c r="X131" s="99">
        <v>8.0213295859337492</v>
      </c>
      <c r="Y131" s="99">
        <v>7.0552991221453185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19.141020266523167</v>
      </c>
      <c r="G132" s="99">
        <v>18.074405333075919</v>
      </c>
      <c r="H132" s="99">
        <v>15.571451697636681</v>
      </c>
      <c r="I132" s="99">
        <v>14.681028973821931</v>
      </c>
      <c r="J132" s="99">
        <v>4.4124371658484201</v>
      </c>
      <c r="K132" s="99">
        <v>5.5044138036378722</v>
      </c>
      <c r="L132" s="99">
        <v>9.2044854531503475</v>
      </c>
      <c r="M132" s="99">
        <v>15.564469477441175</v>
      </c>
      <c r="N132" s="99">
        <v>12.381257655704102</v>
      </c>
      <c r="O132" s="99">
        <v>13.10588805098347</v>
      </c>
      <c r="P132" s="99">
        <v>12.36373458853512</v>
      </c>
      <c r="Q132" s="99">
        <v>11.753246179311306</v>
      </c>
      <c r="R132" s="99">
        <v>11.935572633208976</v>
      </c>
      <c r="S132" s="99">
        <v>11.227758129577181</v>
      </c>
      <c r="T132" s="99">
        <v>14.119891981045097</v>
      </c>
      <c r="U132" s="99">
        <v>11.799237592183657</v>
      </c>
      <c r="V132" s="99">
        <v>11.42193583010539</v>
      </c>
      <c r="W132" s="99">
        <v>8.6955915877326877</v>
      </c>
      <c r="X132" s="99">
        <v>8.0237680752735567</v>
      </c>
      <c r="Y132" s="99">
        <v>7.0552117955635216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3.7124205181721495</v>
      </c>
      <c r="G133" s="102">
        <v>2.9342452678137922</v>
      </c>
      <c r="H133" s="102">
        <v>2.4682596787929505</v>
      </c>
      <c r="I133" s="102">
        <v>2.1597301380958358</v>
      </c>
      <c r="J133" s="102">
        <v>0.81318972674006929</v>
      </c>
      <c r="K133" s="102">
        <v>4.7674397550748329E-2</v>
      </c>
      <c r="L133" s="102">
        <v>8.2017886873188492E-2</v>
      </c>
      <c r="M133" s="102">
        <v>2.7383135856599172</v>
      </c>
      <c r="N133" s="102">
        <v>1.5630073213313589</v>
      </c>
      <c r="O133" s="102">
        <v>1.5836690900501944</v>
      </c>
      <c r="P133" s="102">
        <v>2.4967266520425562</v>
      </c>
      <c r="Q133" s="102">
        <v>1.5359334706333601</v>
      </c>
      <c r="R133" s="102">
        <v>1.4944806479000663</v>
      </c>
      <c r="S133" s="102">
        <v>1.5190794448984886</v>
      </c>
      <c r="T133" s="102">
        <v>1.8310561711658415</v>
      </c>
      <c r="U133" s="102">
        <v>1.7711034406809212</v>
      </c>
      <c r="V133" s="102">
        <v>1.8653572679358124</v>
      </c>
      <c r="W133" s="102">
        <v>1.847467216442698</v>
      </c>
      <c r="X133" s="102">
        <v>0.83098981130685923</v>
      </c>
      <c r="Y133" s="102">
        <v>1.4550591381990261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15.428599748351017</v>
      </c>
      <c r="G134" s="105">
        <v>15.14016006526213</v>
      </c>
      <c r="H134" s="105">
        <v>13.103192018843732</v>
      </c>
      <c r="I134" s="105">
        <v>12.5212988357261</v>
      </c>
      <c r="J134" s="105">
        <v>3.5992474391083502</v>
      </c>
      <c r="K134" s="105">
        <v>5.4567394060871237</v>
      </c>
      <c r="L134" s="105">
        <v>9.1224675662771588</v>
      </c>
      <c r="M134" s="105">
        <v>12.826155891781259</v>
      </c>
      <c r="N134" s="105">
        <v>10.818250334372744</v>
      </c>
      <c r="O134" s="105">
        <v>11.522218960933278</v>
      </c>
      <c r="P134" s="105">
        <v>9.8670079364925645</v>
      </c>
      <c r="Q134" s="105">
        <v>10.217312708677946</v>
      </c>
      <c r="R134" s="105">
        <v>10.441091985308908</v>
      </c>
      <c r="S134" s="105">
        <v>9.7086786846786932</v>
      </c>
      <c r="T134" s="105">
        <v>12.288835809879259</v>
      </c>
      <c r="U134" s="105">
        <v>10.028134151502734</v>
      </c>
      <c r="V134" s="105">
        <v>9.5565785621695767</v>
      </c>
      <c r="W134" s="105">
        <v>6.8481243712899911</v>
      </c>
      <c r="X134" s="105">
        <v>7.1927782639667006</v>
      </c>
      <c r="Y134" s="105">
        <v>5.6001526573644966</v>
      </c>
      <c r="DA134" s="132" t="s">
        <v>3041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13.248639544348695</v>
      </c>
      <c r="G135" s="102">
        <v>12.693678651368687</v>
      </c>
      <c r="H135" s="102">
        <v>12.518984700156365</v>
      </c>
      <c r="I135" s="102">
        <v>11.787024163211463</v>
      </c>
      <c r="J135" s="102">
        <v>11.526030628071283</v>
      </c>
      <c r="K135" s="102">
        <v>11.340164816965681</v>
      </c>
      <c r="L135" s="102">
        <v>12.094851021199249</v>
      </c>
      <c r="M135" s="102">
        <v>13.040732104333957</v>
      </c>
      <c r="N135" s="102">
        <v>12.334724521124492</v>
      </c>
      <c r="O135" s="102">
        <v>11.904515404641835</v>
      </c>
      <c r="P135" s="102">
        <v>12.1320945794049</v>
      </c>
      <c r="Q135" s="102">
        <v>11.669634564671481</v>
      </c>
      <c r="R135" s="102">
        <v>11.741883419157428</v>
      </c>
      <c r="S135" s="102">
        <v>11.818173573701715</v>
      </c>
      <c r="T135" s="102">
        <v>11.757813537467195</v>
      </c>
      <c r="U135" s="102">
        <v>11.842880129143985</v>
      </c>
      <c r="V135" s="102">
        <v>11.925062056009811</v>
      </c>
      <c r="W135" s="102">
        <v>10.160214771349452</v>
      </c>
      <c r="X135" s="102">
        <v>6.7881695442989436</v>
      </c>
      <c r="Y135" s="102">
        <v>7.7008318104151243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13.251981477763634</v>
      </c>
      <c r="G136" s="105">
        <v>12.700022409717013</v>
      </c>
      <c r="H136" s="105">
        <v>12.523431644449436</v>
      </c>
      <c r="I136" s="105">
        <v>11.797587605538055</v>
      </c>
      <c r="J136" s="105">
        <v>11.510458813851521</v>
      </c>
      <c r="K136" s="105">
        <v>11.335429623948723</v>
      </c>
      <c r="L136" s="105">
        <v>12.097066970614593</v>
      </c>
      <c r="M136" s="105">
        <v>13.049867946254682</v>
      </c>
      <c r="N136" s="105">
        <v>12.34328052614179</v>
      </c>
      <c r="O136" s="105">
        <v>11.910144304971665</v>
      </c>
      <c r="P136" s="105">
        <v>12.1523596531335</v>
      </c>
      <c r="Q136" s="105">
        <v>11.684240075782169</v>
      </c>
      <c r="R136" s="105">
        <v>11.76444752125027</v>
      </c>
      <c r="S136" s="105">
        <v>11.849279662557015</v>
      </c>
      <c r="T136" s="105">
        <v>11.787764844202405</v>
      </c>
      <c r="U136" s="105">
        <v>11.86114402175208</v>
      </c>
      <c r="V136" s="105">
        <v>11.962534053576897</v>
      </c>
      <c r="W136" s="105">
        <v>10.246669963344463</v>
      </c>
      <c r="X136" s="105">
        <v>7.3067693639660707</v>
      </c>
      <c r="Y136" s="105">
        <v>7.7361120405243815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2.5655375915663732</v>
      </c>
      <c r="G137" s="99">
        <v>2.0532207494896761</v>
      </c>
      <c r="H137" s="99">
        <v>1.9749614439108603</v>
      </c>
      <c r="I137" s="99">
        <v>1.7248851324712897</v>
      </c>
      <c r="J137" s="99">
        <v>2.1322612181296487</v>
      </c>
      <c r="K137" s="99">
        <v>1.6624282217241917</v>
      </c>
      <c r="L137" s="99">
        <v>1.6866987277220755</v>
      </c>
      <c r="M137" s="99">
        <v>2.2721191591338297</v>
      </c>
      <c r="N137" s="99">
        <v>1.5522755884333455</v>
      </c>
      <c r="O137" s="99">
        <v>1.4120517169988756</v>
      </c>
      <c r="P137" s="99">
        <v>2.459830470996724</v>
      </c>
      <c r="Q137" s="99">
        <v>1.5259309110297001</v>
      </c>
      <c r="R137" s="99">
        <v>1.4639985981038024</v>
      </c>
      <c r="S137" s="99">
        <v>1.6186317253025371</v>
      </c>
      <c r="T137" s="99">
        <v>1.4639949452246592</v>
      </c>
      <c r="U137" s="99">
        <v>1.760422800684569</v>
      </c>
      <c r="V137" s="99">
        <v>1.9804126481389084</v>
      </c>
      <c r="W137" s="99">
        <v>2.0447580677870798</v>
      </c>
      <c r="X137" s="99">
        <v>6.797147444978234E-2</v>
      </c>
      <c r="Y137" s="99">
        <v>1.3457899186490432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10.686443886197258</v>
      </c>
      <c r="G138" s="99">
        <v>10.646801660227336</v>
      </c>
      <c r="H138" s="99">
        <v>10.548470200538578</v>
      </c>
      <c r="I138" s="99">
        <v>10.072702473066764</v>
      </c>
      <c r="J138" s="99">
        <v>9.3781975957218702</v>
      </c>
      <c r="K138" s="99">
        <v>9.6730014022245321</v>
      </c>
      <c r="L138" s="99">
        <v>10.410368242892517</v>
      </c>
      <c r="M138" s="99">
        <v>10.777748787120855</v>
      </c>
      <c r="N138" s="99">
        <v>10.791004937708443</v>
      </c>
      <c r="O138" s="99">
        <v>10.498092587972788</v>
      </c>
      <c r="P138" s="99">
        <v>9.6925291821367736</v>
      </c>
      <c r="Q138" s="99">
        <v>10.15830916475247</v>
      </c>
      <c r="R138" s="99">
        <v>10.300448923146467</v>
      </c>
      <c r="S138" s="99">
        <v>10.230647937254478</v>
      </c>
      <c r="T138" s="99">
        <v>10.323769898977744</v>
      </c>
      <c r="U138" s="99">
        <v>10.100721221067513</v>
      </c>
      <c r="V138" s="99">
        <v>9.9821214054379883</v>
      </c>
      <c r="W138" s="99">
        <v>8.201911895557382</v>
      </c>
      <c r="X138" s="99">
        <v>7.2387978895162899</v>
      </c>
      <c r="Y138" s="99">
        <v>6.3903221218753377</v>
      </c>
      <c r="DA138" s="63" t="s">
        <v>3045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7.4439433360138141</v>
      </c>
      <c r="G139" s="123">
        <v>6.3730356304102731</v>
      </c>
      <c r="H139" s="123">
        <v>6.5569019085595306</v>
      </c>
      <c r="I139" s="123">
        <v>5.9586961349056198</v>
      </c>
      <c r="J139" s="123">
        <v>5.4787203363422918</v>
      </c>
      <c r="K139" s="123">
        <v>5.3770540918652117</v>
      </c>
      <c r="L139" s="123">
        <v>5.0893166594043056</v>
      </c>
      <c r="M139" s="123">
        <v>5.1169418245690421</v>
      </c>
      <c r="N139" s="123">
        <v>4.4129433675152967</v>
      </c>
      <c r="O139" s="123">
        <v>4.7843072252199077</v>
      </c>
      <c r="P139" s="123">
        <v>4.3026800158154481</v>
      </c>
      <c r="Q139" s="123">
        <v>4.4612367593524329</v>
      </c>
      <c r="R139" s="123">
        <v>4.4887163952983471</v>
      </c>
      <c r="S139" s="123">
        <v>5.1513350021046138</v>
      </c>
      <c r="T139" s="123">
        <v>5.1810169131770945</v>
      </c>
      <c r="U139" s="123">
        <v>5.1766058743245775</v>
      </c>
      <c r="V139" s="123">
        <v>5.317793445142307</v>
      </c>
      <c r="W139" s="123">
        <v>4.988848784692431</v>
      </c>
      <c r="X139" s="123">
        <v>3.9669761793990403</v>
      </c>
      <c r="Y139" s="123">
        <v>4.0446383043518441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7.1671713736337219</v>
      </c>
      <c r="G140" s="99">
        <v>6.6918936250370544</v>
      </c>
      <c r="H140" s="99">
        <v>6.3892675571795037</v>
      </c>
      <c r="I140" s="99">
        <v>5.7495234432202</v>
      </c>
      <c r="J140" s="99">
        <v>5.5772641539543377</v>
      </c>
      <c r="K140" s="99">
        <v>5.276034135722143</v>
      </c>
      <c r="L140" s="99">
        <v>5.1238782639703349</v>
      </c>
      <c r="M140" s="99">
        <v>5.2578890847278315</v>
      </c>
      <c r="N140" s="99">
        <v>4.4914292224395496</v>
      </c>
      <c r="O140" s="99">
        <v>4.4781298605115971</v>
      </c>
      <c r="P140" s="99">
        <v>4.5872592960495426</v>
      </c>
      <c r="Q140" s="99">
        <v>4.4034438083723266</v>
      </c>
      <c r="R140" s="99">
        <v>4.6048288590889417</v>
      </c>
      <c r="S140" s="99">
        <v>5.015007143792225</v>
      </c>
      <c r="T140" s="99">
        <v>5.1847519772359165</v>
      </c>
      <c r="U140" s="99">
        <v>5.1695736058078623</v>
      </c>
      <c r="V140" s="99">
        <v>5.1318999499102187</v>
      </c>
      <c r="W140" s="99">
        <v>4.783908710389511</v>
      </c>
      <c r="X140" s="99">
        <v>4.2030193518279919</v>
      </c>
      <c r="Y140" s="99">
        <v>3.9516249640577268</v>
      </c>
      <c r="DA140" s="63" t="s">
        <v>3047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7.622905336549227</v>
      </c>
      <c r="G141" s="110">
        <v>6.168785806529308</v>
      </c>
      <c r="H141" s="110">
        <v>6.660865109107017</v>
      </c>
      <c r="I141" s="110">
        <v>6.0883883819391968</v>
      </c>
      <c r="J141" s="110">
        <v>5.4140085697459508</v>
      </c>
      <c r="K141" s="110">
        <v>5.4428871659140885</v>
      </c>
      <c r="L141" s="110">
        <v>5.0680117746084861</v>
      </c>
      <c r="M141" s="110">
        <v>5.0412571776351545</v>
      </c>
      <c r="N141" s="110">
        <v>4.3682332521900502</v>
      </c>
      <c r="O141" s="110">
        <v>4.9524011138622184</v>
      </c>
      <c r="P141" s="110">
        <v>4.1435930454423895</v>
      </c>
      <c r="Q141" s="110">
        <v>4.4928432496705391</v>
      </c>
      <c r="R141" s="110">
        <v>4.4248745125539326</v>
      </c>
      <c r="S141" s="110">
        <v>5.2216994681368405</v>
      </c>
      <c r="T141" s="110">
        <v>5.1791468090457471</v>
      </c>
      <c r="U141" s="110">
        <v>5.1799665720126749</v>
      </c>
      <c r="V141" s="110">
        <v>5.4065538684324768</v>
      </c>
      <c r="W141" s="110">
        <v>5.0884792059816695</v>
      </c>
      <c r="X141" s="110">
        <v>3.8488805765729399</v>
      </c>
      <c r="Y141" s="110">
        <v>4.0930355434471739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72.218979759000064</v>
      </c>
      <c r="C143" s="118">
        <f t="shared" si="49"/>
        <v>78.380011576671194</v>
      </c>
      <c r="D143" s="118">
        <f t="shared" si="49"/>
        <v>73.522211486971798</v>
      </c>
      <c r="E143" s="118">
        <f t="shared" si="49"/>
        <v>80.786100665587455</v>
      </c>
      <c r="F143" s="118">
        <f t="shared" si="49"/>
        <v>84.383146355289668</v>
      </c>
      <c r="G143" s="118">
        <f t="shared" si="49"/>
        <v>96.492518999825293</v>
      </c>
      <c r="H143" s="118">
        <f t="shared" si="49"/>
        <v>85.869602367678624</v>
      </c>
      <c r="I143" s="118">
        <f t="shared" si="49"/>
        <v>84.461499547864946</v>
      </c>
      <c r="J143" s="118">
        <f t="shared" si="49"/>
        <v>85.538965424930396</v>
      </c>
      <c r="K143" s="118">
        <f t="shared" si="49"/>
        <v>85.965407779541465</v>
      </c>
      <c r="L143" s="118">
        <f t="shared" si="49"/>
        <v>98.052856893873269</v>
      </c>
      <c r="M143" s="118">
        <f t="shared" si="49"/>
        <v>93.720767841814535</v>
      </c>
      <c r="N143" s="118">
        <f t="shared" si="49"/>
        <v>100.29312622284407</v>
      </c>
      <c r="O143" s="118">
        <f t="shared" si="49"/>
        <v>100.23555761583785</v>
      </c>
      <c r="P143" s="118">
        <f t="shared" si="49"/>
        <v>79.545591675211526</v>
      </c>
      <c r="Q143" s="118">
        <f t="shared" si="49"/>
        <v>96.274526170205064</v>
      </c>
      <c r="R143" s="118">
        <f t="shared" ref="R143:V143" si="50">R144+R146+R148+R157</f>
        <v>93.54504993490626</v>
      </c>
      <c r="S143" s="118">
        <f t="shared" si="50"/>
        <v>103.48543137482515</v>
      </c>
      <c r="T143" s="118">
        <f t="shared" si="50"/>
        <v>98.044132554526612</v>
      </c>
      <c r="U143" s="118">
        <f t="shared" si="50"/>
        <v>75.125925933241192</v>
      </c>
      <c r="V143" s="118">
        <f t="shared" si="50"/>
        <v>51.976574688764089</v>
      </c>
      <c r="W143" s="118">
        <f t="shared" ref="W143:Y143" si="51">W144+W146+W148+W157</f>
        <v>115.07392841191675</v>
      </c>
      <c r="X143" s="118">
        <f t="shared" si="51"/>
        <v>96.820606699793672</v>
      </c>
      <c r="Y143" s="118">
        <f t="shared" si="51"/>
        <v>90.710849410895435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46.382219116403185</v>
      </c>
      <c r="C144" s="123">
        <f t="shared" si="52"/>
        <v>52.476998171433017</v>
      </c>
      <c r="D144" s="123">
        <f t="shared" si="52"/>
        <v>49.447479168461669</v>
      </c>
      <c r="E144" s="123">
        <f t="shared" si="52"/>
        <v>52.150848173652555</v>
      </c>
      <c r="F144" s="123">
        <f t="shared" si="52"/>
        <v>60.024085639997878</v>
      </c>
      <c r="G144" s="123">
        <f t="shared" si="52"/>
        <v>73.650270924890791</v>
      </c>
      <c r="H144" s="123">
        <f t="shared" si="52"/>
        <v>62.090918670862308</v>
      </c>
      <c r="I144" s="123">
        <f t="shared" si="52"/>
        <v>62.572996394163191</v>
      </c>
      <c r="J144" s="123">
        <f t="shared" si="52"/>
        <v>63.416594622662721</v>
      </c>
      <c r="K144" s="123">
        <f t="shared" si="52"/>
        <v>63.133575882915324</v>
      </c>
      <c r="L144" s="123">
        <f t="shared" si="52"/>
        <v>75.418054400446252</v>
      </c>
      <c r="M144" s="123">
        <f t="shared" si="52"/>
        <v>68.737919499014652</v>
      </c>
      <c r="N144" s="123">
        <f t="shared" si="52"/>
        <v>72.774161780674632</v>
      </c>
      <c r="O144" s="123">
        <f t="shared" si="52"/>
        <v>76.224271891319106</v>
      </c>
      <c r="P144" s="123">
        <f t="shared" si="52"/>
        <v>57.862826234889788</v>
      </c>
      <c r="Q144" s="123">
        <f t="shared" si="52"/>
        <v>68.891279783548129</v>
      </c>
      <c r="R144" s="123">
        <f t="shared" si="52"/>
        <v>69.351040308537307</v>
      </c>
      <c r="S144" s="123">
        <f t="shared" si="52"/>
        <v>74.516619380117447</v>
      </c>
      <c r="T144" s="123">
        <f t="shared" si="52"/>
        <v>71.702387901418888</v>
      </c>
      <c r="U144" s="123">
        <f t="shared" si="52"/>
        <v>47.397303250643539</v>
      </c>
      <c r="V144" s="123">
        <f t="shared" si="52"/>
        <v>26.667819414896268</v>
      </c>
      <c r="W144" s="123">
        <f t="shared" si="52"/>
        <v>92.861786488122235</v>
      </c>
      <c r="X144" s="123">
        <f t="shared" si="52"/>
        <v>74.311428390229366</v>
      </c>
      <c r="Y144" s="123">
        <f t="shared" si="52"/>
        <v>69.621346533164981</v>
      </c>
      <c r="DA144" s="130" t="s">
        <v>3050</v>
      </c>
    </row>
    <row r="145" spans="1:105" ht="12" customHeight="1" x14ac:dyDescent="0.25">
      <c r="A145" s="97" t="s">
        <v>53</v>
      </c>
      <c r="B145" s="99">
        <v>46.382219116403185</v>
      </c>
      <c r="C145" s="99">
        <v>52.476998171433017</v>
      </c>
      <c r="D145" s="99">
        <v>49.447479168461669</v>
      </c>
      <c r="E145" s="99">
        <v>52.150848173652555</v>
      </c>
      <c r="F145" s="99">
        <v>60.024085639997878</v>
      </c>
      <c r="G145" s="99">
        <v>73.650270924890791</v>
      </c>
      <c r="H145" s="99">
        <v>62.090918670862308</v>
      </c>
      <c r="I145" s="99">
        <v>62.572996394163191</v>
      </c>
      <c r="J145" s="99">
        <v>63.416594622662721</v>
      </c>
      <c r="K145" s="99">
        <v>63.133575882915324</v>
      </c>
      <c r="L145" s="99">
        <v>75.418054400446252</v>
      </c>
      <c r="M145" s="99">
        <v>68.737919499014652</v>
      </c>
      <c r="N145" s="99">
        <v>72.774161780674632</v>
      </c>
      <c r="O145" s="99">
        <v>76.224271891319106</v>
      </c>
      <c r="P145" s="99">
        <v>57.862826234889788</v>
      </c>
      <c r="Q145" s="99">
        <v>68.891279783548129</v>
      </c>
      <c r="R145" s="99">
        <v>69.351040308537307</v>
      </c>
      <c r="S145" s="99">
        <v>74.516619380117447</v>
      </c>
      <c r="T145" s="99">
        <v>71.702387901418888</v>
      </c>
      <c r="U145" s="99">
        <v>47.397303250643539</v>
      </c>
      <c r="V145" s="99">
        <v>26.667819414896268</v>
      </c>
      <c r="W145" s="99">
        <v>92.861786488122235</v>
      </c>
      <c r="X145" s="99">
        <v>74.311428390229366</v>
      </c>
      <c r="Y145" s="99">
        <v>69.621346533164981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6.1799702153805747</v>
      </c>
      <c r="C146" s="123">
        <f t="shared" si="53"/>
        <v>6.1637961334617426</v>
      </c>
      <c r="D146" s="123">
        <f t="shared" si="53"/>
        <v>3.9847360634462725</v>
      </c>
      <c r="E146" s="123">
        <f t="shared" si="53"/>
        <v>9.5185867940539275</v>
      </c>
      <c r="F146" s="123">
        <f t="shared" si="53"/>
        <v>3.2155974282809696</v>
      </c>
      <c r="G146" s="123">
        <f t="shared" si="53"/>
        <v>3.662621978337</v>
      </c>
      <c r="H146" s="123">
        <f t="shared" si="53"/>
        <v>4.6309111836125627</v>
      </c>
      <c r="I146" s="123">
        <f t="shared" si="53"/>
        <v>4.1879200219993775</v>
      </c>
      <c r="J146" s="123">
        <f t="shared" si="53"/>
        <v>5.2498459876356875</v>
      </c>
      <c r="K146" s="123">
        <f t="shared" si="53"/>
        <v>6.152823149102832</v>
      </c>
      <c r="L146" s="123">
        <f t="shared" si="53"/>
        <v>5.4399428070701576</v>
      </c>
      <c r="M146" s="123">
        <f t="shared" si="53"/>
        <v>6.6621213507909074</v>
      </c>
      <c r="N146" s="123">
        <f t="shared" si="53"/>
        <v>10.672013901147039</v>
      </c>
      <c r="O146" s="123">
        <f t="shared" si="53"/>
        <v>7.2582378903688038</v>
      </c>
      <c r="P146" s="123">
        <f t="shared" si="53"/>
        <v>5.4522990752257474</v>
      </c>
      <c r="Q146" s="123">
        <f t="shared" si="53"/>
        <v>11.324999545557809</v>
      </c>
      <c r="R146" s="123">
        <f t="shared" si="53"/>
        <v>7.9744582225630181</v>
      </c>
      <c r="S146" s="123">
        <f t="shared" si="53"/>
        <v>11.930899469208462</v>
      </c>
      <c r="T146" s="123">
        <f t="shared" si="53"/>
        <v>9.2697053726385885</v>
      </c>
      <c r="U146" s="123">
        <f t="shared" si="53"/>
        <v>10.773986768848667</v>
      </c>
      <c r="V146" s="123">
        <f t="shared" si="53"/>
        <v>8.4266745593887862</v>
      </c>
      <c r="W146" s="123">
        <f t="shared" si="53"/>
        <v>7.3250883344255708</v>
      </c>
      <c r="X146" s="123">
        <f t="shared" si="53"/>
        <v>11.129771566276272</v>
      </c>
      <c r="Y146" s="123">
        <f t="shared" si="53"/>
        <v>9.4702588565043531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6.1799702153805747</v>
      </c>
      <c r="C147" s="99">
        <f>RES_hhdet_tesh!C147/RES_summary!C$19</f>
        <v>6.1637961334617426</v>
      </c>
      <c r="D147" s="99">
        <f>RES_hhdet_tesh!D147/RES_summary!D$19</f>
        <v>3.9847360634462725</v>
      </c>
      <c r="E147" s="99">
        <f>RES_hhdet_tesh!E147/RES_summary!E$19</f>
        <v>9.5185867940539275</v>
      </c>
      <c r="F147" s="99">
        <f>RES_hhdet_tesh!F147/RES_summary!F$19</f>
        <v>3.2155974282809696</v>
      </c>
      <c r="G147" s="99">
        <f>RES_hhdet_tesh!G147/RES_summary!G$19</f>
        <v>3.662621978337</v>
      </c>
      <c r="H147" s="99">
        <f>RES_hhdet_tesh!H147/RES_summary!H$19</f>
        <v>4.6309111836125627</v>
      </c>
      <c r="I147" s="99">
        <f>RES_hhdet_tesh!I147/RES_summary!I$19</f>
        <v>4.1879200219993775</v>
      </c>
      <c r="J147" s="99">
        <f>RES_hhdet_tesh!J147/RES_summary!J$19</f>
        <v>5.2498459876356875</v>
      </c>
      <c r="K147" s="99">
        <f>RES_hhdet_tesh!K147/RES_summary!K$19</f>
        <v>6.152823149102832</v>
      </c>
      <c r="L147" s="99">
        <f>RES_hhdet_tesh!L147/RES_summary!L$19</f>
        <v>5.4399428070701576</v>
      </c>
      <c r="M147" s="99">
        <f>RES_hhdet_tesh!M147/RES_summary!M$19</f>
        <v>6.6621213507909074</v>
      </c>
      <c r="N147" s="99">
        <f>RES_hhdet_tesh!N147/RES_summary!N$19</f>
        <v>10.672013901147039</v>
      </c>
      <c r="O147" s="99">
        <f>RES_hhdet_tesh!O147/RES_summary!O$19</f>
        <v>7.2582378903688038</v>
      </c>
      <c r="P147" s="99">
        <f>RES_hhdet_tesh!P147/RES_summary!P$19</f>
        <v>5.4522990752257474</v>
      </c>
      <c r="Q147" s="99">
        <f>RES_hhdet_tesh!Q147/RES_summary!Q$19</f>
        <v>11.324999545557809</v>
      </c>
      <c r="R147" s="99">
        <f>RES_hhdet_tesh!R147/RES_summary!R$19</f>
        <v>7.9744582225630181</v>
      </c>
      <c r="S147" s="99">
        <f>RES_hhdet_tesh!S147/RES_summary!S$19</f>
        <v>11.930899469208462</v>
      </c>
      <c r="T147" s="99">
        <f>RES_hhdet_tesh!T147/RES_summary!T$19</f>
        <v>9.2697053726385885</v>
      </c>
      <c r="U147" s="99">
        <f>RES_hhdet_tesh!U147/RES_summary!U$19</f>
        <v>10.773986768848667</v>
      </c>
      <c r="V147" s="99">
        <f>RES_hhdet_tesh!V147/RES_summary!V$19</f>
        <v>8.4266745593887862</v>
      </c>
      <c r="W147" s="99">
        <f>RES_hhdet_tesh!W147/RES_summary!W$19</f>
        <v>7.3250883344255708</v>
      </c>
      <c r="X147" s="99">
        <f>RES_hhdet_tesh!X147/RES_summary!X$19</f>
        <v>11.129771566276272</v>
      </c>
      <c r="Y147" s="99">
        <f>RES_hhdet_tesh!Y147/RES_summary!Y$19</f>
        <v>9.4702588565043531</v>
      </c>
      <c r="DA147" s="63" t="s">
        <v>3053</v>
      </c>
    </row>
    <row r="148" spans="1:105" ht="12" customHeight="1" x14ac:dyDescent="0.25">
      <c r="A148" s="121" t="s">
        <v>55</v>
      </c>
      <c r="B148" s="123">
        <v>12.920797493522731</v>
      </c>
      <c r="C148" s="123">
        <v>12.873244183742376</v>
      </c>
      <c r="D148" s="123">
        <v>13.157576816616459</v>
      </c>
      <c r="E148" s="123">
        <v>12.637432565667547</v>
      </c>
      <c r="F148" s="123">
        <v>13.69805512209455</v>
      </c>
      <c r="G148" s="123">
        <v>12.822144539415874</v>
      </c>
      <c r="H148" s="123">
        <v>12.580053805635403</v>
      </c>
      <c r="I148" s="123">
        <v>11.724473727516372</v>
      </c>
      <c r="J148" s="123">
        <v>11.39521036317754</v>
      </c>
      <c r="K148" s="123">
        <v>11.301289110941164</v>
      </c>
      <c r="L148" s="123">
        <v>12.105430623451745</v>
      </c>
      <c r="M148" s="123">
        <v>13.199434047395705</v>
      </c>
      <c r="N148" s="123">
        <v>12.43244127199543</v>
      </c>
      <c r="O148" s="123">
        <v>11.976137400471449</v>
      </c>
      <c r="P148" s="123">
        <v>11.921726926491367</v>
      </c>
      <c r="Q148" s="123">
        <v>11.597469543717214</v>
      </c>
      <c r="R148" s="123">
        <v>11.730943296929679</v>
      </c>
      <c r="S148" s="123">
        <v>11.885171386744837</v>
      </c>
      <c r="T148" s="123">
        <v>11.891057724162465</v>
      </c>
      <c r="U148" s="123">
        <v>11.777931460412715</v>
      </c>
      <c r="V148" s="123">
        <v>11.569463829652875</v>
      </c>
      <c r="W148" s="123">
        <v>9.9095429332501723</v>
      </c>
      <c r="X148" s="123">
        <v>7.3835918782092227</v>
      </c>
      <c r="Y148" s="123">
        <v>7.5846987245354534</v>
      </c>
      <c r="DA148" s="130" t="s">
        <v>3054</v>
      </c>
    </row>
    <row r="149" spans="1:105" ht="12" customHeight="1" x14ac:dyDescent="0.25">
      <c r="A149" s="97" t="s">
        <v>124</v>
      </c>
      <c r="B149" s="99">
        <v>12.84473022750074</v>
      </c>
      <c r="C149" s="99">
        <v>13.04968794427155</v>
      </c>
      <c r="D149" s="99">
        <v>12.883091269794765</v>
      </c>
      <c r="E149" s="99">
        <v>12.694683550772622</v>
      </c>
      <c r="F149" s="99">
        <v>14.35667835443877</v>
      </c>
      <c r="G149" s="99">
        <v>13.05327534439248</v>
      </c>
      <c r="H149" s="99">
        <v>12.718072009406065</v>
      </c>
      <c r="I149" s="99">
        <v>11.548632394528472</v>
      </c>
      <c r="J149" s="99">
        <v>10.992419959271018</v>
      </c>
      <c r="K149" s="99">
        <v>11.131196229210129</v>
      </c>
      <c r="L149" s="99">
        <v>12.070419591680022</v>
      </c>
      <c r="M149" s="99">
        <v>13.562747203548437</v>
      </c>
      <c r="N149" s="99">
        <v>12.649822432231641</v>
      </c>
      <c r="O149" s="99">
        <v>12.151293015174678</v>
      </c>
      <c r="P149" s="99">
        <v>11.181840251710161</v>
      </c>
      <c r="Q149" s="99">
        <v>11.38393935941253</v>
      </c>
      <c r="R149" s="99">
        <v>11.704161722596993</v>
      </c>
      <c r="S149" s="99">
        <v>12.020065150234794</v>
      </c>
      <c r="T149" s="99">
        <v>12.110760004012974</v>
      </c>
      <c r="U149" s="99">
        <v>11.527430102368369</v>
      </c>
      <c r="V149" s="99">
        <v>10.76971136081734</v>
      </c>
      <c r="W149" s="99">
        <v>9.4508472363002358</v>
      </c>
      <c r="X149" s="99">
        <v>7.9547812230626302</v>
      </c>
      <c r="Y149" s="99">
        <v>7.4373629035105644</v>
      </c>
      <c r="DA149" s="63" t="s">
        <v>3055</v>
      </c>
    </row>
    <row r="150" spans="1:105" ht="12" customHeight="1" x14ac:dyDescent="0.25">
      <c r="A150" s="97" t="s">
        <v>123</v>
      </c>
      <c r="B150" s="99">
        <v>12.844730227500742</v>
      </c>
      <c r="C150" s="99">
        <v>13.051589130066525</v>
      </c>
      <c r="D150" s="99">
        <v>12.888240138976469</v>
      </c>
      <c r="E150" s="99">
        <v>12.707497716867659</v>
      </c>
      <c r="F150" s="99">
        <v>14.351706259971529</v>
      </c>
      <c r="G150" s="99">
        <v>13.04513921839165</v>
      </c>
      <c r="H150" s="99">
        <v>12.70356714668354</v>
      </c>
      <c r="I150" s="99">
        <v>11.542216119308531</v>
      </c>
      <c r="J150" s="99">
        <v>10.975371175755129</v>
      </c>
      <c r="K150" s="99">
        <v>11.121175752668606</v>
      </c>
      <c r="L150" s="99">
        <v>12.061796550488873</v>
      </c>
      <c r="M150" s="99">
        <v>13.559772569473497</v>
      </c>
      <c r="N150" s="99">
        <v>12.649502367764265</v>
      </c>
      <c r="O150" s="99">
        <v>12.155597771533186</v>
      </c>
      <c r="P150" s="99">
        <v>11.191000051280282</v>
      </c>
      <c r="Q150" s="99">
        <v>11.392203950816217</v>
      </c>
      <c r="R150" s="99">
        <v>11.708151974961531</v>
      </c>
      <c r="S150" s="99">
        <v>12.025304134117416</v>
      </c>
      <c r="T150" s="99">
        <v>12.116287660448405</v>
      </c>
      <c r="U150" s="99">
        <v>11.529484431665036</v>
      </c>
      <c r="V150" s="99">
        <v>10.763915719540391</v>
      </c>
      <c r="W150" s="99">
        <v>9.4564261174338089</v>
      </c>
      <c r="X150" s="99">
        <v>7.9786434752427358</v>
      </c>
      <c r="Y150" s="99">
        <v>7.4435562989876995</v>
      </c>
      <c r="DA150" s="63" t="s">
        <v>3056</v>
      </c>
    </row>
    <row r="151" spans="1:105" ht="12" customHeight="1" x14ac:dyDescent="0.25">
      <c r="A151" s="100" t="s">
        <v>50</v>
      </c>
      <c r="B151" s="102">
        <v>2.3591657078526254</v>
      </c>
      <c r="C151" s="102">
        <v>2.0830124262283793</v>
      </c>
      <c r="D151" s="102">
        <v>2.4043457126694028</v>
      </c>
      <c r="E151" s="102">
        <v>1.9825551990197878</v>
      </c>
      <c r="F151" s="102">
        <v>2.7796030374747271</v>
      </c>
      <c r="G151" s="102">
        <v>2.1113550816032989</v>
      </c>
      <c r="H151" s="102">
        <v>2.0055924848251596</v>
      </c>
      <c r="I151" s="102">
        <v>1.6854269851073902</v>
      </c>
      <c r="J151" s="102">
        <v>2.0226131002966881</v>
      </c>
      <c r="K151" s="102">
        <v>1.6259810540582753</v>
      </c>
      <c r="L151" s="102">
        <v>1.6867415678534681</v>
      </c>
      <c r="M151" s="102">
        <v>2.3617727129340955</v>
      </c>
      <c r="N151" s="102">
        <v>1.5999849710684702</v>
      </c>
      <c r="O151" s="102">
        <v>1.4537422677859084</v>
      </c>
      <c r="P151" s="102">
        <v>2.2462994784477268</v>
      </c>
      <c r="Q151" s="102">
        <v>1.4825608955805047</v>
      </c>
      <c r="R151" s="102">
        <v>1.4602236593085689</v>
      </c>
      <c r="S151" s="102">
        <v>1.643892957960627</v>
      </c>
      <c r="T151" s="102">
        <v>1.522433407310176</v>
      </c>
      <c r="U151" s="102">
        <v>1.6989809214235816</v>
      </c>
      <c r="V151" s="102">
        <v>1.7440620844664876</v>
      </c>
      <c r="W151" s="102">
        <v>2.0383898351688337</v>
      </c>
      <c r="X151" s="102">
        <v>0.86646298872142458</v>
      </c>
      <c r="Y151" s="102">
        <v>1.5115155403574487</v>
      </c>
      <c r="DA151" s="131" t="s">
        <v>3057</v>
      </c>
    </row>
    <row r="152" spans="1:105" ht="12" customHeight="1" x14ac:dyDescent="0.25">
      <c r="A152" s="103" t="s">
        <v>52</v>
      </c>
      <c r="B152" s="105">
        <v>10.485564519648117</v>
      </c>
      <c r="C152" s="105">
        <v>10.968576703838144</v>
      </c>
      <c r="D152" s="105">
        <v>10.483894426307067</v>
      </c>
      <c r="E152" s="105">
        <v>10.72494251784787</v>
      </c>
      <c r="F152" s="105">
        <v>11.572103222496802</v>
      </c>
      <c r="G152" s="105">
        <v>10.933784136788351</v>
      </c>
      <c r="H152" s="105">
        <v>10.69797466185838</v>
      </c>
      <c r="I152" s="105">
        <v>9.8567891342011418</v>
      </c>
      <c r="J152" s="105">
        <v>8.9527580754584424</v>
      </c>
      <c r="K152" s="105">
        <v>9.4951946986103319</v>
      </c>
      <c r="L152" s="105">
        <v>10.375054982635405</v>
      </c>
      <c r="M152" s="105">
        <v>11.197999856539402</v>
      </c>
      <c r="N152" s="105">
        <v>11.049517396695798</v>
      </c>
      <c r="O152" s="105">
        <v>10.701855503747279</v>
      </c>
      <c r="P152" s="105">
        <v>8.9447005728325557</v>
      </c>
      <c r="Q152" s="105">
        <v>9.9096430552357138</v>
      </c>
      <c r="R152" s="105">
        <v>10.247928315652963</v>
      </c>
      <c r="S152" s="105">
        <v>10.381411176156789</v>
      </c>
      <c r="T152" s="105">
        <v>10.593854253138229</v>
      </c>
      <c r="U152" s="105">
        <v>9.8305035102414546</v>
      </c>
      <c r="V152" s="105">
        <v>9.019853635073904</v>
      </c>
      <c r="W152" s="105">
        <v>7.4180362822649757</v>
      </c>
      <c r="X152" s="105">
        <v>7.1121804865213099</v>
      </c>
      <c r="Y152" s="105">
        <v>5.9320407586302499</v>
      </c>
      <c r="DA152" s="132" t="s">
        <v>3058</v>
      </c>
    </row>
    <row r="153" spans="1:105" ht="12" customHeight="1" x14ac:dyDescent="0.25">
      <c r="A153" s="106" t="s">
        <v>122</v>
      </c>
      <c r="B153" s="102">
        <v>12.996201238281413</v>
      </c>
      <c r="C153" s="102">
        <v>12.715624373526287</v>
      </c>
      <c r="D153" s="102">
        <v>13.34991886647232</v>
      </c>
      <c r="E153" s="102">
        <v>12.60102514739634</v>
      </c>
      <c r="F153" s="102">
        <v>13.273065075537604</v>
      </c>
      <c r="G153" s="102">
        <v>12.706155335613367</v>
      </c>
      <c r="H153" s="102">
        <v>12.522925516799027</v>
      </c>
      <c r="I153" s="102">
        <v>11.782159899374857</v>
      </c>
      <c r="J153" s="102">
        <v>11.522203261117237</v>
      </c>
      <c r="K153" s="102">
        <v>11.359705098605696</v>
      </c>
      <c r="L153" s="102">
        <v>12.116830245013702</v>
      </c>
      <c r="M153" s="102">
        <v>13.065793073086676</v>
      </c>
      <c r="N153" s="102">
        <v>12.357313040461985</v>
      </c>
      <c r="O153" s="102">
        <v>11.919764105330744</v>
      </c>
      <c r="P153" s="102">
        <v>12.13388182054554</v>
      </c>
      <c r="Q153" s="102">
        <v>11.654275868547641</v>
      </c>
      <c r="R153" s="102">
        <v>11.733921414888055</v>
      </c>
      <c r="S153" s="102">
        <v>11.836852540033526</v>
      </c>
      <c r="T153" s="102">
        <v>11.815006467078193</v>
      </c>
      <c r="U153" s="102">
        <v>11.852916681675477</v>
      </c>
      <c r="V153" s="102">
        <v>11.86009572478839</v>
      </c>
      <c r="W153" s="102">
        <v>10.10361860273526</v>
      </c>
      <c r="X153" s="102">
        <v>6.7454918737769063</v>
      </c>
      <c r="Y153" s="102">
        <v>7.6444051939179269</v>
      </c>
      <c r="DA153" s="131" t="s">
        <v>3059</v>
      </c>
    </row>
    <row r="154" spans="1:105" ht="12" customHeight="1" x14ac:dyDescent="0.25">
      <c r="A154" s="107" t="s">
        <v>121</v>
      </c>
      <c r="B154" s="105">
        <v>12.996201238281417</v>
      </c>
      <c r="C154" s="105">
        <v>12.715821780851593</v>
      </c>
      <c r="D154" s="105">
        <v>13.350340131714665</v>
      </c>
      <c r="E154" s="105">
        <v>12.6021703857286</v>
      </c>
      <c r="F154" s="105">
        <v>13.274871577235881</v>
      </c>
      <c r="G154" s="105">
        <v>12.705247735285216</v>
      </c>
      <c r="H154" s="105">
        <v>12.522110758690889</v>
      </c>
      <c r="I154" s="105">
        <v>11.783184468664137</v>
      </c>
      <c r="J154" s="105">
        <v>11.519293182379437</v>
      </c>
      <c r="K154" s="105">
        <v>11.358936433612433</v>
      </c>
      <c r="L154" s="105">
        <v>12.119138807681232</v>
      </c>
      <c r="M154" s="105">
        <v>13.071665477341396</v>
      </c>
      <c r="N154" s="105">
        <v>12.362609978711093</v>
      </c>
      <c r="O154" s="105">
        <v>11.923627814125696</v>
      </c>
      <c r="P154" s="105">
        <v>12.145630032011743</v>
      </c>
      <c r="Q154" s="105">
        <v>11.661899285359549</v>
      </c>
      <c r="R154" s="105">
        <v>11.750405493371574</v>
      </c>
      <c r="S154" s="105">
        <v>11.862781036844501</v>
      </c>
      <c r="T154" s="105">
        <v>11.84210811280289</v>
      </c>
      <c r="U154" s="105">
        <v>11.866817719008621</v>
      </c>
      <c r="V154" s="105">
        <v>11.865776586109829</v>
      </c>
      <c r="W154" s="105">
        <v>10.110191262454457</v>
      </c>
      <c r="X154" s="105">
        <v>7.1481410730705184</v>
      </c>
      <c r="Y154" s="105">
        <v>7.6692038017386892</v>
      </c>
      <c r="DA154" s="132" t="s">
        <v>3060</v>
      </c>
    </row>
    <row r="155" spans="1:105" ht="12" customHeight="1" x14ac:dyDescent="0.25">
      <c r="A155" s="108" t="s">
        <v>53</v>
      </c>
      <c r="B155" s="99">
        <v>2.3872816337104283</v>
      </c>
      <c r="C155" s="99">
        <v>2.0283202783897303</v>
      </c>
      <c r="D155" s="99">
        <v>2.4913851973463039</v>
      </c>
      <c r="E155" s="99">
        <v>1.9648868875220453</v>
      </c>
      <c r="F155" s="99">
        <v>2.5699690353296543</v>
      </c>
      <c r="G155" s="99">
        <v>2.0540655312178777</v>
      </c>
      <c r="H155" s="99">
        <v>1.9747531385103119</v>
      </c>
      <c r="I155" s="99">
        <v>1.7227792988478876</v>
      </c>
      <c r="J155" s="99">
        <v>2.1338977455438357</v>
      </c>
      <c r="K155" s="99">
        <v>1.6658756767465492</v>
      </c>
      <c r="L155" s="99">
        <v>1.6897762125032383</v>
      </c>
      <c r="M155" s="99">
        <v>2.2759143383806935</v>
      </c>
      <c r="N155" s="99">
        <v>1.5547064363183571</v>
      </c>
      <c r="O155" s="99">
        <v>1.4136503048719187</v>
      </c>
      <c r="P155" s="99">
        <v>2.4584682888719347</v>
      </c>
      <c r="Q155" s="99">
        <v>1.5230132627734476</v>
      </c>
      <c r="R155" s="99">
        <v>1.4622511714531401</v>
      </c>
      <c r="S155" s="99">
        <v>1.6204760359593249</v>
      </c>
      <c r="T155" s="99">
        <v>1.470744169661151</v>
      </c>
      <c r="U155" s="99">
        <v>1.7612648869113507</v>
      </c>
      <c r="V155" s="99">
        <v>1.9643943269775628</v>
      </c>
      <c r="W155" s="99">
        <v>2.0175232758279114</v>
      </c>
      <c r="X155" s="99">
        <v>6.6495829293279712E-2</v>
      </c>
      <c r="Y155" s="99">
        <v>1.3341504241897262</v>
      </c>
      <c r="DA155" s="63" t="s">
        <v>3061</v>
      </c>
    </row>
    <row r="156" spans="1:105" ht="12" customHeight="1" x14ac:dyDescent="0.25">
      <c r="A156" s="108" t="s">
        <v>52</v>
      </c>
      <c r="B156" s="99">
        <v>10.608919604570989</v>
      </c>
      <c r="C156" s="99">
        <v>10.687501502461863</v>
      </c>
      <c r="D156" s="99">
        <v>10.858954934368361</v>
      </c>
      <c r="E156" s="99">
        <v>10.637283498206553</v>
      </c>
      <c r="F156" s="99">
        <v>10.704902541906227</v>
      </c>
      <c r="G156" s="99">
        <v>10.651182204067338</v>
      </c>
      <c r="H156" s="99">
        <v>10.547357620180577</v>
      </c>
      <c r="I156" s="99">
        <v>10.060405169816249</v>
      </c>
      <c r="J156" s="99">
        <v>9.3853954368355996</v>
      </c>
      <c r="K156" s="99">
        <v>9.6930607568658829</v>
      </c>
      <c r="L156" s="99">
        <v>10.429362595177995</v>
      </c>
      <c r="M156" s="99">
        <v>10.795751138960705</v>
      </c>
      <c r="N156" s="99">
        <v>10.807903542392733</v>
      </c>
      <c r="O156" s="99">
        <v>10.509977509253776</v>
      </c>
      <c r="P156" s="99">
        <v>9.6871617431398107</v>
      </c>
      <c r="Q156" s="99">
        <v>10.138886022586101</v>
      </c>
      <c r="R156" s="99">
        <v>10.288154321918432</v>
      </c>
      <c r="S156" s="99">
        <v>10.242305000885178</v>
      </c>
      <c r="T156" s="99">
        <v>10.371363943141739</v>
      </c>
      <c r="U156" s="99">
        <v>10.105552832097272</v>
      </c>
      <c r="V156" s="99">
        <v>9.9013822591322658</v>
      </c>
      <c r="W156" s="99">
        <v>8.0926679866265463</v>
      </c>
      <c r="X156" s="99">
        <v>7.0816452437772393</v>
      </c>
      <c r="Y156" s="99">
        <v>6.3350533775489639</v>
      </c>
      <c r="DA156" s="63" t="s">
        <v>3062</v>
      </c>
    </row>
    <row r="157" spans="1:105" ht="12" customHeight="1" x14ac:dyDescent="0.25">
      <c r="A157" s="121" t="s">
        <v>54</v>
      </c>
      <c r="B157" s="123">
        <v>6.7359929336935878</v>
      </c>
      <c r="C157" s="123">
        <v>6.8659730880340586</v>
      </c>
      <c r="D157" s="123">
        <v>6.9324194384473987</v>
      </c>
      <c r="E157" s="123">
        <v>6.4792331322134293</v>
      </c>
      <c r="F157" s="123">
        <v>7.4454081649162713</v>
      </c>
      <c r="G157" s="123">
        <v>6.3574815571816323</v>
      </c>
      <c r="H157" s="123">
        <v>6.5677187075683507</v>
      </c>
      <c r="I157" s="123">
        <v>5.9761094041860066</v>
      </c>
      <c r="J157" s="123">
        <v>5.477314451454447</v>
      </c>
      <c r="K157" s="123">
        <v>5.3777196365821416</v>
      </c>
      <c r="L157" s="123">
        <v>5.0894290629051149</v>
      </c>
      <c r="M157" s="123">
        <v>5.1212929446132636</v>
      </c>
      <c r="N157" s="123">
        <v>4.4145092690269596</v>
      </c>
      <c r="O157" s="123">
        <v>4.7769104336784975</v>
      </c>
      <c r="P157" s="123">
        <v>4.3087394386046274</v>
      </c>
      <c r="Q157" s="123">
        <v>4.4607772973819202</v>
      </c>
      <c r="R157" s="123">
        <v>4.4886081068762538</v>
      </c>
      <c r="S157" s="123">
        <v>5.152741138754398</v>
      </c>
      <c r="T157" s="123">
        <v>5.180981556306679</v>
      </c>
      <c r="U157" s="123">
        <v>5.1767044533362654</v>
      </c>
      <c r="V157" s="123">
        <v>5.3126168848261575</v>
      </c>
      <c r="W157" s="123">
        <v>4.977510656118783</v>
      </c>
      <c r="X157" s="123">
        <v>3.9958148650788132</v>
      </c>
      <c r="Y157" s="123">
        <v>4.0345452966906308</v>
      </c>
      <c r="DA157" s="130" t="s">
        <v>3063</v>
      </c>
    </row>
    <row r="158" spans="1:105" ht="12" customHeight="1" x14ac:dyDescent="0.25">
      <c r="A158" s="97" t="s">
        <v>50</v>
      </c>
      <c r="B158" s="99">
        <v>6.9249625550148943</v>
      </c>
      <c r="C158" s="99">
        <v>6.7614878940731966</v>
      </c>
      <c r="D158" s="99">
        <v>6.8461612772256455</v>
      </c>
      <c r="E158" s="99">
        <v>6.6704990654487268</v>
      </c>
      <c r="F158" s="99">
        <v>7.1671713736337228</v>
      </c>
      <c r="G158" s="99">
        <v>6.6918936250370518</v>
      </c>
      <c r="H158" s="99">
        <v>6.3892675571795063</v>
      </c>
      <c r="I158" s="99">
        <v>5.7495234432201965</v>
      </c>
      <c r="J158" s="99">
        <v>5.5772641539543404</v>
      </c>
      <c r="K158" s="99">
        <v>5.2760341357221439</v>
      </c>
      <c r="L158" s="99">
        <v>5.1238782639703295</v>
      </c>
      <c r="M158" s="99">
        <v>5.2578890847278332</v>
      </c>
      <c r="N158" s="99">
        <v>4.4914292224395522</v>
      </c>
      <c r="O158" s="99">
        <v>4.4781298605116167</v>
      </c>
      <c r="P158" s="99">
        <v>4.5872592960495293</v>
      </c>
      <c r="Q158" s="99">
        <v>4.4034438083723302</v>
      </c>
      <c r="R158" s="99">
        <v>4.6048288590889408</v>
      </c>
      <c r="S158" s="99">
        <v>5.0150071437921815</v>
      </c>
      <c r="T158" s="99">
        <v>5.1847519772359432</v>
      </c>
      <c r="U158" s="99">
        <v>5.169573605807865</v>
      </c>
      <c r="V158" s="99">
        <v>5.1318999499102231</v>
      </c>
      <c r="W158" s="99">
        <v>4.7839087103895173</v>
      </c>
      <c r="X158" s="99">
        <v>4.203019351827999</v>
      </c>
      <c r="Y158" s="99">
        <v>3.9516249640577321</v>
      </c>
      <c r="DA158" s="63" t="s">
        <v>3064</v>
      </c>
    </row>
    <row r="159" spans="1:105" ht="12" customHeight="1" x14ac:dyDescent="0.25">
      <c r="A159" s="109" t="s">
        <v>120</v>
      </c>
      <c r="B159" s="110">
        <v>6.6131728723709493</v>
      </c>
      <c r="C159" s="110">
        <v>6.9279318359658681</v>
      </c>
      <c r="D159" s="110">
        <v>6.9820333633839722</v>
      </c>
      <c r="E159" s="110">
        <v>6.3580434693232837</v>
      </c>
      <c r="F159" s="110">
        <v>7.6229053365492252</v>
      </c>
      <c r="G159" s="110">
        <v>6.1687858065293097</v>
      </c>
      <c r="H159" s="110">
        <v>6.660865109107017</v>
      </c>
      <c r="I159" s="110">
        <v>6.0883883819392013</v>
      </c>
      <c r="J159" s="110">
        <v>5.4140085697459499</v>
      </c>
      <c r="K159" s="110">
        <v>5.4428871659140912</v>
      </c>
      <c r="L159" s="110">
        <v>5.0680117746084887</v>
      </c>
      <c r="M159" s="110">
        <v>5.0412571776351394</v>
      </c>
      <c r="N159" s="110">
        <v>4.3682332521900378</v>
      </c>
      <c r="O159" s="110">
        <v>4.9524011138621988</v>
      </c>
      <c r="P159" s="110">
        <v>4.1435930454423966</v>
      </c>
      <c r="Q159" s="110">
        <v>4.4928432496705542</v>
      </c>
      <c r="R159" s="110">
        <v>4.4248745125539353</v>
      </c>
      <c r="S159" s="110">
        <v>5.2216994681368387</v>
      </c>
      <c r="T159" s="110">
        <v>5.1791468090457142</v>
      </c>
      <c r="U159" s="110">
        <v>5.1799665720127104</v>
      </c>
      <c r="V159" s="110">
        <v>5.4065538684324927</v>
      </c>
      <c r="W159" s="110">
        <v>5.088479205981673</v>
      </c>
      <c r="X159" s="110">
        <v>3.8488805765729337</v>
      </c>
      <c r="Y159" s="110">
        <v>4.0930355434471615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75.572354160650121</v>
      </c>
      <c r="C161" s="118">
        <f t="shared" si="54"/>
        <v>72.257884125960189</v>
      </c>
      <c r="D161" s="118">
        <f t="shared" si="54"/>
        <v>76.794731087042408</v>
      </c>
      <c r="E161" s="118">
        <f t="shared" si="54"/>
        <v>87.207870238079664</v>
      </c>
      <c r="F161" s="118">
        <f t="shared" si="54"/>
        <v>84.504096240046863</v>
      </c>
      <c r="G161" s="118">
        <f t="shared" si="54"/>
        <v>94.42549806247132</v>
      </c>
      <c r="H161" s="118">
        <f t="shared" si="54"/>
        <v>85.885188496302732</v>
      </c>
      <c r="I161" s="118">
        <f t="shared" si="54"/>
        <v>79.842756895875198</v>
      </c>
      <c r="J161" s="118">
        <f t="shared" si="54"/>
        <v>88.010576562724779</v>
      </c>
      <c r="K161" s="118">
        <f t="shared" si="54"/>
        <v>84.811236177607171</v>
      </c>
      <c r="L161" s="118">
        <f t="shared" si="54"/>
        <v>95.351206113517961</v>
      </c>
      <c r="M161" s="118">
        <f t="shared" si="54"/>
        <v>98.629118870502836</v>
      </c>
      <c r="N161" s="118">
        <f t="shared" si="54"/>
        <v>101.78832690024946</v>
      </c>
      <c r="O161" s="118">
        <f t="shared" si="54"/>
        <v>89.458645508199865</v>
      </c>
      <c r="P161" s="118">
        <f t="shared" si="54"/>
        <v>69.618742247600309</v>
      </c>
      <c r="Q161" s="118">
        <f t="shared" si="54"/>
        <v>101.89464983062902</v>
      </c>
      <c r="R161" s="118">
        <f t="shared" ref="R161:V161" si="55">R162+R164+R166+R175</f>
        <v>102.46488667835814</v>
      </c>
      <c r="S161" s="118">
        <f t="shared" si="55"/>
        <v>89.088268886990917</v>
      </c>
      <c r="T161" s="118">
        <f t="shared" si="55"/>
        <v>91.320087162918526</v>
      </c>
      <c r="U161" s="118">
        <f t="shared" si="55"/>
        <v>104.07777005086116</v>
      </c>
      <c r="V161" s="118">
        <f t="shared" si="55"/>
        <v>109.76223630008499</v>
      </c>
      <c r="W161" s="118">
        <f t="shared" ref="W161:Y161" si="56">W162+W164+W166+W175</f>
        <v>50.825398939556258</v>
      </c>
      <c r="X161" s="118">
        <f t="shared" si="56"/>
        <v>115.01305598311988</v>
      </c>
      <c r="Y161" s="118">
        <f t="shared" si="56"/>
        <v>82.654860079944982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52.825458687637159</v>
      </c>
      <c r="C162" s="123">
        <f t="shared" si="57"/>
        <v>48.73390836724402</v>
      </c>
      <c r="D162" s="123">
        <f t="shared" si="57"/>
        <v>53.776665711563226</v>
      </c>
      <c r="E162" s="123">
        <f t="shared" si="57"/>
        <v>60.450349633060007</v>
      </c>
      <c r="F162" s="123">
        <f t="shared" si="57"/>
        <v>60.572557743059747</v>
      </c>
      <c r="G162" s="123">
        <f t="shared" si="57"/>
        <v>72.391539176620498</v>
      </c>
      <c r="H162" s="123">
        <f t="shared" si="57"/>
        <v>63.383746614032816</v>
      </c>
      <c r="I162" s="123">
        <f t="shared" si="57"/>
        <v>59.16026289353448</v>
      </c>
      <c r="J162" s="123">
        <f t="shared" si="57"/>
        <v>67.213860437949748</v>
      </c>
      <c r="K162" s="123">
        <f t="shared" si="57"/>
        <v>63.515309649397807</v>
      </c>
      <c r="L162" s="123">
        <f t="shared" si="57"/>
        <v>73.955610676838319</v>
      </c>
      <c r="M162" s="123">
        <f t="shared" si="57"/>
        <v>74.893125943597326</v>
      </c>
      <c r="N162" s="123">
        <f t="shared" si="57"/>
        <v>76.217383177780576</v>
      </c>
      <c r="O162" s="123">
        <f t="shared" si="57"/>
        <v>66.942644892600896</v>
      </c>
      <c r="P162" s="123">
        <f t="shared" si="57"/>
        <v>48.687547489618083</v>
      </c>
      <c r="Q162" s="123">
        <f t="shared" si="57"/>
        <v>75.898746361937697</v>
      </c>
      <c r="R162" s="123">
        <f t="shared" si="57"/>
        <v>79.24900099302711</v>
      </c>
      <c r="S162" s="123">
        <f t="shared" si="57"/>
        <v>61.509398945045938</v>
      </c>
      <c r="T162" s="123">
        <f t="shared" si="57"/>
        <v>66.506888227984803</v>
      </c>
      <c r="U162" s="123">
        <f t="shared" si="57"/>
        <v>77.652982456852499</v>
      </c>
      <c r="V162" s="123">
        <f t="shared" si="57"/>
        <v>85.050877216597115</v>
      </c>
      <c r="W162" s="123">
        <f t="shared" si="57"/>
        <v>27.423167272174855</v>
      </c>
      <c r="X162" s="123">
        <f t="shared" si="57"/>
        <v>91.44606287827537</v>
      </c>
      <c r="Y162" s="123">
        <f t="shared" si="57"/>
        <v>61.254814808495539</v>
      </c>
      <c r="DA162" s="130" t="s">
        <v>3067</v>
      </c>
    </row>
    <row r="163" spans="1:105" ht="12" customHeight="1" x14ac:dyDescent="0.25">
      <c r="A163" s="97" t="s">
        <v>53</v>
      </c>
      <c r="B163" s="110">
        <v>52.825458687637159</v>
      </c>
      <c r="C163" s="110">
        <v>48.73390836724402</v>
      </c>
      <c r="D163" s="110">
        <v>53.776665711563226</v>
      </c>
      <c r="E163" s="110">
        <v>60.450349633060007</v>
      </c>
      <c r="F163" s="110">
        <v>60.572557743059747</v>
      </c>
      <c r="G163" s="110">
        <v>72.391539176620498</v>
      </c>
      <c r="H163" s="110">
        <v>63.383746614032816</v>
      </c>
      <c r="I163" s="110">
        <v>59.16026289353448</v>
      </c>
      <c r="J163" s="110">
        <v>67.213860437949748</v>
      </c>
      <c r="K163" s="110">
        <v>63.515309649397807</v>
      </c>
      <c r="L163" s="110">
        <v>73.955610676838319</v>
      </c>
      <c r="M163" s="110">
        <v>74.893125943597326</v>
      </c>
      <c r="N163" s="110">
        <v>76.217383177780576</v>
      </c>
      <c r="O163" s="110">
        <v>66.942644892600896</v>
      </c>
      <c r="P163" s="110">
        <v>48.687547489618083</v>
      </c>
      <c r="Q163" s="110">
        <v>75.898746361937697</v>
      </c>
      <c r="R163" s="110">
        <v>79.24900099302711</v>
      </c>
      <c r="S163" s="110">
        <v>61.509398945045938</v>
      </c>
      <c r="T163" s="110">
        <v>66.506888227984803</v>
      </c>
      <c r="U163" s="110">
        <v>77.652982456852499</v>
      </c>
      <c r="V163" s="110">
        <v>85.050877216597115</v>
      </c>
      <c r="W163" s="110">
        <v>27.423167272174855</v>
      </c>
      <c r="X163" s="110">
        <v>91.44606287827537</v>
      </c>
      <c r="Y163" s="110">
        <v>61.254814808495539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3.0901009253414218</v>
      </c>
      <c r="C164" s="123">
        <f t="shared" si="58"/>
        <v>3.7806418763638998</v>
      </c>
      <c r="D164" s="123">
        <f t="shared" si="58"/>
        <v>2.9469875939870196</v>
      </c>
      <c r="E164" s="123">
        <f t="shared" si="58"/>
        <v>7.6280879276217401</v>
      </c>
      <c r="F164" s="123">
        <f t="shared" si="58"/>
        <v>2.7355273876459609</v>
      </c>
      <c r="G164" s="123">
        <f t="shared" si="58"/>
        <v>2.8132960353803833</v>
      </c>
      <c r="H164" s="123">
        <f t="shared" si="58"/>
        <v>3.3221446422089951</v>
      </c>
      <c r="I164" s="123">
        <f t="shared" si="58"/>
        <v>2.9639720479221663</v>
      </c>
      <c r="J164" s="123">
        <f t="shared" si="58"/>
        <v>3.910870205896674</v>
      </c>
      <c r="K164" s="123">
        <f t="shared" si="58"/>
        <v>4.5814025142684303</v>
      </c>
      <c r="L164" s="123">
        <f t="shared" si="58"/>
        <v>4.1668947209040006</v>
      </c>
      <c r="M164" s="123">
        <f t="shared" si="58"/>
        <v>5.3848437045195912</v>
      </c>
      <c r="N164" s="123">
        <f t="shared" si="58"/>
        <v>8.6971943801457883</v>
      </c>
      <c r="O164" s="123">
        <f t="shared" si="58"/>
        <v>5.7394003786259509</v>
      </c>
      <c r="P164" s="123">
        <f t="shared" si="58"/>
        <v>4.6917169007878892</v>
      </c>
      <c r="Q164" s="123">
        <f t="shared" si="58"/>
        <v>9.8954725416202773</v>
      </c>
      <c r="R164" s="123">
        <f t="shared" si="58"/>
        <v>6.9341953444004147</v>
      </c>
      <c r="S164" s="123">
        <f t="shared" si="58"/>
        <v>10.465697137864293</v>
      </c>
      <c r="T164" s="123">
        <f t="shared" si="58"/>
        <v>7.6564558360231016</v>
      </c>
      <c r="U164" s="123">
        <f t="shared" si="58"/>
        <v>9.3250658798704062</v>
      </c>
      <c r="V164" s="123">
        <f t="shared" si="58"/>
        <v>7.5982117949021202</v>
      </c>
      <c r="W164" s="123">
        <f t="shared" si="58"/>
        <v>8.2631588698431724</v>
      </c>
      <c r="X164" s="123">
        <f t="shared" si="58"/>
        <v>12.228734767856238</v>
      </c>
      <c r="Y164" s="123">
        <f t="shared" si="58"/>
        <v>9.5746526272121546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3.0901009253414218</v>
      </c>
      <c r="C165" s="99">
        <f>RES_hhdet_tesh!C165/RES_summary!C$19</f>
        <v>3.7806418763638998</v>
      </c>
      <c r="D165" s="99">
        <f>RES_hhdet_tesh!D165/RES_summary!D$19</f>
        <v>2.9469875939870196</v>
      </c>
      <c r="E165" s="99">
        <f>RES_hhdet_tesh!E165/RES_summary!E$19</f>
        <v>7.6280879276217401</v>
      </c>
      <c r="F165" s="99">
        <f>RES_hhdet_tesh!F165/RES_summary!F$19</f>
        <v>2.7355273876459609</v>
      </c>
      <c r="G165" s="99">
        <f>RES_hhdet_tesh!G165/RES_summary!G$19</f>
        <v>2.8132960353803833</v>
      </c>
      <c r="H165" s="99">
        <f>RES_hhdet_tesh!H165/RES_summary!H$19</f>
        <v>3.3221446422089951</v>
      </c>
      <c r="I165" s="99">
        <f>RES_hhdet_tesh!I165/RES_summary!I$19</f>
        <v>2.9639720479221663</v>
      </c>
      <c r="J165" s="99">
        <f>RES_hhdet_tesh!J165/RES_summary!J$19</f>
        <v>3.910870205896674</v>
      </c>
      <c r="K165" s="99">
        <f>RES_hhdet_tesh!K165/RES_summary!K$19</f>
        <v>4.5814025142684303</v>
      </c>
      <c r="L165" s="99">
        <f>RES_hhdet_tesh!L165/RES_summary!L$19</f>
        <v>4.1668947209040006</v>
      </c>
      <c r="M165" s="99">
        <f>RES_hhdet_tesh!M165/RES_summary!M$19</f>
        <v>5.3848437045195912</v>
      </c>
      <c r="N165" s="99">
        <f>RES_hhdet_tesh!N165/RES_summary!N$19</f>
        <v>8.6971943801457883</v>
      </c>
      <c r="O165" s="99">
        <f>RES_hhdet_tesh!O165/RES_summary!O$19</f>
        <v>5.7394003786259509</v>
      </c>
      <c r="P165" s="99">
        <f>RES_hhdet_tesh!P165/RES_summary!P$19</f>
        <v>4.6917169007878892</v>
      </c>
      <c r="Q165" s="99">
        <f>RES_hhdet_tesh!Q165/RES_summary!Q$19</f>
        <v>9.8954725416202773</v>
      </c>
      <c r="R165" s="99">
        <f>RES_hhdet_tesh!R165/RES_summary!R$19</f>
        <v>6.9341953444004147</v>
      </c>
      <c r="S165" s="99">
        <f>RES_hhdet_tesh!S165/RES_summary!S$19</f>
        <v>10.465697137864293</v>
      </c>
      <c r="T165" s="99">
        <f>RES_hhdet_tesh!T165/RES_summary!T$19</f>
        <v>7.6564558360231016</v>
      </c>
      <c r="U165" s="99">
        <f>RES_hhdet_tesh!U165/RES_summary!U$19</f>
        <v>9.3250658798704062</v>
      </c>
      <c r="V165" s="99">
        <f>RES_hhdet_tesh!V165/RES_summary!V$19</f>
        <v>7.5982117949021202</v>
      </c>
      <c r="W165" s="99">
        <f>RES_hhdet_tesh!W165/RES_summary!W$19</f>
        <v>8.2631588698431724</v>
      </c>
      <c r="X165" s="99">
        <f>RES_hhdet_tesh!X165/RES_summary!X$19</f>
        <v>12.228734767856238</v>
      </c>
      <c r="Y165" s="99">
        <f>RES_hhdet_tesh!Y165/RES_summary!Y$19</f>
        <v>9.5746526272121546</v>
      </c>
      <c r="DA165" s="63" t="s">
        <v>3070</v>
      </c>
    </row>
    <row r="166" spans="1:105" ht="12" customHeight="1" x14ac:dyDescent="0.25">
      <c r="A166" s="121" t="s">
        <v>55</v>
      </c>
      <c r="B166" s="123">
        <v>12.920793024352095</v>
      </c>
      <c r="C166" s="123">
        <v>12.879356343854205</v>
      </c>
      <c r="D166" s="123">
        <v>13.140527952880252</v>
      </c>
      <c r="E166" s="123">
        <v>12.650867792597019</v>
      </c>
      <c r="F166" s="123">
        <v>13.748977276990937</v>
      </c>
      <c r="G166" s="123">
        <v>12.858936896276211</v>
      </c>
      <c r="H166" s="123">
        <v>12.614032426570867</v>
      </c>
      <c r="I166" s="123">
        <v>11.746514032149163</v>
      </c>
      <c r="J166" s="123">
        <v>11.41186740463462</v>
      </c>
      <c r="K166" s="123">
        <v>11.333973548729331</v>
      </c>
      <c r="L166" s="123">
        <v>12.139936237735789</v>
      </c>
      <c r="M166" s="123">
        <v>13.231274018116316</v>
      </c>
      <c r="N166" s="123">
        <v>12.459747185381376</v>
      </c>
      <c r="O166" s="123">
        <v>12.004281525536472</v>
      </c>
      <c r="P166" s="123">
        <v>11.927484499753376</v>
      </c>
      <c r="Q166" s="123">
        <v>11.640348978069342</v>
      </c>
      <c r="R166" s="123">
        <v>11.792816534022986</v>
      </c>
      <c r="S166" s="123">
        <v>11.961243816109628</v>
      </c>
      <c r="T166" s="123">
        <v>11.975753317845745</v>
      </c>
      <c r="U166" s="123">
        <v>11.923101372601424</v>
      </c>
      <c r="V166" s="123">
        <v>11.793658784343197</v>
      </c>
      <c r="W166" s="123">
        <v>10.146690019624264</v>
      </c>
      <c r="X166" s="123">
        <v>7.3778959884011135</v>
      </c>
      <c r="Y166" s="123">
        <v>7.7788014767540705</v>
      </c>
      <c r="DA166" s="130" t="s">
        <v>3071</v>
      </c>
    </row>
    <row r="167" spans="1:105" ht="12" customHeight="1" x14ac:dyDescent="0.25">
      <c r="A167" s="97" t="s">
        <v>124</v>
      </c>
      <c r="B167" s="99">
        <v>12.84473022750074</v>
      </c>
      <c r="C167" s="99">
        <v>13.050827664403936</v>
      </c>
      <c r="D167" s="99">
        <v>12.886775739167561</v>
      </c>
      <c r="E167" s="99">
        <v>12.703124947362422</v>
      </c>
      <c r="F167" s="99">
        <v>14.375115011751998</v>
      </c>
      <c r="G167" s="99">
        <v>13.074719526427597</v>
      </c>
      <c r="H167" s="99">
        <v>12.74260949913973</v>
      </c>
      <c r="I167" s="99">
        <v>11.573113663373029</v>
      </c>
      <c r="J167" s="99">
        <v>11.022950578056498</v>
      </c>
      <c r="K167" s="99">
        <v>11.166283327454822</v>
      </c>
      <c r="L167" s="99">
        <v>12.105291347163901</v>
      </c>
      <c r="M167" s="99">
        <v>13.596773103878535</v>
      </c>
      <c r="N167" s="99">
        <v>12.675249719547999</v>
      </c>
      <c r="O167" s="99">
        <v>12.172888286663509</v>
      </c>
      <c r="P167" s="99">
        <v>11.20739050274805</v>
      </c>
      <c r="Q167" s="99">
        <v>11.424742843016928</v>
      </c>
      <c r="R167" s="99">
        <v>11.760326835150597</v>
      </c>
      <c r="S167" s="99">
        <v>12.090004515584237</v>
      </c>
      <c r="T167" s="99">
        <v>12.190500381737527</v>
      </c>
      <c r="U167" s="99">
        <v>11.672996544276382</v>
      </c>
      <c r="V167" s="99">
        <v>10.975413323840115</v>
      </c>
      <c r="W167" s="99">
        <v>9.6771018883670212</v>
      </c>
      <c r="X167" s="99">
        <v>8.2288042552812737</v>
      </c>
      <c r="Y167" s="99">
        <v>7.6580560585024413</v>
      </c>
      <c r="DA167" s="63" t="s">
        <v>3072</v>
      </c>
    </row>
    <row r="168" spans="1:105" ht="12" customHeight="1" x14ac:dyDescent="0.25">
      <c r="A168" s="97" t="s">
        <v>123</v>
      </c>
      <c r="B168" s="99">
        <v>12.844730227500742</v>
      </c>
      <c r="C168" s="99">
        <v>13.051087145869213</v>
      </c>
      <c r="D168" s="99">
        <v>12.88663111952456</v>
      </c>
      <c r="E168" s="99">
        <v>12.702943786435698</v>
      </c>
      <c r="F168" s="99">
        <v>14.374987811540223</v>
      </c>
      <c r="G168" s="99">
        <v>13.079228847904384</v>
      </c>
      <c r="H168" s="99">
        <v>12.750500089833459</v>
      </c>
      <c r="I168" s="99">
        <v>11.58421171169643</v>
      </c>
      <c r="J168" s="99">
        <v>11.02090119536029</v>
      </c>
      <c r="K168" s="99">
        <v>11.154939210554563</v>
      </c>
      <c r="L168" s="99">
        <v>12.088483865834922</v>
      </c>
      <c r="M168" s="99">
        <v>13.586217653046329</v>
      </c>
      <c r="N168" s="99">
        <v>12.674194167226169</v>
      </c>
      <c r="O168" s="99">
        <v>12.178365568312461</v>
      </c>
      <c r="P168" s="99">
        <v>11.21246927996981</v>
      </c>
      <c r="Q168" s="99">
        <v>11.4380935425365</v>
      </c>
      <c r="R168" s="99">
        <v>11.771820918217195</v>
      </c>
      <c r="S168" s="99">
        <v>12.102918010523803</v>
      </c>
      <c r="T168" s="99">
        <v>12.202860375818291</v>
      </c>
      <c r="U168" s="99">
        <v>11.676182064733384</v>
      </c>
      <c r="V168" s="99">
        <v>10.978747945403674</v>
      </c>
      <c r="W168" s="99">
        <v>9.7018093816202526</v>
      </c>
      <c r="X168" s="99">
        <v>8.3139846111355329</v>
      </c>
      <c r="Y168" s="99">
        <v>7.7138088059168206</v>
      </c>
      <c r="DA168" s="63" t="s">
        <v>3073</v>
      </c>
    </row>
    <row r="169" spans="1:105" ht="12" customHeight="1" x14ac:dyDescent="0.25">
      <c r="A169" s="100" t="s">
        <v>50</v>
      </c>
      <c r="B169" s="102">
        <v>2.3591657078526254</v>
      </c>
      <c r="C169" s="102">
        <v>2.0829323103658317</v>
      </c>
      <c r="D169" s="102">
        <v>2.4040455445332496</v>
      </c>
      <c r="E169" s="102">
        <v>1.9818447193758006</v>
      </c>
      <c r="F169" s="102">
        <v>2.7841121509059272</v>
      </c>
      <c r="G169" s="102">
        <v>2.116872486308357</v>
      </c>
      <c r="H169" s="102">
        <v>2.0130020853716308</v>
      </c>
      <c r="I169" s="102">
        <v>1.691559300074855</v>
      </c>
      <c r="J169" s="102">
        <v>2.0310036697485514</v>
      </c>
      <c r="K169" s="102">
        <v>1.6309174694214528</v>
      </c>
      <c r="L169" s="102">
        <v>1.6904735661457764</v>
      </c>
      <c r="M169" s="102">
        <v>2.3663787840502284</v>
      </c>
      <c r="N169" s="102">
        <v>1.603108138043668</v>
      </c>
      <c r="O169" s="102">
        <v>1.4564651703649898</v>
      </c>
      <c r="P169" s="102">
        <v>2.2506088625051803</v>
      </c>
      <c r="Q169" s="102">
        <v>1.4885328843626904</v>
      </c>
      <c r="R169" s="102">
        <v>1.4681643571662595</v>
      </c>
      <c r="S169" s="102">
        <v>1.6545029935523663</v>
      </c>
      <c r="T169" s="102">
        <v>1.5333114252092492</v>
      </c>
      <c r="U169" s="102">
        <v>1.720598234953802</v>
      </c>
      <c r="V169" s="102">
        <v>1.7788710470607896</v>
      </c>
      <c r="W169" s="102">
        <v>2.0912836816629188</v>
      </c>
      <c r="X169" s="102">
        <v>0.90288029245839452</v>
      </c>
      <c r="Y169" s="102">
        <v>1.5663939946387</v>
      </c>
      <c r="DA169" s="131" t="s">
        <v>3074</v>
      </c>
    </row>
    <row r="170" spans="1:105" ht="12" customHeight="1" x14ac:dyDescent="0.25">
      <c r="A170" s="103" t="s">
        <v>52</v>
      </c>
      <c r="B170" s="105">
        <v>10.485564519648117</v>
      </c>
      <c r="C170" s="105">
        <v>10.96815483550338</v>
      </c>
      <c r="D170" s="105">
        <v>10.482585574991308</v>
      </c>
      <c r="E170" s="105">
        <v>10.721099067059898</v>
      </c>
      <c r="F170" s="105">
        <v>11.590875660634298</v>
      </c>
      <c r="G170" s="105">
        <v>10.962356361596029</v>
      </c>
      <c r="H170" s="105">
        <v>10.737498004461829</v>
      </c>
      <c r="I170" s="105">
        <v>9.8926524116215759</v>
      </c>
      <c r="J170" s="105">
        <v>8.9898975256117382</v>
      </c>
      <c r="K170" s="105">
        <v>9.5240217411331116</v>
      </c>
      <c r="L170" s="105">
        <v>10.398010299689146</v>
      </c>
      <c r="M170" s="105">
        <v>11.219838868996101</v>
      </c>
      <c r="N170" s="105">
        <v>11.071086029182501</v>
      </c>
      <c r="O170" s="105">
        <v>10.721900397947472</v>
      </c>
      <c r="P170" s="105">
        <v>8.9618604174646279</v>
      </c>
      <c r="Q170" s="105">
        <v>9.9495606581738105</v>
      </c>
      <c r="R170" s="105">
        <v>10.303656561050934</v>
      </c>
      <c r="S170" s="105">
        <v>10.448415016971435</v>
      </c>
      <c r="T170" s="105">
        <v>10.669548950609043</v>
      </c>
      <c r="U170" s="105">
        <v>9.9555838297795809</v>
      </c>
      <c r="V170" s="105">
        <v>9.199876898342886</v>
      </c>
      <c r="W170" s="105">
        <v>7.6105256999573356</v>
      </c>
      <c r="X170" s="105">
        <v>7.411104318677137</v>
      </c>
      <c r="Y170" s="105">
        <v>6.1474148112781197</v>
      </c>
      <c r="DA170" s="132" t="s">
        <v>3075</v>
      </c>
    </row>
    <row r="171" spans="1:105" ht="12" customHeight="1" x14ac:dyDescent="0.25">
      <c r="A171" s="106" t="s">
        <v>122</v>
      </c>
      <c r="B171" s="102">
        <v>12.996201238281413</v>
      </c>
      <c r="C171" s="102">
        <v>12.717078158837637</v>
      </c>
      <c r="D171" s="102">
        <v>13.355232734443264</v>
      </c>
      <c r="E171" s="102">
        <v>12.610305047617285</v>
      </c>
      <c r="F171" s="102">
        <v>13.289176964107829</v>
      </c>
      <c r="G171" s="102">
        <v>12.72944741687134</v>
      </c>
      <c r="H171" s="102">
        <v>12.552794851083943</v>
      </c>
      <c r="I171" s="102">
        <v>11.815647002326171</v>
      </c>
      <c r="J171" s="102">
        <v>11.558567909186078</v>
      </c>
      <c r="K171" s="102">
        <v>11.397006078607655</v>
      </c>
      <c r="L171" s="102">
        <v>12.154710614134558</v>
      </c>
      <c r="M171" s="102">
        <v>13.10390031510445</v>
      </c>
      <c r="N171" s="102">
        <v>12.38805444482229</v>
      </c>
      <c r="O171" s="102">
        <v>11.944739917037776</v>
      </c>
      <c r="P171" s="102">
        <v>12.172369601957573</v>
      </c>
      <c r="Q171" s="102">
        <v>11.709460154463473</v>
      </c>
      <c r="R171" s="102">
        <v>11.797303727687247</v>
      </c>
      <c r="S171" s="102">
        <v>11.908577971177504</v>
      </c>
      <c r="T171" s="102">
        <v>11.894073372388807</v>
      </c>
      <c r="U171" s="102">
        <v>12.000020110284522</v>
      </c>
      <c r="V171" s="102">
        <v>12.072267928798242</v>
      </c>
      <c r="W171" s="102">
        <v>10.290733846720808</v>
      </c>
      <c r="X171" s="102">
        <v>6.875721343430695</v>
      </c>
      <c r="Y171" s="102">
        <v>7.7974199271371987</v>
      </c>
      <c r="DA171" s="131" t="s">
        <v>3076</v>
      </c>
    </row>
    <row r="172" spans="1:105" ht="12" customHeight="1" x14ac:dyDescent="0.25">
      <c r="A172" s="107" t="s">
        <v>121</v>
      </c>
      <c r="B172" s="105">
        <v>12.996201238281417</v>
      </c>
      <c r="C172" s="105">
        <v>12.717670780923068</v>
      </c>
      <c r="D172" s="105">
        <v>13.356351871210419</v>
      </c>
      <c r="E172" s="105">
        <v>12.612130459868524</v>
      </c>
      <c r="F172" s="105">
        <v>13.290876837720726</v>
      </c>
      <c r="G172" s="105">
        <v>12.733096673310905</v>
      </c>
      <c r="H172" s="105">
        <v>12.556765903630502</v>
      </c>
      <c r="I172" s="105">
        <v>11.822271638779258</v>
      </c>
      <c r="J172" s="105">
        <v>11.554037859001077</v>
      </c>
      <c r="K172" s="105">
        <v>11.387091045972598</v>
      </c>
      <c r="L172" s="105">
        <v>12.142119702364939</v>
      </c>
      <c r="M172" s="105">
        <v>13.09486318123996</v>
      </c>
      <c r="N172" s="105">
        <v>12.3846728034469</v>
      </c>
      <c r="O172" s="105">
        <v>11.947868341003211</v>
      </c>
      <c r="P172" s="105">
        <v>12.190667455447468</v>
      </c>
      <c r="Q172" s="105">
        <v>11.721885106761658</v>
      </c>
      <c r="R172" s="105">
        <v>11.820667483624842</v>
      </c>
      <c r="S172" s="105">
        <v>11.941094181077153</v>
      </c>
      <c r="T172" s="105">
        <v>11.925536036283384</v>
      </c>
      <c r="U172" s="105">
        <v>12.019611816319831</v>
      </c>
      <c r="V172" s="105">
        <v>12.099313654609317</v>
      </c>
      <c r="W172" s="105">
        <v>10.366158230375962</v>
      </c>
      <c r="X172" s="105">
        <v>7.3899190347033681</v>
      </c>
      <c r="Y172" s="105">
        <v>7.8596615781600248</v>
      </c>
      <c r="DA172" s="132" t="s">
        <v>3077</v>
      </c>
    </row>
    <row r="173" spans="1:105" ht="12" customHeight="1" x14ac:dyDescent="0.25">
      <c r="A173" s="108" t="s">
        <v>53</v>
      </c>
      <c r="B173" s="99">
        <v>2.3872816337104292</v>
      </c>
      <c r="C173" s="99">
        <v>2.0286152152333221</v>
      </c>
      <c r="D173" s="99">
        <v>2.4925070832789658</v>
      </c>
      <c r="E173" s="99">
        <v>1.9664398278868609</v>
      </c>
      <c r="F173" s="99">
        <v>2.5730675981751872</v>
      </c>
      <c r="G173" s="99">
        <v>2.0585678868485147</v>
      </c>
      <c r="H173" s="99">
        <v>1.9802182998999378</v>
      </c>
      <c r="I173" s="99">
        <v>1.7284941009630508</v>
      </c>
      <c r="J173" s="99">
        <v>2.140334042106371</v>
      </c>
      <c r="K173" s="99">
        <v>1.6700047678980969</v>
      </c>
      <c r="L173" s="99">
        <v>1.6929804475396393</v>
      </c>
      <c r="M173" s="99">
        <v>2.2799533024294392</v>
      </c>
      <c r="N173" s="99">
        <v>1.5574810296832884</v>
      </c>
      <c r="O173" s="99">
        <v>1.4165242312259461</v>
      </c>
      <c r="P173" s="99">
        <v>2.4675845781905927</v>
      </c>
      <c r="Q173" s="99">
        <v>1.530847252704101</v>
      </c>
      <c r="R173" s="99">
        <v>1.470994757162964</v>
      </c>
      <c r="S173" s="99">
        <v>1.631173744459169</v>
      </c>
      <c r="T173" s="99">
        <v>1.4811055960961301</v>
      </c>
      <c r="U173" s="99">
        <v>1.7839424812667855</v>
      </c>
      <c r="V173" s="99">
        <v>2.0030566841499069</v>
      </c>
      <c r="W173" s="99">
        <v>2.0686023605077963</v>
      </c>
      <c r="X173" s="99">
        <v>6.8744977134553048E-2</v>
      </c>
      <c r="Y173" s="99">
        <v>1.3672828496372189</v>
      </c>
      <c r="DA173" s="63" t="s">
        <v>3078</v>
      </c>
    </row>
    <row r="174" spans="1:105" ht="12" customHeight="1" x14ac:dyDescent="0.25">
      <c r="A174" s="115" t="s">
        <v>52</v>
      </c>
      <c r="B174" s="110">
        <v>10.608919604570987</v>
      </c>
      <c r="C174" s="110">
        <v>10.689055565689747</v>
      </c>
      <c r="D174" s="110">
        <v>10.863844787931452</v>
      </c>
      <c r="E174" s="110">
        <v>10.645690631981662</v>
      </c>
      <c r="F174" s="110">
        <v>10.71780923954554</v>
      </c>
      <c r="G174" s="110">
        <v>10.674528786462391</v>
      </c>
      <c r="H174" s="110">
        <v>10.576547603730564</v>
      </c>
      <c r="I174" s="110">
        <v>10.093777537816205</v>
      </c>
      <c r="J174" s="110">
        <v>9.4137038168947083</v>
      </c>
      <c r="K174" s="110">
        <v>9.7170862780745022</v>
      </c>
      <c r="L174" s="110">
        <v>10.449139254825301</v>
      </c>
      <c r="M174" s="110">
        <v>10.814909878810523</v>
      </c>
      <c r="N174" s="110">
        <v>10.827191773763612</v>
      </c>
      <c r="O174" s="110">
        <v>10.531344109777267</v>
      </c>
      <c r="P174" s="110">
        <v>9.7230828772568785</v>
      </c>
      <c r="Q174" s="110">
        <v>10.191037854057555</v>
      </c>
      <c r="R174" s="110">
        <v>10.349672726461876</v>
      </c>
      <c r="S174" s="110">
        <v>10.309920436617983</v>
      </c>
      <c r="T174" s="110">
        <v>10.444430440187254</v>
      </c>
      <c r="U174" s="110">
        <v>10.235669335053045</v>
      </c>
      <c r="V174" s="110">
        <v>10.096256970459409</v>
      </c>
      <c r="W174" s="110">
        <v>8.2975558698681642</v>
      </c>
      <c r="X174" s="110">
        <v>7.3211740575688156</v>
      </c>
      <c r="Y174" s="110">
        <v>6.4923787285228052</v>
      </c>
      <c r="DA174" s="60" t="s">
        <v>3079</v>
      </c>
    </row>
    <row r="175" spans="1:105" ht="12" customHeight="1" x14ac:dyDescent="0.25">
      <c r="A175" s="121" t="s">
        <v>54</v>
      </c>
      <c r="B175" s="123">
        <v>6.7360015233194517</v>
      </c>
      <c r="C175" s="123">
        <v>6.8639775384980668</v>
      </c>
      <c r="D175" s="123">
        <v>6.9305498286119169</v>
      </c>
      <c r="E175" s="123">
        <v>6.4785648848008961</v>
      </c>
      <c r="F175" s="123">
        <v>7.4470338323502094</v>
      </c>
      <c r="G175" s="123">
        <v>6.3617259541942275</v>
      </c>
      <c r="H175" s="123">
        <v>6.5652648134900486</v>
      </c>
      <c r="I175" s="123">
        <v>5.9720079222693787</v>
      </c>
      <c r="J175" s="123">
        <v>5.4739785142437363</v>
      </c>
      <c r="K175" s="123">
        <v>5.3805504652115985</v>
      </c>
      <c r="L175" s="123">
        <v>5.0887644780398595</v>
      </c>
      <c r="M175" s="123">
        <v>5.1198752042696052</v>
      </c>
      <c r="N175" s="123">
        <v>4.4140021569417192</v>
      </c>
      <c r="O175" s="123">
        <v>4.7723187114365526</v>
      </c>
      <c r="P175" s="123">
        <v>4.3119933574409552</v>
      </c>
      <c r="Q175" s="123">
        <v>4.4600819490017081</v>
      </c>
      <c r="R175" s="123">
        <v>4.4888738069076348</v>
      </c>
      <c r="S175" s="123">
        <v>5.1519289879710604</v>
      </c>
      <c r="T175" s="123">
        <v>5.1809897810648868</v>
      </c>
      <c r="U175" s="123">
        <v>5.1766203415368386</v>
      </c>
      <c r="V175" s="123">
        <v>5.3194885042425746</v>
      </c>
      <c r="W175" s="123">
        <v>4.9923827779139671</v>
      </c>
      <c r="X175" s="123">
        <v>3.9603623485871688</v>
      </c>
      <c r="Y175" s="123">
        <v>4.0465911674832089</v>
      </c>
      <c r="DA175" s="130" t="s">
        <v>3080</v>
      </c>
    </row>
    <row r="176" spans="1:105" ht="12" customHeight="1" x14ac:dyDescent="0.25">
      <c r="A176" s="97" t="s">
        <v>50</v>
      </c>
      <c r="B176" s="99">
        <v>6.9249625550148943</v>
      </c>
      <c r="C176" s="99">
        <v>6.7614878940731939</v>
      </c>
      <c r="D176" s="99">
        <v>6.8461612772256455</v>
      </c>
      <c r="E176" s="99">
        <v>6.6704990654487277</v>
      </c>
      <c r="F176" s="99">
        <v>7.1671713736337201</v>
      </c>
      <c r="G176" s="99">
        <v>6.69189362503705</v>
      </c>
      <c r="H176" s="99">
        <v>6.3892675571795028</v>
      </c>
      <c r="I176" s="99">
        <v>5.7495234432201965</v>
      </c>
      <c r="J176" s="99">
        <v>5.5772641539543377</v>
      </c>
      <c r="K176" s="99">
        <v>5.2760341357221447</v>
      </c>
      <c r="L176" s="99">
        <v>5.123878263970334</v>
      </c>
      <c r="M176" s="99">
        <v>5.2578890847278279</v>
      </c>
      <c r="N176" s="99">
        <v>4.4914292224395513</v>
      </c>
      <c r="O176" s="99">
        <v>4.4781298605116167</v>
      </c>
      <c r="P176" s="99">
        <v>4.5872592960495302</v>
      </c>
      <c r="Q176" s="99">
        <v>4.4034438083723151</v>
      </c>
      <c r="R176" s="99">
        <v>4.6048288590889497</v>
      </c>
      <c r="S176" s="99">
        <v>5.015007143792185</v>
      </c>
      <c r="T176" s="99">
        <v>5.1847519772359361</v>
      </c>
      <c r="U176" s="99">
        <v>5.1695736058078845</v>
      </c>
      <c r="V176" s="99">
        <v>5.131899949910216</v>
      </c>
      <c r="W176" s="99">
        <v>4.7839087103894986</v>
      </c>
      <c r="X176" s="99">
        <v>4.2030193518280123</v>
      </c>
      <c r="Y176" s="99">
        <v>3.9516249640577223</v>
      </c>
      <c r="DA176" s="63" t="s">
        <v>3081</v>
      </c>
    </row>
    <row r="177" spans="1:105" ht="12" customHeight="1" x14ac:dyDescent="0.25">
      <c r="A177" s="109" t="s">
        <v>120</v>
      </c>
      <c r="B177" s="110">
        <v>6.6131728723709484</v>
      </c>
      <c r="C177" s="110">
        <v>6.9279318359658681</v>
      </c>
      <c r="D177" s="110">
        <v>6.9820333633839722</v>
      </c>
      <c r="E177" s="110">
        <v>6.3580434693232819</v>
      </c>
      <c r="F177" s="110">
        <v>7.6229053365492287</v>
      </c>
      <c r="G177" s="110">
        <v>6.168785806529308</v>
      </c>
      <c r="H177" s="110">
        <v>6.6608651091070152</v>
      </c>
      <c r="I177" s="110">
        <v>6.0883883819391933</v>
      </c>
      <c r="J177" s="110">
        <v>5.4140085697459588</v>
      </c>
      <c r="K177" s="110">
        <v>5.4428871659140832</v>
      </c>
      <c r="L177" s="110">
        <v>5.0680117746084905</v>
      </c>
      <c r="M177" s="110">
        <v>5.0412571776351545</v>
      </c>
      <c r="N177" s="110">
        <v>4.3682332521900413</v>
      </c>
      <c r="O177" s="110">
        <v>4.9524011138622051</v>
      </c>
      <c r="P177" s="110">
        <v>4.1435930454423797</v>
      </c>
      <c r="Q177" s="110">
        <v>4.4928432496705373</v>
      </c>
      <c r="R177" s="110">
        <v>4.4248745125539362</v>
      </c>
      <c r="S177" s="110">
        <v>5.2216994681368405</v>
      </c>
      <c r="T177" s="110">
        <v>5.1791468090457231</v>
      </c>
      <c r="U177" s="110">
        <v>5.1799665720127157</v>
      </c>
      <c r="V177" s="110">
        <v>5.4065538684324599</v>
      </c>
      <c r="W177" s="110">
        <v>5.0884792059816588</v>
      </c>
      <c r="X177" s="110">
        <v>3.8488805765729337</v>
      </c>
      <c r="Y177" s="110">
        <v>4.093035543447157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34.060196370481258</v>
      </c>
      <c r="C3" s="118">
        <f t="shared" si="0"/>
        <v>45.999674271756732</v>
      </c>
      <c r="D3" s="118">
        <f t="shared" si="0"/>
        <v>20.985379364230248</v>
      </c>
      <c r="E3" s="118">
        <f t="shared" si="0"/>
        <v>33.717475955145183</v>
      </c>
      <c r="F3" s="118">
        <f t="shared" si="0"/>
        <v>29.514139093882296</v>
      </c>
      <c r="G3" s="118">
        <f t="shared" si="0"/>
        <v>35.088446167861612</v>
      </c>
      <c r="H3" s="118">
        <f t="shared" si="0"/>
        <v>41.975711019204326</v>
      </c>
      <c r="I3" s="118">
        <f t="shared" si="0"/>
        <v>37.833986823921009</v>
      </c>
      <c r="J3" s="118">
        <f t="shared" si="0"/>
        <v>35.986766676646987</v>
      </c>
      <c r="K3" s="118">
        <f t="shared" si="0"/>
        <v>36.822969219528602</v>
      </c>
      <c r="L3" s="118">
        <f t="shared" si="0"/>
        <v>40.753776644932479</v>
      </c>
      <c r="M3" s="118">
        <f t="shared" si="0"/>
        <v>46.484975418579467</v>
      </c>
      <c r="N3" s="118">
        <f t="shared" si="0"/>
        <v>46.469153517130962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30.480112213409335</v>
      </c>
      <c r="C4" s="123">
        <f t="shared" si="3"/>
        <v>42.401992212513285</v>
      </c>
      <c r="D4" s="123">
        <f t="shared" si="3"/>
        <v>17.408194300990491</v>
      </c>
      <c r="E4" s="123">
        <f t="shared" si="3"/>
        <v>30.202330446279184</v>
      </c>
      <c r="F4" s="123">
        <f t="shared" si="3"/>
        <v>25.590984324049142</v>
      </c>
      <c r="G4" s="123">
        <f t="shared" si="3"/>
        <v>31.494921427120964</v>
      </c>
      <c r="H4" s="123">
        <f t="shared" si="3"/>
        <v>38.816944640931332</v>
      </c>
      <c r="I4" s="123">
        <f t="shared" si="3"/>
        <v>36.75112281158038</v>
      </c>
      <c r="J4" s="123">
        <f t="shared" si="3"/>
        <v>34.944340694504241</v>
      </c>
      <c r="K4" s="123">
        <f t="shared" si="3"/>
        <v>35.805332972289385</v>
      </c>
      <c r="L4" s="123">
        <f t="shared" si="3"/>
        <v>39.713426283073993</v>
      </c>
      <c r="M4" s="123">
        <f t="shared" si="3"/>
        <v>45.369269405115723</v>
      </c>
      <c r="N4" s="123">
        <f t="shared" si="3"/>
        <v>45.474029808773295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30.480112213409335</v>
      </c>
      <c r="C5" s="99">
        <v>42.401992212513285</v>
      </c>
      <c r="D5" s="99">
        <v>17.408194300990491</v>
      </c>
      <c r="E5" s="99">
        <v>30.202330446279184</v>
      </c>
      <c r="F5" s="99">
        <v>25.590984324049142</v>
      </c>
      <c r="G5" s="99">
        <v>31.494921427120964</v>
      </c>
      <c r="H5" s="99">
        <v>38.816944640931332</v>
      </c>
      <c r="I5" s="99">
        <v>36.75112281158038</v>
      </c>
      <c r="J5" s="99">
        <v>34.944340694504241</v>
      </c>
      <c r="K5" s="99">
        <v>35.805332972289385</v>
      </c>
      <c r="L5" s="99">
        <v>39.713426283073993</v>
      </c>
      <c r="M5" s="99">
        <v>45.369269405115723</v>
      </c>
      <c r="N5" s="99">
        <v>45.474029808773295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2.5746962505994726</v>
      </c>
      <c r="C9" s="123">
        <v>2.6160441358516997</v>
      </c>
      <c r="D9" s="123">
        <v>2.5832294637701549</v>
      </c>
      <c r="E9" s="123">
        <v>2.5467062592725278</v>
      </c>
      <c r="F9" s="123">
        <v>2.8826442639486722</v>
      </c>
      <c r="G9" s="123">
        <v>2.6221086281732955</v>
      </c>
      <c r="H9" s="123">
        <v>2.2750972771210516</v>
      </c>
      <c r="I9" s="123">
        <v>0.47215164977709506</v>
      </c>
      <c r="J9" s="123">
        <v>0.44958188207084981</v>
      </c>
      <c r="K9" s="123">
        <v>0.45654331590391745</v>
      </c>
      <c r="L9" s="123">
        <v>0.49527044821510868</v>
      </c>
      <c r="M9" s="123">
        <v>0.55638191825434546</v>
      </c>
      <c r="N9" s="123">
        <v>0.51744652399328495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5.1725021629847259</v>
      </c>
      <c r="C11" s="99">
        <v>5.2556022319721523</v>
      </c>
      <c r="D11" s="99">
        <v>5.1897933578432962</v>
      </c>
      <c r="E11" s="99">
        <v>5.1164652128779879</v>
      </c>
      <c r="F11" s="99">
        <v>5.7916381880071857</v>
      </c>
      <c r="G11" s="99">
        <v>5.2690091146645939</v>
      </c>
      <c r="H11" s="99">
        <v>5.1188974705640717</v>
      </c>
      <c r="I11" s="99">
        <v>4.3975266815085448</v>
      </c>
      <c r="J11" s="99">
        <v>4.191177996124134</v>
      </c>
      <c r="K11" s="99">
        <v>4.251880105973644</v>
      </c>
      <c r="L11" s="99">
        <v>4.6165650265053015</v>
      </c>
      <c r="M11" s="99">
        <v>5.1945178394379301</v>
      </c>
      <c r="N11" s="99">
        <v>4.847944362058497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0.95002304529376269</v>
      </c>
      <c r="C12" s="99">
        <v>0.83881763877938409</v>
      </c>
      <c r="D12" s="99">
        <v>0.96821678455487203</v>
      </c>
      <c r="E12" s="99">
        <v>0.79836406631653989</v>
      </c>
      <c r="F12" s="99">
        <v>1.1219909486740192</v>
      </c>
      <c r="G12" s="99">
        <v>0.85335771523625148</v>
      </c>
      <c r="H12" s="99">
        <v>0.81147297452134415</v>
      </c>
      <c r="I12" s="99">
        <v>0.64206222780399536</v>
      </c>
      <c r="J12" s="99">
        <v>0.77233398272657117</v>
      </c>
      <c r="K12" s="99">
        <v>0.62139521802573994</v>
      </c>
      <c r="L12" s="99">
        <v>0.64514012969331824</v>
      </c>
      <c r="M12" s="99">
        <v>0.90374812375283908</v>
      </c>
      <c r="N12" s="99">
        <v>0.61243685909647305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0.95002304529376269</v>
      </c>
      <c r="C13" s="102">
        <v>0.83881763877938409</v>
      </c>
      <c r="D13" s="102">
        <v>0.96821678455487203</v>
      </c>
      <c r="E13" s="102">
        <v>0.79836406631653989</v>
      </c>
      <c r="F13" s="102">
        <v>1.1219909486740192</v>
      </c>
      <c r="G13" s="102">
        <v>0.85335771523625148</v>
      </c>
      <c r="H13" s="102">
        <v>0.81147297452134415</v>
      </c>
      <c r="I13" s="102">
        <v>0.64206222780399536</v>
      </c>
      <c r="J13" s="102">
        <v>0.77233398272657117</v>
      </c>
      <c r="K13" s="102">
        <v>0.62139521802573994</v>
      </c>
      <c r="L13" s="102">
        <v>0.64514012969331824</v>
      </c>
      <c r="M13" s="102">
        <v>0.90374812375283908</v>
      </c>
      <c r="N13" s="102">
        <v>0.61243685909647305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1.0053879064724527</v>
      </c>
      <c r="C19" s="123">
        <v>0.98163792339174238</v>
      </c>
      <c r="D19" s="123">
        <v>0.99395559946960155</v>
      </c>
      <c r="E19" s="123">
        <v>0.96843924959347494</v>
      </c>
      <c r="F19" s="123">
        <v>1.0405105058844788</v>
      </c>
      <c r="G19" s="123">
        <v>0.97141611256735128</v>
      </c>
      <c r="H19" s="123">
        <v>0.88366910115194763</v>
      </c>
      <c r="I19" s="123">
        <v>0.61071236256353045</v>
      </c>
      <c r="J19" s="123">
        <v>0.59284410007189148</v>
      </c>
      <c r="K19" s="123">
        <v>0.56109293133530147</v>
      </c>
      <c r="L19" s="123">
        <v>0.54507991364337993</v>
      </c>
      <c r="M19" s="123">
        <v>0.55932409520939574</v>
      </c>
      <c r="N19" s="123">
        <v>0.47767718436438106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2.5520963724448666</v>
      </c>
      <c r="C21" s="99">
        <v>2.4918501132251922</v>
      </c>
      <c r="D21" s="99">
        <v>2.5230552832559692</v>
      </c>
      <c r="E21" s="99">
        <v>2.458317475666401</v>
      </c>
      <c r="F21" s="99">
        <v>2.6413589846915744</v>
      </c>
      <c r="G21" s="99">
        <v>2.4662021360500002</v>
      </c>
      <c r="H21" s="99">
        <v>2.3515314146172916</v>
      </c>
      <c r="I21" s="99">
        <v>2.0955622909288185</v>
      </c>
      <c r="J21" s="99">
        <v>2.0327772766427823</v>
      </c>
      <c r="K21" s="99">
        <v>1.9229862172029475</v>
      </c>
      <c r="L21" s="99">
        <v>1.8675291347336798</v>
      </c>
      <c r="M21" s="99">
        <v>1.9163727196518638</v>
      </c>
      <c r="N21" s="99">
        <v>1.6370165872763962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27.882044110835793</v>
      </c>
      <c r="C24" s="118">
        <f t="shared" si="7"/>
        <v>28.416458665823015</v>
      </c>
      <c r="D24" s="118">
        <f t="shared" si="7"/>
        <v>28.685325170137336</v>
      </c>
      <c r="E24" s="118">
        <f t="shared" si="7"/>
        <v>31.978804336236657</v>
      </c>
      <c r="F24" s="118">
        <f t="shared" si="7"/>
        <v>30.976540252055749</v>
      </c>
      <c r="G24" s="118">
        <f t="shared" si="7"/>
        <v>34.351462433861215</v>
      </c>
      <c r="H24" s="118">
        <f t="shared" si="7"/>
        <v>31.188670922854573</v>
      </c>
      <c r="I24" s="118">
        <f t="shared" si="7"/>
        <v>30.425909071872496</v>
      </c>
      <c r="J24" s="118">
        <f t="shared" si="7"/>
        <v>33.88674003161475</v>
      </c>
      <c r="K24" s="118">
        <f t="shared" si="7"/>
        <v>32.577105052068404</v>
      </c>
      <c r="L24" s="118">
        <f t="shared" si="7"/>
        <v>33.093304859314514</v>
      </c>
      <c r="M24" s="118">
        <f t="shared" si="7"/>
        <v>28.797495549202637</v>
      </c>
      <c r="N24" s="118">
        <f t="shared" si="7"/>
        <v>29.893914389131645</v>
      </c>
      <c r="O24" s="118">
        <f t="shared" si="7"/>
        <v>30.103630757512864</v>
      </c>
      <c r="P24" s="118">
        <f t="shared" si="7"/>
        <v>26.494501067087739</v>
      </c>
      <c r="Q24" s="118">
        <f t="shared" si="7"/>
        <v>27.262406738379429</v>
      </c>
      <c r="R24" s="118">
        <f t="shared" ref="R24:V24" si="8">R25+R28+R30+R39</f>
        <v>28.051526296509842</v>
      </c>
      <c r="S24" s="118">
        <f t="shared" si="8"/>
        <v>28.491517850572563</v>
      </c>
      <c r="T24" s="118">
        <f t="shared" si="8"/>
        <v>26.771453603190814</v>
      </c>
      <c r="U24" s="118">
        <f t="shared" si="8"/>
        <v>26.73363392580832</v>
      </c>
      <c r="V24" s="118">
        <f t="shared" si="8"/>
        <v>26.056862357635186</v>
      </c>
      <c r="W24" s="118">
        <f t="shared" ref="W24:Y24" si="9">W25+W28+W30+W39</f>
        <v>28.289077485156042</v>
      </c>
      <c r="X24" s="118">
        <f t="shared" si="9"/>
        <v>25.28584407260832</v>
      </c>
      <c r="Y24" s="118">
        <f t="shared" si="9"/>
        <v>23.818740068403898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24.301958072744156</v>
      </c>
      <c r="C25" s="123">
        <f t="shared" si="10"/>
        <v>24.916584267799074</v>
      </c>
      <c r="D25" s="123">
        <f t="shared" si="10"/>
        <v>25.347406778877119</v>
      </c>
      <c r="E25" s="123">
        <f t="shared" si="10"/>
        <v>28.79510386347534</v>
      </c>
      <c r="F25" s="123">
        <f t="shared" si="10"/>
        <v>27.526251102200515</v>
      </c>
      <c r="G25" s="123">
        <f t="shared" si="10"/>
        <v>31.532228574453743</v>
      </c>
      <c r="H25" s="123">
        <f t="shared" si="10"/>
        <v>28.87789240546773</v>
      </c>
      <c r="I25" s="123">
        <f t="shared" si="10"/>
        <v>28.579899514390711</v>
      </c>
      <c r="J25" s="123">
        <f t="shared" si="10"/>
        <v>32.114774688285436</v>
      </c>
      <c r="K25" s="123">
        <f t="shared" si="10"/>
        <v>30.848342654412747</v>
      </c>
      <c r="L25" s="123">
        <f t="shared" si="10"/>
        <v>31.333302118846664</v>
      </c>
      <c r="M25" s="123">
        <f t="shared" si="10"/>
        <v>26.896290804147128</v>
      </c>
      <c r="N25" s="123">
        <f t="shared" si="10"/>
        <v>28.212716138400914</v>
      </c>
      <c r="O25" s="123">
        <f t="shared" si="10"/>
        <v>28.519550768531303</v>
      </c>
      <c r="P25" s="123">
        <f t="shared" si="10"/>
        <v>25.025378330882326</v>
      </c>
      <c r="Q25" s="123">
        <f t="shared" si="10"/>
        <v>25.858074893170702</v>
      </c>
      <c r="R25" s="123">
        <f t="shared" ref="R25:V25" si="11">SUM(R26:R27)</f>
        <v>26.620537906823447</v>
      </c>
      <c r="S25" s="123">
        <f t="shared" si="11"/>
        <v>27.0194754432158</v>
      </c>
      <c r="T25" s="123">
        <f t="shared" si="11"/>
        <v>25.283977179042726</v>
      </c>
      <c r="U25" s="123">
        <f t="shared" si="11"/>
        <v>25.30398620157418</v>
      </c>
      <c r="V25" s="123">
        <f t="shared" si="11"/>
        <v>24.629281376211623</v>
      </c>
      <c r="W25" s="123">
        <f t="shared" ref="W25:Y25" si="12">SUM(W26:W27)</f>
        <v>26.928843438510818</v>
      </c>
      <c r="X25" s="123">
        <f t="shared" si="12"/>
        <v>24.011836966244143</v>
      </c>
      <c r="Y25" s="123">
        <f t="shared" si="12"/>
        <v>22.59145510885261</v>
      </c>
      <c r="DA25" s="130" t="s">
        <v>3105</v>
      </c>
    </row>
    <row r="26" spans="1:105" ht="12" customHeight="1" x14ac:dyDescent="0.25">
      <c r="A26" s="97" t="s">
        <v>74</v>
      </c>
      <c r="B26" s="99">
        <v>24.301958072744156</v>
      </c>
      <c r="C26" s="99">
        <v>24.916584267799074</v>
      </c>
      <c r="D26" s="99">
        <v>25.347406778877119</v>
      </c>
      <c r="E26" s="99">
        <v>28.79510386347534</v>
      </c>
      <c r="F26" s="99">
        <v>27.526251102200515</v>
      </c>
      <c r="G26" s="99">
        <v>31.532228574453743</v>
      </c>
      <c r="H26" s="99">
        <v>28.87789240546773</v>
      </c>
      <c r="I26" s="99">
        <v>28.579899514390711</v>
      </c>
      <c r="J26" s="99">
        <v>32.114774688285436</v>
      </c>
      <c r="K26" s="99">
        <v>30.848342654412747</v>
      </c>
      <c r="L26" s="99">
        <v>31.333302118846664</v>
      </c>
      <c r="M26" s="99">
        <v>26.896290804147128</v>
      </c>
      <c r="N26" s="99">
        <v>28.212716138400914</v>
      </c>
      <c r="O26" s="99">
        <v>28.519550768531303</v>
      </c>
      <c r="P26" s="99">
        <v>25.025378330882326</v>
      </c>
      <c r="Q26" s="99">
        <v>25.858074893170702</v>
      </c>
      <c r="R26" s="99">
        <v>26.620537906823447</v>
      </c>
      <c r="S26" s="99">
        <v>27.0194754432158</v>
      </c>
      <c r="T26" s="99">
        <v>25.283977179042726</v>
      </c>
      <c r="U26" s="99">
        <v>25.30398620157418</v>
      </c>
      <c r="V26" s="99">
        <v>24.629281376211623</v>
      </c>
      <c r="W26" s="99">
        <v>26.928843438510818</v>
      </c>
      <c r="X26" s="99">
        <v>24.011836966244143</v>
      </c>
      <c r="Y26" s="99">
        <v>22.59145510885261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2.574695269968291</v>
      </c>
      <c r="C30" s="123">
        <v>2.5439133259753137</v>
      </c>
      <c r="D30" s="123">
        <v>2.3830402594555027</v>
      </c>
      <c r="E30" s="123">
        <v>2.2433096996785595</v>
      </c>
      <c r="F30" s="123">
        <v>2.4422614943593741</v>
      </c>
      <c r="G30" s="123">
        <v>1.9262800624862888</v>
      </c>
      <c r="H30" s="123">
        <v>1.5140944553490621</v>
      </c>
      <c r="I30" s="123">
        <v>1.1534369107282161</v>
      </c>
      <c r="J30" s="123">
        <v>1.0413725021158631</v>
      </c>
      <c r="K30" s="123">
        <v>1.0266784730339367</v>
      </c>
      <c r="L30" s="123">
        <v>1.0783347218617763</v>
      </c>
      <c r="M30" s="123">
        <v>1.2108355254915741</v>
      </c>
      <c r="N30" s="123">
        <v>1.0701804119870544</v>
      </c>
      <c r="O30" s="123">
        <v>0.97326534493557326</v>
      </c>
      <c r="P30" s="123">
        <v>0.83809839964009325</v>
      </c>
      <c r="Q30" s="123">
        <v>0.81950113492172882</v>
      </c>
      <c r="R30" s="123">
        <v>0.83542040757059</v>
      </c>
      <c r="S30" s="123">
        <v>0.85385037285470444</v>
      </c>
      <c r="T30" s="123">
        <v>0.86092347658451407</v>
      </c>
      <c r="U30" s="123">
        <v>0.82203220676209832</v>
      </c>
      <c r="V30" s="123">
        <v>0.81881656007003423</v>
      </c>
      <c r="W30" s="123">
        <v>0.77960373367538582</v>
      </c>
      <c r="X30" s="123">
        <v>0.72827339842575689</v>
      </c>
      <c r="Y30" s="123">
        <v>0.69913156165677248</v>
      </c>
      <c r="DA30" s="130" t="s">
        <v>3110</v>
      </c>
    </row>
    <row r="31" spans="1:105" ht="12" customHeight="1" x14ac:dyDescent="0.25">
      <c r="A31" s="97" t="s">
        <v>141</v>
      </c>
      <c r="B31" s="99">
        <v>5.1725021629847259</v>
      </c>
      <c r="C31" s="99">
        <v>5.2357581498290937</v>
      </c>
      <c r="D31" s="99">
        <v>5.1521210944934817</v>
      </c>
      <c r="E31" s="99">
        <v>5.0533672510773382</v>
      </c>
      <c r="F31" s="99">
        <v>5.6766698428991536</v>
      </c>
      <c r="G31" s="99">
        <v>5.1219342575800137</v>
      </c>
      <c r="H31" s="99">
        <v>4.9306002220228322</v>
      </c>
      <c r="I31" s="99">
        <v>4.4446425814054988</v>
      </c>
      <c r="J31" s="99">
        <v>4.2184928476087755</v>
      </c>
      <c r="K31" s="99">
        <v>4.2519300674017853</v>
      </c>
      <c r="L31" s="99">
        <v>4.5867172913715581</v>
      </c>
      <c r="M31" s="99">
        <v>5.1070421434891822</v>
      </c>
      <c r="N31" s="99">
        <v>4.7057680179387305</v>
      </c>
      <c r="O31" s="99">
        <v>4.4583978101915562</v>
      </c>
      <c r="P31" s="99">
        <v>4.0660930696671826</v>
      </c>
      <c r="Q31" s="99">
        <v>4.066506151383245</v>
      </c>
      <c r="R31" s="99">
        <v>4.0434770341320787</v>
      </c>
      <c r="S31" s="99">
        <v>4.0065841345634139</v>
      </c>
      <c r="T31" s="99">
        <v>3.9038354106841537</v>
      </c>
      <c r="U31" s="99">
        <v>3.623223849125035</v>
      </c>
      <c r="V31" s="99">
        <v>3.3266210944587633</v>
      </c>
      <c r="W31" s="99">
        <v>2.8832573109155635</v>
      </c>
      <c r="X31" s="99">
        <v>2.4117829427542454</v>
      </c>
      <c r="Y31" s="99">
        <v>2.2259087654404563</v>
      </c>
      <c r="DA31" s="63" t="s">
        <v>3111</v>
      </c>
    </row>
    <row r="32" spans="1:105" ht="12" customHeight="1" x14ac:dyDescent="0.25">
      <c r="A32" s="97" t="s">
        <v>140</v>
      </c>
      <c r="B32" s="99">
        <v>0.95002304529376258</v>
      </c>
      <c r="C32" s="99">
        <v>0.83345782764904408</v>
      </c>
      <c r="D32" s="99">
        <v>0.95798936578042881</v>
      </c>
      <c r="E32" s="99">
        <v>0.78401783895426291</v>
      </c>
      <c r="F32" s="99">
        <v>1.0909830567970267</v>
      </c>
      <c r="G32" s="99">
        <v>0.8214707261785591</v>
      </c>
      <c r="H32" s="99">
        <v>0.7739063358416145</v>
      </c>
      <c r="I32" s="99">
        <v>0.64668942409133445</v>
      </c>
      <c r="J32" s="99">
        <v>0.7715832172698307</v>
      </c>
      <c r="K32" s="99">
        <v>0.61686634323120226</v>
      </c>
      <c r="L32" s="99">
        <v>0.63550782647499326</v>
      </c>
      <c r="M32" s="99">
        <v>0.88478933295587914</v>
      </c>
      <c r="N32" s="99">
        <v>0.59270550836127234</v>
      </c>
      <c r="O32" s="99">
        <v>0.53055078762328067</v>
      </c>
      <c r="P32" s="99">
        <v>0.81276866705157746</v>
      </c>
      <c r="Q32" s="99">
        <v>0.52387215057777226</v>
      </c>
      <c r="R32" s="99">
        <v>0.49884056655520503</v>
      </c>
      <c r="S32" s="99">
        <v>0.54224370638398345</v>
      </c>
      <c r="T32" s="99">
        <v>0.48672520573500078</v>
      </c>
      <c r="U32" s="99">
        <v>0.53330022775842212</v>
      </c>
      <c r="V32" s="99">
        <v>0.53801968067219452</v>
      </c>
      <c r="W32" s="99">
        <v>0.6133959420641184</v>
      </c>
      <c r="X32" s="99">
        <v>0.25716118798949755</v>
      </c>
      <c r="Y32" s="99">
        <v>0.44704497113032571</v>
      </c>
      <c r="DA32" s="63" t="s">
        <v>3112</v>
      </c>
    </row>
    <row r="33" spans="1:105" ht="12" customHeight="1" x14ac:dyDescent="0.25">
      <c r="A33" s="100" t="s">
        <v>50</v>
      </c>
      <c r="B33" s="102">
        <v>0.95002304529376258</v>
      </c>
      <c r="C33" s="102">
        <v>0.83345782764904408</v>
      </c>
      <c r="D33" s="102">
        <v>0.95798936578042881</v>
      </c>
      <c r="E33" s="102">
        <v>0.78401783895426291</v>
      </c>
      <c r="F33" s="102">
        <v>1.0909830567970267</v>
      </c>
      <c r="G33" s="102">
        <v>0.8214707261785591</v>
      </c>
      <c r="H33" s="102">
        <v>0.7739063358416145</v>
      </c>
      <c r="I33" s="102">
        <v>0.64668942409133445</v>
      </c>
      <c r="J33" s="102">
        <v>0.7715832172698307</v>
      </c>
      <c r="K33" s="102">
        <v>0.61686634323120226</v>
      </c>
      <c r="L33" s="102">
        <v>0.63550782647499326</v>
      </c>
      <c r="M33" s="102">
        <v>0.88478933295587914</v>
      </c>
      <c r="N33" s="102">
        <v>0.59270550836127234</v>
      </c>
      <c r="O33" s="102">
        <v>0.53055078762328067</v>
      </c>
      <c r="P33" s="102">
        <v>0.81276866705157746</v>
      </c>
      <c r="Q33" s="102">
        <v>0.52387215057777226</v>
      </c>
      <c r="R33" s="102">
        <v>0.49884056655520503</v>
      </c>
      <c r="S33" s="102">
        <v>0.54224370638398345</v>
      </c>
      <c r="T33" s="102">
        <v>0.48672520573500078</v>
      </c>
      <c r="U33" s="102">
        <v>0.53330022775842212</v>
      </c>
      <c r="V33" s="102">
        <v>0.53801968067219452</v>
      </c>
      <c r="W33" s="102">
        <v>0.6133959420641184</v>
      </c>
      <c r="X33" s="102">
        <v>0.25716118798949755</v>
      </c>
      <c r="Y33" s="102">
        <v>0.44704497113032571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1.0053907681233456</v>
      </c>
      <c r="C39" s="123">
        <v>0.95596107204862746</v>
      </c>
      <c r="D39" s="123">
        <v>0.95487813180471637</v>
      </c>
      <c r="E39" s="123">
        <v>0.94039077308275854</v>
      </c>
      <c r="F39" s="123">
        <v>1.0080276554958589</v>
      </c>
      <c r="G39" s="123">
        <v>0.8929537969211867</v>
      </c>
      <c r="H39" s="123">
        <v>0.79668406203778164</v>
      </c>
      <c r="I39" s="123">
        <v>0.69257264675356711</v>
      </c>
      <c r="J39" s="123">
        <v>0.7305928412134538</v>
      </c>
      <c r="K39" s="123">
        <v>0.70208392462171854</v>
      </c>
      <c r="L39" s="123">
        <v>0.68166801860607484</v>
      </c>
      <c r="M39" s="123">
        <v>0.69036921956393393</v>
      </c>
      <c r="N39" s="123">
        <v>0.61101783874367788</v>
      </c>
      <c r="O39" s="123">
        <v>0.61081464404598751</v>
      </c>
      <c r="P39" s="123">
        <v>0.63102433656532053</v>
      </c>
      <c r="Q39" s="123">
        <v>0.58483071028699674</v>
      </c>
      <c r="R39" s="123">
        <v>0.59556798211580442</v>
      </c>
      <c r="S39" s="123">
        <v>0.61819203450205829</v>
      </c>
      <c r="T39" s="123">
        <v>0.62655294756357427</v>
      </c>
      <c r="U39" s="123">
        <v>0.6076155174720429</v>
      </c>
      <c r="V39" s="123">
        <v>0.60876442135353115</v>
      </c>
      <c r="W39" s="123">
        <v>0.58063031296983625</v>
      </c>
      <c r="X39" s="123">
        <v>0.54573370793841991</v>
      </c>
      <c r="Y39" s="123">
        <v>0.5281533978945121</v>
      </c>
      <c r="DA39" s="130" t="s">
        <v>3119</v>
      </c>
    </row>
    <row r="40" spans="1:105" ht="12" customHeight="1" x14ac:dyDescent="0.25">
      <c r="A40" s="97" t="s">
        <v>50</v>
      </c>
      <c r="B40" s="99">
        <v>2.5520963724448662</v>
      </c>
      <c r="C40" s="99">
        <v>2.489317819465128</v>
      </c>
      <c r="D40" s="99">
        <v>2.5174616305336506</v>
      </c>
      <c r="E40" s="99">
        <v>2.4490576925318885</v>
      </c>
      <c r="F40" s="99">
        <v>2.6268969354341105</v>
      </c>
      <c r="G40" s="99">
        <v>2.44813136877801</v>
      </c>
      <c r="H40" s="99">
        <v>2.3321304239329352</v>
      </c>
      <c r="I40" s="99">
        <v>2.0963724272016306</v>
      </c>
      <c r="J40" s="99">
        <v>2.0332659430490616</v>
      </c>
      <c r="K40" s="99">
        <v>1.9231940768081011</v>
      </c>
      <c r="L40" s="99">
        <v>1.8674843849295564</v>
      </c>
      <c r="M40" s="99">
        <v>1.916060071854752</v>
      </c>
      <c r="N40" s="99">
        <v>1.6364851441421477</v>
      </c>
      <c r="O40" s="99">
        <v>1.6314285795333618</v>
      </c>
      <c r="P40" s="99">
        <v>1.6710458879710837</v>
      </c>
      <c r="Q40" s="99">
        <v>1.6038895975442715</v>
      </c>
      <c r="R40" s="99">
        <v>1.6766966402285433</v>
      </c>
      <c r="S40" s="99">
        <v>1.8252761335073533</v>
      </c>
      <c r="T40" s="99">
        <v>1.8855568916356518</v>
      </c>
      <c r="U40" s="99">
        <v>1.8780434229642138</v>
      </c>
      <c r="V40" s="99">
        <v>1.8617482730649182</v>
      </c>
      <c r="W40" s="99">
        <v>1.7332989718161105</v>
      </c>
      <c r="X40" s="99">
        <v>1.5209991929863773</v>
      </c>
      <c r="Y40" s="99">
        <v>1.4286987825797519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33.228912015390783</v>
      </c>
      <c r="C43" s="118">
        <f t="shared" si="14"/>
        <v>37.59575037299529</v>
      </c>
      <c r="D43" s="118">
        <f t="shared" si="14"/>
        <v>37.270367622225848</v>
      </c>
      <c r="E43" s="118">
        <f t="shared" si="14"/>
        <v>36.331151833723716</v>
      </c>
      <c r="F43" s="118">
        <f t="shared" si="14"/>
        <v>41.650129424511725</v>
      </c>
      <c r="G43" s="118">
        <f t="shared" si="14"/>
        <v>45.414049819447108</v>
      </c>
      <c r="H43" s="118">
        <f t="shared" si="14"/>
        <v>43.771089654612567</v>
      </c>
      <c r="I43" s="118">
        <f t="shared" si="14"/>
        <v>39.908151527353745</v>
      </c>
      <c r="J43" s="118">
        <f t="shared" si="14"/>
        <v>44.056271351209546</v>
      </c>
      <c r="K43" s="118">
        <f t="shared" si="14"/>
        <v>46.952254798942583</v>
      </c>
      <c r="L43" s="118">
        <f t="shared" si="14"/>
        <v>42.184474733356907</v>
      </c>
      <c r="M43" s="118">
        <f t="shared" si="14"/>
        <v>41.306298631036334</v>
      </c>
      <c r="N43" s="118">
        <f t="shared" si="14"/>
        <v>39.118673335307278</v>
      </c>
      <c r="O43" s="118">
        <f t="shared" si="14"/>
        <v>38.690754490228244</v>
      </c>
      <c r="P43" s="118">
        <f t="shared" si="14"/>
        <v>31.812585303571367</v>
      </c>
      <c r="Q43" s="118">
        <f t="shared" si="14"/>
        <v>37.498557727946121</v>
      </c>
      <c r="R43" s="118">
        <f t="shared" ref="R43:V43" si="15">R44+R47+R49+R58</f>
        <v>37.054964607592979</v>
      </c>
      <c r="S43" s="118">
        <f t="shared" si="15"/>
        <v>33.227588847844402</v>
      </c>
      <c r="T43" s="118">
        <f t="shared" si="15"/>
        <v>40.086069522851822</v>
      </c>
      <c r="U43" s="118">
        <f t="shared" si="15"/>
        <v>35.6239844847981</v>
      </c>
      <c r="V43" s="118">
        <f t="shared" si="15"/>
        <v>35.812805355071589</v>
      </c>
      <c r="W43" s="118">
        <f t="shared" ref="W43:Y43" si="16">W44+W47+W49+W58</f>
        <v>38.96419062237797</v>
      </c>
      <c r="X43" s="118">
        <f t="shared" si="16"/>
        <v>36.595578043311995</v>
      </c>
      <c r="Y43" s="118">
        <f t="shared" si="16"/>
        <v>33.013293194733194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28.532702332820289</v>
      </c>
      <c r="C44" s="123">
        <f t="shared" si="17"/>
        <v>32.982252995985334</v>
      </c>
      <c r="D44" s="123">
        <f t="shared" si="17"/>
        <v>32.537357867301985</v>
      </c>
      <c r="E44" s="123">
        <f t="shared" si="17"/>
        <v>31.712402673597435</v>
      </c>
      <c r="F44" s="123">
        <f t="shared" si="17"/>
        <v>36.238959225774508</v>
      </c>
      <c r="G44" s="123">
        <f t="shared" si="17"/>
        <v>40.109276854856695</v>
      </c>
      <c r="H44" s="123">
        <f t="shared" si="17"/>
        <v>38.451722575882926</v>
      </c>
      <c r="I44" s="123">
        <f t="shared" si="17"/>
        <v>35.065245914247647</v>
      </c>
      <c r="J44" s="123">
        <f t="shared" si="17"/>
        <v>38.985949446570515</v>
      </c>
      <c r="K44" s="123">
        <f t="shared" si="17"/>
        <v>41.695009233967369</v>
      </c>
      <c r="L44" s="123">
        <f t="shared" si="17"/>
        <v>37.641384444069054</v>
      </c>
      <c r="M44" s="123">
        <f t="shared" si="17"/>
        <v>36.251551411723575</v>
      </c>
      <c r="N44" s="123">
        <f t="shared" si="17"/>
        <v>34.790003591558332</v>
      </c>
      <c r="O44" s="123">
        <f t="shared" si="17"/>
        <v>34.417110450721225</v>
      </c>
      <c r="P44" s="123">
        <f t="shared" si="17"/>
        <v>27.506243822350015</v>
      </c>
      <c r="Q44" s="123">
        <f t="shared" si="17"/>
        <v>33.148128169552145</v>
      </c>
      <c r="R44" s="123">
        <f t="shared" ref="R44:V44" si="18">SUM(R45:R46)</f>
        <v>32.735702166252764</v>
      </c>
      <c r="S44" s="123">
        <f t="shared" si="18"/>
        <v>29.19487737142618</v>
      </c>
      <c r="T44" s="123">
        <f t="shared" si="18"/>
        <v>35.049438278129301</v>
      </c>
      <c r="U44" s="123">
        <f t="shared" si="18"/>
        <v>31.235745673425807</v>
      </c>
      <c r="V44" s="123">
        <f t="shared" si="18"/>
        <v>31.287450420450444</v>
      </c>
      <c r="W44" s="123">
        <f t="shared" ref="W44:Y44" si="19">SUM(W45:W46)</f>
        <v>34.576838534584788</v>
      </c>
      <c r="X44" s="123">
        <f t="shared" si="19"/>
        <v>33.106024072950461</v>
      </c>
      <c r="Y44" s="123">
        <f t="shared" si="19"/>
        <v>29.707414150660529</v>
      </c>
      <c r="DA44" s="130" t="s">
        <v>3123</v>
      </c>
    </row>
    <row r="45" spans="1:105" ht="12" customHeight="1" x14ac:dyDescent="0.25">
      <c r="A45" s="97" t="s">
        <v>211</v>
      </c>
      <c r="B45" s="99">
        <v>28.532702332820289</v>
      </c>
      <c r="C45" s="99">
        <v>32.982252995985334</v>
      </c>
      <c r="D45" s="99">
        <v>32.537357867301985</v>
      </c>
      <c r="E45" s="99">
        <v>31.712402673597435</v>
      </c>
      <c r="F45" s="99">
        <v>36.238959225774508</v>
      </c>
      <c r="G45" s="99">
        <v>40.109276854856695</v>
      </c>
      <c r="H45" s="99">
        <v>38.451722575882926</v>
      </c>
      <c r="I45" s="99">
        <v>35.065245914247647</v>
      </c>
      <c r="J45" s="99">
        <v>38.985949446570515</v>
      </c>
      <c r="K45" s="99">
        <v>41.695009233967369</v>
      </c>
      <c r="L45" s="99">
        <v>37.641384444069054</v>
      </c>
      <c r="M45" s="99">
        <v>36.251551411723575</v>
      </c>
      <c r="N45" s="99">
        <v>34.790003591558332</v>
      </c>
      <c r="O45" s="99">
        <v>34.417110450721225</v>
      </c>
      <c r="P45" s="99">
        <v>27.506243822350015</v>
      </c>
      <c r="Q45" s="99">
        <v>33.148128169552145</v>
      </c>
      <c r="R45" s="99">
        <v>32.735702166252764</v>
      </c>
      <c r="S45" s="99">
        <v>29.19487737142618</v>
      </c>
      <c r="T45" s="99">
        <v>35.049438278129301</v>
      </c>
      <c r="U45" s="99">
        <v>31.235745673425807</v>
      </c>
      <c r="V45" s="99">
        <v>31.287450420450444</v>
      </c>
      <c r="W45" s="99">
        <v>34.576838534584788</v>
      </c>
      <c r="X45" s="99">
        <v>33.106024072950461</v>
      </c>
      <c r="Y45" s="99">
        <v>29.707414150660529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3.690819724662187</v>
      </c>
      <c r="C49" s="123">
        <v>3.6592265787083753</v>
      </c>
      <c r="D49" s="123">
        <v>3.7757114750657221</v>
      </c>
      <c r="E49" s="123">
        <v>3.6847732414479495</v>
      </c>
      <c r="F49" s="123">
        <v>4.4112842596286601</v>
      </c>
      <c r="G49" s="123">
        <v>4.4160166568904673</v>
      </c>
      <c r="H49" s="123">
        <v>4.5310619386584774</v>
      </c>
      <c r="I49" s="123">
        <v>4.1539910866779568</v>
      </c>
      <c r="J49" s="123">
        <v>4.3905948206749539</v>
      </c>
      <c r="K49" s="123">
        <v>4.5993754667211082</v>
      </c>
      <c r="L49" s="123">
        <v>3.9023689311951175</v>
      </c>
      <c r="M49" s="123">
        <v>4.4042412903790833</v>
      </c>
      <c r="N49" s="123">
        <v>3.7470337674738152</v>
      </c>
      <c r="O49" s="123">
        <v>3.6819428331722981</v>
      </c>
      <c r="P49" s="123">
        <v>3.7023771725271826</v>
      </c>
      <c r="Q49" s="123">
        <v>3.777464515685276</v>
      </c>
      <c r="R49" s="123">
        <v>3.7261873005284398</v>
      </c>
      <c r="S49" s="123">
        <v>3.4176409063283</v>
      </c>
      <c r="T49" s="123">
        <v>4.4159297953532404</v>
      </c>
      <c r="U49" s="123">
        <v>3.7886444135444779</v>
      </c>
      <c r="V49" s="123">
        <v>3.9313521405172613</v>
      </c>
      <c r="W49" s="123">
        <v>3.8234395107383907</v>
      </c>
      <c r="X49" s="123">
        <v>2.9926374821355046</v>
      </c>
      <c r="Y49" s="123">
        <v>2.8312612690158434</v>
      </c>
      <c r="DA49" s="130" t="s">
        <v>3128</v>
      </c>
    </row>
    <row r="50" spans="1:105" ht="12" customHeight="1" x14ac:dyDescent="0.25">
      <c r="A50" s="97" t="s">
        <v>138</v>
      </c>
      <c r="B50" s="99">
        <v>6.8917094544544808</v>
      </c>
      <c r="C50" s="99">
        <v>6.9211560608290403</v>
      </c>
      <c r="D50" s="99">
        <v>6.9232700490037153</v>
      </c>
      <c r="E50" s="99">
        <v>6.3053220927722</v>
      </c>
      <c r="F50" s="99">
        <v>7.0925776430956038</v>
      </c>
      <c r="G50" s="99">
        <v>6.7817906145353728</v>
      </c>
      <c r="H50" s="99">
        <v>6.6815405061319293</v>
      </c>
      <c r="I50" s="99">
        <v>5.7476509051759477</v>
      </c>
      <c r="J50" s="99">
        <v>5.7787223111370585</v>
      </c>
      <c r="K50" s="99">
        <v>6.0945257275924751</v>
      </c>
      <c r="L50" s="99">
        <v>5.4801006289812175</v>
      </c>
      <c r="M50" s="99">
        <v>6.5573925074461394</v>
      </c>
      <c r="N50" s="99">
        <v>5.7208959040097476</v>
      </c>
      <c r="O50" s="99">
        <v>5.5892722382193725</v>
      </c>
      <c r="P50" s="99">
        <v>5.4843009136818388</v>
      </c>
      <c r="Q50" s="99">
        <v>5.4780119905693327</v>
      </c>
      <c r="R50" s="99">
        <v>5.2668191715579464</v>
      </c>
      <c r="S50" s="99">
        <v>4.6516068958096053</v>
      </c>
      <c r="T50" s="99">
        <v>5.8233506010204259</v>
      </c>
      <c r="U50" s="99">
        <v>4.8337959579841492</v>
      </c>
      <c r="V50" s="99">
        <v>4.7549855426164944</v>
      </c>
      <c r="W50" s="99">
        <v>4.2482516343695949</v>
      </c>
      <c r="X50" s="99">
        <v>3.1205660986381569</v>
      </c>
      <c r="Y50" s="99">
        <v>2.9471954521533164</v>
      </c>
      <c r="DA50" s="63" t="s">
        <v>3129</v>
      </c>
    </row>
    <row r="51" spans="1:105" ht="12" customHeight="1" x14ac:dyDescent="0.25">
      <c r="A51" s="97" t="s">
        <v>137</v>
      </c>
      <c r="B51" s="99">
        <v>1.2658609378172612</v>
      </c>
      <c r="C51" s="99">
        <v>1.1001151357887287</v>
      </c>
      <c r="D51" s="99">
        <v>1.2842202513489889</v>
      </c>
      <c r="E51" s="99">
        <v>0.97429642988751863</v>
      </c>
      <c r="F51" s="99">
        <v>1.3538173959881938</v>
      </c>
      <c r="G51" s="99">
        <v>1.0708422552139989</v>
      </c>
      <c r="H51" s="99">
        <v>1.0254040384546432</v>
      </c>
      <c r="I51" s="99">
        <v>0.81115572710398087</v>
      </c>
      <c r="J51" s="99">
        <v>1.0283457125190816</v>
      </c>
      <c r="K51" s="99">
        <v>0.86420370166193694</v>
      </c>
      <c r="L51" s="99">
        <v>0.73665899020725711</v>
      </c>
      <c r="M51" s="99">
        <v>1.1185904264069109</v>
      </c>
      <c r="N51" s="99">
        <v>0.71954214382730664</v>
      </c>
      <c r="O51" s="99">
        <v>0.66970767885624949</v>
      </c>
      <c r="P51" s="99">
        <v>1.0954019538860287</v>
      </c>
      <c r="Q51" s="99">
        <v>0.70519781090551348</v>
      </c>
      <c r="R51" s="99">
        <v>0.64807402372083056</v>
      </c>
      <c r="S51" s="99">
        <v>0.6266903590161722</v>
      </c>
      <c r="T51" s="99">
        <v>0.71409440235513655</v>
      </c>
      <c r="U51" s="99">
        <v>0.70097900702920624</v>
      </c>
      <c r="V51" s="99">
        <v>0.76071784941954734</v>
      </c>
      <c r="W51" s="99">
        <v>0.84944256693178077</v>
      </c>
      <c r="X51" s="99">
        <v>0.27385341356381848</v>
      </c>
      <c r="Y51" s="99">
        <v>0.53412357404369015</v>
      </c>
      <c r="DA51" s="63" t="s">
        <v>3130</v>
      </c>
    </row>
    <row r="52" spans="1:105" ht="12" customHeight="1" x14ac:dyDescent="0.25">
      <c r="A52" s="100" t="s">
        <v>211</v>
      </c>
      <c r="B52" s="102">
        <v>1.2658609378172612</v>
      </c>
      <c r="C52" s="102">
        <v>1.1001151357887287</v>
      </c>
      <c r="D52" s="102">
        <v>1.2842202513489889</v>
      </c>
      <c r="E52" s="102">
        <v>0.97429642988751863</v>
      </c>
      <c r="F52" s="102">
        <v>1.3538173959881938</v>
      </c>
      <c r="G52" s="102">
        <v>1.0708422552139989</v>
      </c>
      <c r="H52" s="102">
        <v>1.0254040384546432</v>
      </c>
      <c r="I52" s="102">
        <v>0.81115572710398087</v>
      </c>
      <c r="J52" s="102">
        <v>1.0283457125190816</v>
      </c>
      <c r="K52" s="102">
        <v>0.86420370166193694</v>
      </c>
      <c r="L52" s="102">
        <v>0.73665899020725711</v>
      </c>
      <c r="M52" s="102">
        <v>1.1185904264069109</v>
      </c>
      <c r="N52" s="102">
        <v>0.71954214382730664</v>
      </c>
      <c r="O52" s="102">
        <v>0.66970767885624949</v>
      </c>
      <c r="P52" s="102">
        <v>1.0954019538860287</v>
      </c>
      <c r="Q52" s="102">
        <v>0.70519781090551348</v>
      </c>
      <c r="R52" s="102">
        <v>0.64807402372083056</v>
      </c>
      <c r="S52" s="102">
        <v>0.6266903590161722</v>
      </c>
      <c r="T52" s="102">
        <v>0.71409440235513655</v>
      </c>
      <c r="U52" s="102">
        <v>0.70097900702920624</v>
      </c>
      <c r="V52" s="102">
        <v>0.76071784941954734</v>
      </c>
      <c r="W52" s="102">
        <v>0.84944256693178077</v>
      </c>
      <c r="X52" s="102">
        <v>0.27385341356381848</v>
      </c>
      <c r="Y52" s="102">
        <v>0.53412357404369015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1.0053899579083074</v>
      </c>
      <c r="C58" s="123">
        <v>0.95427079830157824</v>
      </c>
      <c r="D58" s="123">
        <v>0.95729827985814453</v>
      </c>
      <c r="E58" s="123">
        <v>0.93397591867833774</v>
      </c>
      <c r="F58" s="123">
        <v>0.99988593910856094</v>
      </c>
      <c r="G58" s="123">
        <v>0.88875630769994574</v>
      </c>
      <c r="H58" s="123">
        <v>0.78830514007116947</v>
      </c>
      <c r="I58" s="123">
        <v>0.68891452642814077</v>
      </c>
      <c r="J58" s="123">
        <v>0.67972708396407233</v>
      </c>
      <c r="K58" s="123">
        <v>0.65787009825410669</v>
      </c>
      <c r="L58" s="123">
        <v>0.64072135809273545</v>
      </c>
      <c r="M58" s="123">
        <v>0.65050592893367498</v>
      </c>
      <c r="N58" s="123">
        <v>0.58163597627512764</v>
      </c>
      <c r="O58" s="123">
        <v>0.59170120633472079</v>
      </c>
      <c r="P58" s="123">
        <v>0.60396430869417039</v>
      </c>
      <c r="Q58" s="123">
        <v>0.57296504270869986</v>
      </c>
      <c r="R58" s="123">
        <v>0.59307514081178014</v>
      </c>
      <c r="S58" s="123">
        <v>0.61507057008992039</v>
      </c>
      <c r="T58" s="123">
        <v>0.62070144936927574</v>
      </c>
      <c r="U58" s="123">
        <v>0.59959439782781165</v>
      </c>
      <c r="V58" s="123">
        <v>0.59400279410388901</v>
      </c>
      <c r="W58" s="123">
        <v>0.56391257705479447</v>
      </c>
      <c r="X58" s="123">
        <v>0.49691648822602635</v>
      </c>
      <c r="Y58" s="123">
        <v>0.47461777505681824</v>
      </c>
      <c r="DA58" s="130" t="s">
        <v>3137</v>
      </c>
    </row>
    <row r="59" spans="1:105" ht="12" customHeight="1" x14ac:dyDescent="0.25">
      <c r="A59" s="97" t="s">
        <v>50</v>
      </c>
      <c r="B59" s="99">
        <v>2.5520963724448666</v>
      </c>
      <c r="C59" s="99">
        <v>2.4891469184178137</v>
      </c>
      <c r="D59" s="99">
        <v>2.5185489114678088</v>
      </c>
      <c r="E59" s="99">
        <v>2.4517006954270175</v>
      </c>
      <c r="F59" s="99">
        <v>2.6296780245247566</v>
      </c>
      <c r="G59" s="99">
        <v>2.4505080204580807</v>
      </c>
      <c r="H59" s="99">
        <v>2.3331363342615341</v>
      </c>
      <c r="I59" s="99">
        <v>2.096461528231135</v>
      </c>
      <c r="J59" s="99">
        <v>2.0335116992822173</v>
      </c>
      <c r="K59" s="99">
        <v>1.9233266663557513</v>
      </c>
      <c r="L59" s="99">
        <v>1.8675813912529784</v>
      </c>
      <c r="M59" s="99">
        <v>1.9160453940204321</v>
      </c>
      <c r="N59" s="99">
        <v>1.6363934264790267</v>
      </c>
      <c r="O59" s="99">
        <v>1.6312922172571238</v>
      </c>
      <c r="P59" s="99">
        <v>1.6710211425494168</v>
      </c>
      <c r="Q59" s="99">
        <v>1.6039978262541825</v>
      </c>
      <c r="R59" s="99">
        <v>1.677041783579083</v>
      </c>
      <c r="S59" s="99">
        <v>1.8256485969961451</v>
      </c>
      <c r="T59" s="99">
        <v>1.8857122860175886</v>
      </c>
      <c r="U59" s="99">
        <v>1.8777957989086766</v>
      </c>
      <c r="V59" s="99">
        <v>1.8611542285297025</v>
      </c>
      <c r="W59" s="99">
        <v>1.7329612462286674</v>
      </c>
      <c r="X59" s="99">
        <v>1.5221972068427581</v>
      </c>
      <c r="Y59" s="99">
        <v>1.4302643339336585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26.666891261692665</v>
      </c>
      <c r="C62" s="118">
        <f t="shared" si="21"/>
        <v>27.944131108446349</v>
      </c>
      <c r="D62" s="118">
        <f t="shared" si="21"/>
        <v>27.124128675421343</v>
      </c>
      <c r="E62" s="118">
        <f t="shared" si="21"/>
        <v>30.009651286955712</v>
      </c>
      <c r="F62" s="118">
        <f t="shared" si="21"/>
        <v>30.735205942537661</v>
      </c>
      <c r="G62" s="118">
        <f t="shared" si="21"/>
        <v>32.496550717445295</v>
      </c>
      <c r="H62" s="118">
        <f t="shared" si="21"/>
        <v>30.647953475058618</v>
      </c>
      <c r="I62" s="118">
        <f t="shared" si="21"/>
        <v>29.725648425259468</v>
      </c>
      <c r="J62" s="118">
        <f t="shared" si="21"/>
        <v>29.098793752897528</v>
      </c>
      <c r="K62" s="118">
        <f t="shared" si="21"/>
        <v>29.688356830392181</v>
      </c>
      <c r="L62" s="118">
        <f t="shared" si="21"/>
        <v>32.493524508336151</v>
      </c>
      <c r="M62" s="118">
        <f t="shared" si="21"/>
        <v>30.716440497207763</v>
      </c>
      <c r="N62" s="118">
        <f t="shared" si="21"/>
        <v>30.212246467357833</v>
      </c>
      <c r="O62" s="118">
        <f t="shared" si="21"/>
        <v>29.778179721594274</v>
      </c>
      <c r="P62" s="118">
        <f t="shared" si="21"/>
        <v>24.805219357315405</v>
      </c>
      <c r="Q62" s="118">
        <f t="shared" si="21"/>
        <v>27.778793417965566</v>
      </c>
      <c r="R62" s="118">
        <f t="shared" ref="R62:V62" si="22">R63+R66+R68+R77</f>
        <v>27.722640718837646</v>
      </c>
      <c r="S62" s="118">
        <f t="shared" si="22"/>
        <v>27.880570287372738</v>
      </c>
      <c r="T62" s="118">
        <f t="shared" si="22"/>
        <v>26.387048767243581</v>
      </c>
      <c r="U62" s="118">
        <f t="shared" si="22"/>
        <v>25.458450893550818</v>
      </c>
      <c r="V62" s="118">
        <f t="shared" si="22"/>
        <v>25.215654786239988</v>
      </c>
      <c r="W62" s="118">
        <f t="shared" ref="W62:Y62" si="23">W63+W66+W68+W77</f>
        <v>27.955011432319054</v>
      </c>
      <c r="X62" s="118">
        <f t="shared" si="23"/>
        <v>23.739418150734885</v>
      </c>
      <c r="Y62" s="118">
        <f t="shared" si="23"/>
        <v>20.809993595324581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20.218643853113992</v>
      </c>
      <c r="C63" s="123">
        <f t="shared" si="24"/>
        <v>21.400549091042862</v>
      </c>
      <c r="D63" s="123">
        <f t="shared" si="24"/>
        <v>20.647071444295111</v>
      </c>
      <c r="E63" s="123">
        <f t="shared" si="24"/>
        <v>23.675501701357948</v>
      </c>
      <c r="F63" s="123">
        <f t="shared" si="24"/>
        <v>24.869569905595085</v>
      </c>
      <c r="G63" s="123">
        <f t="shared" si="24"/>
        <v>26.313378139192665</v>
      </c>
      <c r="H63" s="123">
        <f t="shared" si="24"/>
        <v>24.43850297155598</v>
      </c>
      <c r="I63" s="123">
        <f t="shared" si="24"/>
        <v>23.940301662398337</v>
      </c>
      <c r="J63" s="123">
        <f t="shared" si="24"/>
        <v>24.092860120163518</v>
      </c>
      <c r="K63" s="123">
        <f t="shared" si="24"/>
        <v>24.523938597339555</v>
      </c>
      <c r="L63" s="123">
        <f t="shared" si="24"/>
        <v>26.746519094480536</v>
      </c>
      <c r="M63" s="123">
        <f t="shared" si="24"/>
        <v>24.902283674035807</v>
      </c>
      <c r="N63" s="123">
        <f t="shared" si="24"/>
        <v>24.878967833016311</v>
      </c>
      <c r="O63" s="123">
        <f t="shared" si="24"/>
        <v>24.545753964331499</v>
      </c>
      <c r="P63" s="123">
        <f t="shared" si="24"/>
        <v>19.852148404827577</v>
      </c>
      <c r="Q63" s="123">
        <f t="shared" si="24"/>
        <v>22.841832440364666</v>
      </c>
      <c r="R63" s="123">
        <f t="shared" ref="R63:V63" si="25">SUM(R64:R65)</f>
        <v>22.705936785286859</v>
      </c>
      <c r="S63" s="123">
        <f t="shared" si="25"/>
        <v>22.771588996422143</v>
      </c>
      <c r="T63" s="123">
        <f t="shared" si="25"/>
        <v>21.371658498260665</v>
      </c>
      <c r="U63" s="123">
        <f t="shared" si="25"/>
        <v>20.543384350078341</v>
      </c>
      <c r="V63" s="123">
        <f t="shared" si="25"/>
        <v>20.243306414901646</v>
      </c>
      <c r="W63" s="123">
        <f t="shared" ref="W63:Y63" si="26">SUM(W64:W65)</f>
        <v>23.567745805570038</v>
      </c>
      <c r="X63" s="123">
        <f t="shared" si="26"/>
        <v>20.479989752514072</v>
      </c>
      <c r="Y63" s="123">
        <f t="shared" si="26"/>
        <v>17.827335958045371</v>
      </c>
      <c r="DA63" s="130" t="s">
        <v>3141</v>
      </c>
    </row>
    <row r="64" spans="1:105" ht="12" customHeight="1" x14ac:dyDescent="0.25">
      <c r="A64" s="97" t="s">
        <v>212</v>
      </c>
      <c r="B64" s="99">
        <v>20.218643853113992</v>
      </c>
      <c r="C64" s="99">
        <v>21.400549091042862</v>
      </c>
      <c r="D64" s="99">
        <v>20.647071444295111</v>
      </c>
      <c r="E64" s="99">
        <v>23.675501701357948</v>
      </c>
      <c r="F64" s="99">
        <v>24.869569905595085</v>
      </c>
      <c r="G64" s="99">
        <v>26.313378139192665</v>
      </c>
      <c r="H64" s="99">
        <v>24.43850297155598</v>
      </c>
      <c r="I64" s="99">
        <v>23.940301662398337</v>
      </c>
      <c r="J64" s="99">
        <v>24.092860120163518</v>
      </c>
      <c r="K64" s="99">
        <v>24.523938597339555</v>
      </c>
      <c r="L64" s="99">
        <v>26.746519094480536</v>
      </c>
      <c r="M64" s="99">
        <v>24.902283674035807</v>
      </c>
      <c r="N64" s="99">
        <v>24.878967833016311</v>
      </c>
      <c r="O64" s="99">
        <v>24.545753964331499</v>
      </c>
      <c r="P64" s="99">
        <v>19.852148404827577</v>
      </c>
      <c r="Q64" s="99">
        <v>22.841832440364666</v>
      </c>
      <c r="R64" s="99">
        <v>22.705936785286859</v>
      </c>
      <c r="S64" s="99">
        <v>22.771588996422143</v>
      </c>
      <c r="T64" s="99">
        <v>21.371658498260665</v>
      </c>
      <c r="U64" s="99">
        <v>20.543384350078341</v>
      </c>
      <c r="V64" s="99">
        <v>20.243306414901646</v>
      </c>
      <c r="W64" s="99">
        <v>23.567745805570038</v>
      </c>
      <c r="X64" s="99">
        <v>20.479989752514072</v>
      </c>
      <c r="Y64" s="99">
        <v>17.827335958045371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4.2869926837066163</v>
      </c>
      <c r="C68" s="123">
        <v>4.378235464921703</v>
      </c>
      <c r="D68" s="123">
        <v>4.3137962248578168</v>
      </c>
      <c r="E68" s="123">
        <v>4.2433514509095671</v>
      </c>
      <c r="F68" s="123">
        <v>3.8483121481379894</v>
      </c>
      <c r="G68" s="123">
        <v>4.0535730486225123</v>
      </c>
      <c r="H68" s="123">
        <v>4.1192536319007891</v>
      </c>
      <c r="I68" s="123">
        <v>3.9948120827508165</v>
      </c>
      <c r="J68" s="123">
        <v>3.4763519553594229</v>
      </c>
      <c r="K68" s="123">
        <v>3.5775578986122372</v>
      </c>
      <c r="L68" s="123">
        <v>4.0883922517232536</v>
      </c>
      <c r="M68" s="123">
        <v>4.0425830172918475</v>
      </c>
      <c r="N68" s="123">
        <v>3.9603346998711895</v>
      </c>
      <c r="O68" s="123">
        <v>3.745912870091296</v>
      </c>
      <c r="P68" s="123">
        <v>3.61621939178315</v>
      </c>
      <c r="Q68" s="123">
        <v>3.5335061430183421</v>
      </c>
      <c r="R68" s="123">
        <v>3.5725271340559841</v>
      </c>
      <c r="S68" s="123">
        <v>3.478768220157098</v>
      </c>
      <c r="T68" s="123">
        <v>3.4216715089783132</v>
      </c>
      <c r="U68" s="123">
        <v>3.2991371190688845</v>
      </c>
      <c r="V68" s="123">
        <v>3.2560881263013148</v>
      </c>
      <c r="W68" s="123">
        <v>2.7815341766010215</v>
      </c>
      <c r="X68" s="123">
        <v>2.0100104567618255</v>
      </c>
      <c r="Y68" s="123">
        <v>1.8679510510176194</v>
      </c>
      <c r="DA68" s="130" t="s">
        <v>3146</v>
      </c>
    </row>
    <row r="69" spans="1:105" ht="12" customHeight="1" x14ac:dyDescent="0.25">
      <c r="A69" s="97" t="s">
        <v>134</v>
      </c>
      <c r="B69" s="99">
        <v>4.9241783986807803</v>
      </c>
      <c r="C69" s="99">
        <v>5.0080226632768348</v>
      </c>
      <c r="D69" s="99">
        <v>4.9657711342481612</v>
      </c>
      <c r="E69" s="99">
        <v>4.9723666650585487</v>
      </c>
      <c r="F69" s="99">
        <v>4.6563195793992458</v>
      </c>
      <c r="G69" s="99">
        <v>4.7602350762356798</v>
      </c>
      <c r="H69" s="99">
        <v>4.6372981662772732</v>
      </c>
      <c r="I69" s="99">
        <v>4.2604982113057464</v>
      </c>
      <c r="J69" s="99">
        <v>3.7352352276460556</v>
      </c>
      <c r="K69" s="99">
        <v>3.8194430928115302</v>
      </c>
      <c r="L69" s="99">
        <v>4.2806671855721232</v>
      </c>
      <c r="M69" s="99">
        <v>4.2161419496786898</v>
      </c>
      <c r="N69" s="99">
        <v>4.1071820587544599</v>
      </c>
      <c r="O69" s="99">
        <v>3.8884684940063976</v>
      </c>
      <c r="P69" s="99">
        <v>3.7092782776564919</v>
      </c>
      <c r="Q69" s="99">
        <v>3.6215821776421966</v>
      </c>
      <c r="R69" s="99">
        <v>3.6616776086491196</v>
      </c>
      <c r="S69" s="99">
        <v>3.5652395216015305</v>
      </c>
      <c r="T69" s="99">
        <v>3.5188684065849025</v>
      </c>
      <c r="U69" s="99">
        <v>3.381739101783011</v>
      </c>
      <c r="V69" s="99">
        <v>3.3433479041902427</v>
      </c>
      <c r="W69" s="99">
        <v>2.8602734311892402</v>
      </c>
      <c r="X69" s="99">
        <v>2.095018066985308</v>
      </c>
      <c r="Y69" s="99">
        <v>1.9438595210172409</v>
      </c>
      <c r="DA69" s="63" t="s">
        <v>3147</v>
      </c>
    </row>
    <row r="70" spans="1:105" ht="12" customHeight="1" x14ac:dyDescent="0.25">
      <c r="A70" s="97" t="s">
        <v>133</v>
      </c>
      <c r="B70" s="99">
        <v>0.90441045046271284</v>
      </c>
      <c r="C70" s="99">
        <v>0.79059793136386347</v>
      </c>
      <c r="D70" s="99">
        <v>0.91362738088907891</v>
      </c>
      <c r="E70" s="99">
        <v>0.75576646689848248</v>
      </c>
      <c r="F70" s="99">
        <v>0.88049726710523413</v>
      </c>
      <c r="G70" s="99">
        <v>0.73558523114864405</v>
      </c>
      <c r="H70" s="99">
        <v>0.69606112221089489</v>
      </c>
      <c r="I70" s="99">
        <v>0.58824223840313739</v>
      </c>
      <c r="J70" s="99">
        <v>0.65049810106149564</v>
      </c>
      <c r="K70" s="99">
        <v>0.53062737193156018</v>
      </c>
      <c r="L70" s="99">
        <v>0.57333655416354412</v>
      </c>
      <c r="M70" s="99">
        <v>0.70903987203484686</v>
      </c>
      <c r="N70" s="99">
        <v>0.50711607531428471</v>
      </c>
      <c r="O70" s="99">
        <v>0.45592843391286325</v>
      </c>
      <c r="P70" s="99">
        <v>0.72481153660785691</v>
      </c>
      <c r="Q70" s="99">
        <v>0.45811805268920958</v>
      </c>
      <c r="R70" s="99">
        <v>0.44402667168848103</v>
      </c>
      <c r="S70" s="99">
        <v>0.47303969310955107</v>
      </c>
      <c r="T70" s="99">
        <v>0.43059513840703689</v>
      </c>
      <c r="U70" s="99">
        <v>0.48636244136273954</v>
      </c>
      <c r="V70" s="99">
        <v>0.52911109362727815</v>
      </c>
      <c r="W70" s="99">
        <v>0.58757151725085421</v>
      </c>
      <c r="X70" s="99">
        <v>0.20677359574096485</v>
      </c>
      <c r="Y70" s="99">
        <v>0.3773289822690572</v>
      </c>
      <c r="DA70" s="63" t="s">
        <v>3148</v>
      </c>
    </row>
    <row r="71" spans="1:105" ht="12" customHeight="1" x14ac:dyDescent="0.25">
      <c r="A71" s="100" t="s">
        <v>212</v>
      </c>
      <c r="B71" s="102">
        <v>0.90441045046271284</v>
      </c>
      <c r="C71" s="102">
        <v>0.79059793136386347</v>
      </c>
      <c r="D71" s="102">
        <v>0.91362738088907891</v>
      </c>
      <c r="E71" s="102">
        <v>0.75576646689848248</v>
      </c>
      <c r="F71" s="102">
        <v>0.88049726710523413</v>
      </c>
      <c r="G71" s="102">
        <v>0.73558523114864405</v>
      </c>
      <c r="H71" s="102">
        <v>0.69606112221089489</v>
      </c>
      <c r="I71" s="102">
        <v>0.58824223840313739</v>
      </c>
      <c r="J71" s="102">
        <v>0.65049810106149564</v>
      </c>
      <c r="K71" s="102">
        <v>0.53062737193156018</v>
      </c>
      <c r="L71" s="102">
        <v>0.57333655416354412</v>
      </c>
      <c r="M71" s="102">
        <v>0.70903987203484686</v>
      </c>
      <c r="N71" s="102">
        <v>0.50711607531428471</v>
      </c>
      <c r="O71" s="102">
        <v>0.45592843391286325</v>
      </c>
      <c r="P71" s="102">
        <v>0.72481153660785691</v>
      </c>
      <c r="Q71" s="102">
        <v>0.45811805268920958</v>
      </c>
      <c r="R71" s="102">
        <v>0.44402667168848103</v>
      </c>
      <c r="S71" s="102">
        <v>0.47303969310955107</v>
      </c>
      <c r="T71" s="102">
        <v>0.43059513840703689</v>
      </c>
      <c r="U71" s="102">
        <v>0.48636244136273954</v>
      </c>
      <c r="V71" s="102">
        <v>0.52911109362727815</v>
      </c>
      <c r="W71" s="102">
        <v>0.58757151725085421</v>
      </c>
      <c r="X71" s="102">
        <v>0.20677359574096485</v>
      </c>
      <c r="Y71" s="102">
        <v>0.3773289822690572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2.1612547248720553</v>
      </c>
      <c r="C77" s="123">
        <v>2.165346552481787</v>
      </c>
      <c r="D77" s="123">
        <v>2.1632610062684132</v>
      </c>
      <c r="E77" s="123">
        <v>2.090798134688197</v>
      </c>
      <c r="F77" s="123">
        <v>2.0173238888045861</v>
      </c>
      <c r="G77" s="123">
        <v>2.12959952963012</v>
      </c>
      <c r="H77" s="123">
        <v>2.090196871601846</v>
      </c>
      <c r="I77" s="123">
        <v>1.7905346801103146</v>
      </c>
      <c r="J77" s="123">
        <v>1.5295816773745876</v>
      </c>
      <c r="K77" s="123">
        <v>1.5868603344403882</v>
      </c>
      <c r="L77" s="123">
        <v>1.6586131621323601</v>
      </c>
      <c r="M77" s="123">
        <v>1.7715738058801078</v>
      </c>
      <c r="N77" s="123">
        <v>1.3729439344703325</v>
      </c>
      <c r="O77" s="123">
        <v>1.4865128871714794</v>
      </c>
      <c r="P77" s="123">
        <v>1.3368515607046776</v>
      </c>
      <c r="Q77" s="123">
        <v>1.4034548345825595</v>
      </c>
      <c r="R77" s="123">
        <v>1.444176799494802</v>
      </c>
      <c r="S77" s="123">
        <v>1.6302130707935001</v>
      </c>
      <c r="T77" s="123">
        <v>1.5937187600046012</v>
      </c>
      <c r="U77" s="123">
        <v>1.6159294244035918</v>
      </c>
      <c r="V77" s="123">
        <v>1.7162602450370261</v>
      </c>
      <c r="W77" s="123">
        <v>1.6057314501479956</v>
      </c>
      <c r="X77" s="123">
        <v>1.2494179414589879</v>
      </c>
      <c r="Y77" s="123">
        <v>1.1147065862615919</v>
      </c>
      <c r="DA77" s="130" t="s">
        <v>3155</v>
      </c>
    </row>
    <row r="78" spans="1:105" ht="12" customHeight="1" x14ac:dyDescent="0.25">
      <c r="A78" s="97" t="s">
        <v>189</v>
      </c>
      <c r="B78" s="99">
        <v>2.2291988949392767</v>
      </c>
      <c r="C78" s="99">
        <v>2.2462575594756271</v>
      </c>
      <c r="D78" s="99">
        <v>2.2631576180099522</v>
      </c>
      <c r="E78" s="99">
        <v>2.2299912812608382</v>
      </c>
      <c r="F78" s="99">
        <v>2.20354617861716</v>
      </c>
      <c r="G78" s="99">
        <v>2.2665354500940009</v>
      </c>
      <c r="H78" s="99">
        <v>2.1944083791445244</v>
      </c>
      <c r="I78" s="99">
        <v>1.8530194569153047</v>
      </c>
      <c r="J78" s="99">
        <v>1.6318747238897839</v>
      </c>
      <c r="K78" s="99">
        <v>1.6831005895921261</v>
      </c>
      <c r="L78" s="99">
        <v>1.7114569071952961</v>
      </c>
      <c r="M78" s="99">
        <v>1.7820786557142603</v>
      </c>
      <c r="N78" s="99">
        <v>1.3971170119836025</v>
      </c>
      <c r="O78" s="99">
        <v>1.5273404750181343</v>
      </c>
      <c r="P78" s="99">
        <v>1.3688349962876503</v>
      </c>
      <c r="Q78" s="99">
        <v>1.4361782319211343</v>
      </c>
      <c r="R78" s="99">
        <v>1.4777969568476319</v>
      </c>
      <c r="S78" s="99">
        <v>1.6685041715754971</v>
      </c>
      <c r="T78" s="99">
        <v>1.6367400978307838</v>
      </c>
      <c r="U78" s="99">
        <v>1.6561041778609784</v>
      </c>
      <c r="V78" s="99">
        <v>1.7634976259236796</v>
      </c>
      <c r="W78" s="99">
        <v>1.6599228451225343</v>
      </c>
      <c r="X78" s="99">
        <v>1.308938479853563</v>
      </c>
      <c r="Y78" s="99">
        <v>1.1902752908163028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3.0521910677627839</v>
      </c>
      <c r="C81" s="118">
        <f t="shared" si="28"/>
        <v>2.8571717687046627</v>
      </c>
      <c r="D81" s="118">
        <f t="shared" si="28"/>
        <v>2.5287920142366005</v>
      </c>
      <c r="E81" s="118">
        <f t="shared" si="28"/>
        <v>2.426439792007522</v>
      </c>
      <c r="F81" s="118">
        <f t="shared" si="28"/>
        <v>2.6214034339269157</v>
      </c>
      <c r="G81" s="118">
        <f t="shared" si="28"/>
        <v>2.1021280759535426</v>
      </c>
      <c r="H81" s="118">
        <f t="shared" si="28"/>
        <v>1.7749927609873266</v>
      </c>
      <c r="I81" s="118">
        <f t="shared" si="28"/>
        <v>1.4017486413822313</v>
      </c>
      <c r="J81" s="118">
        <f t="shared" si="28"/>
        <v>1.3489368989955037</v>
      </c>
      <c r="K81" s="118">
        <f t="shared" si="28"/>
        <v>1.3175613797517955</v>
      </c>
      <c r="L81" s="118">
        <f t="shared" si="28"/>
        <v>1.3462704958062088</v>
      </c>
      <c r="M81" s="118">
        <f t="shared" si="28"/>
        <v>1.4494478576039838</v>
      </c>
      <c r="N81" s="118">
        <f t="shared" si="28"/>
        <v>1.2867897686573355</v>
      </c>
      <c r="O81" s="118">
        <f t="shared" si="28"/>
        <v>1.2105166380217209</v>
      </c>
      <c r="P81" s="118">
        <f t="shared" si="28"/>
        <v>1.1191814154068569</v>
      </c>
      <c r="Q81" s="118">
        <f t="shared" si="28"/>
        <v>1.0799869323804296</v>
      </c>
      <c r="R81" s="118">
        <f t="shared" ref="R81:V81" si="29">R82+R85+R87+R100</f>
        <v>1.1128290579918807</v>
      </c>
      <c r="S81" s="118">
        <f t="shared" si="29"/>
        <v>1.1576441392549781</v>
      </c>
      <c r="T81" s="118">
        <f t="shared" si="29"/>
        <v>1.1800727301082725</v>
      </c>
      <c r="U81" s="118">
        <f t="shared" si="29"/>
        <v>1.1399422035091373</v>
      </c>
      <c r="V81" s="118">
        <f t="shared" si="29"/>
        <v>1.1192327149811234</v>
      </c>
      <c r="W81" s="118">
        <f t="shared" ref="W81:Y81" si="30">W82+W85+W87+W100</f>
        <v>1.0343121633171233</v>
      </c>
      <c r="X81" s="118">
        <f t="shared" si="30"/>
        <v>0.93260749329610682</v>
      </c>
      <c r="Y81" s="118">
        <f t="shared" si="30"/>
        <v>0.89568504984091757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2.1310035630814621</v>
      </c>
      <c r="C87" s="123">
        <v>2.0132229713321688</v>
      </c>
      <c r="D87" s="123">
        <v>1.6832406733302776</v>
      </c>
      <c r="E87" s="123">
        <v>1.5624275289939182</v>
      </c>
      <c r="F87" s="123">
        <v>1.6978110224523317</v>
      </c>
      <c r="G87" s="123">
        <v>1.3050675138284178</v>
      </c>
      <c r="H87" s="123">
        <v>1.0645394297122268</v>
      </c>
      <c r="I87" s="123">
        <v>0.78743728126622814</v>
      </c>
      <c r="J87" s="123">
        <v>0.71736551947513427</v>
      </c>
      <c r="K87" s="123">
        <v>0.71539617595120497</v>
      </c>
      <c r="L87" s="123">
        <v>0.75994944972307465</v>
      </c>
      <c r="M87" s="123">
        <v>0.85394017928207211</v>
      </c>
      <c r="N87" s="123">
        <v>0.76464112195543488</v>
      </c>
      <c r="O87" s="123">
        <v>0.69009902982884785</v>
      </c>
      <c r="P87" s="123">
        <v>0.57071215016807852</v>
      </c>
      <c r="Q87" s="123">
        <v>0.56758620161143947</v>
      </c>
      <c r="R87" s="123">
        <v>0.58390312356154872</v>
      </c>
      <c r="S87" s="123">
        <v>0.60485830890802805</v>
      </c>
      <c r="T87" s="123">
        <v>0.61545345428402476</v>
      </c>
      <c r="U87" s="123">
        <v>0.58882156687475129</v>
      </c>
      <c r="V87" s="123">
        <v>0.56896628701685958</v>
      </c>
      <c r="W87" s="123">
        <v>0.51084630102083395</v>
      </c>
      <c r="X87" s="123">
        <v>0.44439480633971512</v>
      </c>
      <c r="Y87" s="123">
        <v>0.4234974111293332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5.1725021629847259</v>
      </c>
      <c r="C92" s="102">
        <v>5.2062604982582767</v>
      </c>
      <c r="D92" s="102">
        <v>5.087534893712955</v>
      </c>
      <c r="E92" s="102">
        <v>4.9747348464393228</v>
      </c>
      <c r="F92" s="102">
        <v>5.5959664292601428</v>
      </c>
      <c r="G92" s="102">
        <v>5.0549866193673241</v>
      </c>
      <c r="H92" s="102">
        <v>4.8923775031284702</v>
      </c>
      <c r="I92" s="102">
        <v>4.4262056604596474</v>
      </c>
      <c r="J92" s="102">
        <v>4.2048538765249823</v>
      </c>
      <c r="K92" s="102">
        <v>4.2430608368417095</v>
      </c>
      <c r="L92" s="102">
        <v>4.5767764509014128</v>
      </c>
      <c r="M92" s="102">
        <v>5.109578989420398</v>
      </c>
      <c r="N92" s="102">
        <v>4.7256673338968103</v>
      </c>
      <c r="O92" s="102">
        <v>4.4813969381572027</v>
      </c>
      <c r="P92" s="102">
        <v>4.0508437475163594</v>
      </c>
      <c r="Q92" s="102">
        <v>4.0221191260904661</v>
      </c>
      <c r="R92" s="102">
        <v>4.0060878789386765</v>
      </c>
      <c r="S92" s="102">
        <v>3.96681456786223</v>
      </c>
      <c r="T92" s="102">
        <v>3.8710726249693641</v>
      </c>
      <c r="U92" s="102">
        <v>3.6105785058655804</v>
      </c>
      <c r="V92" s="102">
        <v>3.3253851059938406</v>
      </c>
      <c r="W92" s="102">
        <v>2.8828291980301217</v>
      </c>
      <c r="X92" s="102">
        <v>2.4085422792871967</v>
      </c>
      <c r="Y92" s="102">
        <v>2.2204225748450597</v>
      </c>
      <c r="DA92" s="131" t="s">
        <v>3169</v>
      </c>
    </row>
    <row r="93" spans="1:105" ht="12" customHeight="1" x14ac:dyDescent="0.25">
      <c r="A93" s="107" t="s">
        <v>123</v>
      </c>
      <c r="B93" s="105">
        <v>0.95002304529376258</v>
      </c>
      <c r="C93" s="105">
        <v>0.82692845373396762</v>
      </c>
      <c r="D93" s="105">
        <v>0.94562087711393483</v>
      </c>
      <c r="E93" s="105">
        <v>0.77226357828926462</v>
      </c>
      <c r="F93" s="105">
        <v>1.078647172747679</v>
      </c>
      <c r="G93" s="105">
        <v>0.81361055143975691</v>
      </c>
      <c r="H93" s="105">
        <v>0.76945245978991217</v>
      </c>
      <c r="I93" s="105">
        <v>0.64280479933309076</v>
      </c>
      <c r="J93" s="105">
        <v>0.7700419657706522</v>
      </c>
      <c r="K93" s="105">
        <v>0.61686998652376279</v>
      </c>
      <c r="L93" s="105">
        <v>0.63581528782187891</v>
      </c>
      <c r="M93" s="105">
        <v>0.88682790083043539</v>
      </c>
      <c r="N93" s="105">
        <v>0.5954915933836914</v>
      </c>
      <c r="O93" s="105">
        <v>0.53275147763047193</v>
      </c>
      <c r="P93" s="105">
        <v>0.80901006698590849</v>
      </c>
      <c r="Q93" s="105">
        <v>0.5172636669459697</v>
      </c>
      <c r="R93" s="105">
        <v>0.49355567956000512</v>
      </c>
      <c r="S93" s="105">
        <v>0.53669225194005665</v>
      </c>
      <c r="T93" s="105">
        <v>0.48247463505151594</v>
      </c>
      <c r="U93" s="105">
        <v>0.53105274496503263</v>
      </c>
      <c r="V93" s="105">
        <v>0.53753908517730864</v>
      </c>
      <c r="W93" s="105">
        <v>0.61300822493580753</v>
      </c>
      <c r="X93" s="105">
        <v>0.25645439869327252</v>
      </c>
      <c r="Y93" s="105">
        <v>0.44548983601799308</v>
      </c>
      <c r="DA93" s="132" t="s">
        <v>3170</v>
      </c>
    </row>
    <row r="94" spans="1:105" ht="12" customHeight="1" x14ac:dyDescent="0.25">
      <c r="A94" s="108" t="s">
        <v>50</v>
      </c>
      <c r="B94" s="99">
        <v>0.95002304529376258</v>
      </c>
      <c r="C94" s="99">
        <v>0.82692845373396762</v>
      </c>
      <c r="D94" s="99">
        <v>0.94562087711393483</v>
      </c>
      <c r="E94" s="99">
        <v>0.77226357828926462</v>
      </c>
      <c r="F94" s="99">
        <v>1.078647172747679</v>
      </c>
      <c r="G94" s="99">
        <v>0.81361055143975691</v>
      </c>
      <c r="H94" s="99">
        <v>0.76945245978991217</v>
      </c>
      <c r="I94" s="99">
        <v>0.64280479933309076</v>
      </c>
      <c r="J94" s="99">
        <v>0.7700419657706522</v>
      </c>
      <c r="K94" s="99">
        <v>0.61686998652376279</v>
      </c>
      <c r="L94" s="99">
        <v>0.63581528782187891</v>
      </c>
      <c r="M94" s="99">
        <v>0.88682790083043539</v>
      </c>
      <c r="N94" s="99">
        <v>0.5954915933836914</v>
      </c>
      <c r="O94" s="99">
        <v>0.53275147763047193</v>
      </c>
      <c r="P94" s="99">
        <v>0.80901006698590849</v>
      </c>
      <c r="Q94" s="99">
        <v>0.5172636669459697</v>
      </c>
      <c r="R94" s="99">
        <v>0.49355567956000512</v>
      </c>
      <c r="S94" s="99">
        <v>0.53669225194005665</v>
      </c>
      <c r="T94" s="99">
        <v>0.48247463505151594</v>
      </c>
      <c r="U94" s="99">
        <v>0.53105274496503263</v>
      </c>
      <c r="V94" s="99">
        <v>0.53753908517730864</v>
      </c>
      <c r="W94" s="99">
        <v>0.61300822493580753</v>
      </c>
      <c r="X94" s="99">
        <v>0.25645439869327252</v>
      </c>
      <c r="Y94" s="99">
        <v>0.44548983601799308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0.92118750468132193</v>
      </c>
      <c r="C100" s="123">
        <v>0.84394879737249417</v>
      </c>
      <c r="D100" s="123">
        <v>0.84555134090632289</v>
      </c>
      <c r="E100" s="123">
        <v>0.86401226301360357</v>
      </c>
      <c r="F100" s="123">
        <v>0.92359241147458415</v>
      </c>
      <c r="G100" s="123">
        <v>0.79706056212512455</v>
      </c>
      <c r="H100" s="123">
        <v>0.71045333127509991</v>
      </c>
      <c r="I100" s="123">
        <v>0.61431136011600318</v>
      </c>
      <c r="J100" s="123">
        <v>0.63157137952036946</v>
      </c>
      <c r="K100" s="123">
        <v>0.60216520380059058</v>
      </c>
      <c r="L100" s="123">
        <v>0.58632104608313418</v>
      </c>
      <c r="M100" s="123">
        <v>0.59550767832191165</v>
      </c>
      <c r="N100" s="123">
        <v>0.52214864670190064</v>
      </c>
      <c r="O100" s="123">
        <v>0.52041760819287319</v>
      </c>
      <c r="P100" s="123">
        <v>0.54846926523877837</v>
      </c>
      <c r="Q100" s="123">
        <v>0.51240073076899029</v>
      </c>
      <c r="R100" s="123">
        <v>0.52892593443033198</v>
      </c>
      <c r="S100" s="123">
        <v>0.55278583034694995</v>
      </c>
      <c r="T100" s="123">
        <v>0.56461927582424787</v>
      </c>
      <c r="U100" s="123">
        <v>0.55112063663438604</v>
      </c>
      <c r="V100" s="123">
        <v>0.55026642796426395</v>
      </c>
      <c r="W100" s="123">
        <v>0.52346586229628933</v>
      </c>
      <c r="X100" s="123">
        <v>0.48821268695639175</v>
      </c>
      <c r="Y100" s="123">
        <v>0.47218763871158437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2.5520963724448666</v>
      </c>
      <c r="C102" s="99">
        <v>2.4854955185778942</v>
      </c>
      <c r="D102" s="99">
        <v>2.5083950449583958</v>
      </c>
      <c r="E102" s="99">
        <v>2.4395451058807702</v>
      </c>
      <c r="F102" s="99">
        <v>2.6185235759304026</v>
      </c>
      <c r="G102" s="99">
        <v>2.4424743381891485</v>
      </c>
      <c r="H102" s="99">
        <v>2.3302207589376001</v>
      </c>
      <c r="I102" s="99">
        <v>2.0962154329948222</v>
      </c>
      <c r="J102" s="99">
        <v>2.0331881080252252</v>
      </c>
      <c r="K102" s="99">
        <v>1.9231573715792878</v>
      </c>
      <c r="L102" s="99">
        <v>1.8674313195118046</v>
      </c>
      <c r="M102" s="99">
        <v>1.9160490799726224</v>
      </c>
      <c r="N102" s="99">
        <v>1.636537761759858</v>
      </c>
      <c r="O102" s="99">
        <v>1.6314917442987447</v>
      </c>
      <c r="P102" s="99">
        <v>1.6710189658534229</v>
      </c>
      <c r="Q102" s="99">
        <v>1.6038187692397352</v>
      </c>
      <c r="R102" s="99">
        <v>1.6766966238069902</v>
      </c>
      <c r="S102" s="99">
        <v>1.8252594421691666</v>
      </c>
      <c r="T102" s="99">
        <v>1.8856231644362516</v>
      </c>
      <c r="U102" s="99">
        <v>1.8783055553375407</v>
      </c>
      <c r="V102" s="99">
        <v>1.8622282512900863</v>
      </c>
      <c r="W102" s="99">
        <v>1.7335264586453558</v>
      </c>
      <c r="X102" s="99">
        <v>1.5208053330338407</v>
      </c>
      <c r="Y102" s="99">
        <v>1.4285411434436539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1.0052447249891947</v>
      </c>
      <c r="C105" s="118">
        <f t="shared" si="35"/>
        <v>0.95142827496218563</v>
      </c>
      <c r="D105" s="118">
        <f t="shared" si="35"/>
        <v>0.95011314670047742</v>
      </c>
      <c r="E105" s="118">
        <f t="shared" si="35"/>
        <v>0.93361442609485124</v>
      </c>
      <c r="F105" s="118">
        <f t="shared" si="35"/>
        <v>1.0000249096278677</v>
      </c>
      <c r="G105" s="118">
        <f t="shared" si="35"/>
        <v>0.89084520383567756</v>
      </c>
      <c r="H105" s="118">
        <f t="shared" si="35"/>
        <v>0.7931309900250989</v>
      </c>
      <c r="I105" s="118">
        <f t="shared" si="35"/>
        <v>0.69111473161604897</v>
      </c>
      <c r="J105" s="118">
        <f t="shared" si="35"/>
        <v>0.70310928551899432</v>
      </c>
      <c r="K105" s="118">
        <f t="shared" si="35"/>
        <v>0.67233942030841998</v>
      </c>
      <c r="L105" s="118">
        <f t="shared" si="35"/>
        <v>0.6474744975808101</v>
      </c>
      <c r="M105" s="118">
        <f t="shared" si="35"/>
        <v>0.65790066503241196</v>
      </c>
      <c r="N105" s="118">
        <f t="shared" si="35"/>
        <v>0.58845848180540783</v>
      </c>
      <c r="O105" s="118">
        <f t="shared" si="35"/>
        <v>0.60581914968367168</v>
      </c>
      <c r="P105" s="118">
        <f t="shared" si="35"/>
        <v>0.63754155069434904</v>
      </c>
      <c r="Q105" s="118">
        <f t="shared" si="35"/>
        <v>0.60241586719948959</v>
      </c>
      <c r="R105" s="118">
        <f t="shared" ref="R105:V105" si="36">R106+R109+R111+R120</f>
        <v>0.5956024030729431</v>
      </c>
      <c r="S105" s="118">
        <f t="shared" si="36"/>
        <v>0.61462036472827486</v>
      </c>
      <c r="T105" s="118">
        <f t="shared" si="36"/>
        <v>0.61928837845592422</v>
      </c>
      <c r="U105" s="118">
        <f t="shared" si="36"/>
        <v>0.5879603172135982</v>
      </c>
      <c r="V105" s="118">
        <f t="shared" si="36"/>
        <v>0.58772768111495688</v>
      </c>
      <c r="W105" s="118">
        <f t="shared" ref="W105:Y105" si="37">W106+W109+W111+W120</f>
        <v>0.56588678932051961</v>
      </c>
      <c r="X105" s="118">
        <f t="shared" si="37"/>
        <v>0.54874919127247679</v>
      </c>
      <c r="Y105" s="118">
        <f t="shared" si="37"/>
        <v>0.52505346598593627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1.0052447249891947</v>
      </c>
      <c r="C120" s="123">
        <v>0.95142827496218563</v>
      </c>
      <c r="D120" s="123">
        <v>0.95011314670047742</v>
      </c>
      <c r="E120" s="123">
        <v>0.93361442609485124</v>
      </c>
      <c r="F120" s="123">
        <v>1.0000249096278677</v>
      </c>
      <c r="G120" s="123">
        <v>0.89084520383567756</v>
      </c>
      <c r="H120" s="123">
        <v>0.7931309900250989</v>
      </c>
      <c r="I120" s="123">
        <v>0.69111473161604897</v>
      </c>
      <c r="J120" s="123">
        <v>0.70310928551899432</v>
      </c>
      <c r="K120" s="123">
        <v>0.67233942030841998</v>
      </c>
      <c r="L120" s="123">
        <v>0.6474744975808101</v>
      </c>
      <c r="M120" s="123">
        <v>0.65790066503241196</v>
      </c>
      <c r="N120" s="123">
        <v>0.58845848180540783</v>
      </c>
      <c r="O120" s="123">
        <v>0.60581914968367168</v>
      </c>
      <c r="P120" s="123">
        <v>0.63754155069434904</v>
      </c>
      <c r="Q120" s="123">
        <v>0.60241586719948959</v>
      </c>
      <c r="R120" s="123">
        <v>0.5956024030729431</v>
      </c>
      <c r="S120" s="123">
        <v>0.61462036472827486</v>
      </c>
      <c r="T120" s="123">
        <v>0.61928837845592422</v>
      </c>
      <c r="U120" s="123">
        <v>0.5879603172135982</v>
      </c>
      <c r="V120" s="123">
        <v>0.58772768111495688</v>
      </c>
      <c r="W120" s="123">
        <v>0.56588678932051961</v>
      </c>
      <c r="X120" s="123">
        <v>0.54874919127247679</v>
      </c>
      <c r="Y120" s="123">
        <v>0.52505346598593627</v>
      </c>
      <c r="DA120" s="130" t="s">
        <v>3196</v>
      </c>
    </row>
    <row r="121" spans="1:105" ht="12" customHeight="1" x14ac:dyDescent="0.25">
      <c r="A121" s="97" t="s">
        <v>50</v>
      </c>
      <c r="B121" s="99">
        <v>2.5520963724448675</v>
      </c>
      <c r="C121" s="99">
        <v>2.4888812120387609</v>
      </c>
      <c r="D121" s="99">
        <v>2.5168897686923755</v>
      </c>
      <c r="E121" s="99">
        <v>2.4487502465456195</v>
      </c>
      <c r="F121" s="99">
        <v>2.626550993538729</v>
      </c>
      <c r="G121" s="99">
        <v>2.4479666629960928</v>
      </c>
      <c r="H121" s="99">
        <v>2.332041866193201</v>
      </c>
      <c r="I121" s="99">
        <v>2.0963813525686814</v>
      </c>
      <c r="J121" s="99">
        <v>2.0333563024013288</v>
      </c>
      <c r="K121" s="99">
        <v>1.9233124183735637</v>
      </c>
      <c r="L121" s="99">
        <v>1.8676789619971705</v>
      </c>
      <c r="M121" s="99">
        <v>1.9162662227531362</v>
      </c>
      <c r="N121" s="99">
        <v>1.6365882355934913</v>
      </c>
      <c r="O121" s="99">
        <v>1.6314798792032701</v>
      </c>
      <c r="P121" s="99">
        <v>1.6711089117023645</v>
      </c>
      <c r="Q121" s="99">
        <v>1.6039322464186412</v>
      </c>
      <c r="R121" s="99">
        <v>1.6768014883346445</v>
      </c>
      <c r="S121" s="99">
        <v>1.8253382886724658</v>
      </c>
      <c r="T121" s="99">
        <v>1.8856983209163536</v>
      </c>
      <c r="U121" s="99">
        <v>1.877962804234478</v>
      </c>
      <c r="V121" s="99">
        <v>1.8611376568640301</v>
      </c>
      <c r="W121" s="99">
        <v>1.7330282922940914</v>
      </c>
      <c r="X121" s="99">
        <v>1.5209065329139679</v>
      </c>
      <c r="Y121" s="99">
        <v>1.4286981153406795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1.026242574053353</v>
      </c>
      <c r="G124" s="118">
        <f t="shared" si="42"/>
        <v>0.95273320910820603</v>
      </c>
      <c r="H124" s="118">
        <f t="shared" si="42"/>
        <v>0.89176378847811777</v>
      </c>
      <c r="I124" s="118">
        <f t="shared" si="42"/>
        <v>0.80235048878805171</v>
      </c>
      <c r="J124" s="118">
        <f t="shared" si="42"/>
        <v>0.80603456535746454</v>
      </c>
      <c r="K124" s="118">
        <f t="shared" si="42"/>
        <v>0.75880706136125742</v>
      </c>
      <c r="L124" s="118">
        <f t="shared" si="42"/>
        <v>0.71207925687405893</v>
      </c>
      <c r="M124" s="118">
        <f t="shared" si="42"/>
        <v>0.66923974607748504</v>
      </c>
      <c r="N124" s="118">
        <f t="shared" si="42"/>
        <v>0.59376864326706047</v>
      </c>
      <c r="O124" s="118">
        <f t="shared" si="42"/>
        <v>0.57813886763578393</v>
      </c>
      <c r="P124" s="118">
        <f t="shared" si="42"/>
        <v>0.59913958284989999</v>
      </c>
      <c r="Q124" s="118">
        <f t="shared" si="42"/>
        <v>0.56703218634173369</v>
      </c>
      <c r="R124" s="118">
        <f t="shared" ref="R124:V124" si="43">R125+R128+R130+R139</f>
        <v>0.5948842384960672</v>
      </c>
      <c r="S124" s="118">
        <f t="shared" si="43"/>
        <v>0.62145126804136308</v>
      </c>
      <c r="T124" s="118">
        <f t="shared" si="43"/>
        <v>0.6291026266496339</v>
      </c>
      <c r="U124" s="118">
        <f t="shared" si="43"/>
        <v>0.60715782109292449</v>
      </c>
      <c r="V124" s="118">
        <f t="shared" si="43"/>
        <v>0.60160448269347711</v>
      </c>
      <c r="W124" s="118">
        <f t="shared" ref="W124:Y124" si="44">W125+W128+W130+W139</f>
        <v>0.56710465983940161</v>
      </c>
      <c r="X124" s="118">
        <f t="shared" si="44"/>
        <v>0.50754343411108638</v>
      </c>
      <c r="Y124" s="118">
        <f t="shared" si="44"/>
        <v>0.48931977676098443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1.026242574053353</v>
      </c>
      <c r="G139" s="123">
        <v>0.95273320910820603</v>
      </c>
      <c r="H139" s="123">
        <v>0.89176378847811777</v>
      </c>
      <c r="I139" s="123">
        <v>0.80235048878805171</v>
      </c>
      <c r="J139" s="123">
        <v>0.80603456535746454</v>
      </c>
      <c r="K139" s="123">
        <v>0.75880706136125742</v>
      </c>
      <c r="L139" s="123">
        <v>0.71207925687405893</v>
      </c>
      <c r="M139" s="123">
        <v>0.66923974607748504</v>
      </c>
      <c r="N139" s="123">
        <v>0.59376864326706047</v>
      </c>
      <c r="O139" s="123">
        <v>0.57813886763578393</v>
      </c>
      <c r="P139" s="123">
        <v>0.59913958284989999</v>
      </c>
      <c r="Q139" s="123">
        <v>0.56703218634173369</v>
      </c>
      <c r="R139" s="123">
        <v>0.5948842384960672</v>
      </c>
      <c r="S139" s="123">
        <v>0.62145126804136308</v>
      </c>
      <c r="T139" s="123">
        <v>0.6291026266496339</v>
      </c>
      <c r="U139" s="123">
        <v>0.60715782109292449</v>
      </c>
      <c r="V139" s="123">
        <v>0.60160448269347711</v>
      </c>
      <c r="W139" s="123">
        <v>0.56710465983940161</v>
      </c>
      <c r="X139" s="123">
        <v>0.50754343411108638</v>
      </c>
      <c r="Y139" s="123">
        <v>0.48931977676098443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2.6133681663521351</v>
      </c>
      <c r="G140" s="99">
        <v>2.4400617888754415</v>
      </c>
      <c r="H140" s="99">
        <v>2.3296787764592999</v>
      </c>
      <c r="I140" s="99">
        <v>2.0964125106408837</v>
      </c>
      <c r="J140" s="99">
        <v>2.0334732117640089</v>
      </c>
      <c r="K140" s="99">
        <v>1.9231861696929489</v>
      </c>
      <c r="L140" s="99">
        <v>1.8672416495184805</v>
      </c>
      <c r="M140" s="99">
        <v>1.9155626453754711</v>
      </c>
      <c r="N140" s="99">
        <v>1.6360929418070458</v>
      </c>
      <c r="O140" s="99">
        <v>1.6311993706552608</v>
      </c>
      <c r="P140" s="99">
        <v>1.6708974449007561</v>
      </c>
      <c r="Q140" s="99">
        <v>1.6038592120434518</v>
      </c>
      <c r="R140" s="99">
        <v>1.6768303157835858</v>
      </c>
      <c r="S140" s="99">
        <v>1.8254840021033882</v>
      </c>
      <c r="T140" s="99">
        <v>1.8855773708760803</v>
      </c>
      <c r="U140" s="99">
        <v>1.8776371162320951</v>
      </c>
      <c r="V140" s="99">
        <v>1.8615619715123677</v>
      </c>
      <c r="W140" s="99">
        <v>1.7336406397246333</v>
      </c>
      <c r="X140" s="99">
        <v>1.5219940949835122</v>
      </c>
      <c r="Y140" s="99">
        <v>1.4297301753554348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3.5799666318292465</v>
      </c>
      <c r="C143" s="118">
        <f t="shared" si="49"/>
        <v>3.383703106979064</v>
      </c>
      <c r="D143" s="118">
        <f t="shared" si="49"/>
        <v>3.0168397998338219</v>
      </c>
      <c r="E143" s="118">
        <f t="shared" si="49"/>
        <v>2.8779833890460242</v>
      </c>
      <c r="F143" s="118">
        <f t="shared" si="49"/>
        <v>3.2046117707591675</v>
      </c>
      <c r="G143" s="118">
        <f t="shared" si="49"/>
        <v>2.5656757883670012</v>
      </c>
      <c r="H143" s="118">
        <f t="shared" si="49"/>
        <v>2.2312409982540222</v>
      </c>
      <c r="I143" s="118">
        <f t="shared" si="49"/>
        <v>1.7894496124349577</v>
      </c>
      <c r="J143" s="118">
        <f t="shared" si="49"/>
        <v>1.7911454568257037</v>
      </c>
      <c r="K143" s="118">
        <f t="shared" si="49"/>
        <v>1.8254500398181155</v>
      </c>
      <c r="L143" s="118">
        <f t="shared" si="49"/>
        <v>1.870856436658122</v>
      </c>
      <c r="M143" s="118">
        <f t="shared" si="49"/>
        <v>2.0538243387340125</v>
      </c>
      <c r="N143" s="118">
        <f t="shared" si="49"/>
        <v>1.7986865895081081</v>
      </c>
      <c r="O143" s="118">
        <f t="shared" si="49"/>
        <v>1.6735705761672435</v>
      </c>
      <c r="P143" s="118">
        <f t="shared" si="49"/>
        <v>1.5392716939051865</v>
      </c>
      <c r="Q143" s="118">
        <f t="shared" si="49"/>
        <v>1.4527460799624525</v>
      </c>
      <c r="R143" s="118">
        <f t="shared" ref="R143:V143" si="50">R144+R146+R148+R157</f>
        <v>1.4903458868120298</v>
      </c>
      <c r="S143" s="118">
        <f t="shared" si="50"/>
        <v>1.5235011254467177</v>
      </c>
      <c r="T143" s="118">
        <f t="shared" si="50"/>
        <v>1.5260671887662234</v>
      </c>
      <c r="U143" s="118">
        <f t="shared" si="50"/>
        <v>1.441157123168884</v>
      </c>
      <c r="V143" s="118">
        <f t="shared" si="50"/>
        <v>1.4961830368792548</v>
      </c>
      <c r="W143" s="118">
        <f t="shared" ref="W143:Y143" si="51">W144+W146+W148+W157</f>
        <v>1.4633926101817436</v>
      </c>
      <c r="X143" s="118">
        <f t="shared" si="51"/>
        <v>1.4358068866158917</v>
      </c>
      <c r="Y143" s="118">
        <f t="shared" si="51"/>
        <v>1.3437032805899101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2.5746458966883297</v>
      </c>
      <c r="C148" s="123">
        <v>2.4582358493314125</v>
      </c>
      <c r="D148" s="123">
        <v>2.1003339203362748</v>
      </c>
      <c r="E148" s="123">
        <v>1.9317472383508323</v>
      </c>
      <c r="F148" s="123">
        <v>2.1851568535542327</v>
      </c>
      <c r="G148" s="123">
        <v>1.6848065988567154</v>
      </c>
      <c r="H148" s="123">
        <v>1.4320980875482012</v>
      </c>
      <c r="I148" s="123">
        <v>1.0948765255972766</v>
      </c>
      <c r="J148" s="123">
        <v>1.0027866680590125</v>
      </c>
      <c r="K148" s="123">
        <v>1.0744191818093389</v>
      </c>
      <c r="L148" s="123">
        <v>1.1550521729418792</v>
      </c>
      <c r="M148" s="123">
        <v>1.3460396421905767</v>
      </c>
      <c r="N148" s="123">
        <v>1.184032895995401</v>
      </c>
      <c r="O148" s="123">
        <v>1.0699231189180316</v>
      </c>
      <c r="P148" s="123">
        <v>0.9172610771148848</v>
      </c>
      <c r="Q148" s="123">
        <v>0.87746572428823799</v>
      </c>
      <c r="R148" s="123">
        <v>0.89655246528836685</v>
      </c>
      <c r="S148" s="123">
        <v>0.91464257474747668</v>
      </c>
      <c r="T148" s="123">
        <v>0.90898974790693066</v>
      </c>
      <c r="U148" s="123">
        <v>0.85237507409979274</v>
      </c>
      <c r="V148" s="123">
        <v>0.86075015982971093</v>
      </c>
      <c r="W148" s="123">
        <v>0.83323577789533532</v>
      </c>
      <c r="X148" s="123">
        <v>0.80581315108735296</v>
      </c>
      <c r="Y148" s="123">
        <v>0.75335351528341032</v>
      </c>
      <c r="DA148" s="130" t="s">
        <v>3222</v>
      </c>
    </row>
    <row r="149" spans="1:105" ht="12" customHeight="1" x14ac:dyDescent="0.25">
      <c r="A149" s="97" t="s">
        <v>124</v>
      </c>
      <c r="B149" s="99">
        <v>5.1725021629847259</v>
      </c>
      <c r="C149" s="99">
        <v>5.2106500746598581</v>
      </c>
      <c r="D149" s="99">
        <v>5.0979269103363398</v>
      </c>
      <c r="E149" s="99">
        <v>4.972952891238835</v>
      </c>
      <c r="F149" s="99">
        <v>5.5730756376898665</v>
      </c>
      <c r="G149" s="99">
        <v>5.0421725881943509</v>
      </c>
      <c r="H149" s="99">
        <v>4.8908808680652687</v>
      </c>
      <c r="I149" s="99">
        <v>4.4299909161514588</v>
      </c>
      <c r="J149" s="99">
        <v>4.1966599504391233</v>
      </c>
      <c r="K149" s="99">
        <v>4.2158113876848589</v>
      </c>
      <c r="L149" s="99">
        <v>4.5388112377389644</v>
      </c>
      <c r="M149" s="99">
        <v>5.0530975209047506</v>
      </c>
      <c r="N149" s="99">
        <v>4.6789218345723471</v>
      </c>
      <c r="O149" s="99">
        <v>4.4626667840739662</v>
      </c>
      <c r="P149" s="99">
        <v>4.0784406036257916</v>
      </c>
      <c r="Q149" s="99">
        <v>4.073449090519035</v>
      </c>
      <c r="R149" s="99">
        <v>4.0380023268132295</v>
      </c>
      <c r="S149" s="99">
        <v>3.9799536198826067</v>
      </c>
      <c r="T149" s="99">
        <v>3.8758221882849146</v>
      </c>
      <c r="U149" s="99">
        <v>3.5421036345129315</v>
      </c>
      <c r="V149" s="99">
        <v>3.223975263520646</v>
      </c>
      <c r="W149" s="99">
        <v>2.7865837030079477</v>
      </c>
      <c r="X149" s="99">
        <v>2.3289870490551938</v>
      </c>
      <c r="Y149" s="99">
        <v>2.1723831170602232</v>
      </c>
      <c r="DA149" s="63" t="s">
        <v>3223</v>
      </c>
    </row>
    <row r="150" spans="1:105" ht="12" customHeight="1" x14ac:dyDescent="0.25">
      <c r="A150" s="97" t="s">
        <v>123</v>
      </c>
      <c r="B150" s="99">
        <v>0.95002304529376258</v>
      </c>
      <c r="C150" s="99">
        <v>0.83881763877938409</v>
      </c>
      <c r="D150" s="99">
        <v>0.96821678455487203</v>
      </c>
      <c r="E150" s="99">
        <v>0.78105006298286872</v>
      </c>
      <c r="F150" s="99">
        <v>1.067942828925373</v>
      </c>
      <c r="G150" s="99">
        <v>0.80990323586236701</v>
      </c>
      <c r="H150" s="99">
        <v>0.76790726714258495</v>
      </c>
      <c r="I150" s="99">
        <v>0.64352495504210783</v>
      </c>
      <c r="J150" s="99">
        <v>0.76712318018031722</v>
      </c>
      <c r="K150" s="99">
        <v>0.61275423873843282</v>
      </c>
      <c r="L150" s="99">
        <v>0.63069275895391363</v>
      </c>
      <c r="M150" s="99">
        <v>0.87944808575480449</v>
      </c>
      <c r="N150" s="99">
        <v>0.59144358457828838</v>
      </c>
      <c r="O150" s="99">
        <v>0.53281880752603872</v>
      </c>
      <c r="P150" s="99">
        <v>0.81787742717911938</v>
      </c>
      <c r="Q150" s="99">
        <v>0.52530043704782725</v>
      </c>
      <c r="R150" s="99">
        <v>0.49685285604618568</v>
      </c>
      <c r="S150" s="99">
        <v>0.53697202478888695</v>
      </c>
      <c r="T150" s="99">
        <v>0.48216441783971592</v>
      </c>
      <c r="U150" s="99">
        <v>0.52198567282935582</v>
      </c>
      <c r="V150" s="99">
        <v>0.52083270183322572</v>
      </c>
      <c r="W150" s="99">
        <v>0.59697712180045071</v>
      </c>
      <c r="X150" s="99">
        <v>0.25228886216283408</v>
      </c>
      <c r="Y150" s="99">
        <v>0.43998504176472725</v>
      </c>
      <c r="DA150" s="63" t="s">
        <v>3224</v>
      </c>
    </row>
    <row r="151" spans="1:105" ht="12" customHeight="1" x14ac:dyDescent="0.25">
      <c r="A151" s="100" t="s">
        <v>50</v>
      </c>
      <c r="B151" s="102">
        <v>0.95002304529376258</v>
      </c>
      <c r="C151" s="102">
        <v>0.83881763877938409</v>
      </c>
      <c r="D151" s="102">
        <v>0.96821678455487203</v>
      </c>
      <c r="E151" s="102">
        <v>0.78105006298286872</v>
      </c>
      <c r="F151" s="102">
        <v>1.067942828925373</v>
      </c>
      <c r="G151" s="102">
        <v>0.80990323586236701</v>
      </c>
      <c r="H151" s="102">
        <v>0.76790726714258495</v>
      </c>
      <c r="I151" s="102">
        <v>0.64352495504210783</v>
      </c>
      <c r="J151" s="102">
        <v>0.76712318018031722</v>
      </c>
      <c r="K151" s="102">
        <v>0.61275423873843282</v>
      </c>
      <c r="L151" s="102">
        <v>0.63069275895391363</v>
      </c>
      <c r="M151" s="102">
        <v>0.87944808575480449</v>
      </c>
      <c r="N151" s="102">
        <v>0.59144358457828838</v>
      </c>
      <c r="O151" s="102">
        <v>0.53281880752603872</v>
      </c>
      <c r="P151" s="102">
        <v>0.81787742717911938</v>
      </c>
      <c r="Q151" s="102">
        <v>0.52530043704782725</v>
      </c>
      <c r="R151" s="102">
        <v>0.49685285604618568</v>
      </c>
      <c r="S151" s="102">
        <v>0.53697202478888695</v>
      </c>
      <c r="T151" s="102">
        <v>0.48216441783971592</v>
      </c>
      <c r="U151" s="102">
        <v>0.52198567282935582</v>
      </c>
      <c r="V151" s="102">
        <v>0.52083270183322572</v>
      </c>
      <c r="W151" s="102">
        <v>0.59697712180045071</v>
      </c>
      <c r="X151" s="102">
        <v>0.25228886216283408</v>
      </c>
      <c r="Y151" s="102">
        <v>0.43998504176472725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1.0053207351409168</v>
      </c>
      <c r="C157" s="123">
        <v>0.92546725764765159</v>
      </c>
      <c r="D157" s="123">
        <v>0.91650587949754725</v>
      </c>
      <c r="E157" s="123">
        <v>0.94623615069519218</v>
      </c>
      <c r="F157" s="123">
        <v>1.0194549172049345</v>
      </c>
      <c r="G157" s="123">
        <v>0.88086918951028592</v>
      </c>
      <c r="H157" s="123">
        <v>0.79914291070582111</v>
      </c>
      <c r="I157" s="123">
        <v>0.69457308683768115</v>
      </c>
      <c r="J157" s="123">
        <v>0.78835878876669108</v>
      </c>
      <c r="K157" s="123">
        <v>0.75103085800877645</v>
      </c>
      <c r="L157" s="123">
        <v>0.71580426371624284</v>
      </c>
      <c r="M157" s="123">
        <v>0.70778469654343579</v>
      </c>
      <c r="N157" s="123">
        <v>0.61465369351270704</v>
      </c>
      <c r="O157" s="123">
        <v>0.60364745724921198</v>
      </c>
      <c r="P157" s="123">
        <v>0.62201061679030156</v>
      </c>
      <c r="Q157" s="123">
        <v>0.57528035567421443</v>
      </c>
      <c r="R157" s="123">
        <v>0.59379342152366299</v>
      </c>
      <c r="S157" s="123">
        <v>0.608858550699241</v>
      </c>
      <c r="T157" s="123">
        <v>0.61707744085929273</v>
      </c>
      <c r="U157" s="123">
        <v>0.58878204906909126</v>
      </c>
      <c r="V157" s="123">
        <v>0.63543287704954388</v>
      </c>
      <c r="W157" s="123">
        <v>0.63015683228640818</v>
      </c>
      <c r="X157" s="123">
        <v>0.62999373552853866</v>
      </c>
      <c r="Y157" s="123">
        <v>0.59034976530649974</v>
      </c>
      <c r="DA157" s="130" t="s">
        <v>3231</v>
      </c>
    </row>
    <row r="158" spans="1:105" ht="12" customHeight="1" x14ac:dyDescent="0.25">
      <c r="A158" s="97" t="s">
        <v>50</v>
      </c>
      <c r="B158" s="99">
        <v>2.5520963724448666</v>
      </c>
      <c r="C158" s="99">
        <v>2.4861447914507209</v>
      </c>
      <c r="D158" s="99">
        <v>2.5099317577252731</v>
      </c>
      <c r="E158" s="99">
        <v>2.4396204551613407</v>
      </c>
      <c r="F158" s="99">
        <v>2.6175077898832551</v>
      </c>
      <c r="G158" s="99">
        <v>2.4419710487515336</v>
      </c>
      <c r="H158" s="99">
        <v>2.3301518319827395</v>
      </c>
      <c r="I158" s="99">
        <v>2.0962647791867863</v>
      </c>
      <c r="J158" s="99">
        <v>2.0330492389090322</v>
      </c>
      <c r="K158" s="99">
        <v>1.9229173748188408</v>
      </c>
      <c r="L158" s="99">
        <v>1.8671584717082681</v>
      </c>
      <c r="M158" s="99">
        <v>1.9157528491622671</v>
      </c>
      <c r="N158" s="99">
        <v>1.6363305080166459</v>
      </c>
      <c r="O158" s="99">
        <v>1.6313837055722196</v>
      </c>
      <c r="P158" s="99">
        <v>1.6710332748114511</v>
      </c>
      <c r="Q158" s="99">
        <v>1.6038738511235939</v>
      </c>
      <c r="R158" s="99">
        <v>1.676599417987894</v>
      </c>
      <c r="S158" s="99">
        <v>1.8249628459414386</v>
      </c>
      <c r="T158" s="99">
        <v>1.885176730334426</v>
      </c>
      <c r="U158" s="99">
        <v>1.8758336360295673</v>
      </c>
      <c r="V158" s="99">
        <v>1.8578851793977189</v>
      </c>
      <c r="W158" s="99">
        <v>1.7295637272668112</v>
      </c>
      <c r="X158" s="99">
        <v>1.5184012675809946</v>
      </c>
      <c r="Y158" s="99">
        <v>1.4272756054851865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3.5800941197881659</v>
      </c>
      <c r="C161" s="118">
        <f t="shared" si="54"/>
        <v>3.5019965841335283</v>
      </c>
      <c r="D161" s="118">
        <f t="shared" si="54"/>
        <v>3.3135056497626905</v>
      </c>
      <c r="E161" s="118">
        <f t="shared" si="54"/>
        <v>3.1471302858574508</v>
      </c>
      <c r="F161" s="118">
        <f t="shared" si="54"/>
        <v>3.4094748827031767</v>
      </c>
      <c r="G161" s="118">
        <f t="shared" si="54"/>
        <v>2.8172091377620028</v>
      </c>
      <c r="H161" s="118">
        <f t="shared" si="54"/>
        <v>2.4069187628515185</v>
      </c>
      <c r="I161" s="118">
        <f t="shared" si="54"/>
        <v>1.992702354618989</v>
      </c>
      <c r="J161" s="118">
        <f t="shared" si="54"/>
        <v>1.9013068252762073</v>
      </c>
      <c r="K161" s="118">
        <f t="shared" si="54"/>
        <v>1.8624040200838348</v>
      </c>
      <c r="L161" s="118">
        <f t="shared" si="54"/>
        <v>1.884618897394029</v>
      </c>
      <c r="M161" s="118">
        <f t="shared" si="54"/>
        <v>2.0231528981179285</v>
      </c>
      <c r="N161" s="118">
        <f t="shared" si="54"/>
        <v>1.7899774681784546</v>
      </c>
      <c r="O161" s="118">
        <f t="shared" si="54"/>
        <v>1.7790317984125701</v>
      </c>
      <c r="P161" s="118">
        <f t="shared" si="54"/>
        <v>1.6965688329805644</v>
      </c>
      <c r="Q161" s="118">
        <f t="shared" si="54"/>
        <v>1.6312007853312291</v>
      </c>
      <c r="R161" s="118">
        <f t="shared" ref="R161:V161" si="55">R162+R164+R166+R175</f>
        <v>1.6400796317000643</v>
      </c>
      <c r="S161" s="118">
        <f t="shared" si="55"/>
        <v>1.6406470075990669</v>
      </c>
      <c r="T161" s="118">
        <f t="shared" si="55"/>
        <v>1.607792353950396</v>
      </c>
      <c r="U161" s="118">
        <f t="shared" si="55"/>
        <v>1.5108722930216261</v>
      </c>
      <c r="V161" s="118">
        <f t="shared" si="55"/>
        <v>1.4662231456898067</v>
      </c>
      <c r="W161" s="118">
        <f t="shared" ref="W161:Y161" si="56">W162+W164+W166+W175</f>
        <v>1.3368849543904937</v>
      </c>
      <c r="X161" s="118">
        <f t="shared" si="56"/>
        <v>1.1621884419983486</v>
      </c>
      <c r="Y161" s="118">
        <f t="shared" si="56"/>
        <v>1.1396993057583973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2.5747030758646741</v>
      </c>
      <c r="C166" s="123">
        <v>2.5454814586211176</v>
      </c>
      <c r="D166" s="123">
        <v>2.359794297056649</v>
      </c>
      <c r="E166" s="123">
        <v>2.2029183535444328</v>
      </c>
      <c r="F166" s="123">
        <v>2.3963360586728548</v>
      </c>
      <c r="G166" s="123">
        <v>1.914622764343928</v>
      </c>
      <c r="H166" s="123">
        <v>1.5860840947314563</v>
      </c>
      <c r="I166" s="123">
        <v>1.2726836984681011</v>
      </c>
      <c r="J166" s="123">
        <v>1.1543634787441417</v>
      </c>
      <c r="K166" s="123">
        <v>1.1438775619680266</v>
      </c>
      <c r="L166" s="123">
        <v>1.1909314487363485</v>
      </c>
      <c r="M166" s="123">
        <v>1.3278403130528331</v>
      </c>
      <c r="N166" s="123">
        <v>1.1820245857553535</v>
      </c>
      <c r="O166" s="123">
        <v>1.1595618121004942</v>
      </c>
      <c r="P166" s="123">
        <v>1.0622515382113566</v>
      </c>
      <c r="Q166" s="123">
        <v>1.0433866379866126</v>
      </c>
      <c r="R166" s="123">
        <v>1.0437498639655054</v>
      </c>
      <c r="S166" s="123">
        <v>1.0245356368004535</v>
      </c>
      <c r="T166" s="123">
        <v>0.98800821107723913</v>
      </c>
      <c r="U166" s="123">
        <v>0.9062960338156929</v>
      </c>
      <c r="V166" s="123">
        <v>0.87569003081884123</v>
      </c>
      <c r="W166" s="123">
        <v>0.78910794379883398</v>
      </c>
      <c r="X166" s="123">
        <v>0.68206618263863339</v>
      </c>
      <c r="Y166" s="123">
        <v>0.6694999368159269</v>
      </c>
      <c r="DA166" s="130" t="s">
        <v>3239</v>
      </c>
    </row>
    <row r="167" spans="1:105" ht="12" customHeight="1" x14ac:dyDescent="0.25">
      <c r="A167" s="97" t="s">
        <v>124</v>
      </c>
      <c r="B167" s="99">
        <v>5.1725021629847259</v>
      </c>
      <c r="C167" s="99">
        <v>5.2362007574712512</v>
      </c>
      <c r="D167" s="99">
        <v>5.1492924989280713</v>
      </c>
      <c r="E167" s="99">
        <v>5.0450129006729343</v>
      </c>
      <c r="F167" s="99">
        <v>5.6611863572361187</v>
      </c>
      <c r="G167" s="99">
        <v>5.1102713545921796</v>
      </c>
      <c r="H167" s="99">
        <v>4.9285581021737119</v>
      </c>
      <c r="I167" s="99">
        <v>4.4483369382504554</v>
      </c>
      <c r="J167" s="99">
        <v>4.2259452320418704</v>
      </c>
      <c r="K167" s="99">
        <v>4.2537398425437871</v>
      </c>
      <c r="L167" s="99">
        <v>4.5777787096655844</v>
      </c>
      <c r="M167" s="99">
        <v>5.0912071668569503</v>
      </c>
      <c r="N167" s="99">
        <v>4.7070934682836487</v>
      </c>
      <c r="O167" s="99">
        <v>4.4998841561440814</v>
      </c>
      <c r="P167" s="99">
        <v>4.1346254365484771</v>
      </c>
      <c r="Q167" s="99">
        <v>4.1619122049181367</v>
      </c>
      <c r="R167" s="99">
        <v>4.1458235751462515</v>
      </c>
      <c r="S167" s="99">
        <v>4.0928357357965561</v>
      </c>
      <c r="T167" s="99">
        <v>3.9352881259817272</v>
      </c>
      <c r="U167" s="99">
        <v>3.6363939085047159</v>
      </c>
      <c r="V167" s="99">
        <v>3.3749568263481158</v>
      </c>
      <c r="W167" s="99">
        <v>2.9662053146344678</v>
      </c>
      <c r="X167" s="99">
        <v>2.5205095476521313</v>
      </c>
      <c r="Y167" s="99">
        <v>2.3093683231324316</v>
      </c>
      <c r="DA167" s="63" t="s">
        <v>3240</v>
      </c>
    </row>
    <row r="168" spans="1:105" ht="12" customHeight="1" x14ac:dyDescent="0.25">
      <c r="A168" s="97" t="s">
        <v>123</v>
      </c>
      <c r="B168" s="99">
        <v>0.95002304529376258</v>
      </c>
      <c r="C168" s="99">
        <v>0.83340629100356023</v>
      </c>
      <c r="D168" s="99">
        <v>0.95699199326140849</v>
      </c>
      <c r="E168" s="99">
        <v>0.78157802590588621</v>
      </c>
      <c r="F168" s="99">
        <v>1.0873073365733903</v>
      </c>
      <c r="G168" s="99">
        <v>0.82031288150319603</v>
      </c>
      <c r="H168" s="99">
        <v>0.77481106520477117</v>
      </c>
      <c r="I168" s="99">
        <v>0.64829130997538997</v>
      </c>
      <c r="J168" s="99">
        <v>0.77389274733507774</v>
      </c>
      <c r="K168" s="99">
        <v>0.61663724957664634</v>
      </c>
      <c r="L168" s="99">
        <v>0.63360923472328079</v>
      </c>
      <c r="M168" s="99">
        <v>0.88276517843313562</v>
      </c>
      <c r="N168" s="99">
        <v>0.59454962986299964</v>
      </c>
      <c r="O168" s="99">
        <v>0.53825055506739183</v>
      </c>
      <c r="P168" s="99">
        <v>0.83016436701644314</v>
      </c>
      <c r="Q168" s="99">
        <v>0.53920318096020015</v>
      </c>
      <c r="R168" s="99">
        <v>0.51127113393861212</v>
      </c>
      <c r="S168" s="99">
        <v>0.55164417006078437</v>
      </c>
      <c r="T168" s="99">
        <v>0.48795087275636106</v>
      </c>
      <c r="U168" s="99">
        <v>0.5352735133446207</v>
      </c>
      <c r="V168" s="99">
        <v>0.54685946888316739</v>
      </c>
      <c r="W168" s="99">
        <v>0.64098513492918652</v>
      </c>
      <c r="X168" s="99">
        <v>0.27666104399492464</v>
      </c>
      <c r="Y168" s="99">
        <v>0.47369171058550597</v>
      </c>
      <c r="DA168" s="63" t="s">
        <v>3241</v>
      </c>
    </row>
    <row r="169" spans="1:105" ht="12" customHeight="1" x14ac:dyDescent="0.25">
      <c r="A169" s="100" t="s">
        <v>50</v>
      </c>
      <c r="B169" s="102">
        <v>0.95002304529376258</v>
      </c>
      <c r="C169" s="102">
        <v>0.83340629100356023</v>
      </c>
      <c r="D169" s="102">
        <v>0.95699199326140849</v>
      </c>
      <c r="E169" s="102">
        <v>0.78157802590588621</v>
      </c>
      <c r="F169" s="102">
        <v>1.0873073365733903</v>
      </c>
      <c r="G169" s="102">
        <v>0.82031288150319603</v>
      </c>
      <c r="H169" s="102">
        <v>0.77481106520477117</v>
      </c>
      <c r="I169" s="102">
        <v>0.64829130997538997</v>
      </c>
      <c r="J169" s="102">
        <v>0.77389274733507774</v>
      </c>
      <c r="K169" s="102">
        <v>0.61663724957664634</v>
      </c>
      <c r="L169" s="102">
        <v>0.63360923472328079</v>
      </c>
      <c r="M169" s="102">
        <v>0.88276517843313562</v>
      </c>
      <c r="N169" s="102">
        <v>0.59454962986299964</v>
      </c>
      <c r="O169" s="102">
        <v>0.53825055506739183</v>
      </c>
      <c r="P169" s="102">
        <v>0.83016436701644314</v>
      </c>
      <c r="Q169" s="102">
        <v>0.53920318096020015</v>
      </c>
      <c r="R169" s="102">
        <v>0.51127113393861212</v>
      </c>
      <c r="S169" s="102">
        <v>0.55164417006078437</v>
      </c>
      <c r="T169" s="102">
        <v>0.48795087275636106</v>
      </c>
      <c r="U169" s="102">
        <v>0.5352735133446207</v>
      </c>
      <c r="V169" s="102">
        <v>0.54685946888316739</v>
      </c>
      <c r="W169" s="102">
        <v>0.64098513492918652</v>
      </c>
      <c r="X169" s="102">
        <v>0.27666104399492464</v>
      </c>
      <c r="Y169" s="102">
        <v>0.47369171058550597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1.0053910439234919</v>
      </c>
      <c r="C175" s="123">
        <v>0.95651512551241058</v>
      </c>
      <c r="D175" s="123">
        <v>0.95371135270604135</v>
      </c>
      <c r="E175" s="123">
        <v>0.94421193231301803</v>
      </c>
      <c r="F175" s="123">
        <v>1.0131388240303216</v>
      </c>
      <c r="G175" s="123">
        <v>0.90258637341807468</v>
      </c>
      <c r="H175" s="123">
        <v>0.82083466812006212</v>
      </c>
      <c r="I175" s="123">
        <v>0.72001865615088789</v>
      </c>
      <c r="J175" s="123">
        <v>0.74694334653206551</v>
      </c>
      <c r="K175" s="123">
        <v>0.71852645811580818</v>
      </c>
      <c r="L175" s="123">
        <v>0.69368744865768039</v>
      </c>
      <c r="M175" s="123">
        <v>0.69531258506509552</v>
      </c>
      <c r="N175" s="123">
        <v>0.60795288242310119</v>
      </c>
      <c r="O175" s="123">
        <v>0.61946998631207584</v>
      </c>
      <c r="P175" s="123">
        <v>0.63431729476920773</v>
      </c>
      <c r="Q175" s="123">
        <v>0.58781414734461657</v>
      </c>
      <c r="R175" s="123">
        <v>0.59632976773455904</v>
      </c>
      <c r="S175" s="123">
        <v>0.61611137079861344</v>
      </c>
      <c r="T175" s="123">
        <v>0.61978414287315675</v>
      </c>
      <c r="U175" s="123">
        <v>0.60457625920593316</v>
      </c>
      <c r="V175" s="123">
        <v>0.59053311487096538</v>
      </c>
      <c r="W175" s="123">
        <v>0.54777701059165984</v>
      </c>
      <c r="X175" s="123">
        <v>0.48012225935971514</v>
      </c>
      <c r="Y175" s="123">
        <v>0.47019936894247044</v>
      </c>
      <c r="DA175" s="130" t="s">
        <v>3248</v>
      </c>
    </row>
    <row r="176" spans="1:105" ht="12" customHeight="1" x14ac:dyDescent="0.25">
      <c r="A176" s="97" t="s">
        <v>50</v>
      </c>
      <c r="B176" s="99">
        <v>2.5520963724448666</v>
      </c>
      <c r="C176" s="99">
        <v>2.4893737289570681</v>
      </c>
      <c r="D176" s="99">
        <v>2.5169746339054138</v>
      </c>
      <c r="E176" s="99">
        <v>2.4478994128178275</v>
      </c>
      <c r="F176" s="99">
        <v>2.6253358857749092</v>
      </c>
      <c r="G176" s="99">
        <v>2.4471318931170702</v>
      </c>
      <c r="H176" s="99">
        <v>2.3319664961274027</v>
      </c>
      <c r="I176" s="99">
        <v>2.0964780383694088</v>
      </c>
      <c r="J176" s="99">
        <v>2.0333964526708845</v>
      </c>
      <c r="K176" s="99">
        <v>1.9232380838038647</v>
      </c>
      <c r="L176" s="99">
        <v>1.8674136889702455</v>
      </c>
      <c r="M176" s="99">
        <v>1.9159332506341815</v>
      </c>
      <c r="N176" s="99">
        <v>1.6364242409221121</v>
      </c>
      <c r="O176" s="99">
        <v>1.6314576153136078</v>
      </c>
      <c r="P176" s="99">
        <v>1.6711677818501143</v>
      </c>
      <c r="Q176" s="99">
        <v>1.6040344945705596</v>
      </c>
      <c r="R176" s="99">
        <v>1.6767705762344303</v>
      </c>
      <c r="S176" s="99">
        <v>1.8252058891232372</v>
      </c>
      <c r="T176" s="99">
        <v>1.8849957168680862</v>
      </c>
      <c r="U176" s="99">
        <v>1.8777369566943289</v>
      </c>
      <c r="V176" s="99">
        <v>1.8628789476228946</v>
      </c>
      <c r="W176" s="99">
        <v>1.7361385739787552</v>
      </c>
      <c r="X176" s="99">
        <v>1.525181254569941</v>
      </c>
      <c r="Y176" s="99">
        <v>1.4316300695334137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15.236683638499192</v>
      </c>
      <c r="D24" s="117">
        <f t="shared" si="7"/>
        <v>9.9744747766920074</v>
      </c>
      <c r="E24" s="117">
        <f t="shared" si="7"/>
        <v>10.557141030425438</v>
      </c>
      <c r="F24" s="117">
        <f t="shared" si="7"/>
        <v>16.31090892404136</v>
      </c>
      <c r="G24" s="117">
        <f t="shared" si="7"/>
        <v>29.695883735522248</v>
      </c>
      <c r="H24" s="117">
        <f t="shared" si="7"/>
        <v>31.343420694526131</v>
      </c>
      <c r="I24" s="117">
        <f t="shared" si="7"/>
        <v>33.724464196991093</v>
      </c>
      <c r="J24" s="117">
        <f t="shared" si="7"/>
        <v>42.61917864710508</v>
      </c>
      <c r="K24" s="117">
        <f t="shared" si="7"/>
        <v>28.533452312889601</v>
      </c>
      <c r="L24" s="117">
        <f t="shared" si="7"/>
        <v>22.931998137848687</v>
      </c>
      <c r="M24" s="117">
        <f t="shared" si="7"/>
        <v>22.78732777830988</v>
      </c>
      <c r="N24" s="117">
        <f t="shared" si="7"/>
        <v>27.016712462080768</v>
      </c>
      <c r="O24" s="117">
        <f t="shared" si="7"/>
        <v>26.207752203836364</v>
      </c>
      <c r="P24" s="117">
        <f t="shared" si="7"/>
        <v>11.262630096811334</v>
      </c>
      <c r="Q24" s="117">
        <f t="shared" si="7"/>
        <v>9.211493829663512</v>
      </c>
      <c r="R24" s="117">
        <f t="shared" ref="R24:V24" si="8">R25+R28+R30+R39</f>
        <v>10.790634233039771</v>
      </c>
      <c r="S24" s="117">
        <f t="shared" si="8"/>
        <v>10.732432031100336</v>
      </c>
      <c r="T24" s="117">
        <f t="shared" si="8"/>
        <v>12.713310981526215</v>
      </c>
      <c r="U24" s="117">
        <f t="shared" si="8"/>
        <v>14.720909676867262</v>
      </c>
      <c r="V24" s="117">
        <f t="shared" si="8"/>
        <v>11.201683626707094</v>
      </c>
      <c r="W24" s="117">
        <f t="shared" ref="W24:Y24" si="9">W25+W28+W30+W39</f>
        <v>9.9348008954696283</v>
      </c>
      <c r="X24" s="117">
        <f t="shared" si="9"/>
        <v>13.790603189643408</v>
      </c>
      <c r="Y24" s="117">
        <f t="shared" si="9"/>
        <v>14.899472286533726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11.652361117406935</v>
      </c>
      <c r="D25" s="122">
        <f t="shared" si="10"/>
        <v>7.5602861915197819</v>
      </c>
      <c r="E25" s="122">
        <f t="shared" si="10"/>
        <v>8.095291988291061</v>
      </c>
      <c r="F25" s="122">
        <f t="shared" si="10"/>
        <v>12.444264793036218</v>
      </c>
      <c r="G25" s="122">
        <f t="shared" si="10"/>
        <v>23.960371276967873</v>
      </c>
      <c r="H25" s="122">
        <f t="shared" si="10"/>
        <v>24.740892079544455</v>
      </c>
      <c r="I25" s="122">
        <f t="shared" si="10"/>
        <v>27.012460121365191</v>
      </c>
      <c r="J25" s="122">
        <f t="shared" si="10"/>
        <v>34.95424125312924</v>
      </c>
      <c r="K25" s="122">
        <f t="shared" si="10"/>
        <v>23.369658656041068</v>
      </c>
      <c r="L25" s="122">
        <f t="shared" si="10"/>
        <v>18.911742163415472</v>
      </c>
      <c r="M25" s="122">
        <f t="shared" si="10"/>
        <v>17.814285507176297</v>
      </c>
      <c r="N25" s="122">
        <f t="shared" si="10"/>
        <v>21.587641908312285</v>
      </c>
      <c r="O25" s="122">
        <f t="shared" si="10"/>
        <v>21.10392587529779</v>
      </c>
      <c r="P25" s="122">
        <f t="shared" si="10"/>
        <v>8.8560484713981129</v>
      </c>
      <c r="Q25" s="122">
        <f t="shared" si="10"/>
        <v>7.2163813266202679</v>
      </c>
      <c r="R25" s="122">
        <f t="shared" ref="R25:V25" si="11">SUM(R26:R27)</f>
        <v>8.4220181180749023</v>
      </c>
      <c r="S25" s="122">
        <f t="shared" si="11"/>
        <v>8.2679102479581061</v>
      </c>
      <c r="T25" s="122">
        <f t="shared" si="11"/>
        <v>9.5257014970023945</v>
      </c>
      <c r="U25" s="122">
        <f t="shared" si="11"/>
        <v>11.059527581084474</v>
      </c>
      <c r="V25" s="122">
        <f t="shared" si="11"/>
        <v>8.3453801890766819</v>
      </c>
      <c r="W25" s="122">
        <f t="shared" ref="W25:Y25" si="12">SUM(W26:W27)</f>
        <v>7.7493744224517851</v>
      </c>
      <c r="X25" s="122">
        <f t="shared" si="12"/>
        <v>10.722557181397487</v>
      </c>
      <c r="Y25" s="122">
        <f t="shared" si="12"/>
        <v>11.163395876333333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11.502695019934809</v>
      </c>
      <c r="D26" s="98">
        <v>7.4634706401268014</v>
      </c>
      <c r="E26" s="98">
        <v>8.0008145223508222</v>
      </c>
      <c r="F26" s="98">
        <v>12.289080579649744</v>
      </c>
      <c r="G26" s="98">
        <v>23.662826979643373</v>
      </c>
      <c r="H26" s="98">
        <v>24.439971059572837</v>
      </c>
      <c r="I26" s="98">
        <v>26.69162036922005</v>
      </c>
      <c r="J26" s="98">
        <v>34.553324205841008</v>
      </c>
      <c r="K26" s="98">
        <v>23.102794823374349</v>
      </c>
      <c r="L26" s="98">
        <v>18.686228858075257</v>
      </c>
      <c r="M26" s="98">
        <v>17.596346260686154</v>
      </c>
      <c r="N26" s="98">
        <v>21.332641071944074</v>
      </c>
      <c r="O26" s="98">
        <v>20.826127161149955</v>
      </c>
      <c r="P26" s="98">
        <v>8.7299418121456736</v>
      </c>
      <c r="Q26" s="98">
        <v>7.1199733294180243</v>
      </c>
      <c r="R26" s="98">
        <v>8.308220333014102</v>
      </c>
      <c r="S26" s="98">
        <v>8.1563123986156434</v>
      </c>
      <c r="T26" s="98">
        <v>9.3981568374825297</v>
      </c>
      <c r="U26" s="98">
        <v>10.910434386038164</v>
      </c>
      <c r="V26" s="98">
        <v>8.2331672382555059</v>
      </c>
      <c r="W26" s="98">
        <v>7.6163436641484745</v>
      </c>
      <c r="X26" s="98">
        <v>10.531321417722818</v>
      </c>
      <c r="Y26" s="98">
        <v>10.97332777345723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0.14966609747212578</v>
      </c>
      <c r="D27" s="98">
        <v>9.6815551392980759E-2</v>
      </c>
      <c r="E27" s="98">
        <v>9.4477465940238953E-2</v>
      </c>
      <c r="F27" s="98">
        <v>0.15518421338647448</v>
      </c>
      <c r="G27" s="98">
        <v>0.2975442973245005</v>
      </c>
      <c r="H27" s="98">
        <v>0.30092101997161824</v>
      </c>
      <c r="I27" s="98">
        <v>0.32083975214514171</v>
      </c>
      <c r="J27" s="98">
        <v>0.40091704728823507</v>
      </c>
      <c r="K27" s="98">
        <v>0.26686383266671954</v>
      </c>
      <c r="L27" s="98">
        <v>0.22551330534021552</v>
      </c>
      <c r="M27" s="98">
        <v>0.2179392464901436</v>
      </c>
      <c r="N27" s="98">
        <v>0.25500083636821197</v>
      </c>
      <c r="O27" s="98">
        <v>0.27779871414783625</v>
      </c>
      <c r="P27" s="98">
        <v>0.12610665925243886</v>
      </c>
      <c r="Q27" s="98">
        <v>9.6407997202243884E-2</v>
      </c>
      <c r="R27" s="98">
        <v>0.11379778506080118</v>
      </c>
      <c r="S27" s="98">
        <v>0.11159784934246239</v>
      </c>
      <c r="T27" s="98">
        <v>0.12754465951986396</v>
      </c>
      <c r="U27" s="98">
        <v>0.14909319504631083</v>
      </c>
      <c r="V27" s="98">
        <v>0.11221295082117681</v>
      </c>
      <c r="W27" s="98">
        <v>0.13303075830331093</v>
      </c>
      <c r="X27" s="98">
        <v>0.19123576367466999</v>
      </c>
      <c r="Y27" s="98">
        <v>0.19006810287610268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0.10815705621693684</v>
      </c>
      <c r="D28" s="122">
        <f t="shared" si="13"/>
        <v>0.13568451627405698</v>
      </c>
      <c r="E28" s="122">
        <f t="shared" si="13"/>
        <v>0.37795174662676129</v>
      </c>
      <c r="F28" s="122">
        <f t="shared" si="13"/>
        <v>0.1223206299811382</v>
      </c>
      <c r="G28" s="122">
        <f t="shared" si="13"/>
        <v>0.19278678224879606</v>
      </c>
      <c r="H28" s="122">
        <f t="shared" si="13"/>
        <v>0.3083114194864478</v>
      </c>
      <c r="I28" s="122">
        <f t="shared" si="13"/>
        <v>0.36797075670639379</v>
      </c>
      <c r="J28" s="122">
        <f t="shared" si="13"/>
        <v>0.55824997877790217</v>
      </c>
      <c r="K28" s="122">
        <f t="shared" si="13"/>
        <v>0.29321704928044573</v>
      </c>
      <c r="L28" s="122">
        <f t="shared" si="13"/>
        <v>0.1050144119073088</v>
      </c>
      <c r="M28" s="122">
        <f t="shared" si="13"/>
        <v>0.1284592250455622</v>
      </c>
      <c r="N28" s="122">
        <f t="shared" si="13"/>
        <v>0.35051165130029277</v>
      </c>
      <c r="O28" s="122">
        <f t="shared" si="13"/>
        <v>0.23130799720520651</v>
      </c>
      <c r="P28" s="122">
        <f t="shared" si="13"/>
        <v>2.4018296109202853E-2</v>
      </c>
      <c r="Q28" s="122">
        <f t="shared" si="13"/>
        <v>3.6377664805129876E-2</v>
      </c>
      <c r="R28" s="122">
        <f t="shared" si="13"/>
        <v>9.3582934718559191E-2</v>
      </c>
      <c r="S28" s="122">
        <f t="shared" si="13"/>
        <v>0.13076770782155153</v>
      </c>
      <c r="T28" s="122">
        <f t="shared" si="13"/>
        <v>0.23179629052786416</v>
      </c>
      <c r="U28" s="122">
        <f t="shared" si="13"/>
        <v>0.20523748833803784</v>
      </c>
      <c r="V28" s="122">
        <f t="shared" si="13"/>
        <v>9.2824556690421001E-2</v>
      </c>
      <c r="W28" s="122">
        <f t="shared" si="13"/>
        <v>2.5548126258832005E-2</v>
      </c>
      <c r="X28" s="122">
        <f t="shared" si="13"/>
        <v>0.10512523997998074</v>
      </c>
      <c r="Y28" s="122">
        <f t="shared" si="13"/>
        <v>5.8752543701806874E-2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0.10815705621693684</v>
      </c>
      <c r="D29" s="98">
        <v>0.13568451627405698</v>
      </c>
      <c r="E29" s="98">
        <v>0.37795174662676129</v>
      </c>
      <c r="F29" s="98">
        <v>0.1223206299811382</v>
      </c>
      <c r="G29" s="98">
        <v>0.19278678224879606</v>
      </c>
      <c r="H29" s="98">
        <v>0.3083114194864478</v>
      </c>
      <c r="I29" s="98">
        <v>0.36797075670639379</v>
      </c>
      <c r="J29" s="98">
        <v>0.55824997877790217</v>
      </c>
      <c r="K29" s="98">
        <v>0.29321704928044573</v>
      </c>
      <c r="L29" s="98">
        <v>0.1050144119073088</v>
      </c>
      <c r="M29" s="98">
        <v>0.1284592250455622</v>
      </c>
      <c r="N29" s="98">
        <v>0.35051165130029277</v>
      </c>
      <c r="O29" s="98">
        <v>0.23130799720520651</v>
      </c>
      <c r="P29" s="98">
        <v>2.4018296109202853E-2</v>
      </c>
      <c r="Q29" s="98">
        <v>3.6377664805129876E-2</v>
      </c>
      <c r="R29" s="98">
        <v>9.3582934718559191E-2</v>
      </c>
      <c r="S29" s="98">
        <v>0.13076770782155153</v>
      </c>
      <c r="T29" s="98">
        <v>0.23179629052786416</v>
      </c>
      <c r="U29" s="98">
        <v>0.20523748833803784</v>
      </c>
      <c r="V29" s="98">
        <v>9.2824556690421001E-2</v>
      </c>
      <c r="W29" s="98">
        <v>2.5548126258832005E-2</v>
      </c>
      <c r="X29" s="98">
        <v>0.10512523997998074</v>
      </c>
      <c r="Y29" s="98">
        <v>5.8752543701806874E-2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2.368907098657032</v>
      </c>
      <c r="D30" s="122">
        <v>1.5487940729462071</v>
      </c>
      <c r="E30" s="122">
        <v>1.4177171959550805</v>
      </c>
      <c r="F30" s="122">
        <v>2.521606276002426</v>
      </c>
      <c r="G30" s="122">
        <v>3.8126807618936565</v>
      </c>
      <c r="H30" s="122">
        <v>4.2533709571318115</v>
      </c>
      <c r="I30" s="122">
        <v>4.2733615546986412</v>
      </c>
      <c r="J30" s="122">
        <v>4.7467887869890015</v>
      </c>
      <c r="K30" s="122">
        <v>3.3263225386632751</v>
      </c>
      <c r="L30" s="122">
        <v>2.740244111358396</v>
      </c>
      <c r="M30" s="122">
        <v>3.5437058838459925</v>
      </c>
      <c r="N30" s="122">
        <v>3.7246460046882706</v>
      </c>
      <c r="O30" s="122">
        <v>3.4431925816785385</v>
      </c>
      <c r="P30" s="122">
        <v>1.702607377608816</v>
      </c>
      <c r="Q30" s="122">
        <v>1.3892741555314565</v>
      </c>
      <c r="R30" s="122">
        <v>1.5908121387410994</v>
      </c>
      <c r="S30" s="122">
        <v>1.5864670197382675</v>
      </c>
      <c r="T30" s="122">
        <v>1.9956601277835571</v>
      </c>
      <c r="U30" s="122">
        <v>2.3220486384123507</v>
      </c>
      <c r="V30" s="122">
        <v>1.8022957563844311</v>
      </c>
      <c r="W30" s="122">
        <v>1.3275361275416393</v>
      </c>
      <c r="X30" s="122">
        <v>1.7340779322671076</v>
      </c>
      <c r="Y30" s="122">
        <v>2.1907117531355387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1.0345419800816056</v>
      </c>
      <c r="D31" s="98">
        <v>0.49734931692184642</v>
      </c>
      <c r="E31" s="98">
        <v>0.55519559418528852</v>
      </c>
      <c r="F31" s="98">
        <v>1.1732223811853035</v>
      </c>
      <c r="G31" s="98">
        <v>0.87018667271978345</v>
      </c>
      <c r="H31" s="98">
        <v>0.81235856754583602</v>
      </c>
      <c r="I31" s="98">
        <v>0.44032308533832154</v>
      </c>
      <c r="J31" s="98">
        <v>1.2460929217074876</v>
      </c>
      <c r="K31" s="98">
        <v>1.1520965471215687</v>
      </c>
      <c r="L31" s="98">
        <v>0.8463715654032925</v>
      </c>
      <c r="M31" s="98">
        <v>1.2216668485725983</v>
      </c>
      <c r="N31" s="98">
        <v>0.79692823243248212</v>
      </c>
      <c r="O31" s="98">
        <v>0.53694356713348279</v>
      </c>
      <c r="P31" s="98">
        <v>0.17716025499757893</v>
      </c>
      <c r="Q31" s="98">
        <v>0.25714301763284003</v>
      </c>
      <c r="R31" s="98">
        <v>0.49624662093990923</v>
      </c>
      <c r="S31" s="98">
        <v>0.50752707247187112</v>
      </c>
      <c r="T31" s="98">
        <v>0.58126579501973463</v>
      </c>
      <c r="U31" s="98">
        <v>0.59780728867044597</v>
      </c>
      <c r="V31" s="98">
        <v>0.52094690275697508</v>
      </c>
      <c r="W31" s="98">
        <v>0.46809386702441264</v>
      </c>
      <c r="X31" s="98">
        <v>0.88742367842662806</v>
      </c>
      <c r="Y31" s="98">
        <v>0.8013711091944834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2.2921260585880552E-4</v>
      </c>
      <c r="D32" s="98">
        <v>1.1480639127035312E-4</v>
      </c>
      <c r="E32" s="98">
        <v>1.1076667211269768E-4</v>
      </c>
      <c r="F32" s="98">
        <v>3.8401727554375237E-4</v>
      </c>
      <c r="G32" s="98">
        <v>5.69737884112767E-4</v>
      </c>
      <c r="H32" s="98">
        <v>4.4188556847727788E-4</v>
      </c>
      <c r="I32" s="98">
        <v>7.9500437429692796E-4</v>
      </c>
      <c r="J32" s="98">
        <v>2.2209292492390031E-3</v>
      </c>
      <c r="K32" s="98">
        <v>1.7169114496479766E-3</v>
      </c>
      <c r="L32" s="98">
        <v>2.4648792369599019E-3</v>
      </c>
      <c r="M32" s="98">
        <v>1.5224508732257992E-3</v>
      </c>
      <c r="N32" s="98">
        <v>1.9015963591630938E-3</v>
      </c>
      <c r="O32" s="98">
        <v>1.6036215488877406E-3</v>
      </c>
      <c r="P32" s="98">
        <v>4.7309006573156717E-4</v>
      </c>
      <c r="Q32" s="98">
        <v>1.0195344819445887E-3</v>
      </c>
      <c r="R32" s="98">
        <v>1.7017007349149193E-3</v>
      </c>
      <c r="S32" s="98">
        <v>1.8403863719622709E-3</v>
      </c>
      <c r="T32" s="98">
        <v>2.1254967587566566E-3</v>
      </c>
      <c r="U32" s="98">
        <v>2.0342929890451618E-3</v>
      </c>
      <c r="V32" s="98">
        <v>2.5138518865500444E-3</v>
      </c>
      <c r="W32" s="98">
        <v>8.2299821595424108E-3</v>
      </c>
      <c r="X32" s="98">
        <v>3.6763332358247927E-2</v>
      </c>
      <c r="Y32" s="98">
        <v>2.3450641988076288E-3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5.6114708693942633E-5</v>
      </c>
      <c r="D33" s="101">
        <v>3.2228671376946866E-5</v>
      </c>
      <c r="E33" s="101">
        <v>2.6436291105864141E-5</v>
      </c>
      <c r="F33" s="101">
        <v>1.1087009217390905E-4</v>
      </c>
      <c r="G33" s="101">
        <v>1.3975963574197359E-4</v>
      </c>
      <c r="H33" s="101">
        <v>1.0565236880671439E-4</v>
      </c>
      <c r="I33" s="101">
        <v>1.7645115066849333E-4</v>
      </c>
      <c r="J33" s="101">
        <v>6.0556045157262152E-4</v>
      </c>
      <c r="K33" s="101">
        <v>3.7801622042379511E-4</v>
      </c>
      <c r="L33" s="101">
        <v>5.1798463516792008E-4</v>
      </c>
      <c r="M33" s="101">
        <v>3.8630153815356221E-4</v>
      </c>
      <c r="N33" s="101">
        <v>3.5285873573796334E-4</v>
      </c>
      <c r="O33" s="101">
        <v>2.7446564443685999E-4</v>
      </c>
      <c r="P33" s="101">
        <v>1.2693328269674625E-4</v>
      </c>
      <c r="Q33" s="101">
        <v>1.7761015967500624E-4</v>
      </c>
      <c r="R33" s="101">
        <v>2.7952283070665959E-4</v>
      </c>
      <c r="S33" s="101">
        <v>3.2452033220014805E-4</v>
      </c>
      <c r="T33" s="101">
        <v>3.4069788904794116E-4</v>
      </c>
      <c r="U33" s="101">
        <v>3.7526401805663468E-4</v>
      </c>
      <c r="V33" s="101">
        <v>5.0304853533914094E-4</v>
      </c>
      <c r="W33" s="101">
        <v>2.147439549892678E-3</v>
      </c>
      <c r="X33" s="101">
        <v>4.956943168245089E-3</v>
      </c>
      <c r="Y33" s="101">
        <v>5.7553031501049305E-4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1.7309789716486289E-4</v>
      </c>
      <c r="D34" s="104">
        <v>8.2577719893406259E-5</v>
      </c>
      <c r="E34" s="104">
        <v>8.4330381006833546E-5</v>
      </c>
      <c r="F34" s="104">
        <v>2.731471833698433E-4</v>
      </c>
      <c r="G34" s="104">
        <v>4.2997824837079346E-4</v>
      </c>
      <c r="H34" s="104">
        <v>3.3623319967056347E-4</v>
      </c>
      <c r="I34" s="104">
        <v>6.1855322362843466E-4</v>
      </c>
      <c r="J34" s="104">
        <v>1.6153687976663816E-3</v>
      </c>
      <c r="K34" s="104">
        <v>1.3388952292241816E-3</v>
      </c>
      <c r="L34" s="104">
        <v>1.9468946017919819E-3</v>
      </c>
      <c r="M34" s="104">
        <v>1.136149335072237E-3</v>
      </c>
      <c r="N34" s="104">
        <v>1.5487376234251304E-3</v>
      </c>
      <c r="O34" s="104">
        <v>1.3291559044508806E-3</v>
      </c>
      <c r="P34" s="104">
        <v>3.4615678303482093E-4</v>
      </c>
      <c r="Q34" s="104">
        <v>8.4192432226958252E-4</v>
      </c>
      <c r="R34" s="104">
        <v>1.4221779042082596E-3</v>
      </c>
      <c r="S34" s="104">
        <v>1.5158660397621229E-3</v>
      </c>
      <c r="T34" s="104">
        <v>1.7847988697087154E-3</v>
      </c>
      <c r="U34" s="104">
        <v>1.6590289709885269E-3</v>
      </c>
      <c r="V34" s="104">
        <v>2.0108033512109035E-3</v>
      </c>
      <c r="W34" s="104">
        <v>6.0825426096497333E-3</v>
      </c>
      <c r="X34" s="104">
        <v>3.1806389190002837E-2</v>
      </c>
      <c r="Y34" s="104">
        <v>1.7695338837971357E-3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1.3077100965124708</v>
      </c>
      <c r="D35" s="101">
        <v>1.0293918193948943</v>
      </c>
      <c r="E35" s="101">
        <v>0.8408573698211762</v>
      </c>
      <c r="F35" s="101">
        <v>1.317112410384115</v>
      </c>
      <c r="G35" s="101">
        <v>2.7608103344007633</v>
      </c>
      <c r="H35" s="101">
        <v>3.2765658787059118</v>
      </c>
      <c r="I35" s="101">
        <v>3.4043922916995197</v>
      </c>
      <c r="J35" s="101">
        <v>2.7201909592432436</v>
      </c>
      <c r="K35" s="101">
        <v>1.7314321292801913</v>
      </c>
      <c r="L35" s="101">
        <v>1.2391685941352037</v>
      </c>
      <c r="M35" s="101">
        <v>2.1308839969123285</v>
      </c>
      <c r="N35" s="101">
        <v>2.4433131130100052</v>
      </c>
      <c r="O35" s="101">
        <v>2.3067880495936683</v>
      </c>
      <c r="P35" s="101">
        <v>1.054456335392415</v>
      </c>
      <c r="Q35" s="101">
        <v>0.9110983236414878</v>
      </c>
      <c r="R35" s="101">
        <v>0.72632075563179554</v>
      </c>
      <c r="S35" s="101">
        <v>0.72111029761949219</v>
      </c>
      <c r="T35" s="101">
        <v>1.0302185650877627</v>
      </c>
      <c r="U35" s="101">
        <v>1.1760290146449299</v>
      </c>
      <c r="V35" s="101">
        <v>0.71137793555279705</v>
      </c>
      <c r="W35" s="101">
        <v>0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2.6425809457096681E-2</v>
      </c>
      <c r="D36" s="104">
        <v>2.1938130238196012E-2</v>
      </c>
      <c r="E36" s="104">
        <v>2.1553465276503078E-2</v>
      </c>
      <c r="F36" s="104">
        <v>3.0887467157463908E-2</v>
      </c>
      <c r="G36" s="104">
        <v>0.18111401688899675</v>
      </c>
      <c r="H36" s="104">
        <v>0.16400462531158705</v>
      </c>
      <c r="I36" s="104">
        <v>0.42785117328650324</v>
      </c>
      <c r="J36" s="104">
        <v>0.77828397678903138</v>
      </c>
      <c r="K36" s="104">
        <v>0.44107695081186726</v>
      </c>
      <c r="L36" s="104">
        <v>0.65223907258294012</v>
      </c>
      <c r="M36" s="104">
        <v>0.18963258748783965</v>
      </c>
      <c r="N36" s="104">
        <v>0.48250306288662026</v>
      </c>
      <c r="O36" s="104">
        <v>0.59785734340249963</v>
      </c>
      <c r="P36" s="104">
        <v>0.47051769715309044</v>
      </c>
      <c r="Q36" s="104">
        <v>0.2200132797751842</v>
      </c>
      <c r="R36" s="104">
        <v>0.36654306143447951</v>
      </c>
      <c r="S36" s="104">
        <v>0.35598926327494201</v>
      </c>
      <c r="T36" s="104">
        <v>0.38205027091730326</v>
      </c>
      <c r="U36" s="104">
        <v>0.54617804210792975</v>
      </c>
      <c r="V36" s="104">
        <v>0.56745706618810898</v>
      </c>
      <c r="W36" s="104">
        <v>0.85121227835768432</v>
      </c>
      <c r="X36" s="104">
        <v>0.80989092148223174</v>
      </c>
      <c r="Y36" s="104">
        <v>1.3869955797422475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5.9295316947108982E-3</v>
      </c>
      <c r="D37" s="98">
        <v>5.6771066914239523E-3</v>
      </c>
      <c r="E37" s="98">
        <v>4.7219999419360502E-3</v>
      </c>
      <c r="F37" s="98">
        <v>8.2413541822847249E-3</v>
      </c>
      <c r="G37" s="98">
        <v>4.0903072252037098E-2</v>
      </c>
      <c r="H37" s="98">
        <v>3.6135379429718964E-2</v>
      </c>
      <c r="I37" s="98">
        <v>8.7708292239113583E-2</v>
      </c>
      <c r="J37" s="98">
        <v>0.19810180562129168</v>
      </c>
      <c r="K37" s="98">
        <v>9.0264604358938794E-2</v>
      </c>
      <c r="L37" s="98">
        <v>0.12696415032247499</v>
      </c>
      <c r="M37" s="98">
        <v>4.5140094871246955E-2</v>
      </c>
      <c r="N37" s="98">
        <v>8.4019029710673571E-2</v>
      </c>
      <c r="O37" s="98">
        <v>9.7110692318071054E-2</v>
      </c>
      <c r="P37" s="98">
        <v>0.12412181979666292</v>
      </c>
      <c r="Q37" s="98">
        <v>3.7872517105294642E-2</v>
      </c>
      <c r="R37" s="98">
        <v>5.9596822670630122E-2</v>
      </c>
      <c r="S37" s="98">
        <v>6.2613476248993383E-2</v>
      </c>
      <c r="T37" s="98">
        <v>6.0714365837819563E-2</v>
      </c>
      <c r="U37" s="98">
        <v>0.10191188973948517</v>
      </c>
      <c r="V37" s="98">
        <v>0.11639374283208703</v>
      </c>
      <c r="W37" s="98">
        <v>0.20674289201206322</v>
      </c>
      <c r="X37" s="98">
        <v>9.525268396069049E-3</v>
      </c>
      <c r="Y37" s="98">
        <v>0.28902217214030906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2.0496277762385783E-2</v>
      </c>
      <c r="D38" s="98">
        <v>1.6261023546772061E-2</v>
      </c>
      <c r="E38" s="98">
        <v>1.6831465334567027E-2</v>
      </c>
      <c r="F38" s="98">
        <v>2.2646112975179183E-2</v>
      </c>
      <c r="G38" s="98">
        <v>0.14021094463695966</v>
      </c>
      <c r="H38" s="98">
        <v>0.12786924588186807</v>
      </c>
      <c r="I38" s="98">
        <v>0.34014288104738966</v>
      </c>
      <c r="J38" s="98">
        <v>0.58018217116773974</v>
      </c>
      <c r="K38" s="98">
        <v>0.35081234645292847</v>
      </c>
      <c r="L38" s="98">
        <v>0.52527492226046513</v>
      </c>
      <c r="M38" s="98">
        <v>0.14449249261659269</v>
      </c>
      <c r="N38" s="98">
        <v>0.39848403317594672</v>
      </c>
      <c r="O38" s="98">
        <v>0.50074665108442862</v>
      </c>
      <c r="P38" s="98">
        <v>0.34639587735642752</v>
      </c>
      <c r="Q38" s="98">
        <v>0.18214076266988954</v>
      </c>
      <c r="R38" s="98">
        <v>0.30694623876384941</v>
      </c>
      <c r="S38" s="98">
        <v>0.29337578702594863</v>
      </c>
      <c r="T38" s="98">
        <v>0.32133590507948367</v>
      </c>
      <c r="U38" s="98">
        <v>0.44426615236844458</v>
      </c>
      <c r="V38" s="98">
        <v>0.45106332335602195</v>
      </c>
      <c r="W38" s="98">
        <v>0.64446938634562112</v>
      </c>
      <c r="X38" s="98">
        <v>0.8003656530861627</v>
      </c>
      <c r="Y38" s="98">
        <v>1.0979734076019385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1.107258366218288</v>
      </c>
      <c r="D39" s="122">
        <v>0.72970999595196195</v>
      </c>
      <c r="E39" s="122">
        <v>0.66618009955253343</v>
      </c>
      <c r="F39" s="122">
        <v>1.2227172250215785</v>
      </c>
      <c r="G39" s="122">
        <v>1.7300449144119243</v>
      </c>
      <c r="H39" s="122">
        <v>2.0408462383634163</v>
      </c>
      <c r="I39" s="122">
        <v>2.0706717642208634</v>
      </c>
      <c r="J39" s="122">
        <v>2.3598986282089354</v>
      </c>
      <c r="K39" s="122">
        <v>1.5442540689048139</v>
      </c>
      <c r="L39" s="122">
        <v>1.1749974511675114</v>
      </c>
      <c r="M39" s="122">
        <v>1.3008771622420292</v>
      </c>
      <c r="N39" s="122">
        <v>1.3539128977799217</v>
      </c>
      <c r="O39" s="122">
        <v>1.4293257496548302</v>
      </c>
      <c r="P39" s="122">
        <v>0.67995595169520184</v>
      </c>
      <c r="Q39" s="122">
        <v>0.56946068270665617</v>
      </c>
      <c r="R39" s="122">
        <v>0.68422104150520813</v>
      </c>
      <c r="S39" s="122">
        <v>0.74728705558241082</v>
      </c>
      <c r="T39" s="122">
        <v>0.96015306621239993</v>
      </c>
      <c r="U39" s="122">
        <v>1.1340959690323993</v>
      </c>
      <c r="V39" s="122">
        <v>0.96118312455556132</v>
      </c>
      <c r="W39" s="122">
        <v>0.83234221921737261</v>
      </c>
      <c r="X39" s="122">
        <v>1.2288428359988335</v>
      </c>
      <c r="Y39" s="122">
        <v>1.4866121133630474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0.39465282302455185</v>
      </c>
      <c r="D40" s="98">
        <v>0.2957278575077768</v>
      </c>
      <c r="E40" s="98">
        <v>0.3366418912300207</v>
      </c>
      <c r="F40" s="98">
        <v>0.52795011040793671</v>
      </c>
      <c r="G40" s="98">
        <v>0.61099525071817196</v>
      </c>
      <c r="H40" s="98">
        <v>0.65629301706399756</v>
      </c>
      <c r="I40" s="98">
        <v>0.68372160348142541</v>
      </c>
      <c r="J40" s="98">
        <v>1.4832755490872618</v>
      </c>
      <c r="K40" s="98">
        <v>0.67750464981039105</v>
      </c>
      <c r="L40" s="98">
        <v>0.4935537425976439</v>
      </c>
      <c r="M40" s="98">
        <v>0.50617938649212424</v>
      </c>
      <c r="N40" s="98">
        <v>0.62800066754319817</v>
      </c>
      <c r="O40" s="98">
        <v>0.50801456165497627</v>
      </c>
      <c r="P40" s="98">
        <v>0.32786063807084176</v>
      </c>
      <c r="Q40" s="98">
        <v>0.20459480176484943</v>
      </c>
      <c r="R40" s="98">
        <v>0.307125570733215</v>
      </c>
      <c r="S40" s="98">
        <v>0.23098843681843548</v>
      </c>
      <c r="T40" s="98">
        <v>0.37002436899259228</v>
      </c>
      <c r="U40" s="98">
        <v>0.41995123934173478</v>
      </c>
      <c r="V40" s="98">
        <v>0.43092719402412072</v>
      </c>
      <c r="W40" s="98">
        <v>0.37929391602879597</v>
      </c>
      <c r="X40" s="98">
        <v>0.75633046221239075</v>
      </c>
      <c r="Y40" s="98">
        <v>0.6951300484072005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0.71260554319373604</v>
      </c>
      <c r="D41" s="33">
        <v>0.43398213844418521</v>
      </c>
      <c r="E41" s="33">
        <v>0.32953820832251274</v>
      </c>
      <c r="F41" s="33">
        <v>0.69476711461364193</v>
      </c>
      <c r="G41" s="33">
        <v>1.1190496636937524</v>
      </c>
      <c r="H41" s="33">
        <v>1.3845532212994187</v>
      </c>
      <c r="I41" s="33">
        <v>1.3869501607394379</v>
      </c>
      <c r="J41" s="33">
        <v>0.8766230791216737</v>
      </c>
      <c r="K41" s="33">
        <v>0.86674941909442282</v>
      </c>
      <c r="L41" s="33">
        <v>0.68144370856986747</v>
      </c>
      <c r="M41" s="33">
        <v>0.79469777574990497</v>
      </c>
      <c r="N41" s="33">
        <v>0.72591223023672347</v>
      </c>
      <c r="O41" s="33">
        <v>0.92131118799985379</v>
      </c>
      <c r="P41" s="33">
        <v>0.35209531362436003</v>
      </c>
      <c r="Q41" s="33">
        <v>0.36486588094180677</v>
      </c>
      <c r="R41" s="33">
        <v>0.37709547077199318</v>
      </c>
      <c r="S41" s="33">
        <v>0.51629861876397531</v>
      </c>
      <c r="T41" s="33">
        <v>0.59012869721980765</v>
      </c>
      <c r="U41" s="33">
        <v>0.71414472969066445</v>
      </c>
      <c r="V41" s="33">
        <v>0.5302559305314406</v>
      </c>
      <c r="W41" s="33">
        <v>0.45304830318857664</v>
      </c>
      <c r="X41" s="33">
        <v>0.47251237378644284</v>
      </c>
      <c r="Y41" s="33">
        <v>0.79148206495584705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81.824374999343206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78.892366893467511</v>
      </c>
      <c r="L43" s="117">
        <f t="shared" si="14"/>
        <v>69.142618539913116</v>
      </c>
      <c r="M43" s="117">
        <f t="shared" si="14"/>
        <v>111.31506496854027</v>
      </c>
      <c r="N43" s="117">
        <f t="shared" si="14"/>
        <v>82.651267657868331</v>
      </c>
      <c r="O43" s="117">
        <f t="shared" si="14"/>
        <v>78.602689486434073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8.0770649973074121E-4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64.736099528109051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64.097310005435432</v>
      </c>
      <c r="L44" s="122">
        <f t="shared" si="17"/>
        <v>56.153942910119646</v>
      </c>
      <c r="M44" s="122">
        <f t="shared" si="17"/>
        <v>87.96664782020693</v>
      </c>
      <c r="N44" s="122">
        <f t="shared" si="17"/>
        <v>65.856212976334064</v>
      </c>
      <c r="O44" s="122">
        <f t="shared" si="17"/>
        <v>62.97522197801613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6.2215887425747776E-4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63.944645972579572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63.396171345688842</v>
      </c>
      <c r="L45" s="98">
        <v>55.511859394152907</v>
      </c>
      <c r="M45" s="98">
        <v>86.932893973877157</v>
      </c>
      <c r="N45" s="98">
        <v>65.107062564032816</v>
      </c>
      <c r="O45" s="98">
        <v>62.174253590582623</v>
      </c>
      <c r="P45" s="98">
        <v>0</v>
      </c>
      <c r="Q45" s="98">
        <v>0</v>
      </c>
      <c r="R45" s="98">
        <v>0</v>
      </c>
      <c r="S45" s="98">
        <v>0</v>
      </c>
      <c r="T45" s="98">
        <v>6.1404714844100422E-4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0.79145355552947505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0.70113865974659173</v>
      </c>
      <c r="L46" s="98">
        <v>0.64208351596673618</v>
      </c>
      <c r="M46" s="98">
        <v>1.0337538463297689</v>
      </c>
      <c r="N46" s="98">
        <v>0.74915041230124713</v>
      </c>
      <c r="O46" s="98">
        <v>0.8009683874335094</v>
      </c>
      <c r="P46" s="98">
        <v>0</v>
      </c>
      <c r="Q46" s="98">
        <v>0</v>
      </c>
      <c r="R46" s="98">
        <v>0</v>
      </c>
      <c r="S46" s="98">
        <v>0</v>
      </c>
      <c r="T46" s="98">
        <v>8.111725816473556E-6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0.53475089113558127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0.75612976707194046</v>
      </c>
      <c r="L47" s="122">
        <f t="shared" si="20"/>
        <v>0.32631960126260195</v>
      </c>
      <c r="M47" s="122">
        <f t="shared" si="20"/>
        <v>0.57499905305047649</v>
      </c>
      <c r="N47" s="122">
        <f t="shared" si="20"/>
        <v>1.026113168003558</v>
      </c>
      <c r="O47" s="122">
        <f t="shared" si="20"/>
        <v>0.64841738453565301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1.5388454526180984E-5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0.53475089113558127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0.75612976707194046</v>
      </c>
      <c r="L48" s="98">
        <v>0.32631960126260195</v>
      </c>
      <c r="M48" s="98">
        <v>0.57499905305047649</v>
      </c>
      <c r="N48" s="98">
        <v>1.026113168003558</v>
      </c>
      <c r="O48" s="98">
        <v>0.64841738453565301</v>
      </c>
      <c r="P48" s="98">
        <v>0</v>
      </c>
      <c r="Q48" s="98">
        <v>0</v>
      </c>
      <c r="R48" s="98">
        <v>0</v>
      </c>
      <c r="S48" s="98">
        <v>0</v>
      </c>
      <c r="T48" s="98">
        <v>1.5388454526180984E-5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11.078963413345535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10.056780498949252</v>
      </c>
      <c r="L49" s="122">
        <v>9.0111995129347928</v>
      </c>
      <c r="M49" s="122">
        <v>16.95055463061005</v>
      </c>
      <c r="N49" s="122">
        <v>11.805376975474042</v>
      </c>
      <c r="O49" s="122">
        <v>10.97213059774165</v>
      </c>
      <c r="P49" s="122">
        <v>0</v>
      </c>
      <c r="Q49" s="122">
        <v>0</v>
      </c>
      <c r="R49" s="122">
        <v>0</v>
      </c>
      <c r="S49" s="122">
        <v>0</v>
      </c>
      <c r="T49" s="122">
        <v>1.2049339942546932E-4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0.28754545700984774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7.1280523025213514</v>
      </c>
      <c r="L50" s="98">
        <v>5.6529041668451718</v>
      </c>
      <c r="M50" s="98">
        <v>9.8362369868004649</v>
      </c>
      <c r="N50" s="98">
        <v>7.9261369616890276</v>
      </c>
      <c r="O50" s="98">
        <v>8.2044379812386179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1.1874672728108206E-4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1.4787696173583663E-2</v>
      </c>
      <c r="L51" s="98">
        <v>8.5463682938014974E-3</v>
      </c>
      <c r="M51" s="98">
        <v>1.2722091578296256E-2</v>
      </c>
      <c r="N51" s="98">
        <v>7.0465911227888074E-3</v>
      </c>
      <c r="O51" s="98">
        <v>2.0564711315260716E-2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3.1390181549545819E-5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3.5079461164403206E-3</v>
      </c>
      <c r="L52" s="101">
        <v>1.9079302833758056E-3</v>
      </c>
      <c r="M52" s="101">
        <v>3.4305360625971016E-3</v>
      </c>
      <c r="N52" s="101">
        <v>1.3852384603674963E-3</v>
      </c>
      <c r="O52" s="101">
        <v>3.7100623819267611E-3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8.7356545731536237E-5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1.1279750057143342E-2</v>
      </c>
      <c r="L53" s="104">
        <v>6.6384380104256924E-3</v>
      </c>
      <c r="M53" s="104">
        <v>9.2915555156991535E-3</v>
      </c>
      <c r="N53" s="104">
        <v>5.6613526624213111E-3</v>
      </c>
      <c r="O53" s="104">
        <v>1.6854648933333955E-2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10.577935266584442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2.3224031662647917</v>
      </c>
      <c r="L54" s="101">
        <v>2.1946431943262033</v>
      </c>
      <c r="M54" s="101">
        <v>6.5214259226793319</v>
      </c>
      <c r="N54" s="101">
        <v>3.2336433485148279</v>
      </c>
      <c r="O54" s="101">
        <v>2.1816135042668798</v>
      </c>
      <c r="P54" s="101">
        <v>0</v>
      </c>
      <c r="Q54" s="101">
        <v>0</v>
      </c>
      <c r="R54" s="101">
        <v>0</v>
      </c>
      <c r="S54" s="101">
        <v>0</v>
      </c>
      <c r="T54" s="101">
        <v>1.2049339942546932E-4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0.21336394302396577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0.59153733398952557</v>
      </c>
      <c r="L55" s="104">
        <v>1.1551057834696163</v>
      </c>
      <c r="M55" s="104">
        <v>0.58016962955195706</v>
      </c>
      <c r="N55" s="104">
        <v>0.6385500741473974</v>
      </c>
      <c r="O55" s="104">
        <v>0.56551440092089145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4.7875478127665766E-2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0.1210557099341165</v>
      </c>
      <c r="L56" s="98">
        <v>0.22485163875573771</v>
      </c>
      <c r="M56" s="98">
        <v>0.13810343710608775</v>
      </c>
      <c r="N56" s="98">
        <v>0.11119174525146983</v>
      </c>
      <c r="O56" s="98">
        <v>9.185718900218387E-2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0.16548846489630001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0.47048162405540911</v>
      </c>
      <c r="L57" s="98">
        <v>0.93025414471387868</v>
      </c>
      <c r="M57" s="98">
        <v>0.44206619244586931</v>
      </c>
      <c r="N57" s="98">
        <v>0.5273583288959276</v>
      </c>
      <c r="O57" s="98">
        <v>0.47365721191870752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5.4745611667530287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3.9821466220108883</v>
      </c>
      <c r="L58" s="122">
        <v>3.6511565155960719</v>
      </c>
      <c r="M58" s="122">
        <v>5.8228634646728219</v>
      </c>
      <c r="N58" s="122">
        <v>3.9635645380566542</v>
      </c>
      <c r="O58" s="122">
        <v>4.0069195261406376</v>
      </c>
      <c r="P58" s="122">
        <v>0</v>
      </c>
      <c r="Q58" s="122">
        <v>0</v>
      </c>
      <c r="R58" s="122">
        <v>0</v>
      </c>
      <c r="S58" s="122">
        <v>0</v>
      </c>
      <c r="T58" s="122">
        <v>4.9665771521613164E-5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1.9511147941872937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1.7471278742541332</v>
      </c>
      <c r="L59" s="98">
        <v>1.5336664665049506</v>
      </c>
      <c r="M59" s="98">
        <v>2.2656619110665392</v>
      </c>
      <c r="N59" s="98">
        <v>1.838387187183679</v>
      </c>
      <c r="O59" s="98">
        <v>1.4240864454468685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3.5234463725657355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2.2350187477567549</v>
      </c>
      <c r="L60" s="33">
        <v>2.117490049091121</v>
      </c>
      <c r="M60" s="33">
        <v>3.5572015536062827</v>
      </c>
      <c r="N60" s="33">
        <v>2.125177350872975</v>
      </c>
      <c r="O60" s="33">
        <v>2.5828330806937694</v>
      </c>
      <c r="P60" s="33">
        <v>0</v>
      </c>
      <c r="Q60" s="33">
        <v>0</v>
      </c>
      <c r="R60" s="33">
        <v>0</v>
      </c>
      <c r="S60" s="33">
        <v>0</v>
      </c>
      <c r="T60" s="33">
        <v>4.9665771521613164E-5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383.65362477670692</v>
      </c>
      <c r="D62" s="117">
        <f t="shared" si="21"/>
        <v>333.81454270932846</v>
      </c>
      <c r="E62" s="117">
        <f t="shared" si="21"/>
        <v>492.23579785810824</v>
      </c>
      <c r="F62" s="117">
        <f t="shared" si="21"/>
        <v>570.03394573833577</v>
      </c>
      <c r="G62" s="117">
        <f t="shared" si="21"/>
        <v>461.5454965796938</v>
      </c>
      <c r="H62" s="117">
        <f t="shared" si="21"/>
        <v>252.90611970159216</v>
      </c>
      <c r="I62" s="117">
        <f t="shared" si="21"/>
        <v>275.90736609741936</v>
      </c>
      <c r="J62" s="117">
        <f t="shared" si="21"/>
        <v>628.37609778403521</v>
      </c>
      <c r="K62" s="117">
        <f t="shared" si="21"/>
        <v>626.54500655590277</v>
      </c>
      <c r="L62" s="117">
        <f t="shared" si="21"/>
        <v>551.70920580344239</v>
      </c>
      <c r="M62" s="117">
        <f t="shared" si="21"/>
        <v>579.84267682585789</v>
      </c>
      <c r="N62" s="117">
        <f t="shared" si="21"/>
        <v>569.12191014080383</v>
      </c>
      <c r="O62" s="117">
        <f t="shared" si="21"/>
        <v>428.638620165259</v>
      </c>
      <c r="P62" s="117">
        <f t="shared" si="21"/>
        <v>277.75977955386588</v>
      </c>
      <c r="Q62" s="117">
        <f t="shared" si="21"/>
        <v>245.69167019967765</v>
      </c>
      <c r="R62" s="117">
        <f t="shared" ref="R62:V62" si="22">R63+R66+R68+R77</f>
        <v>270.87394869992659</v>
      </c>
      <c r="S62" s="117">
        <f t="shared" si="22"/>
        <v>242.26488258453739</v>
      </c>
      <c r="T62" s="117">
        <f t="shared" si="22"/>
        <v>256.75625761215883</v>
      </c>
      <c r="U62" s="117">
        <f t="shared" si="22"/>
        <v>269.40673893568118</v>
      </c>
      <c r="V62" s="117">
        <f t="shared" si="22"/>
        <v>182.25230085667161</v>
      </c>
      <c r="W62" s="117">
        <f t="shared" ref="W62:Y62" si="23">W63+W66+W68+W77</f>
        <v>133.91536570484945</v>
      </c>
      <c r="X62" s="117">
        <f t="shared" si="23"/>
        <v>237.90063398300595</v>
      </c>
      <c r="Y62" s="117">
        <f t="shared" si="23"/>
        <v>118.73527963156842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285.97151422930949</v>
      </c>
      <c r="D63" s="122">
        <f t="shared" si="24"/>
        <v>244.76580329280074</v>
      </c>
      <c r="E63" s="122">
        <f t="shared" si="24"/>
        <v>367.18583981594202</v>
      </c>
      <c r="F63" s="122">
        <f t="shared" si="24"/>
        <v>443.62072128974887</v>
      </c>
      <c r="G63" s="122">
        <f t="shared" si="24"/>
        <v>360.02336507792796</v>
      </c>
      <c r="H63" s="122">
        <f t="shared" si="24"/>
        <v>193.86504876360348</v>
      </c>
      <c r="I63" s="122">
        <f t="shared" si="24"/>
        <v>214.57917741380166</v>
      </c>
      <c r="J63" s="122">
        <f t="shared" si="24"/>
        <v>500.1232535198331</v>
      </c>
      <c r="K63" s="122">
        <f t="shared" si="24"/>
        <v>497.85835328777551</v>
      </c>
      <c r="L63" s="122">
        <f t="shared" si="24"/>
        <v>441.08535461267167</v>
      </c>
      <c r="M63" s="122">
        <f t="shared" si="24"/>
        <v>453.99424900115213</v>
      </c>
      <c r="N63" s="122">
        <f t="shared" si="24"/>
        <v>448.37503317448375</v>
      </c>
      <c r="O63" s="122">
        <f t="shared" si="24"/>
        <v>336.28709220766859</v>
      </c>
      <c r="P63" s="122">
        <f t="shared" si="24"/>
        <v>209.77792096776182</v>
      </c>
      <c r="Q63" s="122">
        <f t="shared" si="24"/>
        <v>189.79645053910642</v>
      </c>
      <c r="R63" s="122">
        <f t="shared" ref="R63:V63" si="25">SUM(R64:R65)</f>
        <v>205.14976412838993</v>
      </c>
      <c r="S63" s="122">
        <f t="shared" si="25"/>
        <v>180.47094637391103</v>
      </c>
      <c r="T63" s="122">
        <f t="shared" si="25"/>
        <v>186.25268761838765</v>
      </c>
      <c r="U63" s="122">
        <f t="shared" si="25"/>
        <v>192.79727789095355</v>
      </c>
      <c r="V63" s="122">
        <f t="shared" si="25"/>
        <v>128.28859727677514</v>
      </c>
      <c r="W63" s="122">
        <f t="shared" ref="W63:Y63" si="26">SUM(W64:W65)</f>
        <v>99.7427602498433</v>
      </c>
      <c r="X63" s="122">
        <f t="shared" si="26"/>
        <v>178.19436244337129</v>
      </c>
      <c r="Y63" s="122">
        <f t="shared" si="26"/>
        <v>83.85231002991182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282.16269188673959</v>
      </c>
      <c r="D64" s="98">
        <v>241.51626309321534</v>
      </c>
      <c r="E64" s="98">
        <v>362.74358083739213</v>
      </c>
      <c r="F64" s="98">
        <v>437.88684962978317</v>
      </c>
      <c r="G64" s="98">
        <v>355.38965435379822</v>
      </c>
      <c r="H64" s="98">
        <v>191.42109542421204</v>
      </c>
      <c r="I64" s="98">
        <v>211.93724713720337</v>
      </c>
      <c r="J64" s="98">
        <v>494.17541560430158</v>
      </c>
      <c r="K64" s="98">
        <v>491.96087639604781</v>
      </c>
      <c r="L64" s="98">
        <v>435.62573852814239</v>
      </c>
      <c r="M64" s="98">
        <v>448.21930748061641</v>
      </c>
      <c r="N64" s="98">
        <v>442.85170410117797</v>
      </c>
      <c r="O64" s="98">
        <v>331.6497921273268</v>
      </c>
      <c r="P64" s="98">
        <v>206.63002146007548</v>
      </c>
      <c r="Q64" s="98">
        <v>187.10606451014439</v>
      </c>
      <c r="R64" s="98">
        <v>202.18415266455864</v>
      </c>
      <c r="S64" s="98">
        <v>177.83703343178294</v>
      </c>
      <c r="T64" s="98">
        <v>183.52421062042527</v>
      </c>
      <c r="U64" s="98">
        <v>189.92146122277944</v>
      </c>
      <c r="V64" s="98">
        <v>126.36380244436694</v>
      </c>
      <c r="W64" s="98">
        <v>97.824569740770542</v>
      </c>
      <c r="X64" s="98">
        <v>174.62711283760899</v>
      </c>
      <c r="Y64" s="98">
        <v>82.248087626172079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3.808822342569913</v>
      </c>
      <c r="D65" s="98">
        <v>3.2495401995854012</v>
      </c>
      <c r="E65" s="98">
        <v>4.4422589785498801</v>
      </c>
      <c r="F65" s="98">
        <v>5.7338716599656756</v>
      </c>
      <c r="G65" s="98">
        <v>4.6337107241297408</v>
      </c>
      <c r="H65" s="98">
        <v>2.443953339391455</v>
      </c>
      <c r="I65" s="98">
        <v>2.6419302765982979</v>
      </c>
      <c r="J65" s="98">
        <v>5.9478379155315135</v>
      </c>
      <c r="K65" s="98">
        <v>5.8974768917276794</v>
      </c>
      <c r="L65" s="98">
        <v>5.4596160845292898</v>
      </c>
      <c r="M65" s="98">
        <v>5.7749415205357391</v>
      </c>
      <c r="N65" s="98">
        <v>5.5233290733058009</v>
      </c>
      <c r="O65" s="98">
        <v>4.6373000803417641</v>
      </c>
      <c r="P65" s="98">
        <v>3.1478995076863399</v>
      </c>
      <c r="Q65" s="98">
        <v>2.6903860289620218</v>
      </c>
      <c r="R65" s="98">
        <v>2.9656114638313018</v>
      </c>
      <c r="S65" s="98">
        <v>2.6339129421280889</v>
      </c>
      <c r="T65" s="98">
        <v>2.7284769979623849</v>
      </c>
      <c r="U65" s="98">
        <v>2.8758166681741235</v>
      </c>
      <c r="V65" s="98">
        <v>1.924794832408198</v>
      </c>
      <c r="W65" s="98">
        <v>1.9181905090727582</v>
      </c>
      <c r="X65" s="98">
        <v>3.5672496057622962</v>
      </c>
      <c r="Y65" s="98">
        <v>1.6042224037397448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2.7093255964305136</v>
      </c>
      <c r="D66" s="122">
        <f t="shared" si="27"/>
        <v>4.7057921355567904</v>
      </c>
      <c r="E66" s="122">
        <f t="shared" si="27"/>
        <v>18.072984467020579</v>
      </c>
      <c r="F66" s="122">
        <f t="shared" si="27"/>
        <v>4.1622586210210804</v>
      </c>
      <c r="G66" s="122">
        <f t="shared" si="27"/>
        <v>2.9963008685576873</v>
      </c>
      <c r="H66" s="122">
        <f t="shared" si="27"/>
        <v>2.4783270848343104</v>
      </c>
      <c r="I66" s="122">
        <f t="shared" si="27"/>
        <v>3.0509453155199684</v>
      </c>
      <c r="J66" s="122">
        <f t="shared" si="27"/>
        <v>9.3265129680081085</v>
      </c>
      <c r="K66" s="122">
        <f t="shared" si="27"/>
        <v>6.8786384668051932</v>
      </c>
      <c r="L66" s="122">
        <f t="shared" si="27"/>
        <v>2.5150117652500059</v>
      </c>
      <c r="M66" s="122">
        <f t="shared" si="27"/>
        <v>3.1107968741850276</v>
      </c>
      <c r="N66" s="122">
        <f t="shared" si="27"/>
        <v>7.3283283889906707</v>
      </c>
      <c r="O66" s="122">
        <f t="shared" si="27"/>
        <v>3.8568322850343417</v>
      </c>
      <c r="P66" s="122">
        <f t="shared" si="27"/>
        <v>0.64723105057419139</v>
      </c>
      <c r="Q66" s="122">
        <f t="shared" si="27"/>
        <v>0.97888179863394142</v>
      </c>
      <c r="R66" s="122">
        <f t="shared" si="27"/>
        <v>2.4178734849685841</v>
      </c>
      <c r="S66" s="122">
        <f t="shared" si="27"/>
        <v>3.0735147738413766</v>
      </c>
      <c r="T66" s="122">
        <f t="shared" si="27"/>
        <v>4.8893736566034844</v>
      </c>
      <c r="U66" s="122">
        <f t="shared" si="27"/>
        <v>4.0415136762844153</v>
      </c>
      <c r="V66" s="122">
        <f t="shared" si="27"/>
        <v>1.6033070486434986</v>
      </c>
      <c r="W66" s="122">
        <f t="shared" si="27"/>
        <v>0.34998791755372149</v>
      </c>
      <c r="X66" s="122">
        <f t="shared" si="27"/>
        <v>1.913167628656067</v>
      </c>
      <c r="Y66" s="122">
        <f t="shared" si="27"/>
        <v>0.52985517701603191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2.7093255964305136</v>
      </c>
      <c r="D67" s="98">
        <v>4.7057921355567904</v>
      </c>
      <c r="E67" s="98">
        <v>18.072984467020579</v>
      </c>
      <c r="F67" s="98">
        <v>4.1622586210210804</v>
      </c>
      <c r="G67" s="98">
        <v>2.9963008685576873</v>
      </c>
      <c r="H67" s="98">
        <v>2.4783270848343104</v>
      </c>
      <c r="I67" s="98">
        <v>3.0509453155199684</v>
      </c>
      <c r="J67" s="98">
        <v>9.3265129680081085</v>
      </c>
      <c r="K67" s="98">
        <v>6.8786384668051932</v>
      </c>
      <c r="L67" s="98">
        <v>2.5150117652500059</v>
      </c>
      <c r="M67" s="98">
        <v>3.1107968741850276</v>
      </c>
      <c r="N67" s="98">
        <v>7.3283283889906707</v>
      </c>
      <c r="O67" s="98">
        <v>3.8568322850343417</v>
      </c>
      <c r="P67" s="98">
        <v>0.64723105057419139</v>
      </c>
      <c r="Q67" s="98">
        <v>0.97888179863394142</v>
      </c>
      <c r="R67" s="98">
        <v>2.4178734849685841</v>
      </c>
      <c r="S67" s="98">
        <v>3.0735147738413766</v>
      </c>
      <c r="T67" s="98">
        <v>4.8893736566034844</v>
      </c>
      <c r="U67" s="98">
        <v>4.0415136762844153</v>
      </c>
      <c r="V67" s="98">
        <v>1.6033070486434986</v>
      </c>
      <c r="W67" s="98">
        <v>0.34998791755372149</v>
      </c>
      <c r="X67" s="98">
        <v>1.913167628656067</v>
      </c>
      <c r="Y67" s="98">
        <v>0.52985517701603191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63.696364876545907</v>
      </c>
      <c r="D68" s="122">
        <v>56.267077187738252</v>
      </c>
      <c r="E68" s="122">
        <v>71.735293329078644</v>
      </c>
      <c r="F68" s="122">
        <v>80.412337031782315</v>
      </c>
      <c r="G68" s="122">
        <v>65.330705364921243</v>
      </c>
      <c r="H68" s="122">
        <v>37.493983019141609</v>
      </c>
      <c r="I68" s="122">
        <v>39.643502524484639</v>
      </c>
      <c r="J68" s="122">
        <v>80.870548261802938</v>
      </c>
      <c r="K68" s="122">
        <v>81.981404607883462</v>
      </c>
      <c r="L68" s="122">
        <v>76.067014597579742</v>
      </c>
      <c r="M68" s="122">
        <v>83.844140734421927</v>
      </c>
      <c r="N68" s="122">
        <v>82.305864557063117</v>
      </c>
      <c r="O68" s="122">
        <v>61.269412297558397</v>
      </c>
      <c r="P68" s="122">
        <v>46.923746490184328</v>
      </c>
      <c r="Q68" s="122">
        <v>37.364739210627924</v>
      </c>
      <c r="R68" s="122">
        <v>42.220849921625494</v>
      </c>
      <c r="S68" s="122">
        <v>37.158910511593781</v>
      </c>
      <c r="T68" s="122">
        <v>41.743367353916163</v>
      </c>
      <c r="U68" s="122">
        <v>45.206275245228909</v>
      </c>
      <c r="V68" s="122">
        <v>31.863638235626425</v>
      </c>
      <c r="W68" s="122">
        <v>19.904160301014063</v>
      </c>
      <c r="X68" s="122">
        <v>32.977796648526983</v>
      </c>
      <c r="Y68" s="122">
        <v>20.028288086803148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52.056551809922517</v>
      </c>
      <c r="D69" s="98">
        <v>39.074559811051543</v>
      </c>
      <c r="E69" s="98">
        <v>46.175612126987893</v>
      </c>
      <c r="F69" s="98">
        <v>36.617860623832016</v>
      </c>
      <c r="G69" s="98">
        <v>65.254570582237179</v>
      </c>
      <c r="H69" s="98">
        <v>37.457034607149552</v>
      </c>
      <c r="I69" s="98">
        <v>39.567726540741091</v>
      </c>
      <c r="J69" s="98">
        <v>72.385965410185193</v>
      </c>
      <c r="K69" s="98">
        <v>80.65449907546332</v>
      </c>
      <c r="L69" s="98">
        <v>75.709849836545558</v>
      </c>
      <c r="M69" s="98">
        <v>76.181414338200881</v>
      </c>
      <c r="N69" s="98">
        <v>74.905790519691209</v>
      </c>
      <c r="O69" s="98">
        <v>59.656901966972235</v>
      </c>
      <c r="P69" s="98">
        <v>46.62633876329086</v>
      </c>
      <c r="Q69" s="98">
        <v>37.174249849266552</v>
      </c>
      <c r="R69" s="98">
        <v>41.462216110455387</v>
      </c>
      <c r="S69" s="98">
        <v>35.568318351715789</v>
      </c>
      <c r="T69" s="98">
        <v>37.572762625008139</v>
      </c>
      <c r="U69" s="98">
        <v>43.145300339993462</v>
      </c>
      <c r="V69" s="98">
        <v>28.95499439564151</v>
      </c>
      <c r="W69" s="98">
        <v>18.677829304233267</v>
      </c>
      <c r="X69" s="98">
        <v>28.082777310247522</v>
      </c>
      <c r="Y69" s="98">
        <v>19.559161702955254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1.6214107466745679E-2</v>
      </c>
      <c r="D70" s="98">
        <v>8.3209164793253011E-3</v>
      </c>
      <c r="E70" s="98">
        <v>2.3374143505641262E-2</v>
      </c>
      <c r="F70" s="98">
        <v>1.44607596270275E-3</v>
      </c>
      <c r="G70" s="98">
        <v>7.613478268406583E-2</v>
      </c>
      <c r="H70" s="98">
        <v>3.6948411992055771E-2</v>
      </c>
      <c r="I70" s="98">
        <v>7.5775983743547867E-2</v>
      </c>
      <c r="J70" s="98">
        <v>0.10762951150538692</v>
      </c>
      <c r="K70" s="98">
        <v>0.17255351953998851</v>
      </c>
      <c r="L70" s="98">
        <v>0.35716476103418299</v>
      </c>
      <c r="M70" s="98">
        <v>9.4017395299036601E-3</v>
      </c>
      <c r="N70" s="98">
        <v>0.24830873811889723</v>
      </c>
      <c r="O70" s="98">
        <v>0.21842797538613978</v>
      </c>
      <c r="P70" s="98">
        <v>0.29740772689346739</v>
      </c>
      <c r="Q70" s="98">
        <v>0.19048936136137526</v>
      </c>
      <c r="R70" s="98">
        <v>0.20703632258903779</v>
      </c>
      <c r="S70" s="98">
        <v>0.1288657386812502</v>
      </c>
      <c r="T70" s="98">
        <v>0.15063346415549969</v>
      </c>
      <c r="U70" s="98">
        <v>0.22179579534766597</v>
      </c>
      <c r="V70" s="98">
        <v>0.30931780210420629</v>
      </c>
      <c r="W70" s="98">
        <v>1.226330996780796</v>
      </c>
      <c r="X70" s="98">
        <v>3.1491690508591899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3.9978281234382988E-3</v>
      </c>
      <c r="D71" s="101">
        <v>2.3402140947083303E-3</v>
      </c>
      <c r="E71" s="101">
        <v>5.5634618943808424E-3</v>
      </c>
      <c r="F71" s="101">
        <v>4.137684503214647E-4</v>
      </c>
      <c r="G71" s="101">
        <v>1.8428560205608638E-2</v>
      </c>
      <c r="H71" s="101">
        <v>8.675467360923764E-3</v>
      </c>
      <c r="I71" s="101">
        <v>1.6452851042395977E-2</v>
      </c>
      <c r="J71" s="101">
        <v>2.8497102851581108E-2</v>
      </c>
      <c r="K71" s="101">
        <v>3.6682053806411423E-2</v>
      </c>
      <c r="L71" s="101">
        <v>7.2561067781884189E-2</v>
      </c>
      <c r="M71" s="101">
        <v>2.2811801100345911E-3</v>
      </c>
      <c r="N71" s="101">
        <v>4.3941454063818691E-2</v>
      </c>
      <c r="O71" s="101">
        <v>3.5553710533437644E-2</v>
      </c>
      <c r="P71" s="101">
        <v>7.6233612833894335E-2</v>
      </c>
      <c r="Q71" s="101">
        <v>3.153104281897836E-2</v>
      </c>
      <c r="R71" s="101">
        <v>3.2383416413597758E-2</v>
      </c>
      <c r="S71" s="101">
        <v>2.1577277747044456E-2</v>
      </c>
      <c r="T71" s="101">
        <v>2.2973662823248232E-2</v>
      </c>
      <c r="U71" s="101">
        <v>3.9150261414977613E-2</v>
      </c>
      <c r="V71" s="101">
        <v>5.9851556595688291E-2</v>
      </c>
      <c r="W71" s="101">
        <v>0.31421133442987292</v>
      </c>
      <c r="X71" s="101">
        <v>0.40206661033937807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1.2216279343307381E-2</v>
      </c>
      <c r="D72" s="104">
        <v>5.9807023846169712E-3</v>
      </c>
      <c r="E72" s="104">
        <v>1.7810681611260419E-2</v>
      </c>
      <c r="F72" s="104">
        <v>1.0323075123812853E-3</v>
      </c>
      <c r="G72" s="104">
        <v>5.7706222478457192E-2</v>
      </c>
      <c r="H72" s="104">
        <v>2.8272944631132006E-2</v>
      </c>
      <c r="I72" s="104">
        <v>5.9323132701151894E-2</v>
      </c>
      <c r="J72" s="104">
        <v>7.9132408653805816E-2</v>
      </c>
      <c r="K72" s="104">
        <v>0.13587146573357708</v>
      </c>
      <c r="L72" s="104">
        <v>0.28460369325229878</v>
      </c>
      <c r="M72" s="104">
        <v>7.1205594198690695E-3</v>
      </c>
      <c r="N72" s="104">
        <v>0.20436728405507854</v>
      </c>
      <c r="O72" s="104">
        <v>0.18287426485270214</v>
      </c>
      <c r="P72" s="104">
        <v>0.22117411405957305</v>
      </c>
      <c r="Q72" s="104">
        <v>0.15895831854239689</v>
      </c>
      <c r="R72" s="104">
        <v>0.17465290617544002</v>
      </c>
      <c r="S72" s="104">
        <v>0.10728846093420576</v>
      </c>
      <c r="T72" s="104">
        <v>0.12765980133225147</v>
      </c>
      <c r="U72" s="104">
        <v>0.18264553393268834</v>
      </c>
      <c r="V72" s="104">
        <v>0.24946624550851798</v>
      </c>
      <c r="W72" s="104">
        <v>0.91211966235092301</v>
      </c>
      <c r="X72" s="104">
        <v>2.7471024405198117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11.393705291698607</v>
      </c>
      <c r="D73" s="101">
        <v>16.824872979674403</v>
      </c>
      <c r="E73" s="101">
        <v>24.89913944329664</v>
      </c>
      <c r="F73" s="101">
        <v>42.788670944529095</v>
      </c>
      <c r="G73" s="101">
        <v>0</v>
      </c>
      <c r="H73" s="101">
        <v>0</v>
      </c>
      <c r="I73" s="101">
        <v>0</v>
      </c>
      <c r="J73" s="101">
        <v>6.5134537142271878</v>
      </c>
      <c r="K73" s="101">
        <v>0.92002690122237007</v>
      </c>
      <c r="L73" s="101">
        <v>0</v>
      </c>
      <c r="M73" s="101">
        <v>7.0280675587854429</v>
      </c>
      <c r="N73" s="101">
        <v>5.9724491789023055</v>
      </c>
      <c r="O73" s="101">
        <v>1.1070874499264762</v>
      </c>
      <c r="P73" s="101">
        <v>0</v>
      </c>
      <c r="Q73" s="101">
        <v>0</v>
      </c>
      <c r="R73" s="101">
        <v>0.36662022489954693</v>
      </c>
      <c r="S73" s="101">
        <v>0.97857083762685981</v>
      </c>
      <c r="T73" s="101">
        <v>2.9325683552170729</v>
      </c>
      <c r="U73" s="101">
        <v>1.2559219650957401</v>
      </c>
      <c r="V73" s="101">
        <v>1.4459401204185887</v>
      </c>
      <c r="W73" s="101">
        <v>0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0.2298936674580345</v>
      </c>
      <c r="D74" s="104">
        <v>0.35932348053297902</v>
      </c>
      <c r="E74" s="104">
        <v>0.63716761528846422</v>
      </c>
      <c r="F74" s="104">
        <v>1.0043593874585011</v>
      </c>
      <c r="G74" s="104">
        <v>0</v>
      </c>
      <c r="H74" s="104">
        <v>0</v>
      </c>
      <c r="I74" s="104">
        <v>0</v>
      </c>
      <c r="J74" s="104">
        <v>1.8634996258851753</v>
      </c>
      <c r="K74" s="104">
        <v>0.23432511165778624</v>
      </c>
      <c r="L74" s="104">
        <v>0</v>
      </c>
      <c r="M74" s="104">
        <v>0.62525709790570916</v>
      </c>
      <c r="N74" s="104">
        <v>1.179316120350705</v>
      </c>
      <c r="O74" s="104">
        <v>0.28699490527354798</v>
      </c>
      <c r="P74" s="104">
        <v>0</v>
      </c>
      <c r="Q74" s="104">
        <v>0</v>
      </c>
      <c r="R74" s="104">
        <v>0.18497726368151604</v>
      </c>
      <c r="S74" s="104">
        <v>0.48315558356988231</v>
      </c>
      <c r="T74" s="104">
        <v>1.087402909535454</v>
      </c>
      <c r="U74" s="104">
        <v>0.58325714479204571</v>
      </c>
      <c r="V74" s="104">
        <v>1.1533859174621188</v>
      </c>
      <c r="W74" s="104">
        <v>0</v>
      </c>
      <c r="X74" s="104">
        <v>1.7458502874202737</v>
      </c>
      <c r="Y74" s="104">
        <v>0.46912638384789335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5.158448560748493E-2</v>
      </c>
      <c r="D75" s="98">
        <v>9.2985031703743892E-2</v>
      </c>
      <c r="E75" s="98">
        <v>0.13959265499992046</v>
      </c>
      <c r="F75" s="98">
        <v>0.26798187744403151</v>
      </c>
      <c r="G75" s="98">
        <v>0</v>
      </c>
      <c r="H75" s="98">
        <v>0</v>
      </c>
      <c r="I75" s="98">
        <v>0</v>
      </c>
      <c r="J75" s="98">
        <v>0.47432897460578616</v>
      </c>
      <c r="K75" s="98">
        <v>4.7953681225514536E-2</v>
      </c>
      <c r="L75" s="98">
        <v>0</v>
      </c>
      <c r="M75" s="98">
        <v>0.14883604707547513</v>
      </c>
      <c r="N75" s="98">
        <v>0.20535620139121358</v>
      </c>
      <c r="O75" s="98">
        <v>4.6616930025914501E-2</v>
      </c>
      <c r="P75" s="98">
        <v>0</v>
      </c>
      <c r="Q75" s="98">
        <v>0</v>
      </c>
      <c r="R75" s="98">
        <v>3.0075749186419337E-2</v>
      </c>
      <c r="S75" s="98">
        <v>8.4980233330960692E-2</v>
      </c>
      <c r="T75" s="98">
        <v>0.17280704422517096</v>
      </c>
      <c r="U75" s="98">
        <v>0.10883051541289875</v>
      </c>
      <c r="V75" s="98">
        <v>0.23657631891878575</v>
      </c>
      <c r="W75" s="98">
        <v>0</v>
      </c>
      <c r="X75" s="98">
        <v>2.0533249757383829E-2</v>
      </c>
      <c r="Y75" s="98">
        <v>9.775656710689988E-2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0.17830918185054956</v>
      </c>
      <c r="D76" s="98">
        <v>0.26633844882923513</v>
      </c>
      <c r="E76" s="98">
        <v>0.4975749602885437</v>
      </c>
      <c r="F76" s="98">
        <v>0.73637751001446949</v>
      </c>
      <c r="G76" s="98">
        <v>0</v>
      </c>
      <c r="H76" s="98">
        <v>0</v>
      </c>
      <c r="I76" s="98">
        <v>0</v>
      </c>
      <c r="J76" s="98">
        <v>1.3891706512793891</v>
      </c>
      <c r="K76" s="98">
        <v>0.18637143043227172</v>
      </c>
      <c r="L76" s="98">
        <v>0</v>
      </c>
      <c r="M76" s="98">
        <v>0.47642105083023401</v>
      </c>
      <c r="N76" s="98">
        <v>0.9739599189594913</v>
      </c>
      <c r="O76" s="98">
        <v>0.24037797524763349</v>
      </c>
      <c r="P76" s="98">
        <v>0</v>
      </c>
      <c r="Q76" s="98">
        <v>0</v>
      </c>
      <c r="R76" s="98">
        <v>0.1549015144950967</v>
      </c>
      <c r="S76" s="98">
        <v>0.39817535023892164</v>
      </c>
      <c r="T76" s="98">
        <v>0.91459586531028314</v>
      </c>
      <c r="U76" s="98">
        <v>0.47442662937914692</v>
      </c>
      <c r="V76" s="98">
        <v>0.9168095985433331</v>
      </c>
      <c r="W76" s="98">
        <v>0</v>
      </c>
      <c r="X76" s="98">
        <v>1.7253170376628899</v>
      </c>
      <c r="Y76" s="98">
        <v>0.37136981674099345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31.276420074421043</v>
      </c>
      <c r="D77" s="122">
        <v>28.075870093232687</v>
      </c>
      <c r="E77" s="122">
        <v>35.241680246066984</v>
      </c>
      <c r="F77" s="122">
        <v>41.838628795783492</v>
      </c>
      <c r="G77" s="122">
        <v>33.195125268286894</v>
      </c>
      <c r="H77" s="122">
        <v>19.068760834012735</v>
      </c>
      <c r="I77" s="122">
        <v>18.633740843613033</v>
      </c>
      <c r="J77" s="122">
        <v>38.055783034391133</v>
      </c>
      <c r="K77" s="122">
        <v>39.826610193438633</v>
      </c>
      <c r="L77" s="122">
        <v>32.041824827941028</v>
      </c>
      <c r="M77" s="122">
        <v>38.893490216098797</v>
      </c>
      <c r="N77" s="122">
        <v>31.112684020266354</v>
      </c>
      <c r="O77" s="122">
        <v>27.225283374997691</v>
      </c>
      <c r="P77" s="122">
        <v>20.410881045345544</v>
      </c>
      <c r="Q77" s="122">
        <v>17.551598651309359</v>
      </c>
      <c r="R77" s="122">
        <v>21.085461164942576</v>
      </c>
      <c r="S77" s="122">
        <v>21.561510925191204</v>
      </c>
      <c r="T77" s="122">
        <v>23.870828983251528</v>
      </c>
      <c r="U77" s="122">
        <v>27.361672123214298</v>
      </c>
      <c r="V77" s="122">
        <v>20.49675829562657</v>
      </c>
      <c r="W77" s="122">
        <v>13.918457236438371</v>
      </c>
      <c r="X77" s="122">
        <v>24.81530726245164</v>
      </c>
      <c r="Y77" s="122">
        <v>14.324826337837424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27.944095045715244</v>
      </c>
      <c r="D78" s="98">
        <v>24.219484460322199</v>
      </c>
      <c r="E78" s="98">
        <v>28.22167475914949</v>
      </c>
      <c r="F78" s="98">
        <v>29.507365843041725</v>
      </c>
      <c r="G78" s="98">
        <v>30.050037788821431</v>
      </c>
      <c r="H78" s="98">
        <v>16.574248528645338</v>
      </c>
      <c r="I78" s="98">
        <v>15.534038137104375</v>
      </c>
      <c r="J78" s="98">
        <v>29.610115013634033</v>
      </c>
      <c r="K78" s="98">
        <v>38.539318602463233</v>
      </c>
      <c r="L78" s="98">
        <v>26.925539697777896</v>
      </c>
      <c r="M78" s="98">
        <v>37.507503717853538</v>
      </c>
      <c r="N78" s="98">
        <v>28.914180412636515</v>
      </c>
      <c r="O78" s="98">
        <v>25.27795290188223</v>
      </c>
      <c r="P78" s="98">
        <v>19.736055991988362</v>
      </c>
      <c r="Q78" s="98">
        <v>15.397047921114607</v>
      </c>
      <c r="R78" s="98">
        <v>21.002637255245403</v>
      </c>
      <c r="S78" s="98">
        <v>21.379317769622652</v>
      </c>
      <c r="T78" s="98">
        <v>22.983698972332473</v>
      </c>
      <c r="U78" s="98">
        <v>27.187157909736317</v>
      </c>
      <c r="V78" s="98">
        <v>19.554148670909747</v>
      </c>
      <c r="W78" s="98">
        <v>12.609482423667021</v>
      </c>
      <c r="X78" s="98">
        <v>21.869776978485941</v>
      </c>
      <c r="Y78" s="98">
        <v>11.447346611981011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3.3323250287058008</v>
      </c>
      <c r="D79" s="33">
        <v>3.856385632910488</v>
      </c>
      <c r="E79" s="33">
        <v>7.0200054869174959</v>
      </c>
      <c r="F79" s="33">
        <v>12.331262952741771</v>
      </c>
      <c r="G79" s="33">
        <v>3.1450874794654649</v>
      </c>
      <c r="H79" s="33">
        <v>2.4945123053673983</v>
      </c>
      <c r="I79" s="33">
        <v>3.0997027065086584</v>
      </c>
      <c r="J79" s="33">
        <v>8.4456680207571022</v>
      </c>
      <c r="K79" s="33">
        <v>1.2872915909753992</v>
      </c>
      <c r="L79" s="33">
        <v>5.1162851301631278</v>
      </c>
      <c r="M79" s="33">
        <v>1.3859864982452612</v>
      </c>
      <c r="N79" s="33">
        <v>2.1985036076298381</v>
      </c>
      <c r="O79" s="33">
        <v>1.9473304731154601</v>
      </c>
      <c r="P79" s="33">
        <v>0.67482505335718157</v>
      </c>
      <c r="Q79" s="33">
        <v>2.1545507301947522</v>
      </c>
      <c r="R79" s="33">
        <v>8.2823909697171599E-2</v>
      </c>
      <c r="S79" s="33">
        <v>0.18219315556855104</v>
      </c>
      <c r="T79" s="33">
        <v>0.88713001091905441</v>
      </c>
      <c r="U79" s="33">
        <v>0.17451421347797966</v>
      </c>
      <c r="V79" s="33">
        <v>0.94260962471682153</v>
      </c>
      <c r="W79" s="33">
        <v>1.3089748127713492</v>
      </c>
      <c r="X79" s="33">
        <v>2.9455302839657005</v>
      </c>
      <c r="Y79" s="33">
        <v>2.8774797258564124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106.48234207333965</v>
      </c>
      <c r="D81" s="117">
        <f t="shared" si="28"/>
        <v>237.98349273947508</v>
      </c>
      <c r="E81" s="117">
        <f t="shared" si="28"/>
        <v>253.96899561547147</v>
      </c>
      <c r="F81" s="117">
        <f t="shared" si="28"/>
        <v>130.81574686001056</v>
      </c>
      <c r="G81" s="117">
        <f t="shared" si="28"/>
        <v>438.05945570604121</v>
      </c>
      <c r="H81" s="117">
        <f t="shared" si="28"/>
        <v>487.74342396855116</v>
      </c>
      <c r="I81" s="117">
        <f t="shared" si="28"/>
        <v>568.19394115072134</v>
      </c>
      <c r="J81" s="117">
        <f t="shared" si="28"/>
        <v>190.01203327536092</v>
      </c>
      <c r="K81" s="117">
        <f t="shared" si="28"/>
        <v>89.968974445936638</v>
      </c>
      <c r="L81" s="117">
        <f t="shared" si="28"/>
        <v>97.916830940854211</v>
      </c>
      <c r="M81" s="117">
        <f t="shared" si="28"/>
        <v>40.40844978420607</v>
      </c>
      <c r="N81" s="117">
        <f t="shared" si="28"/>
        <v>76.745494458898378</v>
      </c>
      <c r="O81" s="117">
        <f t="shared" si="28"/>
        <v>90.55136790519785</v>
      </c>
      <c r="P81" s="117">
        <f t="shared" si="28"/>
        <v>255.78379500823951</v>
      </c>
      <c r="Q81" s="117">
        <f t="shared" si="28"/>
        <v>166.61796674268564</v>
      </c>
      <c r="R81" s="117">
        <f t="shared" ref="R81:V81" si="29">R82+R85+R87+R100</f>
        <v>150.1704768902402</v>
      </c>
      <c r="S81" s="117">
        <f t="shared" si="29"/>
        <v>175.7743417254691</v>
      </c>
      <c r="T81" s="117">
        <f t="shared" si="29"/>
        <v>156.53906395348218</v>
      </c>
      <c r="U81" s="117">
        <f t="shared" si="29"/>
        <v>160.72200284938725</v>
      </c>
      <c r="V81" s="117">
        <f t="shared" si="29"/>
        <v>114.09155981066631</v>
      </c>
      <c r="W81" s="117">
        <f t="shared" ref="W81:Y81" si="30">W82+W85+W87+W100</f>
        <v>117.28837413728007</v>
      </c>
      <c r="X81" s="117">
        <f t="shared" si="30"/>
        <v>142.23399915358831</v>
      </c>
      <c r="Y81" s="117">
        <f t="shared" si="30"/>
        <v>109.11093730849782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76.93231195198878</v>
      </c>
      <c r="D82" s="122">
        <f t="shared" si="31"/>
        <v>177.65120266566615</v>
      </c>
      <c r="E82" s="122">
        <f t="shared" si="31"/>
        <v>200.52965996278851</v>
      </c>
      <c r="F82" s="122">
        <f t="shared" si="31"/>
        <v>90.383395633173947</v>
      </c>
      <c r="G82" s="122">
        <f t="shared" si="31"/>
        <v>340.90710367937669</v>
      </c>
      <c r="H82" s="122">
        <f t="shared" si="31"/>
        <v>372.1564920801876</v>
      </c>
      <c r="I82" s="122">
        <f t="shared" si="31"/>
        <v>454.01556166682184</v>
      </c>
      <c r="J82" s="122">
        <f t="shared" si="31"/>
        <v>155.53772371976268</v>
      </c>
      <c r="K82" s="122">
        <f t="shared" si="31"/>
        <v>73.282158137217706</v>
      </c>
      <c r="L82" s="122">
        <f t="shared" si="31"/>
        <v>79.159660317647649</v>
      </c>
      <c r="M82" s="122">
        <f t="shared" si="31"/>
        <v>28.420357370593358</v>
      </c>
      <c r="N82" s="122">
        <f t="shared" si="31"/>
        <v>60.416523687094738</v>
      </c>
      <c r="O82" s="122">
        <f t="shared" si="31"/>
        <v>71.870189265573757</v>
      </c>
      <c r="P82" s="122">
        <f t="shared" si="31"/>
        <v>196.86088768441957</v>
      </c>
      <c r="Q82" s="122">
        <f t="shared" si="31"/>
        <v>131.26438584952203</v>
      </c>
      <c r="R82" s="122">
        <f t="shared" ref="R82:V82" si="32">SUM(R83:R84)</f>
        <v>116.18821289954373</v>
      </c>
      <c r="S82" s="122">
        <f t="shared" si="32"/>
        <v>135.51545773036872</v>
      </c>
      <c r="T82" s="122">
        <f t="shared" si="32"/>
        <v>116.73376009194813</v>
      </c>
      <c r="U82" s="122">
        <f t="shared" si="32"/>
        <v>119.35272347853001</v>
      </c>
      <c r="V82" s="122">
        <f t="shared" si="32"/>
        <v>83.875559331453147</v>
      </c>
      <c r="W82" s="122">
        <f t="shared" ref="W82:Y82" si="33">SUM(W83:W84)</f>
        <v>90.307915260581893</v>
      </c>
      <c r="X82" s="122">
        <f t="shared" si="33"/>
        <v>108.54220391403642</v>
      </c>
      <c r="Y82" s="122">
        <f t="shared" si="33"/>
        <v>80.051295542761579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76.502113978329064</v>
      </c>
      <c r="D83" s="98">
        <v>176.65003494733972</v>
      </c>
      <c r="E83" s="98">
        <v>199.48984812314293</v>
      </c>
      <c r="F83" s="98">
        <v>89.877298347072511</v>
      </c>
      <c r="G83" s="98">
        <v>338.98802149409096</v>
      </c>
      <c r="H83" s="98">
        <v>370.08623042179994</v>
      </c>
      <c r="I83" s="98">
        <v>451.52875959990706</v>
      </c>
      <c r="J83" s="98">
        <v>154.70919273507133</v>
      </c>
      <c r="K83" s="98">
        <v>72.891272187954712</v>
      </c>
      <c r="L83" s="98">
        <v>78.716781821903609</v>
      </c>
      <c r="M83" s="98">
        <v>28.2585042231232</v>
      </c>
      <c r="N83" s="98">
        <v>60.091872195333771</v>
      </c>
      <c r="O83" s="98">
        <v>71.455483256851508</v>
      </c>
      <c r="P83" s="98">
        <v>195.68430565007</v>
      </c>
      <c r="Q83" s="98">
        <v>130.55019302316282</v>
      </c>
      <c r="R83" s="98">
        <v>115.54788039538847</v>
      </c>
      <c r="S83" s="98">
        <v>134.76091231566778</v>
      </c>
      <c r="T83" s="98">
        <v>116.07877128719151</v>
      </c>
      <c r="U83" s="98">
        <v>118.66784316122701</v>
      </c>
      <c r="V83" s="98">
        <v>83.390163062818957</v>
      </c>
      <c r="W83" s="98">
        <v>89.63454509428837</v>
      </c>
      <c r="X83" s="98">
        <v>107.69545637340111</v>
      </c>
      <c r="Y83" s="98">
        <v>79.451586197209153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0.43019797365971535</v>
      </c>
      <c r="D84" s="98">
        <v>1.0011677183264331</v>
      </c>
      <c r="E84" s="98">
        <v>1.0398118396455813</v>
      </c>
      <c r="F84" s="98">
        <v>0.50609728610144045</v>
      </c>
      <c r="G84" s="98">
        <v>1.9190821852857083</v>
      </c>
      <c r="H84" s="98">
        <v>2.0702616583876607</v>
      </c>
      <c r="I84" s="98">
        <v>2.4868020669147652</v>
      </c>
      <c r="J84" s="98">
        <v>0.82853098469135955</v>
      </c>
      <c r="K84" s="98">
        <v>0.39088594926299486</v>
      </c>
      <c r="L84" s="98">
        <v>0.44287849574404542</v>
      </c>
      <c r="M84" s="98">
        <v>0.16185314747015878</v>
      </c>
      <c r="N84" s="98">
        <v>0.32465149176097058</v>
      </c>
      <c r="O84" s="98">
        <v>0.41470600872224478</v>
      </c>
      <c r="P84" s="98">
        <v>1.1765820343495643</v>
      </c>
      <c r="Q84" s="98">
        <v>0.71419282635920989</v>
      </c>
      <c r="R84" s="98">
        <v>0.64033250415525256</v>
      </c>
      <c r="S84" s="98">
        <v>0.75454541470095626</v>
      </c>
      <c r="T84" s="98">
        <v>0.65498880475661037</v>
      </c>
      <c r="U84" s="98">
        <v>0.68488031730299337</v>
      </c>
      <c r="V84" s="98">
        <v>0.4853962686341835</v>
      </c>
      <c r="W84" s="98">
        <v>0.67337016629353008</v>
      </c>
      <c r="X84" s="98">
        <v>0.84674754063530022</v>
      </c>
      <c r="Y84" s="98">
        <v>0.5997093455524336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0.89288760371296638</v>
      </c>
      <c r="D85" s="122">
        <f t="shared" si="34"/>
        <v>3.358478946111576</v>
      </c>
      <c r="E85" s="122">
        <f t="shared" si="34"/>
        <v>8.1428743808038995</v>
      </c>
      <c r="F85" s="122">
        <f t="shared" si="34"/>
        <v>1.2938062759467661</v>
      </c>
      <c r="G85" s="122">
        <f t="shared" si="34"/>
        <v>3.2571156461443977</v>
      </c>
      <c r="H85" s="122">
        <f t="shared" si="34"/>
        <v>5.3672467900577745</v>
      </c>
      <c r="I85" s="122">
        <f t="shared" si="34"/>
        <v>6.2249891951492442</v>
      </c>
      <c r="J85" s="122">
        <f t="shared" si="34"/>
        <v>2.497018935822374</v>
      </c>
      <c r="K85" s="122">
        <f t="shared" si="34"/>
        <v>0.94690550037910348</v>
      </c>
      <c r="L85" s="122">
        <f t="shared" si="34"/>
        <v>0.48887996489674834</v>
      </c>
      <c r="M85" s="122">
        <f t="shared" si="34"/>
        <v>0.3108982584023493</v>
      </c>
      <c r="N85" s="122">
        <f t="shared" si="34"/>
        <v>1.0536698221088303</v>
      </c>
      <c r="O85" s="122">
        <f t="shared" si="34"/>
        <v>0.84441276434628976</v>
      </c>
      <c r="P85" s="122">
        <f t="shared" si="34"/>
        <v>0.58405030236324507</v>
      </c>
      <c r="Q85" s="122">
        <f t="shared" si="34"/>
        <v>0.64135936738389843</v>
      </c>
      <c r="R85" s="122">
        <f t="shared" si="34"/>
        <v>1.3393645898403645</v>
      </c>
      <c r="S85" s="122">
        <f t="shared" si="34"/>
        <v>2.1202496162973103</v>
      </c>
      <c r="T85" s="122">
        <f t="shared" si="34"/>
        <v>2.8946452386472736</v>
      </c>
      <c r="U85" s="122">
        <f t="shared" si="34"/>
        <v>2.3223174421726376</v>
      </c>
      <c r="V85" s="122">
        <f t="shared" si="34"/>
        <v>0.99559255862208818</v>
      </c>
      <c r="W85" s="122">
        <f t="shared" si="34"/>
        <v>0.3099809267205263</v>
      </c>
      <c r="X85" s="122">
        <f t="shared" si="34"/>
        <v>1.1150342173343433</v>
      </c>
      <c r="Y85" s="122">
        <f t="shared" si="34"/>
        <v>0.45385745348272311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0.89288760371296638</v>
      </c>
      <c r="D86" s="98">
        <v>3.358478946111576</v>
      </c>
      <c r="E86" s="98">
        <v>8.1428743808038995</v>
      </c>
      <c r="F86" s="98">
        <v>1.2938062759467661</v>
      </c>
      <c r="G86" s="98">
        <v>3.2571156461443977</v>
      </c>
      <c r="H86" s="98">
        <v>5.3672467900577745</v>
      </c>
      <c r="I86" s="98">
        <v>6.2249891951492442</v>
      </c>
      <c r="J86" s="98">
        <v>2.497018935822374</v>
      </c>
      <c r="K86" s="98">
        <v>0.94690550037910348</v>
      </c>
      <c r="L86" s="98">
        <v>0.48887996489674834</v>
      </c>
      <c r="M86" s="98">
        <v>0.3108982584023493</v>
      </c>
      <c r="N86" s="98">
        <v>1.0536698221088303</v>
      </c>
      <c r="O86" s="98">
        <v>0.84441276434628976</v>
      </c>
      <c r="P86" s="98">
        <v>0.58405030236324507</v>
      </c>
      <c r="Q86" s="98">
        <v>0.64135936738389843</v>
      </c>
      <c r="R86" s="98">
        <v>1.3393645898403645</v>
      </c>
      <c r="S86" s="98">
        <v>2.1202496162973103</v>
      </c>
      <c r="T86" s="98">
        <v>2.8946452386472736</v>
      </c>
      <c r="U86" s="98">
        <v>2.3223174421726376</v>
      </c>
      <c r="V86" s="98">
        <v>0.99559255862208818</v>
      </c>
      <c r="W86" s="98">
        <v>0.3099809267205263</v>
      </c>
      <c r="X86" s="98">
        <v>1.1150342173343433</v>
      </c>
      <c r="Y86" s="98">
        <v>0.45385745348272311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19.486970348071132</v>
      </c>
      <c r="D87" s="122">
        <v>38.765547646977012</v>
      </c>
      <c r="E87" s="122">
        <v>30.866229215834004</v>
      </c>
      <c r="F87" s="122">
        <v>26.174006616654708</v>
      </c>
      <c r="G87" s="122">
        <v>64.436373410372298</v>
      </c>
      <c r="H87" s="122">
        <v>74.479856382929228</v>
      </c>
      <c r="I87" s="122">
        <v>72.392330068391558</v>
      </c>
      <c r="J87" s="122">
        <v>21.305515177559755</v>
      </c>
      <c r="K87" s="122">
        <v>10.718184728953702</v>
      </c>
      <c r="L87" s="122">
        <v>12.752946996331936</v>
      </c>
      <c r="M87" s="122">
        <v>8.5160271550297715</v>
      </c>
      <c r="N87" s="122">
        <v>11.165478663652154</v>
      </c>
      <c r="O87" s="122">
        <v>12.561219093236083</v>
      </c>
      <c r="P87" s="122">
        <v>41.506604457821147</v>
      </c>
      <c r="Q87" s="122">
        <v>24.496587089624633</v>
      </c>
      <c r="R87" s="122">
        <v>22.706283332740234</v>
      </c>
      <c r="S87" s="122">
        <v>25.88443845772521</v>
      </c>
      <c r="T87" s="122">
        <v>24.81099856557838</v>
      </c>
      <c r="U87" s="122">
        <v>26.069013511350843</v>
      </c>
      <c r="V87" s="122">
        <v>18.808107792165746</v>
      </c>
      <c r="W87" s="122">
        <v>16.380489517358932</v>
      </c>
      <c r="X87" s="122">
        <v>19.205332021246459</v>
      </c>
      <c r="Y87" s="122">
        <v>16.965767407932269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0.78445333222695912</v>
      </c>
      <c r="D88" s="98">
        <v>3.8703550197326266</v>
      </c>
      <c r="E88" s="98">
        <v>3.8371775899216289</v>
      </c>
      <c r="F88" s="98">
        <v>4.1763332437280898</v>
      </c>
      <c r="G88" s="98">
        <v>5.1335811283443045</v>
      </c>
      <c r="H88" s="98">
        <v>5.9923118422572985</v>
      </c>
      <c r="I88" s="98">
        <v>4.6744045733776449</v>
      </c>
      <c r="J88" s="98">
        <v>3.0597303119523485</v>
      </c>
      <c r="K88" s="98">
        <v>0.65647126426800584</v>
      </c>
      <c r="L88" s="98">
        <v>0.6250673905869516</v>
      </c>
      <c r="M88" s="98">
        <v>0.70187914902261184</v>
      </c>
      <c r="N88" s="98">
        <v>1.0602862610770345</v>
      </c>
      <c r="O88" s="98">
        <v>1.0745494480174027</v>
      </c>
      <c r="P88" s="98">
        <v>2.733885737127165</v>
      </c>
      <c r="Q88" s="98">
        <v>2.094029689102173</v>
      </c>
      <c r="R88" s="98">
        <v>2.6741392952783385</v>
      </c>
      <c r="S88" s="98">
        <v>4.2647526765965731</v>
      </c>
      <c r="T88" s="98">
        <v>3.5936619199037456</v>
      </c>
      <c r="U88" s="98">
        <v>4.6011653157141943</v>
      </c>
      <c r="V88" s="98">
        <v>4.0820570774501661</v>
      </c>
      <c r="W88" s="98">
        <v>6.178371534039389</v>
      </c>
      <c r="X88" s="98">
        <v>8.3356727231927188</v>
      </c>
      <c r="Y88" s="98">
        <v>3.4444355270537952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9.6413190921251031E-5</v>
      </c>
      <c r="D89" s="98">
        <v>8.6395642843534268E-4</v>
      </c>
      <c r="E89" s="98">
        <v>9.1880791340219264E-4</v>
      </c>
      <c r="F89" s="98">
        <v>5.3275435364859714E-4</v>
      </c>
      <c r="G89" s="98">
        <v>3.3111632469842158E-3</v>
      </c>
      <c r="H89" s="98">
        <v>4.6700299177089228E-3</v>
      </c>
      <c r="I89" s="98">
        <v>7.2974719381307595E-3</v>
      </c>
      <c r="J89" s="98">
        <v>5.7825632360009732E-3</v>
      </c>
      <c r="K89" s="98">
        <v>1.5712551654666865E-3</v>
      </c>
      <c r="L89" s="98">
        <v>3.2520258339358036E-3</v>
      </c>
      <c r="M89" s="98">
        <v>1.200771852551318E-3</v>
      </c>
      <c r="N89" s="98">
        <v>3.4617814149961817E-3</v>
      </c>
      <c r="O89" s="98">
        <v>3.8799344602042443E-3</v>
      </c>
      <c r="P89" s="98">
        <v>1.9607132226028407E-2</v>
      </c>
      <c r="Q89" s="98">
        <v>6.8791912784149853E-3</v>
      </c>
      <c r="R89" s="98">
        <v>7.7929502285467717E-3</v>
      </c>
      <c r="S89" s="98">
        <v>2.5231112106124446E-2</v>
      </c>
      <c r="T89" s="98">
        <v>5.8201170960891216E-3</v>
      </c>
      <c r="U89" s="98">
        <v>1.9627108084505698E-2</v>
      </c>
      <c r="V89" s="98">
        <v>1.5770867153093424E-2</v>
      </c>
      <c r="W89" s="98">
        <v>0.1202062494907046</v>
      </c>
      <c r="X89" s="98">
        <v>0.37035819332405018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2.3631805503744222E-5</v>
      </c>
      <c r="D90" s="101">
        <v>2.396608594289711E-4</v>
      </c>
      <c r="E90" s="101">
        <v>2.1345329876440675E-4</v>
      </c>
      <c r="F90" s="101">
        <v>1.4779492234410019E-4</v>
      </c>
      <c r="G90" s="101">
        <v>7.6824026385004349E-4</v>
      </c>
      <c r="H90" s="101">
        <v>1.0444014182622108E-3</v>
      </c>
      <c r="I90" s="101">
        <v>1.4926868821459685E-3</v>
      </c>
      <c r="J90" s="101">
        <v>1.4455905970893663E-3</v>
      </c>
      <c r="K90" s="101">
        <v>3.110995073732728E-4</v>
      </c>
      <c r="L90" s="101">
        <v>6.0727379973877051E-4</v>
      </c>
      <c r="M90" s="101">
        <v>2.7171611068026565E-4</v>
      </c>
      <c r="N90" s="101">
        <v>5.7221187435535514E-4</v>
      </c>
      <c r="O90" s="101">
        <v>6.014022803404941E-4</v>
      </c>
      <c r="P90" s="101">
        <v>4.9594062276857023E-3</v>
      </c>
      <c r="Q90" s="101">
        <v>1.1400397302787442E-3</v>
      </c>
      <c r="R90" s="101">
        <v>1.2115596660999457E-3</v>
      </c>
      <c r="S90" s="101">
        <v>4.2580105922888521E-3</v>
      </c>
      <c r="T90" s="101">
        <v>8.8169323586367117E-4</v>
      </c>
      <c r="U90" s="101">
        <v>3.4283036147978096E-3</v>
      </c>
      <c r="V90" s="101">
        <v>2.9730646188619418E-3</v>
      </c>
      <c r="W90" s="101">
        <v>2.9919426708384825E-2</v>
      </c>
      <c r="X90" s="101">
        <v>4.6119889448442225E-2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7.2781385417506809E-5</v>
      </c>
      <c r="D91" s="104">
        <v>6.2429556900637161E-4</v>
      </c>
      <c r="E91" s="104">
        <v>7.0535461463778592E-4</v>
      </c>
      <c r="F91" s="104">
        <v>3.8495943130449693E-4</v>
      </c>
      <c r="G91" s="104">
        <v>2.5429229831341721E-3</v>
      </c>
      <c r="H91" s="104">
        <v>3.6256284994467119E-3</v>
      </c>
      <c r="I91" s="104">
        <v>5.8047850559847913E-3</v>
      </c>
      <c r="J91" s="104">
        <v>4.3369726389116074E-3</v>
      </c>
      <c r="K91" s="104">
        <v>1.2601556580934137E-3</v>
      </c>
      <c r="L91" s="104">
        <v>2.644752034197033E-3</v>
      </c>
      <c r="M91" s="104">
        <v>9.2905574187105236E-4</v>
      </c>
      <c r="N91" s="104">
        <v>2.8895695406408266E-3</v>
      </c>
      <c r="O91" s="104">
        <v>3.2785321798637504E-3</v>
      </c>
      <c r="P91" s="104">
        <v>1.4647725998342704E-2</v>
      </c>
      <c r="Q91" s="104">
        <v>5.7391515481362409E-3</v>
      </c>
      <c r="R91" s="104">
        <v>6.5813905624468256E-3</v>
      </c>
      <c r="S91" s="104">
        <v>2.0973101513835593E-2</v>
      </c>
      <c r="T91" s="104">
        <v>4.9384238602254507E-3</v>
      </c>
      <c r="U91" s="104">
        <v>1.6198804469707888E-2</v>
      </c>
      <c r="V91" s="104">
        <v>1.2797802534231482E-2</v>
      </c>
      <c r="W91" s="104">
        <v>9.0286822782319781E-2</v>
      </c>
      <c r="X91" s="104">
        <v>0.32423830387560798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8.1675199552372941</v>
      </c>
      <c r="D92" s="101">
        <v>11.205648069278393</v>
      </c>
      <c r="E92" s="101">
        <v>10.58277009313087</v>
      </c>
      <c r="F92" s="101">
        <v>10.234886824873612</v>
      </c>
      <c r="G92" s="101">
        <v>13.535009841605772</v>
      </c>
      <c r="H92" s="101">
        <v>13.079491215232226</v>
      </c>
      <c r="I92" s="101">
        <v>6.9750254001228669</v>
      </c>
      <c r="J92" s="101">
        <v>4.788341039426002</v>
      </c>
      <c r="K92" s="101">
        <v>3.4845575476771926</v>
      </c>
      <c r="L92" s="101">
        <v>3.7451324880199635</v>
      </c>
      <c r="M92" s="101">
        <v>2.6933635170540939</v>
      </c>
      <c r="N92" s="101">
        <v>2.1614528318492505</v>
      </c>
      <c r="O92" s="101">
        <v>1.7903855481021365</v>
      </c>
      <c r="P92" s="101">
        <v>4.0332093741240405</v>
      </c>
      <c r="Q92" s="101">
        <v>4.1459042269163646</v>
      </c>
      <c r="R92" s="101">
        <v>6.2471838966506459</v>
      </c>
      <c r="S92" s="101">
        <v>6.9076120077684475</v>
      </c>
      <c r="T92" s="101">
        <v>6.1779968669230367</v>
      </c>
      <c r="U92" s="101">
        <v>5.5210078367606865</v>
      </c>
      <c r="V92" s="101">
        <v>4.2522237430255556</v>
      </c>
      <c r="W92" s="101">
        <v>3.5550257995310339</v>
      </c>
      <c r="X92" s="101">
        <v>5.3732235980620278</v>
      </c>
      <c r="Y92" s="101">
        <v>4.946409024806381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1.719094543941042E-3</v>
      </c>
      <c r="D93" s="104">
        <v>1.6072894777849438E-3</v>
      </c>
      <c r="E93" s="104">
        <v>2.7691668028174419E-3</v>
      </c>
      <c r="F93" s="104">
        <v>3.2001439628646026E-3</v>
      </c>
      <c r="G93" s="104">
        <v>8.0902779544012905E-3</v>
      </c>
      <c r="H93" s="104">
        <v>6.8492263113978076E-3</v>
      </c>
      <c r="I93" s="104">
        <v>1.3216947722686428E-2</v>
      </c>
      <c r="J93" s="104">
        <v>8.4009062905997071E-3</v>
      </c>
      <c r="K93" s="104">
        <v>5.055350379519043E-3</v>
      </c>
      <c r="L93" s="104">
        <v>1.078384666169957E-2</v>
      </c>
      <c r="M93" s="104">
        <v>3.2791249577171057E-3</v>
      </c>
      <c r="N93" s="104">
        <v>5.0709236244349176E-3</v>
      </c>
      <c r="O93" s="104">
        <v>5.4122227274961254E-3</v>
      </c>
      <c r="P93" s="104">
        <v>1.0597217472387106E-2</v>
      </c>
      <c r="Q93" s="104">
        <v>1.5663757040785046E-2</v>
      </c>
      <c r="R93" s="104">
        <v>2.1082181327001497E-2</v>
      </c>
      <c r="S93" s="104">
        <v>2.499050968243505E-2</v>
      </c>
      <c r="T93" s="104">
        <v>2.2510942945013684E-2</v>
      </c>
      <c r="U93" s="104">
        <v>1.9140847669652201E-2</v>
      </c>
      <c r="V93" s="104">
        <v>2.0284184188024499E-2</v>
      </c>
      <c r="W93" s="104">
        <v>6.2532481268298884E-2</v>
      </c>
      <c r="X93" s="104">
        <v>0.22242133549385576</v>
      </c>
      <c r="Y93" s="104">
        <v>1.4431164300354639E-2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4.2086031520456981E-4</v>
      </c>
      <c r="D94" s="98">
        <v>4.5120139927725604E-4</v>
      </c>
      <c r="E94" s="98">
        <v>6.6090727764660337E-4</v>
      </c>
      <c r="F94" s="98">
        <v>9.2391743478257551E-4</v>
      </c>
      <c r="G94" s="98">
        <v>1.9845868275360249E-3</v>
      </c>
      <c r="H94" s="98">
        <v>1.6376117165040728E-3</v>
      </c>
      <c r="I94" s="98">
        <v>2.9335003798637012E-3</v>
      </c>
      <c r="J94" s="98">
        <v>2.2905982298616553E-3</v>
      </c>
      <c r="K94" s="98">
        <v>1.1130477601367299E-3</v>
      </c>
      <c r="L94" s="98">
        <v>2.2661827788596502E-3</v>
      </c>
      <c r="M94" s="98">
        <v>8.3203408217690325E-4</v>
      </c>
      <c r="N94" s="98">
        <v>9.4095662863456916E-4</v>
      </c>
      <c r="O94" s="98">
        <v>9.2632154997440252E-4</v>
      </c>
      <c r="P94" s="98">
        <v>2.8433055324071158E-3</v>
      </c>
      <c r="Q94" s="98">
        <v>2.7287379077341862E-3</v>
      </c>
      <c r="R94" s="98">
        <v>3.4629772915325042E-3</v>
      </c>
      <c r="S94" s="98">
        <v>4.406644510928326E-3</v>
      </c>
      <c r="T94" s="98">
        <v>3.6083003703713768E-3</v>
      </c>
      <c r="U94" s="98">
        <v>3.5308932608056087E-3</v>
      </c>
      <c r="V94" s="98">
        <v>4.0590812851503096E-3</v>
      </c>
      <c r="W94" s="98">
        <v>1.6316526673483617E-2</v>
      </c>
      <c r="X94" s="98">
        <v>2.9989934228605436E-2</v>
      </c>
      <c r="Y94" s="98">
        <v>3.5417250154491883E-3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1.2982342287364721E-3</v>
      </c>
      <c r="D95" s="98">
        <v>1.1560880785076878E-3</v>
      </c>
      <c r="E95" s="98">
        <v>2.1082595251708386E-3</v>
      </c>
      <c r="F95" s="98">
        <v>2.276226528082027E-3</v>
      </c>
      <c r="G95" s="98">
        <v>6.1056911268652665E-3</v>
      </c>
      <c r="H95" s="98">
        <v>5.2116145948937348E-3</v>
      </c>
      <c r="I95" s="98">
        <v>1.0283447342822726E-2</v>
      </c>
      <c r="J95" s="98">
        <v>6.1103080607380509E-3</v>
      </c>
      <c r="K95" s="98">
        <v>3.9423026193823128E-3</v>
      </c>
      <c r="L95" s="98">
        <v>8.5176638828399192E-3</v>
      </c>
      <c r="M95" s="98">
        <v>2.4470908755402023E-3</v>
      </c>
      <c r="N95" s="98">
        <v>4.1299669958003481E-3</v>
      </c>
      <c r="O95" s="98">
        <v>4.4859011775217226E-3</v>
      </c>
      <c r="P95" s="98">
        <v>7.7539119399799902E-3</v>
      </c>
      <c r="Q95" s="98">
        <v>1.2935019133050859E-2</v>
      </c>
      <c r="R95" s="98">
        <v>1.7619204035468992E-2</v>
      </c>
      <c r="S95" s="98">
        <v>2.0583865171506725E-2</v>
      </c>
      <c r="T95" s="98">
        <v>1.8902642574642307E-2</v>
      </c>
      <c r="U95" s="98">
        <v>1.5609954408846593E-2</v>
      </c>
      <c r="V95" s="98">
        <v>1.622510290287419E-2</v>
      </c>
      <c r="W95" s="98">
        <v>4.6215954594815263E-2</v>
      </c>
      <c r="X95" s="98">
        <v>0.19243140126525032</v>
      </c>
      <c r="Y95" s="98">
        <v>1.0889439284905451E-2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10.324928774640165</v>
      </c>
      <c r="D96" s="101">
        <v>23.191733424049975</v>
      </c>
      <c r="E96" s="101">
        <v>16.032327099618019</v>
      </c>
      <c r="F96" s="101">
        <v>11.489333722774106</v>
      </c>
      <c r="G96" s="101">
        <v>42.940350155979012</v>
      </c>
      <c r="H96" s="101">
        <v>52.755677207489946</v>
      </c>
      <c r="I96" s="101">
        <v>53.94347594868993</v>
      </c>
      <c r="J96" s="101">
        <v>10.452699734709427</v>
      </c>
      <c r="K96" s="101">
        <v>5.2367080325645539</v>
      </c>
      <c r="L96" s="101">
        <v>5.4828696015094298</v>
      </c>
      <c r="M96" s="101">
        <v>4.6983614418636552</v>
      </c>
      <c r="N96" s="101">
        <v>6.6267343417595805</v>
      </c>
      <c r="O96" s="101">
        <v>7.6930300522374049</v>
      </c>
      <c r="P96" s="101">
        <v>24.000334452105104</v>
      </c>
      <c r="Q96" s="101">
        <v>14.687094581352145</v>
      </c>
      <c r="R96" s="101">
        <v>9.142645918543133</v>
      </c>
      <c r="S96" s="101">
        <v>9.8153917734490559</v>
      </c>
      <c r="T96" s="101">
        <v>10.950319646387229</v>
      </c>
      <c r="U96" s="101">
        <v>10.863408057481303</v>
      </c>
      <c r="V96" s="101">
        <v>5.8062350090696047</v>
      </c>
      <c r="W96" s="101">
        <v>0</v>
      </c>
      <c r="X96" s="101">
        <v>0</v>
      </c>
      <c r="Y96" s="101">
        <v>0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0.2082527782318524</v>
      </c>
      <c r="D97" s="104">
        <v>0.49533988800979428</v>
      </c>
      <c r="E97" s="104">
        <v>0.4102664584472675</v>
      </c>
      <c r="F97" s="104">
        <v>0.26971992696238928</v>
      </c>
      <c r="G97" s="104">
        <v>2.8160308432418204</v>
      </c>
      <c r="H97" s="104">
        <v>2.6408568617206463</v>
      </c>
      <c r="I97" s="104">
        <v>6.7789097265403111</v>
      </c>
      <c r="J97" s="104">
        <v>2.9905606219453755</v>
      </c>
      <c r="K97" s="104">
        <v>1.3338212788989625</v>
      </c>
      <c r="L97" s="104">
        <v>2.8858416437199561</v>
      </c>
      <c r="M97" s="104">
        <v>0.41794315027914303</v>
      </c>
      <c r="N97" s="104">
        <v>1.3084725239268575</v>
      </c>
      <c r="O97" s="104">
        <v>1.9939618876914391</v>
      </c>
      <c r="P97" s="104">
        <v>10.708970544766423</v>
      </c>
      <c r="Q97" s="104">
        <v>3.5470156439347496</v>
      </c>
      <c r="R97" s="104">
        <v>4.613439090712566</v>
      </c>
      <c r="S97" s="104">
        <v>4.8464603781225728</v>
      </c>
      <c r="T97" s="104">
        <v>4.0606890723232683</v>
      </c>
      <c r="U97" s="104">
        <v>5.044664345640502</v>
      </c>
      <c r="V97" s="104">
        <v>4.6315369112793006</v>
      </c>
      <c r="W97" s="104">
        <v>6.4643534530295064</v>
      </c>
      <c r="X97" s="104">
        <v>4.9036561711738083</v>
      </c>
      <c r="Y97" s="104">
        <v>8.5604916917717393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4.6728613972721683E-2</v>
      </c>
      <c r="D98" s="98">
        <v>0.12818309319057242</v>
      </c>
      <c r="E98" s="98">
        <v>8.9882446655956877E-2</v>
      </c>
      <c r="F98" s="98">
        <v>7.1966323324114553E-2</v>
      </c>
      <c r="G98" s="98">
        <v>0.63597680082199615</v>
      </c>
      <c r="H98" s="98">
        <v>0.58186386229382947</v>
      </c>
      <c r="I98" s="98">
        <v>1.389657508219162</v>
      </c>
      <c r="J98" s="98">
        <v>0.76120731853111601</v>
      </c>
      <c r="K98" s="98">
        <v>0.2729611007869272</v>
      </c>
      <c r="L98" s="98">
        <v>0.56175480381624465</v>
      </c>
      <c r="M98" s="98">
        <v>9.9487085549566423E-2</v>
      </c>
      <c r="N98" s="98">
        <v>0.22784641242628512</v>
      </c>
      <c r="O98" s="98">
        <v>0.32388164418547799</v>
      </c>
      <c r="P98" s="98">
        <v>2.8250093890364067</v>
      </c>
      <c r="Q98" s="98">
        <v>0.61057410164028825</v>
      </c>
      <c r="R98" s="98">
        <v>0.75010644128670045</v>
      </c>
      <c r="S98" s="98">
        <v>0.85242383151004775</v>
      </c>
      <c r="T98" s="98">
        <v>0.64531340678995708</v>
      </c>
      <c r="U98" s="98">
        <v>0.94128880498647716</v>
      </c>
      <c r="V98" s="98">
        <v>0.94999595262782166</v>
      </c>
      <c r="W98" s="98">
        <v>1.5700656132992239</v>
      </c>
      <c r="X98" s="98">
        <v>5.7672755569338222E-2</v>
      </c>
      <c r="Y98" s="98">
        <v>1.7838354638482159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0.16152416425913071</v>
      </c>
      <c r="D99" s="98">
        <v>0.36715679481922187</v>
      </c>
      <c r="E99" s="98">
        <v>0.32038401179131065</v>
      </c>
      <c r="F99" s="98">
        <v>0.19775360363827474</v>
      </c>
      <c r="G99" s="98">
        <v>2.1800540424198243</v>
      </c>
      <c r="H99" s="98">
        <v>2.0589929994268168</v>
      </c>
      <c r="I99" s="98">
        <v>5.3892522183211486</v>
      </c>
      <c r="J99" s="98">
        <v>2.2293533034142596</v>
      </c>
      <c r="K99" s="98">
        <v>1.0608601781120353</v>
      </c>
      <c r="L99" s="98">
        <v>2.3240868399037113</v>
      </c>
      <c r="M99" s="98">
        <v>0.3184560647295766</v>
      </c>
      <c r="N99" s="98">
        <v>1.0806261115005724</v>
      </c>
      <c r="O99" s="98">
        <v>1.6700802435059612</v>
      </c>
      <c r="P99" s="98">
        <v>7.8839611557300158</v>
      </c>
      <c r="Q99" s="98">
        <v>2.9364415422944612</v>
      </c>
      <c r="R99" s="98">
        <v>3.8633326494258653</v>
      </c>
      <c r="S99" s="98">
        <v>3.9940365466125249</v>
      </c>
      <c r="T99" s="98">
        <v>3.4153756655333112</v>
      </c>
      <c r="U99" s="98">
        <v>4.1033755406540244</v>
      </c>
      <c r="V99" s="98">
        <v>3.6815409586514787</v>
      </c>
      <c r="W99" s="98">
        <v>4.8942878397302829</v>
      </c>
      <c r="X99" s="98">
        <v>4.8459834156044703</v>
      </c>
      <c r="Y99" s="98">
        <v>6.7766562279235236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9.1701721695667651</v>
      </c>
      <c r="D100" s="122">
        <v>18.208263480720333</v>
      </c>
      <c r="E100" s="122">
        <v>14.43023205604505</v>
      </c>
      <c r="F100" s="122">
        <v>12.964538334235147</v>
      </c>
      <c r="G100" s="122">
        <v>29.458862970147827</v>
      </c>
      <c r="H100" s="122">
        <v>35.739828715376589</v>
      </c>
      <c r="I100" s="122">
        <v>35.561060220358783</v>
      </c>
      <c r="J100" s="122">
        <v>10.671775442216095</v>
      </c>
      <c r="K100" s="122">
        <v>5.0217260793861254</v>
      </c>
      <c r="L100" s="122">
        <v>5.5153436619778642</v>
      </c>
      <c r="M100" s="122">
        <v>3.1611670001805936</v>
      </c>
      <c r="N100" s="122">
        <v>4.1098222860426574</v>
      </c>
      <c r="O100" s="122">
        <v>5.275546782041709</v>
      </c>
      <c r="P100" s="122">
        <v>16.832252563635571</v>
      </c>
      <c r="Q100" s="122">
        <v>10.215634436155074</v>
      </c>
      <c r="R100" s="122">
        <v>9.9366160681158728</v>
      </c>
      <c r="S100" s="122">
        <v>12.254195921077869</v>
      </c>
      <c r="T100" s="122">
        <v>12.099660057308396</v>
      </c>
      <c r="U100" s="122">
        <v>12.977948417333774</v>
      </c>
      <c r="V100" s="122">
        <v>10.412300128425334</v>
      </c>
      <c r="W100" s="122">
        <v>10.289988432618717</v>
      </c>
      <c r="X100" s="122">
        <v>13.371429000971098</v>
      </c>
      <c r="Y100" s="122">
        <v>11.640016904321236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0.24132159741236706</v>
      </c>
      <c r="D101" s="98">
        <v>0.68545993164905505</v>
      </c>
      <c r="E101" s="98">
        <v>0.60662003593643765</v>
      </c>
      <c r="F101" s="98">
        <v>0.76731449653575068</v>
      </c>
      <c r="G101" s="98">
        <v>1.3756086471179136</v>
      </c>
      <c r="H101" s="98">
        <v>1.8236408209691202</v>
      </c>
      <c r="I101" s="98">
        <v>2.2906734443217651</v>
      </c>
      <c r="J101" s="98">
        <v>1.0231756824477523</v>
      </c>
      <c r="K101" s="98">
        <v>0.1921733930990881</v>
      </c>
      <c r="L101" s="98">
        <v>0.16171446400017264</v>
      </c>
      <c r="M101" s="98">
        <v>0.11290846728601316</v>
      </c>
      <c r="N101" s="98">
        <v>0.28229066006209269</v>
      </c>
      <c r="O101" s="98">
        <v>0.37164424285838782</v>
      </c>
      <c r="P101" s="98">
        <v>1.3913282691119389</v>
      </c>
      <c r="Q101" s="98">
        <v>0.82365345029293535</v>
      </c>
      <c r="R101" s="98">
        <v>0.75393439880354574</v>
      </c>
      <c r="S101" s="98">
        <v>0.60617210997193338</v>
      </c>
      <c r="T101" s="98">
        <v>0.55413522215344835</v>
      </c>
      <c r="U101" s="98">
        <v>0.63720440150812618</v>
      </c>
      <c r="V101" s="98">
        <v>0.69743964218386889</v>
      </c>
      <c r="W101" s="98">
        <v>0.77531572067915522</v>
      </c>
      <c r="X101" s="98">
        <v>1.5808969713464507</v>
      </c>
      <c r="Y101" s="98">
        <v>0.79273646154787536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3.1822049578096716</v>
      </c>
      <c r="D102" s="98">
        <v>7.1006858488510911</v>
      </c>
      <c r="E102" s="98">
        <v>6.985467599434326</v>
      </c>
      <c r="F102" s="98">
        <v>5.2664641733612987</v>
      </c>
      <c r="G102" s="98">
        <v>9.9175719549547772</v>
      </c>
      <c r="H102" s="98">
        <v>10.906635157834026</v>
      </c>
      <c r="I102" s="98">
        <v>10.986159701033566</v>
      </c>
      <c r="J102" s="98">
        <v>6.0644702875798737</v>
      </c>
      <c r="K102" s="98">
        <v>2.1189003549442611</v>
      </c>
      <c r="L102" s="98">
        <v>2.2487768458529556</v>
      </c>
      <c r="M102" s="98">
        <v>1.1860471148002198</v>
      </c>
      <c r="N102" s="98">
        <v>1.7753262987400242</v>
      </c>
      <c r="O102" s="98">
        <v>1.7428486336143174</v>
      </c>
      <c r="P102" s="98">
        <v>7.444865963691087</v>
      </c>
      <c r="Q102" s="98">
        <v>3.3741813666584366</v>
      </c>
      <c r="R102" s="98">
        <v>4.1218220653914273</v>
      </c>
      <c r="S102" s="98">
        <v>3.6007868570213781</v>
      </c>
      <c r="T102" s="98">
        <v>4.4491800686038152</v>
      </c>
      <c r="U102" s="98">
        <v>4.5700057242808709</v>
      </c>
      <c r="V102" s="98">
        <v>4.3552762385842749</v>
      </c>
      <c r="W102" s="98">
        <v>4.3355823228198247</v>
      </c>
      <c r="X102" s="98">
        <v>7.2567793882148486</v>
      </c>
      <c r="Y102" s="98">
        <v>5.0720275553946967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5.7466456143447253</v>
      </c>
      <c r="D103" s="33">
        <v>10.422117700220188</v>
      </c>
      <c r="E103" s="33">
        <v>6.8381444206742854</v>
      </c>
      <c r="F103" s="33">
        <v>6.9307596643380975</v>
      </c>
      <c r="G103" s="33">
        <v>18.165682368075135</v>
      </c>
      <c r="H103" s="33">
        <v>23.00955273657344</v>
      </c>
      <c r="I103" s="33">
        <v>22.284227075003454</v>
      </c>
      <c r="J103" s="33">
        <v>3.5841294721884687</v>
      </c>
      <c r="K103" s="33">
        <v>2.7106523313427755</v>
      </c>
      <c r="L103" s="33">
        <v>3.1048523521247353</v>
      </c>
      <c r="M103" s="33">
        <v>1.8622114180943605</v>
      </c>
      <c r="N103" s="33">
        <v>2.0522053272405407</v>
      </c>
      <c r="O103" s="33">
        <v>3.1610539055690037</v>
      </c>
      <c r="P103" s="33">
        <v>7.9960583308325459</v>
      </c>
      <c r="Q103" s="33">
        <v>6.0177996192037018</v>
      </c>
      <c r="R103" s="33">
        <v>5.0608596039208997</v>
      </c>
      <c r="S103" s="33">
        <v>8.0472369540845587</v>
      </c>
      <c r="T103" s="33">
        <v>7.096344766551133</v>
      </c>
      <c r="U103" s="33">
        <v>7.7707382915447774</v>
      </c>
      <c r="V103" s="33">
        <v>5.3595842476571907</v>
      </c>
      <c r="W103" s="33">
        <v>5.1790903891197368</v>
      </c>
      <c r="X103" s="33">
        <v>4.5337526414097971</v>
      </c>
      <c r="Y103" s="33">
        <v>5.7752528873786639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5.5951699988599626E-2</v>
      </c>
      <c r="D105" s="117">
        <f t="shared" si="35"/>
        <v>3.1156816051904384E-2</v>
      </c>
      <c r="E105" s="117">
        <f t="shared" si="35"/>
        <v>1.6278463028508081E-2</v>
      </c>
      <c r="F105" s="117">
        <f t="shared" si="35"/>
        <v>4.7423672957392957E-2</v>
      </c>
      <c r="G105" s="117">
        <f t="shared" si="35"/>
        <v>5.5216219009726841E-2</v>
      </c>
      <c r="H105" s="117">
        <f t="shared" si="35"/>
        <v>9.1973268144310158E-2</v>
      </c>
      <c r="I105" s="117">
        <f t="shared" si="35"/>
        <v>7.9561088733968763E-2</v>
      </c>
      <c r="J105" s="117">
        <f t="shared" si="35"/>
        <v>3.9191879235807178E-2</v>
      </c>
      <c r="K105" s="117">
        <f t="shared" si="35"/>
        <v>1.2806714111478783E-2</v>
      </c>
      <c r="L105" s="117">
        <f t="shared" si="35"/>
        <v>0</v>
      </c>
      <c r="M105" s="117">
        <f t="shared" si="35"/>
        <v>1.7509157552344685E-2</v>
      </c>
      <c r="N105" s="117">
        <f t="shared" si="35"/>
        <v>3.5854047078069898E-2</v>
      </c>
      <c r="O105" s="117">
        <f t="shared" si="35"/>
        <v>2.4083161151846538E-2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1.2547689904645186E-2</v>
      </c>
      <c r="S105" s="117">
        <f t="shared" si="36"/>
        <v>2.0274838761461696E-2</v>
      </c>
      <c r="T105" s="117">
        <f t="shared" si="36"/>
        <v>2.1602226970464853E-2</v>
      </c>
      <c r="U105" s="117">
        <f t="shared" si="36"/>
        <v>2.0930983947135679E-2</v>
      </c>
      <c r="V105" s="117">
        <f t="shared" si="36"/>
        <v>2.0523112751642723E-2</v>
      </c>
      <c r="W105" s="117">
        <f t="shared" ref="W105:Y105" si="37">W106+W109+W111+W120</f>
        <v>1.1788352291269032E-2</v>
      </c>
      <c r="X105" s="117">
        <f t="shared" si="37"/>
        <v>1.5356551670188016E-2</v>
      </c>
      <c r="Y105" s="117">
        <f t="shared" si="37"/>
        <v>1.6160163608608176E-2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3.922622599800063E-2</v>
      </c>
      <c r="D106" s="122">
        <f t="shared" si="38"/>
        <v>2.1777745981664244E-2</v>
      </c>
      <c r="E106" s="122">
        <f t="shared" si="38"/>
        <v>1.1374909933888866E-2</v>
      </c>
      <c r="F106" s="122">
        <f t="shared" si="38"/>
        <v>3.3742106014290549E-2</v>
      </c>
      <c r="G106" s="122">
        <f t="shared" si="38"/>
        <v>4.0873259827780742E-2</v>
      </c>
      <c r="H106" s="122">
        <f t="shared" si="38"/>
        <v>6.7476461146195738E-2</v>
      </c>
      <c r="I106" s="122">
        <f t="shared" si="38"/>
        <v>6.0155427086325951E-2</v>
      </c>
      <c r="J106" s="122">
        <f t="shared" si="38"/>
        <v>3.0163726576444297E-2</v>
      </c>
      <c r="K106" s="122">
        <f t="shared" si="38"/>
        <v>1.0062519698895777E-2</v>
      </c>
      <c r="L106" s="122">
        <f t="shared" si="38"/>
        <v>0</v>
      </c>
      <c r="M106" s="122">
        <f t="shared" si="38"/>
        <v>1.2796745746911238E-2</v>
      </c>
      <c r="N106" s="122">
        <f t="shared" si="38"/>
        <v>2.7821636244093749E-2</v>
      </c>
      <c r="O106" s="122">
        <f t="shared" si="38"/>
        <v>1.8859427928858585E-2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9.5802490323325523E-3</v>
      </c>
      <c r="S106" s="122">
        <f t="shared" si="39"/>
        <v>1.5115026709591488E-2</v>
      </c>
      <c r="T106" s="122">
        <f t="shared" si="39"/>
        <v>1.6167064265038361E-2</v>
      </c>
      <c r="U106" s="122">
        <f t="shared" si="39"/>
        <v>1.5545326274342791E-2</v>
      </c>
      <c r="V106" s="122">
        <f t="shared" si="39"/>
        <v>1.4920412528292145E-2</v>
      </c>
      <c r="W106" s="122">
        <f t="shared" ref="W106:Y106" si="40">SUM(W107:W108)</f>
        <v>8.6491640679842701E-3</v>
      </c>
      <c r="X106" s="122">
        <f t="shared" si="40"/>
        <v>1.1501594245559469E-2</v>
      </c>
      <c r="Y106" s="122">
        <f t="shared" si="40"/>
        <v>1.1481180738268986E-2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3.9076060239386479E-2</v>
      </c>
      <c r="D107" s="98">
        <v>2.1694842515702251E-2</v>
      </c>
      <c r="E107" s="98">
        <v>1.1335597277801155E-2</v>
      </c>
      <c r="F107" s="98">
        <v>3.3617792787073969E-2</v>
      </c>
      <c r="G107" s="98">
        <v>4.0723802443467752E-2</v>
      </c>
      <c r="H107" s="98">
        <v>6.7235708943611319E-2</v>
      </c>
      <c r="I107" s="98">
        <v>5.9946709483977824E-2</v>
      </c>
      <c r="J107" s="98">
        <v>3.0063177048331797E-2</v>
      </c>
      <c r="K107" s="98">
        <v>1.0029325110202195E-2</v>
      </c>
      <c r="L107" s="98">
        <v>0</v>
      </c>
      <c r="M107" s="98">
        <v>1.2752604717647473E-2</v>
      </c>
      <c r="N107" s="98">
        <v>2.7731749744200052E-2</v>
      </c>
      <c r="O107" s="98">
        <v>1.8794287703933106E-2</v>
      </c>
      <c r="P107" s="98">
        <v>0</v>
      </c>
      <c r="Q107" s="98">
        <v>0</v>
      </c>
      <c r="R107" s="98">
        <v>9.5492642440174087E-3</v>
      </c>
      <c r="S107" s="98">
        <v>1.5066299223058497E-2</v>
      </c>
      <c r="T107" s="98">
        <v>1.6115255536258859E-2</v>
      </c>
      <c r="U107" s="98">
        <v>1.5494998464988927E-2</v>
      </c>
      <c r="V107" s="98">
        <v>1.4872161870897314E-2</v>
      </c>
      <c r="W107" s="98">
        <v>8.6133536989153048E-3</v>
      </c>
      <c r="X107" s="98">
        <v>1.1452089837346219E-2</v>
      </c>
      <c r="Y107" s="98">
        <v>1.1434017646119858E-2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1.5016575861415382E-4</v>
      </c>
      <c r="D108" s="98">
        <v>8.2903465961994428E-5</v>
      </c>
      <c r="E108" s="98">
        <v>3.9312656087711739E-5</v>
      </c>
      <c r="F108" s="98">
        <v>1.2431322721657664E-4</v>
      </c>
      <c r="G108" s="98">
        <v>1.4945738431298877E-4</v>
      </c>
      <c r="H108" s="98">
        <v>2.4075220258441984E-4</v>
      </c>
      <c r="I108" s="98">
        <v>2.0871760234812724E-4</v>
      </c>
      <c r="J108" s="98">
        <v>1.0054952811250025E-4</v>
      </c>
      <c r="K108" s="98">
        <v>3.3194588693582774E-5</v>
      </c>
      <c r="L108" s="98">
        <v>0</v>
      </c>
      <c r="M108" s="98">
        <v>4.4141029263764612E-5</v>
      </c>
      <c r="N108" s="98">
        <v>8.9886499893696275E-5</v>
      </c>
      <c r="O108" s="98">
        <v>6.5140224925479747E-5</v>
      </c>
      <c r="P108" s="98">
        <v>0</v>
      </c>
      <c r="Q108" s="98">
        <v>0</v>
      </c>
      <c r="R108" s="98">
        <v>3.0984788315143869E-5</v>
      </c>
      <c r="S108" s="98">
        <v>4.872748653299027E-5</v>
      </c>
      <c r="T108" s="98">
        <v>5.1808728779503043E-5</v>
      </c>
      <c r="U108" s="98">
        <v>5.0327809353864582E-5</v>
      </c>
      <c r="V108" s="98">
        <v>4.8250657394830237E-5</v>
      </c>
      <c r="W108" s="98">
        <v>3.5810369068965741E-5</v>
      </c>
      <c r="X108" s="98">
        <v>4.9504408213250568E-5</v>
      </c>
      <c r="Y108" s="98">
        <v>4.716309214912833E-5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5.1970822528159732E-4</v>
      </c>
      <c r="D109" s="122">
        <f t="shared" si="41"/>
        <v>5.6426057562358474E-4</v>
      </c>
      <c r="E109" s="122">
        <f t="shared" si="41"/>
        <v>7.8904331237319677E-4</v>
      </c>
      <c r="F109" s="122">
        <f t="shared" si="41"/>
        <v>4.5420963667519836E-4</v>
      </c>
      <c r="G109" s="122">
        <f t="shared" si="41"/>
        <v>5.0837416942255034E-4</v>
      </c>
      <c r="H109" s="122">
        <f t="shared" si="41"/>
        <v>1.1649339510558748E-3</v>
      </c>
      <c r="I109" s="122">
        <f t="shared" si="41"/>
        <v>1.124187800085E-3</v>
      </c>
      <c r="J109" s="122">
        <f t="shared" si="41"/>
        <v>6.9399549823210118E-4</v>
      </c>
      <c r="K109" s="122">
        <f t="shared" si="41"/>
        <v>1.6056632597693187E-4</v>
      </c>
      <c r="L109" s="122">
        <f t="shared" si="41"/>
        <v>0</v>
      </c>
      <c r="M109" s="122">
        <f t="shared" si="41"/>
        <v>1.3092815598703193E-4</v>
      </c>
      <c r="N109" s="122">
        <f t="shared" si="41"/>
        <v>5.3371705198794386E-4</v>
      </c>
      <c r="O109" s="122">
        <f t="shared" si="41"/>
        <v>2.3892163325148726E-4</v>
      </c>
      <c r="P109" s="122">
        <f t="shared" si="41"/>
        <v>0</v>
      </c>
      <c r="Q109" s="122">
        <f t="shared" si="41"/>
        <v>0</v>
      </c>
      <c r="R109" s="122">
        <f t="shared" si="41"/>
        <v>1.3471631677335779E-4</v>
      </c>
      <c r="S109" s="122">
        <f t="shared" si="41"/>
        <v>2.7987820244981403E-4</v>
      </c>
      <c r="T109" s="122">
        <f t="shared" si="41"/>
        <v>4.0009981768070559E-4</v>
      </c>
      <c r="U109" s="122">
        <f t="shared" si="41"/>
        <v>2.9729356695182713E-4</v>
      </c>
      <c r="V109" s="122">
        <f t="shared" si="41"/>
        <v>1.8798006620174366E-4</v>
      </c>
      <c r="W109" s="122">
        <f t="shared" si="41"/>
        <v>3.3808724647770628E-5</v>
      </c>
      <c r="X109" s="122">
        <f t="shared" si="41"/>
        <v>1.2079889684571185E-4</v>
      </c>
      <c r="Y109" s="122">
        <f t="shared" si="41"/>
        <v>7.1359364820008356E-5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5.1970822528159732E-4</v>
      </c>
      <c r="D110" s="98">
        <v>5.6426057562358474E-4</v>
      </c>
      <c r="E110" s="98">
        <v>7.8904331237319677E-4</v>
      </c>
      <c r="F110" s="98">
        <v>4.5420963667519836E-4</v>
      </c>
      <c r="G110" s="98">
        <v>5.0837416942255034E-4</v>
      </c>
      <c r="H110" s="98">
        <v>1.1649339510558748E-3</v>
      </c>
      <c r="I110" s="98">
        <v>1.124187800085E-3</v>
      </c>
      <c r="J110" s="98">
        <v>6.9399549823210118E-4</v>
      </c>
      <c r="K110" s="98">
        <v>1.6056632597693187E-4</v>
      </c>
      <c r="L110" s="98">
        <v>0</v>
      </c>
      <c r="M110" s="98">
        <v>1.3092815598703193E-4</v>
      </c>
      <c r="N110" s="98">
        <v>5.3371705198794386E-4</v>
      </c>
      <c r="O110" s="98">
        <v>2.3892163325148726E-4</v>
      </c>
      <c r="P110" s="98">
        <v>0</v>
      </c>
      <c r="Q110" s="98">
        <v>0</v>
      </c>
      <c r="R110" s="98">
        <v>1.3471631677335779E-4</v>
      </c>
      <c r="S110" s="98">
        <v>2.7987820244981403E-4</v>
      </c>
      <c r="T110" s="98">
        <v>4.0009981768070559E-4</v>
      </c>
      <c r="U110" s="98">
        <v>2.9729356695182713E-4</v>
      </c>
      <c r="V110" s="98">
        <v>1.8798006620174366E-4</v>
      </c>
      <c r="W110" s="98">
        <v>3.3808724647770628E-5</v>
      </c>
      <c r="X110" s="98">
        <v>1.2079889684571185E-4</v>
      </c>
      <c r="Y110" s="98">
        <v>7.1359364820008356E-5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1.076784635121977E-2</v>
      </c>
      <c r="D111" s="122">
        <v>5.8185576489731385E-3</v>
      </c>
      <c r="E111" s="122">
        <v>2.7241439576887964E-3</v>
      </c>
      <c r="F111" s="122">
        <v>8.5841051017919601E-3</v>
      </c>
      <c r="G111" s="122">
        <v>9.3283660063406618E-3</v>
      </c>
      <c r="H111" s="122">
        <v>1.5523154162797157E-2</v>
      </c>
      <c r="I111" s="122">
        <v>1.195546540229557E-2</v>
      </c>
      <c r="J111" s="122">
        <v>5.3794286433241573E-3</v>
      </c>
      <c r="K111" s="122">
        <v>1.7478391429703436E-3</v>
      </c>
      <c r="L111" s="122">
        <v>0</v>
      </c>
      <c r="M111" s="122">
        <v>3.2212282379781246E-3</v>
      </c>
      <c r="N111" s="122">
        <v>5.4643492616223361E-3</v>
      </c>
      <c r="O111" s="122">
        <v>3.5627959167212945E-3</v>
      </c>
      <c r="P111" s="122">
        <v>0</v>
      </c>
      <c r="Q111" s="122">
        <v>0</v>
      </c>
      <c r="R111" s="122">
        <v>1.9322328532913758E-3</v>
      </c>
      <c r="S111" s="122">
        <v>3.2382526185623503E-3</v>
      </c>
      <c r="T111" s="122">
        <v>3.3814804168272347E-3</v>
      </c>
      <c r="U111" s="122">
        <v>3.3987078043287875E-3</v>
      </c>
      <c r="V111" s="122">
        <v>3.4720521020513984E-3</v>
      </c>
      <c r="W111" s="122">
        <v>1.9357777601373496E-3</v>
      </c>
      <c r="X111" s="122">
        <v>2.2098211902562368E-3</v>
      </c>
      <c r="Y111" s="122">
        <v>2.7716568528020997E-3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1.0664306901796696E-3</v>
      </c>
      <c r="D112" s="98">
        <v>2.1810689181044653E-3</v>
      </c>
      <c r="E112" s="98">
        <v>6.1522185494847638E-4</v>
      </c>
      <c r="F112" s="98">
        <v>7.6029686036772426E-4</v>
      </c>
      <c r="G112" s="98">
        <v>9.3346593127010007E-4</v>
      </c>
      <c r="H112" s="98">
        <v>1.8329650603287043E-3</v>
      </c>
      <c r="I112" s="98">
        <v>8.6386688007042377E-3</v>
      </c>
      <c r="J112" s="98">
        <v>5.3794286433241573E-3</v>
      </c>
      <c r="K112" s="98">
        <v>1.5194780312141854E-3</v>
      </c>
      <c r="L112" s="98">
        <v>0</v>
      </c>
      <c r="M112" s="98">
        <v>1.0376542429843744E-3</v>
      </c>
      <c r="N112" s="98">
        <v>2.8012462135539786E-3</v>
      </c>
      <c r="O112" s="98">
        <v>2.5672688584248062E-3</v>
      </c>
      <c r="P112" s="98">
        <v>0</v>
      </c>
      <c r="Q112" s="98">
        <v>0</v>
      </c>
      <c r="R112" s="98">
        <v>1.8086668860181885E-3</v>
      </c>
      <c r="S112" s="98">
        <v>1.7792735972138245E-3</v>
      </c>
      <c r="T112" s="98">
        <v>2.7106068087830565E-3</v>
      </c>
      <c r="U112" s="98">
        <v>2.180230107603293E-3</v>
      </c>
      <c r="V112" s="98">
        <v>2.4977822465373427E-3</v>
      </c>
      <c r="W112" s="98">
        <v>1.8584001398026873E-3</v>
      </c>
      <c r="X112" s="98">
        <v>2.0379447060270353E-3</v>
      </c>
      <c r="Y112" s="98">
        <v>2.7130045726072357E-3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7.7377620334662423E-5</v>
      </c>
      <c r="X113" s="98">
        <v>1.1696862514566014E-4</v>
      </c>
      <c r="Y113" s="98">
        <v>5.8652280194863846E-5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1.8545850678378728E-5</v>
      </c>
      <c r="X114" s="101">
        <v>3.3145251649729575E-6</v>
      </c>
      <c r="Y114" s="101">
        <v>1.2954058137660378E-5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5.8831769656283692E-5</v>
      </c>
      <c r="X115" s="104">
        <v>1.1365409998068719E-4</v>
      </c>
      <c r="Y115" s="104">
        <v>4.5698222057203465E-5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9.4839192869076161E-3</v>
      </c>
      <c r="D116" s="101">
        <v>3.522024887509747E-3</v>
      </c>
      <c r="E116" s="101">
        <v>2.1089221027403198E-3</v>
      </c>
      <c r="F116" s="101">
        <v>7.5941616454579617E-3</v>
      </c>
      <c r="G116" s="101">
        <v>7.8539382564056966E-3</v>
      </c>
      <c r="H116" s="101">
        <v>1.3052865428977829E-2</v>
      </c>
      <c r="I116" s="101">
        <v>2.9197189465690557E-3</v>
      </c>
      <c r="J116" s="101">
        <v>0</v>
      </c>
      <c r="K116" s="101">
        <v>1.3295186433849278E-4</v>
      </c>
      <c r="L116" s="101">
        <v>0</v>
      </c>
      <c r="M116" s="101">
        <v>1.9625569932596718E-3</v>
      </c>
      <c r="N116" s="101">
        <v>2.2556695983013148E-3</v>
      </c>
      <c r="O116" s="101">
        <v>8.0069005539523371E-4</v>
      </c>
      <c r="P116" s="101">
        <v>0</v>
      </c>
      <c r="Q116" s="101">
        <v>0</v>
      </c>
      <c r="R116" s="101">
        <v>1.235659672731874E-4</v>
      </c>
      <c r="S116" s="101">
        <v>9.8126932827962863E-4</v>
      </c>
      <c r="T116" s="101">
        <v>4.8197359770187726E-4</v>
      </c>
      <c r="U116" s="101">
        <v>8.3720157658034291E-4</v>
      </c>
      <c r="V116" s="101">
        <v>5.9143493145393845E-4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2.1749637413248293E-4</v>
      </c>
      <c r="D117" s="104">
        <v>1.154638433589264E-4</v>
      </c>
      <c r="E117" s="104">
        <v>0</v>
      </c>
      <c r="F117" s="104">
        <v>2.2964659596627434E-4</v>
      </c>
      <c r="G117" s="104">
        <v>5.4096181866486481E-4</v>
      </c>
      <c r="H117" s="104">
        <v>6.3732367349062305E-4</v>
      </c>
      <c r="I117" s="104">
        <v>3.9707765502227689E-4</v>
      </c>
      <c r="J117" s="104">
        <v>0</v>
      </c>
      <c r="K117" s="104">
        <v>9.5409247417665424E-5</v>
      </c>
      <c r="L117" s="104">
        <v>0</v>
      </c>
      <c r="M117" s="104">
        <v>2.2101700173407881E-4</v>
      </c>
      <c r="N117" s="104">
        <v>4.0743344976704269E-4</v>
      </c>
      <c r="O117" s="104">
        <v>1.9483700290125455E-4</v>
      </c>
      <c r="P117" s="104">
        <v>0</v>
      </c>
      <c r="Q117" s="104">
        <v>0</v>
      </c>
      <c r="R117" s="104">
        <v>0</v>
      </c>
      <c r="S117" s="104">
        <v>4.7770969306889697E-4</v>
      </c>
      <c r="T117" s="104">
        <v>1.8890001034230076E-4</v>
      </c>
      <c r="U117" s="104">
        <v>3.8127612014515169E-4</v>
      </c>
      <c r="V117" s="104">
        <v>3.8283492406011735E-4</v>
      </c>
      <c r="W117" s="104">
        <v>0</v>
      </c>
      <c r="X117" s="104">
        <v>5.4907859083541136E-5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4.8802729997620564E-5</v>
      </c>
      <c r="D118" s="98">
        <v>2.9879508902231333E-5</v>
      </c>
      <c r="E118" s="98">
        <v>0</v>
      </c>
      <c r="F118" s="98">
        <v>6.1274008790220989E-5</v>
      </c>
      <c r="G118" s="98">
        <v>1.2217166144575E-4</v>
      </c>
      <c r="H118" s="98">
        <v>1.4042245892377834E-4</v>
      </c>
      <c r="I118" s="98">
        <v>8.1399807182471997E-5</v>
      </c>
      <c r="J118" s="98">
        <v>0</v>
      </c>
      <c r="K118" s="98">
        <v>1.9525114505502662E-5</v>
      </c>
      <c r="L118" s="98">
        <v>0</v>
      </c>
      <c r="M118" s="98">
        <v>5.2610833183271521E-5</v>
      </c>
      <c r="N118" s="98">
        <v>7.0947037965525496E-5</v>
      </c>
      <c r="O118" s="98">
        <v>3.1647610336669724E-5</v>
      </c>
      <c r="P118" s="98">
        <v>0</v>
      </c>
      <c r="Q118" s="98">
        <v>0</v>
      </c>
      <c r="R118" s="98">
        <v>0</v>
      </c>
      <c r="S118" s="98">
        <v>8.4022378219261116E-5</v>
      </c>
      <c r="T118" s="98">
        <v>3.0019463949478145E-5</v>
      </c>
      <c r="U118" s="98">
        <v>7.1142680446411989E-5</v>
      </c>
      <c r="V118" s="98">
        <v>7.8525041546356576E-5</v>
      </c>
      <c r="W118" s="98">
        <v>0</v>
      </c>
      <c r="X118" s="98">
        <v>6.4578090820807122E-7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1.6869364413486237E-4</v>
      </c>
      <c r="D119" s="98">
        <v>8.5584334456695072E-5</v>
      </c>
      <c r="E119" s="98">
        <v>0</v>
      </c>
      <c r="F119" s="98">
        <v>1.6837258717605335E-4</v>
      </c>
      <c r="G119" s="98">
        <v>4.1879015721911484E-4</v>
      </c>
      <c r="H119" s="98">
        <v>4.9690121456684477E-4</v>
      </c>
      <c r="I119" s="98">
        <v>3.1567784783980487E-4</v>
      </c>
      <c r="J119" s="98">
        <v>0</v>
      </c>
      <c r="K119" s="98">
        <v>7.5884132912162756E-5</v>
      </c>
      <c r="L119" s="98">
        <v>0</v>
      </c>
      <c r="M119" s="98">
        <v>1.684061685508073E-4</v>
      </c>
      <c r="N119" s="98">
        <v>3.3648641180151719E-4</v>
      </c>
      <c r="O119" s="98">
        <v>1.6318939256458481E-4</v>
      </c>
      <c r="P119" s="98">
        <v>0</v>
      </c>
      <c r="Q119" s="98">
        <v>0</v>
      </c>
      <c r="R119" s="98">
        <v>0</v>
      </c>
      <c r="S119" s="98">
        <v>3.9368731484963582E-4</v>
      </c>
      <c r="T119" s="98">
        <v>1.5888054639282261E-4</v>
      </c>
      <c r="U119" s="98">
        <v>3.1013343969873969E-4</v>
      </c>
      <c r="V119" s="98">
        <v>3.043098825137608E-4</v>
      </c>
      <c r="W119" s="98">
        <v>0</v>
      </c>
      <c r="X119" s="98">
        <v>5.4262078175333065E-5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5.4379194140976314E-3</v>
      </c>
      <c r="D120" s="122">
        <v>2.9962518456434183E-3</v>
      </c>
      <c r="E120" s="122">
        <v>1.3903658245572209E-3</v>
      </c>
      <c r="F120" s="122">
        <v>4.6432522046352554E-3</v>
      </c>
      <c r="G120" s="122">
        <v>4.5062190061828881E-3</v>
      </c>
      <c r="H120" s="122">
        <v>7.8087188842613803E-3</v>
      </c>
      <c r="I120" s="122">
        <v>6.3260084452622508E-3</v>
      </c>
      <c r="J120" s="122">
        <v>2.9547285178066194E-3</v>
      </c>
      <c r="K120" s="122">
        <v>8.357889436357306E-4</v>
      </c>
      <c r="L120" s="122">
        <v>0</v>
      </c>
      <c r="M120" s="122">
        <v>1.3602554114682903E-3</v>
      </c>
      <c r="N120" s="122">
        <v>2.034344520365868E-3</v>
      </c>
      <c r="O120" s="122">
        <v>1.4220156730151738E-3</v>
      </c>
      <c r="P120" s="122">
        <v>0</v>
      </c>
      <c r="Q120" s="122">
        <v>0</v>
      </c>
      <c r="R120" s="122">
        <v>9.0049170224790046E-4</v>
      </c>
      <c r="S120" s="122">
        <v>1.6416812308580424E-3</v>
      </c>
      <c r="T120" s="122">
        <v>1.6535824709185503E-3</v>
      </c>
      <c r="U120" s="122">
        <v>1.6896563015122716E-3</v>
      </c>
      <c r="V120" s="122">
        <v>1.942668055097436E-3</v>
      </c>
      <c r="W120" s="122">
        <v>1.1696017384996401E-3</v>
      </c>
      <c r="X120" s="122">
        <v>1.5243373375265976E-3</v>
      </c>
      <c r="Y120" s="122">
        <v>1.8359666527170823E-3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1.9745518663399375E-3</v>
      </c>
      <c r="D121" s="98">
        <v>1.2173449000614158E-3</v>
      </c>
      <c r="E121" s="98">
        <v>6.7820073780915785E-4</v>
      </c>
      <c r="F121" s="98">
        <v>2.0056816489336226E-3</v>
      </c>
      <c r="G121" s="98">
        <v>1.6193206533191894E-3</v>
      </c>
      <c r="H121" s="98">
        <v>2.5254572404399107E-3</v>
      </c>
      <c r="I121" s="98">
        <v>2.055422471277637E-3</v>
      </c>
      <c r="J121" s="98">
        <v>1.8542727318140591E-3</v>
      </c>
      <c r="K121" s="98">
        <v>3.379749824455707E-4</v>
      </c>
      <c r="L121" s="98">
        <v>0</v>
      </c>
      <c r="M121" s="98">
        <v>5.4129596202873859E-4</v>
      </c>
      <c r="N121" s="98">
        <v>9.2736600652433511E-4</v>
      </c>
      <c r="O121" s="98">
        <v>5.2151603226814028E-4</v>
      </c>
      <c r="P121" s="98">
        <v>0</v>
      </c>
      <c r="Q121" s="98">
        <v>0</v>
      </c>
      <c r="R121" s="98">
        <v>4.2022654322371091E-4</v>
      </c>
      <c r="S121" s="98">
        <v>5.2393181019208513E-4</v>
      </c>
      <c r="T121" s="98">
        <v>6.1060126896467378E-4</v>
      </c>
      <c r="U121" s="98">
        <v>6.1059146269396003E-4</v>
      </c>
      <c r="V121" s="98">
        <v>8.7820246469878826E-4</v>
      </c>
      <c r="W121" s="98">
        <v>5.0572522137172797E-4</v>
      </c>
      <c r="X121" s="98">
        <v>9.507259581196867E-4</v>
      </c>
      <c r="Y121" s="98">
        <v>8.460429617005332E-4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3.463367547757694E-3</v>
      </c>
      <c r="D122" s="33">
        <v>1.7789069455820023E-3</v>
      </c>
      <c r="E122" s="33">
        <v>7.121650867480629E-4</v>
      </c>
      <c r="F122" s="33">
        <v>2.6375705557016328E-3</v>
      </c>
      <c r="G122" s="33">
        <v>2.8868983528636989E-3</v>
      </c>
      <c r="H122" s="33">
        <v>5.2832616438214693E-3</v>
      </c>
      <c r="I122" s="33">
        <v>4.2705859739846138E-3</v>
      </c>
      <c r="J122" s="33">
        <v>1.1004557859925603E-3</v>
      </c>
      <c r="K122" s="33">
        <v>4.9781396119015996E-4</v>
      </c>
      <c r="L122" s="33">
        <v>0</v>
      </c>
      <c r="M122" s="33">
        <v>8.1895944943955173E-4</v>
      </c>
      <c r="N122" s="33">
        <v>1.1069785138415329E-3</v>
      </c>
      <c r="O122" s="33">
        <v>9.0049964074703347E-4</v>
      </c>
      <c r="P122" s="33">
        <v>0</v>
      </c>
      <c r="Q122" s="33">
        <v>0</v>
      </c>
      <c r="R122" s="33">
        <v>4.8026515902418955E-4</v>
      </c>
      <c r="S122" s="33">
        <v>1.1177494206659573E-3</v>
      </c>
      <c r="T122" s="33">
        <v>1.0429812019538765E-3</v>
      </c>
      <c r="U122" s="33">
        <v>1.0790648388183115E-3</v>
      </c>
      <c r="V122" s="33">
        <v>1.0644655903986476E-3</v>
      </c>
      <c r="W122" s="33">
        <v>6.638765171279122E-4</v>
      </c>
      <c r="X122" s="33">
        <v>5.7361137940691086E-4</v>
      </c>
      <c r="Y122" s="33">
        <v>9.8992369101654908E-4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65.573034134997954</v>
      </c>
      <c r="G124" s="117">
        <f t="shared" si="42"/>
        <v>1.3395412077195885</v>
      </c>
      <c r="H124" s="117">
        <f t="shared" si="42"/>
        <v>3.6211599210732128</v>
      </c>
      <c r="I124" s="117">
        <f t="shared" si="42"/>
        <v>0</v>
      </c>
      <c r="J124" s="117">
        <f t="shared" si="42"/>
        <v>1.2853466785376986</v>
      </c>
      <c r="K124" s="117">
        <f t="shared" si="42"/>
        <v>7.4739803152304525</v>
      </c>
      <c r="L124" s="117">
        <f t="shared" si="42"/>
        <v>15.774055434779346</v>
      </c>
      <c r="M124" s="117">
        <f t="shared" si="42"/>
        <v>96.206565712792226</v>
      </c>
      <c r="N124" s="117">
        <f t="shared" si="42"/>
        <v>58.419123763285235</v>
      </c>
      <c r="O124" s="117">
        <f t="shared" si="42"/>
        <v>51.01920374591311</v>
      </c>
      <c r="P124" s="117">
        <f t="shared" si="42"/>
        <v>36.258964271045954</v>
      </c>
      <c r="Q124" s="117">
        <f t="shared" si="42"/>
        <v>13.377378174815529</v>
      </c>
      <c r="R124" s="117">
        <f t="shared" ref="R124:V124" si="43">R125+R128+R130+R139</f>
        <v>12.288676177379401</v>
      </c>
      <c r="S124" s="117">
        <f t="shared" si="43"/>
        <v>6.3498624884976067</v>
      </c>
      <c r="T124" s="117">
        <f t="shared" si="43"/>
        <v>8.3957664648930095</v>
      </c>
      <c r="U124" s="117">
        <f t="shared" si="43"/>
        <v>5.3218229230822294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3.8811186171778438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50.691153103562371</v>
      </c>
      <c r="G125" s="122">
        <f t="shared" si="45"/>
        <v>1.0771753616857478</v>
      </c>
      <c r="H125" s="122">
        <f t="shared" si="45"/>
        <v>2.776990756493193</v>
      </c>
      <c r="I125" s="122">
        <f t="shared" si="45"/>
        <v>0</v>
      </c>
      <c r="J125" s="122">
        <f t="shared" si="45"/>
        <v>0.72256798199987493</v>
      </c>
      <c r="K125" s="122">
        <f t="shared" si="45"/>
        <v>3.9854792115611382</v>
      </c>
      <c r="L125" s="122">
        <f t="shared" si="45"/>
        <v>10.378944333318399</v>
      </c>
      <c r="M125" s="122">
        <f t="shared" si="45"/>
        <v>74.85260592352833</v>
      </c>
      <c r="N125" s="122">
        <f t="shared" si="45"/>
        <v>45.776517748375518</v>
      </c>
      <c r="O125" s="122">
        <f t="shared" si="45"/>
        <v>40.358977830633471</v>
      </c>
      <c r="P125" s="122">
        <f t="shared" si="45"/>
        <v>27.721415595096637</v>
      </c>
      <c r="Q125" s="122">
        <f t="shared" si="45"/>
        <v>10.446226538919124</v>
      </c>
      <c r="R125" s="122">
        <f t="shared" ref="R125:V125" si="46">SUM(R126:R127)</f>
        <v>9.4578453221351193</v>
      </c>
      <c r="S125" s="122">
        <f t="shared" si="46"/>
        <v>4.7337541541505521</v>
      </c>
      <c r="T125" s="122">
        <f t="shared" si="46"/>
        <v>6.3646765345548326</v>
      </c>
      <c r="U125" s="122">
        <f t="shared" si="46"/>
        <v>3.8473463371354057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2.7444353878088106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50.509187804835449</v>
      </c>
      <c r="G126" s="98">
        <v>1.0733505960232224</v>
      </c>
      <c r="H126" s="98">
        <v>2.7674010898047876</v>
      </c>
      <c r="I126" s="98">
        <v>0</v>
      </c>
      <c r="J126" s="98">
        <v>0.72025113246118921</v>
      </c>
      <c r="K126" s="98">
        <v>3.9728679654938093</v>
      </c>
      <c r="L126" s="98">
        <v>10.344968980577292</v>
      </c>
      <c r="M126" s="98">
        <v>74.605845583071755</v>
      </c>
      <c r="N126" s="98">
        <v>45.635085388699828</v>
      </c>
      <c r="O126" s="98">
        <v>40.225306244306132</v>
      </c>
      <c r="P126" s="98">
        <v>27.626195752068391</v>
      </c>
      <c r="Q126" s="98">
        <v>10.41361002047994</v>
      </c>
      <c r="R126" s="98">
        <v>9.4281982059256038</v>
      </c>
      <c r="S126" s="98">
        <v>4.7189250500828095</v>
      </c>
      <c r="T126" s="98">
        <v>6.3448048839313724</v>
      </c>
      <c r="U126" s="98">
        <v>3.8351800308316419</v>
      </c>
      <c r="V126" s="98">
        <v>0</v>
      </c>
      <c r="W126" s="98">
        <v>0</v>
      </c>
      <c r="X126" s="98">
        <v>0</v>
      </c>
      <c r="Y126" s="98">
        <v>2.733324951498767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0.18196529872692396</v>
      </c>
      <c r="G127" s="98">
        <v>3.8247656625254615E-3</v>
      </c>
      <c r="H127" s="98">
        <v>9.5896666884054769E-3</v>
      </c>
      <c r="I127" s="98">
        <v>0</v>
      </c>
      <c r="J127" s="98">
        <v>2.3168495386857702E-3</v>
      </c>
      <c r="K127" s="98">
        <v>1.2611246067328856E-2</v>
      </c>
      <c r="L127" s="98">
        <v>3.3975352741106586E-2</v>
      </c>
      <c r="M127" s="98">
        <v>0.24676034045657333</v>
      </c>
      <c r="N127" s="98">
        <v>0.14143235967568718</v>
      </c>
      <c r="O127" s="98">
        <v>0.13367158632733742</v>
      </c>
      <c r="P127" s="98">
        <v>9.5219843028246015E-2</v>
      </c>
      <c r="Q127" s="98">
        <v>3.2616518439184651E-2</v>
      </c>
      <c r="R127" s="98">
        <v>2.9647116209515222E-2</v>
      </c>
      <c r="S127" s="98">
        <v>1.4829104067743015E-2</v>
      </c>
      <c r="T127" s="98">
        <v>1.9871650623460194E-2</v>
      </c>
      <c r="U127" s="98">
        <v>1.2166306303763794E-2</v>
      </c>
      <c r="V127" s="98">
        <v>0</v>
      </c>
      <c r="W127" s="98">
        <v>0</v>
      </c>
      <c r="X127" s="98">
        <v>0</v>
      </c>
      <c r="Y127" s="98">
        <v>1.1110436310043485E-2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0.45515755243869438</v>
      </c>
      <c r="G128" s="122">
        <f t="shared" si="48"/>
        <v>9.0189343390148762E-3</v>
      </c>
      <c r="H128" s="122">
        <f t="shared" si="48"/>
        <v>3.930487150862521E-2</v>
      </c>
      <c r="I128" s="122">
        <f t="shared" si="48"/>
        <v>0</v>
      </c>
      <c r="J128" s="122">
        <f t="shared" si="48"/>
        <v>4.7492425262350119E-2</v>
      </c>
      <c r="K128" s="122">
        <f t="shared" si="48"/>
        <v>0.22520574120593106</v>
      </c>
      <c r="L128" s="122">
        <f t="shared" si="48"/>
        <v>0.16436736211832245</v>
      </c>
      <c r="M128" s="122">
        <f t="shared" si="48"/>
        <v>0.5725114180867229</v>
      </c>
      <c r="N128" s="122">
        <f t="shared" si="48"/>
        <v>0.90723471726603255</v>
      </c>
      <c r="O128" s="122">
        <f t="shared" si="48"/>
        <v>0.49907543564458995</v>
      </c>
      <c r="P128" s="122">
        <f t="shared" si="48"/>
        <v>9.0205522520882375E-2</v>
      </c>
      <c r="Q128" s="122">
        <f t="shared" si="48"/>
        <v>5.7915022316668556E-2</v>
      </c>
      <c r="R128" s="122">
        <f t="shared" si="48"/>
        <v>0.11772709238027322</v>
      </c>
      <c r="S128" s="122">
        <f t="shared" si="48"/>
        <v>9.083124124121271E-2</v>
      </c>
      <c r="T128" s="122">
        <f t="shared" si="48"/>
        <v>0.14932956272206027</v>
      </c>
      <c r="U128" s="122">
        <f t="shared" si="48"/>
        <v>8.5183350860138243E-2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1.8612900990552177E-2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0.45515755243869438</v>
      </c>
      <c r="G129" s="98">
        <v>9.0189343390148762E-3</v>
      </c>
      <c r="H129" s="98">
        <v>3.930487150862521E-2</v>
      </c>
      <c r="I129" s="98">
        <v>0</v>
      </c>
      <c r="J129" s="98">
        <v>4.7492425262350119E-2</v>
      </c>
      <c r="K129" s="98">
        <v>0.22520574120593106</v>
      </c>
      <c r="L129" s="98">
        <v>0.16436736211832245</v>
      </c>
      <c r="M129" s="98">
        <v>0.5725114180867229</v>
      </c>
      <c r="N129" s="98">
        <v>0.90723471726603255</v>
      </c>
      <c r="O129" s="98">
        <v>0.49907543564458995</v>
      </c>
      <c r="P129" s="98">
        <v>9.0205522520882375E-2</v>
      </c>
      <c r="Q129" s="98">
        <v>5.7915022316668556E-2</v>
      </c>
      <c r="R129" s="98">
        <v>0.11772709238027322</v>
      </c>
      <c r="S129" s="98">
        <v>9.083124124121271E-2</v>
      </c>
      <c r="T129" s="98">
        <v>0.14932956272206027</v>
      </c>
      <c r="U129" s="98">
        <v>8.5183350860138243E-2</v>
      </c>
      <c r="V129" s="98">
        <v>0</v>
      </c>
      <c r="W129" s="98">
        <v>0</v>
      </c>
      <c r="X129" s="98">
        <v>0</v>
      </c>
      <c r="Y129" s="98">
        <v>1.8612900990552177E-2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9.8770424486035928</v>
      </c>
      <c r="G130" s="122">
        <v>0.17251776810395353</v>
      </c>
      <c r="H130" s="122">
        <v>0.5446154783603111</v>
      </c>
      <c r="I130" s="122">
        <v>0</v>
      </c>
      <c r="J130" s="122">
        <v>0.3144972096471359</v>
      </c>
      <c r="K130" s="122">
        <v>2.0773165007165835</v>
      </c>
      <c r="L130" s="122">
        <v>3.3917428743959417</v>
      </c>
      <c r="M130" s="122">
        <v>14.984023787350731</v>
      </c>
      <c r="N130" s="122">
        <v>8.2309894794540881</v>
      </c>
      <c r="O130" s="122">
        <v>7.0770366320364957</v>
      </c>
      <c r="P130" s="122">
        <v>5.8948193615287803</v>
      </c>
      <c r="Q130" s="122">
        <v>1.9669272361201005</v>
      </c>
      <c r="R130" s="122">
        <v>1.8525118301438948</v>
      </c>
      <c r="S130" s="122">
        <v>1.0062794461599869</v>
      </c>
      <c r="T130" s="122">
        <v>1.263230857965624</v>
      </c>
      <c r="U130" s="122">
        <v>0.91860380237280326</v>
      </c>
      <c r="V130" s="122">
        <v>0</v>
      </c>
      <c r="W130" s="122">
        <v>0</v>
      </c>
      <c r="X130" s="122">
        <v>0</v>
      </c>
      <c r="Y130" s="122">
        <v>0.64717043585191858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8.0840672141533645</v>
      </c>
      <c r="G131" s="98">
        <v>1.9235982105082906E-3</v>
      </c>
      <c r="H131" s="98">
        <v>0.54398216923657761</v>
      </c>
      <c r="I131" s="98">
        <v>0</v>
      </c>
      <c r="J131" s="98">
        <v>3.8604852412711138E-2</v>
      </c>
      <c r="K131" s="98">
        <v>0.20369990025981827</v>
      </c>
      <c r="L131" s="98">
        <v>1.0546300219253841</v>
      </c>
      <c r="M131" s="98">
        <v>14.943562460508497</v>
      </c>
      <c r="N131" s="98">
        <v>7.3935130958512083</v>
      </c>
      <c r="O131" s="98">
        <v>6.8881976496729065</v>
      </c>
      <c r="P131" s="98">
        <v>5.8646249150958996</v>
      </c>
      <c r="Q131" s="98">
        <v>1.9582628792291361</v>
      </c>
      <c r="R131" s="98">
        <v>1.4798098733233318</v>
      </c>
      <c r="S131" s="98">
        <v>0.4344217450895651</v>
      </c>
      <c r="T131" s="98">
        <v>0.13055020893250832</v>
      </c>
      <c r="U131" s="98">
        <v>0.37426353897541353</v>
      </c>
      <c r="V131" s="98">
        <v>0</v>
      </c>
      <c r="W131" s="98">
        <v>0</v>
      </c>
      <c r="X131" s="98">
        <v>0</v>
      </c>
      <c r="Y131" s="98">
        <v>0.11585894638890887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2.679928101781799E-3</v>
      </c>
      <c r="G132" s="98">
        <v>0</v>
      </c>
      <c r="H132" s="98">
        <v>6.3330912373349814E-4</v>
      </c>
      <c r="I132" s="98">
        <v>0</v>
      </c>
      <c r="J132" s="98">
        <v>0</v>
      </c>
      <c r="K132" s="98">
        <v>0</v>
      </c>
      <c r="L132" s="98">
        <v>2.9510043740242687E-3</v>
      </c>
      <c r="M132" s="98">
        <v>4.0461326842234337E-2</v>
      </c>
      <c r="N132" s="98">
        <v>1.4949652147703779E-2</v>
      </c>
      <c r="O132" s="98">
        <v>3.3081681827769181E-2</v>
      </c>
      <c r="P132" s="98">
        <v>3.0194446432880526E-2</v>
      </c>
      <c r="Q132" s="98">
        <v>8.6643568909643628E-3</v>
      </c>
      <c r="R132" s="98">
        <v>1.0727689248672075E-2</v>
      </c>
      <c r="S132" s="98">
        <v>6.1710967260839998E-4</v>
      </c>
      <c r="T132" s="98">
        <v>9.1444295003114111E-3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6.1358735649197978E-4</v>
      </c>
      <c r="G133" s="101">
        <v>0</v>
      </c>
      <c r="H133" s="101">
        <v>1.1883469065146299E-4</v>
      </c>
      <c r="I133" s="101">
        <v>0</v>
      </c>
      <c r="J133" s="101">
        <v>0</v>
      </c>
      <c r="K133" s="101">
        <v>0</v>
      </c>
      <c r="L133" s="101">
        <v>3.1730997944478426E-5</v>
      </c>
      <c r="M133" s="101">
        <v>8.2661716455812318E-3</v>
      </c>
      <c r="N133" s="101">
        <v>2.1997141324804586E-3</v>
      </c>
      <c r="O133" s="101">
        <v>4.6274131982952998E-3</v>
      </c>
      <c r="P133" s="101">
        <v>6.9005437334505359E-3</v>
      </c>
      <c r="Q133" s="101">
        <v>1.2857672651934325E-3</v>
      </c>
      <c r="R133" s="101">
        <v>1.5168085068182275E-3</v>
      </c>
      <c r="S133" s="101">
        <v>9.356318112132204E-5</v>
      </c>
      <c r="T133" s="101">
        <v>1.3220142105023745E-3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2.0663407452898193E-3</v>
      </c>
      <c r="G134" s="104">
        <v>0</v>
      </c>
      <c r="H134" s="104">
        <v>5.1447443308203519E-4</v>
      </c>
      <c r="I134" s="104">
        <v>0</v>
      </c>
      <c r="J134" s="104">
        <v>0</v>
      </c>
      <c r="K134" s="104">
        <v>0</v>
      </c>
      <c r="L134" s="104">
        <v>2.9192733760797901E-3</v>
      </c>
      <c r="M134" s="104">
        <v>3.2195155196653107E-2</v>
      </c>
      <c r="N134" s="104">
        <v>1.274993801522332E-2</v>
      </c>
      <c r="O134" s="104">
        <v>2.8454268629473881E-2</v>
      </c>
      <c r="P134" s="104">
        <v>2.3293902699429991E-2</v>
      </c>
      <c r="Q134" s="104">
        <v>7.3785896257709304E-3</v>
      </c>
      <c r="R134" s="104">
        <v>9.2108807418538469E-3</v>
      </c>
      <c r="S134" s="104">
        <v>5.2354649148707798E-4</v>
      </c>
      <c r="T134" s="104">
        <v>7.8224152898090371E-3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1.7491885656704833</v>
      </c>
      <c r="G135" s="101">
        <v>0.16009951061134686</v>
      </c>
      <c r="H135" s="101">
        <v>0</v>
      </c>
      <c r="I135" s="101">
        <v>0</v>
      </c>
      <c r="J135" s="101">
        <v>0.21450602277300232</v>
      </c>
      <c r="K135" s="101">
        <v>1.4933153402499508</v>
      </c>
      <c r="L135" s="101">
        <v>1.5292107878444456</v>
      </c>
      <c r="M135" s="101">
        <v>0</v>
      </c>
      <c r="N135" s="101">
        <v>0.68685139268275042</v>
      </c>
      <c r="O135" s="101">
        <v>0.12370661355856359</v>
      </c>
      <c r="P135" s="101">
        <v>0</v>
      </c>
      <c r="Q135" s="101">
        <v>0</v>
      </c>
      <c r="R135" s="101">
        <v>0.24058293828089583</v>
      </c>
      <c r="S135" s="101">
        <v>0.3824497206969853</v>
      </c>
      <c r="T135" s="101">
        <v>0.81959610289204232</v>
      </c>
      <c r="U135" s="101">
        <v>0.3717175000016722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4.1106740677963112E-2</v>
      </c>
      <c r="G136" s="104">
        <v>1.0494659282098376E-2</v>
      </c>
      <c r="H136" s="104">
        <v>0</v>
      </c>
      <c r="I136" s="104">
        <v>0</v>
      </c>
      <c r="J136" s="104">
        <v>6.138633446142247E-2</v>
      </c>
      <c r="K136" s="104">
        <v>0.38030126020681432</v>
      </c>
      <c r="L136" s="104">
        <v>0.80495106025208785</v>
      </c>
      <c r="M136" s="104">
        <v>0</v>
      </c>
      <c r="N136" s="104">
        <v>0.13567533877242521</v>
      </c>
      <c r="O136" s="104">
        <v>3.2050686977256382E-2</v>
      </c>
      <c r="P136" s="104">
        <v>0</v>
      </c>
      <c r="Q136" s="104">
        <v>0</v>
      </c>
      <c r="R136" s="104">
        <v>0.12139132929099493</v>
      </c>
      <c r="S136" s="104">
        <v>0.18879087070082809</v>
      </c>
      <c r="T136" s="104">
        <v>0.30394011664076187</v>
      </c>
      <c r="U136" s="104">
        <v>0.17262276339571744</v>
      </c>
      <c r="V136" s="104">
        <v>0</v>
      </c>
      <c r="W136" s="104">
        <v>0</v>
      </c>
      <c r="X136" s="104">
        <v>0</v>
      </c>
      <c r="Y136" s="104">
        <v>0.53131148946300966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1.0968047573449557E-2</v>
      </c>
      <c r="G137" s="98">
        <v>2.3701302320475503E-3</v>
      </c>
      <c r="H137" s="98">
        <v>0</v>
      </c>
      <c r="I137" s="98">
        <v>0</v>
      </c>
      <c r="J137" s="98">
        <v>1.5625072672640558E-2</v>
      </c>
      <c r="K137" s="98">
        <v>7.7827106418933603E-2</v>
      </c>
      <c r="L137" s="98">
        <v>0.15669090018075504</v>
      </c>
      <c r="M137" s="98">
        <v>0</v>
      </c>
      <c r="N137" s="98">
        <v>2.3625363642519989E-2</v>
      </c>
      <c r="O137" s="98">
        <v>5.2060319003821688E-3</v>
      </c>
      <c r="P137" s="98">
        <v>0</v>
      </c>
      <c r="Q137" s="98">
        <v>0</v>
      </c>
      <c r="R137" s="98">
        <v>1.9737210403587696E-2</v>
      </c>
      <c r="S137" s="98">
        <v>3.3205643872251993E-2</v>
      </c>
      <c r="T137" s="98">
        <v>4.8301317494710332E-2</v>
      </c>
      <c r="U137" s="98">
        <v>3.220984857211303E-2</v>
      </c>
      <c r="V137" s="98">
        <v>0</v>
      </c>
      <c r="W137" s="98">
        <v>0</v>
      </c>
      <c r="X137" s="98">
        <v>0</v>
      </c>
      <c r="Y137" s="98">
        <v>0.11071470090498699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3.0138693104513555E-2</v>
      </c>
      <c r="G138" s="98">
        <v>8.1245290500508265E-3</v>
      </c>
      <c r="H138" s="98">
        <v>0</v>
      </c>
      <c r="I138" s="98">
        <v>0</v>
      </c>
      <c r="J138" s="98">
        <v>4.5761261788781912E-2</v>
      </c>
      <c r="K138" s="98">
        <v>0.30247415378788073</v>
      </c>
      <c r="L138" s="98">
        <v>0.6482601600713328</v>
      </c>
      <c r="M138" s="98">
        <v>0</v>
      </c>
      <c r="N138" s="98">
        <v>0.11204997512990522</v>
      </c>
      <c r="O138" s="98">
        <v>2.684465507687421E-2</v>
      </c>
      <c r="P138" s="98">
        <v>0</v>
      </c>
      <c r="Q138" s="98">
        <v>0</v>
      </c>
      <c r="R138" s="98">
        <v>0.10165411888740723</v>
      </c>
      <c r="S138" s="98">
        <v>0.15558522682857609</v>
      </c>
      <c r="T138" s="98">
        <v>0.25563879914605153</v>
      </c>
      <c r="U138" s="98">
        <v>0.14041291482360441</v>
      </c>
      <c r="V138" s="98">
        <v>0</v>
      </c>
      <c r="W138" s="98">
        <v>0</v>
      </c>
      <c r="X138" s="98">
        <v>0</v>
      </c>
      <c r="Y138" s="98">
        <v>0.42059678855802268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4.5496810303933026</v>
      </c>
      <c r="G139" s="122">
        <v>8.0829143590872385E-2</v>
      </c>
      <c r="H139" s="122">
        <v>0.26024881471108319</v>
      </c>
      <c r="I139" s="122">
        <v>0</v>
      </c>
      <c r="J139" s="122">
        <v>0.20078906162833771</v>
      </c>
      <c r="K139" s="122">
        <v>1.1859788617467992</v>
      </c>
      <c r="L139" s="122">
        <v>1.8390008649466814</v>
      </c>
      <c r="M139" s="122">
        <v>5.7974245838264462</v>
      </c>
      <c r="N139" s="122">
        <v>3.5043818181895925</v>
      </c>
      <c r="O139" s="122">
        <v>3.0841138475985503</v>
      </c>
      <c r="P139" s="122">
        <v>2.5525237918996497</v>
      </c>
      <c r="Q139" s="122">
        <v>0.90630937745963491</v>
      </c>
      <c r="R139" s="122">
        <v>0.86059193272011392</v>
      </c>
      <c r="S139" s="122">
        <v>0.51899764694585593</v>
      </c>
      <c r="T139" s="122">
        <v>0.61852950965049303</v>
      </c>
      <c r="U139" s="122">
        <v>0.47068943271388253</v>
      </c>
      <c r="V139" s="122">
        <v>0</v>
      </c>
      <c r="W139" s="122">
        <v>0</v>
      </c>
      <c r="X139" s="122">
        <v>0</v>
      </c>
      <c r="Y139" s="122">
        <v>0.47089989252656284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1.9644740077828045</v>
      </c>
      <c r="G140" s="98">
        <v>2.8551179940101496E-2</v>
      </c>
      <c r="H140" s="98">
        <v>8.3665954384896407E-2</v>
      </c>
      <c r="I140" s="98">
        <v>0</v>
      </c>
      <c r="J140" s="98">
        <v>0.12623318212734175</v>
      </c>
      <c r="K140" s="98">
        <v>0.52034628297320074</v>
      </c>
      <c r="L140" s="98">
        <v>0.77245599740865079</v>
      </c>
      <c r="M140" s="98">
        <v>2.2557832597595144</v>
      </c>
      <c r="N140" s="98">
        <v>1.6254407679355283</v>
      </c>
      <c r="O140" s="98">
        <v>1.0961108073760157</v>
      </c>
      <c r="P140" s="98">
        <v>1.2306980871137227</v>
      </c>
      <c r="Q140" s="98">
        <v>0.32559850418080066</v>
      </c>
      <c r="R140" s="98">
        <v>0.38630825794922563</v>
      </c>
      <c r="S140" s="98">
        <v>0.16045411687132605</v>
      </c>
      <c r="T140" s="98">
        <v>0.23833802865254428</v>
      </c>
      <c r="U140" s="98">
        <v>0.17428994085119814</v>
      </c>
      <c r="V140" s="98">
        <v>0</v>
      </c>
      <c r="W140" s="98">
        <v>0</v>
      </c>
      <c r="X140" s="98">
        <v>0</v>
      </c>
      <c r="Y140" s="98">
        <v>0.22018268078256373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2.585207022610498</v>
      </c>
      <c r="G141" s="33">
        <v>5.2277963650770892E-2</v>
      </c>
      <c r="H141" s="33">
        <v>0.17658286032618681</v>
      </c>
      <c r="I141" s="33">
        <v>0</v>
      </c>
      <c r="J141" s="33">
        <v>7.4555879500995959E-2</v>
      </c>
      <c r="K141" s="33">
        <v>0.66563257877359838</v>
      </c>
      <c r="L141" s="33">
        <v>1.0665448675380307</v>
      </c>
      <c r="M141" s="33">
        <v>3.5416413240669313</v>
      </c>
      <c r="N141" s="33">
        <v>1.8789410502540642</v>
      </c>
      <c r="O141" s="33">
        <v>1.9880030402225346</v>
      </c>
      <c r="P141" s="33">
        <v>1.3218257047859268</v>
      </c>
      <c r="Q141" s="33">
        <v>0.58071087327883431</v>
      </c>
      <c r="R141" s="33">
        <v>0.47428367477088823</v>
      </c>
      <c r="S141" s="33">
        <v>0.35854353007452994</v>
      </c>
      <c r="T141" s="33">
        <v>0.38019148099794881</v>
      </c>
      <c r="U141" s="33">
        <v>0.29639949186268438</v>
      </c>
      <c r="V141" s="33">
        <v>0</v>
      </c>
      <c r="W141" s="33">
        <v>0</v>
      </c>
      <c r="X141" s="33">
        <v>0</v>
      </c>
      <c r="Y141" s="33">
        <v>0.25071721174399914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0.56280489282745705</v>
      </c>
      <c r="D143" s="117">
        <f t="shared" si="49"/>
        <v>0.91568547986120419</v>
      </c>
      <c r="E143" s="117">
        <f t="shared" si="49"/>
        <v>1.4086818127168046</v>
      </c>
      <c r="F143" s="117">
        <f t="shared" si="49"/>
        <v>2.4874952942974762</v>
      </c>
      <c r="G143" s="117">
        <f t="shared" si="49"/>
        <v>2.886747292234793</v>
      </c>
      <c r="H143" s="117">
        <f t="shared" si="49"/>
        <v>1.9507718915984478</v>
      </c>
      <c r="I143" s="117">
        <f t="shared" si="49"/>
        <v>2.0586364992260959</v>
      </c>
      <c r="J143" s="117">
        <f t="shared" si="49"/>
        <v>3.0601104981384641</v>
      </c>
      <c r="K143" s="117">
        <f t="shared" si="49"/>
        <v>4.3528658584985616</v>
      </c>
      <c r="L143" s="117">
        <f t="shared" si="49"/>
        <v>5.33275476505663</v>
      </c>
      <c r="M143" s="117">
        <f t="shared" si="49"/>
        <v>5.2822071824847372</v>
      </c>
      <c r="N143" s="117">
        <f t="shared" si="49"/>
        <v>3.0570124053175833</v>
      </c>
      <c r="O143" s="117">
        <f t="shared" si="49"/>
        <v>2.0435843286164652</v>
      </c>
      <c r="P143" s="117">
        <f t="shared" si="49"/>
        <v>1.7761593297033629</v>
      </c>
      <c r="Q143" s="117">
        <f t="shared" si="49"/>
        <v>2.4601256988732692</v>
      </c>
      <c r="R143" s="117">
        <f t="shared" ref="R143:V143" si="50">R144+R146+R148+R157</f>
        <v>2.1235524774648198</v>
      </c>
      <c r="S143" s="117">
        <f t="shared" si="50"/>
        <v>1.9584309948915202</v>
      </c>
      <c r="T143" s="117">
        <f t="shared" si="50"/>
        <v>1.2692278917838693</v>
      </c>
      <c r="U143" s="117">
        <f t="shared" si="50"/>
        <v>9.6365782023869428</v>
      </c>
      <c r="V143" s="117">
        <f t="shared" si="50"/>
        <v>16.483681531024345</v>
      </c>
      <c r="W143" s="117">
        <f t="shared" ref="W143:Y143" si="51">W144+W146+W148+W157</f>
        <v>40.101678190760012</v>
      </c>
      <c r="X143" s="117">
        <f t="shared" si="51"/>
        <v>48.907622326242226</v>
      </c>
      <c r="Y143" s="117">
        <f t="shared" si="51"/>
        <v>15.49471551489771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0.2806621563039729</v>
      </c>
      <c r="D144" s="122">
        <f t="shared" si="52"/>
        <v>0.42701976856876389</v>
      </c>
      <c r="E144" s="122">
        <f t="shared" si="52"/>
        <v>0.63121605875856612</v>
      </c>
      <c r="F144" s="122">
        <f t="shared" si="52"/>
        <v>1.1690913782125709</v>
      </c>
      <c r="G144" s="122">
        <f t="shared" si="52"/>
        <v>1.5546400399972269</v>
      </c>
      <c r="H144" s="122">
        <f t="shared" si="52"/>
        <v>0.93242724534484767</v>
      </c>
      <c r="I144" s="122">
        <f t="shared" si="52"/>
        <v>1.0094291255793784</v>
      </c>
      <c r="J144" s="122">
        <f t="shared" si="52"/>
        <v>1.4805354694373609</v>
      </c>
      <c r="K144" s="122">
        <f t="shared" si="52"/>
        <v>2.0609316269149098</v>
      </c>
      <c r="L144" s="122">
        <f t="shared" si="52"/>
        <v>2.7134776479033147</v>
      </c>
      <c r="M144" s="122">
        <f t="shared" si="52"/>
        <v>2.3424925882153502</v>
      </c>
      <c r="N144" s="122">
        <f t="shared" si="52"/>
        <v>1.3918444440027715</v>
      </c>
      <c r="O144" s="122">
        <f t="shared" si="52"/>
        <v>0.94993067447963675</v>
      </c>
      <c r="P144" s="122">
        <f t="shared" si="52"/>
        <v>0.69659138472964333</v>
      </c>
      <c r="Q144" s="122">
        <f t="shared" si="52"/>
        <v>1.0008176675942779</v>
      </c>
      <c r="R144" s="122">
        <f t="shared" si="52"/>
        <v>0.87294488338948784</v>
      </c>
      <c r="S144" s="122">
        <f t="shared" si="52"/>
        <v>0.79108729621140816</v>
      </c>
      <c r="T144" s="122">
        <f t="shared" si="52"/>
        <v>0.49523943729390868</v>
      </c>
      <c r="U144" s="122">
        <f t="shared" si="52"/>
        <v>2.81808440172547</v>
      </c>
      <c r="V144" s="122">
        <f t="shared" si="52"/>
        <v>3.0969280435846285</v>
      </c>
      <c r="W144" s="122">
        <f t="shared" si="52"/>
        <v>18.482436006551826</v>
      </c>
      <c r="X144" s="122">
        <f t="shared" si="52"/>
        <v>20.539373386659445</v>
      </c>
      <c r="Y144" s="122">
        <f t="shared" si="52"/>
        <v>5.721524095210853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0.2806621563039729</v>
      </c>
      <c r="D145" s="98">
        <v>0.42701976856876389</v>
      </c>
      <c r="E145" s="98">
        <v>0.63121605875856612</v>
      </c>
      <c r="F145" s="98">
        <v>1.1690913782125709</v>
      </c>
      <c r="G145" s="98">
        <v>1.5546400399972269</v>
      </c>
      <c r="H145" s="98">
        <v>0.93242724534484767</v>
      </c>
      <c r="I145" s="98">
        <v>1.0094291255793784</v>
      </c>
      <c r="J145" s="98">
        <v>1.4805354694373609</v>
      </c>
      <c r="K145" s="98">
        <v>2.0609316269149098</v>
      </c>
      <c r="L145" s="98">
        <v>2.7134776479033147</v>
      </c>
      <c r="M145" s="98">
        <v>2.3424925882153502</v>
      </c>
      <c r="N145" s="98">
        <v>1.3918444440027715</v>
      </c>
      <c r="O145" s="98">
        <v>0.94993067447963675</v>
      </c>
      <c r="P145" s="98">
        <v>0.69659138472964333</v>
      </c>
      <c r="Q145" s="98">
        <v>1.0008176675942779</v>
      </c>
      <c r="R145" s="98">
        <v>0.87294488338948784</v>
      </c>
      <c r="S145" s="98">
        <v>0.79108729621140816</v>
      </c>
      <c r="T145" s="98">
        <v>0.49523943729390868</v>
      </c>
      <c r="U145" s="98">
        <v>2.81808440172547</v>
      </c>
      <c r="V145" s="98">
        <v>3.0969280435846285</v>
      </c>
      <c r="W145" s="98">
        <v>18.482436006551826</v>
      </c>
      <c r="X145" s="98">
        <v>20.539373386659445</v>
      </c>
      <c r="Y145" s="98">
        <v>5.721524095210853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1.8074297168126661E-2</v>
      </c>
      <c r="D146" s="122">
        <f t="shared" si="53"/>
        <v>2.7467398734819497E-2</v>
      </c>
      <c r="E146" s="122">
        <f t="shared" si="53"/>
        <v>0.1196715690432682</v>
      </c>
      <c r="F146" s="122">
        <f t="shared" si="53"/>
        <v>7.7571106646094748E-2</v>
      </c>
      <c r="G146" s="122">
        <f t="shared" si="53"/>
        <v>8.8268818750108016E-2</v>
      </c>
      <c r="H146" s="122">
        <f t="shared" si="53"/>
        <v>8.0986208277404409E-2</v>
      </c>
      <c r="I146" s="122">
        <f t="shared" si="53"/>
        <v>8.0881297259686888E-2</v>
      </c>
      <c r="J146" s="122">
        <f t="shared" si="53"/>
        <v>0.14453612909847227</v>
      </c>
      <c r="K146" s="122">
        <f t="shared" si="53"/>
        <v>0.21864545988744497</v>
      </c>
      <c r="L146" s="122">
        <f t="shared" si="53"/>
        <v>0.1976057092359072</v>
      </c>
      <c r="M146" s="122">
        <f t="shared" si="53"/>
        <v>0.21679832229224102</v>
      </c>
      <c r="N146" s="122">
        <f t="shared" si="53"/>
        <v>0.19505953731601483</v>
      </c>
      <c r="O146" s="122">
        <f t="shared" si="53"/>
        <v>8.4132271122290381E-2</v>
      </c>
      <c r="P146" s="122">
        <f t="shared" si="53"/>
        <v>6.0062505021338364E-2</v>
      </c>
      <c r="Q146" s="122">
        <f t="shared" si="53"/>
        <v>0.15683557138309515</v>
      </c>
      <c r="R146" s="122">
        <f t="shared" si="53"/>
        <v>9.6950842637893164E-2</v>
      </c>
      <c r="S146" s="122">
        <f t="shared" si="53"/>
        <v>0.12448121281267881</v>
      </c>
      <c r="T146" s="122">
        <f t="shared" si="53"/>
        <v>6.2646398376082796E-2</v>
      </c>
      <c r="U146" s="122">
        <f t="shared" si="53"/>
        <v>0.64173439605083826</v>
      </c>
      <c r="V146" s="122">
        <f t="shared" si="53"/>
        <v>0.94977555048651663</v>
      </c>
      <c r="W146" s="122">
        <f t="shared" si="53"/>
        <v>1.5526994881735137</v>
      </c>
      <c r="X146" s="122">
        <f t="shared" si="53"/>
        <v>3.348711519046295</v>
      </c>
      <c r="Y146" s="122">
        <f t="shared" si="53"/>
        <v>0.9270770812866086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1.8074297168126661E-2</v>
      </c>
      <c r="D147" s="98">
        <v>2.7467398734819497E-2</v>
      </c>
      <c r="E147" s="98">
        <v>0.1196715690432682</v>
      </c>
      <c r="F147" s="98">
        <v>7.7571106646094748E-2</v>
      </c>
      <c r="G147" s="98">
        <v>8.8268818750108016E-2</v>
      </c>
      <c r="H147" s="98">
        <v>8.0986208277404409E-2</v>
      </c>
      <c r="I147" s="98">
        <v>8.0881297259686888E-2</v>
      </c>
      <c r="J147" s="98">
        <v>0.14453612909847227</v>
      </c>
      <c r="K147" s="98">
        <v>0.21864545988744497</v>
      </c>
      <c r="L147" s="98">
        <v>0.1976057092359072</v>
      </c>
      <c r="M147" s="98">
        <v>0.21679832229224102</v>
      </c>
      <c r="N147" s="98">
        <v>0.19505953731601483</v>
      </c>
      <c r="O147" s="98">
        <v>8.4132271122290381E-2</v>
      </c>
      <c r="P147" s="98">
        <v>6.0062505021338364E-2</v>
      </c>
      <c r="Q147" s="98">
        <v>0.15683557138309515</v>
      </c>
      <c r="R147" s="98">
        <v>9.6950842637893164E-2</v>
      </c>
      <c r="S147" s="98">
        <v>0.12448121281267881</v>
      </c>
      <c r="T147" s="98">
        <v>6.2646398376082796E-2</v>
      </c>
      <c r="U147" s="98">
        <v>0.64173439605083826</v>
      </c>
      <c r="V147" s="98">
        <v>0.94977555048651663</v>
      </c>
      <c r="W147" s="98">
        <v>1.5526994881735137</v>
      </c>
      <c r="X147" s="98">
        <v>3.348711519046295</v>
      </c>
      <c r="Y147" s="98">
        <v>0.9270770812866086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0.17996513773807779</v>
      </c>
      <c r="D148" s="122">
        <v>0.31349650292856601</v>
      </c>
      <c r="E148" s="122">
        <v>0.44753014940978025</v>
      </c>
      <c r="F148" s="122">
        <v>0.83563827485135456</v>
      </c>
      <c r="G148" s="122">
        <v>0.85561014433286764</v>
      </c>
      <c r="H148" s="122">
        <v>0.63341613050607792</v>
      </c>
      <c r="I148" s="122">
        <v>0.65226745583548551</v>
      </c>
      <c r="J148" s="122">
        <v>0.95849422205576396</v>
      </c>
      <c r="K148" s="122">
        <v>1.4159254637728935</v>
      </c>
      <c r="L148" s="122">
        <v>1.6948976341309627</v>
      </c>
      <c r="M148" s="122">
        <v>1.9917575721976948</v>
      </c>
      <c r="N148" s="122">
        <v>1.0781958856523508</v>
      </c>
      <c r="O148" s="122">
        <v>0.71338511310961805</v>
      </c>
      <c r="P148" s="122">
        <v>0.72855493630611545</v>
      </c>
      <c r="Q148" s="122">
        <v>0.92381153838765306</v>
      </c>
      <c r="R148" s="122">
        <v>0.80669994676176304</v>
      </c>
      <c r="S148" s="122">
        <v>0.7089342774757692</v>
      </c>
      <c r="T148" s="122">
        <v>0.48028585346410285</v>
      </c>
      <c r="U148" s="122">
        <v>4.1499183476548076</v>
      </c>
      <c r="V148" s="122">
        <v>8.11122306795491</v>
      </c>
      <c r="W148" s="122">
        <v>12.333624783127409</v>
      </c>
      <c r="X148" s="122">
        <v>14.642967079184846</v>
      </c>
      <c r="Y148" s="122">
        <v>5.2699593045782667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7.8579484298466881E-2</v>
      </c>
      <c r="D149" s="98">
        <v>0.10071366855346872</v>
      </c>
      <c r="E149" s="98">
        <v>0.17535167530722418</v>
      </c>
      <c r="F149" s="98">
        <v>0.38878491265945514</v>
      </c>
      <c r="G149" s="98">
        <v>0.19536916174510016</v>
      </c>
      <c r="H149" s="98">
        <v>0.12087574487253332</v>
      </c>
      <c r="I149" s="98">
        <v>6.7277867783792869E-2</v>
      </c>
      <c r="J149" s="98">
        <v>0.25152986271700262</v>
      </c>
      <c r="K149" s="98">
        <v>0.49031185720692494</v>
      </c>
      <c r="L149" s="98">
        <v>0.523430228312459</v>
      </c>
      <c r="M149" s="98">
        <v>0.68664396654380588</v>
      </c>
      <c r="N149" s="98">
        <v>0.23072645111646237</v>
      </c>
      <c r="O149" s="98">
        <v>0.11128958549561502</v>
      </c>
      <c r="P149" s="98">
        <v>7.5871629549284336E-2</v>
      </c>
      <c r="Q149" s="98">
        <v>0.17097407006542259</v>
      </c>
      <c r="R149" s="98">
        <v>0.25166881778927969</v>
      </c>
      <c r="S149" s="98">
        <v>0.22685773448496674</v>
      </c>
      <c r="T149" s="98">
        <v>0.13992751496978567</v>
      </c>
      <c r="U149" s="98">
        <v>1.0682984074401196</v>
      </c>
      <c r="V149" s="98">
        <v>2.3446891206666649</v>
      </c>
      <c r="W149" s="98">
        <v>4.349012501598617</v>
      </c>
      <c r="X149" s="98">
        <v>7.4939126398792615</v>
      </c>
      <c r="Y149" s="98">
        <v>1.9279111801738271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1.2800575851458411E-4</v>
      </c>
      <c r="G150" s="98">
        <v>1.1394757682255341E-4</v>
      </c>
      <c r="H150" s="98">
        <v>1.1047139211931947E-4</v>
      </c>
      <c r="I150" s="98">
        <v>9.9375546787115995E-5</v>
      </c>
      <c r="J150" s="98">
        <v>4.8281070635630496E-4</v>
      </c>
      <c r="K150" s="98">
        <v>7.6307175539910073E-4</v>
      </c>
      <c r="L150" s="98">
        <v>1.540549523099939E-3</v>
      </c>
      <c r="M150" s="98">
        <v>8.1978123942927643E-4</v>
      </c>
      <c r="N150" s="98">
        <v>5.2822121087863719E-4</v>
      </c>
      <c r="O150" s="98">
        <v>3.0067904041645142E-4</v>
      </c>
      <c r="P150" s="98">
        <v>1.8923602629262684E-4</v>
      </c>
      <c r="Q150" s="98">
        <v>6.4879467032837469E-4</v>
      </c>
      <c r="R150" s="98">
        <v>8.5085036745745964E-4</v>
      </c>
      <c r="S150" s="98">
        <v>7.7489952503674564E-4</v>
      </c>
      <c r="T150" s="98">
        <v>4.8306744517196738E-4</v>
      </c>
      <c r="U150" s="98">
        <v>3.6987145255366572E-3</v>
      </c>
      <c r="V150" s="98">
        <v>1.1182306667757094E-2</v>
      </c>
      <c r="W150" s="98">
        <v>7.64542267905155E-2</v>
      </c>
      <c r="X150" s="98">
        <v>0.31017077473236809</v>
      </c>
      <c r="Y150" s="98">
        <v>5.5920761663874226E-3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3.6956697391303014E-5</v>
      </c>
      <c r="G151" s="101">
        <v>2.7951927148394717E-5</v>
      </c>
      <c r="H151" s="101">
        <v>2.6413092201678597E-5</v>
      </c>
      <c r="I151" s="101">
        <v>2.2056393833561666E-5</v>
      </c>
      <c r="J151" s="101">
        <v>1.3164357642883075E-4</v>
      </c>
      <c r="K151" s="101">
        <v>1.6800720907724225E-4</v>
      </c>
      <c r="L151" s="101">
        <v>3.2374039697995004E-4</v>
      </c>
      <c r="M151" s="101">
        <v>2.0800852054422581E-4</v>
      </c>
      <c r="N151" s="101">
        <v>9.80163154827676E-5</v>
      </c>
      <c r="O151" s="101">
        <v>5.1462308331911255E-5</v>
      </c>
      <c r="P151" s="101">
        <v>5.0773313078698501E-5</v>
      </c>
      <c r="Q151" s="101">
        <v>1.1302464706591304E-4</v>
      </c>
      <c r="R151" s="101">
        <v>1.3976141535332979E-4</v>
      </c>
      <c r="S151" s="101">
        <v>1.3664013987374653E-4</v>
      </c>
      <c r="T151" s="101">
        <v>7.7431338419986612E-5</v>
      </c>
      <c r="U151" s="101">
        <v>6.8229821464842666E-4</v>
      </c>
      <c r="V151" s="101">
        <v>2.2376986571982474E-3</v>
      </c>
      <c r="W151" s="101">
        <v>1.994911133264787E-2</v>
      </c>
      <c r="X151" s="101">
        <v>4.1821532602551406E-2</v>
      </c>
      <c r="Y151" s="101">
        <v>1.3724184434865607E-3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9.1049061123281094E-5</v>
      </c>
      <c r="G152" s="104">
        <v>8.5995649674158687E-5</v>
      </c>
      <c r="H152" s="104">
        <v>8.4058299917640867E-5</v>
      </c>
      <c r="I152" s="104">
        <v>7.7319152953554332E-5</v>
      </c>
      <c r="J152" s="104">
        <v>3.5116712992747421E-4</v>
      </c>
      <c r="K152" s="104">
        <v>5.9506454632185849E-4</v>
      </c>
      <c r="L152" s="104">
        <v>1.2168091261199889E-3</v>
      </c>
      <c r="M152" s="104">
        <v>6.1177271888505057E-4</v>
      </c>
      <c r="N152" s="104">
        <v>4.3020489539586965E-4</v>
      </c>
      <c r="O152" s="104">
        <v>2.4921673208454015E-4</v>
      </c>
      <c r="P152" s="104">
        <v>1.3846271321392835E-4</v>
      </c>
      <c r="Q152" s="104">
        <v>5.357700232624617E-4</v>
      </c>
      <c r="R152" s="104">
        <v>7.1108895210412982E-4</v>
      </c>
      <c r="S152" s="104">
        <v>6.3825938516299911E-4</v>
      </c>
      <c r="T152" s="104">
        <v>4.0563610675198075E-4</v>
      </c>
      <c r="U152" s="104">
        <v>3.0164163108882306E-3</v>
      </c>
      <c r="V152" s="104">
        <v>8.9446080105588469E-3</v>
      </c>
      <c r="W152" s="104">
        <v>5.6505115457867627E-2</v>
      </c>
      <c r="X152" s="104">
        <v>0.2683492421298167</v>
      </c>
      <c r="Y152" s="104">
        <v>4.2196577229008624E-3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9.9428186072418545E-2</v>
      </c>
      <c r="D153" s="101">
        <v>0.20827974448409914</v>
      </c>
      <c r="E153" s="101">
        <v>0.26542291035917454</v>
      </c>
      <c r="F153" s="101">
        <v>0.43650608291288562</v>
      </c>
      <c r="G153" s="101">
        <v>0.61955489861108004</v>
      </c>
      <c r="H153" s="101">
        <v>0.48799917342428473</v>
      </c>
      <c r="I153" s="101">
        <v>0.51957093825374101</v>
      </c>
      <c r="J153" s="101">
        <v>0.54926542194905148</v>
      </c>
      <c r="K153" s="101">
        <v>0.73708513589260394</v>
      </c>
      <c r="L153" s="101">
        <v>0.7664393182987892</v>
      </c>
      <c r="M153" s="101">
        <v>1.1977636295786336</v>
      </c>
      <c r="N153" s="101">
        <v>0.70729339841735595</v>
      </c>
      <c r="O153" s="101">
        <v>0.4778785147283886</v>
      </c>
      <c r="P153" s="101">
        <v>0.45120798736474321</v>
      </c>
      <c r="Q153" s="101">
        <v>0.60586042687934094</v>
      </c>
      <c r="R153" s="101">
        <v>0.36835014844137159</v>
      </c>
      <c r="S153" s="101">
        <v>0.32222431567382304</v>
      </c>
      <c r="T153" s="101">
        <v>0.24797541601761591</v>
      </c>
      <c r="U153" s="101">
        <v>2.1018543581175635</v>
      </c>
      <c r="V153" s="101">
        <v>3.2015555709464598</v>
      </c>
      <c r="W153" s="101">
        <v>0</v>
      </c>
      <c r="X153" s="101">
        <v>0</v>
      </c>
      <c r="Y153" s="101">
        <v>0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1.9574673671923465E-3</v>
      </c>
      <c r="D154" s="104">
        <v>4.5030898909981295E-3</v>
      </c>
      <c r="E154" s="104">
        <v>6.7555637433815612E-3</v>
      </c>
      <c r="F154" s="104">
        <v>1.0219273520499211E-2</v>
      </c>
      <c r="G154" s="104">
        <v>4.0572136399864865E-2</v>
      </c>
      <c r="H154" s="104">
        <v>2.4430740817140556E-2</v>
      </c>
      <c r="I154" s="104">
        <v>6.5319274251164544E-2</v>
      </c>
      <c r="J154" s="104">
        <v>0.15721612668335366</v>
      </c>
      <c r="K154" s="104">
        <v>0.18776539891796554</v>
      </c>
      <c r="L154" s="104">
        <v>0.4034875379966148</v>
      </c>
      <c r="M154" s="104">
        <v>0.106530194835826</v>
      </c>
      <c r="N154" s="104">
        <v>0.13964781490765385</v>
      </c>
      <c r="O154" s="104">
        <v>0.1239163338451979</v>
      </c>
      <c r="P154" s="104">
        <v>0.20128608336579518</v>
      </c>
      <c r="Q154" s="104">
        <v>0.1463282467725612</v>
      </c>
      <c r="R154" s="104">
        <v>0.18583013016365418</v>
      </c>
      <c r="S154" s="104">
        <v>0.15907732779194267</v>
      </c>
      <c r="T154" s="104">
        <v>9.1899855031529309E-2</v>
      </c>
      <c r="U154" s="104">
        <v>0.97606686757158823</v>
      </c>
      <c r="V154" s="104">
        <v>2.5537960696740281</v>
      </c>
      <c r="W154" s="104">
        <v>7.9081580547382773</v>
      </c>
      <c r="X154" s="104">
        <v>6.8388836645732161</v>
      </c>
      <c r="Y154" s="104">
        <v>3.3364560482380519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4.39224569978585E-4</v>
      </c>
      <c r="D155" s="98">
        <v>1.1653008471870217E-3</v>
      </c>
      <c r="E155" s="98">
        <v>1.4800298325471203E-3</v>
      </c>
      <c r="F155" s="98">
        <v>2.7266933911648345E-3</v>
      </c>
      <c r="G155" s="98">
        <v>9.1628746084312512E-3</v>
      </c>
      <c r="H155" s="98">
        <v>5.3828609254115024E-3</v>
      </c>
      <c r="I155" s="98">
        <v>1.3390268281516644E-2</v>
      </c>
      <c r="J155" s="98">
        <v>4.0017268114978147E-2</v>
      </c>
      <c r="K155" s="98">
        <v>3.8425425346829238E-2</v>
      </c>
      <c r="L155" s="98">
        <v>7.8542446444640479E-2</v>
      </c>
      <c r="M155" s="98">
        <v>2.5358421594336867E-2</v>
      </c>
      <c r="N155" s="98">
        <v>2.4317097262683864E-2</v>
      </c>
      <c r="O155" s="98">
        <v>2.0127880174121943E-2</v>
      </c>
      <c r="P155" s="98">
        <v>5.3098948494973097E-2</v>
      </c>
      <c r="Q155" s="98">
        <v>2.5188566047214912E-2</v>
      </c>
      <c r="R155" s="98">
        <v>3.0214418111971477E-2</v>
      </c>
      <c r="S155" s="98">
        <v>2.7979451947013949E-2</v>
      </c>
      <c r="T155" s="98">
        <v>1.4604469211421119E-2</v>
      </c>
      <c r="U155" s="98">
        <v>0.1821252619428147</v>
      </c>
      <c r="V155" s="98">
        <v>0.52382092089535803</v>
      </c>
      <c r="W155" s="98">
        <v>1.9207376447618227</v>
      </c>
      <c r="X155" s="98">
        <v>8.0433303679131665E-2</v>
      </c>
      <c r="Y155" s="98">
        <v>0.69525079127623191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1.5182427972137613E-3</v>
      </c>
      <c r="D156" s="98">
        <v>3.3377890438111078E-3</v>
      </c>
      <c r="E156" s="98">
        <v>5.2755339108344406E-3</v>
      </c>
      <c r="F156" s="98">
        <v>7.492580129334377E-3</v>
      </c>
      <c r="G156" s="98">
        <v>3.1409261791433614E-2</v>
      </c>
      <c r="H156" s="98">
        <v>1.9047879891729052E-2</v>
      </c>
      <c r="I156" s="98">
        <v>5.1929005969647897E-2</v>
      </c>
      <c r="J156" s="98">
        <v>0.11719885856837553</v>
      </c>
      <c r="K156" s="98">
        <v>0.14933997357113629</v>
      </c>
      <c r="L156" s="98">
        <v>0.32494509155197432</v>
      </c>
      <c r="M156" s="98">
        <v>8.1171773241489137E-2</v>
      </c>
      <c r="N156" s="98">
        <v>0.11533071764496998</v>
      </c>
      <c r="O156" s="98">
        <v>0.10378845367107596</v>
      </c>
      <c r="P156" s="98">
        <v>0.14818713487082208</v>
      </c>
      <c r="Q156" s="98">
        <v>0.12113968072534628</v>
      </c>
      <c r="R156" s="98">
        <v>0.1556157120516827</v>
      </c>
      <c r="S156" s="98">
        <v>0.13109787584492871</v>
      </c>
      <c r="T156" s="98">
        <v>7.7295385820108184E-2</v>
      </c>
      <c r="U156" s="98">
        <v>0.79394160562877347</v>
      </c>
      <c r="V156" s="98">
        <v>2.0299751487786701</v>
      </c>
      <c r="W156" s="98">
        <v>5.9874204099764547</v>
      </c>
      <c r="X156" s="98">
        <v>6.7584503608940842</v>
      </c>
      <c r="Y156" s="98">
        <v>2.6412052569618201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8.4103301617279774E-2</v>
      </c>
      <c r="D157" s="122">
        <v>0.14770180962905477</v>
      </c>
      <c r="E157" s="122">
        <v>0.21026403550519002</v>
      </c>
      <c r="F157" s="122">
        <v>0.4051945345874558</v>
      </c>
      <c r="G157" s="122">
        <v>0.38822828915459029</v>
      </c>
      <c r="H157" s="122">
        <v>0.30394230747011775</v>
      </c>
      <c r="I157" s="122">
        <v>0.31605862055154543</v>
      </c>
      <c r="J157" s="122">
        <v>0.47654467754686675</v>
      </c>
      <c r="K157" s="122">
        <v>0.65736330792331299</v>
      </c>
      <c r="L157" s="122">
        <v>0.72677377378644548</v>
      </c>
      <c r="M157" s="122">
        <v>0.73115869977945125</v>
      </c>
      <c r="N157" s="122">
        <v>0.39191253834644629</v>
      </c>
      <c r="O157" s="122">
        <v>0.29613626990492031</v>
      </c>
      <c r="P157" s="122">
        <v>0.29095050364626579</v>
      </c>
      <c r="Q157" s="122">
        <v>0.37866092150824282</v>
      </c>
      <c r="R157" s="122">
        <v>0.34695680467567558</v>
      </c>
      <c r="S157" s="122">
        <v>0.33392820839166404</v>
      </c>
      <c r="T157" s="122">
        <v>0.231056202649775</v>
      </c>
      <c r="U157" s="122">
        <v>2.0268410569558268</v>
      </c>
      <c r="V157" s="122">
        <v>4.3257548689982919</v>
      </c>
      <c r="W157" s="122">
        <v>7.7329179129072667</v>
      </c>
      <c r="X157" s="122">
        <v>10.376570341351647</v>
      </c>
      <c r="Y157" s="122">
        <v>3.5761550338219816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2.9961678319679916E-2</v>
      </c>
      <c r="D158" s="98">
        <v>5.9823806517303867E-2</v>
      </c>
      <c r="E158" s="98">
        <v>0.10622319055935935</v>
      </c>
      <c r="F158" s="98">
        <v>0.17495014019561916</v>
      </c>
      <c r="G158" s="98">
        <v>0.13713089111529342</v>
      </c>
      <c r="H158" s="98">
        <v>9.7759635113803006E-2</v>
      </c>
      <c r="I158" s="98">
        <v>0.10438609836274285</v>
      </c>
      <c r="J158" s="98">
        <v>0.29953636436996345</v>
      </c>
      <c r="K158" s="98">
        <v>0.28842785001905002</v>
      </c>
      <c r="L158" s="98">
        <v>0.30527334752008828</v>
      </c>
      <c r="M158" s="98">
        <v>0.28451869004135572</v>
      </c>
      <c r="N158" s="98">
        <v>0.18176373727876968</v>
      </c>
      <c r="O158" s="98">
        <v>0.1052303460665492</v>
      </c>
      <c r="P158" s="98">
        <v>0.14029053092896898</v>
      </c>
      <c r="Q158" s="98">
        <v>0.13601457837853614</v>
      </c>
      <c r="R158" s="98">
        <v>0.15572395044604373</v>
      </c>
      <c r="S158" s="98">
        <v>0.10321456660784074</v>
      </c>
      <c r="T158" s="98">
        <v>8.9012096097961332E-2</v>
      </c>
      <c r="U158" s="98">
        <v>0.75055259464258661</v>
      </c>
      <c r="V158" s="98">
        <v>1.9392737041621624</v>
      </c>
      <c r="W158" s="98">
        <v>3.5237036955601861</v>
      </c>
      <c r="X158" s="98">
        <v>6.3865295861971747</v>
      </c>
      <c r="Y158" s="98">
        <v>1.6721510361159975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5.4141623297599861E-2</v>
      </c>
      <c r="D159" s="33">
        <v>8.787800311175091E-2</v>
      </c>
      <c r="E159" s="33">
        <v>0.10404084494583066</v>
      </c>
      <c r="F159" s="33">
        <v>0.23024439439183667</v>
      </c>
      <c r="G159" s="33">
        <v>0.25109739803929687</v>
      </c>
      <c r="H159" s="33">
        <v>0.20618267235631477</v>
      </c>
      <c r="I159" s="33">
        <v>0.21167252218880259</v>
      </c>
      <c r="J159" s="33">
        <v>0.1770083131769033</v>
      </c>
      <c r="K159" s="33">
        <v>0.36893545790426296</v>
      </c>
      <c r="L159" s="33">
        <v>0.42150042626635725</v>
      </c>
      <c r="M159" s="33">
        <v>0.44664000973809553</v>
      </c>
      <c r="N159" s="33">
        <v>0.21014880106767661</v>
      </c>
      <c r="O159" s="33">
        <v>0.1909059238383711</v>
      </c>
      <c r="P159" s="33">
        <v>0.15065997271729681</v>
      </c>
      <c r="Q159" s="33">
        <v>0.24264634312970665</v>
      </c>
      <c r="R159" s="33">
        <v>0.19123285422963182</v>
      </c>
      <c r="S159" s="33">
        <v>0.23071364178382328</v>
      </c>
      <c r="T159" s="33">
        <v>0.14204410655181365</v>
      </c>
      <c r="U159" s="33">
        <v>1.2762884623132402</v>
      </c>
      <c r="V159" s="33">
        <v>2.3864811648361299</v>
      </c>
      <c r="W159" s="33">
        <v>4.2092142173470801</v>
      </c>
      <c r="X159" s="33">
        <v>3.9900407551544719</v>
      </c>
      <c r="Y159" s="33">
        <v>1.9040039977059844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5.3984009304112961</v>
      </c>
      <c r="D161" s="117">
        <f t="shared" si="54"/>
        <v>7.7290670801512702</v>
      </c>
      <c r="E161" s="117">
        <f t="shared" si="54"/>
        <v>10.550832319590103</v>
      </c>
      <c r="F161" s="117">
        <f t="shared" si="54"/>
        <v>15.353373277942094</v>
      </c>
      <c r="G161" s="117">
        <f t="shared" si="54"/>
        <v>13.044694592124326</v>
      </c>
      <c r="H161" s="117">
        <f t="shared" si="54"/>
        <v>2.8408578683012555</v>
      </c>
      <c r="I161" s="117">
        <f t="shared" si="54"/>
        <v>4.9556726439518339</v>
      </c>
      <c r="J161" s="117">
        <f t="shared" si="54"/>
        <v>11.084518822944728</v>
      </c>
      <c r="K161" s="117">
        <f t="shared" si="54"/>
        <v>16.621752444830793</v>
      </c>
      <c r="L161" s="117">
        <f t="shared" si="54"/>
        <v>20.014154130397156</v>
      </c>
      <c r="M161" s="117">
        <f t="shared" si="54"/>
        <v>16.708173352089325</v>
      </c>
      <c r="N161" s="117">
        <f t="shared" si="54"/>
        <v>5.7323699457365205</v>
      </c>
      <c r="O161" s="117">
        <f t="shared" si="54"/>
        <v>0</v>
      </c>
      <c r="P161" s="117">
        <f t="shared" si="54"/>
        <v>6.1732559918310228E-4</v>
      </c>
      <c r="Q161" s="117">
        <f t="shared" si="54"/>
        <v>0</v>
      </c>
      <c r="R161" s="117">
        <f t="shared" ref="R161:V161" si="55">R162+R164+R166+R175</f>
        <v>1.0037154735047285</v>
      </c>
      <c r="S161" s="117">
        <f t="shared" si="55"/>
        <v>0</v>
      </c>
      <c r="T161" s="117">
        <f t="shared" si="55"/>
        <v>9.6666306998156259E-2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1.0965434504877325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3.6823254008401873</v>
      </c>
      <c r="D162" s="122">
        <f t="shared" si="57"/>
        <v>5.4050907907695773</v>
      </c>
      <c r="E162" s="122">
        <f t="shared" si="57"/>
        <v>7.4672465095264995</v>
      </c>
      <c r="F162" s="122">
        <f t="shared" si="57"/>
        <v>10.853695371429874</v>
      </c>
      <c r="G162" s="122">
        <f t="shared" si="57"/>
        <v>9.9655452574963501</v>
      </c>
      <c r="H162" s="122">
        <f t="shared" si="57"/>
        <v>2.083259385195408</v>
      </c>
      <c r="I162" s="122">
        <f t="shared" si="57"/>
        <v>3.6478439724189879</v>
      </c>
      <c r="J162" s="122">
        <f t="shared" si="57"/>
        <v>8.4271325561284804</v>
      </c>
      <c r="K162" s="122">
        <f t="shared" si="57"/>
        <v>12.477750766617945</v>
      </c>
      <c r="L162" s="122">
        <f t="shared" si="57"/>
        <v>15.589422435349928</v>
      </c>
      <c r="M162" s="122">
        <f t="shared" si="57"/>
        <v>12.696925061406498</v>
      </c>
      <c r="N162" s="122">
        <f t="shared" si="57"/>
        <v>4.4265411330760065</v>
      </c>
      <c r="O162" s="122">
        <f t="shared" si="57"/>
        <v>0</v>
      </c>
      <c r="P162" s="122">
        <f t="shared" si="57"/>
        <v>4.3170946280523344E-4</v>
      </c>
      <c r="Q162" s="122">
        <f t="shared" si="57"/>
        <v>0</v>
      </c>
      <c r="R162" s="122">
        <f t="shared" si="57"/>
        <v>0.78426065268198675</v>
      </c>
      <c r="S162" s="122">
        <f t="shared" si="57"/>
        <v>0</v>
      </c>
      <c r="T162" s="122">
        <f t="shared" si="57"/>
        <v>6.9151515373743713E-2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0.72363012038588181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3.6823254008401873</v>
      </c>
      <c r="D163" s="33">
        <v>5.4050907907695773</v>
      </c>
      <c r="E163" s="33">
        <v>7.4672465095264995</v>
      </c>
      <c r="F163" s="33">
        <v>10.853695371429874</v>
      </c>
      <c r="G163" s="33">
        <v>9.9655452574963501</v>
      </c>
      <c r="H163" s="33">
        <v>2.083259385195408</v>
      </c>
      <c r="I163" s="33">
        <v>3.6478439724189879</v>
      </c>
      <c r="J163" s="33">
        <v>8.4271325561284804</v>
      </c>
      <c r="K163" s="33">
        <v>12.477750766617945</v>
      </c>
      <c r="L163" s="33">
        <v>15.589422435349928</v>
      </c>
      <c r="M163" s="33">
        <v>12.696925061406498</v>
      </c>
      <c r="N163" s="33">
        <v>4.4265411330760065</v>
      </c>
      <c r="O163" s="33">
        <v>0</v>
      </c>
      <c r="P163" s="33">
        <v>4.3170946280523344E-4</v>
      </c>
      <c r="Q163" s="33">
        <v>0</v>
      </c>
      <c r="R163" s="33">
        <v>0.78426065268198675</v>
      </c>
      <c r="S163" s="33">
        <v>0</v>
      </c>
      <c r="T163" s="33">
        <v>6.9151515373743713E-2</v>
      </c>
      <c r="U163" s="33">
        <v>0</v>
      </c>
      <c r="V163" s="33">
        <v>0</v>
      </c>
      <c r="W163" s="33">
        <v>0</v>
      </c>
      <c r="X163" s="33">
        <v>0</v>
      </c>
      <c r="Y163" s="33">
        <v>0.72363012038588181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0.11000490768460477</v>
      </c>
      <c r="D164" s="122">
        <f t="shared" si="58"/>
        <v>0.13062632325685986</v>
      </c>
      <c r="E164" s="122">
        <f t="shared" si="58"/>
        <v>0.47395201629883354</v>
      </c>
      <c r="F164" s="122">
        <f t="shared" si="58"/>
        <v>0.26379705768292605</v>
      </c>
      <c r="G164" s="122">
        <f t="shared" si="58"/>
        <v>0.20022410806071855</v>
      </c>
      <c r="H164" s="122">
        <f t="shared" si="58"/>
        <v>5.9831007726229735E-2</v>
      </c>
      <c r="I164" s="122">
        <f t="shared" si="58"/>
        <v>9.9771667257543759E-2</v>
      </c>
      <c r="J164" s="122">
        <f t="shared" si="58"/>
        <v>0.24037690740432541</v>
      </c>
      <c r="K164" s="122">
        <f t="shared" si="58"/>
        <v>0.38616201397452116</v>
      </c>
      <c r="L164" s="122">
        <f t="shared" si="58"/>
        <v>0.32390447828855895</v>
      </c>
      <c r="M164" s="122">
        <f t="shared" si="58"/>
        <v>0.28604061278709708</v>
      </c>
      <c r="N164" s="122">
        <f t="shared" si="58"/>
        <v>0.14960931678356784</v>
      </c>
      <c r="O164" s="122">
        <f t="shared" si="58"/>
        <v>0</v>
      </c>
      <c r="P164" s="122">
        <f t="shared" si="58"/>
        <v>1.1176498887483878E-5</v>
      </c>
      <c r="Q164" s="122">
        <f t="shared" si="58"/>
        <v>0</v>
      </c>
      <c r="R164" s="122">
        <f t="shared" si="58"/>
        <v>1.6315642809217774E-2</v>
      </c>
      <c r="S164" s="122">
        <f t="shared" si="58"/>
        <v>0</v>
      </c>
      <c r="T164" s="122">
        <f t="shared" si="58"/>
        <v>2.1082182700867948E-3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2.3643736210362767E-2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0.11000490768460477</v>
      </c>
      <c r="D165" s="98">
        <v>0.13062632325685986</v>
      </c>
      <c r="E165" s="98">
        <v>0.47395201629883354</v>
      </c>
      <c r="F165" s="98">
        <v>0.26379705768292605</v>
      </c>
      <c r="G165" s="98">
        <v>0.20022410806071855</v>
      </c>
      <c r="H165" s="98">
        <v>5.9831007726229735E-2</v>
      </c>
      <c r="I165" s="98">
        <v>9.9771667257543759E-2</v>
      </c>
      <c r="J165" s="98">
        <v>0.24037690740432541</v>
      </c>
      <c r="K165" s="98">
        <v>0.38616201397452116</v>
      </c>
      <c r="L165" s="98">
        <v>0.32390447828855895</v>
      </c>
      <c r="M165" s="98">
        <v>0.28604061278709708</v>
      </c>
      <c r="N165" s="98">
        <v>0.14960931678356784</v>
      </c>
      <c r="O165" s="98">
        <v>0</v>
      </c>
      <c r="P165" s="98">
        <v>1.1176498887483878E-5</v>
      </c>
      <c r="Q165" s="98">
        <v>0</v>
      </c>
      <c r="R165" s="98">
        <v>1.6315642809217774E-2</v>
      </c>
      <c r="S165" s="98">
        <v>0</v>
      </c>
      <c r="T165" s="98">
        <v>2.1082182700867948E-3</v>
      </c>
      <c r="U165" s="98">
        <v>0</v>
      </c>
      <c r="V165" s="98">
        <v>0</v>
      </c>
      <c r="W165" s="98">
        <v>0</v>
      </c>
      <c r="X165" s="98">
        <v>0</v>
      </c>
      <c r="Y165" s="98">
        <v>2.3643736210362767E-2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1.0944930895859997</v>
      </c>
      <c r="D166" s="122">
        <v>1.4909066588242785</v>
      </c>
      <c r="E166" s="122">
        <v>1.7753799634939549</v>
      </c>
      <c r="F166" s="122">
        <v>2.8526475285863824</v>
      </c>
      <c r="G166" s="122">
        <v>1.9803528984363838</v>
      </c>
      <c r="H166" s="122">
        <v>0.47153248941705161</v>
      </c>
      <c r="I166" s="122">
        <v>0.81373579679756036</v>
      </c>
      <c r="J166" s="122">
        <v>1.6143910675691282</v>
      </c>
      <c r="K166" s="122">
        <v>2.5663974685225588</v>
      </c>
      <c r="L166" s="122">
        <v>2.8701374841126825</v>
      </c>
      <c r="M166" s="122">
        <v>2.724918577018391</v>
      </c>
      <c r="N166" s="122">
        <v>0.84798149719971083</v>
      </c>
      <c r="O166" s="122">
        <v>0</v>
      </c>
      <c r="P166" s="122">
        <v>1.3278634119033054E-4</v>
      </c>
      <c r="Q166" s="122">
        <v>0</v>
      </c>
      <c r="R166" s="122">
        <v>0.14204216637665187</v>
      </c>
      <c r="S166" s="122">
        <v>0</v>
      </c>
      <c r="T166" s="122">
        <v>1.7151969143416788E-2</v>
      </c>
      <c r="U166" s="122">
        <v>0</v>
      </c>
      <c r="V166" s="122">
        <v>0</v>
      </c>
      <c r="W166" s="122">
        <v>0</v>
      </c>
      <c r="X166" s="122">
        <v>0</v>
      </c>
      <c r="Y166" s="122">
        <v>0.20806731265271444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0.47798124789156932</v>
      </c>
      <c r="D167" s="98">
        <v>0.47869223938535482</v>
      </c>
      <c r="E167" s="98">
        <v>0.69513809061404908</v>
      </c>
      <c r="F167" s="98">
        <v>1.3273628176076981</v>
      </c>
      <c r="G167" s="98">
        <v>0.45200692103393747</v>
      </c>
      <c r="H167" s="98">
        <v>9.0113452954765486E-2</v>
      </c>
      <c r="I167" s="98">
        <v>8.3720216636782613E-2</v>
      </c>
      <c r="J167" s="98">
        <v>0.42373436884259663</v>
      </c>
      <c r="K167" s="98">
        <v>0.88893238378604034</v>
      </c>
      <c r="L167" s="98">
        <v>0.88646934364761754</v>
      </c>
      <c r="M167" s="98">
        <v>0.93940262486917081</v>
      </c>
      <c r="N167" s="98">
        <v>0.18145109083772828</v>
      </c>
      <c r="O167" s="98">
        <v>0</v>
      </c>
      <c r="P167" s="98">
        <v>0</v>
      </c>
      <c r="Q167" s="98">
        <v>0</v>
      </c>
      <c r="R167" s="98">
        <v>4.4287740550164885E-2</v>
      </c>
      <c r="S167" s="98">
        <v>0</v>
      </c>
      <c r="T167" s="98">
        <v>5.0502008043672641E-3</v>
      </c>
      <c r="U167" s="98">
        <v>0</v>
      </c>
      <c r="V167" s="98">
        <v>0</v>
      </c>
      <c r="W167" s="98">
        <v>0</v>
      </c>
      <c r="X167" s="98">
        <v>0</v>
      </c>
      <c r="Y167" s="98">
        <v>7.6094157575764446E-2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1.1460630292940276E-4</v>
      </c>
      <c r="D168" s="98">
        <v>1.1480639127035312E-4</v>
      </c>
      <c r="E168" s="98">
        <v>2.2153334422539536E-4</v>
      </c>
      <c r="F168" s="98">
        <v>3.8401727554375237E-4</v>
      </c>
      <c r="G168" s="98">
        <v>2.2789515364510682E-4</v>
      </c>
      <c r="H168" s="98">
        <v>0</v>
      </c>
      <c r="I168" s="98">
        <v>1.9875109357423199E-4</v>
      </c>
      <c r="J168" s="98">
        <v>7.7249713017008784E-4</v>
      </c>
      <c r="K168" s="98">
        <v>1.3353755719484265E-3</v>
      </c>
      <c r="L168" s="98">
        <v>2.567582538499898E-3</v>
      </c>
      <c r="M168" s="98">
        <v>1.1711160563275375E-3</v>
      </c>
      <c r="N168" s="98">
        <v>4.225769687029098E-4</v>
      </c>
      <c r="O168" s="98">
        <v>0</v>
      </c>
      <c r="P168" s="98">
        <v>0</v>
      </c>
      <c r="Q168" s="98">
        <v>0</v>
      </c>
      <c r="R168" s="98">
        <v>1.8907785943499101E-4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2.4051940500591069E-4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2.8057354346971317E-5</v>
      </c>
      <c r="D169" s="101">
        <v>3.2228671376946866E-5</v>
      </c>
      <c r="E169" s="101">
        <v>5.2872582211728282E-5</v>
      </c>
      <c r="F169" s="101">
        <v>1.1087009217390905E-4</v>
      </c>
      <c r="G169" s="101">
        <v>5.5903854296789434E-5</v>
      </c>
      <c r="H169" s="101">
        <v>0</v>
      </c>
      <c r="I169" s="101">
        <v>4.4112787667123332E-5</v>
      </c>
      <c r="J169" s="101">
        <v>2.1062972228612923E-4</v>
      </c>
      <c r="K169" s="101">
        <v>2.9401261588517393E-4</v>
      </c>
      <c r="L169" s="101">
        <v>5.3956732829991668E-4</v>
      </c>
      <c r="M169" s="101">
        <v>2.9715502934889399E-4</v>
      </c>
      <c r="N169" s="101">
        <v>7.8413052386214083E-5</v>
      </c>
      <c r="O169" s="101">
        <v>0</v>
      </c>
      <c r="P169" s="101">
        <v>0</v>
      </c>
      <c r="Q169" s="101">
        <v>0</v>
      </c>
      <c r="R169" s="101">
        <v>3.1058092300739954E-5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5.9028750257486465E-5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8.6548948582431447E-5</v>
      </c>
      <c r="D170" s="104">
        <v>8.2577719893406259E-5</v>
      </c>
      <c r="E170" s="104">
        <v>1.6866076201366709E-4</v>
      </c>
      <c r="F170" s="104">
        <v>2.731471833698433E-4</v>
      </c>
      <c r="G170" s="104">
        <v>1.7199129934831737E-4</v>
      </c>
      <c r="H170" s="104">
        <v>0</v>
      </c>
      <c r="I170" s="104">
        <v>1.5463830590710866E-4</v>
      </c>
      <c r="J170" s="104">
        <v>5.6186740788395867E-4</v>
      </c>
      <c r="K170" s="104">
        <v>1.0413629560632525E-3</v>
      </c>
      <c r="L170" s="104">
        <v>2.0280152101999813E-3</v>
      </c>
      <c r="M170" s="104">
        <v>8.7396102697864342E-4</v>
      </c>
      <c r="N170" s="104">
        <v>3.4416391631669573E-4</v>
      </c>
      <c r="O170" s="104">
        <v>0</v>
      </c>
      <c r="P170" s="104">
        <v>0</v>
      </c>
      <c r="Q170" s="104">
        <v>0</v>
      </c>
      <c r="R170" s="104">
        <v>1.5801976713425105E-4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1.8149065474842423E-4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0.60421743844008191</v>
      </c>
      <c r="D171" s="101">
        <v>0.9909697297129697</v>
      </c>
      <c r="E171" s="101">
        <v>1.053105315732684</v>
      </c>
      <c r="F171" s="101">
        <v>1.4898795878182836</v>
      </c>
      <c r="G171" s="101">
        <v>1.4340989181648476</v>
      </c>
      <c r="H171" s="101">
        <v>0.3632553117678034</v>
      </c>
      <c r="I171" s="101">
        <v>0.64831664037388126</v>
      </c>
      <c r="J171" s="101">
        <v>0.92519264367749487</v>
      </c>
      <c r="K171" s="101">
        <v>1.3359003328731753</v>
      </c>
      <c r="L171" s="101">
        <v>1.2979952452912125</v>
      </c>
      <c r="M171" s="101">
        <v>1.6385841234492675</v>
      </c>
      <c r="N171" s="101">
        <v>0.55630451468106168</v>
      </c>
      <c r="O171" s="101">
        <v>0</v>
      </c>
      <c r="P171" s="101">
        <v>1.3278634119033054E-4</v>
      </c>
      <c r="Q171" s="101">
        <v>0</v>
      </c>
      <c r="R171" s="101">
        <v>6.4872132818423384E-2</v>
      </c>
      <c r="S171" s="101">
        <v>0</v>
      </c>
      <c r="T171" s="101">
        <v>8.7960181580592611E-3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1.2179796951419044E-2</v>
      </c>
      <c r="D172" s="104">
        <v>2.1129883334683536E-2</v>
      </c>
      <c r="E172" s="104">
        <v>2.6915023802996384E-2</v>
      </c>
      <c r="F172" s="104">
        <v>3.5021105884856837E-2</v>
      </c>
      <c r="G172" s="104">
        <v>9.4019164083953513E-2</v>
      </c>
      <c r="H172" s="104">
        <v>1.8163724694482762E-2</v>
      </c>
      <c r="I172" s="104">
        <v>8.1500188693322317E-2</v>
      </c>
      <c r="J172" s="104">
        <v>0.26469155791886667</v>
      </c>
      <c r="K172" s="104">
        <v>0.34022937629139494</v>
      </c>
      <c r="L172" s="104">
        <v>0.68310531263535246</v>
      </c>
      <c r="M172" s="104">
        <v>0.145760712643625</v>
      </c>
      <c r="N172" s="104">
        <v>0.10980331471221799</v>
      </c>
      <c r="O172" s="104">
        <v>0</v>
      </c>
      <c r="P172" s="104">
        <v>0</v>
      </c>
      <c r="Q172" s="104">
        <v>0</v>
      </c>
      <c r="R172" s="104">
        <v>3.2693215148628607E-2</v>
      </c>
      <c r="S172" s="104">
        <v>0</v>
      </c>
      <c r="T172" s="104">
        <v>3.3057501809902628E-3</v>
      </c>
      <c r="U172" s="104">
        <v>0</v>
      </c>
      <c r="V172" s="104">
        <v>0</v>
      </c>
      <c r="W172" s="104">
        <v>0</v>
      </c>
      <c r="X172" s="104">
        <v>0</v>
      </c>
      <c r="Y172" s="104">
        <v>0.1317326356719441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2.7329528798667509E-3</v>
      </c>
      <c r="D173" s="98">
        <v>5.4679501291083335E-3</v>
      </c>
      <c r="E173" s="98">
        <v>5.8966267931639246E-3</v>
      </c>
      <c r="F173" s="98">
        <v>9.3442863405087014E-3</v>
      </c>
      <c r="G173" s="98">
        <v>2.1233434759271353E-2</v>
      </c>
      <c r="H173" s="98">
        <v>4.0020400793276826E-3</v>
      </c>
      <c r="I173" s="98">
        <v>1.6707310424202378E-2</v>
      </c>
      <c r="J173" s="98">
        <v>6.7373705639906717E-2</v>
      </c>
      <c r="K173" s="98">
        <v>6.9626558326622498E-2</v>
      </c>
      <c r="L173" s="98">
        <v>0.13297253912749515</v>
      </c>
      <c r="M173" s="98">
        <v>3.4696844484367564E-2</v>
      </c>
      <c r="N173" s="98">
        <v>1.9120226731709121E-2</v>
      </c>
      <c r="O173" s="98">
        <v>0</v>
      </c>
      <c r="P173" s="98">
        <v>0</v>
      </c>
      <c r="Q173" s="98">
        <v>0</v>
      </c>
      <c r="R173" s="98">
        <v>5.3156421461653036E-3</v>
      </c>
      <c r="S173" s="98">
        <v>0</v>
      </c>
      <c r="T173" s="98">
        <v>5.2534061911586763E-4</v>
      </c>
      <c r="U173" s="98">
        <v>0</v>
      </c>
      <c r="V173" s="98">
        <v>0</v>
      </c>
      <c r="W173" s="98">
        <v>0</v>
      </c>
      <c r="X173" s="98">
        <v>0</v>
      </c>
      <c r="Y173" s="98">
        <v>2.7450449777748149E-2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9.446844071552293E-3</v>
      </c>
      <c r="D174" s="33">
        <v>1.5661933205575202E-2</v>
      </c>
      <c r="E174" s="33">
        <v>2.1018397009832459E-2</v>
      </c>
      <c r="F174" s="33">
        <v>2.567681954434814E-2</v>
      </c>
      <c r="G174" s="33">
        <v>7.2785729324682163E-2</v>
      </c>
      <c r="H174" s="33">
        <v>1.4161684615155079E-2</v>
      </c>
      <c r="I174" s="33">
        <v>6.4792878269119947E-2</v>
      </c>
      <c r="J174" s="33">
        <v>0.19731785227895993</v>
      </c>
      <c r="K174" s="33">
        <v>0.27060281796477242</v>
      </c>
      <c r="L174" s="33">
        <v>0.55013277350785728</v>
      </c>
      <c r="M174" s="33">
        <v>0.11106386815925744</v>
      </c>
      <c r="N174" s="33">
        <v>9.0683087980508878E-2</v>
      </c>
      <c r="O174" s="33">
        <v>0</v>
      </c>
      <c r="P174" s="33">
        <v>0</v>
      </c>
      <c r="Q174" s="33">
        <v>0</v>
      </c>
      <c r="R174" s="33">
        <v>2.7377573002463303E-2</v>
      </c>
      <c r="S174" s="33">
        <v>0</v>
      </c>
      <c r="T174" s="33">
        <v>2.7804095618743953E-3</v>
      </c>
      <c r="U174" s="33">
        <v>0</v>
      </c>
      <c r="V174" s="33">
        <v>0</v>
      </c>
      <c r="W174" s="33">
        <v>0</v>
      </c>
      <c r="X174" s="33">
        <v>0</v>
      </c>
      <c r="Y174" s="33">
        <v>0.10428218589419594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0.51157753230050407</v>
      </c>
      <c r="D175" s="122">
        <v>0.70244330730055426</v>
      </c>
      <c r="E175" s="122">
        <v>0.83425383027081357</v>
      </c>
      <c r="F175" s="122">
        <v>1.3832333202429123</v>
      </c>
      <c r="G175" s="122">
        <v>0.89857232813087595</v>
      </c>
      <c r="H175" s="122">
        <v>0.22623498596256597</v>
      </c>
      <c r="I175" s="122">
        <v>0.39432120747774124</v>
      </c>
      <c r="J175" s="122">
        <v>0.80261829184279443</v>
      </c>
      <c r="K175" s="122">
        <v>1.1914421957157679</v>
      </c>
      <c r="L175" s="122">
        <v>1.2306897326459834</v>
      </c>
      <c r="M175" s="122">
        <v>1.0002891008773385</v>
      </c>
      <c r="N175" s="122">
        <v>0.30823799867723495</v>
      </c>
      <c r="O175" s="122">
        <v>0</v>
      </c>
      <c r="P175" s="122">
        <v>4.1653296300054421E-5</v>
      </c>
      <c r="Q175" s="122">
        <v>0</v>
      </c>
      <c r="R175" s="122">
        <v>6.109701163687202E-2</v>
      </c>
      <c r="S175" s="122">
        <v>0</v>
      </c>
      <c r="T175" s="122">
        <v>8.2546042109089487E-3</v>
      </c>
      <c r="U175" s="122">
        <v>0</v>
      </c>
      <c r="V175" s="122">
        <v>0</v>
      </c>
      <c r="W175" s="122">
        <v>0</v>
      </c>
      <c r="X175" s="122">
        <v>0</v>
      </c>
      <c r="Y175" s="122">
        <v>0.14120228123877354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0.18234557235243595</v>
      </c>
      <c r="D176" s="98">
        <v>0.28468480020007686</v>
      </c>
      <c r="E176" s="98">
        <v>0.42158653364061782</v>
      </c>
      <c r="F176" s="98">
        <v>0.59723729464382558</v>
      </c>
      <c r="G176" s="98">
        <v>0.31730162064775486</v>
      </c>
      <c r="H176" s="98">
        <v>7.27494617971884E-2</v>
      </c>
      <c r="I176" s="98">
        <v>0.13022569514451884</v>
      </c>
      <c r="J176" s="98">
        <v>0.50450481941740988</v>
      </c>
      <c r="K176" s="98">
        <v>0.52271210785031974</v>
      </c>
      <c r="L176" s="98">
        <v>0.51696548575084333</v>
      </c>
      <c r="M176" s="98">
        <v>0.38919179669866311</v>
      </c>
      <c r="N176" s="98">
        <v>0.14298824613097091</v>
      </c>
      <c r="O176" s="98">
        <v>0</v>
      </c>
      <c r="P176" s="98">
        <v>0</v>
      </c>
      <c r="Q176" s="98">
        <v>0</v>
      </c>
      <c r="R176" s="98">
        <v>2.7434790036176555E-2</v>
      </c>
      <c r="S176" s="98">
        <v>0</v>
      </c>
      <c r="T176" s="98">
        <v>3.1886955157044068E-3</v>
      </c>
      <c r="U176" s="98">
        <v>0</v>
      </c>
      <c r="V176" s="98">
        <v>0</v>
      </c>
      <c r="W176" s="98">
        <v>0</v>
      </c>
      <c r="X176" s="98">
        <v>0</v>
      </c>
      <c r="Y176" s="98">
        <v>6.604422869774787E-2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0.32923195994806809</v>
      </c>
      <c r="D177" s="33">
        <v>0.41775850710047735</v>
      </c>
      <c r="E177" s="33">
        <v>0.41266729663019569</v>
      </c>
      <c r="F177" s="33">
        <v>0.78599602559908666</v>
      </c>
      <c r="G177" s="33">
        <v>0.58127070748312115</v>
      </c>
      <c r="H177" s="33">
        <v>0.15348552416537756</v>
      </c>
      <c r="I177" s="33">
        <v>0.26409551233322243</v>
      </c>
      <c r="J177" s="33">
        <v>0.29811347242538455</v>
      </c>
      <c r="K177" s="33">
        <v>0.66873008786544819</v>
      </c>
      <c r="L177" s="33">
        <v>0.71372424689513991</v>
      </c>
      <c r="M177" s="33">
        <v>0.61109730417867547</v>
      </c>
      <c r="N177" s="33">
        <v>0.16524975254626403</v>
      </c>
      <c r="O177" s="33">
        <v>0</v>
      </c>
      <c r="P177" s="33">
        <v>4.1653296300054421E-5</v>
      </c>
      <c r="Q177" s="33">
        <v>0</v>
      </c>
      <c r="R177" s="33">
        <v>3.3662221600695465E-2</v>
      </c>
      <c r="S177" s="33">
        <v>0</v>
      </c>
      <c r="T177" s="33">
        <v>5.0659086952045424E-3</v>
      </c>
      <c r="U177" s="33">
        <v>0</v>
      </c>
      <c r="V177" s="33">
        <v>0</v>
      </c>
      <c r="W177" s="33">
        <v>0</v>
      </c>
      <c r="X177" s="33">
        <v>0</v>
      </c>
      <c r="Y177" s="33">
        <v>7.5158052541025686E-2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8.6459675273577776</v>
      </c>
      <c r="D24" s="117">
        <f t="shared" si="7"/>
        <v>5.835947174209192</v>
      </c>
      <c r="E24" s="117">
        <f t="shared" si="7"/>
        <v>6.6311114922083254</v>
      </c>
      <c r="F24" s="117">
        <f t="shared" si="7"/>
        <v>9.4869433539465966</v>
      </c>
      <c r="G24" s="117">
        <f t="shared" si="7"/>
        <v>17.323318084416471</v>
      </c>
      <c r="H24" s="117">
        <f t="shared" si="7"/>
        <v>18.757536298333232</v>
      </c>
      <c r="I24" s="117">
        <f t="shared" si="7"/>
        <v>20.497715214220676</v>
      </c>
      <c r="J24" s="117">
        <f t="shared" si="7"/>
        <v>26.179056465598435</v>
      </c>
      <c r="K24" s="117">
        <f t="shared" si="7"/>
        <v>17.556726792022811</v>
      </c>
      <c r="L24" s="117">
        <f t="shared" si="7"/>
        <v>14.0316860914687</v>
      </c>
      <c r="M24" s="117">
        <f t="shared" si="7"/>
        <v>14.250179752007874</v>
      </c>
      <c r="N24" s="117">
        <f t="shared" si="7"/>
        <v>18.015532422677889</v>
      </c>
      <c r="O24" s="117">
        <f t="shared" si="7"/>
        <v>17.964686703653715</v>
      </c>
      <c r="P24" s="117">
        <f t="shared" si="7"/>
        <v>7.8760063635662281</v>
      </c>
      <c r="Q24" s="117">
        <f t="shared" si="7"/>
        <v>6.7011573420129311</v>
      </c>
      <c r="R24" s="117">
        <f t="shared" ref="R24:V24" si="8">R25+R28+R30+R39</f>
        <v>8.1393759733794138</v>
      </c>
      <c r="S24" s="117">
        <f t="shared" si="8"/>
        <v>8.3008725546241422</v>
      </c>
      <c r="T24" s="117">
        <f t="shared" si="8"/>
        <v>10.111568169193839</v>
      </c>
      <c r="U24" s="117">
        <f t="shared" si="8"/>
        <v>11.560423964748168</v>
      </c>
      <c r="V24" s="117">
        <f t="shared" si="8"/>
        <v>8.6394540630798211</v>
      </c>
      <c r="W24" s="117">
        <f t="shared" ref="W24:Y24" si="9">W25+W28+W30+W39</f>
        <v>7.5559134429553634</v>
      </c>
      <c r="X24" s="117">
        <f t="shared" si="9"/>
        <v>10.68634933335437</v>
      </c>
      <c r="Y24" s="117">
        <f t="shared" si="9"/>
        <v>11.513318270244275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6.1104318724897198</v>
      </c>
      <c r="D25" s="122">
        <f t="shared" si="10"/>
        <v>4.0005185878537413</v>
      </c>
      <c r="E25" s="122">
        <f t="shared" si="10"/>
        <v>4.3199787985314204</v>
      </c>
      <c r="F25" s="122">
        <f t="shared" si="10"/>
        <v>6.7077061511238139</v>
      </c>
      <c r="G25" s="122">
        <f t="shared" si="10"/>
        <v>13.039741189629636</v>
      </c>
      <c r="H25" s="122">
        <f t="shared" si="10"/>
        <v>13.595615640038933</v>
      </c>
      <c r="I25" s="122">
        <f t="shared" si="10"/>
        <v>14.99343737905642</v>
      </c>
      <c r="J25" s="122">
        <f t="shared" si="10"/>
        <v>19.610634960724731</v>
      </c>
      <c r="K25" s="122">
        <f t="shared" si="10"/>
        <v>13.271192858237965</v>
      </c>
      <c r="L25" s="122">
        <f t="shared" si="10"/>
        <v>10.887732765181404</v>
      </c>
      <c r="M25" s="122">
        <f t="shared" si="10"/>
        <v>10.503516185628177</v>
      </c>
      <c r="N25" s="122">
        <f t="shared" si="10"/>
        <v>13.189822461932089</v>
      </c>
      <c r="O25" s="122">
        <f t="shared" si="10"/>
        <v>13.541077428057561</v>
      </c>
      <c r="P25" s="122">
        <f t="shared" si="10"/>
        <v>5.9928765384533307</v>
      </c>
      <c r="Q25" s="122">
        <f t="shared" si="10"/>
        <v>5.0811929268708163</v>
      </c>
      <c r="R25" s="122">
        <f t="shared" ref="R25:V25" si="11">SUM(R26:R27)</f>
        <v>6.0187689320909055</v>
      </c>
      <c r="S25" s="122">
        <f t="shared" si="11"/>
        <v>5.9484349153970628</v>
      </c>
      <c r="T25" s="122">
        <f t="shared" si="11"/>
        <v>6.8676273243330765</v>
      </c>
      <c r="U25" s="122">
        <f t="shared" si="11"/>
        <v>7.9794130171120283</v>
      </c>
      <c r="V25" s="122">
        <f t="shared" si="11"/>
        <v>6.0352957552063522</v>
      </c>
      <c r="W25" s="122">
        <f t="shared" ref="W25:Y25" si="12">SUM(W26:W27)</f>
        <v>5.6326047883965344</v>
      </c>
      <c r="X25" s="122">
        <f t="shared" si="12"/>
        <v>7.8177201388332067</v>
      </c>
      <c r="Y25" s="122">
        <f t="shared" si="12"/>
        <v>8.1564982740819065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5.9607657750175944</v>
      </c>
      <c r="D26" s="98">
        <v>3.9037030364607603</v>
      </c>
      <c r="E26" s="98">
        <v>4.2255013325911817</v>
      </c>
      <c r="F26" s="98">
        <v>6.5525219377373398</v>
      </c>
      <c r="G26" s="98">
        <v>12.742196892305135</v>
      </c>
      <c r="H26" s="98">
        <v>13.294694620067315</v>
      </c>
      <c r="I26" s="98">
        <v>14.672597626911278</v>
      </c>
      <c r="J26" s="98">
        <v>19.209717913436496</v>
      </c>
      <c r="K26" s="98">
        <v>13.004329025571245</v>
      </c>
      <c r="L26" s="98">
        <v>10.662219459841189</v>
      </c>
      <c r="M26" s="98">
        <v>10.285576939138034</v>
      </c>
      <c r="N26" s="98">
        <v>12.934821625563876</v>
      </c>
      <c r="O26" s="98">
        <v>13.263278713909724</v>
      </c>
      <c r="P26" s="98">
        <v>5.8667698792008922</v>
      </c>
      <c r="Q26" s="98">
        <v>4.9847849296685727</v>
      </c>
      <c r="R26" s="98">
        <v>5.9049711470301043</v>
      </c>
      <c r="S26" s="98">
        <v>5.8368370660546001</v>
      </c>
      <c r="T26" s="98">
        <v>6.7400826648132126</v>
      </c>
      <c r="U26" s="98">
        <v>7.8303198220657171</v>
      </c>
      <c r="V26" s="98">
        <v>5.9230828043851753</v>
      </c>
      <c r="W26" s="98">
        <v>5.4995740300932239</v>
      </c>
      <c r="X26" s="98">
        <v>7.6264843751585367</v>
      </c>
      <c r="Y26" s="98">
        <v>7.9664301712058032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0.14966609747212578</v>
      </c>
      <c r="D27" s="98">
        <v>9.6815551392980759E-2</v>
      </c>
      <c r="E27" s="98">
        <v>9.4477465940238953E-2</v>
      </c>
      <c r="F27" s="98">
        <v>0.15518421338647448</v>
      </c>
      <c r="G27" s="98">
        <v>0.2975442973245005</v>
      </c>
      <c r="H27" s="98">
        <v>0.30092101997161824</v>
      </c>
      <c r="I27" s="98">
        <v>0.32083975214514171</v>
      </c>
      <c r="J27" s="98">
        <v>0.40091704728823507</v>
      </c>
      <c r="K27" s="98">
        <v>0.26686383266671954</v>
      </c>
      <c r="L27" s="98">
        <v>0.22551330534021552</v>
      </c>
      <c r="M27" s="98">
        <v>0.2179392464901436</v>
      </c>
      <c r="N27" s="98">
        <v>0.25500083636821197</v>
      </c>
      <c r="O27" s="98">
        <v>0.27779871414783625</v>
      </c>
      <c r="P27" s="98">
        <v>0.12610665925243886</v>
      </c>
      <c r="Q27" s="98">
        <v>9.6407997202243884E-2</v>
      </c>
      <c r="R27" s="98">
        <v>0.11379778506080118</v>
      </c>
      <c r="S27" s="98">
        <v>0.11159784934246239</v>
      </c>
      <c r="T27" s="98">
        <v>0.12754465951986396</v>
      </c>
      <c r="U27" s="98">
        <v>0.14909319504631083</v>
      </c>
      <c r="V27" s="98">
        <v>0.11221295082117681</v>
      </c>
      <c r="W27" s="98">
        <v>0.13303075830331093</v>
      </c>
      <c r="X27" s="98">
        <v>0.19123576367466999</v>
      </c>
      <c r="Y27" s="98">
        <v>0.19006810287610268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0.2490221578981886</v>
      </c>
      <c r="D28" s="122">
        <f t="shared" si="13"/>
        <v>0.32558323602742323</v>
      </c>
      <c r="E28" s="122">
        <f t="shared" si="13"/>
        <v>0.94418597187793374</v>
      </c>
      <c r="F28" s="122">
        <f t="shared" si="13"/>
        <v>0.3177354205477923</v>
      </c>
      <c r="G28" s="122">
        <f t="shared" si="13"/>
        <v>0.52020166459373507</v>
      </c>
      <c r="H28" s="122">
        <f t="shared" si="13"/>
        <v>0.86338546065714794</v>
      </c>
      <c r="I28" s="122">
        <f t="shared" si="13"/>
        <v>1.0685163420069197</v>
      </c>
      <c r="J28" s="122">
        <f t="shared" si="13"/>
        <v>1.6798782652048843</v>
      </c>
      <c r="K28" s="122">
        <f t="shared" si="13"/>
        <v>0.91393778320394525</v>
      </c>
      <c r="L28" s="122">
        <f t="shared" si="13"/>
        <v>0.3388923358058159</v>
      </c>
      <c r="M28" s="122">
        <f t="shared" si="13"/>
        <v>0.43076879260538997</v>
      </c>
      <c r="N28" s="122">
        <f t="shared" si="13"/>
        <v>1.2266951684925307</v>
      </c>
      <c r="O28" s="122">
        <f t="shared" si="13"/>
        <v>0.84796875485380407</v>
      </c>
      <c r="P28" s="122">
        <f t="shared" si="13"/>
        <v>9.2131955064666593E-2</v>
      </c>
      <c r="Q28" s="122">
        <f t="shared" si="13"/>
        <v>0.14428580468056468</v>
      </c>
      <c r="R28" s="122">
        <f t="shared" si="13"/>
        <v>0.37382537520521181</v>
      </c>
      <c r="S28" s="122">
        <f t="shared" si="13"/>
        <v>0.52277387180856727</v>
      </c>
      <c r="T28" s="122">
        <f t="shared" si="13"/>
        <v>0.92746747917513639</v>
      </c>
      <c r="U28" s="122">
        <f t="shared" si="13"/>
        <v>0.82199552532995424</v>
      </c>
      <c r="V28" s="122">
        <f t="shared" si="13"/>
        <v>0.37279935559791783</v>
      </c>
      <c r="W28" s="122">
        <f t="shared" si="13"/>
        <v>0.10353452997870556</v>
      </c>
      <c r="X28" s="122">
        <f t="shared" si="13"/>
        <v>0.43065330429163773</v>
      </c>
      <c r="Y28" s="122">
        <f t="shared" si="13"/>
        <v>0.24360096005764756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0.2490221578981886</v>
      </c>
      <c r="D29" s="98">
        <v>0.32558323602742323</v>
      </c>
      <c r="E29" s="98">
        <v>0.94418597187793374</v>
      </c>
      <c r="F29" s="98">
        <v>0.3177354205477923</v>
      </c>
      <c r="G29" s="98">
        <v>0.52020166459373507</v>
      </c>
      <c r="H29" s="98">
        <v>0.86338546065714794</v>
      </c>
      <c r="I29" s="98">
        <v>1.0685163420069197</v>
      </c>
      <c r="J29" s="98">
        <v>1.6798782652048843</v>
      </c>
      <c r="K29" s="98">
        <v>0.91393778320394525</v>
      </c>
      <c r="L29" s="98">
        <v>0.3388923358058159</v>
      </c>
      <c r="M29" s="98">
        <v>0.43076879260538997</v>
      </c>
      <c r="N29" s="98">
        <v>1.2266951684925307</v>
      </c>
      <c r="O29" s="98">
        <v>0.84796875485380407</v>
      </c>
      <c r="P29" s="98">
        <v>9.2131955064666593E-2</v>
      </c>
      <c r="Q29" s="98">
        <v>0.14428580468056468</v>
      </c>
      <c r="R29" s="98">
        <v>0.37382537520521181</v>
      </c>
      <c r="S29" s="98">
        <v>0.52277387180856727</v>
      </c>
      <c r="T29" s="98">
        <v>0.92746747917513639</v>
      </c>
      <c r="U29" s="98">
        <v>0.82199552532995424</v>
      </c>
      <c r="V29" s="98">
        <v>0.37279935559791783</v>
      </c>
      <c r="W29" s="98">
        <v>0.10353452997870556</v>
      </c>
      <c r="X29" s="98">
        <v>0.43065330429163773</v>
      </c>
      <c r="Y29" s="98">
        <v>0.24360096005764756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1.488516757951323</v>
      </c>
      <c r="D30" s="122">
        <v>0.98882361783445172</v>
      </c>
      <c r="E30" s="122">
        <v>0.9010632583275231</v>
      </c>
      <c r="F30" s="122">
        <v>1.5915857968903389</v>
      </c>
      <c r="G30" s="122">
        <v>2.5098044765903822</v>
      </c>
      <c r="H30" s="122">
        <v>2.8076922961599915</v>
      </c>
      <c r="I30" s="122">
        <v>2.9239147292293004</v>
      </c>
      <c r="J30" s="122">
        <v>3.2763662902622173</v>
      </c>
      <c r="K30" s="122">
        <v>2.2679429223264727</v>
      </c>
      <c r="L30" s="122">
        <v>1.9604571109902382</v>
      </c>
      <c r="M30" s="122">
        <v>2.3720941997807321</v>
      </c>
      <c r="N30" s="122">
        <v>2.6310036601673032</v>
      </c>
      <c r="O30" s="122">
        <v>2.5227515926325057</v>
      </c>
      <c r="P30" s="122">
        <v>1.3028978259980355</v>
      </c>
      <c r="Q30" s="122">
        <v>1.0510367511903005</v>
      </c>
      <c r="R30" s="122">
        <v>1.2436433051303097</v>
      </c>
      <c r="S30" s="122">
        <v>1.2515168331261244</v>
      </c>
      <c r="T30" s="122">
        <v>1.5797585842485153</v>
      </c>
      <c r="U30" s="122">
        <v>1.8739180032520093</v>
      </c>
      <c r="V30" s="122">
        <v>1.4925326768124125</v>
      </c>
      <c r="W30" s="122">
        <v>1.1772216803682936</v>
      </c>
      <c r="X30" s="122">
        <v>1.5372734650320137</v>
      </c>
      <c r="Y30" s="122">
        <v>1.9592416603858416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0.60604487323359302</v>
      </c>
      <c r="D31" s="98">
        <v>0.29225118810925488</v>
      </c>
      <c r="E31" s="98">
        <v>0.32738581837065761</v>
      </c>
      <c r="F31" s="98">
        <v>0.69427757191274131</v>
      </c>
      <c r="G31" s="98">
        <v>0.51697308847691426</v>
      </c>
      <c r="H31" s="98">
        <v>0.48467458659500628</v>
      </c>
      <c r="I31" s="98">
        <v>0.26393592813997896</v>
      </c>
      <c r="J31" s="98">
        <v>0.75096653046859707</v>
      </c>
      <c r="K31" s="98">
        <v>0.69877384350978511</v>
      </c>
      <c r="L31" s="98">
        <v>0.51718362829367892</v>
      </c>
      <c r="M31" s="98">
        <v>0.75780839693615498</v>
      </c>
      <c r="N31" s="98">
        <v>0.50648755763263331</v>
      </c>
      <c r="O31" s="98">
        <v>0.35321969651428492</v>
      </c>
      <c r="P31" s="98">
        <v>0.1213292408971752</v>
      </c>
      <c r="Q31" s="98">
        <v>0.18236207148448591</v>
      </c>
      <c r="R31" s="98">
        <v>0.35976383636869247</v>
      </c>
      <c r="S31" s="98">
        <v>0.37540086371103781</v>
      </c>
      <c r="T31" s="98">
        <v>0.43760161729785696</v>
      </c>
      <c r="U31" s="98">
        <v>0.45676307797166882</v>
      </c>
      <c r="V31" s="98">
        <v>0.40263879923251</v>
      </c>
      <c r="W31" s="98">
        <v>0.36433043759598832</v>
      </c>
      <c r="X31" s="98">
        <v>0.69371117193350951</v>
      </c>
      <c r="Y31" s="98">
        <v>0.62781668072258179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2.0597044576291774E-4</v>
      </c>
      <c r="D32" s="98">
        <v>1.0151585287283798E-4</v>
      </c>
      <c r="E32" s="98">
        <v>9.9919241741722292E-5</v>
      </c>
      <c r="F32" s="98">
        <v>3.3875675545665953E-4</v>
      </c>
      <c r="G32" s="98">
        <v>5.1300867482873013E-4</v>
      </c>
      <c r="H32" s="98">
        <v>3.9926819458527908E-4</v>
      </c>
      <c r="I32" s="98">
        <v>7.243205562389261E-4</v>
      </c>
      <c r="J32" s="98">
        <v>1.9803139982886185E-3</v>
      </c>
      <c r="K32" s="98">
        <v>1.5681710203152427E-3</v>
      </c>
      <c r="L32" s="98">
        <v>2.2634141825140404E-3</v>
      </c>
      <c r="M32" s="98">
        <v>1.3757748513937807E-3</v>
      </c>
      <c r="N32" s="98">
        <v>1.7729969130072716E-3</v>
      </c>
      <c r="O32" s="98">
        <v>1.5097087177551596E-3</v>
      </c>
      <c r="P32" s="98">
        <v>4.3308778702549162E-4</v>
      </c>
      <c r="Q32" s="98">
        <v>9.6788285279157931E-4</v>
      </c>
      <c r="R32" s="98">
        <v>1.6248235277435815E-3</v>
      </c>
      <c r="S32" s="98">
        <v>1.7559029158373011E-3</v>
      </c>
      <c r="T32" s="98">
        <v>2.0412907337315814E-3</v>
      </c>
      <c r="U32" s="98">
        <v>1.945754728917611E-3</v>
      </c>
      <c r="V32" s="98">
        <v>2.3996085387505517E-3</v>
      </c>
      <c r="W32" s="98">
        <v>7.7539543628025002E-3</v>
      </c>
      <c r="X32" s="98">
        <v>3.568129915470851E-2</v>
      </c>
      <c r="Y32" s="98">
        <v>2.2204205302951687E-3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3.2872548598054841E-5</v>
      </c>
      <c r="D33" s="101">
        <v>1.893813297943172E-5</v>
      </c>
      <c r="E33" s="101">
        <v>1.5588860734888743E-5</v>
      </c>
      <c r="F33" s="101">
        <v>6.5609572086816262E-5</v>
      </c>
      <c r="G33" s="101">
        <v>8.3030426457936709E-5</v>
      </c>
      <c r="H33" s="101">
        <v>6.3034994914715615E-5</v>
      </c>
      <c r="I33" s="101">
        <v>1.0576733261049143E-4</v>
      </c>
      <c r="J33" s="101">
        <v>3.6494520062223696E-4</v>
      </c>
      <c r="K33" s="101">
        <v>2.2927579109106096E-4</v>
      </c>
      <c r="L33" s="101">
        <v>3.1651958072205852E-4</v>
      </c>
      <c r="M33" s="101">
        <v>2.3962551632154361E-4</v>
      </c>
      <c r="N33" s="101">
        <v>2.2425928958214104E-4</v>
      </c>
      <c r="O33" s="101">
        <v>1.8055281330427901E-4</v>
      </c>
      <c r="P33" s="101">
        <v>8.6931003990670667E-5</v>
      </c>
      <c r="Q33" s="101">
        <v>1.2595853052199679E-4</v>
      </c>
      <c r="R33" s="101">
        <v>2.0264562353532187E-4</v>
      </c>
      <c r="S33" s="101">
        <v>2.4003687607517817E-4</v>
      </c>
      <c r="T33" s="101">
        <v>2.5649186402286603E-4</v>
      </c>
      <c r="U33" s="101">
        <v>2.8672575792908407E-4</v>
      </c>
      <c r="V33" s="101">
        <v>3.8880518753964824E-4</v>
      </c>
      <c r="W33" s="101">
        <v>1.6714117531527665E-3</v>
      </c>
      <c r="X33" s="101">
        <v>3.8749099647056732E-3</v>
      </c>
      <c r="Y33" s="101">
        <v>4.5088664649803301E-4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1.7309789716486289E-4</v>
      </c>
      <c r="D34" s="104">
        <v>8.2577719893406259E-5</v>
      </c>
      <c r="E34" s="104">
        <v>8.4330381006833546E-5</v>
      </c>
      <c r="F34" s="104">
        <v>2.731471833698433E-4</v>
      </c>
      <c r="G34" s="104">
        <v>4.2997824837079346E-4</v>
      </c>
      <c r="H34" s="104">
        <v>3.3623319967056347E-4</v>
      </c>
      <c r="I34" s="104">
        <v>6.1855322362843466E-4</v>
      </c>
      <c r="J34" s="104">
        <v>1.6153687976663816E-3</v>
      </c>
      <c r="K34" s="104">
        <v>1.3388952292241816E-3</v>
      </c>
      <c r="L34" s="104">
        <v>1.9468946017919819E-3</v>
      </c>
      <c r="M34" s="104">
        <v>1.136149335072237E-3</v>
      </c>
      <c r="N34" s="104">
        <v>1.5487376234251304E-3</v>
      </c>
      <c r="O34" s="104">
        <v>1.3291559044508806E-3</v>
      </c>
      <c r="P34" s="104">
        <v>3.4615678303482093E-4</v>
      </c>
      <c r="Q34" s="104">
        <v>8.4192432226958252E-4</v>
      </c>
      <c r="R34" s="104">
        <v>1.4221779042082596E-3</v>
      </c>
      <c r="S34" s="104">
        <v>1.5158660397621229E-3</v>
      </c>
      <c r="T34" s="104">
        <v>1.7847988697087154E-3</v>
      </c>
      <c r="U34" s="104">
        <v>1.6590289709885269E-3</v>
      </c>
      <c r="V34" s="104">
        <v>2.0108033512109035E-3</v>
      </c>
      <c r="W34" s="104">
        <v>6.0825426096497333E-3</v>
      </c>
      <c r="X34" s="104">
        <v>3.1806389190002837E-2</v>
      </c>
      <c r="Y34" s="104">
        <v>1.7695338837971357E-3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0.85787976423144596</v>
      </c>
      <c r="D35" s="101">
        <v>0.67647910098136688</v>
      </c>
      <c r="E35" s="101">
        <v>0.55363699792813015</v>
      </c>
      <c r="F35" s="101">
        <v>0.86888661176527615</v>
      </c>
      <c r="G35" s="101">
        <v>1.825067951018527</v>
      </c>
      <c r="H35" s="101">
        <v>2.1708085836578466</v>
      </c>
      <c r="I35" s="101">
        <v>2.2608643316840893</v>
      </c>
      <c r="J35" s="101">
        <v>1.8113249396181901</v>
      </c>
      <c r="K35" s="101">
        <v>1.1564970012555362</v>
      </c>
      <c r="L35" s="101">
        <v>0.83062955513427206</v>
      </c>
      <c r="M35" s="101">
        <v>1.4379562426419261</v>
      </c>
      <c r="N35" s="101">
        <v>1.6669375309720413</v>
      </c>
      <c r="O35" s="101">
        <v>1.5999223326249896</v>
      </c>
      <c r="P35" s="101">
        <v>0.74682911505850547</v>
      </c>
      <c r="Q35" s="101">
        <v>0.65820575055631769</v>
      </c>
      <c r="R35" s="101">
        <v>0.53168226293042375</v>
      </c>
      <c r="S35" s="101">
        <v>0.53456812291819211</v>
      </c>
      <c r="T35" s="101">
        <v>0.77321171360042473</v>
      </c>
      <c r="U35" s="101">
        <v>0.89351327360488197</v>
      </c>
      <c r="V35" s="101">
        <v>0.54694180060228259</v>
      </c>
      <c r="W35" s="101">
        <v>0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2.4386150040521061E-2</v>
      </c>
      <c r="D36" s="104">
        <v>1.9991812890957153E-2</v>
      </c>
      <c r="E36" s="104">
        <v>1.9940522786993535E-2</v>
      </c>
      <c r="F36" s="104">
        <v>2.8082856456864719E-2</v>
      </c>
      <c r="G36" s="104">
        <v>0.16725042842011173</v>
      </c>
      <c r="H36" s="104">
        <v>0.15180985771255356</v>
      </c>
      <c r="I36" s="104">
        <v>0.3983901488489931</v>
      </c>
      <c r="J36" s="104">
        <v>0.71209450617714143</v>
      </c>
      <c r="K36" s="104">
        <v>0.4111039065408359</v>
      </c>
      <c r="L36" s="104">
        <v>0.61038051337977306</v>
      </c>
      <c r="M36" s="104">
        <v>0.17495378535125719</v>
      </c>
      <c r="N36" s="104">
        <v>0.45580557464962163</v>
      </c>
      <c r="O36" s="104">
        <v>0.56809985477547587</v>
      </c>
      <c r="P36" s="104">
        <v>0.43430638225532942</v>
      </c>
      <c r="Q36" s="104">
        <v>0.20950104629670524</v>
      </c>
      <c r="R36" s="104">
        <v>0.35057238230344989</v>
      </c>
      <c r="S36" s="104">
        <v>0.33979194358105708</v>
      </c>
      <c r="T36" s="104">
        <v>0.36690396261650193</v>
      </c>
      <c r="U36" s="104">
        <v>0.52169589694654084</v>
      </c>
      <c r="V36" s="104">
        <v>0.54055246843886928</v>
      </c>
      <c r="W36" s="104">
        <v>0.80513728840950272</v>
      </c>
      <c r="X36" s="104">
        <v>0.80788099394379576</v>
      </c>
      <c r="Y36" s="104">
        <v>1.3292045591329646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3.8898722781352795E-3</v>
      </c>
      <c r="D37" s="98">
        <v>3.7307893441850932E-3</v>
      </c>
      <c r="E37" s="98">
        <v>3.1090574524265079E-3</v>
      </c>
      <c r="F37" s="98">
        <v>5.4367434816855369E-3</v>
      </c>
      <c r="G37" s="98">
        <v>2.7039483783152081E-2</v>
      </c>
      <c r="H37" s="98">
        <v>2.3940611830685479E-2</v>
      </c>
      <c r="I37" s="98">
        <v>5.8247267801603428E-2</v>
      </c>
      <c r="J37" s="98">
        <v>0.13191233500940172</v>
      </c>
      <c r="K37" s="98">
        <v>6.0291560087907405E-2</v>
      </c>
      <c r="L37" s="98">
        <v>8.5105591119307891E-2</v>
      </c>
      <c r="M37" s="98">
        <v>3.0461292734664497E-2</v>
      </c>
      <c r="N37" s="98">
        <v>5.7321541473674915E-2</v>
      </c>
      <c r="O37" s="98">
        <v>6.735320369104722E-2</v>
      </c>
      <c r="P37" s="98">
        <v>8.7910504898901912E-2</v>
      </c>
      <c r="Q37" s="98">
        <v>2.736028362681571E-2</v>
      </c>
      <c r="R37" s="98">
        <v>4.3626143539600488E-2</v>
      </c>
      <c r="S37" s="98">
        <v>4.6416156555108452E-2</v>
      </c>
      <c r="T37" s="98">
        <v>4.5568057537018251E-2</v>
      </c>
      <c r="U37" s="98">
        <v>7.7429744578096288E-2</v>
      </c>
      <c r="V37" s="98">
        <v>8.9489145082847374E-2</v>
      </c>
      <c r="W37" s="98">
        <v>0.16066790206388157</v>
      </c>
      <c r="X37" s="98">
        <v>7.5153408576330259E-3</v>
      </c>
      <c r="Y37" s="98">
        <v>0.23123115153102611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2.0496277762385783E-2</v>
      </c>
      <c r="D38" s="98">
        <v>1.6261023546772061E-2</v>
      </c>
      <c r="E38" s="98">
        <v>1.6831465334567027E-2</v>
      </c>
      <c r="F38" s="98">
        <v>2.2646112975179183E-2</v>
      </c>
      <c r="G38" s="98">
        <v>0.14021094463695966</v>
      </c>
      <c r="H38" s="98">
        <v>0.12786924588186807</v>
      </c>
      <c r="I38" s="98">
        <v>0.34014288104738966</v>
      </c>
      <c r="J38" s="98">
        <v>0.58018217116773974</v>
      </c>
      <c r="K38" s="98">
        <v>0.35081234645292847</v>
      </c>
      <c r="L38" s="98">
        <v>0.52527492226046513</v>
      </c>
      <c r="M38" s="98">
        <v>0.14449249261659269</v>
      </c>
      <c r="N38" s="98">
        <v>0.39848403317594672</v>
      </c>
      <c r="O38" s="98">
        <v>0.50074665108442862</v>
      </c>
      <c r="P38" s="98">
        <v>0.34639587735642752</v>
      </c>
      <c r="Q38" s="98">
        <v>0.18214076266988954</v>
      </c>
      <c r="R38" s="98">
        <v>0.30694623876384941</v>
      </c>
      <c r="S38" s="98">
        <v>0.29337578702594863</v>
      </c>
      <c r="T38" s="98">
        <v>0.32133590507948367</v>
      </c>
      <c r="U38" s="98">
        <v>0.44426615236844458</v>
      </c>
      <c r="V38" s="98">
        <v>0.45106332335602195</v>
      </c>
      <c r="W38" s="98">
        <v>0.64446938634562112</v>
      </c>
      <c r="X38" s="98">
        <v>0.8003656530861627</v>
      </c>
      <c r="Y38" s="98">
        <v>1.0979734076019385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0.7979967390185464</v>
      </c>
      <c r="D39" s="122">
        <v>0.52102173249357486</v>
      </c>
      <c r="E39" s="122">
        <v>0.46588346347144838</v>
      </c>
      <c r="F39" s="122">
        <v>0.86991598538465131</v>
      </c>
      <c r="G39" s="122">
        <v>1.2535707536027167</v>
      </c>
      <c r="H39" s="122">
        <v>1.4908429014771607</v>
      </c>
      <c r="I39" s="122">
        <v>1.5118467639280384</v>
      </c>
      <c r="J39" s="122">
        <v>1.6121769494066012</v>
      </c>
      <c r="K39" s="122">
        <v>1.1036532282544269</v>
      </c>
      <c r="L39" s="122">
        <v>0.84460387949124183</v>
      </c>
      <c r="M39" s="122">
        <v>0.94380057399357442</v>
      </c>
      <c r="N39" s="122">
        <v>0.96801113208596612</v>
      </c>
      <c r="O39" s="122">
        <v>1.0528889281098444</v>
      </c>
      <c r="P39" s="122">
        <v>0.48810004405019558</v>
      </c>
      <c r="Q39" s="122">
        <v>0.42464185927125009</v>
      </c>
      <c r="R39" s="122">
        <v>0.5031383609529867</v>
      </c>
      <c r="S39" s="122">
        <v>0.57814693429238795</v>
      </c>
      <c r="T39" s="122">
        <v>0.73671478143711111</v>
      </c>
      <c r="U39" s="122">
        <v>0.88509741905417516</v>
      </c>
      <c r="V39" s="122">
        <v>0.73882627546313828</v>
      </c>
      <c r="W39" s="122">
        <v>0.64255244421182978</v>
      </c>
      <c r="X39" s="122">
        <v>0.90070242519751154</v>
      </c>
      <c r="Y39" s="122">
        <v>1.1539773757188798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0.24575239385500516</v>
      </c>
      <c r="D40" s="98">
        <v>0.18417907557819085</v>
      </c>
      <c r="E40" s="98">
        <v>0.20969192889813804</v>
      </c>
      <c r="F40" s="98">
        <v>0.32890610702502066</v>
      </c>
      <c r="G40" s="98">
        <v>0.38069956280104783</v>
      </c>
      <c r="H40" s="98">
        <v>0.40898540792707327</v>
      </c>
      <c r="I40" s="98">
        <v>0.42614246591737553</v>
      </c>
      <c r="J40" s="98">
        <v>0.92461904151319341</v>
      </c>
      <c r="K40" s="98">
        <v>0.42239499485711751</v>
      </c>
      <c r="L40" s="98">
        <v>0.3077559275700899</v>
      </c>
      <c r="M40" s="98">
        <v>0.31566480589704571</v>
      </c>
      <c r="N40" s="98">
        <v>0.39166035206469546</v>
      </c>
      <c r="O40" s="98">
        <v>0.31684165809398623</v>
      </c>
      <c r="P40" s="98">
        <v>0.20450397085991256</v>
      </c>
      <c r="Q40" s="98">
        <v>0.12767199976304408</v>
      </c>
      <c r="R40" s="98">
        <v>0.19187220151255963</v>
      </c>
      <c r="S40" s="98">
        <v>0.14453853253510074</v>
      </c>
      <c r="T40" s="98">
        <v>0.23194634744217796</v>
      </c>
      <c r="U40" s="98">
        <v>0.2636643446726667</v>
      </c>
      <c r="V40" s="98">
        <v>0.27086265803260073</v>
      </c>
      <c r="W40" s="98">
        <v>0.23853807301627397</v>
      </c>
      <c r="X40" s="98">
        <v>0.4759454735370755</v>
      </c>
      <c r="Y40" s="98">
        <v>0.43745968862234152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0.55224434516354126</v>
      </c>
      <c r="D41" s="33">
        <v>0.33684265691538395</v>
      </c>
      <c r="E41" s="33">
        <v>0.25619153457331034</v>
      </c>
      <c r="F41" s="33">
        <v>0.54100987835963066</v>
      </c>
      <c r="G41" s="33">
        <v>0.87287119080166886</v>
      </c>
      <c r="H41" s="33">
        <v>1.0818574935500873</v>
      </c>
      <c r="I41" s="33">
        <v>1.0857042980106628</v>
      </c>
      <c r="J41" s="33">
        <v>0.68755790789340765</v>
      </c>
      <c r="K41" s="33">
        <v>0.6812582333973094</v>
      </c>
      <c r="L41" s="33">
        <v>0.53684795192115187</v>
      </c>
      <c r="M41" s="33">
        <v>0.62813576809652871</v>
      </c>
      <c r="N41" s="33">
        <v>0.57635078002127071</v>
      </c>
      <c r="O41" s="33">
        <v>0.73604727001585801</v>
      </c>
      <c r="P41" s="33">
        <v>0.28359607319028302</v>
      </c>
      <c r="Q41" s="33">
        <v>0.29696985950820604</v>
      </c>
      <c r="R41" s="33">
        <v>0.31126615944042701</v>
      </c>
      <c r="S41" s="33">
        <v>0.43360840175728715</v>
      </c>
      <c r="T41" s="33">
        <v>0.5047684339949331</v>
      </c>
      <c r="U41" s="33">
        <v>0.62143307438150841</v>
      </c>
      <c r="V41" s="33">
        <v>0.4679636174305376</v>
      </c>
      <c r="W41" s="33">
        <v>0.40401437119555583</v>
      </c>
      <c r="X41" s="33">
        <v>0.42475695166043609</v>
      </c>
      <c r="Y41" s="33">
        <v>0.71651768709653829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44.777754848282221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46.13374076682571</v>
      </c>
      <c r="L43" s="117">
        <f t="shared" si="14"/>
        <v>40.398778784951602</v>
      </c>
      <c r="M43" s="117">
        <f t="shared" si="14"/>
        <v>66.534082044276317</v>
      </c>
      <c r="N43" s="117">
        <f t="shared" si="14"/>
        <v>52.660477773159172</v>
      </c>
      <c r="O43" s="117">
        <f t="shared" si="14"/>
        <v>51.498160254876261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6.3126338370808729E-4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32.312748932357977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34.867768632717841</v>
      </c>
      <c r="L44" s="122">
        <f t="shared" si="17"/>
        <v>30.999650881917361</v>
      </c>
      <c r="M44" s="122">
        <f t="shared" si="17"/>
        <v>49.821454518845329</v>
      </c>
      <c r="N44" s="122">
        <f t="shared" si="17"/>
        <v>38.749523633987756</v>
      </c>
      <c r="O44" s="122">
        <f t="shared" si="17"/>
        <v>39.042567151306713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4.3677493102747854E-4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31.521295376828501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34.166629972971251</v>
      </c>
      <c r="L45" s="98">
        <v>30.357567365950626</v>
      </c>
      <c r="M45" s="98">
        <v>48.787700672515562</v>
      </c>
      <c r="N45" s="98">
        <v>38.000373221686509</v>
      </c>
      <c r="O45" s="98">
        <v>38.241598763873206</v>
      </c>
      <c r="P45" s="98">
        <v>0</v>
      </c>
      <c r="Q45" s="98">
        <v>0</v>
      </c>
      <c r="R45" s="98">
        <v>0</v>
      </c>
      <c r="S45" s="98">
        <v>0</v>
      </c>
      <c r="T45" s="98">
        <v>4.2866320521100501E-4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0.79145355552947505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0.70113865974659173</v>
      </c>
      <c r="L46" s="98">
        <v>0.64208351596673618</v>
      </c>
      <c r="M46" s="98">
        <v>1.0337538463297689</v>
      </c>
      <c r="N46" s="98">
        <v>0.74915041230124713</v>
      </c>
      <c r="O46" s="98">
        <v>0.8009683874335094</v>
      </c>
      <c r="P46" s="98">
        <v>0</v>
      </c>
      <c r="Q46" s="98">
        <v>0</v>
      </c>
      <c r="R46" s="98">
        <v>0</v>
      </c>
      <c r="S46" s="98">
        <v>0</v>
      </c>
      <c r="T46" s="98">
        <v>8.111725816473556E-6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1.23121713465893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2.3568055296514792</v>
      </c>
      <c r="L47" s="122">
        <f t="shared" si="20"/>
        <v>1.0530670017817716</v>
      </c>
      <c r="M47" s="122">
        <f t="shared" si="20"/>
        <v>1.9281732996905789</v>
      </c>
      <c r="N47" s="122">
        <f t="shared" si="20"/>
        <v>3.5911161892822294</v>
      </c>
      <c r="O47" s="122">
        <f t="shared" si="20"/>
        <v>2.3770802948177603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6.1572560524141045E-5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1.23121713465893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2.3568055296514792</v>
      </c>
      <c r="L48" s="98">
        <v>1.0530670017817716</v>
      </c>
      <c r="M48" s="98">
        <v>1.9281732996905789</v>
      </c>
      <c r="N48" s="98">
        <v>3.5911161892822294</v>
      </c>
      <c r="O48" s="98">
        <v>2.3770802948177603</v>
      </c>
      <c r="P48" s="98">
        <v>0</v>
      </c>
      <c r="Q48" s="98">
        <v>0</v>
      </c>
      <c r="R48" s="98">
        <v>0</v>
      </c>
      <c r="S48" s="98">
        <v>0</v>
      </c>
      <c r="T48" s="98">
        <v>6.1572560524141045E-5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7.2882717403659063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6.0632003817624183</v>
      </c>
      <c r="L49" s="122">
        <v>5.721562485182746</v>
      </c>
      <c r="M49" s="122">
        <v>10.559894840708333</v>
      </c>
      <c r="N49" s="122">
        <v>7.485983207265253</v>
      </c>
      <c r="O49" s="122">
        <v>7.126871460794356</v>
      </c>
      <c r="P49" s="122">
        <v>0</v>
      </c>
      <c r="Q49" s="122">
        <v>0</v>
      </c>
      <c r="R49" s="122">
        <v>0</v>
      </c>
      <c r="S49" s="122">
        <v>0</v>
      </c>
      <c r="T49" s="122">
        <v>9.0434118549757273E-5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0.15196919937939316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3.9474064766870884</v>
      </c>
      <c r="L50" s="98">
        <v>3.1617863829389283</v>
      </c>
      <c r="M50" s="98">
        <v>5.6126175572730368</v>
      </c>
      <c r="N50" s="98">
        <v>4.6701511661891866</v>
      </c>
      <c r="O50" s="98">
        <v>5.057258332667967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1.0394641228016651E-4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1.322239702888452E-2</v>
      </c>
      <c r="L51" s="98">
        <v>7.7055829347913735E-3</v>
      </c>
      <c r="M51" s="98">
        <v>1.1249040574429306E-2</v>
      </c>
      <c r="N51" s="98">
        <v>6.4775476187291063E-3</v>
      </c>
      <c r="O51" s="98">
        <v>1.9141550722173425E-2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1.6589866548630269E-5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1.9426469717411788E-3</v>
      </c>
      <c r="L52" s="101">
        <v>1.0671449243656807E-3</v>
      </c>
      <c r="M52" s="101">
        <v>1.9574850587301524E-3</v>
      </c>
      <c r="N52" s="101">
        <v>8.1619495630779512E-4</v>
      </c>
      <c r="O52" s="101">
        <v>2.286901788839469E-3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8.7356545731536237E-5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1.1279750057143342E-2</v>
      </c>
      <c r="L53" s="104">
        <v>6.6384380104256924E-3</v>
      </c>
      <c r="M53" s="104">
        <v>9.2915555156991535E-3</v>
      </c>
      <c r="N53" s="104">
        <v>5.6613526624213111E-3</v>
      </c>
      <c r="O53" s="104">
        <v>1.6854648933333955E-2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6.9393030127655813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1.5512316377126398</v>
      </c>
      <c r="L54" s="101">
        <v>1.4710956271885101</v>
      </c>
      <c r="M54" s="101">
        <v>4.4007675359295737</v>
      </c>
      <c r="N54" s="101">
        <v>2.2061361807111943</v>
      </c>
      <c r="O54" s="101">
        <v>1.5131048417073543</v>
      </c>
      <c r="P54" s="101">
        <v>0</v>
      </c>
      <c r="Q54" s="101">
        <v>0</v>
      </c>
      <c r="R54" s="101">
        <v>0</v>
      </c>
      <c r="S54" s="101">
        <v>0</v>
      </c>
      <c r="T54" s="101">
        <v>9.0434118549757273E-5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0.19689558180865152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0.55133987033380538</v>
      </c>
      <c r="L55" s="104">
        <v>1.0809748921205165</v>
      </c>
      <c r="M55" s="104">
        <v>0.53526070693129391</v>
      </c>
      <c r="N55" s="104">
        <v>0.60321831274614246</v>
      </c>
      <c r="O55" s="104">
        <v>0.53736673569686122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3.1407116912351513E-2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8.0858246278396273E-2</v>
      </c>
      <c r="L56" s="98">
        <v>0.15072074740663774</v>
      </c>
      <c r="M56" s="98">
        <v>9.3194514485424609E-2</v>
      </c>
      <c r="N56" s="98">
        <v>7.5859983850214904E-2</v>
      </c>
      <c r="O56" s="98">
        <v>6.3709523778153671E-2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0.16548846489630001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0.47048162405540911</v>
      </c>
      <c r="L57" s="98">
        <v>0.93025414471387868</v>
      </c>
      <c r="M57" s="98">
        <v>0.44206619244586931</v>
      </c>
      <c r="N57" s="98">
        <v>0.5273583288959276</v>
      </c>
      <c r="O57" s="98">
        <v>0.47365721191870752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3.945517040899412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2.8459662226939697</v>
      </c>
      <c r="L58" s="122">
        <v>2.6244984160697249</v>
      </c>
      <c r="M58" s="122">
        <v>4.2245593850320819</v>
      </c>
      <c r="N58" s="122">
        <v>2.8338547426239238</v>
      </c>
      <c r="O58" s="122">
        <v>2.9516413479574362</v>
      </c>
      <c r="P58" s="122">
        <v>0</v>
      </c>
      <c r="Q58" s="122">
        <v>0</v>
      </c>
      <c r="R58" s="122">
        <v>0</v>
      </c>
      <c r="S58" s="122">
        <v>0</v>
      </c>
      <c r="T58" s="122">
        <v>4.2481773606710411E-5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1.2149694703377643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1.0892590473981758</v>
      </c>
      <c r="L59" s="98">
        <v>0.95631925208022228</v>
      </c>
      <c r="M59" s="98">
        <v>1.4129175277987669</v>
      </c>
      <c r="N59" s="98">
        <v>1.1465328146551004</v>
      </c>
      <c r="O59" s="98">
        <v>0.88818302604286581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2.7305475705616478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1.7567071752957937</v>
      </c>
      <c r="L60" s="33">
        <v>1.6681791639895025</v>
      </c>
      <c r="M60" s="33">
        <v>2.8116418572333153</v>
      </c>
      <c r="N60" s="33">
        <v>1.6873219279688236</v>
      </c>
      <c r="O60" s="33">
        <v>2.0634583219145703</v>
      </c>
      <c r="P60" s="33">
        <v>0</v>
      </c>
      <c r="Q60" s="33">
        <v>0</v>
      </c>
      <c r="R60" s="33">
        <v>0</v>
      </c>
      <c r="S60" s="33">
        <v>0</v>
      </c>
      <c r="T60" s="33">
        <v>4.2481773606710411E-5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219.65027385660701</v>
      </c>
      <c r="D62" s="117">
        <f t="shared" si="21"/>
        <v>197.95300086757811</v>
      </c>
      <c r="E62" s="117">
        <f t="shared" si="21"/>
        <v>315.67900858405369</v>
      </c>
      <c r="F62" s="117">
        <f t="shared" si="21"/>
        <v>337.71389544929553</v>
      </c>
      <c r="G62" s="117">
        <f t="shared" si="21"/>
        <v>271.88848737789579</v>
      </c>
      <c r="H62" s="117">
        <f t="shared" si="21"/>
        <v>152.58337329724242</v>
      </c>
      <c r="I62" s="117">
        <f t="shared" si="21"/>
        <v>168.97487884525052</v>
      </c>
      <c r="J62" s="117">
        <f t="shared" si="21"/>
        <v>395.52937916466681</v>
      </c>
      <c r="K62" s="117">
        <f t="shared" si="21"/>
        <v>391.88541317588033</v>
      </c>
      <c r="L62" s="117">
        <f t="shared" si="21"/>
        <v>341.4919634844307</v>
      </c>
      <c r="M62" s="117">
        <f t="shared" si="21"/>
        <v>368.52815542411048</v>
      </c>
      <c r="N62" s="117">
        <f t="shared" si="21"/>
        <v>387.0841215704541</v>
      </c>
      <c r="O62" s="117">
        <f t="shared" si="21"/>
        <v>300.55030240128337</v>
      </c>
      <c r="P62" s="117">
        <f t="shared" si="21"/>
        <v>199.28133347856121</v>
      </c>
      <c r="Q62" s="117">
        <f t="shared" si="21"/>
        <v>185.37114372696976</v>
      </c>
      <c r="R62" s="117">
        <f t="shared" ref="R62:V62" si="22">R63+R66+R68+R77</f>
        <v>212.4261761174389</v>
      </c>
      <c r="S62" s="117">
        <f t="shared" si="22"/>
        <v>195.56092812962987</v>
      </c>
      <c r="T62" s="117">
        <f t="shared" si="22"/>
        <v>215.11272305715704</v>
      </c>
      <c r="U62" s="117">
        <f t="shared" si="22"/>
        <v>224.02734842480788</v>
      </c>
      <c r="V62" s="117">
        <f t="shared" si="22"/>
        <v>149.31640871201671</v>
      </c>
      <c r="W62" s="117">
        <f t="shared" ref="W62:Y62" si="23">W63+W66+W68+W77</f>
        <v>108.30547643831569</v>
      </c>
      <c r="X62" s="117">
        <f t="shared" si="23"/>
        <v>198.14900109192922</v>
      </c>
      <c r="Y62" s="117">
        <f t="shared" si="23"/>
        <v>97.499174347472362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155.50314888797504</v>
      </c>
      <c r="D63" s="122">
        <f t="shared" si="24"/>
        <v>134.27435761484344</v>
      </c>
      <c r="E63" s="122">
        <f t="shared" si="24"/>
        <v>203.12213514553952</v>
      </c>
      <c r="F63" s="122">
        <f t="shared" si="24"/>
        <v>247.84174474965295</v>
      </c>
      <c r="G63" s="122">
        <f t="shared" si="24"/>
        <v>203.07022898296975</v>
      </c>
      <c r="H63" s="122">
        <f t="shared" si="24"/>
        <v>110.41784401664495</v>
      </c>
      <c r="I63" s="122">
        <f t="shared" si="24"/>
        <v>123.46230757618295</v>
      </c>
      <c r="J63" s="122">
        <f t="shared" si="24"/>
        <v>290.93519209520838</v>
      </c>
      <c r="K63" s="122">
        <f t="shared" si="24"/>
        <v>293.28272934184088</v>
      </c>
      <c r="L63" s="122">
        <f t="shared" si="24"/>
        <v>263.5890633555473</v>
      </c>
      <c r="M63" s="122">
        <f t="shared" si="24"/>
        <v>278.32156304507811</v>
      </c>
      <c r="N63" s="122">
        <f t="shared" si="24"/>
        <v>285.69212130165778</v>
      </c>
      <c r="O63" s="122">
        <f t="shared" si="24"/>
        <v>226.04150504320995</v>
      </c>
      <c r="P63" s="122">
        <f t="shared" si="24"/>
        <v>149.5953759845352</v>
      </c>
      <c r="Q63" s="122">
        <f t="shared" si="24"/>
        <v>141.79705893315369</v>
      </c>
      <c r="R63" s="122">
        <f t="shared" ref="R63:V63" si="25">SUM(R64:R65)</f>
        <v>156.85129665418114</v>
      </c>
      <c r="S63" s="122">
        <f t="shared" si="25"/>
        <v>140.39392157989792</v>
      </c>
      <c r="T63" s="122">
        <f t="shared" si="25"/>
        <v>146.91452590457115</v>
      </c>
      <c r="U63" s="122">
        <f t="shared" si="25"/>
        <v>153.91265141060606</v>
      </c>
      <c r="V63" s="122">
        <f t="shared" si="25"/>
        <v>103.52375547265277</v>
      </c>
      <c r="W63" s="122">
        <f t="shared" ref="W63:Y63" si="26">SUM(W64:W65)</f>
        <v>81.217375472113645</v>
      </c>
      <c r="X63" s="122">
        <f t="shared" si="26"/>
        <v>145.82920342585783</v>
      </c>
      <c r="Y63" s="122">
        <f t="shared" si="26"/>
        <v>68.842888782218267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151.69432654540512</v>
      </c>
      <c r="D64" s="98">
        <v>131.02481741525804</v>
      </c>
      <c r="E64" s="98">
        <v>198.67987616698963</v>
      </c>
      <c r="F64" s="98">
        <v>242.10787308968727</v>
      </c>
      <c r="G64" s="98">
        <v>198.43651825884001</v>
      </c>
      <c r="H64" s="98">
        <v>107.97389067725349</v>
      </c>
      <c r="I64" s="98">
        <v>120.82037729958465</v>
      </c>
      <c r="J64" s="98">
        <v>284.98735417967686</v>
      </c>
      <c r="K64" s="98">
        <v>287.38525245011317</v>
      </c>
      <c r="L64" s="98">
        <v>258.12944727101802</v>
      </c>
      <c r="M64" s="98">
        <v>272.54662152454239</v>
      </c>
      <c r="N64" s="98">
        <v>280.168792228352</v>
      </c>
      <c r="O64" s="98">
        <v>221.40420496286819</v>
      </c>
      <c r="P64" s="98">
        <v>146.44747647684886</v>
      </c>
      <c r="Q64" s="98">
        <v>139.10667290419167</v>
      </c>
      <c r="R64" s="98">
        <v>153.88568519034985</v>
      </c>
      <c r="S64" s="98">
        <v>137.76000863776983</v>
      </c>
      <c r="T64" s="98">
        <v>144.18604890660876</v>
      </c>
      <c r="U64" s="98">
        <v>151.03683474243195</v>
      </c>
      <c r="V64" s="98">
        <v>101.59896064024457</v>
      </c>
      <c r="W64" s="98">
        <v>79.299184963040886</v>
      </c>
      <c r="X64" s="98">
        <v>142.26195382009553</v>
      </c>
      <c r="Y64" s="98">
        <v>67.238666378478527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3.808822342569913</v>
      </c>
      <c r="D65" s="98">
        <v>3.2495401995854012</v>
      </c>
      <c r="E65" s="98">
        <v>4.4422589785498801</v>
      </c>
      <c r="F65" s="98">
        <v>5.7338716599656756</v>
      </c>
      <c r="G65" s="98">
        <v>4.6337107241297408</v>
      </c>
      <c r="H65" s="98">
        <v>2.443953339391455</v>
      </c>
      <c r="I65" s="98">
        <v>2.6419302765982979</v>
      </c>
      <c r="J65" s="98">
        <v>5.9478379155315135</v>
      </c>
      <c r="K65" s="98">
        <v>5.8974768917276794</v>
      </c>
      <c r="L65" s="98">
        <v>5.4596160845292898</v>
      </c>
      <c r="M65" s="98">
        <v>5.7749415205357391</v>
      </c>
      <c r="N65" s="98">
        <v>5.5233290733058009</v>
      </c>
      <c r="O65" s="98">
        <v>4.6373000803417641</v>
      </c>
      <c r="P65" s="98">
        <v>3.1478995076863399</v>
      </c>
      <c r="Q65" s="98">
        <v>2.6903860289620218</v>
      </c>
      <c r="R65" s="98">
        <v>2.9656114638313018</v>
      </c>
      <c r="S65" s="98">
        <v>2.6339129421280889</v>
      </c>
      <c r="T65" s="98">
        <v>2.7284769979623849</v>
      </c>
      <c r="U65" s="98">
        <v>2.8758166681741235</v>
      </c>
      <c r="V65" s="98">
        <v>1.924794832408198</v>
      </c>
      <c r="W65" s="98">
        <v>1.9181905090727582</v>
      </c>
      <c r="X65" s="98">
        <v>3.5672496057622962</v>
      </c>
      <c r="Y65" s="98">
        <v>1.6042224037397448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6.2379851123044121</v>
      </c>
      <c r="D66" s="122">
        <f t="shared" si="27"/>
        <v>11.291833981059215</v>
      </c>
      <c r="E66" s="122">
        <f t="shared" si="27"/>
        <v>45.149304259149496</v>
      </c>
      <c r="F66" s="122">
        <f t="shared" si="27"/>
        <v>10.811724838097511</v>
      </c>
      <c r="G66" s="122">
        <f t="shared" si="27"/>
        <v>8.0849977434440881</v>
      </c>
      <c r="H66" s="122">
        <f t="shared" si="27"/>
        <v>6.9402280829004876</v>
      </c>
      <c r="I66" s="122">
        <f t="shared" si="27"/>
        <v>8.8593587093218584</v>
      </c>
      <c r="J66" s="122">
        <f t="shared" si="27"/>
        <v>28.065216338040457</v>
      </c>
      <c r="K66" s="122">
        <f t="shared" si="27"/>
        <v>21.440252561168421</v>
      </c>
      <c r="L66" s="122">
        <f t="shared" si="27"/>
        <v>8.1162023023752532</v>
      </c>
      <c r="M66" s="122">
        <f t="shared" si="27"/>
        <v>10.431591916096483</v>
      </c>
      <c r="N66" s="122">
        <f t="shared" si="27"/>
        <v>25.647150371614472</v>
      </c>
      <c r="O66" s="122">
        <f t="shared" si="27"/>
        <v>14.139041061857881</v>
      </c>
      <c r="P66" s="122">
        <f t="shared" si="27"/>
        <v>2.4827182493228679</v>
      </c>
      <c r="Q66" s="122">
        <f t="shared" si="27"/>
        <v>3.8825677447866198</v>
      </c>
      <c r="R66" s="122">
        <f t="shared" si="27"/>
        <v>9.6584111775868653</v>
      </c>
      <c r="S66" s="122">
        <f t="shared" si="27"/>
        <v>12.287079472055133</v>
      </c>
      <c r="T66" s="122">
        <f t="shared" si="27"/>
        <v>19.563449655335333</v>
      </c>
      <c r="U66" s="122">
        <f t="shared" si="27"/>
        <v>16.186643991637162</v>
      </c>
      <c r="V66" s="122">
        <f t="shared" si="27"/>
        <v>6.4391563598124506</v>
      </c>
      <c r="W66" s="122">
        <f t="shared" si="27"/>
        <v>1.4183362871718921</v>
      </c>
      <c r="X66" s="122">
        <f t="shared" si="27"/>
        <v>7.8374323911311095</v>
      </c>
      <c r="Y66" s="122">
        <f t="shared" si="27"/>
        <v>2.1968960266251529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6.2379851123044121</v>
      </c>
      <c r="D67" s="98">
        <v>11.291833981059215</v>
      </c>
      <c r="E67" s="98">
        <v>45.149304259149496</v>
      </c>
      <c r="F67" s="98">
        <v>10.811724838097511</v>
      </c>
      <c r="G67" s="98">
        <v>8.0849977434440881</v>
      </c>
      <c r="H67" s="98">
        <v>6.9402280829004876</v>
      </c>
      <c r="I67" s="98">
        <v>8.8593587093218584</v>
      </c>
      <c r="J67" s="98">
        <v>28.065216338040457</v>
      </c>
      <c r="K67" s="98">
        <v>21.440252561168421</v>
      </c>
      <c r="L67" s="98">
        <v>8.1162023023752532</v>
      </c>
      <c r="M67" s="98">
        <v>10.431591916096483</v>
      </c>
      <c r="N67" s="98">
        <v>25.647150371614472</v>
      </c>
      <c r="O67" s="98">
        <v>14.139041061857881</v>
      </c>
      <c r="P67" s="98">
        <v>2.4827182493228679</v>
      </c>
      <c r="Q67" s="98">
        <v>3.8825677447866198</v>
      </c>
      <c r="R67" s="98">
        <v>9.6584111775868653</v>
      </c>
      <c r="S67" s="98">
        <v>12.287079472055133</v>
      </c>
      <c r="T67" s="98">
        <v>19.563449655335333</v>
      </c>
      <c r="U67" s="98">
        <v>16.186643991637162</v>
      </c>
      <c r="V67" s="98">
        <v>6.4391563598124506</v>
      </c>
      <c r="W67" s="98">
        <v>1.4183362871718921</v>
      </c>
      <c r="X67" s="98">
        <v>7.8374323911311095</v>
      </c>
      <c r="Y67" s="98">
        <v>2.1968960266251529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37.911825808817191</v>
      </c>
      <c r="D68" s="122">
        <v>34.2954147566982</v>
      </c>
      <c r="E68" s="122">
        <v>44.351658368095698</v>
      </c>
      <c r="F68" s="122">
        <v>51.052567030665749</v>
      </c>
      <c r="G68" s="122">
        <v>39.530365091558735</v>
      </c>
      <c r="H68" s="122">
        <v>22.931574531773208</v>
      </c>
      <c r="I68" s="122">
        <v>24.528531656725981</v>
      </c>
      <c r="J68" s="122">
        <v>51.413069626437633</v>
      </c>
      <c r="K68" s="122">
        <v>52.075344789626662</v>
      </c>
      <c r="L68" s="122">
        <v>48.930794840603006</v>
      </c>
      <c r="M68" s="122">
        <v>55.236489925285262</v>
      </c>
      <c r="N68" s="122">
        <v>55.925022863163946</v>
      </c>
      <c r="O68" s="122">
        <v>43.011537374584243</v>
      </c>
      <c r="P68" s="122">
        <v>34.319132087523784</v>
      </c>
      <c r="Q68" s="122">
        <v>28.302156316636449</v>
      </c>
      <c r="R68" s="122">
        <v>32.674663464263809</v>
      </c>
      <c r="S68" s="122">
        <v>29.274670723834927</v>
      </c>
      <c r="T68" s="122">
        <v>33.364013484302198</v>
      </c>
      <c r="U68" s="122">
        <v>36.556080581982599</v>
      </c>
      <c r="V68" s="122">
        <v>26.108569267674607</v>
      </c>
      <c r="W68" s="122">
        <v>16.489351464050088</v>
      </c>
      <c r="X68" s="122">
        <v>27.927872589327539</v>
      </c>
      <c r="Y68" s="122">
        <v>16.574793637500537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30.210678109937632</v>
      </c>
      <c r="D69" s="98">
        <v>22.903919001690394</v>
      </c>
      <c r="E69" s="98">
        <v>27.346985116533784</v>
      </c>
      <c r="F69" s="98">
        <v>21.910842603295244</v>
      </c>
      <c r="G69" s="98">
        <v>39.461514532524561</v>
      </c>
      <c r="H69" s="98">
        <v>22.897998155151022</v>
      </c>
      <c r="I69" s="98">
        <v>24.45903809106002</v>
      </c>
      <c r="J69" s="98">
        <v>45.273907527896803</v>
      </c>
      <c r="K69" s="98">
        <v>51.083313644722537</v>
      </c>
      <c r="L69" s="98">
        <v>48.599612798482532</v>
      </c>
      <c r="M69" s="98">
        <v>49.908358991838853</v>
      </c>
      <c r="N69" s="98">
        <v>50.502294601888806</v>
      </c>
      <c r="O69" s="98">
        <v>41.763219098343114</v>
      </c>
      <c r="P69" s="98">
        <v>34.04229914367555</v>
      </c>
      <c r="Q69" s="98">
        <v>28.119347285654641</v>
      </c>
      <c r="R69" s="98">
        <v>32.029702842163445</v>
      </c>
      <c r="S69" s="98">
        <v>27.963819082262972</v>
      </c>
      <c r="T69" s="98">
        <v>29.972748396773301</v>
      </c>
      <c r="U69" s="98">
        <v>34.830503070363072</v>
      </c>
      <c r="V69" s="98">
        <v>23.599911013937845</v>
      </c>
      <c r="W69" s="98">
        <v>15.319516325818642</v>
      </c>
      <c r="X69" s="98">
        <v>23.108405033407323</v>
      </c>
      <c r="Y69" s="98">
        <v>16.125214030090351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1.4536392650409468E-2</v>
      </c>
      <c r="D70" s="98">
        <v>7.3524407824646157E-3</v>
      </c>
      <c r="E70" s="98">
        <v>2.1105579125637135E-2</v>
      </c>
      <c r="F70" s="98">
        <v>1.2798920308308029E-3</v>
      </c>
      <c r="G70" s="98">
        <v>6.8850559034172476E-2</v>
      </c>
      <c r="H70" s="98">
        <v>3.3576376622184177E-2</v>
      </c>
      <c r="I70" s="98">
        <v>6.9493565665960863E-2</v>
      </c>
      <c r="J70" s="98">
        <v>9.6955963150930899E-2</v>
      </c>
      <c r="K70" s="98">
        <v>0.1591044022864688</v>
      </c>
      <c r="L70" s="98">
        <v>0.33118204212047719</v>
      </c>
      <c r="M70" s="98">
        <v>8.6150178366060128E-3</v>
      </c>
      <c r="N70" s="98">
        <v>0.23399308792110898</v>
      </c>
      <c r="O70" s="98">
        <v>0.20776388120571146</v>
      </c>
      <c r="P70" s="98">
        <v>0.27683294384823665</v>
      </c>
      <c r="Q70" s="98">
        <v>0.18280903098180856</v>
      </c>
      <c r="R70" s="98">
        <v>0.19966920540021829</v>
      </c>
      <c r="S70" s="98">
        <v>0.12425252106321051</v>
      </c>
      <c r="T70" s="98">
        <v>0.14598647649388058</v>
      </c>
      <c r="U70" s="98">
        <v>0.21425090670038899</v>
      </c>
      <c r="V70" s="98">
        <v>0.29824855195291244</v>
      </c>
      <c r="W70" s="98">
        <v>1.1698351382314485</v>
      </c>
      <c r="X70" s="98">
        <v>3.0779499909414412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2.3201133071020868E-3</v>
      </c>
      <c r="D71" s="101">
        <v>1.3717383978476448E-3</v>
      </c>
      <c r="E71" s="101">
        <v>3.2948975143767155E-3</v>
      </c>
      <c r="F71" s="101">
        <v>2.4758451844951755E-4</v>
      </c>
      <c r="G71" s="101">
        <v>1.1144336555715284E-2</v>
      </c>
      <c r="H71" s="101">
        <v>5.3034319910521717E-3</v>
      </c>
      <c r="I71" s="101">
        <v>1.0170432964808964E-2</v>
      </c>
      <c r="J71" s="101">
        <v>1.7823554497125086E-2</v>
      </c>
      <c r="K71" s="101">
        <v>2.3232936552891718E-2</v>
      </c>
      <c r="L71" s="101">
        <v>4.6578348868178382E-2</v>
      </c>
      <c r="M71" s="101">
        <v>1.4944584167369442E-3</v>
      </c>
      <c r="N71" s="101">
        <v>2.9625803866030458E-2</v>
      </c>
      <c r="O71" s="101">
        <v>2.4889616353009316E-2</v>
      </c>
      <c r="P71" s="101">
        <v>5.565882978866362E-2</v>
      </c>
      <c r="Q71" s="101">
        <v>2.3850712439411677E-2</v>
      </c>
      <c r="R71" s="101">
        <v>2.5016299224778275E-2</v>
      </c>
      <c r="S71" s="101">
        <v>1.6964060129004754E-2</v>
      </c>
      <c r="T71" s="101">
        <v>1.8326675161629127E-2</v>
      </c>
      <c r="U71" s="101">
        <v>3.1605372767700646E-2</v>
      </c>
      <c r="V71" s="101">
        <v>4.8782306444394456E-2</v>
      </c>
      <c r="W71" s="101">
        <v>0.2577154758805254</v>
      </c>
      <c r="X71" s="101">
        <v>0.33084755042162928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1.2216279343307381E-2</v>
      </c>
      <c r="D72" s="104">
        <v>5.9807023846169712E-3</v>
      </c>
      <c r="E72" s="104">
        <v>1.7810681611260419E-2</v>
      </c>
      <c r="F72" s="104">
        <v>1.0323075123812853E-3</v>
      </c>
      <c r="G72" s="104">
        <v>5.7706222478457192E-2</v>
      </c>
      <c r="H72" s="104">
        <v>2.8272944631132006E-2</v>
      </c>
      <c r="I72" s="104">
        <v>5.9323132701151894E-2</v>
      </c>
      <c r="J72" s="104">
        <v>7.9132408653805816E-2</v>
      </c>
      <c r="K72" s="104">
        <v>0.13587146573357708</v>
      </c>
      <c r="L72" s="104">
        <v>0.28460369325229878</v>
      </c>
      <c r="M72" s="104">
        <v>7.1205594198690695E-3</v>
      </c>
      <c r="N72" s="104">
        <v>0.20436728405507854</v>
      </c>
      <c r="O72" s="104">
        <v>0.18287426485270214</v>
      </c>
      <c r="P72" s="104">
        <v>0.22117411405957305</v>
      </c>
      <c r="Q72" s="104">
        <v>0.15895831854239689</v>
      </c>
      <c r="R72" s="104">
        <v>0.17465290617544002</v>
      </c>
      <c r="S72" s="104">
        <v>0.10728846093420576</v>
      </c>
      <c r="T72" s="104">
        <v>0.12765980133225147</v>
      </c>
      <c r="U72" s="104">
        <v>0.18264553393268834</v>
      </c>
      <c r="V72" s="104">
        <v>0.24946624550851798</v>
      </c>
      <c r="W72" s="104">
        <v>0.91211966235092301</v>
      </c>
      <c r="X72" s="104">
        <v>2.7471024405198117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7.4744618363293078</v>
      </c>
      <c r="D73" s="101">
        <v>11.056698463085031</v>
      </c>
      <c r="E73" s="101">
        <v>16.394082167957091</v>
      </c>
      <c r="F73" s="101">
        <v>28.227281912930028</v>
      </c>
      <c r="G73" s="101">
        <v>0</v>
      </c>
      <c r="H73" s="101">
        <v>0</v>
      </c>
      <c r="I73" s="101">
        <v>0</v>
      </c>
      <c r="J73" s="101">
        <v>4.3371885769779306</v>
      </c>
      <c r="K73" s="101">
        <v>0.61452501333704312</v>
      </c>
      <c r="L73" s="101">
        <v>0</v>
      </c>
      <c r="M73" s="101">
        <v>4.7426578051684176</v>
      </c>
      <c r="N73" s="101">
        <v>4.0746720652068289</v>
      </c>
      <c r="O73" s="101">
        <v>0.76784424803059759</v>
      </c>
      <c r="P73" s="101">
        <v>0</v>
      </c>
      <c r="Q73" s="101">
        <v>0</v>
      </c>
      <c r="R73" s="101">
        <v>0.26837381322126014</v>
      </c>
      <c r="S73" s="101">
        <v>0.72542685569677445</v>
      </c>
      <c r="T73" s="101">
        <v>2.2009855772639932</v>
      </c>
      <c r="U73" s="101">
        <v>0.95421365667902647</v>
      </c>
      <c r="V73" s="101">
        <v>1.1117087746196046</v>
      </c>
      <c r="W73" s="101">
        <v>0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0.21214946989984165</v>
      </c>
      <c r="D74" s="104">
        <v>0.32744485114030886</v>
      </c>
      <c r="E74" s="104">
        <v>0.58948550447918202</v>
      </c>
      <c r="F74" s="104">
        <v>0.9131626224096494</v>
      </c>
      <c r="G74" s="104">
        <v>0</v>
      </c>
      <c r="H74" s="104">
        <v>0</v>
      </c>
      <c r="I74" s="104">
        <v>0</v>
      </c>
      <c r="J74" s="104">
        <v>1.7050175584119689</v>
      </c>
      <c r="K74" s="104">
        <v>0.21840172928061707</v>
      </c>
      <c r="L74" s="104">
        <v>0</v>
      </c>
      <c r="M74" s="104">
        <v>0.57685811044138302</v>
      </c>
      <c r="N74" s="104">
        <v>1.1140631081472068</v>
      </c>
      <c r="O74" s="104">
        <v>0.27271014700481533</v>
      </c>
      <c r="P74" s="104">
        <v>0</v>
      </c>
      <c r="Q74" s="104">
        <v>0</v>
      </c>
      <c r="R74" s="104">
        <v>0.17691760347888683</v>
      </c>
      <c r="S74" s="104">
        <v>0.46117226481197143</v>
      </c>
      <c r="T74" s="104">
        <v>1.0442930337710226</v>
      </c>
      <c r="U74" s="104">
        <v>0.55711294824011925</v>
      </c>
      <c r="V74" s="104">
        <v>1.0987009271642463</v>
      </c>
      <c r="W74" s="104">
        <v>0</v>
      </c>
      <c r="X74" s="104">
        <v>1.7415175649787746</v>
      </c>
      <c r="Y74" s="104">
        <v>0.44957960741018455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3.3840288049292101E-2</v>
      </c>
      <c r="D75" s="98">
        <v>6.1106402311073733E-2</v>
      </c>
      <c r="E75" s="98">
        <v>9.1910544190638363E-2</v>
      </c>
      <c r="F75" s="98">
        <v>0.17678511239517986</v>
      </c>
      <c r="G75" s="98">
        <v>0</v>
      </c>
      <c r="H75" s="98">
        <v>0</v>
      </c>
      <c r="I75" s="98">
        <v>0</v>
      </c>
      <c r="J75" s="98">
        <v>0.31584690713257968</v>
      </c>
      <c r="K75" s="98">
        <v>3.2030298848345365E-2</v>
      </c>
      <c r="L75" s="98">
        <v>0</v>
      </c>
      <c r="M75" s="98">
        <v>0.10043705961114903</v>
      </c>
      <c r="N75" s="98">
        <v>0.14010318918771547</v>
      </c>
      <c r="O75" s="98">
        <v>3.2332171757181866E-2</v>
      </c>
      <c r="P75" s="98">
        <v>0</v>
      </c>
      <c r="Q75" s="98">
        <v>0</v>
      </c>
      <c r="R75" s="98">
        <v>2.2016088983790112E-2</v>
      </c>
      <c r="S75" s="98">
        <v>6.2996914573049775E-2</v>
      </c>
      <c r="T75" s="98">
        <v>0.12969716846073945</v>
      </c>
      <c r="U75" s="98">
        <v>8.2686318860972288E-2</v>
      </c>
      <c r="V75" s="98">
        <v>0.18189132862091306</v>
      </c>
      <c r="W75" s="98">
        <v>0</v>
      </c>
      <c r="X75" s="98">
        <v>1.6200527315884724E-2</v>
      </c>
      <c r="Y75" s="98">
        <v>7.8209790669191093E-2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0.17830918185054956</v>
      </c>
      <c r="D76" s="98">
        <v>0.26633844882923513</v>
      </c>
      <c r="E76" s="98">
        <v>0.4975749602885437</v>
      </c>
      <c r="F76" s="98">
        <v>0.73637751001446949</v>
      </c>
      <c r="G76" s="98">
        <v>0</v>
      </c>
      <c r="H76" s="98">
        <v>0</v>
      </c>
      <c r="I76" s="98">
        <v>0</v>
      </c>
      <c r="J76" s="98">
        <v>1.3891706512793891</v>
      </c>
      <c r="K76" s="98">
        <v>0.18637143043227172</v>
      </c>
      <c r="L76" s="98">
        <v>0</v>
      </c>
      <c r="M76" s="98">
        <v>0.47642105083023401</v>
      </c>
      <c r="N76" s="98">
        <v>0.9739599189594913</v>
      </c>
      <c r="O76" s="98">
        <v>0.24037797524763349</v>
      </c>
      <c r="P76" s="98">
        <v>0</v>
      </c>
      <c r="Q76" s="98">
        <v>0</v>
      </c>
      <c r="R76" s="98">
        <v>0.1549015144950967</v>
      </c>
      <c r="S76" s="98">
        <v>0.39817535023892164</v>
      </c>
      <c r="T76" s="98">
        <v>0.91459586531028314</v>
      </c>
      <c r="U76" s="98">
        <v>0.47442662937914692</v>
      </c>
      <c r="V76" s="98">
        <v>0.9168095985433331</v>
      </c>
      <c r="W76" s="98">
        <v>0</v>
      </c>
      <c r="X76" s="98">
        <v>1.7253170376628899</v>
      </c>
      <c r="Y76" s="98">
        <v>0.37136981674099345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19.997314047510365</v>
      </c>
      <c r="D77" s="122">
        <v>18.091394514977246</v>
      </c>
      <c r="E77" s="122">
        <v>23.055910811268951</v>
      </c>
      <c r="F77" s="122">
        <v>28.007858830879364</v>
      </c>
      <c r="G77" s="122">
        <v>21.202895559923213</v>
      </c>
      <c r="H77" s="122">
        <v>12.293726665923757</v>
      </c>
      <c r="I77" s="122">
        <v>12.124680903019712</v>
      </c>
      <c r="J77" s="122">
        <v>25.115901104980374</v>
      </c>
      <c r="K77" s="122">
        <v>25.087086483244306</v>
      </c>
      <c r="L77" s="122">
        <v>20.855902985905146</v>
      </c>
      <c r="M77" s="122">
        <v>24.538510537650648</v>
      </c>
      <c r="N77" s="122">
        <v>19.819827034017944</v>
      </c>
      <c r="O77" s="122">
        <v>17.358218921631327</v>
      </c>
      <c r="P77" s="122">
        <v>12.884107157179381</v>
      </c>
      <c r="Q77" s="122">
        <v>11.389360732392994</v>
      </c>
      <c r="R77" s="122">
        <v>13.241804821407115</v>
      </c>
      <c r="S77" s="122">
        <v>13.605256353841909</v>
      </c>
      <c r="T77" s="122">
        <v>15.27073401294833</v>
      </c>
      <c r="U77" s="122">
        <v>17.371972440582052</v>
      </c>
      <c r="V77" s="122">
        <v>13.244927611876905</v>
      </c>
      <c r="W77" s="122">
        <v>9.1804132149800637</v>
      </c>
      <c r="X77" s="122">
        <v>16.55449268561275</v>
      </c>
      <c r="Y77" s="122">
        <v>9.8845959011284066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17.414878826613684</v>
      </c>
      <c r="D78" s="98">
        <v>15.098194870086912</v>
      </c>
      <c r="E78" s="98">
        <v>17.598376804631616</v>
      </c>
      <c r="F78" s="98">
        <v>18.405597972874656</v>
      </c>
      <c r="G78" s="98">
        <v>18.749692326462675</v>
      </c>
      <c r="H78" s="98">
        <v>10.344573113139518</v>
      </c>
      <c r="I78" s="98">
        <v>9.6982342676067077</v>
      </c>
      <c r="J78" s="98">
        <v>18.49174760798121</v>
      </c>
      <c r="K78" s="98">
        <v>24.075285406929336</v>
      </c>
      <c r="L78" s="98">
        <v>16.825244020196745</v>
      </c>
      <c r="M78" s="98">
        <v>23.443015218281989</v>
      </c>
      <c r="N78" s="98">
        <v>18.074286435089306</v>
      </c>
      <c r="O78" s="98">
        <v>15.802471746057517</v>
      </c>
      <c r="P78" s="98">
        <v>12.340567587588019</v>
      </c>
      <c r="Q78" s="98">
        <v>9.6357393030676057</v>
      </c>
      <c r="R78" s="98">
        <v>13.173439427814607</v>
      </c>
      <c r="S78" s="98">
        <v>13.452243194158616</v>
      </c>
      <c r="T78" s="98">
        <v>14.511924572785269</v>
      </c>
      <c r="U78" s="98">
        <v>17.220114001114371</v>
      </c>
      <c r="V78" s="98">
        <v>12.413051937492211</v>
      </c>
      <c r="W78" s="98">
        <v>8.0131102316765137</v>
      </c>
      <c r="X78" s="98">
        <v>13.906658398406901</v>
      </c>
      <c r="Y78" s="98">
        <v>7.2796535921035854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2.582435220896679</v>
      </c>
      <c r="D79" s="33">
        <v>2.9931996448903351</v>
      </c>
      <c r="E79" s="33">
        <v>5.4575340066373359</v>
      </c>
      <c r="F79" s="33">
        <v>9.6022608580047084</v>
      </c>
      <c r="G79" s="33">
        <v>2.4532032334605369</v>
      </c>
      <c r="H79" s="33">
        <v>1.9491535527842381</v>
      </c>
      <c r="I79" s="33">
        <v>2.4264466354130043</v>
      </c>
      <c r="J79" s="33">
        <v>6.6241534969991651</v>
      </c>
      <c r="K79" s="33">
        <v>1.0118010763149703</v>
      </c>
      <c r="L79" s="33">
        <v>4.0306589657084011</v>
      </c>
      <c r="M79" s="33">
        <v>1.0954953193686592</v>
      </c>
      <c r="N79" s="33">
        <v>1.7455405989286397</v>
      </c>
      <c r="O79" s="33">
        <v>1.5557471755738097</v>
      </c>
      <c r="P79" s="33">
        <v>0.54353956959136096</v>
      </c>
      <c r="Q79" s="33">
        <v>1.7536214293253884</v>
      </c>
      <c r="R79" s="33">
        <v>6.8365393592507817E-2</v>
      </c>
      <c r="S79" s="33">
        <v>0.15301315968329382</v>
      </c>
      <c r="T79" s="33">
        <v>0.7588094401630614</v>
      </c>
      <c r="U79" s="33">
        <v>0.15185843946767902</v>
      </c>
      <c r="V79" s="33">
        <v>0.83187567438469345</v>
      </c>
      <c r="W79" s="33">
        <v>1.1673029833035506</v>
      </c>
      <c r="X79" s="33">
        <v>2.6478342872058493</v>
      </c>
      <c r="Y79" s="33">
        <v>2.6049423090248212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64.108853338986421</v>
      </c>
      <c r="D81" s="117">
        <f t="shared" si="28"/>
        <v>147.49282502061456</v>
      </c>
      <c r="E81" s="117">
        <f t="shared" si="28"/>
        <v>167.19931507012188</v>
      </c>
      <c r="F81" s="117">
        <f t="shared" si="28"/>
        <v>82.919677091925479</v>
      </c>
      <c r="G81" s="117">
        <f t="shared" si="28"/>
        <v>279.6518574143131</v>
      </c>
      <c r="H81" s="117">
        <f t="shared" si="28"/>
        <v>320.7428217043738</v>
      </c>
      <c r="I81" s="117">
        <f t="shared" si="28"/>
        <v>379.98478919523905</v>
      </c>
      <c r="J81" s="117">
        <f t="shared" si="28"/>
        <v>129.46588712037402</v>
      </c>
      <c r="K81" s="117">
        <f t="shared" si="28"/>
        <v>61.844331177538052</v>
      </c>
      <c r="L81" s="117">
        <f t="shared" si="28"/>
        <v>67.432733282343591</v>
      </c>
      <c r="M81" s="117">
        <f t="shared" si="28"/>
        <v>28.316026884926224</v>
      </c>
      <c r="N81" s="117">
        <f t="shared" si="28"/>
        <v>56.000519654844808</v>
      </c>
      <c r="O81" s="117">
        <f t="shared" si="28"/>
        <v>66.05582373444858</v>
      </c>
      <c r="P81" s="117">
        <f t="shared" si="28"/>
        <v>183.89159157606989</v>
      </c>
      <c r="Q81" s="117">
        <f t="shared" si="28"/>
        <v>121.60580387621178</v>
      </c>
      <c r="R81" s="117">
        <f t="shared" ref="R81:V81" si="29">R82+R85+R87+R100</f>
        <v>113.98236909815107</v>
      </c>
      <c r="S81" s="117">
        <f t="shared" si="29"/>
        <v>137.67711334708983</v>
      </c>
      <c r="T81" s="117">
        <f t="shared" si="29"/>
        <v>127.63644944609359</v>
      </c>
      <c r="U81" s="117">
        <f t="shared" si="29"/>
        <v>131.00520432784174</v>
      </c>
      <c r="V81" s="117">
        <f t="shared" si="29"/>
        <v>92.000349693996569</v>
      </c>
      <c r="W81" s="117">
        <f t="shared" ref="W81:Y81" si="30">W82+W85+W87+W100</f>
        <v>93.565084783871853</v>
      </c>
      <c r="X81" s="117">
        <f t="shared" si="30"/>
        <v>116.13355517945126</v>
      </c>
      <c r="Y81" s="117">
        <f t="shared" si="30"/>
        <v>89.238290542225499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43.264036117103245</v>
      </c>
      <c r="D82" s="122">
        <f t="shared" si="31"/>
        <v>101.92145908178456</v>
      </c>
      <c r="E82" s="122">
        <f t="shared" si="31"/>
        <v>117.30368149205854</v>
      </c>
      <c r="F82" s="122">
        <f t="shared" si="31"/>
        <v>53.929920132537539</v>
      </c>
      <c r="G82" s="122">
        <f t="shared" si="31"/>
        <v>207.37859928331474</v>
      </c>
      <c r="H82" s="122">
        <f t="shared" si="31"/>
        <v>230.73072989764515</v>
      </c>
      <c r="I82" s="122">
        <f t="shared" si="31"/>
        <v>286.80199260715409</v>
      </c>
      <c r="J82" s="122">
        <f t="shared" si="31"/>
        <v>100.07503725148688</v>
      </c>
      <c r="K82" s="122">
        <f t="shared" si="31"/>
        <v>48.010766141468025</v>
      </c>
      <c r="L82" s="122">
        <f t="shared" si="31"/>
        <v>52.790873091268189</v>
      </c>
      <c r="M82" s="122">
        <f t="shared" si="31"/>
        <v>19.258379220176181</v>
      </c>
      <c r="N82" s="122">
        <f t="shared" si="31"/>
        <v>41.494213876428255</v>
      </c>
      <c r="O82" s="122">
        <f t="shared" si="31"/>
        <v>49.914227585782889</v>
      </c>
      <c r="P82" s="122">
        <f t="shared" si="31"/>
        <v>138.01979238601538</v>
      </c>
      <c r="Q82" s="122">
        <f t="shared" si="31"/>
        <v>93.03271776792738</v>
      </c>
      <c r="R82" s="122">
        <f t="shared" ref="R82:V82" si="32">SUM(R83:R84)</f>
        <v>83.7075240035783</v>
      </c>
      <c r="S82" s="122">
        <f t="shared" si="32"/>
        <v>99.415914574086813</v>
      </c>
      <c r="T82" s="122">
        <f t="shared" si="32"/>
        <v>87.187006397763113</v>
      </c>
      <c r="U82" s="122">
        <f t="shared" si="32"/>
        <v>90.609036860036284</v>
      </c>
      <c r="V82" s="122">
        <f t="shared" si="32"/>
        <v>64.538659974388281</v>
      </c>
      <c r="W82" s="122">
        <f t="shared" ref="W82:Y82" si="33">SUM(W83:W84)</f>
        <v>70.267220611466982</v>
      </c>
      <c r="X82" s="122">
        <f t="shared" si="33"/>
        <v>85.267500807070348</v>
      </c>
      <c r="Y82" s="122">
        <f t="shared" si="33"/>
        <v>63.439588210935682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42.833838143443529</v>
      </c>
      <c r="D83" s="98">
        <v>100.92029136345813</v>
      </c>
      <c r="E83" s="98">
        <v>116.26386965241296</v>
      </c>
      <c r="F83" s="98">
        <v>53.423822846436096</v>
      </c>
      <c r="G83" s="98">
        <v>205.45951709802904</v>
      </c>
      <c r="H83" s="98">
        <v>228.66046823925748</v>
      </c>
      <c r="I83" s="98">
        <v>284.31519054023931</v>
      </c>
      <c r="J83" s="98">
        <v>99.246506266795521</v>
      </c>
      <c r="K83" s="98">
        <v>47.619880192205031</v>
      </c>
      <c r="L83" s="98">
        <v>52.347994595524142</v>
      </c>
      <c r="M83" s="98">
        <v>19.096526072706023</v>
      </c>
      <c r="N83" s="98">
        <v>41.169562384667287</v>
      </c>
      <c r="O83" s="98">
        <v>49.499521577060648</v>
      </c>
      <c r="P83" s="98">
        <v>136.84321035166582</v>
      </c>
      <c r="Q83" s="98">
        <v>92.318524941568171</v>
      </c>
      <c r="R83" s="98">
        <v>83.067191499423046</v>
      </c>
      <c r="S83" s="98">
        <v>98.661369159385856</v>
      </c>
      <c r="T83" s="98">
        <v>86.532017593006501</v>
      </c>
      <c r="U83" s="98">
        <v>89.924156542733286</v>
      </c>
      <c r="V83" s="98">
        <v>64.053263705754091</v>
      </c>
      <c r="W83" s="98">
        <v>69.593850445173459</v>
      </c>
      <c r="X83" s="98">
        <v>84.420753266435042</v>
      </c>
      <c r="Y83" s="98">
        <v>62.839878865383248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0.43019797365971535</v>
      </c>
      <c r="D84" s="98">
        <v>1.0011677183264331</v>
      </c>
      <c r="E84" s="98">
        <v>1.0398118396455813</v>
      </c>
      <c r="F84" s="98">
        <v>0.50609728610144045</v>
      </c>
      <c r="G84" s="98">
        <v>1.9190821852857083</v>
      </c>
      <c r="H84" s="98">
        <v>2.0702616583876607</v>
      </c>
      <c r="I84" s="98">
        <v>2.4868020669147652</v>
      </c>
      <c r="J84" s="98">
        <v>0.82853098469135955</v>
      </c>
      <c r="K84" s="98">
        <v>0.39088594926299486</v>
      </c>
      <c r="L84" s="98">
        <v>0.44287849574404542</v>
      </c>
      <c r="M84" s="98">
        <v>0.16185314747015878</v>
      </c>
      <c r="N84" s="98">
        <v>0.32465149176097058</v>
      </c>
      <c r="O84" s="98">
        <v>0.41470600872224478</v>
      </c>
      <c r="P84" s="98">
        <v>1.1765820343495643</v>
      </c>
      <c r="Q84" s="98">
        <v>0.71419282635920989</v>
      </c>
      <c r="R84" s="98">
        <v>0.64033250415525256</v>
      </c>
      <c r="S84" s="98">
        <v>0.75454541470095626</v>
      </c>
      <c r="T84" s="98">
        <v>0.65498880475661037</v>
      </c>
      <c r="U84" s="98">
        <v>0.68488031730299337</v>
      </c>
      <c r="V84" s="98">
        <v>0.4853962686341835</v>
      </c>
      <c r="W84" s="98">
        <v>0.67337016629353008</v>
      </c>
      <c r="X84" s="98">
        <v>0.84674754063530022</v>
      </c>
      <c r="Y84" s="98">
        <v>0.5997093455524336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2.0557955774163061</v>
      </c>
      <c r="D85" s="122">
        <f t="shared" si="34"/>
        <v>8.0588741695212018</v>
      </c>
      <c r="E85" s="122">
        <f t="shared" si="34"/>
        <v>20.342246939559118</v>
      </c>
      <c r="F85" s="122">
        <f t="shared" si="34"/>
        <v>3.3607420208570575</v>
      </c>
      <c r="G85" s="122">
        <f t="shared" si="34"/>
        <v>8.7887611439668376</v>
      </c>
      <c r="H85" s="122">
        <f t="shared" si="34"/>
        <v>15.030266637588243</v>
      </c>
      <c r="I85" s="122">
        <f t="shared" si="34"/>
        <v>18.076171985429664</v>
      </c>
      <c r="J85" s="122">
        <f t="shared" si="34"/>
        <v>7.5139955173413062</v>
      </c>
      <c r="K85" s="122">
        <f t="shared" si="34"/>
        <v>2.9514406343144852</v>
      </c>
      <c r="L85" s="122">
        <f t="shared" si="34"/>
        <v>1.5776660576717803</v>
      </c>
      <c r="M85" s="122">
        <f t="shared" si="34"/>
        <v>1.0425507965472907</v>
      </c>
      <c r="N85" s="122">
        <f t="shared" si="34"/>
        <v>3.6875569618652695</v>
      </c>
      <c r="O85" s="122">
        <f t="shared" si="34"/>
        <v>3.0955939656947788</v>
      </c>
      <c r="P85" s="122">
        <f t="shared" si="34"/>
        <v>2.2403627621285636</v>
      </c>
      <c r="Q85" s="122">
        <f t="shared" si="34"/>
        <v>2.5438425723070077</v>
      </c>
      <c r="R85" s="122">
        <f t="shared" si="34"/>
        <v>5.3502112520772798</v>
      </c>
      <c r="S85" s="122">
        <f t="shared" si="34"/>
        <v>8.4761836050910677</v>
      </c>
      <c r="T85" s="122">
        <f t="shared" si="34"/>
        <v>11.582106497393548</v>
      </c>
      <c r="U85" s="122">
        <f t="shared" si="34"/>
        <v>9.3011006971469499</v>
      </c>
      <c r="V85" s="122">
        <f t="shared" si="34"/>
        <v>3.9984706367113527</v>
      </c>
      <c r="W85" s="122">
        <f t="shared" si="34"/>
        <v>1.2562067849996801</v>
      </c>
      <c r="X85" s="122">
        <f t="shared" si="34"/>
        <v>4.5678199658304646</v>
      </c>
      <c r="Y85" s="122">
        <f t="shared" si="34"/>
        <v>1.8817927604777103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2.0557955774163061</v>
      </c>
      <c r="D86" s="98">
        <v>8.0588741695212018</v>
      </c>
      <c r="E86" s="98">
        <v>20.342246939559118</v>
      </c>
      <c r="F86" s="98">
        <v>3.3607420208570575</v>
      </c>
      <c r="G86" s="98">
        <v>8.7887611439668376</v>
      </c>
      <c r="H86" s="98">
        <v>15.030266637588243</v>
      </c>
      <c r="I86" s="98">
        <v>18.076171985429664</v>
      </c>
      <c r="J86" s="98">
        <v>7.5139955173413062</v>
      </c>
      <c r="K86" s="98">
        <v>2.9514406343144852</v>
      </c>
      <c r="L86" s="98">
        <v>1.5776660576717803</v>
      </c>
      <c r="M86" s="98">
        <v>1.0425507965472907</v>
      </c>
      <c r="N86" s="98">
        <v>3.6875569618652695</v>
      </c>
      <c r="O86" s="98">
        <v>3.0955939656947788</v>
      </c>
      <c r="P86" s="98">
        <v>2.2403627621285636</v>
      </c>
      <c r="Q86" s="98">
        <v>2.5438425723070077</v>
      </c>
      <c r="R86" s="98">
        <v>5.3502112520772798</v>
      </c>
      <c r="S86" s="98">
        <v>8.4761836050910677</v>
      </c>
      <c r="T86" s="98">
        <v>11.582106497393548</v>
      </c>
      <c r="U86" s="98">
        <v>9.3011006971469499</v>
      </c>
      <c r="V86" s="98">
        <v>3.9984706367113527</v>
      </c>
      <c r="W86" s="98">
        <v>1.2562067849996801</v>
      </c>
      <c r="X86" s="98">
        <v>4.5678199658304646</v>
      </c>
      <c r="Y86" s="98">
        <v>1.8817927604777103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12.210162697274757</v>
      </c>
      <c r="D87" s="122">
        <v>24.592271671491467</v>
      </c>
      <c r="E87" s="122">
        <v>19.524365662309599</v>
      </c>
      <c r="F87" s="122">
        <v>16.493599224185328</v>
      </c>
      <c r="G87" s="122">
        <v>42.315217833490053</v>
      </c>
      <c r="H87" s="122">
        <v>49.118198842993124</v>
      </c>
      <c r="I87" s="122">
        <v>49.44866634982202</v>
      </c>
      <c r="J87" s="122">
        <v>14.674880107280453</v>
      </c>
      <c r="K87" s="122">
        <v>7.3158511278090028</v>
      </c>
      <c r="L87" s="122">
        <v>9.1194173787370332</v>
      </c>
      <c r="M87" s="122">
        <v>5.7361483140547005</v>
      </c>
      <c r="N87" s="122">
        <v>7.9136489699297119</v>
      </c>
      <c r="O87" s="122">
        <v>9.2117466257508003</v>
      </c>
      <c r="P87" s="122">
        <v>31.716572150105311</v>
      </c>
      <c r="Q87" s="122">
        <v>18.533737914822851</v>
      </c>
      <c r="R87" s="122">
        <v>17.721367610856475</v>
      </c>
      <c r="S87" s="122">
        <v>20.410412557567611</v>
      </c>
      <c r="T87" s="122">
        <v>19.676055923674827</v>
      </c>
      <c r="U87" s="122">
        <v>21.08095956957952</v>
      </c>
      <c r="V87" s="122">
        <v>15.576114849870933</v>
      </c>
      <c r="W87" s="122">
        <v>14.229750780927068</v>
      </c>
      <c r="X87" s="122">
        <v>16.703907822775676</v>
      </c>
      <c r="Y87" s="122">
        <v>15.019202569053416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0.45841233037182566</v>
      </c>
      <c r="D88" s="98">
        <v>2.3132842863319065</v>
      </c>
      <c r="E88" s="98">
        <v>2.3450573498215306</v>
      </c>
      <c r="F88" s="98">
        <v>2.6089680499592034</v>
      </c>
      <c r="G88" s="98">
        <v>3.2770992564556529</v>
      </c>
      <c r="H88" s="98">
        <v>3.9076571397759281</v>
      </c>
      <c r="I88" s="98">
        <v>3.1127895661466978</v>
      </c>
      <c r="J88" s="98">
        <v>2.079855866004519</v>
      </c>
      <c r="K88" s="98">
        <v>0.45528911144696504</v>
      </c>
      <c r="L88" s="98">
        <v>0.44206984499825014</v>
      </c>
      <c r="M88" s="98">
        <v>0.50522376386833068</v>
      </c>
      <c r="N88" s="98">
        <v>0.77477461493479838</v>
      </c>
      <c r="O88" s="98">
        <v>0.79477033678465081</v>
      </c>
      <c r="P88" s="98">
        <v>2.0430739946265692</v>
      </c>
      <c r="Q88" s="98">
        <v>1.5840985041060016</v>
      </c>
      <c r="R88" s="98">
        <v>2.0596652705152443</v>
      </c>
      <c r="S88" s="98">
        <v>3.3506980407206197</v>
      </c>
      <c r="T88" s="98">
        <v>2.8794669489536688</v>
      </c>
      <c r="U88" s="98">
        <v>3.7530056143910353</v>
      </c>
      <c r="V88" s="98">
        <v>3.3789002401750481</v>
      </c>
      <c r="W88" s="98">
        <v>5.1740706534789513</v>
      </c>
      <c r="X88" s="98">
        <v>7.0330730717709216</v>
      </c>
      <c r="Y88" s="98">
        <v>2.9265750123428536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8.6591143865611493E-5</v>
      </c>
      <c r="D89" s="98">
        <v>7.6753919842518863E-4</v>
      </c>
      <c r="E89" s="98">
        <v>8.3580472161898158E-4</v>
      </c>
      <c r="F89" s="98">
        <v>4.7728736775952754E-4</v>
      </c>
      <c r="G89" s="98">
        <v>3.0333407898269936E-3</v>
      </c>
      <c r="H89" s="98">
        <v>4.306694966996749E-3</v>
      </c>
      <c r="I89" s="98">
        <v>6.7987983210605167E-3</v>
      </c>
      <c r="J89" s="98">
        <v>5.3196148252024752E-3</v>
      </c>
      <c r="K89" s="98">
        <v>1.4759156250456625E-3</v>
      </c>
      <c r="L89" s="98">
        <v>3.0742376201750975E-3</v>
      </c>
      <c r="M89" s="98">
        <v>1.1246413157304706E-3</v>
      </c>
      <c r="N89" s="98">
        <v>3.3076974093962431E-3</v>
      </c>
      <c r="O89" s="98">
        <v>3.7233480920315547E-3</v>
      </c>
      <c r="P89" s="98">
        <v>1.8353964980817927E-2</v>
      </c>
      <c r="Q89" s="98">
        <v>6.6015725733750349E-3</v>
      </c>
      <c r="R89" s="98">
        <v>7.5145533830333153E-3</v>
      </c>
      <c r="S89" s="98">
        <v>2.4318502485677115E-2</v>
      </c>
      <c r="T89" s="98">
        <v>5.6448916884104276E-3</v>
      </c>
      <c r="U89" s="98">
        <v>1.8995148837129543E-2</v>
      </c>
      <c r="V89" s="98">
        <v>1.5258740381039724E-2</v>
      </c>
      <c r="W89" s="98">
        <v>0.11534281477760164</v>
      </c>
      <c r="X89" s="98">
        <v>0.3631511263104904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1.3809758448104691E-5</v>
      </c>
      <c r="D90" s="101">
        <v>1.4324362941881707E-4</v>
      </c>
      <c r="E90" s="101">
        <v>1.3045010698119568E-4</v>
      </c>
      <c r="F90" s="101">
        <v>9.2327936455030611E-5</v>
      </c>
      <c r="G90" s="101">
        <v>4.904178066928212E-4</v>
      </c>
      <c r="H90" s="101">
        <v>6.8106646755003713E-4</v>
      </c>
      <c r="I90" s="101">
        <v>9.9401326507572545E-4</v>
      </c>
      <c r="J90" s="101">
        <v>9.8264218629086765E-4</v>
      </c>
      <c r="K90" s="101">
        <v>2.1575996695224879E-4</v>
      </c>
      <c r="L90" s="101">
        <v>4.2948558597806453E-4</v>
      </c>
      <c r="M90" s="101">
        <v>1.9558557385941834E-4</v>
      </c>
      <c r="N90" s="101">
        <v>4.1812786875541647E-4</v>
      </c>
      <c r="O90" s="101">
        <v>4.4481591216780417E-4</v>
      </c>
      <c r="P90" s="101">
        <v>3.7062389824752242E-3</v>
      </c>
      <c r="Q90" s="101">
        <v>8.6242102523879363E-4</v>
      </c>
      <c r="R90" s="101">
        <v>9.3316282058649022E-4</v>
      </c>
      <c r="S90" s="101">
        <v>3.3454009718415206E-3</v>
      </c>
      <c r="T90" s="101">
        <v>7.0646782818497666E-4</v>
      </c>
      <c r="U90" s="101">
        <v>2.7963443674216535E-3</v>
      </c>
      <c r="V90" s="101">
        <v>2.460937846808241E-3</v>
      </c>
      <c r="W90" s="101">
        <v>2.5055991995281864E-2</v>
      </c>
      <c r="X90" s="101">
        <v>3.8912822434882401E-2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7.2781385417506809E-5</v>
      </c>
      <c r="D91" s="104">
        <v>6.2429556900637161E-4</v>
      </c>
      <c r="E91" s="104">
        <v>7.0535461463778592E-4</v>
      </c>
      <c r="F91" s="104">
        <v>3.8495943130449693E-4</v>
      </c>
      <c r="G91" s="104">
        <v>2.5429229831341721E-3</v>
      </c>
      <c r="H91" s="104">
        <v>3.6256284994467119E-3</v>
      </c>
      <c r="I91" s="104">
        <v>5.8047850559847913E-3</v>
      </c>
      <c r="J91" s="104">
        <v>4.3369726389116074E-3</v>
      </c>
      <c r="K91" s="104">
        <v>1.2601556580934137E-3</v>
      </c>
      <c r="L91" s="104">
        <v>2.644752034197033E-3</v>
      </c>
      <c r="M91" s="104">
        <v>9.2905574187105236E-4</v>
      </c>
      <c r="N91" s="104">
        <v>2.8895695406408266E-3</v>
      </c>
      <c r="O91" s="104">
        <v>3.2785321798637504E-3</v>
      </c>
      <c r="P91" s="104">
        <v>1.4647725998342704E-2</v>
      </c>
      <c r="Q91" s="104">
        <v>5.7391515481362409E-3</v>
      </c>
      <c r="R91" s="104">
        <v>6.5813905624468256E-3</v>
      </c>
      <c r="S91" s="104">
        <v>2.0973101513835593E-2</v>
      </c>
      <c r="T91" s="104">
        <v>4.9384238602254507E-3</v>
      </c>
      <c r="U91" s="104">
        <v>1.6198804469707888E-2</v>
      </c>
      <c r="V91" s="104">
        <v>1.2797802534231482E-2</v>
      </c>
      <c r="W91" s="104">
        <v>9.0286822782319781E-2</v>
      </c>
      <c r="X91" s="104">
        <v>0.32423830387560798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4.7846135692958311</v>
      </c>
      <c r="D92" s="101">
        <v>6.5846354872854915</v>
      </c>
      <c r="E92" s="101">
        <v>6.2404112782132302</v>
      </c>
      <c r="F92" s="101">
        <v>6.0566969123073955</v>
      </c>
      <c r="G92" s="101">
        <v>8.0410744725730918</v>
      </c>
      <c r="H92" s="101">
        <v>7.8035700623764397</v>
      </c>
      <c r="I92" s="101">
        <v>4.1809295585010231</v>
      </c>
      <c r="J92" s="101">
        <v>2.885726894388259</v>
      </c>
      <c r="K92" s="101">
        <v>2.1134666852399584</v>
      </c>
      <c r="L92" s="101">
        <v>2.2884998595997996</v>
      </c>
      <c r="M92" s="101">
        <v>1.6707120207197768</v>
      </c>
      <c r="N92" s="101">
        <v>1.3737108577518187</v>
      </c>
      <c r="O92" s="101">
        <v>1.1777763598515847</v>
      </c>
      <c r="P92" s="101">
        <v>2.7621671223521798</v>
      </c>
      <c r="Q92" s="101">
        <v>2.9402147099179006</v>
      </c>
      <c r="R92" s="101">
        <v>4.5290199475875239</v>
      </c>
      <c r="S92" s="101">
        <v>5.1093304269807813</v>
      </c>
      <c r="T92" s="101">
        <v>4.6510588508563924</v>
      </c>
      <c r="U92" s="101">
        <v>4.2184037913507408</v>
      </c>
      <c r="V92" s="101">
        <v>3.2865350631684032</v>
      </c>
      <c r="W92" s="101">
        <v>2.7669751655614423</v>
      </c>
      <c r="X92" s="101">
        <v>4.2003220444614078</v>
      </c>
      <c r="Y92" s="101">
        <v>3.8751560417141411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1.5447783432218835E-3</v>
      </c>
      <c r="D93" s="104">
        <v>1.4212219402197318E-3</v>
      </c>
      <c r="E93" s="104">
        <v>2.497981043543057E-3</v>
      </c>
      <c r="F93" s="104">
        <v>2.8229729621388291E-3</v>
      </c>
      <c r="G93" s="104">
        <v>7.2847231825679676E-3</v>
      </c>
      <c r="H93" s="104">
        <v>6.1886570160718263E-3</v>
      </c>
      <c r="I93" s="104">
        <v>1.2041829247472146E-2</v>
      </c>
      <c r="J93" s="104">
        <v>7.4907529500482517E-3</v>
      </c>
      <c r="K93" s="104">
        <v>4.6173924487059922E-3</v>
      </c>
      <c r="L93" s="104">
        <v>9.9024370484989254E-3</v>
      </c>
      <c r="M93" s="104">
        <v>2.9632073722327579E-3</v>
      </c>
      <c r="N93" s="104">
        <v>4.7279917680193911E-3</v>
      </c>
      <c r="O93" s="104">
        <v>5.0952669224236646E-3</v>
      </c>
      <c r="P93" s="104">
        <v>9.7011664293710134E-3</v>
      </c>
      <c r="Q93" s="104">
        <v>1.4870200192888809E-2</v>
      </c>
      <c r="R93" s="104">
        <v>2.01297581492677E-2</v>
      </c>
      <c r="S93" s="104">
        <v>2.3843313278211778E-2</v>
      </c>
      <c r="T93" s="104">
        <v>2.1619124589066296E-2</v>
      </c>
      <c r="U93" s="104">
        <v>1.8307783131179339E-2</v>
      </c>
      <c r="V93" s="104">
        <v>1.9362358554056179E-2</v>
      </c>
      <c r="W93" s="104">
        <v>5.8915559784658247E-2</v>
      </c>
      <c r="X93" s="104">
        <v>0.21587494117261469</v>
      </c>
      <c r="Y93" s="104">
        <v>1.3664126340277961E-2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2.4654411448541135E-4</v>
      </c>
      <c r="D94" s="98">
        <v>2.6513386171204403E-4</v>
      </c>
      <c r="E94" s="98">
        <v>3.8972151837221846E-4</v>
      </c>
      <c r="F94" s="98">
        <v>5.4674643405680219E-4</v>
      </c>
      <c r="G94" s="98">
        <v>1.1790320557027013E-3</v>
      </c>
      <c r="H94" s="98">
        <v>9.7704242117809177E-4</v>
      </c>
      <c r="I94" s="98">
        <v>1.7583819046494199E-3</v>
      </c>
      <c r="J94" s="98">
        <v>1.3804448893102006E-3</v>
      </c>
      <c r="K94" s="98">
        <v>6.7508982932367931E-4</v>
      </c>
      <c r="L94" s="98">
        <v>1.3847731656590058E-3</v>
      </c>
      <c r="M94" s="98">
        <v>5.1611649669255552E-4</v>
      </c>
      <c r="N94" s="98">
        <v>5.98024772219043E-4</v>
      </c>
      <c r="O94" s="98">
        <v>6.0936574490194173E-4</v>
      </c>
      <c r="P94" s="98">
        <v>1.9472544893910228E-3</v>
      </c>
      <c r="Q94" s="98">
        <v>1.9351810598379504E-3</v>
      </c>
      <c r="R94" s="98">
        <v>2.5105541137987091E-3</v>
      </c>
      <c r="S94" s="98">
        <v>3.2594481067050509E-3</v>
      </c>
      <c r="T94" s="98">
        <v>2.7164820144239903E-3</v>
      </c>
      <c r="U94" s="98">
        <v>2.6978287223327459E-3</v>
      </c>
      <c r="V94" s="98">
        <v>3.1372556511819892E-3</v>
      </c>
      <c r="W94" s="98">
        <v>1.2699605189842983E-2</v>
      </c>
      <c r="X94" s="98">
        <v>2.3443539907364377E-2</v>
      </c>
      <c r="Y94" s="98">
        <v>2.7746870553725109E-3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1.2982342287364721E-3</v>
      </c>
      <c r="D95" s="98">
        <v>1.1560880785076878E-3</v>
      </c>
      <c r="E95" s="98">
        <v>2.1082595251708386E-3</v>
      </c>
      <c r="F95" s="98">
        <v>2.276226528082027E-3</v>
      </c>
      <c r="G95" s="98">
        <v>6.1056911268652665E-3</v>
      </c>
      <c r="H95" s="98">
        <v>5.2116145948937348E-3</v>
      </c>
      <c r="I95" s="98">
        <v>1.0283447342822726E-2</v>
      </c>
      <c r="J95" s="98">
        <v>6.1103080607380509E-3</v>
      </c>
      <c r="K95" s="98">
        <v>3.9423026193823128E-3</v>
      </c>
      <c r="L95" s="98">
        <v>8.5176638828399192E-3</v>
      </c>
      <c r="M95" s="98">
        <v>2.4470908755402023E-3</v>
      </c>
      <c r="N95" s="98">
        <v>4.1299669958003481E-3</v>
      </c>
      <c r="O95" s="98">
        <v>4.4859011775217226E-3</v>
      </c>
      <c r="P95" s="98">
        <v>7.7539119399799902E-3</v>
      </c>
      <c r="Q95" s="98">
        <v>1.2935019133050859E-2</v>
      </c>
      <c r="R95" s="98">
        <v>1.7619204035468992E-2</v>
      </c>
      <c r="S95" s="98">
        <v>2.0583865171506725E-2</v>
      </c>
      <c r="T95" s="98">
        <v>1.8902642574642307E-2</v>
      </c>
      <c r="U95" s="98">
        <v>1.5609954408846593E-2</v>
      </c>
      <c r="V95" s="98">
        <v>1.622510290287419E-2</v>
      </c>
      <c r="W95" s="98">
        <v>4.6215954594815263E-2</v>
      </c>
      <c r="X95" s="98">
        <v>0.19243140126525032</v>
      </c>
      <c r="Y95" s="98">
        <v>1.0889439284905451E-2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6.7733265090764005</v>
      </c>
      <c r="D96" s="101">
        <v>15.240769045671181</v>
      </c>
      <c r="E96" s="101">
        <v>10.55599886948959</v>
      </c>
      <c r="F96" s="101">
        <v>7.579404894461784</v>
      </c>
      <c r="G96" s="101">
        <v>28.386251637311688</v>
      </c>
      <c r="H96" s="101">
        <v>34.951983618877442</v>
      </c>
      <c r="I96" s="101">
        <v>35.823979803034995</v>
      </c>
      <c r="J96" s="101">
        <v>6.9602597756912052</v>
      </c>
      <c r="K96" s="101">
        <v>3.4978195412311348</v>
      </c>
      <c r="L96" s="101">
        <v>3.6752331841813088</v>
      </c>
      <c r="M96" s="101">
        <v>3.1705330629473631</v>
      </c>
      <c r="N96" s="101">
        <v>4.5210546790918471</v>
      </c>
      <c r="O96" s="101">
        <v>5.3356660089763617</v>
      </c>
      <c r="P96" s="101">
        <v>16.998473941837865</v>
      </c>
      <c r="Q96" s="101">
        <v>10.610413674972886</v>
      </c>
      <c r="R96" s="101">
        <v>6.6926115403576123</v>
      </c>
      <c r="S96" s="101">
        <v>7.2762732322094861</v>
      </c>
      <c r="T96" s="101">
        <v>8.2185622596833934</v>
      </c>
      <c r="U96" s="101">
        <v>8.2537073278556949</v>
      </c>
      <c r="V96" s="101">
        <v>4.4641146033195289</v>
      </c>
      <c r="W96" s="101">
        <v>0</v>
      </c>
      <c r="X96" s="101">
        <v>0</v>
      </c>
      <c r="Y96" s="101">
        <v>0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0.19217891904361245</v>
      </c>
      <c r="D97" s="104">
        <v>0.45139409106424322</v>
      </c>
      <c r="E97" s="104">
        <v>0.37956437902008588</v>
      </c>
      <c r="F97" s="104">
        <v>0.24522910712704546</v>
      </c>
      <c r="G97" s="104">
        <v>2.6004744031772211</v>
      </c>
      <c r="H97" s="104">
        <v>2.4444926699802507</v>
      </c>
      <c r="I97" s="104">
        <v>6.3121267945707764</v>
      </c>
      <c r="J97" s="104">
        <v>2.7362272034212203</v>
      </c>
      <c r="K97" s="104">
        <v>1.2431824818171933</v>
      </c>
      <c r="L97" s="104">
        <v>2.7006378152889998</v>
      </c>
      <c r="M97" s="104">
        <v>0.38559161783126722</v>
      </c>
      <c r="N97" s="104">
        <v>1.2360731289738314</v>
      </c>
      <c r="O97" s="104">
        <v>1.8947153051237475</v>
      </c>
      <c r="P97" s="104">
        <v>9.8848019598785051</v>
      </c>
      <c r="Q97" s="104">
        <v>3.3775392530597972</v>
      </c>
      <c r="R97" s="104">
        <v>4.4124265408637946</v>
      </c>
      <c r="S97" s="104">
        <v>4.6259490418928335</v>
      </c>
      <c r="T97" s="104">
        <v>3.8997038479038983</v>
      </c>
      <c r="U97" s="104">
        <v>4.8185399040137398</v>
      </c>
      <c r="V97" s="104">
        <v>4.4119438442728569</v>
      </c>
      <c r="W97" s="104">
        <v>6.114446587324414</v>
      </c>
      <c r="X97" s="104">
        <v>4.8914866390602416</v>
      </c>
      <c r="Y97" s="104">
        <v>8.2038073886561431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3.0654754784481729E-2</v>
      </c>
      <c r="D98" s="98">
        <v>8.4237296245021326E-2</v>
      </c>
      <c r="E98" s="98">
        <v>5.9180367228775232E-2</v>
      </c>
      <c r="F98" s="98">
        <v>4.7475503488770714E-2</v>
      </c>
      <c r="G98" s="98">
        <v>0.42042036075739686</v>
      </c>
      <c r="H98" s="98">
        <v>0.38549967055343409</v>
      </c>
      <c r="I98" s="98">
        <v>0.92287457624962754</v>
      </c>
      <c r="J98" s="98">
        <v>0.50687390000696064</v>
      </c>
      <c r="K98" s="98">
        <v>0.18232230370515803</v>
      </c>
      <c r="L98" s="98">
        <v>0.37655097538528842</v>
      </c>
      <c r="M98" s="98">
        <v>6.7135553101690629E-2</v>
      </c>
      <c r="N98" s="98">
        <v>0.15544701747325901</v>
      </c>
      <c r="O98" s="98">
        <v>0.22463506161778632</v>
      </c>
      <c r="P98" s="98">
        <v>2.0008408041484893</v>
      </c>
      <c r="Q98" s="98">
        <v>0.44109771076533583</v>
      </c>
      <c r="R98" s="98">
        <v>0.5490938914379293</v>
      </c>
      <c r="S98" s="98">
        <v>0.63191249528030891</v>
      </c>
      <c r="T98" s="98">
        <v>0.48432818237058728</v>
      </c>
      <c r="U98" s="98">
        <v>0.71516436335971523</v>
      </c>
      <c r="V98" s="98">
        <v>0.73040288562137778</v>
      </c>
      <c r="W98" s="98">
        <v>1.2201587475941316</v>
      </c>
      <c r="X98" s="98">
        <v>4.5503223455771721E-2</v>
      </c>
      <c r="Y98" s="98">
        <v>1.4271511607326195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0.16152416425913071</v>
      </c>
      <c r="D99" s="98">
        <v>0.36715679481922187</v>
      </c>
      <c r="E99" s="98">
        <v>0.32038401179131065</v>
      </c>
      <c r="F99" s="98">
        <v>0.19775360363827474</v>
      </c>
      <c r="G99" s="98">
        <v>2.1800540424198243</v>
      </c>
      <c r="H99" s="98">
        <v>2.0589929994268168</v>
      </c>
      <c r="I99" s="98">
        <v>5.3892522183211486</v>
      </c>
      <c r="J99" s="98">
        <v>2.2293533034142596</v>
      </c>
      <c r="K99" s="98">
        <v>1.0608601781120353</v>
      </c>
      <c r="L99" s="98">
        <v>2.3240868399037113</v>
      </c>
      <c r="M99" s="98">
        <v>0.3184560647295766</v>
      </c>
      <c r="N99" s="98">
        <v>1.0806261115005724</v>
      </c>
      <c r="O99" s="98">
        <v>1.6700802435059612</v>
      </c>
      <c r="P99" s="98">
        <v>7.8839611557300158</v>
      </c>
      <c r="Q99" s="98">
        <v>2.9364415422944612</v>
      </c>
      <c r="R99" s="98">
        <v>3.8633326494258653</v>
      </c>
      <c r="S99" s="98">
        <v>3.9940365466125249</v>
      </c>
      <c r="T99" s="98">
        <v>3.4153756655333112</v>
      </c>
      <c r="U99" s="98">
        <v>4.1033755406540244</v>
      </c>
      <c r="V99" s="98">
        <v>3.6815409586514787</v>
      </c>
      <c r="W99" s="98">
        <v>4.8942878397302829</v>
      </c>
      <c r="X99" s="98">
        <v>4.8459834156044703</v>
      </c>
      <c r="Y99" s="98">
        <v>6.7766562279235236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6.5788589471921144</v>
      </c>
      <c r="D100" s="122">
        <v>12.920220097817332</v>
      </c>
      <c r="E100" s="122">
        <v>10.029020976194612</v>
      </c>
      <c r="F100" s="122">
        <v>9.1354157143455481</v>
      </c>
      <c r="G100" s="122">
        <v>21.169279153541499</v>
      </c>
      <c r="H100" s="122">
        <v>25.863626326147262</v>
      </c>
      <c r="I100" s="122">
        <v>25.657958252833282</v>
      </c>
      <c r="J100" s="122">
        <v>7.2019742442653776</v>
      </c>
      <c r="K100" s="122">
        <v>3.5662732739465333</v>
      </c>
      <c r="L100" s="122">
        <v>3.9447767546665897</v>
      </c>
      <c r="M100" s="122">
        <v>2.2789485541480521</v>
      </c>
      <c r="N100" s="122">
        <v>2.9050998466215709</v>
      </c>
      <c r="O100" s="122">
        <v>3.834255557220116</v>
      </c>
      <c r="P100" s="122">
        <v>11.9148642778206</v>
      </c>
      <c r="Q100" s="122">
        <v>7.4955056211545354</v>
      </c>
      <c r="R100" s="122">
        <v>7.2032662316390077</v>
      </c>
      <c r="S100" s="122">
        <v>9.3746026103443363</v>
      </c>
      <c r="T100" s="122">
        <v>9.1912806272621008</v>
      </c>
      <c r="U100" s="122">
        <v>10.014107201078993</v>
      </c>
      <c r="V100" s="122">
        <v>7.8871042330260055</v>
      </c>
      <c r="W100" s="122">
        <v>7.8119066064781331</v>
      </c>
      <c r="X100" s="122">
        <v>9.5943265837747767</v>
      </c>
      <c r="Y100" s="122">
        <v>8.8977070017586897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0.14383399961223017</v>
      </c>
      <c r="D101" s="98">
        <v>0.40861372272190177</v>
      </c>
      <c r="E101" s="98">
        <v>0.36167053583154463</v>
      </c>
      <c r="F101" s="98">
        <v>0.45754654263613687</v>
      </c>
      <c r="G101" s="98">
        <v>0.8203935990147001</v>
      </c>
      <c r="H101" s="98">
        <v>1.0877576775769264</v>
      </c>
      <c r="I101" s="98">
        <v>1.3665373797517948</v>
      </c>
      <c r="J101" s="98">
        <v>0.61048363658615801</v>
      </c>
      <c r="K101" s="98">
        <v>0.11467864794442273</v>
      </c>
      <c r="L101" s="98">
        <v>9.6516966803009474E-2</v>
      </c>
      <c r="M101" s="98">
        <v>6.7395522332904564E-2</v>
      </c>
      <c r="N101" s="98">
        <v>0.16851122520514103</v>
      </c>
      <c r="O101" s="98">
        <v>0.22185864098353156</v>
      </c>
      <c r="P101" s="98">
        <v>0.83066305901371162</v>
      </c>
      <c r="Q101" s="98">
        <v>0.49195843379134763</v>
      </c>
      <c r="R101" s="98">
        <v>0.45082964217241306</v>
      </c>
      <c r="S101" s="98">
        <v>0.36305479272660424</v>
      </c>
      <c r="T101" s="98">
        <v>0.33247254625737588</v>
      </c>
      <c r="U101" s="98">
        <v>0.38292535738326572</v>
      </c>
      <c r="V101" s="98">
        <v>0.41959923315573061</v>
      </c>
      <c r="W101" s="98">
        <v>0.46670584767185619</v>
      </c>
      <c r="X101" s="98">
        <v>0.95222306498123055</v>
      </c>
      <c r="Y101" s="98">
        <v>0.47751937962913454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1.9815758066181151</v>
      </c>
      <c r="D102" s="98">
        <v>4.4223015262542322</v>
      </c>
      <c r="E102" s="98">
        <v>4.3511999348291557</v>
      </c>
      <c r="F102" s="98">
        <v>3.2809392306189551</v>
      </c>
      <c r="G102" s="98">
        <v>6.1794511542623427</v>
      </c>
      <c r="H102" s="98">
        <v>6.7967424811157686</v>
      </c>
      <c r="I102" s="98">
        <v>6.8473325431316834</v>
      </c>
      <c r="J102" s="98">
        <v>3.7803661686716454</v>
      </c>
      <c r="K102" s="98">
        <v>1.3210431910392162</v>
      </c>
      <c r="L102" s="98">
        <v>1.4022270410738473</v>
      </c>
      <c r="M102" s="98">
        <v>0.73964555307703694</v>
      </c>
      <c r="N102" s="98">
        <v>1.1072041147892593</v>
      </c>
      <c r="O102" s="98">
        <v>1.0869905954708365</v>
      </c>
      <c r="P102" s="98">
        <v>4.6437555330007783</v>
      </c>
      <c r="Q102" s="98">
        <v>2.1055690512587382</v>
      </c>
      <c r="R102" s="98">
        <v>2.5750479585325143</v>
      </c>
      <c r="S102" s="98">
        <v>2.2531536879252547</v>
      </c>
      <c r="T102" s="98">
        <v>2.7889273045307275</v>
      </c>
      <c r="U102" s="98">
        <v>2.8692558839249589</v>
      </c>
      <c r="V102" s="98">
        <v>2.7375429418435187</v>
      </c>
      <c r="W102" s="98">
        <v>2.7266491999580227</v>
      </c>
      <c r="X102" s="98">
        <v>4.566563790350294</v>
      </c>
      <c r="Y102" s="98">
        <v>3.1919316394838742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4.4534491409617694</v>
      </c>
      <c r="D103" s="33">
        <v>8.0893048488411967</v>
      </c>
      <c r="E103" s="33">
        <v>5.3161505055339111</v>
      </c>
      <c r="F103" s="33">
        <v>5.3969299410904554</v>
      </c>
      <c r="G103" s="33">
        <v>14.169434400264455</v>
      </c>
      <c r="H103" s="33">
        <v>17.979126167454567</v>
      </c>
      <c r="I103" s="33">
        <v>17.444088329949803</v>
      </c>
      <c r="J103" s="33">
        <v>2.8111244390075738</v>
      </c>
      <c r="K103" s="33">
        <v>2.1305514349628942</v>
      </c>
      <c r="L103" s="33">
        <v>2.4460327467897329</v>
      </c>
      <c r="M103" s="33">
        <v>1.4719074787381106</v>
      </c>
      <c r="N103" s="33">
        <v>1.6293845066271706</v>
      </c>
      <c r="O103" s="33">
        <v>2.525406320765748</v>
      </c>
      <c r="P103" s="33">
        <v>6.4404456858061101</v>
      </c>
      <c r="Q103" s="33">
        <v>4.8979781361044497</v>
      </c>
      <c r="R103" s="33">
        <v>4.1773886309340797</v>
      </c>
      <c r="S103" s="33">
        <v>6.7583941296924781</v>
      </c>
      <c r="T103" s="33">
        <v>6.0698807764739975</v>
      </c>
      <c r="U103" s="33">
        <v>6.7619259597707675</v>
      </c>
      <c r="V103" s="33">
        <v>4.7299620580267563</v>
      </c>
      <c r="W103" s="33">
        <v>4.618551558848254</v>
      </c>
      <c r="X103" s="33">
        <v>4.0755397284432524</v>
      </c>
      <c r="Y103" s="33">
        <v>5.2282559826456811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4.2397656710589045E-2</v>
      </c>
      <c r="D105" s="117">
        <f t="shared" si="35"/>
        <v>2.437918215439213E-2</v>
      </c>
      <c r="E105" s="117">
        <f t="shared" si="35"/>
        <v>1.3640200792600331E-2</v>
      </c>
      <c r="F105" s="117">
        <f t="shared" si="35"/>
        <v>3.6660127690848664E-2</v>
      </c>
      <c r="G105" s="117">
        <f t="shared" si="35"/>
        <v>4.320293892552813E-2</v>
      </c>
      <c r="H105" s="117">
        <f t="shared" si="35"/>
        <v>7.3061190242916851E-2</v>
      </c>
      <c r="I105" s="117">
        <f t="shared" si="35"/>
        <v>6.493866258768391E-2</v>
      </c>
      <c r="J105" s="117">
        <f t="shared" si="35"/>
        <v>3.2560020228785153E-2</v>
      </c>
      <c r="K105" s="117">
        <f t="shared" si="35"/>
        <v>1.061229571655648E-2</v>
      </c>
      <c r="L105" s="117">
        <f t="shared" si="35"/>
        <v>0</v>
      </c>
      <c r="M105" s="117">
        <f t="shared" si="35"/>
        <v>1.4248814866073944E-2</v>
      </c>
      <c r="N105" s="117">
        <f t="shared" si="35"/>
        <v>3.0406842307873251E-2</v>
      </c>
      <c r="O105" s="117">
        <f t="shared" si="35"/>
        <v>2.0369496618200523E-2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1.0854819175780335E-2</v>
      </c>
      <c r="S105" s="117">
        <f t="shared" si="36"/>
        <v>1.7839456418447287E-2</v>
      </c>
      <c r="T105" s="117">
        <f t="shared" si="36"/>
        <v>1.9421732994845141E-2</v>
      </c>
      <c r="U105" s="117">
        <f t="shared" si="36"/>
        <v>1.8605508162565725E-2</v>
      </c>
      <c r="V105" s="117">
        <f t="shared" si="36"/>
        <v>1.7947523312348602E-2</v>
      </c>
      <c r="W105" s="117">
        <f t="shared" ref="W105:Y105" si="37">W106+W109+W111+W120</f>
        <v>1.0126299984830153E-2</v>
      </c>
      <c r="X105" s="117">
        <f t="shared" si="37"/>
        <v>1.3424039987646049E-2</v>
      </c>
      <c r="Y105" s="117">
        <f t="shared" si="37"/>
        <v>1.4012960523882786E-2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3.0053494890768077E-2</v>
      </c>
      <c r="D106" s="122">
        <f t="shared" si="38"/>
        <v>1.6796670373889894E-2</v>
      </c>
      <c r="E106" s="122">
        <f t="shared" si="38"/>
        <v>8.8305984422348566E-3</v>
      </c>
      <c r="F106" s="122">
        <f t="shared" si="38"/>
        <v>2.636941673071962E-2</v>
      </c>
      <c r="G106" s="122">
        <f t="shared" si="38"/>
        <v>3.2151674113879015E-2</v>
      </c>
      <c r="H106" s="122">
        <f t="shared" si="38"/>
        <v>5.3422929585379468E-2</v>
      </c>
      <c r="I106" s="122">
        <f t="shared" si="38"/>
        <v>4.7933935198239436E-2</v>
      </c>
      <c r="J106" s="122">
        <f t="shared" si="38"/>
        <v>2.4189423828107424E-2</v>
      </c>
      <c r="K106" s="122">
        <f t="shared" si="38"/>
        <v>8.121089994493385E-3</v>
      </c>
      <c r="L106" s="122">
        <f t="shared" si="38"/>
        <v>0</v>
      </c>
      <c r="M106" s="122">
        <f t="shared" si="38"/>
        <v>1.0460253775751752E-2</v>
      </c>
      <c r="N106" s="122">
        <f t="shared" si="38"/>
        <v>2.2887181191750719E-2</v>
      </c>
      <c r="O106" s="122">
        <f t="shared" si="38"/>
        <v>1.5615481437333437E-2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8.0699936714847022E-3</v>
      </c>
      <c r="S106" s="122">
        <f t="shared" si="39"/>
        <v>1.2791553679296186E-2</v>
      </c>
      <c r="T106" s="122">
        <f t="shared" si="39"/>
        <v>1.3740939894571431E-2</v>
      </c>
      <c r="U106" s="122">
        <f t="shared" si="39"/>
        <v>1.3266318085177711E-2</v>
      </c>
      <c r="V106" s="122">
        <f t="shared" si="39"/>
        <v>1.2782638133357402E-2</v>
      </c>
      <c r="W106" s="122">
        <f t="shared" ref="W106:Y106" si="40">SUM(W107:W108)</f>
        <v>7.4379246714887581E-3</v>
      </c>
      <c r="X106" s="122">
        <f t="shared" si="40"/>
        <v>9.9206861496709802E-3</v>
      </c>
      <c r="Y106" s="122">
        <f t="shared" si="40"/>
        <v>9.9310277327377856E-3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2.9903329132153923E-2</v>
      </c>
      <c r="D107" s="98">
        <v>1.6713766907927901E-2</v>
      </c>
      <c r="E107" s="98">
        <v>8.791285786147145E-3</v>
      </c>
      <c r="F107" s="98">
        <v>2.6245103503503044E-2</v>
      </c>
      <c r="G107" s="98">
        <v>3.2002216729566026E-2</v>
      </c>
      <c r="H107" s="98">
        <v>5.318217738279505E-2</v>
      </c>
      <c r="I107" s="98">
        <v>4.7725217595891309E-2</v>
      </c>
      <c r="J107" s="98">
        <v>2.4088874299994924E-2</v>
      </c>
      <c r="K107" s="98">
        <v>8.0878954057998029E-3</v>
      </c>
      <c r="L107" s="98">
        <v>0</v>
      </c>
      <c r="M107" s="98">
        <v>1.0416112746487988E-2</v>
      </c>
      <c r="N107" s="98">
        <v>2.2797294691857022E-2</v>
      </c>
      <c r="O107" s="98">
        <v>1.5550341212407958E-2</v>
      </c>
      <c r="P107" s="98">
        <v>0</v>
      </c>
      <c r="Q107" s="98">
        <v>0</v>
      </c>
      <c r="R107" s="98">
        <v>8.0390088831695586E-3</v>
      </c>
      <c r="S107" s="98">
        <v>1.2742826192763195E-2</v>
      </c>
      <c r="T107" s="98">
        <v>1.3689131165791929E-2</v>
      </c>
      <c r="U107" s="98">
        <v>1.3215990275823847E-2</v>
      </c>
      <c r="V107" s="98">
        <v>1.2734387475962571E-2</v>
      </c>
      <c r="W107" s="98">
        <v>7.4021143024197928E-3</v>
      </c>
      <c r="X107" s="98">
        <v>9.87118174145773E-3</v>
      </c>
      <c r="Y107" s="98">
        <v>9.8838646405886577E-3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1.5016575861415382E-4</v>
      </c>
      <c r="D108" s="98">
        <v>8.2903465961994428E-5</v>
      </c>
      <c r="E108" s="98">
        <v>3.9312656087711739E-5</v>
      </c>
      <c r="F108" s="98">
        <v>1.2431322721657664E-4</v>
      </c>
      <c r="G108" s="98">
        <v>1.4945738431298877E-4</v>
      </c>
      <c r="H108" s="98">
        <v>2.4075220258441984E-4</v>
      </c>
      <c r="I108" s="98">
        <v>2.0871760234812724E-4</v>
      </c>
      <c r="J108" s="98">
        <v>1.0054952811250025E-4</v>
      </c>
      <c r="K108" s="98">
        <v>3.3194588693582774E-5</v>
      </c>
      <c r="L108" s="98">
        <v>0</v>
      </c>
      <c r="M108" s="98">
        <v>4.4141029263764612E-5</v>
      </c>
      <c r="N108" s="98">
        <v>8.9886499893696275E-5</v>
      </c>
      <c r="O108" s="98">
        <v>6.5140224925479747E-5</v>
      </c>
      <c r="P108" s="98">
        <v>0</v>
      </c>
      <c r="Q108" s="98">
        <v>0</v>
      </c>
      <c r="R108" s="98">
        <v>3.0984788315143869E-5</v>
      </c>
      <c r="S108" s="98">
        <v>4.872748653299027E-5</v>
      </c>
      <c r="T108" s="98">
        <v>5.1808728779503043E-5</v>
      </c>
      <c r="U108" s="98">
        <v>5.0327809353864582E-5</v>
      </c>
      <c r="V108" s="98">
        <v>4.8250657394830237E-5</v>
      </c>
      <c r="W108" s="98">
        <v>3.5810369068965741E-5</v>
      </c>
      <c r="X108" s="98">
        <v>4.9504408213250568E-5</v>
      </c>
      <c r="Y108" s="98">
        <v>4.716309214912833E-5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1.1965827128049642E-3</v>
      </c>
      <c r="D109" s="122">
        <f t="shared" si="41"/>
        <v>1.3539775150405247E-3</v>
      </c>
      <c r="E109" s="122">
        <f t="shared" si="41"/>
        <v>1.9711606928558114E-3</v>
      </c>
      <c r="F109" s="122">
        <f t="shared" si="41"/>
        <v>1.1798376933482763E-3</v>
      </c>
      <c r="G109" s="122">
        <f t="shared" si="41"/>
        <v>1.3717594436986858E-3</v>
      </c>
      <c r="H109" s="122">
        <f t="shared" si="41"/>
        <v>3.2622438625298424E-3</v>
      </c>
      <c r="I109" s="122">
        <f t="shared" si="41"/>
        <v>3.2644252674515822E-3</v>
      </c>
      <c r="J109" s="122">
        <f t="shared" si="41"/>
        <v>2.0883618413785237E-3</v>
      </c>
      <c r="K109" s="122">
        <f t="shared" si="41"/>
        <v>5.0047441777576601E-4</v>
      </c>
      <c r="L109" s="122">
        <f t="shared" si="41"/>
        <v>0</v>
      </c>
      <c r="M109" s="122">
        <f t="shared" si="41"/>
        <v>4.3904798314468976E-4</v>
      </c>
      <c r="N109" s="122">
        <f t="shared" si="41"/>
        <v>1.8678640969192245E-3</v>
      </c>
      <c r="O109" s="122">
        <f t="shared" si="41"/>
        <v>8.7588013516093257E-4</v>
      </c>
      <c r="P109" s="122">
        <f t="shared" si="41"/>
        <v>0</v>
      </c>
      <c r="Q109" s="122">
        <f t="shared" si="41"/>
        <v>0</v>
      </c>
      <c r="R109" s="122">
        <f t="shared" si="41"/>
        <v>5.3813633666777139E-4</v>
      </c>
      <c r="S109" s="122">
        <f t="shared" si="41"/>
        <v>1.1188772363370722E-3</v>
      </c>
      <c r="T109" s="122">
        <f t="shared" si="41"/>
        <v>1.600886573627667E-3</v>
      </c>
      <c r="U109" s="122">
        <f t="shared" si="41"/>
        <v>1.1906888148099199E-3</v>
      </c>
      <c r="V109" s="122">
        <f t="shared" si="41"/>
        <v>7.5496021789776813E-4</v>
      </c>
      <c r="W109" s="122">
        <f t="shared" si="41"/>
        <v>1.370108469060947E-4</v>
      </c>
      <c r="X109" s="122">
        <f t="shared" si="41"/>
        <v>4.9486159642819609E-4</v>
      </c>
      <c r="Y109" s="122">
        <f t="shared" si="41"/>
        <v>2.9587161140604972E-4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1.1965827128049642E-3</v>
      </c>
      <c r="D110" s="98">
        <v>1.3539775150405247E-3</v>
      </c>
      <c r="E110" s="98">
        <v>1.9711606928558114E-3</v>
      </c>
      <c r="F110" s="98">
        <v>1.1798376933482763E-3</v>
      </c>
      <c r="G110" s="98">
        <v>1.3717594436986858E-3</v>
      </c>
      <c r="H110" s="98">
        <v>3.2622438625298424E-3</v>
      </c>
      <c r="I110" s="98">
        <v>3.2644252674515822E-3</v>
      </c>
      <c r="J110" s="98">
        <v>2.0883618413785237E-3</v>
      </c>
      <c r="K110" s="98">
        <v>5.0047441777576601E-4</v>
      </c>
      <c r="L110" s="98">
        <v>0</v>
      </c>
      <c r="M110" s="98">
        <v>4.3904798314468976E-4</v>
      </c>
      <c r="N110" s="98">
        <v>1.8678640969192245E-3</v>
      </c>
      <c r="O110" s="98">
        <v>8.7588013516093257E-4</v>
      </c>
      <c r="P110" s="98">
        <v>0</v>
      </c>
      <c r="Q110" s="98">
        <v>0</v>
      </c>
      <c r="R110" s="98">
        <v>5.3813633666777139E-4</v>
      </c>
      <c r="S110" s="98">
        <v>1.1188772363370722E-3</v>
      </c>
      <c r="T110" s="98">
        <v>1.600886573627667E-3</v>
      </c>
      <c r="U110" s="98">
        <v>1.1906888148099199E-3</v>
      </c>
      <c r="V110" s="98">
        <v>7.5496021789776813E-4</v>
      </c>
      <c r="W110" s="98">
        <v>1.370108469060947E-4</v>
      </c>
      <c r="X110" s="98">
        <v>4.9486159642819609E-4</v>
      </c>
      <c r="Y110" s="98">
        <v>2.9587161140604972E-4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7.2340266633627512E-3</v>
      </c>
      <c r="D111" s="122">
        <v>4.0896437839698912E-3</v>
      </c>
      <c r="E111" s="122">
        <v>1.8623394861964748E-3</v>
      </c>
      <c r="F111" s="122">
        <v>5.8075033067201704E-3</v>
      </c>
      <c r="G111" s="122">
        <v>6.4187245123262507E-3</v>
      </c>
      <c r="H111" s="122">
        <v>1.0673997913057377E-2</v>
      </c>
      <c r="I111" s="122">
        <v>9.1162072421043759E-3</v>
      </c>
      <c r="J111" s="122">
        <v>4.2632339883461315E-3</v>
      </c>
      <c r="K111" s="122">
        <v>1.3887405842381046E-3</v>
      </c>
      <c r="L111" s="122">
        <v>0</v>
      </c>
      <c r="M111" s="122">
        <v>2.3646364201376203E-3</v>
      </c>
      <c r="N111" s="122">
        <v>4.194528729121608E-3</v>
      </c>
      <c r="O111" s="122">
        <v>2.8334520478425261E-3</v>
      </c>
      <c r="P111" s="122">
        <v>0</v>
      </c>
      <c r="Q111" s="122">
        <v>0</v>
      </c>
      <c r="R111" s="122">
        <v>1.5877332080207148E-3</v>
      </c>
      <c r="S111" s="122">
        <v>2.6624497608536755E-3</v>
      </c>
      <c r="T111" s="122">
        <v>2.8050395326507053E-3</v>
      </c>
      <c r="U111" s="122">
        <v>2.8261658337228441E-3</v>
      </c>
      <c r="V111" s="122">
        <v>2.9185074374608027E-3</v>
      </c>
      <c r="W111" s="122">
        <v>1.6412892941303921E-3</v>
      </c>
      <c r="X111" s="122">
        <v>1.8945789162742445E-3</v>
      </c>
      <c r="Y111" s="122">
        <v>2.3574647529387956E-3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8.1170743496706502E-4</v>
      </c>
      <c r="D112" s="98">
        <v>1.6698762477572622E-3</v>
      </c>
      <c r="E112" s="98">
        <v>4.7378377659528848E-4</v>
      </c>
      <c r="F112" s="98">
        <v>5.8891215447347994E-4</v>
      </c>
      <c r="G112" s="98">
        <v>7.2722785894310663E-4</v>
      </c>
      <c r="H112" s="98">
        <v>1.4362064939458278E-3</v>
      </c>
      <c r="I112" s="98">
        <v>6.8074798969876855E-3</v>
      </c>
      <c r="J112" s="98">
        <v>4.2632339883461315E-3</v>
      </c>
      <c r="K112" s="98">
        <v>1.2110106060216307E-3</v>
      </c>
      <c r="L112" s="98">
        <v>0</v>
      </c>
      <c r="M112" s="98">
        <v>8.3636122061017562E-4</v>
      </c>
      <c r="N112" s="98">
        <v>2.2707203443293775E-3</v>
      </c>
      <c r="O112" s="98">
        <v>2.0929770134852353E-3</v>
      </c>
      <c r="P112" s="98">
        <v>0</v>
      </c>
      <c r="Q112" s="98">
        <v>0</v>
      </c>
      <c r="R112" s="98">
        <v>1.4972802881618472E-3</v>
      </c>
      <c r="S112" s="98">
        <v>1.4790483207400547E-3</v>
      </c>
      <c r="T112" s="98">
        <v>2.2618919520899939E-3</v>
      </c>
      <c r="U112" s="98">
        <v>1.8258983577467628E-3</v>
      </c>
      <c r="V112" s="98">
        <v>2.0990998893447295E-3</v>
      </c>
      <c r="W112" s="98">
        <v>1.5668214746875871E-3</v>
      </c>
      <c r="X112" s="98">
        <v>1.7233503564052868E-3</v>
      </c>
      <c r="Y112" s="98">
        <v>2.3007807595995262E-3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7.4467819442805092E-5</v>
      </c>
      <c r="X113" s="98">
        <v>1.1645696705920872E-4</v>
      </c>
      <c r="Y113" s="98">
        <v>5.6683993339269596E-5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1.5636049786521399E-5</v>
      </c>
      <c r="X114" s="101">
        <v>2.8028670785215416E-6</v>
      </c>
      <c r="Y114" s="101">
        <v>1.098577128206613E-5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5.8831769656283692E-5</v>
      </c>
      <c r="X115" s="104">
        <v>1.1365409998068719E-4</v>
      </c>
      <c r="Y115" s="104">
        <v>4.5698222057203465E-5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6.221610174564237E-3</v>
      </c>
      <c r="D116" s="101">
        <v>2.3145474683654854E-3</v>
      </c>
      <c r="E116" s="101">
        <v>1.3885557096011863E-3</v>
      </c>
      <c r="F116" s="101">
        <v>5.0097966804484402E-3</v>
      </c>
      <c r="G116" s="101">
        <v>5.1919434024270163E-3</v>
      </c>
      <c r="H116" s="101">
        <v>8.6478567388814185E-3</v>
      </c>
      <c r="I116" s="101">
        <v>1.938991708133867E-3</v>
      </c>
      <c r="J116" s="101">
        <v>0</v>
      </c>
      <c r="K116" s="101">
        <v>8.8804192678763446E-5</v>
      </c>
      <c r="L116" s="101">
        <v>0</v>
      </c>
      <c r="M116" s="101">
        <v>1.3243663587917136E-3</v>
      </c>
      <c r="N116" s="101">
        <v>1.5389187291877365E-3</v>
      </c>
      <c r="O116" s="101">
        <v>5.5533576279937164E-4</v>
      </c>
      <c r="P116" s="101">
        <v>0</v>
      </c>
      <c r="Q116" s="101">
        <v>0</v>
      </c>
      <c r="R116" s="101">
        <v>9.0452919858867605E-5</v>
      </c>
      <c r="S116" s="101">
        <v>7.2742728071875087E-4</v>
      </c>
      <c r="T116" s="101">
        <v>3.6173647419902909E-4</v>
      </c>
      <c r="U116" s="101">
        <v>6.3608185856139281E-4</v>
      </c>
      <c r="V116" s="101">
        <v>4.5472381160814986E-4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2.0070905383144904E-4</v>
      </c>
      <c r="D117" s="104">
        <v>1.0522006784714293E-4</v>
      </c>
      <c r="E117" s="104">
        <v>0</v>
      </c>
      <c r="F117" s="104">
        <v>2.0879447179825063E-4</v>
      </c>
      <c r="G117" s="104">
        <v>4.9955325095612819E-4</v>
      </c>
      <c r="H117" s="104">
        <v>5.8993468023013033E-4</v>
      </c>
      <c r="I117" s="104">
        <v>3.6973563698282428E-4</v>
      </c>
      <c r="J117" s="104">
        <v>0</v>
      </c>
      <c r="K117" s="104">
        <v>8.8925785537710542E-5</v>
      </c>
      <c r="L117" s="104">
        <v>0</v>
      </c>
      <c r="M117" s="104">
        <v>2.0390884073573097E-4</v>
      </c>
      <c r="N117" s="104">
        <v>3.8488965560449367E-4</v>
      </c>
      <c r="O117" s="104">
        <v>1.8513927155791943E-4</v>
      </c>
      <c r="P117" s="104">
        <v>0</v>
      </c>
      <c r="Q117" s="104">
        <v>0</v>
      </c>
      <c r="R117" s="104">
        <v>0</v>
      </c>
      <c r="S117" s="104">
        <v>4.5597415939486991E-4</v>
      </c>
      <c r="T117" s="104">
        <v>1.8141110636168208E-4</v>
      </c>
      <c r="U117" s="104">
        <v>3.6418561741468822E-4</v>
      </c>
      <c r="V117" s="104">
        <v>3.6468373650792331E-4</v>
      </c>
      <c r="W117" s="104">
        <v>0</v>
      </c>
      <c r="X117" s="104">
        <v>5.4771592809748862E-5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3.2015409696586665E-5</v>
      </c>
      <c r="D118" s="98">
        <v>1.9635733390447859E-5</v>
      </c>
      <c r="E118" s="98">
        <v>0</v>
      </c>
      <c r="F118" s="98">
        <v>4.042188462219729E-5</v>
      </c>
      <c r="G118" s="98">
        <v>8.076309373701339E-5</v>
      </c>
      <c r="H118" s="98">
        <v>9.3033465663285535E-5</v>
      </c>
      <c r="I118" s="98">
        <v>5.4057789143019419E-5</v>
      </c>
      <c r="J118" s="98">
        <v>0</v>
      </c>
      <c r="K118" s="98">
        <v>1.3041652625547787E-5</v>
      </c>
      <c r="L118" s="98">
        <v>0</v>
      </c>
      <c r="M118" s="98">
        <v>3.5502672184923662E-5</v>
      </c>
      <c r="N118" s="98">
        <v>4.8403243802976496E-5</v>
      </c>
      <c r="O118" s="98">
        <v>2.19498789933346E-5</v>
      </c>
      <c r="P118" s="98">
        <v>0</v>
      </c>
      <c r="Q118" s="98">
        <v>0</v>
      </c>
      <c r="R118" s="98">
        <v>0</v>
      </c>
      <c r="S118" s="98">
        <v>6.22868445452341E-5</v>
      </c>
      <c r="T118" s="98">
        <v>2.2530559968859452E-5</v>
      </c>
      <c r="U118" s="98">
        <v>5.4052177715948542E-5</v>
      </c>
      <c r="V118" s="98">
        <v>6.0373853994162502E-5</v>
      </c>
      <c r="W118" s="98">
        <v>0</v>
      </c>
      <c r="X118" s="98">
        <v>5.0951463441579851E-7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1.6869364413486237E-4</v>
      </c>
      <c r="D119" s="98">
        <v>8.5584334456695072E-5</v>
      </c>
      <c r="E119" s="98">
        <v>0</v>
      </c>
      <c r="F119" s="98">
        <v>1.6837258717605335E-4</v>
      </c>
      <c r="G119" s="98">
        <v>4.1879015721911484E-4</v>
      </c>
      <c r="H119" s="98">
        <v>4.9690121456684477E-4</v>
      </c>
      <c r="I119" s="98">
        <v>3.1567784783980487E-4</v>
      </c>
      <c r="J119" s="98">
        <v>0</v>
      </c>
      <c r="K119" s="98">
        <v>7.5884132912162756E-5</v>
      </c>
      <c r="L119" s="98">
        <v>0</v>
      </c>
      <c r="M119" s="98">
        <v>1.684061685508073E-4</v>
      </c>
      <c r="N119" s="98">
        <v>3.3648641180151719E-4</v>
      </c>
      <c r="O119" s="98">
        <v>1.6318939256458481E-4</v>
      </c>
      <c r="P119" s="98">
        <v>0</v>
      </c>
      <c r="Q119" s="98">
        <v>0</v>
      </c>
      <c r="R119" s="98">
        <v>0</v>
      </c>
      <c r="S119" s="98">
        <v>3.9368731484963582E-4</v>
      </c>
      <c r="T119" s="98">
        <v>1.5888054639282261E-4</v>
      </c>
      <c r="U119" s="98">
        <v>3.1013343969873969E-4</v>
      </c>
      <c r="V119" s="98">
        <v>3.043098825137608E-4</v>
      </c>
      <c r="W119" s="98">
        <v>0</v>
      </c>
      <c r="X119" s="98">
        <v>5.4262078175333065E-5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3.9135524436532529E-3</v>
      </c>
      <c r="D120" s="122">
        <v>2.1388904814918217E-3</v>
      </c>
      <c r="E120" s="122">
        <v>9.7610217131318712E-4</v>
      </c>
      <c r="F120" s="122">
        <v>3.3033699600605966E-3</v>
      </c>
      <c r="G120" s="122">
        <v>3.2607808556241744E-3</v>
      </c>
      <c r="H120" s="122">
        <v>5.7020188819501532E-3</v>
      </c>
      <c r="I120" s="122">
        <v>4.6240948798885132E-3</v>
      </c>
      <c r="J120" s="122">
        <v>2.0190005709530764E-3</v>
      </c>
      <c r="K120" s="122">
        <v>6.0199072004922353E-4</v>
      </c>
      <c r="L120" s="122">
        <v>0</v>
      </c>
      <c r="M120" s="122">
        <v>9.8487668703988135E-4</v>
      </c>
      <c r="N120" s="122">
        <v>1.4572682900817011E-3</v>
      </c>
      <c r="O120" s="122">
        <v>1.0446829978636278E-3</v>
      </c>
      <c r="P120" s="122">
        <v>0</v>
      </c>
      <c r="Q120" s="122">
        <v>0</v>
      </c>
      <c r="R120" s="122">
        <v>6.5895595960714583E-4</v>
      </c>
      <c r="S120" s="122">
        <v>1.2665757419603528E-3</v>
      </c>
      <c r="T120" s="122">
        <v>1.2748669939953378E-3</v>
      </c>
      <c r="U120" s="122">
        <v>1.3223354288552525E-3</v>
      </c>
      <c r="V120" s="122">
        <v>1.4914175236326295E-3</v>
      </c>
      <c r="W120" s="122">
        <v>9.1007517230490796E-4</v>
      </c>
      <c r="X120" s="122">
        <v>1.1139133252726281E-3</v>
      </c>
      <c r="Y120" s="122">
        <v>1.4285964268001556E-3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1.2295638587481224E-3</v>
      </c>
      <c r="D121" s="98">
        <v>7.5816144019249393E-4</v>
      </c>
      <c r="E121" s="98">
        <v>4.2244659561448106E-4</v>
      </c>
      <c r="F121" s="98">
        <v>1.2495137894233215E-3</v>
      </c>
      <c r="G121" s="98">
        <v>1.0089680141191115E-3</v>
      </c>
      <c r="H121" s="98">
        <v>1.5738018428176847E-3</v>
      </c>
      <c r="I121" s="98">
        <v>1.2810810656738796E-3</v>
      </c>
      <c r="J121" s="98">
        <v>1.1558849446746335E-3</v>
      </c>
      <c r="K121" s="98">
        <v>2.1071285785549112E-4</v>
      </c>
      <c r="L121" s="98">
        <v>0</v>
      </c>
      <c r="M121" s="98">
        <v>3.3756428915604399E-4</v>
      </c>
      <c r="N121" s="98">
        <v>5.7836323332119313E-4</v>
      </c>
      <c r="O121" s="98">
        <v>3.252623386387448E-4</v>
      </c>
      <c r="P121" s="98">
        <v>0</v>
      </c>
      <c r="Q121" s="98">
        <v>0</v>
      </c>
      <c r="R121" s="98">
        <v>2.6253037736276725E-4</v>
      </c>
      <c r="S121" s="98">
        <v>3.2784470095855009E-4</v>
      </c>
      <c r="T121" s="98">
        <v>3.8274974825441908E-4</v>
      </c>
      <c r="U121" s="98">
        <v>3.8335688239967688E-4</v>
      </c>
      <c r="V121" s="98">
        <v>5.5200102750020544E-4</v>
      </c>
      <c r="W121" s="98">
        <v>3.1805076402169861E-4</v>
      </c>
      <c r="X121" s="98">
        <v>5.9827514419774359E-4</v>
      </c>
      <c r="Y121" s="98">
        <v>5.3243230016411579E-4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2.6839885849051304E-3</v>
      </c>
      <c r="D122" s="33">
        <v>1.3807290412993279E-3</v>
      </c>
      <c r="E122" s="33">
        <v>5.5365557569870606E-4</v>
      </c>
      <c r="F122" s="33">
        <v>2.0538561706372753E-3</v>
      </c>
      <c r="G122" s="33">
        <v>2.2518128415050629E-3</v>
      </c>
      <c r="H122" s="33">
        <v>4.128217039132469E-3</v>
      </c>
      <c r="I122" s="33">
        <v>3.3430138142146338E-3</v>
      </c>
      <c r="J122" s="33">
        <v>8.6311562627844286E-4</v>
      </c>
      <c r="K122" s="33">
        <v>3.9127786219373236E-4</v>
      </c>
      <c r="L122" s="33">
        <v>0</v>
      </c>
      <c r="M122" s="33">
        <v>6.4731239788383735E-4</v>
      </c>
      <c r="N122" s="33">
        <v>8.7890505676050811E-4</v>
      </c>
      <c r="O122" s="33">
        <v>7.1942065922488304E-4</v>
      </c>
      <c r="P122" s="33">
        <v>0</v>
      </c>
      <c r="Q122" s="33">
        <v>0</v>
      </c>
      <c r="R122" s="33">
        <v>3.9642558224437852E-4</v>
      </c>
      <c r="S122" s="33">
        <v>9.387310410018027E-4</v>
      </c>
      <c r="T122" s="33">
        <v>8.921172457409186E-4</v>
      </c>
      <c r="U122" s="33">
        <v>9.389785464555757E-4</v>
      </c>
      <c r="V122" s="33">
        <v>9.394164961324242E-4</v>
      </c>
      <c r="W122" s="33">
        <v>5.9202440828320935E-4</v>
      </c>
      <c r="X122" s="33">
        <v>5.1563818107488448E-4</v>
      </c>
      <c r="Y122" s="33">
        <v>8.9616412663603984E-4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50.762377894204839</v>
      </c>
      <c r="G124" s="117">
        <f t="shared" si="42"/>
        <v>1.0227877683821553</v>
      </c>
      <c r="H124" s="117">
        <f t="shared" si="42"/>
        <v>2.8723714270541483</v>
      </c>
      <c r="I124" s="117">
        <f t="shared" si="42"/>
        <v>0</v>
      </c>
      <c r="J124" s="117">
        <f t="shared" si="42"/>
        <v>1.0681453204653388</v>
      </c>
      <c r="K124" s="117">
        <f t="shared" si="42"/>
        <v>6.154657171905427</v>
      </c>
      <c r="L124" s="117">
        <f t="shared" si="42"/>
        <v>12.571670918989799</v>
      </c>
      <c r="M124" s="117">
        <f t="shared" si="42"/>
        <v>77.066532208849736</v>
      </c>
      <c r="N124" s="117">
        <f t="shared" si="42"/>
        <v>48.495439603627922</v>
      </c>
      <c r="O124" s="117">
        <f t="shared" si="42"/>
        <v>42.115585907236181</v>
      </c>
      <c r="P124" s="117">
        <f t="shared" si="42"/>
        <v>29.461358736081959</v>
      </c>
      <c r="Q124" s="117">
        <f t="shared" si="42"/>
        <v>11.068188773090727</v>
      </c>
      <c r="R124" s="117">
        <f t="shared" ref="R124:V124" si="43">R125+R128+R130+R139</f>
        <v>10.413676202882106</v>
      </c>
      <c r="S124" s="117">
        <f t="shared" si="43"/>
        <v>5.5021295122179668</v>
      </c>
      <c r="T124" s="117">
        <f t="shared" si="43"/>
        <v>7.3736558045921905</v>
      </c>
      <c r="U124" s="117">
        <f t="shared" si="43"/>
        <v>4.694997629075746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3.3965311025702638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38.598618184858026</v>
      </c>
      <c r="G125" s="122">
        <f t="shared" si="45"/>
        <v>0.82279386668475307</v>
      </c>
      <c r="H125" s="122">
        <f t="shared" si="45"/>
        <v>2.1279476687749259</v>
      </c>
      <c r="I125" s="122">
        <f t="shared" si="45"/>
        <v>0</v>
      </c>
      <c r="J125" s="122">
        <f t="shared" si="45"/>
        <v>0.55736965144700656</v>
      </c>
      <c r="K125" s="122">
        <f t="shared" si="45"/>
        <v>3.0853542184506062</v>
      </c>
      <c r="L125" s="122">
        <f t="shared" si="45"/>
        <v>8.065711365050694</v>
      </c>
      <c r="M125" s="122">
        <f t="shared" si="45"/>
        <v>58.475659177380066</v>
      </c>
      <c r="N125" s="122">
        <f t="shared" si="45"/>
        <v>36.011948914492322</v>
      </c>
      <c r="O125" s="122">
        <f t="shared" si="45"/>
        <v>32.043889584068374</v>
      </c>
      <c r="P125" s="122">
        <f t="shared" si="45"/>
        <v>22.244442980487065</v>
      </c>
      <c r="Q125" s="122">
        <f t="shared" si="45"/>
        <v>8.4648179069211267</v>
      </c>
      <c r="R125" s="122">
        <f t="shared" ref="R125:V125" si="46">SUM(R126:R127)</f>
        <v>7.7215967317622276</v>
      </c>
      <c r="S125" s="122">
        <f t="shared" si="46"/>
        <v>3.89281890355619</v>
      </c>
      <c r="T125" s="122">
        <f t="shared" si="46"/>
        <v>5.2704469547015309</v>
      </c>
      <c r="U125" s="122">
        <f t="shared" si="46"/>
        <v>3.207015990157327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2.3394999371324725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38.416652886131104</v>
      </c>
      <c r="G126" s="98">
        <v>0.81896910102222764</v>
      </c>
      <c r="H126" s="98">
        <v>2.1183580020865205</v>
      </c>
      <c r="I126" s="98">
        <v>0</v>
      </c>
      <c r="J126" s="98">
        <v>0.55505280190832085</v>
      </c>
      <c r="K126" s="98">
        <v>3.0727429723832773</v>
      </c>
      <c r="L126" s="98">
        <v>8.0317360123095867</v>
      </c>
      <c r="M126" s="98">
        <v>58.228898836923491</v>
      </c>
      <c r="N126" s="98">
        <v>35.870516554816632</v>
      </c>
      <c r="O126" s="98">
        <v>31.910217997741036</v>
      </c>
      <c r="P126" s="98">
        <v>22.149223137458819</v>
      </c>
      <c r="Q126" s="98">
        <v>8.4322013884819427</v>
      </c>
      <c r="R126" s="98">
        <v>7.6919496155527121</v>
      </c>
      <c r="S126" s="98">
        <v>3.8779897994884469</v>
      </c>
      <c r="T126" s="98">
        <v>5.2505753040780707</v>
      </c>
      <c r="U126" s="98">
        <v>3.1948496838535632</v>
      </c>
      <c r="V126" s="98">
        <v>0</v>
      </c>
      <c r="W126" s="98">
        <v>0</v>
      </c>
      <c r="X126" s="98">
        <v>0</v>
      </c>
      <c r="Y126" s="98">
        <v>2.3283895008224289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0.18196529872692396</v>
      </c>
      <c r="G127" s="98">
        <v>3.8247656625254615E-3</v>
      </c>
      <c r="H127" s="98">
        <v>9.5896666884054769E-3</v>
      </c>
      <c r="I127" s="98">
        <v>0</v>
      </c>
      <c r="J127" s="98">
        <v>2.3168495386857702E-3</v>
      </c>
      <c r="K127" s="98">
        <v>1.2611246067328856E-2</v>
      </c>
      <c r="L127" s="98">
        <v>3.3975352741106586E-2</v>
      </c>
      <c r="M127" s="98">
        <v>0.24676034045657333</v>
      </c>
      <c r="N127" s="98">
        <v>0.14143235967568718</v>
      </c>
      <c r="O127" s="98">
        <v>0.13367158632733742</v>
      </c>
      <c r="P127" s="98">
        <v>9.5219843028246015E-2</v>
      </c>
      <c r="Q127" s="98">
        <v>3.2616518439184651E-2</v>
      </c>
      <c r="R127" s="98">
        <v>2.9647116209515222E-2</v>
      </c>
      <c r="S127" s="98">
        <v>1.4829104067743015E-2</v>
      </c>
      <c r="T127" s="98">
        <v>1.9871650623460194E-2</v>
      </c>
      <c r="U127" s="98">
        <v>1.2166306303763794E-2</v>
      </c>
      <c r="V127" s="98">
        <v>0</v>
      </c>
      <c r="W127" s="98">
        <v>0</v>
      </c>
      <c r="X127" s="98">
        <v>0</v>
      </c>
      <c r="Y127" s="98">
        <v>1.1110436310043485E-2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1.182299963317003</v>
      </c>
      <c r="G128" s="122">
        <f t="shared" si="48"/>
        <v>2.4336028649321134E-2</v>
      </c>
      <c r="H128" s="122">
        <f t="shared" si="48"/>
        <v>0.11006810792175685</v>
      </c>
      <c r="I128" s="122">
        <f t="shared" si="48"/>
        <v>0</v>
      </c>
      <c r="J128" s="122">
        <f t="shared" si="48"/>
        <v>0.1429135620116703</v>
      </c>
      <c r="K128" s="122">
        <f t="shared" si="48"/>
        <v>0.70195111910321029</v>
      </c>
      <c r="L128" s="122">
        <f t="shared" si="48"/>
        <v>0.53043042632743498</v>
      </c>
      <c r="M128" s="122">
        <f t="shared" si="48"/>
        <v>1.9198313880108298</v>
      </c>
      <c r="N128" s="122">
        <f t="shared" si="48"/>
        <v>3.1750740388526411</v>
      </c>
      <c r="O128" s="122">
        <f t="shared" si="48"/>
        <v>1.8295968183331666</v>
      </c>
      <c r="P128" s="122">
        <f t="shared" si="48"/>
        <v>0.34602001364677715</v>
      </c>
      <c r="Q128" s="122">
        <f t="shared" si="48"/>
        <v>0.2297100609073455</v>
      </c>
      <c r="R128" s="122">
        <f t="shared" si="48"/>
        <v>0.47027136532133579</v>
      </c>
      <c r="S128" s="122">
        <f t="shared" si="48"/>
        <v>0.36311869693123899</v>
      </c>
      <c r="T128" s="122">
        <f t="shared" si="48"/>
        <v>0.59750012732626467</v>
      </c>
      <c r="U128" s="122">
        <f t="shared" si="48"/>
        <v>0.34116736570230122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7.7173178641744611E-2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1.182299963317003</v>
      </c>
      <c r="G129" s="98">
        <v>2.4336028649321134E-2</v>
      </c>
      <c r="H129" s="98">
        <v>0.11006810792175685</v>
      </c>
      <c r="I129" s="98">
        <v>0</v>
      </c>
      <c r="J129" s="98">
        <v>0.1429135620116703</v>
      </c>
      <c r="K129" s="98">
        <v>0.70195111910321029</v>
      </c>
      <c r="L129" s="98">
        <v>0.53043042632743498</v>
      </c>
      <c r="M129" s="98">
        <v>1.9198313880108298</v>
      </c>
      <c r="N129" s="98">
        <v>3.1750740388526411</v>
      </c>
      <c r="O129" s="98">
        <v>1.8295968183331666</v>
      </c>
      <c r="P129" s="98">
        <v>0.34602001364677715</v>
      </c>
      <c r="Q129" s="98">
        <v>0.2297100609073455</v>
      </c>
      <c r="R129" s="98">
        <v>0.47027136532133579</v>
      </c>
      <c r="S129" s="98">
        <v>0.36311869693123899</v>
      </c>
      <c r="T129" s="98">
        <v>0.59750012732626467</v>
      </c>
      <c r="U129" s="98">
        <v>0.34116736570230122</v>
      </c>
      <c r="V129" s="98">
        <v>0</v>
      </c>
      <c r="W129" s="98">
        <v>0</v>
      </c>
      <c r="X129" s="98">
        <v>0</v>
      </c>
      <c r="Y129" s="98">
        <v>7.7173178641744611E-2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7.7445367004743293</v>
      </c>
      <c r="G130" s="122">
        <v>0.11709078043929842</v>
      </c>
      <c r="H130" s="122">
        <v>0.44423940268487566</v>
      </c>
      <c r="I130" s="122">
        <v>0</v>
      </c>
      <c r="J130" s="122">
        <v>0.23069693286190904</v>
      </c>
      <c r="K130" s="122">
        <v>1.5197563413262554</v>
      </c>
      <c r="L130" s="122">
        <v>2.6536290475552078</v>
      </c>
      <c r="M130" s="122">
        <v>12.464941742263653</v>
      </c>
      <c r="N130" s="122">
        <v>6.8028722059362154</v>
      </c>
      <c r="O130" s="122">
        <v>5.9702293408535603</v>
      </c>
      <c r="P130" s="122">
        <v>5.0385765364778834</v>
      </c>
      <c r="Q130" s="122">
        <v>1.6978302669470793</v>
      </c>
      <c r="R130" s="122">
        <v>1.588979398511942</v>
      </c>
      <c r="S130" s="122">
        <v>0.84467015586426752</v>
      </c>
      <c r="T130" s="122">
        <v>1.0311107605363854</v>
      </c>
      <c r="U130" s="122">
        <v>0.77946684652144949</v>
      </c>
      <c r="V130" s="122">
        <v>0</v>
      </c>
      <c r="W130" s="122">
        <v>0</v>
      </c>
      <c r="X130" s="122">
        <v>0</v>
      </c>
      <c r="Y130" s="122">
        <v>0.6143216816822461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6.5506757788629555</v>
      </c>
      <c r="G131" s="98">
        <v>1.5636780135834633E-3</v>
      </c>
      <c r="H131" s="98">
        <v>0.44362801625530301</v>
      </c>
      <c r="I131" s="98">
        <v>0</v>
      </c>
      <c r="J131" s="98">
        <v>3.1695623294160757E-2</v>
      </c>
      <c r="K131" s="98">
        <v>0.16784946800507031</v>
      </c>
      <c r="L131" s="98">
        <v>0.87234326735069101</v>
      </c>
      <c r="M131" s="98">
        <v>12.425873098890865</v>
      </c>
      <c r="N131" s="98">
        <v>6.1915111644177809</v>
      </c>
      <c r="O131" s="98">
        <v>5.8216093954161465</v>
      </c>
      <c r="P131" s="98">
        <v>5.0093883943013919</v>
      </c>
      <c r="Q131" s="98">
        <v>1.689342479326158</v>
      </c>
      <c r="R131" s="98">
        <v>1.2862361105648716</v>
      </c>
      <c r="S131" s="98">
        <v>0.38034892162296202</v>
      </c>
      <c r="T131" s="98">
        <v>0.11509944835809496</v>
      </c>
      <c r="U131" s="98">
        <v>0.332161463035691</v>
      </c>
      <c r="V131" s="98">
        <v>0</v>
      </c>
      <c r="W131" s="98">
        <v>0</v>
      </c>
      <c r="X131" s="98">
        <v>0</v>
      </c>
      <c r="Y131" s="98">
        <v>0.1051479940161331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2.5635424295300845E-3</v>
      </c>
      <c r="G132" s="98">
        <v>0</v>
      </c>
      <c r="H132" s="98">
        <v>6.1138642957266629E-4</v>
      </c>
      <c r="I132" s="98">
        <v>0</v>
      </c>
      <c r="J132" s="98">
        <v>0</v>
      </c>
      <c r="K132" s="98">
        <v>0</v>
      </c>
      <c r="L132" s="98">
        <v>2.9455198528988832E-3</v>
      </c>
      <c r="M132" s="98">
        <v>3.9068643372788259E-2</v>
      </c>
      <c r="N132" s="98">
        <v>1.4592033164472842E-2</v>
      </c>
      <c r="O132" s="98">
        <v>3.2365159913632639E-2</v>
      </c>
      <c r="P132" s="98">
        <v>2.9188142176491426E-2</v>
      </c>
      <c r="Q132" s="98">
        <v>8.4877876209212694E-3</v>
      </c>
      <c r="R132" s="98">
        <v>1.0529275698835803E-2</v>
      </c>
      <c r="S132" s="98">
        <v>6.0546378831984082E-4</v>
      </c>
      <c r="T132" s="98">
        <v>8.9879676668952416E-3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4.9720168424026521E-4</v>
      </c>
      <c r="G133" s="101">
        <v>0</v>
      </c>
      <c r="H133" s="101">
        <v>9.6911996490631148E-5</v>
      </c>
      <c r="I133" s="101">
        <v>0</v>
      </c>
      <c r="J133" s="101">
        <v>0</v>
      </c>
      <c r="K133" s="101">
        <v>0</v>
      </c>
      <c r="L133" s="101">
        <v>2.6246476819093221E-5</v>
      </c>
      <c r="M133" s="101">
        <v>6.8734881761351512E-3</v>
      </c>
      <c r="N133" s="101">
        <v>1.8420951492495231E-3</v>
      </c>
      <c r="O133" s="101">
        <v>3.9108912841587561E-3</v>
      </c>
      <c r="P133" s="101">
        <v>5.8942394770614337E-3</v>
      </c>
      <c r="Q133" s="101">
        <v>1.1091979951503384E-3</v>
      </c>
      <c r="R133" s="101">
        <v>1.3183949569819558E-3</v>
      </c>
      <c r="S133" s="101">
        <v>8.1917296832762792E-5</v>
      </c>
      <c r="T133" s="101">
        <v>1.1655523770862045E-3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2.0663407452898193E-3</v>
      </c>
      <c r="G134" s="104">
        <v>0</v>
      </c>
      <c r="H134" s="104">
        <v>5.1447443308203519E-4</v>
      </c>
      <c r="I134" s="104">
        <v>0</v>
      </c>
      <c r="J134" s="104">
        <v>0</v>
      </c>
      <c r="K134" s="104">
        <v>0</v>
      </c>
      <c r="L134" s="104">
        <v>2.9192733760797901E-3</v>
      </c>
      <c r="M134" s="104">
        <v>3.2195155196653107E-2</v>
      </c>
      <c r="N134" s="104">
        <v>1.274993801522332E-2</v>
      </c>
      <c r="O134" s="104">
        <v>2.8454268629473881E-2</v>
      </c>
      <c r="P134" s="104">
        <v>2.3293902699429991E-2</v>
      </c>
      <c r="Q134" s="104">
        <v>7.3785896257709304E-3</v>
      </c>
      <c r="R134" s="104">
        <v>9.2108807418538469E-3</v>
      </c>
      <c r="S134" s="104">
        <v>5.2354649148707798E-4</v>
      </c>
      <c r="T134" s="104">
        <v>7.8224152898090371E-3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1.1539231687299569</v>
      </c>
      <c r="G135" s="101">
        <v>0.10583576935716607</v>
      </c>
      <c r="H135" s="101">
        <v>0</v>
      </c>
      <c r="I135" s="101">
        <v>0</v>
      </c>
      <c r="J135" s="101">
        <v>0.14283560035621112</v>
      </c>
      <c r="K135" s="101">
        <v>0.99744869216787102</v>
      </c>
      <c r="L135" s="101">
        <v>1.0250483125746255</v>
      </c>
      <c r="M135" s="101">
        <v>0</v>
      </c>
      <c r="N135" s="101">
        <v>0.4686007530376658</v>
      </c>
      <c r="O135" s="101">
        <v>8.5799375352502899E-2</v>
      </c>
      <c r="P135" s="101">
        <v>0</v>
      </c>
      <c r="Q135" s="101">
        <v>0</v>
      </c>
      <c r="R135" s="101">
        <v>0.17611183496521518</v>
      </c>
      <c r="S135" s="101">
        <v>0.28351478266013319</v>
      </c>
      <c r="T135" s="101">
        <v>0.61513287437544895</v>
      </c>
      <c r="U135" s="101">
        <v>0.28242034520125836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3.7374210451886866E-2</v>
      </c>
      <c r="G136" s="104">
        <v>9.6913330685488869E-3</v>
      </c>
      <c r="H136" s="104">
        <v>0</v>
      </c>
      <c r="I136" s="104">
        <v>0</v>
      </c>
      <c r="J136" s="104">
        <v>5.6165709211537157E-2</v>
      </c>
      <c r="K136" s="104">
        <v>0.35445818115331418</v>
      </c>
      <c r="L136" s="104">
        <v>0.75329194777699227</v>
      </c>
      <c r="M136" s="104">
        <v>0</v>
      </c>
      <c r="N136" s="104">
        <v>0.12816825531629639</v>
      </c>
      <c r="O136" s="104">
        <v>3.0455410171277751E-2</v>
      </c>
      <c r="P136" s="104">
        <v>0</v>
      </c>
      <c r="Q136" s="104">
        <v>0</v>
      </c>
      <c r="R136" s="104">
        <v>0.1161021772830195</v>
      </c>
      <c r="S136" s="104">
        <v>0.1802009877928526</v>
      </c>
      <c r="T136" s="104">
        <v>0.29189047013594638</v>
      </c>
      <c r="U136" s="104">
        <v>0.1648850382845001</v>
      </c>
      <c r="V136" s="104">
        <v>0</v>
      </c>
      <c r="W136" s="104">
        <v>0</v>
      </c>
      <c r="X136" s="104">
        <v>0</v>
      </c>
      <c r="Y136" s="104">
        <v>0.50917368766611304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7.2355173473733145E-3</v>
      </c>
      <c r="G137" s="98">
        <v>1.5668040184980598E-3</v>
      </c>
      <c r="H137" s="98">
        <v>0</v>
      </c>
      <c r="I137" s="98">
        <v>0</v>
      </c>
      <c r="J137" s="98">
        <v>1.0404447422755248E-2</v>
      </c>
      <c r="K137" s="98">
        <v>5.198402736543347E-2</v>
      </c>
      <c r="L137" s="98">
        <v>0.10503178770565944</v>
      </c>
      <c r="M137" s="98">
        <v>0</v>
      </c>
      <c r="N137" s="98">
        <v>1.6118280186391172E-2</v>
      </c>
      <c r="O137" s="98">
        <v>3.6107550944035412E-3</v>
      </c>
      <c r="P137" s="98">
        <v>0</v>
      </c>
      <c r="Q137" s="98">
        <v>0</v>
      </c>
      <c r="R137" s="98">
        <v>1.4448058395612267E-2</v>
      </c>
      <c r="S137" s="98">
        <v>2.4615760964276517E-2</v>
      </c>
      <c r="T137" s="98">
        <v>3.6251670989894853E-2</v>
      </c>
      <c r="U137" s="98">
        <v>2.4472123460895702E-2</v>
      </c>
      <c r="V137" s="98">
        <v>0</v>
      </c>
      <c r="W137" s="98">
        <v>0</v>
      </c>
      <c r="X137" s="98">
        <v>0</v>
      </c>
      <c r="Y137" s="98">
        <v>8.8576899108090357E-2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3.0138693104513555E-2</v>
      </c>
      <c r="G138" s="98">
        <v>8.1245290500508265E-3</v>
      </c>
      <c r="H138" s="98">
        <v>0</v>
      </c>
      <c r="I138" s="98">
        <v>0</v>
      </c>
      <c r="J138" s="98">
        <v>4.5761261788781912E-2</v>
      </c>
      <c r="K138" s="98">
        <v>0.30247415378788073</v>
      </c>
      <c r="L138" s="98">
        <v>0.6482601600713328</v>
      </c>
      <c r="M138" s="98">
        <v>0</v>
      </c>
      <c r="N138" s="98">
        <v>0.11204997512990522</v>
      </c>
      <c r="O138" s="98">
        <v>2.684465507687421E-2</v>
      </c>
      <c r="P138" s="98">
        <v>0</v>
      </c>
      <c r="Q138" s="98">
        <v>0</v>
      </c>
      <c r="R138" s="98">
        <v>0.10165411888740723</v>
      </c>
      <c r="S138" s="98">
        <v>0.15558522682857609</v>
      </c>
      <c r="T138" s="98">
        <v>0.25563879914605153</v>
      </c>
      <c r="U138" s="98">
        <v>0.14041291482360441</v>
      </c>
      <c r="V138" s="98">
        <v>0</v>
      </c>
      <c r="W138" s="98">
        <v>0</v>
      </c>
      <c r="X138" s="98">
        <v>0</v>
      </c>
      <c r="Y138" s="98">
        <v>0.42059678855802268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3.2369230455554887</v>
      </c>
      <c r="G139" s="122">
        <v>5.8567092608782761E-2</v>
      </c>
      <c r="H139" s="122">
        <v>0.19011624767258983</v>
      </c>
      <c r="I139" s="122">
        <v>0</v>
      </c>
      <c r="J139" s="122">
        <v>0.13716517414475302</v>
      </c>
      <c r="K139" s="122">
        <v>0.84759549302535597</v>
      </c>
      <c r="L139" s="122">
        <v>1.3219000800564626</v>
      </c>
      <c r="M139" s="122">
        <v>4.2060999011951914</v>
      </c>
      <c r="N139" s="122">
        <v>2.5055444443467372</v>
      </c>
      <c r="O139" s="122">
        <v>2.2718701639810779</v>
      </c>
      <c r="P139" s="122">
        <v>1.832319205470234</v>
      </c>
      <c r="Q139" s="122">
        <v>0.67583053831517548</v>
      </c>
      <c r="R139" s="122">
        <v>0.63282870728660079</v>
      </c>
      <c r="S139" s="122">
        <v>0.40152175586627048</v>
      </c>
      <c r="T139" s="122">
        <v>0.47459796202800975</v>
      </c>
      <c r="U139" s="122">
        <v>0.36734742669466836</v>
      </c>
      <c r="V139" s="122">
        <v>0</v>
      </c>
      <c r="W139" s="122">
        <v>0</v>
      </c>
      <c r="X139" s="122">
        <v>0</v>
      </c>
      <c r="Y139" s="122">
        <v>0.36553630511380047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1.223841960658806</v>
      </c>
      <c r="G140" s="98">
        <v>1.7789699196310647E-2</v>
      </c>
      <c r="H140" s="98">
        <v>5.2138532018508467E-2</v>
      </c>
      <c r="I140" s="98">
        <v>0</v>
      </c>
      <c r="J140" s="98">
        <v>7.8689090464388517E-2</v>
      </c>
      <c r="K140" s="98">
        <v>0.32441351595431417</v>
      </c>
      <c r="L140" s="98">
        <v>0.48166570622761834</v>
      </c>
      <c r="M140" s="98">
        <v>1.406756979521669</v>
      </c>
      <c r="N140" s="98">
        <v>1.0137261572037213</v>
      </c>
      <c r="O140" s="98">
        <v>0.68362915529894408</v>
      </c>
      <c r="P140" s="98">
        <v>0.76765130216721267</v>
      </c>
      <c r="Q140" s="98">
        <v>0.20318117464390351</v>
      </c>
      <c r="R140" s="98">
        <v>0.24134042547562959</v>
      </c>
      <c r="S140" s="98">
        <v>0.10040243966855594</v>
      </c>
      <c r="T140" s="98">
        <v>0.14939998506864155</v>
      </c>
      <c r="U140" s="98">
        <v>0.10942709232052998</v>
      </c>
      <c r="V140" s="98">
        <v>0</v>
      </c>
      <c r="W140" s="98">
        <v>0</v>
      </c>
      <c r="X140" s="98">
        <v>0</v>
      </c>
      <c r="Y140" s="98">
        <v>0.1385655061177111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2.0130810848966827</v>
      </c>
      <c r="G141" s="33">
        <v>4.0777393412472114E-2</v>
      </c>
      <c r="H141" s="33">
        <v>0.13797771565408137</v>
      </c>
      <c r="I141" s="33">
        <v>0</v>
      </c>
      <c r="J141" s="33">
        <v>5.8476083680364499E-2</v>
      </c>
      <c r="K141" s="33">
        <v>0.52318197707104175</v>
      </c>
      <c r="L141" s="33">
        <v>0.84023437382884425</v>
      </c>
      <c r="M141" s="33">
        <v>2.7993429216735226</v>
      </c>
      <c r="N141" s="33">
        <v>1.4918182871430159</v>
      </c>
      <c r="O141" s="33">
        <v>1.5882410086821337</v>
      </c>
      <c r="P141" s="33">
        <v>1.0646679033030213</v>
      </c>
      <c r="Q141" s="33">
        <v>0.47264936367127197</v>
      </c>
      <c r="R141" s="33">
        <v>0.39148828181097123</v>
      </c>
      <c r="S141" s="33">
        <v>0.30111931619771454</v>
      </c>
      <c r="T141" s="33">
        <v>0.3251979769593682</v>
      </c>
      <c r="U141" s="33">
        <v>0.25792033437413836</v>
      </c>
      <c r="V141" s="33">
        <v>0</v>
      </c>
      <c r="W141" s="33">
        <v>0</v>
      </c>
      <c r="X141" s="33">
        <v>0</v>
      </c>
      <c r="Y141" s="33">
        <v>0.22697079899608938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0.6789110687892681</v>
      </c>
      <c r="D143" s="117">
        <f t="shared" si="49"/>
        <v>1.1186781534215609</v>
      </c>
      <c r="E143" s="117">
        <f t="shared" si="49"/>
        <v>1.8976149633157364</v>
      </c>
      <c r="F143" s="117">
        <f t="shared" si="49"/>
        <v>3.2960765098095663</v>
      </c>
      <c r="G143" s="117">
        <f t="shared" si="49"/>
        <v>4.2711912438673512</v>
      </c>
      <c r="H143" s="117">
        <f t="shared" si="49"/>
        <v>2.8755234712172593</v>
      </c>
      <c r="I143" s="117">
        <f t="shared" si="49"/>
        <v>3.19216129901183</v>
      </c>
      <c r="J143" s="117">
        <f t="shared" si="49"/>
        <v>4.925550210893415</v>
      </c>
      <c r="K143" s="117">
        <f t="shared" si="49"/>
        <v>7.2217500001504122</v>
      </c>
      <c r="L143" s="117">
        <f t="shared" si="49"/>
        <v>9.4040809636703848</v>
      </c>
      <c r="M143" s="117">
        <f t="shared" si="49"/>
        <v>8.9879142405997268</v>
      </c>
      <c r="N143" s="117">
        <f t="shared" si="49"/>
        <v>5.7658717128918111</v>
      </c>
      <c r="O143" s="117">
        <f t="shared" si="49"/>
        <v>4.005374617908835</v>
      </c>
      <c r="P143" s="117">
        <f t="shared" si="49"/>
        <v>3.3197634795164248</v>
      </c>
      <c r="Q143" s="117">
        <f t="shared" si="49"/>
        <v>5.1143648994507842</v>
      </c>
      <c r="R143" s="117">
        <f t="shared" ref="R143:V143" si="50">R144+R146+R148+R157</f>
        <v>4.3362193934857851</v>
      </c>
      <c r="S143" s="117">
        <f t="shared" si="50"/>
        <v>4.0912385813176364</v>
      </c>
      <c r="T143" s="117">
        <f t="shared" si="50"/>
        <v>2.5460274691307503</v>
      </c>
      <c r="U143" s="117">
        <f t="shared" si="50"/>
        <v>17.390610118310452</v>
      </c>
      <c r="V143" s="117">
        <f t="shared" si="50"/>
        <v>24.756692854905168</v>
      </c>
      <c r="W143" s="117">
        <f t="shared" ref="W143:Y143" si="51">W144+W146+W148+W157</f>
        <v>89.266509882727689</v>
      </c>
      <c r="X143" s="117">
        <f t="shared" si="51"/>
        <v>109.2371593676246</v>
      </c>
      <c r="Y143" s="117">
        <f t="shared" si="51"/>
        <v>32.689700088992453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0.46361584867107858</v>
      </c>
      <c r="D144" s="122">
        <f t="shared" si="52"/>
        <v>0.74714360549675785</v>
      </c>
      <c r="E144" s="122">
        <f t="shared" si="52"/>
        <v>1.1671954086269822</v>
      </c>
      <c r="F144" s="122">
        <f t="shared" si="52"/>
        <v>2.2788651277916538</v>
      </c>
      <c r="G144" s="122">
        <f t="shared" si="52"/>
        <v>3.1885094430512928</v>
      </c>
      <c r="H144" s="122">
        <f t="shared" si="52"/>
        <v>2.0085610401583351</v>
      </c>
      <c r="I144" s="122">
        <f t="shared" si="52"/>
        <v>2.2802521807197729</v>
      </c>
      <c r="J144" s="122">
        <f t="shared" si="52"/>
        <v>3.5034539876212967</v>
      </c>
      <c r="K144" s="122">
        <f t="shared" si="52"/>
        <v>5.1050250021370838</v>
      </c>
      <c r="L144" s="122">
        <f t="shared" si="52"/>
        <v>7.0313630571493348</v>
      </c>
      <c r="M144" s="122">
        <f t="shared" si="52"/>
        <v>6.3972274316444642</v>
      </c>
      <c r="N144" s="122">
        <f t="shared" si="52"/>
        <v>4.0414072337062343</v>
      </c>
      <c r="O144" s="122">
        <f t="shared" si="52"/>
        <v>2.9561155278438132</v>
      </c>
      <c r="P144" s="122">
        <f t="shared" si="52"/>
        <v>2.3230113499687226</v>
      </c>
      <c r="Q144" s="122">
        <f t="shared" si="52"/>
        <v>3.5110361742469456</v>
      </c>
      <c r="R144" s="122">
        <f t="shared" si="52"/>
        <v>3.0631667141840002</v>
      </c>
      <c r="S144" s="122">
        <f t="shared" si="52"/>
        <v>2.7760016239342553</v>
      </c>
      <c r="T144" s="122">
        <f t="shared" si="52"/>
        <v>1.7378940603156912</v>
      </c>
      <c r="U144" s="122">
        <f t="shared" si="52"/>
        <v>9.8895439355403152</v>
      </c>
      <c r="V144" s="122">
        <f t="shared" si="52"/>
        <v>10.900053949901206</v>
      </c>
      <c r="W144" s="122">
        <f t="shared" si="52"/>
        <v>66.067356027319804</v>
      </c>
      <c r="X144" s="122">
        <f t="shared" si="52"/>
        <v>74.932158741500132</v>
      </c>
      <c r="Y144" s="122">
        <f t="shared" si="52"/>
        <v>21.356734395279485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0.46361584867107858</v>
      </c>
      <c r="D145" s="98">
        <v>0.74714360549675785</v>
      </c>
      <c r="E145" s="98">
        <v>1.1671954086269822</v>
      </c>
      <c r="F145" s="98">
        <v>2.2788651277916538</v>
      </c>
      <c r="G145" s="98">
        <v>3.1885094430512928</v>
      </c>
      <c r="H145" s="98">
        <v>2.0085610401583351</v>
      </c>
      <c r="I145" s="98">
        <v>2.2802521807197729</v>
      </c>
      <c r="J145" s="98">
        <v>3.5034539876212967</v>
      </c>
      <c r="K145" s="98">
        <v>5.1050250021370838</v>
      </c>
      <c r="L145" s="98">
        <v>7.0313630571493348</v>
      </c>
      <c r="M145" s="98">
        <v>6.3972274316444642</v>
      </c>
      <c r="N145" s="98">
        <v>4.0414072337062343</v>
      </c>
      <c r="O145" s="98">
        <v>2.9561155278438132</v>
      </c>
      <c r="P145" s="98">
        <v>2.3230113499687226</v>
      </c>
      <c r="Q145" s="98">
        <v>3.5110361742469456</v>
      </c>
      <c r="R145" s="98">
        <v>3.0631667141840002</v>
      </c>
      <c r="S145" s="98">
        <v>2.7760016239342553</v>
      </c>
      <c r="T145" s="98">
        <v>1.7378940603156912</v>
      </c>
      <c r="U145" s="98">
        <v>9.8895439355403152</v>
      </c>
      <c r="V145" s="98">
        <v>10.900053949901206</v>
      </c>
      <c r="W145" s="98">
        <v>66.067356027319804</v>
      </c>
      <c r="X145" s="98">
        <v>74.932158741500132</v>
      </c>
      <c r="Y145" s="98">
        <v>21.356734395279485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4.1614487678661528E-2</v>
      </c>
      <c r="D146" s="122">
        <f t="shared" si="53"/>
        <v>6.5909691178579824E-2</v>
      </c>
      <c r="E146" s="122">
        <f t="shared" si="53"/>
        <v>0.29895937174979814</v>
      </c>
      <c r="F146" s="122">
        <f t="shared" si="53"/>
        <v>0.20149575910747952</v>
      </c>
      <c r="G146" s="122">
        <f t="shared" si="53"/>
        <v>0.23817808415034963</v>
      </c>
      <c r="H146" s="122">
        <f t="shared" si="53"/>
        <v>0.2267911933230746</v>
      </c>
      <c r="I146" s="122">
        <f t="shared" si="53"/>
        <v>0.23486373933147189</v>
      </c>
      <c r="J146" s="122">
        <f t="shared" si="53"/>
        <v>0.43493615949776721</v>
      </c>
      <c r="K146" s="122">
        <f t="shared" si="53"/>
        <v>0.68150316431980029</v>
      </c>
      <c r="L146" s="122">
        <f t="shared" si="53"/>
        <v>0.63769399985432573</v>
      </c>
      <c r="M146" s="122">
        <f t="shared" si="53"/>
        <v>0.727000738947157</v>
      </c>
      <c r="N146" s="122">
        <f t="shared" si="53"/>
        <v>0.6826551731056365</v>
      </c>
      <c r="O146" s="122">
        <f t="shared" si="53"/>
        <v>0.30842659159466973</v>
      </c>
      <c r="P146" s="122">
        <f t="shared" si="53"/>
        <v>0.23039419568055761</v>
      </c>
      <c r="Q146" s="122">
        <f t="shared" si="53"/>
        <v>0.62206155180018385</v>
      </c>
      <c r="R146" s="122">
        <f t="shared" si="53"/>
        <v>0.38727878362190621</v>
      </c>
      <c r="S146" s="122">
        <f t="shared" si="53"/>
        <v>0.4976421677308423</v>
      </c>
      <c r="T146" s="122">
        <f t="shared" si="53"/>
        <v>0.25066189389377819</v>
      </c>
      <c r="U146" s="122">
        <f t="shared" si="53"/>
        <v>2.5702068675449903</v>
      </c>
      <c r="V146" s="122">
        <f t="shared" si="53"/>
        <v>3.8144616662690702</v>
      </c>
      <c r="W146" s="122">
        <f t="shared" si="53"/>
        <v>6.2923601550093036</v>
      </c>
      <c r="X146" s="122">
        <f t="shared" si="53"/>
        <v>13.718243887684684</v>
      </c>
      <c r="Y146" s="122">
        <f t="shared" si="53"/>
        <v>3.843865351516929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4.1614487678661528E-2</v>
      </c>
      <c r="D147" s="98">
        <v>6.5909691178579824E-2</v>
      </c>
      <c r="E147" s="98">
        <v>0.29895937174979814</v>
      </c>
      <c r="F147" s="98">
        <v>0.20149575910747952</v>
      </c>
      <c r="G147" s="98">
        <v>0.23817808415034963</v>
      </c>
      <c r="H147" s="98">
        <v>0.2267911933230746</v>
      </c>
      <c r="I147" s="98">
        <v>0.23486373933147189</v>
      </c>
      <c r="J147" s="98">
        <v>0.43493615949776721</v>
      </c>
      <c r="K147" s="98">
        <v>0.68150316431980029</v>
      </c>
      <c r="L147" s="98">
        <v>0.63769399985432573</v>
      </c>
      <c r="M147" s="98">
        <v>0.727000738947157</v>
      </c>
      <c r="N147" s="98">
        <v>0.6826551731056365</v>
      </c>
      <c r="O147" s="98">
        <v>0.30842659159466973</v>
      </c>
      <c r="P147" s="98">
        <v>0.23039419568055761</v>
      </c>
      <c r="Q147" s="98">
        <v>0.62206155180018385</v>
      </c>
      <c r="R147" s="98">
        <v>0.38727878362190621</v>
      </c>
      <c r="S147" s="98">
        <v>0.4976421677308423</v>
      </c>
      <c r="T147" s="98">
        <v>0.25066189389377819</v>
      </c>
      <c r="U147" s="98">
        <v>2.5702068675449903</v>
      </c>
      <c r="V147" s="98">
        <v>3.8144616662690702</v>
      </c>
      <c r="W147" s="98">
        <v>6.2923601550093036</v>
      </c>
      <c r="X147" s="98">
        <v>13.718243887684684</v>
      </c>
      <c r="Y147" s="98">
        <v>3.843865351516929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0.11306557499737158</v>
      </c>
      <c r="D148" s="122">
        <v>0.20015862275943386</v>
      </c>
      <c r="E148" s="122">
        <v>0.28441043852376319</v>
      </c>
      <c r="F148" s="122">
        <v>0.52743438063416836</v>
      </c>
      <c r="G148" s="122">
        <v>0.5632012921858629</v>
      </c>
      <c r="H148" s="122">
        <v>0.41814355983327245</v>
      </c>
      <c r="I148" s="122">
        <v>0.44628755553875121</v>
      </c>
      <c r="J148" s="122">
        <v>0.66160803960925341</v>
      </c>
      <c r="K148" s="122">
        <v>0.96541910959607402</v>
      </c>
      <c r="L148" s="122">
        <v>1.2126082897623969</v>
      </c>
      <c r="M148" s="122">
        <v>1.3332258415245624</v>
      </c>
      <c r="N148" s="122">
        <v>0.76159877637357132</v>
      </c>
      <c r="O148" s="122">
        <v>0.52268460682934847</v>
      </c>
      <c r="P148" s="122">
        <v>0.55750186966473336</v>
      </c>
      <c r="Q148" s="122">
        <v>0.6988973275891317</v>
      </c>
      <c r="R148" s="122">
        <v>0.63063817958530921</v>
      </c>
      <c r="S148" s="122">
        <v>0.55924676278237762</v>
      </c>
      <c r="T148" s="122">
        <v>0.38017723466055647</v>
      </c>
      <c r="U148" s="122">
        <v>3.3490303000957895</v>
      </c>
      <c r="V148" s="122">
        <v>6.7171045349519058</v>
      </c>
      <c r="W148" s="122">
        <v>10.937089059927674</v>
      </c>
      <c r="X148" s="122">
        <v>12.981046673406784</v>
      </c>
      <c r="Y148" s="122">
        <v>4.7131128839090737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4.6032635231166699E-2</v>
      </c>
      <c r="D149" s="98">
        <v>5.9181119370509065E-2</v>
      </c>
      <c r="E149" s="98">
        <v>0.10340076961050675</v>
      </c>
      <c r="F149" s="98">
        <v>0.23007116935905156</v>
      </c>
      <c r="G149" s="98">
        <v>0.11606773823004106</v>
      </c>
      <c r="H149" s="98">
        <v>7.2117663327472631E-2</v>
      </c>
      <c r="I149" s="98">
        <v>4.0327312076200959E-2</v>
      </c>
      <c r="J149" s="98">
        <v>0.15158621401604497</v>
      </c>
      <c r="K149" s="98">
        <v>0.29738575454887728</v>
      </c>
      <c r="L149" s="98">
        <v>0.31984716370786193</v>
      </c>
      <c r="M149" s="98">
        <v>0.42593000224276989</v>
      </c>
      <c r="N149" s="98">
        <v>0.14663814375169959</v>
      </c>
      <c r="O149" s="98">
        <v>7.3210065303174435E-2</v>
      </c>
      <c r="P149" s="98">
        <v>5.1961131005214219E-2</v>
      </c>
      <c r="Q149" s="98">
        <v>0.1212523127179875</v>
      </c>
      <c r="R149" s="98">
        <v>0.18245230407968541</v>
      </c>
      <c r="S149" s="98">
        <v>0.16779910685435565</v>
      </c>
      <c r="T149" s="98">
        <v>0.10534338572798592</v>
      </c>
      <c r="U149" s="98">
        <v>0.81624844330658364</v>
      </c>
      <c r="V149" s="98">
        <v>1.8122054419031008</v>
      </c>
      <c r="W149" s="98">
        <v>3.3849570341309603</v>
      </c>
      <c r="X149" s="98">
        <v>5.8580935421905149</v>
      </c>
      <c r="Y149" s="98">
        <v>1.5103798776590831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1.1291891848555318E-4</v>
      </c>
      <c r="G150" s="98">
        <v>1.0260173496574602E-4</v>
      </c>
      <c r="H150" s="98">
        <v>9.9817048646319771E-5</v>
      </c>
      <c r="I150" s="98">
        <v>9.0540069529865762E-5</v>
      </c>
      <c r="J150" s="98">
        <v>4.3050304310622133E-4</v>
      </c>
      <c r="K150" s="98">
        <v>6.9696489791788556E-4</v>
      </c>
      <c r="L150" s="98">
        <v>1.4146338640712755E-3</v>
      </c>
      <c r="M150" s="98">
        <v>7.4080184305818947E-4</v>
      </c>
      <c r="N150" s="98">
        <v>4.9249914250201992E-4</v>
      </c>
      <c r="O150" s="98">
        <v>2.8307038457909249E-4</v>
      </c>
      <c r="P150" s="98">
        <v>1.7323511481019661E-4</v>
      </c>
      <c r="Q150" s="98">
        <v>6.1592545177645969E-4</v>
      </c>
      <c r="R150" s="98">
        <v>8.1241176387179077E-4</v>
      </c>
      <c r="S150" s="98">
        <v>7.3932754351044251E-4</v>
      </c>
      <c r="T150" s="98">
        <v>4.63929712211723E-4</v>
      </c>
      <c r="U150" s="98">
        <v>3.5377358707592925E-3</v>
      </c>
      <c r="V150" s="98">
        <v>1.0674120741338661E-2</v>
      </c>
      <c r="W150" s="98">
        <v>7.2032062024539129E-2</v>
      </c>
      <c r="X150" s="98">
        <v>0.30104170357642673</v>
      </c>
      <c r="Y150" s="98">
        <v>5.2948489568577107E-3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2.1869857362272083E-5</v>
      </c>
      <c r="G151" s="101">
        <v>1.6606085291587341E-5</v>
      </c>
      <c r="H151" s="101">
        <v>1.5758748728678904E-5</v>
      </c>
      <c r="I151" s="101">
        <v>1.3220916576311429E-5</v>
      </c>
      <c r="J151" s="101">
        <v>7.933591317874715E-5</v>
      </c>
      <c r="K151" s="101">
        <v>1.0190035159602707E-4</v>
      </c>
      <c r="L151" s="101">
        <v>1.9782473795128654E-4</v>
      </c>
      <c r="M151" s="101">
        <v>1.2902912417313888E-4</v>
      </c>
      <c r="N151" s="101">
        <v>6.229424710615029E-5</v>
      </c>
      <c r="O151" s="101">
        <v>3.3853652494552315E-5</v>
      </c>
      <c r="P151" s="101">
        <v>3.4772401596268269E-5</v>
      </c>
      <c r="Q151" s="101">
        <v>8.0155428513997948E-5</v>
      </c>
      <c r="R151" s="101">
        <v>1.0132281176766093E-4</v>
      </c>
      <c r="S151" s="101">
        <v>1.0106815834744342E-4</v>
      </c>
      <c r="T151" s="101">
        <v>5.8293605459742264E-5</v>
      </c>
      <c r="U151" s="101">
        <v>5.2131955987106196E-4</v>
      </c>
      <c r="V151" s="101">
        <v>1.7295127307798144E-3</v>
      </c>
      <c r="W151" s="101">
        <v>1.5526946566671496E-2</v>
      </c>
      <c r="X151" s="101">
        <v>3.2692461446610047E-2</v>
      </c>
      <c r="Y151" s="101">
        <v>1.0751912339568481E-3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9.1049061123281094E-5</v>
      </c>
      <c r="G152" s="104">
        <v>8.5995649674158687E-5</v>
      </c>
      <c r="H152" s="104">
        <v>8.4058299917640867E-5</v>
      </c>
      <c r="I152" s="104">
        <v>7.7319152953554332E-5</v>
      </c>
      <c r="J152" s="104">
        <v>3.5116712992747421E-4</v>
      </c>
      <c r="K152" s="104">
        <v>5.9506454632185849E-4</v>
      </c>
      <c r="L152" s="104">
        <v>1.2168091261199889E-3</v>
      </c>
      <c r="M152" s="104">
        <v>6.1177271888505057E-4</v>
      </c>
      <c r="N152" s="104">
        <v>4.3020489539586965E-4</v>
      </c>
      <c r="O152" s="104">
        <v>2.4921673208454015E-4</v>
      </c>
      <c r="P152" s="104">
        <v>1.3846271321392835E-4</v>
      </c>
      <c r="Q152" s="104">
        <v>5.357700232624617E-4</v>
      </c>
      <c r="R152" s="104">
        <v>7.1108895210412982E-4</v>
      </c>
      <c r="S152" s="104">
        <v>6.3825938516299911E-4</v>
      </c>
      <c r="T152" s="104">
        <v>4.0563610675198075E-4</v>
      </c>
      <c r="U152" s="104">
        <v>3.0164163108882306E-3</v>
      </c>
      <c r="V152" s="104">
        <v>8.9446080105588469E-3</v>
      </c>
      <c r="W152" s="104">
        <v>5.6505115457867627E-2</v>
      </c>
      <c r="X152" s="104">
        <v>0.2683492421298167</v>
      </c>
      <c r="Y152" s="104">
        <v>4.2196577229008624E-3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6.522655828172183E-2</v>
      </c>
      <c r="D153" s="101">
        <v>0.13687392074288621</v>
      </c>
      <c r="E153" s="101">
        <v>0.17475965430837787</v>
      </c>
      <c r="F153" s="101">
        <v>0.28795893836160918</v>
      </c>
      <c r="G153" s="101">
        <v>0.40956445839914646</v>
      </c>
      <c r="H153" s="101">
        <v>0.32331191671499848</v>
      </c>
      <c r="I153" s="101">
        <v>0.34504819110934576</v>
      </c>
      <c r="J153" s="101">
        <v>0.36574570394241945</v>
      </c>
      <c r="K153" s="101">
        <v>0.49233044421106453</v>
      </c>
      <c r="L153" s="101">
        <v>0.5137534577691828</v>
      </c>
      <c r="M153" s="101">
        <v>0.80827097620411203</v>
      </c>
      <c r="N153" s="101">
        <v>0.4825472040209296</v>
      </c>
      <c r="O153" s="101">
        <v>0.33144289443075825</v>
      </c>
      <c r="P153" s="101">
        <v>0.31957251391119523</v>
      </c>
      <c r="Q153" s="101">
        <v>0.43769240559310446</v>
      </c>
      <c r="R153" s="101">
        <v>0.26964015409928427</v>
      </c>
      <c r="S153" s="101">
        <v>0.23886893330601983</v>
      </c>
      <c r="T153" s="101">
        <v>0.18611341597540051</v>
      </c>
      <c r="U153" s="101">
        <v>1.596928940336845</v>
      </c>
      <c r="V153" s="101">
        <v>2.4615109369972368</v>
      </c>
      <c r="W153" s="101">
        <v>0</v>
      </c>
      <c r="X153" s="101">
        <v>0</v>
      </c>
      <c r="Y153" s="101">
        <v>0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1.8063814844830413E-3</v>
      </c>
      <c r="D154" s="104">
        <v>4.1035826460385739E-3</v>
      </c>
      <c r="E154" s="104">
        <v>6.2500146048785699E-3</v>
      </c>
      <c r="F154" s="104">
        <v>9.2913539950221571E-3</v>
      </c>
      <c r="G154" s="104">
        <v>3.7466493821709621E-2</v>
      </c>
      <c r="H154" s="104">
        <v>2.2614162742154997E-2</v>
      </c>
      <c r="I154" s="104">
        <v>6.0821512283674592E-2</v>
      </c>
      <c r="J154" s="104">
        <v>0.14384561860768277</v>
      </c>
      <c r="K154" s="104">
        <v>0.17500594593821434</v>
      </c>
      <c r="L154" s="104">
        <v>0.37759303442128084</v>
      </c>
      <c r="M154" s="104">
        <v>9.8284061234622341E-2</v>
      </c>
      <c r="N154" s="104">
        <v>0.13192092945844017</v>
      </c>
      <c r="O154" s="104">
        <v>0.11774857671083677</v>
      </c>
      <c r="P154" s="104">
        <v>0.18579498963351365</v>
      </c>
      <c r="Q154" s="104">
        <v>0.13933668382626332</v>
      </c>
      <c r="R154" s="104">
        <v>0.17773330964246775</v>
      </c>
      <c r="S154" s="104">
        <v>0.15183939507849167</v>
      </c>
      <c r="T154" s="104">
        <v>8.8256503244958304E-2</v>
      </c>
      <c r="U154" s="104">
        <v>0.93231518058160168</v>
      </c>
      <c r="V154" s="104">
        <v>2.4327140353102297</v>
      </c>
      <c r="W154" s="104">
        <v>7.4800999637721741</v>
      </c>
      <c r="X154" s="104">
        <v>6.8219114276398409</v>
      </c>
      <c r="Y154" s="104">
        <v>3.1974381572931332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2.8813868726927996E-4</v>
      </c>
      <c r="D155" s="98">
        <v>7.6579360222746643E-4</v>
      </c>
      <c r="E155" s="98">
        <v>9.7448069404412936E-4</v>
      </c>
      <c r="F155" s="98">
        <v>1.7987738656877797E-3</v>
      </c>
      <c r="G155" s="98">
        <v>6.0572320302760049E-3</v>
      </c>
      <c r="H155" s="98">
        <v>3.566282850425945E-3</v>
      </c>
      <c r="I155" s="98">
        <v>8.8925063140266949E-3</v>
      </c>
      <c r="J155" s="98">
        <v>2.6646760039307247E-2</v>
      </c>
      <c r="K155" s="98">
        <v>2.5665972367078044E-2</v>
      </c>
      <c r="L155" s="98">
        <v>5.2647942869306533E-2</v>
      </c>
      <c r="M155" s="98">
        <v>1.7112287993133201E-2</v>
      </c>
      <c r="N155" s="98">
        <v>1.6590211813470195E-2</v>
      </c>
      <c r="O155" s="98">
        <v>1.3960123039760805E-2</v>
      </c>
      <c r="P155" s="98">
        <v>3.7607854762691559E-2</v>
      </c>
      <c r="Q155" s="98">
        <v>1.8197003100917042E-2</v>
      </c>
      <c r="R155" s="98">
        <v>2.2117597590785049E-2</v>
      </c>
      <c r="S155" s="98">
        <v>2.0741519233562954E-2</v>
      </c>
      <c r="T155" s="98">
        <v>1.0961117424850123E-2</v>
      </c>
      <c r="U155" s="98">
        <v>0.13837357495282826</v>
      </c>
      <c r="V155" s="98">
        <v>0.40273888653155943</v>
      </c>
      <c r="W155" s="98">
        <v>1.4926795537957191</v>
      </c>
      <c r="X155" s="98">
        <v>6.3461066745756509E-2</v>
      </c>
      <c r="Y155" s="98">
        <v>0.55623290033131323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1.5182427972137613E-3</v>
      </c>
      <c r="D156" s="98">
        <v>3.3377890438111078E-3</v>
      </c>
      <c r="E156" s="98">
        <v>5.2755339108344406E-3</v>
      </c>
      <c r="F156" s="98">
        <v>7.492580129334377E-3</v>
      </c>
      <c r="G156" s="98">
        <v>3.1409261791433614E-2</v>
      </c>
      <c r="H156" s="98">
        <v>1.9047879891729052E-2</v>
      </c>
      <c r="I156" s="98">
        <v>5.1929005969647897E-2</v>
      </c>
      <c r="J156" s="98">
        <v>0.11719885856837553</v>
      </c>
      <c r="K156" s="98">
        <v>0.14933997357113629</v>
      </c>
      <c r="L156" s="98">
        <v>0.32494509155197432</v>
      </c>
      <c r="M156" s="98">
        <v>8.1171773241489137E-2</v>
      </c>
      <c r="N156" s="98">
        <v>0.11533071764496998</v>
      </c>
      <c r="O156" s="98">
        <v>0.10378845367107596</v>
      </c>
      <c r="P156" s="98">
        <v>0.14818713487082208</v>
      </c>
      <c r="Q156" s="98">
        <v>0.12113968072534628</v>
      </c>
      <c r="R156" s="98">
        <v>0.1556157120516827</v>
      </c>
      <c r="S156" s="98">
        <v>0.13109787584492871</v>
      </c>
      <c r="T156" s="98">
        <v>7.7295385820108184E-2</v>
      </c>
      <c r="U156" s="98">
        <v>0.79394160562877347</v>
      </c>
      <c r="V156" s="98">
        <v>2.0299751487786701</v>
      </c>
      <c r="W156" s="98">
        <v>5.9874204099764547</v>
      </c>
      <c r="X156" s="98">
        <v>6.7584503608940842</v>
      </c>
      <c r="Y156" s="98">
        <v>2.6412052569618201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6.0615157442156356E-2</v>
      </c>
      <c r="D157" s="122">
        <v>0.10546623398678935</v>
      </c>
      <c r="E157" s="122">
        <v>0.1470497444151927</v>
      </c>
      <c r="F157" s="122">
        <v>0.28828124227626417</v>
      </c>
      <c r="G157" s="122">
        <v>0.28130242447984577</v>
      </c>
      <c r="H157" s="122">
        <v>0.22202767790257716</v>
      </c>
      <c r="I157" s="122">
        <v>0.23075782342183387</v>
      </c>
      <c r="J157" s="122">
        <v>0.32555202416509754</v>
      </c>
      <c r="K157" s="122">
        <v>0.46980272409745327</v>
      </c>
      <c r="L157" s="122">
        <v>0.52241561690432659</v>
      </c>
      <c r="M157" s="122">
        <v>0.53046022848354346</v>
      </c>
      <c r="N157" s="122">
        <v>0.28021052970636873</v>
      </c>
      <c r="O157" s="122">
        <v>0.21814789164100415</v>
      </c>
      <c r="P157" s="122">
        <v>0.20885606420241121</v>
      </c>
      <c r="Q157" s="122">
        <v>0.28236984581452296</v>
      </c>
      <c r="R157" s="122">
        <v>0.25513571609456942</v>
      </c>
      <c r="S157" s="122">
        <v>0.25834802687016101</v>
      </c>
      <c r="T157" s="122">
        <v>0.17729428026072486</v>
      </c>
      <c r="U157" s="122">
        <v>1.5818290151293564</v>
      </c>
      <c r="V157" s="122">
        <v>3.3250727037829853</v>
      </c>
      <c r="W157" s="122">
        <v>5.9697046404709067</v>
      </c>
      <c r="X157" s="122">
        <v>7.6057100650330085</v>
      </c>
      <c r="Y157" s="122">
        <v>2.7759874582869637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1.8657295074047595E-2</v>
      </c>
      <c r="D158" s="98">
        <v>3.7258219346602561E-2</v>
      </c>
      <c r="E158" s="98">
        <v>6.6165698038118101E-2</v>
      </c>
      <c r="F158" s="98">
        <v>0.10899168008651608</v>
      </c>
      <c r="G158" s="98">
        <v>8.5443659721981577E-2</v>
      </c>
      <c r="H158" s="98">
        <v>6.0921361657458768E-2</v>
      </c>
      <c r="I158" s="98">
        <v>6.5060616978152019E-2</v>
      </c>
      <c r="J158" s="98">
        <v>0.18671987567821005</v>
      </c>
      <c r="K158" s="98">
        <v>0.17982235289387613</v>
      </c>
      <c r="L158" s="98">
        <v>0.19035349977086705</v>
      </c>
      <c r="M158" s="98">
        <v>0.17743222948764564</v>
      </c>
      <c r="N158" s="98">
        <v>0.11335919373095385</v>
      </c>
      <c r="O158" s="98">
        <v>6.5630711885328957E-2</v>
      </c>
      <c r="P158" s="98">
        <v>8.7506602859780971E-2</v>
      </c>
      <c r="Q158" s="98">
        <v>8.4876316840511529E-2</v>
      </c>
      <c r="R158" s="98">
        <v>9.7286256982716895E-2</v>
      </c>
      <c r="S158" s="98">
        <v>6.4585406088834355E-2</v>
      </c>
      <c r="T158" s="98">
        <v>5.5796407745533093E-2</v>
      </c>
      <c r="U158" s="98">
        <v>0.47123079888751385</v>
      </c>
      <c r="V158" s="98">
        <v>1.2189456535729535</v>
      </c>
      <c r="W158" s="98">
        <v>2.2160584546666877</v>
      </c>
      <c r="X158" s="98">
        <v>4.0189308774761123</v>
      </c>
      <c r="Y158" s="98">
        <v>1.0523191642556144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4.1957862368108764E-2</v>
      </c>
      <c r="D159" s="33">
        <v>6.820801464018679E-2</v>
      </c>
      <c r="E159" s="33">
        <v>8.0884046377074609E-2</v>
      </c>
      <c r="F159" s="33">
        <v>0.17928956218974806</v>
      </c>
      <c r="G159" s="33">
        <v>0.19585876475786421</v>
      </c>
      <c r="H159" s="33">
        <v>0.1611063162451184</v>
      </c>
      <c r="I159" s="33">
        <v>0.16569720644368185</v>
      </c>
      <c r="J159" s="33">
        <v>0.13883214848688752</v>
      </c>
      <c r="K159" s="33">
        <v>0.28998037120357717</v>
      </c>
      <c r="L159" s="33">
        <v>0.33206211713345951</v>
      </c>
      <c r="M159" s="33">
        <v>0.35302799899589782</v>
      </c>
      <c r="N159" s="33">
        <v>0.16685133597541485</v>
      </c>
      <c r="O159" s="33">
        <v>0.15251717975567519</v>
      </c>
      <c r="P159" s="33">
        <v>0.12134946134263024</v>
      </c>
      <c r="Q159" s="33">
        <v>0.19749352897401146</v>
      </c>
      <c r="R159" s="33">
        <v>0.15784945911185252</v>
      </c>
      <c r="S159" s="33">
        <v>0.19376262078132664</v>
      </c>
      <c r="T159" s="33">
        <v>0.12149787251519177</v>
      </c>
      <c r="U159" s="33">
        <v>1.1105982162418426</v>
      </c>
      <c r="V159" s="33">
        <v>2.1061270502100315</v>
      </c>
      <c r="W159" s="33">
        <v>3.7536461858042194</v>
      </c>
      <c r="X159" s="33">
        <v>3.5867791875568962</v>
      </c>
      <c r="Y159" s="33">
        <v>1.7236682940313495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3.9288067310172456</v>
      </c>
      <c r="D161" s="117">
        <f t="shared" si="54"/>
        <v>5.6295404287276885</v>
      </c>
      <c r="E161" s="117">
        <f t="shared" si="54"/>
        <v>8.2572698146788266</v>
      </c>
      <c r="F161" s="117">
        <f t="shared" si="54"/>
        <v>11.299227715994261</v>
      </c>
      <c r="G161" s="117">
        <f t="shared" si="54"/>
        <v>9.7170181844145791</v>
      </c>
      <c r="H161" s="117">
        <f t="shared" si="54"/>
        <v>2.1607622850992265</v>
      </c>
      <c r="I161" s="117">
        <f t="shared" si="54"/>
        <v>3.8023648302444264</v>
      </c>
      <c r="J161" s="117">
        <f t="shared" si="54"/>
        <v>8.5772984256490652</v>
      </c>
      <c r="K161" s="117">
        <f t="shared" si="54"/>
        <v>13.013335206666341</v>
      </c>
      <c r="L161" s="117">
        <f t="shared" si="54"/>
        <v>15.539010075889532</v>
      </c>
      <c r="M161" s="117">
        <f t="shared" si="54"/>
        <v>12.954142949949727</v>
      </c>
      <c r="N161" s="117">
        <f t="shared" si="54"/>
        <v>4.6438208973479309</v>
      </c>
      <c r="O161" s="117">
        <f t="shared" si="54"/>
        <v>0</v>
      </c>
      <c r="P161" s="117">
        <f t="shared" si="54"/>
        <v>4.9377483186105139E-4</v>
      </c>
      <c r="Q161" s="117">
        <f t="shared" si="54"/>
        <v>0</v>
      </c>
      <c r="R161" s="117">
        <f t="shared" ref="R161:V161" si="55">R162+R164+R166+R175</f>
        <v>0.82441197726821225</v>
      </c>
      <c r="S161" s="117">
        <f t="shared" si="55"/>
        <v>0</v>
      </c>
      <c r="T161" s="117">
        <f t="shared" si="55"/>
        <v>8.4351510467541399E-2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1.0392144895693445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2.6191136775295476</v>
      </c>
      <c r="D162" s="122">
        <f t="shared" si="57"/>
        <v>3.862668515325355</v>
      </c>
      <c r="E162" s="122">
        <f t="shared" si="57"/>
        <v>5.3614451589080518</v>
      </c>
      <c r="F162" s="122">
        <f t="shared" si="57"/>
        <v>7.8293456080832051</v>
      </c>
      <c r="G162" s="122">
        <f t="shared" si="57"/>
        <v>7.2220546735539575</v>
      </c>
      <c r="H162" s="122">
        <f t="shared" si="57"/>
        <v>1.5167046683999161</v>
      </c>
      <c r="I162" s="122">
        <f t="shared" si="57"/>
        <v>2.6679466375049095</v>
      </c>
      <c r="J162" s="122">
        <f t="shared" si="57"/>
        <v>6.1913471366866704</v>
      </c>
      <c r="K162" s="122">
        <f t="shared" si="57"/>
        <v>9.2083970178999976</v>
      </c>
      <c r="L162" s="122">
        <f t="shared" si="57"/>
        <v>11.555732594017073</v>
      </c>
      <c r="M162" s="122">
        <f t="shared" si="57"/>
        <v>9.4452252547556501</v>
      </c>
      <c r="N162" s="122">
        <f t="shared" si="57"/>
        <v>3.3008709777076821</v>
      </c>
      <c r="O162" s="122">
        <f t="shared" si="57"/>
        <v>0</v>
      </c>
      <c r="P162" s="122">
        <f t="shared" si="57"/>
        <v>3.2330582719524857E-4</v>
      </c>
      <c r="Q162" s="122">
        <f t="shared" si="57"/>
        <v>0</v>
      </c>
      <c r="R162" s="122">
        <f t="shared" si="57"/>
        <v>0.60326804335980966</v>
      </c>
      <c r="S162" s="122">
        <f t="shared" si="57"/>
        <v>0</v>
      </c>
      <c r="T162" s="122">
        <f t="shared" si="57"/>
        <v>5.6005733512518308E-2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0.64549396817239546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2.6191136775295476</v>
      </c>
      <c r="D163" s="33">
        <v>3.862668515325355</v>
      </c>
      <c r="E163" s="33">
        <v>5.3614451589080518</v>
      </c>
      <c r="F163" s="33">
        <v>7.8293456080832051</v>
      </c>
      <c r="G163" s="33">
        <v>7.2220546735539575</v>
      </c>
      <c r="H163" s="33">
        <v>1.5167046683999161</v>
      </c>
      <c r="I163" s="33">
        <v>2.6679466375049095</v>
      </c>
      <c r="J163" s="33">
        <v>6.1913471366866704</v>
      </c>
      <c r="K163" s="33">
        <v>9.2083970178999976</v>
      </c>
      <c r="L163" s="33">
        <v>11.555732594017073</v>
      </c>
      <c r="M163" s="33">
        <v>9.4452252547556501</v>
      </c>
      <c r="N163" s="33">
        <v>3.3008709777076821</v>
      </c>
      <c r="O163" s="33">
        <v>0</v>
      </c>
      <c r="P163" s="33">
        <v>3.2330582719524857E-4</v>
      </c>
      <c r="Q163" s="33">
        <v>0</v>
      </c>
      <c r="R163" s="33">
        <v>0.60326804335980966</v>
      </c>
      <c r="S163" s="33">
        <v>0</v>
      </c>
      <c r="T163" s="33">
        <v>5.6005733512518308E-2</v>
      </c>
      <c r="U163" s="33">
        <v>0</v>
      </c>
      <c r="V163" s="33">
        <v>0</v>
      </c>
      <c r="W163" s="33">
        <v>0</v>
      </c>
      <c r="X163" s="33">
        <v>0</v>
      </c>
      <c r="Y163" s="33">
        <v>0.64549396817239546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0.25327667421038408</v>
      </c>
      <c r="D164" s="122">
        <f t="shared" si="58"/>
        <v>0.31344579473188144</v>
      </c>
      <c r="E164" s="122">
        <f t="shared" si="58"/>
        <v>1.1840105228420574</v>
      </c>
      <c r="F164" s="122">
        <f t="shared" si="58"/>
        <v>0.68522921338027276</v>
      </c>
      <c r="G164" s="122">
        <f t="shared" si="58"/>
        <v>0.54026999719599356</v>
      </c>
      <c r="H164" s="122">
        <f t="shared" si="58"/>
        <v>0.16754884477953272</v>
      </c>
      <c r="I164" s="122">
        <f t="shared" si="58"/>
        <v>0.28971774248632792</v>
      </c>
      <c r="J164" s="122">
        <f t="shared" si="58"/>
        <v>0.72333892979214121</v>
      </c>
      <c r="K164" s="122">
        <f t="shared" si="58"/>
        <v>1.2036409747507173</v>
      </c>
      <c r="L164" s="122">
        <f t="shared" si="58"/>
        <v>1.0452731509086728</v>
      </c>
      <c r="M164" s="122">
        <f t="shared" si="58"/>
        <v>0.95919440089024877</v>
      </c>
      <c r="N164" s="122">
        <f t="shared" si="58"/>
        <v>0.52359179895746266</v>
      </c>
      <c r="O164" s="122">
        <f t="shared" si="58"/>
        <v>0</v>
      </c>
      <c r="P164" s="122">
        <f t="shared" si="58"/>
        <v>4.2872012594074728E-5</v>
      </c>
      <c r="Q164" s="122">
        <f t="shared" si="58"/>
        <v>0</v>
      </c>
      <c r="R164" s="122">
        <f t="shared" si="58"/>
        <v>6.5174289663096754E-2</v>
      </c>
      <c r="S164" s="122">
        <f t="shared" si="58"/>
        <v>0</v>
      </c>
      <c r="T164" s="122">
        <f t="shared" si="58"/>
        <v>8.4354407918073217E-3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9.8032127245871126E-2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0.25327667421038408</v>
      </c>
      <c r="D165" s="98">
        <v>0.31344579473188144</v>
      </c>
      <c r="E165" s="98">
        <v>1.1840105228420574</v>
      </c>
      <c r="F165" s="98">
        <v>0.68522921338027276</v>
      </c>
      <c r="G165" s="98">
        <v>0.54026999719599356</v>
      </c>
      <c r="H165" s="98">
        <v>0.16754884477953272</v>
      </c>
      <c r="I165" s="98">
        <v>0.28971774248632792</v>
      </c>
      <c r="J165" s="98">
        <v>0.72333892979214121</v>
      </c>
      <c r="K165" s="98">
        <v>1.2036409747507173</v>
      </c>
      <c r="L165" s="98">
        <v>1.0452731509086728</v>
      </c>
      <c r="M165" s="98">
        <v>0.95919440089024877</v>
      </c>
      <c r="N165" s="98">
        <v>0.52359179895746266</v>
      </c>
      <c r="O165" s="98">
        <v>0</v>
      </c>
      <c r="P165" s="98">
        <v>4.2872012594074728E-5</v>
      </c>
      <c r="Q165" s="98">
        <v>0</v>
      </c>
      <c r="R165" s="98">
        <v>6.5174289663096754E-2</v>
      </c>
      <c r="S165" s="98">
        <v>0</v>
      </c>
      <c r="T165" s="98">
        <v>8.4354407918073217E-3</v>
      </c>
      <c r="U165" s="98">
        <v>0</v>
      </c>
      <c r="V165" s="98">
        <v>0</v>
      </c>
      <c r="W165" s="98">
        <v>0</v>
      </c>
      <c r="X165" s="98">
        <v>0</v>
      </c>
      <c r="Y165" s="98">
        <v>9.8032127245871126E-2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0.68772558848911913</v>
      </c>
      <c r="D166" s="122">
        <v>0.9518742423838451</v>
      </c>
      <c r="E166" s="122">
        <v>1.1283925279749969</v>
      </c>
      <c r="F166" s="122">
        <v>1.8005326268394126</v>
      </c>
      <c r="G166" s="122">
        <v>1.3035912660852369</v>
      </c>
      <c r="H166" s="122">
        <v>0.31124312771360618</v>
      </c>
      <c r="I166" s="122">
        <v>0.55680090191365261</v>
      </c>
      <c r="J166" s="122">
        <v>1.1143047168334084</v>
      </c>
      <c r="K166" s="122">
        <v>1.7497921131760759</v>
      </c>
      <c r="L166" s="122">
        <v>2.0533711150611431</v>
      </c>
      <c r="M166" s="122">
        <v>1.8239981505046865</v>
      </c>
      <c r="N166" s="122">
        <v>0.59897879277186616</v>
      </c>
      <c r="O166" s="122">
        <v>0</v>
      </c>
      <c r="P166" s="122">
        <v>9.4047237760799062E-5</v>
      </c>
      <c r="Q166" s="122">
        <v>0</v>
      </c>
      <c r="R166" s="122">
        <v>0.111044331591078</v>
      </c>
      <c r="S166" s="122">
        <v>0</v>
      </c>
      <c r="T166" s="122">
        <v>1.3578391014447124E-2</v>
      </c>
      <c r="U166" s="122">
        <v>0</v>
      </c>
      <c r="V166" s="122">
        <v>0</v>
      </c>
      <c r="W166" s="122">
        <v>0</v>
      </c>
      <c r="X166" s="122">
        <v>0</v>
      </c>
      <c r="Y166" s="122">
        <v>0.18608585979722658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0.28000611900121314</v>
      </c>
      <c r="D167" s="98">
        <v>0.2812879618793836</v>
      </c>
      <c r="E167" s="98">
        <v>0.40990662580860793</v>
      </c>
      <c r="F167" s="98">
        <v>0.78549322688924461</v>
      </c>
      <c r="G167" s="98">
        <v>0.26853481132904372</v>
      </c>
      <c r="H167" s="98">
        <v>5.3764067127949844E-2</v>
      </c>
      <c r="I167" s="98">
        <v>5.0183090139667118E-2</v>
      </c>
      <c r="J167" s="98">
        <v>0.25536645242634914</v>
      </c>
      <c r="K167" s="98">
        <v>0.53915854534102858</v>
      </c>
      <c r="L167" s="98">
        <v>0.54168576811808788</v>
      </c>
      <c r="M167" s="98">
        <v>0.58271794643645691</v>
      </c>
      <c r="N167" s="98">
        <v>0.11532119968652801</v>
      </c>
      <c r="O167" s="98">
        <v>0</v>
      </c>
      <c r="P167" s="98">
        <v>0</v>
      </c>
      <c r="Q167" s="98">
        <v>0</v>
      </c>
      <c r="R167" s="98">
        <v>3.2107276447043011E-2</v>
      </c>
      <c r="S167" s="98">
        <v>0</v>
      </c>
      <c r="T167" s="98">
        <v>3.8020059989854072E-3</v>
      </c>
      <c r="U167" s="98">
        <v>0</v>
      </c>
      <c r="V167" s="98">
        <v>0</v>
      </c>
      <c r="W167" s="98">
        <v>0</v>
      </c>
      <c r="X167" s="98">
        <v>0</v>
      </c>
      <c r="Y167" s="98">
        <v>5.9614304637982084E-2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1.0298522288145887E-4</v>
      </c>
      <c r="D168" s="98">
        <v>1.0151585287283798E-4</v>
      </c>
      <c r="E168" s="98">
        <v>1.9983848348344458E-4</v>
      </c>
      <c r="F168" s="98">
        <v>3.3875675545665953E-4</v>
      </c>
      <c r="G168" s="98">
        <v>2.0520346993149204E-4</v>
      </c>
      <c r="H168" s="98">
        <v>0</v>
      </c>
      <c r="I168" s="98">
        <v>1.8108013905973152E-4</v>
      </c>
      <c r="J168" s="98">
        <v>6.8880486896995415E-4</v>
      </c>
      <c r="K168" s="98">
        <v>1.2196885713563E-3</v>
      </c>
      <c r="L168" s="98">
        <v>2.3577231067854589E-3</v>
      </c>
      <c r="M168" s="98">
        <v>1.0582883472259846E-3</v>
      </c>
      <c r="N168" s="98">
        <v>3.9399931400161596E-4</v>
      </c>
      <c r="O168" s="98">
        <v>0</v>
      </c>
      <c r="P168" s="98">
        <v>0</v>
      </c>
      <c r="Q168" s="98">
        <v>0</v>
      </c>
      <c r="R168" s="98">
        <v>1.805359475270646E-4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2.2773543900463274E-4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1.6436274299027421E-5</v>
      </c>
      <c r="D169" s="101">
        <v>1.893813297943172E-5</v>
      </c>
      <c r="E169" s="101">
        <v>3.1177721469777485E-5</v>
      </c>
      <c r="F169" s="101">
        <v>6.5609572086816262E-5</v>
      </c>
      <c r="G169" s="101">
        <v>3.3212170583174681E-5</v>
      </c>
      <c r="H169" s="101">
        <v>0</v>
      </c>
      <c r="I169" s="101">
        <v>2.6441833152622857E-5</v>
      </c>
      <c r="J169" s="101">
        <v>1.2693746108599546E-4</v>
      </c>
      <c r="K169" s="101">
        <v>1.7832561529304737E-4</v>
      </c>
      <c r="L169" s="101">
        <v>3.2970789658547757E-4</v>
      </c>
      <c r="M169" s="101">
        <v>1.8432732024734123E-4</v>
      </c>
      <c r="N169" s="101">
        <v>4.9835397684920239E-5</v>
      </c>
      <c r="O169" s="101">
        <v>0</v>
      </c>
      <c r="P169" s="101">
        <v>0</v>
      </c>
      <c r="Q169" s="101">
        <v>0</v>
      </c>
      <c r="R169" s="101">
        <v>2.251618039281354E-5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4.6244784256208511E-5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8.6548948582431447E-5</v>
      </c>
      <c r="D170" s="104">
        <v>8.2577719893406259E-5</v>
      </c>
      <c r="E170" s="104">
        <v>1.6866076201366709E-4</v>
      </c>
      <c r="F170" s="104">
        <v>2.731471833698433E-4</v>
      </c>
      <c r="G170" s="104">
        <v>1.7199129934831737E-4</v>
      </c>
      <c r="H170" s="104">
        <v>0</v>
      </c>
      <c r="I170" s="104">
        <v>1.5463830590710866E-4</v>
      </c>
      <c r="J170" s="104">
        <v>5.6186740788395867E-4</v>
      </c>
      <c r="K170" s="104">
        <v>1.0413629560632525E-3</v>
      </c>
      <c r="L170" s="104">
        <v>2.0280152101999813E-3</v>
      </c>
      <c r="M170" s="104">
        <v>8.7396102697864342E-4</v>
      </c>
      <c r="N170" s="104">
        <v>3.4416391631669573E-4</v>
      </c>
      <c r="O170" s="104">
        <v>0</v>
      </c>
      <c r="P170" s="104">
        <v>0</v>
      </c>
      <c r="Q170" s="104">
        <v>0</v>
      </c>
      <c r="R170" s="104">
        <v>1.5801976713425105E-4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1.8149065474842423E-4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0.39637677725046344</v>
      </c>
      <c r="D171" s="101">
        <v>0.65122949223556148</v>
      </c>
      <c r="E171" s="101">
        <v>0.69338521184442092</v>
      </c>
      <c r="F171" s="101">
        <v>0.98285948624547814</v>
      </c>
      <c r="G171" s="101">
        <v>0.94802889627008669</v>
      </c>
      <c r="H171" s="101">
        <v>0.2406659221990976</v>
      </c>
      <c r="I171" s="101">
        <v>0.43054849214420104</v>
      </c>
      <c r="J171" s="101">
        <v>0.61606870052628437</v>
      </c>
      <c r="K171" s="101">
        <v>0.89230452803621507</v>
      </c>
      <c r="L171" s="101">
        <v>0.87006176420656156</v>
      </c>
      <c r="M171" s="101">
        <v>1.1057440352557892</v>
      </c>
      <c r="N171" s="101">
        <v>0.37953583158592546</v>
      </c>
      <c r="O171" s="101">
        <v>0</v>
      </c>
      <c r="P171" s="101">
        <v>9.4047237760799062E-5</v>
      </c>
      <c r="Q171" s="101">
        <v>0</v>
      </c>
      <c r="R171" s="101">
        <v>4.748778292590549E-2</v>
      </c>
      <c r="S171" s="101">
        <v>0</v>
      </c>
      <c r="T171" s="101">
        <v>6.6016906541322817E-3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1.1239707014561146E-2</v>
      </c>
      <c r="D172" s="104">
        <v>1.9255272416027161E-2</v>
      </c>
      <c r="E172" s="104">
        <v>2.4900851838484468E-2</v>
      </c>
      <c r="F172" s="104">
        <v>3.1841156949233229E-2</v>
      </c>
      <c r="G172" s="104">
        <v>8.6822355016175093E-2</v>
      </c>
      <c r="H172" s="104">
        <v>1.6813138386558717E-2</v>
      </c>
      <c r="I172" s="104">
        <v>7.5888239490724679E-2</v>
      </c>
      <c r="J172" s="104">
        <v>0.24218075901180491</v>
      </c>
      <c r="K172" s="104">
        <v>0.31710935122747586</v>
      </c>
      <c r="L172" s="104">
        <v>0.63926585962970806</v>
      </c>
      <c r="M172" s="104">
        <v>0.13447788046521458</v>
      </c>
      <c r="N172" s="104">
        <v>0.10372776218541105</v>
      </c>
      <c r="O172" s="104">
        <v>0</v>
      </c>
      <c r="P172" s="104">
        <v>0</v>
      </c>
      <c r="Q172" s="104">
        <v>0</v>
      </c>
      <c r="R172" s="104">
        <v>3.1268736270602435E-2</v>
      </c>
      <c r="S172" s="104">
        <v>0</v>
      </c>
      <c r="T172" s="104">
        <v>3.1746943613294356E-3</v>
      </c>
      <c r="U172" s="104">
        <v>0</v>
      </c>
      <c r="V172" s="104">
        <v>0</v>
      </c>
      <c r="W172" s="104">
        <v>0</v>
      </c>
      <c r="X172" s="104">
        <v>0</v>
      </c>
      <c r="Y172" s="104">
        <v>0.12624381972023987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1.792862943008853E-3</v>
      </c>
      <c r="D173" s="98">
        <v>3.5933392104519585E-3</v>
      </c>
      <c r="E173" s="98">
        <v>3.8824548286520077E-3</v>
      </c>
      <c r="F173" s="98">
        <v>6.164337404885087E-3</v>
      </c>
      <c r="G173" s="98">
        <v>1.4036625691492929E-2</v>
      </c>
      <c r="H173" s="98">
        <v>2.6514537714036374E-3</v>
      </c>
      <c r="I173" s="98">
        <v>1.1095361221604736E-2</v>
      </c>
      <c r="J173" s="98">
        <v>4.4862906732844973E-2</v>
      </c>
      <c r="K173" s="98">
        <v>4.650653326270341E-2</v>
      </c>
      <c r="L173" s="98">
        <v>8.913308612185078E-2</v>
      </c>
      <c r="M173" s="98">
        <v>2.3414012305957153E-2</v>
      </c>
      <c r="N173" s="98">
        <v>1.3044674204902166E-2</v>
      </c>
      <c r="O173" s="98">
        <v>0</v>
      </c>
      <c r="P173" s="98">
        <v>0</v>
      </c>
      <c r="Q173" s="98">
        <v>0</v>
      </c>
      <c r="R173" s="98">
        <v>3.8911632681391342E-3</v>
      </c>
      <c r="S173" s="98">
        <v>0</v>
      </c>
      <c r="T173" s="98">
        <v>3.9428479945504042E-4</v>
      </c>
      <c r="U173" s="98">
        <v>0</v>
      </c>
      <c r="V173" s="98">
        <v>0</v>
      </c>
      <c r="W173" s="98">
        <v>0</v>
      </c>
      <c r="X173" s="98">
        <v>0</v>
      </c>
      <c r="Y173" s="98">
        <v>2.1961633826043932E-2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9.446844071552293E-3</v>
      </c>
      <c r="D174" s="33">
        <v>1.5661933205575202E-2</v>
      </c>
      <c r="E174" s="33">
        <v>2.1018397009832459E-2</v>
      </c>
      <c r="F174" s="33">
        <v>2.567681954434814E-2</v>
      </c>
      <c r="G174" s="33">
        <v>7.2785729324682163E-2</v>
      </c>
      <c r="H174" s="33">
        <v>1.4161684615155079E-2</v>
      </c>
      <c r="I174" s="33">
        <v>6.4792878269119947E-2</v>
      </c>
      <c r="J174" s="33">
        <v>0.19731785227895993</v>
      </c>
      <c r="K174" s="33">
        <v>0.27060281796477242</v>
      </c>
      <c r="L174" s="33">
        <v>0.55013277350785728</v>
      </c>
      <c r="M174" s="33">
        <v>0.11106386815925744</v>
      </c>
      <c r="N174" s="33">
        <v>9.0683087980508878E-2</v>
      </c>
      <c r="O174" s="33">
        <v>0</v>
      </c>
      <c r="P174" s="33">
        <v>0</v>
      </c>
      <c r="Q174" s="33">
        <v>0</v>
      </c>
      <c r="R174" s="33">
        <v>2.7377573002463303E-2</v>
      </c>
      <c r="S174" s="33">
        <v>0</v>
      </c>
      <c r="T174" s="33">
        <v>2.7804095618743953E-3</v>
      </c>
      <c r="U174" s="33">
        <v>0</v>
      </c>
      <c r="V174" s="33">
        <v>0</v>
      </c>
      <c r="W174" s="33">
        <v>0</v>
      </c>
      <c r="X174" s="33">
        <v>0</v>
      </c>
      <c r="Y174" s="33">
        <v>0.10428218589419594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0.368690790788195</v>
      </c>
      <c r="D175" s="122">
        <v>0.50155187628660736</v>
      </c>
      <c r="E175" s="122">
        <v>0.5834216049537202</v>
      </c>
      <c r="F175" s="122">
        <v>0.98412026769137095</v>
      </c>
      <c r="G175" s="122">
        <v>0.65110224757939206</v>
      </c>
      <c r="H175" s="122">
        <v>0.1652656442061714</v>
      </c>
      <c r="I175" s="122">
        <v>0.28789954833953646</v>
      </c>
      <c r="J175" s="122">
        <v>0.54830764233684393</v>
      </c>
      <c r="K175" s="122">
        <v>0.85150510083954978</v>
      </c>
      <c r="L175" s="122">
        <v>0.88463321590264399</v>
      </c>
      <c r="M175" s="122">
        <v>0.72572514379914155</v>
      </c>
      <c r="N175" s="122">
        <v>0.22037932791092013</v>
      </c>
      <c r="O175" s="122">
        <v>0</v>
      </c>
      <c r="P175" s="122">
        <v>3.354975431092902E-5</v>
      </c>
      <c r="Q175" s="122">
        <v>0</v>
      </c>
      <c r="R175" s="122">
        <v>4.492531265422782E-2</v>
      </c>
      <c r="S175" s="122">
        <v>0</v>
      </c>
      <c r="T175" s="122">
        <v>6.3319451487686496E-3</v>
      </c>
      <c r="U175" s="122">
        <v>0</v>
      </c>
      <c r="V175" s="122">
        <v>0</v>
      </c>
      <c r="W175" s="122">
        <v>0</v>
      </c>
      <c r="X175" s="122">
        <v>0</v>
      </c>
      <c r="Y175" s="122">
        <v>0.10960253435385139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0.11354754939047877</v>
      </c>
      <c r="D176" s="98">
        <v>0.17730146822787327</v>
      </c>
      <c r="E176" s="98">
        <v>0.26260336499885184</v>
      </c>
      <c r="F176" s="98">
        <v>0.37207112884146271</v>
      </c>
      <c r="G176" s="98">
        <v>0.19770462718765539</v>
      </c>
      <c r="H176" s="98">
        <v>4.5335646633425569E-2</v>
      </c>
      <c r="I176" s="98">
        <v>8.1165636089480783E-2</v>
      </c>
      <c r="J176" s="98">
        <v>0.31448961917801377</v>
      </c>
      <c r="K176" s="98">
        <v>0.32588850595930263</v>
      </c>
      <c r="L176" s="98">
        <v>0.32235434332158258</v>
      </c>
      <c r="M176" s="98">
        <v>0.24270872390319567</v>
      </c>
      <c r="N176" s="98">
        <v>8.9176381037711458E-2</v>
      </c>
      <c r="O176" s="98">
        <v>0</v>
      </c>
      <c r="P176" s="98">
        <v>0</v>
      </c>
      <c r="Q176" s="98">
        <v>0</v>
      </c>
      <c r="R176" s="98">
        <v>1.7139483207826378E-2</v>
      </c>
      <c r="S176" s="98">
        <v>0</v>
      </c>
      <c r="T176" s="98">
        <v>1.9988042408841883E-3</v>
      </c>
      <c r="U176" s="98">
        <v>0</v>
      </c>
      <c r="V176" s="98">
        <v>0</v>
      </c>
      <c r="W176" s="98">
        <v>0</v>
      </c>
      <c r="X176" s="98">
        <v>0</v>
      </c>
      <c r="Y176" s="98">
        <v>4.1562996431561285E-2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0.25514324139771621</v>
      </c>
      <c r="D177" s="33">
        <v>0.32425040805873412</v>
      </c>
      <c r="E177" s="33">
        <v>0.32081823995486836</v>
      </c>
      <c r="F177" s="33">
        <v>0.61204913884990819</v>
      </c>
      <c r="G177" s="33">
        <v>0.45339762039173664</v>
      </c>
      <c r="H177" s="33">
        <v>0.11992999757274583</v>
      </c>
      <c r="I177" s="33">
        <v>0.20673391225005569</v>
      </c>
      <c r="J177" s="33">
        <v>0.23381802315883013</v>
      </c>
      <c r="K177" s="33">
        <v>0.52561659488024715</v>
      </c>
      <c r="L177" s="33">
        <v>0.56227887258106135</v>
      </c>
      <c r="M177" s="33">
        <v>0.4830164198959459</v>
      </c>
      <c r="N177" s="33">
        <v>0.13120294687320866</v>
      </c>
      <c r="O177" s="33">
        <v>0</v>
      </c>
      <c r="P177" s="33">
        <v>3.354975431092902E-5</v>
      </c>
      <c r="Q177" s="33">
        <v>0</v>
      </c>
      <c r="R177" s="33">
        <v>2.7785829446401438E-2</v>
      </c>
      <c r="S177" s="33">
        <v>0</v>
      </c>
      <c r="T177" s="33">
        <v>4.3331409078844613E-3</v>
      </c>
      <c r="U177" s="33">
        <v>0</v>
      </c>
      <c r="V177" s="33">
        <v>0</v>
      </c>
      <c r="W177" s="33">
        <v>0</v>
      </c>
      <c r="X177" s="33">
        <v>0</v>
      </c>
      <c r="Y177" s="33">
        <v>6.8039537922290103E-2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0.56744418486918213</v>
      </c>
      <c r="D24" s="119">
        <f>IF(RES_hhdet_in_tes!D24=0,"",RES_hhdet_in_tes!D24/RES_hhdet_in_fec!D24)</f>
        <v>0.58508816803531571</v>
      </c>
      <c r="E24" s="119">
        <f>IF(RES_hhdet_in_tes!E24=0,"",RES_hhdet_in_tes!E24/RES_hhdet_in_fec!E24)</f>
        <v>0.62811621755337121</v>
      </c>
      <c r="F24" s="119">
        <f>IF(RES_hhdet_in_tes!F24=0,"",RES_hhdet_in_tes!F24/RES_hhdet_in_fec!F24)</f>
        <v>0.58163180225740685</v>
      </c>
      <c r="G24" s="119">
        <f>IF(RES_hhdet_in_tes!G24=0,"",RES_hhdet_in_tes!G24/RES_hhdet_in_fec!G24)</f>
        <v>0.58335755348120177</v>
      </c>
      <c r="H24" s="119">
        <f>IF(RES_hhdet_in_tes!H24=0,"",RES_hhdet_in_tes!H24/RES_hhdet_in_fec!H24)</f>
        <v>0.59845211156576417</v>
      </c>
      <c r="I24" s="119">
        <f>IF(RES_hhdet_in_tes!I24=0,"",RES_hhdet_in_tes!I24/RES_hhdet_in_fec!I24)</f>
        <v>0.60779958117316768</v>
      </c>
      <c r="J24" s="119">
        <f>IF(RES_hhdet_in_tes!J24=0,"",RES_hhdet_in_tes!J24/RES_hhdet_in_fec!J24)</f>
        <v>0.61425530234559444</v>
      </c>
      <c r="K24" s="119">
        <f>IF(RES_hhdet_in_tes!K24=0,"",RES_hhdet_in_tes!K24/RES_hhdet_in_fec!K24)</f>
        <v>0.61530327979596766</v>
      </c>
      <c r="L24" s="119">
        <f>IF(RES_hhdet_in_tes!L24=0,"",RES_hhdet_in_tes!L24/RES_hhdet_in_fec!L24)</f>
        <v>0.61188240148640838</v>
      </c>
      <c r="M24" s="119">
        <f>IF(RES_hhdet_in_tes!M24=0,"",RES_hhdet_in_tes!M24/RES_hhdet_in_fec!M24)</f>
        <v>0.62535545592019393</v>
      </c>
      <c r="N24" s="119">
        <f>IF(RES_hhdet_in_tes!N24=0,"",RES_hhdet_in_tes!N24/RES_hhdet_in_fec!N24)</f>
        <v>0.66682918759873322</v>
      </c>
      <c r="O24" s="119">
        <f>IF(RES_hhdet_in_tes!O24=0,"",RES_hhdet_in_tes!O24/RES_hhdet_in_fec!O24)</f>
        <v>0.68547224362965375</v>
      </c>
      <c r="P24" s="119">
        <f>IF(RES_hhdet_in_tes!P24=0,"",RES_hhdet_in_tes!P24/RES_hhdet_in_fec!P24)</f>
        <v>0.69930436282339381</v>
      </c>
      <c r="Q24" s="119">
        <f>IF(RES_hhdet_in_tes!Q24=0,"",RES_hhdet_in_tes!Q24/RES_hhdet_in_fec!Q24)</f>
        <v>0.72747780826095598</v>
      </c>
      <c r="R24" s="119">
        <f>IF(RES_hhdet_in_tes!R24=0,"",RES_hhdet_in_tes!R24/RES_hhdet_in_fec!R24)</f>
        <v>0.75430005295309821</v>
      </c>
      <c r="S24" s="119">
        <f>IF(RES_hhdet_in_tes!S24=0,"",RES_hhdet_in_tes!S24/RES_hhdet_in_fec!S24)</f>
        <v>0.77343816672399657</v>
      </c>
      <c r="T24" s="119">
        <f>IF(RES_hhdet_in_tes!T24=0,"",RES_hhdet_in_tes!T24/RES_hhdet_in_fec!T24)</f>
        <v>0.79535285370483089</v>
      </c>
      <c r="U24" s="119">
        <f>IF(RES_hhdet_in_tes!U24=0,"",RES_hhdet_in_tes!U24/RES_hhdet_in_fec!U24)</f>
        <v>0.78530635799732229</v>
      </c>
      <c r="V24" s="119">
        <f>IF(RES_hhdet_in_tes!V24=0,"",RES_hhdet_in_tes!V24/RES_hhdet_in_fec!V24)</f>
        <v>0.77126388773216226</v>
      </c>
      <c r="W24" s="119">
        <f>IF(RES_hhdet_in_tes!W24=0,"",RES_hhdet_in_tes!W24/RES_hhdet_in_fec!W24)</f>
        <v>0.76055006259873192</v>
      </c>
      <c r="X24" s="119">
        <f>IF(RES_hhdet_in_tes!X24=0,"",RES_hhdet_in_tes!X24/RES_hhdet_in_fec!X24)</f>
        <v>0.77490079196678663</v>
      </c>
      <c r="Y24" s="119">
        <f>IF(RES_hhdet_in_tes!Y24=0,"",RES_hhdet_in_tes!Y24/RES_hhdet_in_fec!Y24)</f>
        <v>0.77273329208109698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0.52439431038243589</v>
      </c>
      <c r="D25" s="124">
        <f>IF(RES_hhdet_in_tes!D25=0,"",RES_hhdet_in_tes!D25/RES_hhdet_in_fec!D25)</f>
        <v>0.52914909389819675</v>
      </c>
      <c r="E25" s="124">
        <f>IF(RES_hhdet_in_tes!E25=0,"",RES_hhdet_in_tes!E25/RES_hhdet_in_fec!E25)</f>
        <v>0.53364088716994873</v>
      </c>
      <c r="F25" s="124">
        <f>IF(RES_hhdet_in_tes!F25=0,"",RES_hhdet_in_tes!F25/RES_hhdet_in_fec!F25)</f>
        <v>0.53901988286824554</v>
      </c>
      <c r="G25" s="124">
        <f>IF(RES_hhdet_in_tes!G25=0,"",RES_hhdet_in_tes!G25/RES_hhdet_in_fec!G25)</f>
        <v>0.5442211658115752</v>
      </c>
      <c r="H25" s="124">
        <f>IF(RES_hhdet_in_tes!H25=0,"",RES_hhdet_in_tes!H25/RES_hhdet_in_fec!H25)</f>
        <v>0.54952002524111343</v>
      </c>
      <c r="I25" s="124">
        <f>IF(RES_hhdet_in_tes!I25=0,"",RES_hhdet_in_tes!I25/RES_hhdet_in_fec!I25)</f>
        <v>0.55505634480132138</v>
      </c>
      <c r="J25" s="124">
        <f>IF(RES_hhdet_in_tes!J25=0,"",RES_hhdet_in_tes!J25/RES_hhdet_in_fec!J25)</f>
        <v>0.56103735219739925</v>
      </c>
      <c r="K25" s="124">
        <f>IF(RES_hhdet_in_tes!K25=0,"",RES_hhdet_in_tes!K25/RES_hhdet_in_fec!K25)</f>
        <v>0.56788133081299219</v>
      </c>
      <c r="L25" s="124">
        <f>IF(RES_hhdet_in_tes!L25=0,"",RES_hhdet_in_tes!L25/RES_hhdet_in_fec!L25)</f>
        <v>0.57571283867456624</v>
      </c>
      <c r="M25" s="124">
        <f>IF(RES_hhdet_in_tes!M25=0,"",RES_hhdet_in_tes!M25/RES_hhdet_in_fec!M25)</f>
        <v>0.58961198199034959</v>
      </c>
      <c r="N25" s="124">
        <f>IF(RES_hhdet_in_tes!N25=0,"",RES_hhdet_in_tes!N25/RES_hhdet_in_fec!N25)</f>
        <v>0.61098949658106794</v>
      </c>
      <c r="O25" s="124">
        <f>IF(RES_hhdet_in_tes!O25=0,"",RES_hhdet_in_tes!O25/RES_hhdet_in_fec!O25)</f>
        <v>0.64163784065918428</v>
      </c>
      <c r="P25" s="124">
        <f>IF(RES_hhdet_in_tes!P25=0,"",RES_hhdet_in_tes!P25/RES_hhdet_in_fec!P25)</f>
        <v>0.67669870572729929</v>
      </c>
      <c r="Q25" s="124">
        <f>IF(RES_hhdet_in_tes!Q25=0,"",RES_hhdet_in_tes!Q25/RES_hhdet_in_fec!Q25)</f>
        <v>0.70411923883885863</v>
      </c>
      <c r="R25" s="124">
        <f>IF(RES_hhdet_in_tes!R25=0,"",RES_hhdet_in_tes!R25/RES_hhdet_in_fec!R25)</f>
        <v>0.71464687533427806</v>
      </c>
      <c r="S25" s="124">
        <f>IF(RES_hhdet_in_tes!S25=0,"",RES_hhdet_in_tes!S25/RES_hhdet_in_fec!S25)</f>
        <v>0.71946050900420999</v>
      </c>
      <c r="T25" s="124">
        <f>IF(RES_hhdet_in_tes!T25=0,"",RES_hhdet_in_tes!T25/RES_hhdet_in_fec!T25)</f>
        <v>0.72095764563840503</v>
      </c>
      <c r="U25" s="124">
        <f>IF(RES_hhdet_in_tes!U25=0,"",RES_hhdet_in_tes!U25/RES_hhdet_in_fec!U25)</f>
        <v>0.72149673289476834</v>
      </c>
      <c r="V25" s="124">
        <f>IF(RES_hhdet_in_tes!V25=0,"",RES_hhdet_in_tes!V25/RES_hhdet_in_fec!V25)</f>
        <v>0.72319003070776655</v>
      </c>
      <c r="W25" s="124">
        <f>IF(RES_hhdet_in_tes!W25=0,"",RES_hhdet_in_tes!W25/RES_hhdet_in_fec!W25)</f>
        <v>0.72684638544209912</v>
      </c>
      <c r="X25" s="124">
        <f>IF(RES_hhdet_in_tes!X25=0,"",RES_hhdet_in_tes!X25/RES_hhdet_in_fec!X25)</f>
        <v>0.72909101873535653</v>
      </c>
      <c r="Y25" s="124">
        <f>IF(RES_hhdet_in_tes!Y25=0,"",RES_hhdet_in_tes!Y25/RES_hhdet_in_fec!Y25)</f>
        <v>0.7306466924973859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0.51820601734526184</v>
      </c>
      <c r="D26" s="111">
        <f>IF(RES_hhdet_in_tes!D26=0,"",RES_hhdet_in_tes!D26/RES_hhdet_in_fec!D26)</f>
        <v>0.5230412531500811</v>
      </c>
      <c r="E26" s="111">
        <f>IF(RES_hhdet_in_tes!E26=0,"",RES_hhdet_in_tes!E26/RES_hhdet_in_fec!E26)</f>
        <v>0.52813389446623904</v>
      </c>
      <c r="F26" s="111">
        <f>IF(RES_hhdet_in_tes!F26=0,"",RES_hhdet_in_tes!F26/RES_hhdet_in_fec!F26)</f>
        <v>0.53319871208168901</v>
      </c>
      <c r="G26" s="111">
        <f>IF(RES_hhdet_in_tes!G26=0,"",RES_hhdet_in_tes!G26/RES_hhdet_in_fec!G26)</f>
        <v>0.53849005037593245</v>
      </c>
      <c r="H26" s="111">
        <f>IF(RES_hhdet_in_tes!H26=0,"",RES_hhdet_in_tes!H26/RES_hhdet_in_fec!H26)</f>
        <v>0.54397341910353636</v>
      </c>
      <c r="I26" s="111">
        <f>IF(RES_hhdet_in_tes!I26=0,"",RES_hhdet_in_tes!I26/RES_hhdet_in_fec!I26)</f>
        <v>0.54970801412383574</v>
      </c>
      <c r="J26" s="111">
        <f>IF(RES_hhdet_in_tes!J26=0,"",RES_hhdet_in_tes!J26/RES_hhdet_in_fec!J26)</f>
        <v>0.55594413431831902</v>
      </c>
      <c r="K26" s="111">
        <f>IF(RES_hhdet_in_tes!K26=0,"",RES_hhdet_in_tes!K26/RES_hhdet_in_fec!K26)</f>
        <v>0.56288986354213999</v>
      </c>
      <c r="L26" s="111">
        <f>IF(RES_hhdet_in_tes!L26=0,"",RES_hhdet_in_tes!L26/RES_hhdet_in_fec!L26)</f>
        <v>0.57059236193789364</v>
      </c>
      <c r="M26" s="111">
        <f>IF(RES_hhdet_in_tes!M26=0,"",RES_hhdet_in_tes!M26/RES_hhdet_in_fec!M26)</f>
        <v>0.58452912819282954</v>
      </c>
      <c r="N26" s="111">
        <f>IF(RES_hhdet_in_tes!N26=0,"",RES_hhdet_in_tes!N26/RES_hhdet_in_fec!N26)</f>
        <v>0.6063394392631154</v>
      </c>
      <c r="O26" s="111">
        <f>IF(RES_hhdet_in_tes!O26=0,"",RES_hhdet_in_tes!O26/RES_hhdet_in_fec!O26)</f>
        <v>0.63685766495518537</v>
      </c>
      <c r="P26" s="111">
        <f>IF(RES_hhdet_in_tes!P26=0,"",RES_hhdet_in_tes!P26/RES_hhdet_in_fec!P26)</f>
        <v>0.67202852040074923</v>
      </c>
      <c r="Q26" s="111">
        <f>IF(RES_hhdet_in_tes!Q26=0,"",RES_hhdet_in_tes!Q26/RES_hhdet_in_fec!Q26)</f>
        <v>0.70011286546153695</v>
      </c>
      <c r="R26" s="111">
        <f>IF(RES_hhdet_in_tes!R26=0,"",RES_hhdet_in_tes!R26/RES_hhdet_in_fec!R26)</f>
        <v>0.71073839045477816</v>
      </c>
      <c r="S26" s="111">
        <f>IF(RES_hhdet_in_tes!S26=0,"",RES_hhdet_in_tes!S26/RES_hhdet_in_fec!S26)</f>
        <v>0.71562205820430269</v>
      </c>
      <c r="T26" s="111">
        <f>IF(RES_hhdet_in_tes!T26=0,"",RES_hhdet_in_tes!T26/RES_hhdet_in_fec!T26)</f>
        <v>0.71717069435698722</v>
      </c>
      <c r="U26" s="111">
        <f>IF(RES_hhdet_in_tes!U26=0,"",RES_hhdet_in_tes!U26/RES_hhdet_in_fec!U26)</f>
        <v>0.71769093191064881</v>
      </c>
      <c r="V26" s="111">
        <f>IF(RES_hhdet_in_tes!V26=0,"",RES_hhdet_in_tes!V26/RES_hhdet_in_fec!V26)</f>
        <v>0.71941728292163232</v>
      </c>
      <c r="W26" s="111">
        <f>IF(RES_hhdet_in_tes!W26=0,"",RES_hhdet_in_tes!W26/RES_hhdet_in_fec!W26)</f>
        <v>0.7220753517177444</v>
      </c>
      <c r="X26" s="111">
        <f>IF(RES_hhdet_in_tes!X26=0,"",RES_hhdet_in_tes!X26/RES_hhdet_in_fec!X26)</f>
        <v>0.72417164690502889</v>
      </c>
      <c r="Y26" s="111">
        <f>IF(RES_hhdet_in_tes!Y26=0,"",RES_hhdet_in_tes!Y26/RES_hhdet_in_fec!Y26)</f>
        <v>0.72598124613349801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2.3024124972365234</v>
      </c>
      <c r="D28" s="124">
        <f>IF(RES_hhdet_in_tes!D28=0,"",RES_hhdet_in_tes!D28/RES_hhdet_in_fec!D28)</f>
        <v>2.3995607234196634</v>
      </c>
      <c r="E28" s="124">
        <f>IF(RES_hhdet_in_tes!E28=0,"",RES_hhdet_in_tes!E28/RES_hhdet_in_fec!E28)</f>
        <v>2.4981653883196517</v>
      </c>
      <c r="F28" s="124">
        <f>IF(RES_hhdet_in_tes!F28=0,"",RES_hhdet_in_tes!F28/RES_hhdet_in_fec!F28)</f>
        <v>2.5975620023931123</v>
      </c>
      <c r="G28" s="124">
        <f>IF(RES_hhdet_in_tes!G28=0,"",RES_hhdet_in_tes!G28/RES_hhdet_in_fec!G28)</f>
        <v>2.6983264024937252</v>
      </c>
      <c r="H28" s="124">
        <f>IF(RES_hhdet_in_tes!H28=0,"",RES_hhdet_in_tes!H28/RES_hhdet_in_fec!H28)</f>
        <v>2.800368089171926</v>
      </c>
      <c r="I28" s="124">
        <f>IF(RES_hhdet_in_tes!I28=0,"",RES_hhdet_in_tes!I28/RES_hhdet_in_fec!I28)</f>
        <v>2.9038077687773862</v>
      </c>
      <c r="J28" s="124">
        <f>IF(RES_hhdet_in_tes!J28=0,"",RES_hhdet_in_tes!J28/RES_hhdet_in_fec!J28)</f>
        <v>3.0091864380942828</v>
      </c>
      <c r="K28" s="124">
        <f>IF(RES_hhdet_in_tes!K28=0,"",RES_hhdet_in_tes!K28/RES_hhdet_in_fec!K28)</f>
        <v>3.1169326116838958</v>
      </c>
      <c r="L28" s="124">
        <f>IF(RES_hhdet_in_tes!L28=0,"",RES_hhdet_in_tes!L28/RES_hhdet_in_fec!L28)</f>
        <v>3.2271031151889891</v>
      </c>
      <c r="M28" s="124">
        <f>IF(RES_hhdet_in_tes!M28=0,"",RES_hhdet_in_tes!M28/RES_hhdet_in_fec!M28)</f>
        <v>3.3533503915550162</v>
      </c>
      <c r="N28" s="124">
        <f>IF(RES_hhdet_in_tes!N28=0,"",RES_hhdet_in_tes!N28/RES_hhdet_in_fec!N28)</f>
        <v>3.4997272243072683</v>
      </c>
      <c r="O28" s="124">
        <f>IF(RES_hhdet_in_tes!O28=0,"",RES_hhdet_in_tes!O28/RES_hhdet_in_fec!O28)</f>
        <v>3.6659724916537262</v>
      </c>
      <c r="P28" s="124">
        <f>IF(RES_hhdet_in_tes!P28=0,"",RES_hhdet_in_tes!P28/RES_hhdet_in_fec!P28)</f>
        <v>3.8359072036490258</v>
      </c>
      <c r="Q28" s="124">
        <f>IF(RES_hhdet_in_tes!Q28=0,"",RES_hhdet_in_tes!Q28/RES_hhdet_in_fec!Q28)</f>
        <v>3.9663294896328227</v>
      </c>
      <c r="R28" s="124">
        <f>IF(RES_hhdet_in_tes!R28=0,"",RES_hhdet_in_tes!R28/RES_hhdet_in_fec!R28)</f>
        <v>3.9945891452266613</v>
      </c>
      <c r="S28" s="124">
        <f>IF(RES_hhdet_in_tes!S28=0,"",RES_hhdet_in_tes!S28/RES_hhdet_in_fec!S28)</f>
        <v>3.9977291069593108</v>
      </c>
      <c r="T28" s="124">
        <f>IF(RES_hhdet_in_tes!T28=0,"",RES_hhdet_in_tes!T28/RES_hhdet_in_fec!T28)</f>
        <v>4.0012179533289203</v>
      </c>
      <c r="U28" s="124">
        <f>IF(RES_hhdet_in_tes!U28=0,"",RES_hhdet_in_tes!U28/RES_hhdet_in_fec!U28)</f>
        <v>4.0050944492951537</v>
      </c>
      <c r="V28" s="124">
        <f>IF(RES_hhdet_in_tes!V28=0,"",RES_hhdet_in_tes!V28/RES_hhdet_in_fec!V28)</f>
        <v>4.0161716779455272</v>
      </c>
      <c r="W28" s="124">
        <f>IF(RES_hhdet_in_tes!W28=0,"",RES_hhdet_in_tes!W28/RES_hhdet_in_fec!W28)</f>
        <v>4.0525292903981009</v>
      </c>
      <c r="X28" s="124">
        <f>IF(RES_hhdet_in_tes!X28=0,"",RES_hhdet_in_tes!X28/RES_hhdet_in_fec!X28)</f>
        <v>4.0965738044797622</v>
      </c>
      <c r="Y28" s="124">
        <f>IF(RES_hhdet_in_tes!Y28=0,"",RES_hhdet_in_tes!Y28/RES_hhdet_in_fec!Y28)</f>
        <v>4.1462198010357101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2.3024124972365234</v>
      </c>
      <c r="D29" s="111">
        <f>IF(RES_hhdet_in_tes!D29=0,"",RES_hhdet_in_tes!D29/RES_hhdet_in_fec!D29)</f>
        <v>2.3995607234196634</v>
      </c>
      <c r="E29" s="111">
        <f>IF(RES_hhdet_in_tes!E29=0,"",RES_hhdet_in_tes!E29/RES_hhdet_in_fec!E29)</f>
        <v>2.4981653883196517</v>
      </c>
      <c r="F29" s="111">
        <f>IF(RES_hhdet_in_tes!F29=0,"",RES_hhdet_in_tes!F29/RES_hhdet_in_fec!F29)</f>
        <v>2.5975620023931123</v>
      </c>
      <c r="G29" s="111">
        <f>IF(RES_hhdet_in_tes!G29=0,"",RES_hhdet_in_tes!G29/RES_hhdet_in_fec!G29)</f>
        <v>2.6983264024937252</v>
      </c>
      <c r="H29" s="111">
        <f>IF(RES_hhdet_in_tes!H29=0,"",RES_hhdet_in_tes!H29/RES_hhdet_in_fec!H29)</f>
        <v>2.800368089171926</v>
      </c>
      <c r="I29" s="111">
        <f>IF(RES_hhdet_in_tes!I29=0,"",RES_hhdet_in_tes!I29/RES_hhdet_in_fec!I29)</f>
        <v>2.9038077687773862</v>
      </c>
      <c r="J29" s="111">
        <f>IF(RES_hhdet_in_tes!J29=0,"",RES_hhdet_in_tes!J29/RES_hhdet_in_fec!J29)</f>
        <v>3.0091864380942828</v>
      </c>
      <c r="K29" s="111">
        <f>IF(RES_hhdet_in_tes!K29=0,"",RES_hhdet_in_tes!K29/RES_hhdet_in_fec!K29)</f>
        <v>3.1169326116838958</v>
      </c>
      <c r="L29" s="111">
        <f>IF(RES_hhdet_in_tes!L29=0,"",RES_hhdet_in_tes!L29/RES_hhdet_in_fec!L29)</f>
        <v>3.2271031151889891</v>
      </c>
      <c r="M29" s="111">
        <f>IF(RES_hhdet_in_tes!M29=0,"",RES_hhdet_in_tes!M29/RES_hhdet_in_fec!M29)</f>
        <v>3.3533503915550162</v>
      </c>
      <c r="N29" s="111">
        <f>IF(RES_hhdet_in_tes!N29=0,"",RES_hhdet_in_tes!N29/RES_hhdet_in_fec!N29)</f>
        <v>3.4997272243072683</v>
      </c>
      <c r="O29" s="111">
        <f>IF(RES_hhdet_in_tes!O29=0,"",RES_hhdet_in_tes!O29/RES_hhdet_in_fec!O29)</f>
        <v>3.6659724916537262</v>
      </c>
      <c r="P29" s="111">
        <f>IF(RES_hhdet_in_tes!P29=0,"",RES_hhdet_in_tes!P29/RES_hhdet_in_fec!P29)</f>
        <v>3.8359072036490258</v>
      </c>
      <c r="Q29" s="111">
        <f>IF(RES_hhdet_in_tes!Q29=0,"",RES_hhdet_in_tes!Q29/RES_hhdet_in_fec!Q29)</f>
        <v>3.9663294896328227</v>
      </c>
      <c r="R29" s="111">
        <f>IF(RES_hhdet_in_tes!R29=0,"",RES_hhdet_in_tes!R29/RES_hhdet_in_fec!R29)</f>
        <v>3.9945891452266613</v>
      </c>
      <c r="S29" s="111">
        <f>IF(RES_hhdet_in_tes!S29=0,"",RES_hhdet_in_tes!S29/RES_hhdet_in_fec!S29)</f>
        <v>3.9977291069593108</v>
      </c>
      <c r="T29" s="111">
        <f>IF(RES_hhdet_in_tes!T29=0,"",RES_hhdet_in_tes!T29/RES_hhdet_in_fec!T29)</f>
        <v>4.0012179533289203</v>
      </c>
      <c r="U29" s="111">
        <f>IF(RES_hhdet_in_tes!U29=0,"",RES_hhdet_in_tes!U29/RES_hhdet_in_fec!U29)</f>
        <v>4.0050944492951537</v>
      </c>
      <c r="V29" s="111">
        <f>IF(RES_hhdet_in_tes!V29=0,"",RES_hhdet_in_tes!V29/RES_hhdet_in_fec!V29)</f>
        <v>4.0161716779455272</v>
      </c>
      <c r="W29" s="111">
        <f>IF(RES_hhdet_in_tes!W29=0,"",RES_hhdet_in_tes!W29/RES_hhdet_in_fec!W29)</f>
        <v>4.0525292903981009</v>
      </c>
      <c r="X29" s="111">
        <f>IF(RES_hhdet_in_tes!X29=0,"",RES_hhdet_in_tes!X29/RES_hhdet_in_fec!X29)</f>
        <v>4.0965738044797622</v>
      </c>
      <c r="Y29" s="111">
        <f>IF(RES_hhdet_in_tes!Y29=0,"",RES_hhdet_in_tes!Y29/RES_hhdet_in_fec!Y29)</f>
        <v>4.1462198010357101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0.62835590251520834</v>
      </c>
      <c r="D30" s="124">
        <f>IF(RES_hhdet_in_tes!D30=0,"",RES_hhdet_in_tes!D30/RES_hhdet_in_fec!D30)</f>
        <v>0.63844744443879053</v>
      </c>
      <c r="E30" s="124">
        <f>IF(RES_hhdet_in_tes!E30=0,"",RES_hhdet_in_tes!E30/RES_hhdet_in_fec!E30)</f>
        <v>0.63557334346960459</v>
      </c>
      <c r="F30" s="124">
        <f>IF(RES_hhdet_in_tes!F30=0,"",RES_hhdet_in_tes!F30/RES_hhdet_in_fec!F30)</f>
        <v>0.63117934470464798</v>
      </c>
      <c r="G30" s="124">
        <f>IF(RES_hhdet_in_tes!G30=0,"",RES_hhdet_in_tes!G30/RES_hhdet_in_fec!G30)</f>
        <v>0.65827815999570594</v>
      </c>
      <c r="H30" s="124">
        <f>IF(RES_hhdet_in_tes!H30=0,"",RES_hhdet_in_tes!H30/RES_hhdet_in_fec!H30)</f>
        <v>0.66010990446347317</v>
      </c>
      <c r="I30" s="124">
        <f>IF(RES_hhdet_in_tes!I30=0,"",RES_hhdet_in_tes!I30/RES_hhdet_in_fec!I30)</f>
        <v>0.68421889695113702</v>
      </c>
      <c r="J30" s="124">
        <f>IF(RES_hhdet_in_tes!J30=0,"",RES_hhdet_in_tes!J30/RES_hhdet_in_fec!J30)</f>
        <v>0.69022794931233766</v>
      </c>
      <c r="K30" s="124">
        <f>IF(RES_hhdet_in_tes!K30=0,"",RES_hhdet_in_tes!K30/RES_hhdet_in_fec!K30)</f>
        <v>0.68181690018487329</v>
      </c>
      <c r="L30" s="124">
        <f>IF(RES_hhdet_in_tes!L30=0,"",RES_hhdet_in_tes!L30/RES_hhdet_in_fec!L30)</f>
        <v>0.71543155694198313</v>
      </c>
      <c r="M30" s="124">
        <f>IF(RES_hhdet_in_tes!M30=0,"",RES_hhdet_in_tes!M30/RES_hhdet_in_fec!M30)</f>
        <v>0.66938235777239297</v>
      </c>
      <c r="N30" s="124">
        <f>IF(RES_hhdet_in_tes!N30=0,"",RES_hhdet_in_tes!N30/RES_hhdet_in_fec!N30)</f>
        <v>0.70637683604176549</v>
      </c>
      <c r="O30" s="124">
        <f>IF(RES_hhdet_in_tes!O30=0,"",RES_hhdet_in_tes!O30/RES_hhdet_in_fec!O30)</f>
        <v>0.73267804015849658</v>
      </c>
      <c r="P30" s="124">
        <f>IF(RES_hhdet_in_tes!P30=0,"",RES_hhdet_in_tes!P30/RES_hhdet_in_fec!P30)</f>
        <v>0.76523680276063266</v>
      </c>
      <c r="Q30" s="124">
        <f>IF(RES_hhdet_in_tes!Q30=0,"",RES_hhdet_in_tes!Q30/RES_hhdet_in_fec!Q30)</f>
        <v>0.75653660366857844</v>
      </c>
      <c r="R30" s="124">
        <f>IF(RES_hhdet_in_tes!R30=0,"",RES_hhdet_in_tes!R30/RES_hhdet_in_fec!R30)</f>
        <v>0.78176629084215798</v>
      </c>
      <c r="S30" s="124">
        <f>IF(RES_hhdet_in_tes!S30=0,"",RES_hhdet_in_tes!S30/RES_hhdet_in_fec!S30)</f>
        <v>0.78887037521435355</v>
      </c>
      <c r="T30" s="124">
        <f>IF(RES_hhdet_in_tes!T30=0,"",RES_hhdet_in_tes!T30/RES_hhdet_in_fec!T30)</f>
        <v>0.79159700705302205</v>
      </c>
      <c r="U30" s="124">
        <f>IF(RES_hhdet_in_tes!U30=0,"",RES_hhdet_in_tes!U30/RES_hhdet_in_fec!U30)</f>
        <v>0.80701065957570095</v>
      </c>
      <c r="V30" s="124">
        <f>IF(RES_hhdet_in_tes!V30=0,"",RES_hhdet_in_tes!V30/RES_hhdet_in_fec!V30)</f>
        <v>0.82812860848464109</v>
      </c>
      <c r="W30" s="124">
        <f>IF(RES_hhdet_in_tes!W30=0,"",RES_hhdet_in_tes!W30/RES_hhdet_in_fec!W30)</f>
        <v>0.88677185949605652</v>
      </c>
      <c r="X30" s="124">
        <f>IF(RES_hhdet_in_tes!X30=0,"",RES_hhdet_in_tes!X30/RES_hhdet_in_fec!X30)</f>
        <v>0.88650771480737622</v>
      </c>
      <c r="Y30" s="124">
        <f>IF(RES_hhdet_in_tes!Y30=0,"",RES_hhdet_in_tes!Y30/RES_hhdet_in_fec!Y30)</f>
        <v>0.89434023329705659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0.58580984136166969</v>
      </c>
      <c r="D31" s="111">
        <f>IF(RES_hhdet_in_tes!D31=0,"",RES_hhdet_in_tes!D31/RES_hhdet_in_fec!D31)</f>
        <v>0.58761755202164945</v>
      </c>
      <c r="E31" s="111">
        <f>IF(RES_hhdet_in_tes!E31=0,"",RES_hhdet_in_tes!E31/RES_hhdet_in_fec!E31)</f>
        <v>0.58967654246441537</v>
      </c>
      <c r="F31" s="111">
        <f>IF(RES_hhdet_in_tes!F31=0,"",RES_hhdet_in_tes!F31/RES_hhdet_in_fec!F31)</f>
        <v>0.59176979833210686</v>
      </c>
      <c r="G31" s="111">
        <f>IF(RES_hhdet_in_tes!G31=0,"",RES_hhdet_in_tes!G31/RES_hhdet_in_fec!G31)</f>
        <v>0.59409446809970778</v>
      </c>
      <c r="H31" s="111">
        <f>IF(RES_hhdet_in_tes!H31=0,"",RES_hhdet_in_tes!H31/RES_hhdet_in_fec!H31)</f>
        <v>0.59662642330372084</v>
      </c>
      <c r="I31" s="111">
        <f>IF(RES_hhdet_in_tes!I31=0,"",RES_hhdet_in_tes!I31/RES_hhdet_in_fec!I31)</f>
        <v>0.59941424133414267</v>
      </c>
      <c r="J31" s="111">
        <f>IF(RES_hhdet_in_tes!J31=0,"",RES_hhdet_in_tes!J31/RES_hhdet_in_fec!J31)</f>
        <v>0.60265692661151449</v>
      </c>
      <c r="K31" s="111">
        <f>IF(RES_hhdet_in_tes!K31=0,"",RES_hhdet_in_tes!K31/RES_hhdet_in_fec!K31)</f>
        <v>0.60652368523768418</v>
      </c>
      <c r="L31" s="111">
        <f>IF(RES_hhdet_in_tes!L31=0,"",RES_hhdet_in_tes!L31/RES_hhdet_in_fec!L31)</f>
        <v>0.61105978678199457</v>
      </c>
      <c r="M31" s="111">
        <f>IF(RES_hhdet_in_tes!M31=0,"",RES_hhdet_in_tes!M31/RES_hhdet_in_fec!M31)</f>
        <v>0.62030691740680544</v>
      </c>
      <c r="N31" s="111">
        <f>IF(RES_hhdet_in_tes!N31=0,"",RES_hhdet_in_tes!N31/RES_hhdet_in_fec!N31)</f>
        <v>0.63554977351808684</v>
      </c>
      <c r="O31" s="111">
        <f>IF(RES_hhdet_in_tes!O31=0,"",RES_hhdet_in_tes!O31/RES_hhdet_in_fec!O31)</f>
        <v>0.65783392917802741</v>
      </c>
      <c r="P31" s="111">
        <f>IF(RES_hhdet_in_tes!P31=0,"",RES_hhdet_in_tes!P31/RES_hhdet_in_fec!P31)</f>
        <v>0.6848558718705462</v>
      </c>
      <c r="Q31" s="111">
        <f>IF(RES_hhdet_in_tes!Q31=0,"",RES_hhdet_in_tes!Q31/RES_hhdet_in_fec!Q31)</f>
        <v>0.70918539092852362</v>
      </c>
      <c r="R31" s="111">
        <f>IF(RES_hhdet_in_tes!R31=0,"",RES_hhdet_in_tes!R31/RES_hhdet_in_fec!R31)</f>
        <v>0.72496984601585124</v>
      </c>
      <c r="S31" s="111">
        <f>IF(RES_hhdet_in_tes!S31=0,"",RES_hhdet_in_tes!S31/RES_hhdet_in_fec!S31)</f>
        <v>0.73966667804079322</v>
      </c>
      <c r="T31" s="111">
        <f>IF(RES_hhdet_in_tes!T31=0,"",RES_hhdet_in_tes!T31/RES_hhdet_in_fec!T31)</f>
        <v>0.75284253958724667</v>
      </c>
      <c r="U31" s="111">
        <f>IF(RES_hhdet_in_tes!U31=0,"",RES_hhdet_in_tes!U31/RES_hhdet_in_fec!U31)</f>
        <v>0.76406408323915442</v>
      </c>
      <c r="V31" s="111">
        <f>IF(RES_hhdet_in_tes!V31=0,"",RES_hhdet_in_tes!V31/RES_hhdet_in_fec!V31)</f>
        <v>0.77289796158044055</v>
      </c>
      <c r="W31" s="111">
        <f>IF(RES_hhdet_in_tes!W31=0,"",RES_hhdet_in_tes!W31/RES_hhdet_in_fec!W31)</f>
        <v>0.77832773138424238</v>
      </c>
      <c r="X31" s="111">
        <f>IF(RES_hhdet_in_tes!X31=0,"",RES_hhdet_in_tes!X31/RES_hhdet_in_fec!X31)</f>
        <v>0.78171361526372141</v>
      </c>
      <c r="Y31" s="111">
        <f>IF(RES_hhdet_in_tes!Y31=0,"",RES_hhdet_in_tes!Y31/RES_hhdet_in_fec!Y31)</f>
        <v>0.78342814398892691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0.8985999918773887</v>
      </c>
      <c r="D32" s="111">
        <f>IF(RES_hhdet_in_tes!D32=0,"",RES_hhdet_in_tes!D32/RES_hhdet_in_fec!D32)</f>
        <v>0.88423520458701843</v>
      </c>
      <c r="E32" s="111">
        <f>IF(RES_hhdet_in_tes!E32=0,"",RES_hhdet_in_tes!E32/RES_hhdet_in_fec!E32)</f>
        <v>0.90206954705708908</v>
      </c>
      <c r="F32" s="111">
        <f>IF(RES_hhdet_in_tes!F32=0,"",RES_hhdet_in_tes!F32/RES_hhdet_in_fec!F32)</f>
        <v>0.88213936463403675</v>
      </c>
      <c r="G32" s="111">
        <f>IF(RES_hhdet_in_tes!G32=0,"",RES_hhdet_in_tes!G32/RES_hhdet_in_fec!G32)</f>
        <v>0.9004292835952461</v>
      </c>
      <c r="H32" s="111">
        <f>IF(RES_hhdet_in_tes!H32=0,"",RES_hhdet_in_tes!H32/RES_hhdet_in_fec!H32)</f>
        <v>0.90355563310461406</v>
      </c>
      <c r="I32" s="111">
        <f>IF(RES_hhdet_in_tes!I32=0,"",RES_hhdet_in_tes!I32/RES_hhdet_in_fec!I32)</f>
        <v>0.91109002623977764</v>
      </c>
      <c r="J32" s="111">
        <f>IF(RES_hhdet_in_tes!J32=0,"",RES_hhdet_in_tes!J32/RES_hhdet_in_fec!J32)</f>
        <v>0.89166010081913638</v>
      </c>
      <c r="K32" s="111">
        <f>IF(RES_hhdet_in_tes!K32=0,"",RES_hhdet_in_tes!K32/RES_hhdet_in_fec!K32)</f>
        <v>0.91336744282110149</v>
      </c>
      <c r="L32" s="111">
        <f>IF(RES_hhdet_in_tes!L32=0,"",RES_hhdet_in_tes!L32/RES_hhdet_in_fec!L32)</f>
        <v>0.91826575053861803</v>
      </c>
      <c r="M32" s="111">
        <f>IF(RES_hhdet_in_tes!M32=0,"",RES_hhdet_in_tes!M32/RES_hhdet_in_fec!M32)</f>
        <v>0.90365796071879911</v>
      </c>
      <c r="N32" s="111">
        <f>IF(RES_hhdet_in_tes!N32=0,"",RES_hhdet_in_tes!N32/RES_hhdet_in_fec!N32)</f>
        <v>0.9323729005179523</v>
      </c>
      <c r="O32" s="111">
        <f>IF(RES_hhdet_in_tes!O32=0,"",RES_hhdet_in_tes!O32/RES_hhdet_in_fec!O32)</f>
        <v>0.94143703594048223</v>
      </c>
      <c r="P32" s="111">
        <f>IF(RES_hhdet_in_tes!P32=0,"",RES_hhdet_in_tes!P32/RES_hhdet_in_fec!P32)</f>
        <v>0.91544468674433555</v>
      </c>
      <c r="Q32" s="111">
        <f>IF(RES_hhdet_in_tes!Q32=0,"",RES_hhdet_in_tes!Q32/RES_hhdet_in_fec!Q32)</f>
        <v>0.94933802625832453</v>
      </c>
      <c r="R32" s="111">
        <f>IF(RES_hhdet_in_tes!R32=0,"",RES_hhdet_in_tes!R32/RES_hhdet_in_fec!R32)</f>
        <v>0.95482330964898987</v>
      </c>
      <c r="S32" s="111">
        <f>IF(RES_hhdet_in_tes!S32=0,"",RES_hhdet_in_tes!S32/RES_hhdet_in_fec!S32)</f>
        <v>0.95409471760275466</v>
      </c>
      <c r="T32" s="111">
        <f>IF(RES_hhdet_in_tes!T32=0,"",RES_hhdet_in_tes!T32/RES_hhdet_in_fec!T32)</f>
        <v>0.96038289652611242</v>
      </c>
      <c r="U32" s="111">
        <f>IF(RES_hhdet_in_tes!U32=0,"",RES_hhdet_in_tes!U32/RES_hhdet_in_fec!U32)</f>
        <v>0.95647713451093985</v>
      </c>
      <c r="V32" s="111">
        <f>IF(RES_hhdet_in_tes!V32=0,"",RES_hhdet_in_tes!V32/RES_hhdet_in_fec!V32)</f>
        <v>0.95455446344681916</v>
      </c>
      <c r="W32" s="111">
        <f>IF(RES_hhdet_in_tes!W32=0,"",RES_hhdet_in_tes!W32/RES_hhdet_in_fec!W32)</f>
        <v>0.94215931608211678</v>
      </c>
      <c r="X32" s="111">
        <f>IF(RES_hhdet_in_tes!X32=0,"",RES_hhdet_in_tes!X32/RES_hhdet_in_fec!X32)</f>
        <v>0.97056759727341035</v>
      </c>
      <c r="Y32" s="111">
        <f>IF(RES_hhdet_in_tes!Y32=0,"",RES_hhdet_in_tes!Y32/RES_hhdet_in_fec!Y32)</f>
        <v>0.94684850479750771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0.58580984136166969</v>
      </c>
      <c r="D33" s="112">
        <f>IF(RES_hhdet_in_tes!D33=0,"",RES_hhdet_in_tes!D33/RES_hhdet_in_fec!D33)</f>
        <v>0.58761755202164945</v>
      </c>
      <c r="E33" s="112">
        <f>IF(RES_hhdet_in_tes!E33=0,"",RES_hhdet_in_tes!E33/RES_hhdet_in_fec!E33)</f>
        <v>0.58967654246441537</v>
      </c>
      <c r="F33" s="112">
        <f>IF(RES_hhdet_in_tes!F33=0,"",RES_hhdet_in_tes!F33/RES_hhdet_in_fec!F33)</f>
        <v>0.59176979833210686</v>
      </c>
      <c r="G33" s="112">
        <f>IF(RES_hhdet_in_tes!G33=0,"",RES_hhdet_in_tes!G33/RES_hhdet_in_fec!G33)</f>
        <v>0.59409446809970778</v>
      </c>
      <c r="H33" s="112">
        <f>IF(RES_hhdet_in_tes!H33=0,"",RES_hhdet_in_tes!H33/RES_hhdet_in_fec!H33)</f>
        <v>0.59662642330372095</v>
      </c>
      <c r="I33" s="112">
        <f>IF(RES_hhdet_in_tes!I33=0,"",RES_hhdet_in_tes!I33/RES_hhdet_in_fec!I33)</f>
        <v>0.59941424133414267</v>
      </c>
      <c r="J33" s="112">
        <f>IF(RES_hhdet_in_tes!J33=0,"",RES_hhdet_in_tes!J33/RES_hhdet_in_fec!J33)</f>
        <v>0.60265692661151449</v>
      </c>
      <c r="K33" s="112">
        <f>IF(RES_hhdet_in_tes!K33=0,"",RES_hhdet_in_tes!K33/RES_hhdet_in_fec!K33)</f>
        <v>0.60652368523768418</v>
      </c>
      <c r="L33" s="112">
        <f>IF(RES_hhdet_in_tes!L33=0,"",RES_hhdet_in_tes!L33/RES_hhdet_in_fec!L33)</f>
        <v>0.61105978678199457</v>
      </c>
      <c r="M33" s="112">
        <f>IF(RES_hhdet_in_tes!M33=0,"",RES_hhdet_in_tes!M33/RES_hhdet_in_fec!M33)</f>
        <v>0.62030691740680544</v>
      </c>
      <c r="N33" s="112">
        <f>IF(RES_hhdet_in_tes!N33=0,"",RES_hhdet_in_tes!N33/RES_hhdet_in_fec!N33)</f>
        <v>0.63554977351808684</v>
      </c>
      <c r="O33" s="112">
        <f>IF(RES_hhdet_in_tes!O33=0,"",RES_hhdet_in_tes!O33/RES_hhdet_in_fec!O33)</f>
        <v>0.65783392917802741</v>
      </c>
      <c r="P33" s="112">
        <f>IF(RES_hhdet_in_tes!P33=0,"",RES_hhdet_in_tes!P33/RES_hhdet_in_fec!P33)</f>
        <v>0.6848558718705462</v>
      </c>
      <c r="Q33" s="112">
        <f>IF(RES_hhdet_in_tes!Q33=0,"",RES_hhdet_in_tes!Q33/RES_hhdet_in_fec!Q33)</f>
        <v>0.70918539092852362</v>
      </c>
      <c r="R33" s="112">
        <f>IF(RES_hhdet_in_tes!R33=0,"",RES_hhdet_in_tes!R33/RES_hhdet_in_fec!R33)</f>
        <v>0.72496984601585124</v>
      </c>
      <c r="S33" s="112">
        <f>IF(RES_hhdet_in_tes!S33=0,"",RES_hhdet_in_tes!S33/RES_hhdet_in_fec!S33)</f>
        <v>0.73966667804079322</v>
      </c>
      <c r="T33" s="112">
        <f>IF(RES_hhdet_in_tes!T33=0,"",RES_hhdet_in_tes!T33/RES_hhdet_in_fec!T33)</f>
        <v>0.75284253958724667</v>
      </c>
      <c r="U33" s="112">
        <f>IF(RES_hhdet_in_tes!U33=0,"",RES_hhdet_in_tes!U33/RES_hhdet_in_fec!U33)</f>
        <v>0.76406408323915442</v>
      </c>
      <c r="V33" s="112">
        <f>IF(RES_hhdet_in_tes!V33=0,"",RES_hhdet_in_tes!V33/RES_hhdet_in_fec!V33)</f>
        <v>0.77289796158044055</v>
      </c>
      <c r="W33" s="112">
        <f>IF(RES_hhdet_in_tes!W33=0,"",RES_hhdet_in_tes!W33/RES_hhdet_in_fec!W33)</f>
        <v>0.77832773138424238</v>
      </c>
      <c r="X33" s="112">
        <f>IF(RES_hhdet_in_tes!X33=0,"",RES_hhdet_in_tes!X33/RES_hhdet_in_fec!X33)</f>
        <v>0.7817136152637213</v>
      </c>
      <c r="Y33" s="112">
        <f>IF(RES_hhdet_in_tes!Y33=0,"",RES_hhdet_in_tes!Y33/RES_hhdet_in_fec!Y33)</f>
        <v>0.78342814398892691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0.65601677812178982</v>
      </c>
      <c r="D35" s="112">
        <f>IF(RES_hhdet_in_tes!D35=0,"",RES_hhdet_in_tes!D35/RES_hhdet_in_fec!D35)</f>
        <v>0.65716385950980305</v>
      </c>
      <c r="E35" s="112">
        <f>IF(RES_hhdet_in_tes!E35=0,"",RES_hhdet_in_tes!E35/RES_hhdet_in_fec!E35)</f>
        <v>0.65841962953345023</v>
      </c>
      <c r="F35" s="112">
        <f>IF(RES_hhdet_in_tes!F35=0,"",RES_hhdet_in_tes!F35/RES_hhdet_in_fec!F35)</f>
        <v>0.65969055102280838</v>
      </c>
      <c r="G35" s="112">
        <f>IF(RES_hhdet_in_tes!G35=0,"",RES_hhdet_in_tes!G35/RES_hhdet_in_fec!G35)</f>
        <v>0.66106241644979202</v>
      </c>
      <c r="H35" s="112">
        <f>IF(RES_hhdet_in_tes!H35=0,"",RES_hhdet_in_tes!H35/RES_hhdet_in_fec!H35)</f>
        <v>0.66252554168549571</v>
      </c>
      <c r="I35" s="112">
        <f>IF(RES_hhdet_in_tes!I35=0,"",RES_hhdet_in_tes!I35/RES_hhdet_in_fec!I35)</f>
        <v>0.66410217682505523</v>
      </c>
      <c r="J35" s="112">
        <f>IF(RES_hhdet_in_tes!J35=0,"",RES_hhdet_in_tes!J35/RES_hhdet_in_fec!J35)</f>
        <v>0.66588153800867722</v>
      </c>
      <c r="K35" s="112">
        <f>IF(RES_hhdet_in_tes!K35=0,"",RES_hhdet_in_tes!K35/RES_hhdet_in_fec!K35)</f>
        <v>0.66794244007492631</v>
      </c>
      <c r="L35" s="112">
        <f>IF(RES_hhdet_in_tes!L35=0,"",RES_hhdet_in_tes!L35/RES_hhdet_in_fec!L35)</f>
        <v>0.67031198100526046</v>
      </c>
      <c r="M35" s="112">
        <f>IF(RES_hhdet_in_tes!M35=0,"",RES_hhdet_in_tes!M35/RES_hhdet_in_fec!M35)</f>
        <v>0.674816763711933</v>
      </c>
      <c r="N35" s="112">
        <f>IF(RES_hhdet_in_tes!N35=0,"",RES_hhdet_in_tes!N35/RES_hhdet_in_fec!N35)</f>
        <v>0.68224474468541652</v>
      </c>
      <c r="O35" s="112">
        <f>IF(RES_hhdet_in_tes!O35=0,"",RES_hhdet_in_tes!O35/RES_hhdet_in_fec!O35)</f>
        <v>0.6935714500978144</v>
      </c>
      <c r="P35" s="112">
        <f>IF(RES_hhdet_in_tes!P35=0,"",RES_hhdet_in_tes!P35/RES_hhdet_in_fec!P35)</f>
        <v>0.70825987761795151</v>
      </c>
      <c r="Q35" s="112">
        <f>IF(RES_hhdet_in_tes!Q35=0,"",RES_hhdet_in_tes!Q35/RES_hhdet_in_fec!Q35)</f>
        <v>0.72243108507278742</v>
      </c>
      <c r="R35" s="112">
        <f>IF(RES_hhdet_in_tes!R35=0,"",RES_hhdet_in_tes!R35/RES_hhdet_in_fec!R35)</f>
        <v>0.73202129886531464</v>
      </c>
      <c r="S35" s="112">
        <f>IF(RES_hhdet_in_tes!S35=0,"",RES_hhdet_in_tes!S35/RES_hhdet_in_fec!S35)</f>
        <v>0.74131256297808046</v>
      </c>
      <c r="T35" s="112">
        <f>IF(RES_hhdet_in_tes!T35=0,"",RES_hhdet_in_tes!T35/RES_hhdet_in_fec!T35)</f>
        <v>0.75053172191141404</v>
      </c>
      <c r="U35" s="112">
        <f>IF(RES_hhdet_in_tes!U35=0,"",RES_hhdet_in_tes!U35/RES_hhdet_in_fec!U35)</f>
        <v>0.75977145332137408</v>
      </c>
      <c r="V35" s="112">
        <f>IF(RES_hhdet_in_tes!V35=0,"",RES_hhdet_in_tes!V35/RES_hhdet_in_fec!V35)</f>
        <v>0.76884841835481654</v>
      </c>
      <c r="W35" s="112" t="str">
        <f>IF(RES_hhdet_in_tes!W35=0,"",RES_hhdet_in_tes!W35/RES_hhdet_in_fec!W35)</f>
        <v/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0.92281563144216694</v>
      </c>
      <c r="D36" s="113">
        <f>IF(RES_hhdet_in_tes!D36=0,"",RES_hhdet_in_tes!D36/RES_hhdet_in_fec!D36)</f>
        <v>0.91128153009821378</v>
      </c>
      <c r="E36" s="113">
        <f>IF(RES_hhdet_in_tes!E36=0,"",RES_hhdet_in_tes!E36/RES_hhdet_in_fec!E36)</f>
        <v>0.92516551427728311</v>
      </c>
      <c r="F36" s="113">
        <f>IF(RES_hhdet_in_tes!F36=0,"",RES_hhdet_in_tes!F36/RES_hhdet_in_fec!F36)</f>
        <v>0.90919907138059197</v>
      </c>
      <c r="G36" s="113">
        <f>IF(RES_hhdet_in_tes!G36=0,"",RES_hhdet_in_tes!G36/RES_hhdet_in_fec!G36)</f>
        <v>0.92345380712646941</v>
      </c>
      <c r="H36" s="113">
        <f>IF(RES_hhdet_in_tes!H36=0,"",RES_hhdet_in_tes!H36/RES_hhdet_in_fec!H36)</f>
        <v>0.92564375805947519</v>
      </c>
      <c r="I36" s="113">
        <f>IF(RES_hhdet_in_tes!I36=0,"",RES_hhdet_in_tes!I36/RES_hhdet_in_fec!I36)</f>
        <v>0.93114188699961309</v>
      </c>
      <c r="J36" s="113">
        <f>IF(RES_hhdet_in_tes!J36=0,"",RES_hhdet_in_tes!J36/RES_hhdet_in_fec!J36)</f>
        <v>0.91495460193724143</v>
      </c>
      <c r="K36" s="113">
        <f>IF(RES_hhdet_in_tes!K36=0,"",RES_hhdet_in_tes!K36/RES_hhdet_in_fec!K36)</f>
        <v>0.93204577066232652</v>
      </c>
      <c r="L36" s="113">
        <f>IF(RES_hhdet_in_tes!L36=0,"",RES_hhdet_in_tes!L36/RES_hhdet_in_fec!L36)</f>
        <v>0.9358232878668209</v>
      </c>
      <c r="M36" s="113">
        <f>IF(RES_hhdet_in_tes!M36=0,"",RES_hhdet_in_tes!M36/RES_hhdet_in_fec!M36)</f>
        <v>0.92259346175127332</v>
      </c>
      <c r="N36" s="113">
        <f>IF(RES_hhdet_in_tes!N36=0,"",RES_hhdet_in_tes!N36/RES_hhdet_in_fec!N36)</f>
        <v>0.94466876940163158</v>
      </c>
      <c r="O36" s="113">
        <f>IF(RES_hhdet_in_tes!O36=0,"",RES_hhdet_in_tes!O36/RES_hhdet_in_fec!O36)</f>
        <v>0.95022643954213348</v>
      </c>
      <c r="P36" s="113">
        <f>IF(RES_hhdet_in_tes!P36=0,"",RES_hhdet_in_tes!P36/RES_hhdet_in_fec!P36)</f>
        <v>0.92303941994772809</v>
      </c>
      <c r="Q36" s="113">
        <f>IF(RES_hhdet_in_tes!Q36=0,"",RES_hhdet_in_tes!Q36/RES_hhdet_in_fec!Q36)</f>
        <v>0.95222000467780554</v>
      </c>
      <c r="R36" s="113">
        <f>IF(RES_hhdet_in_tes!R36=0,"",RES_hhdet_in_tes!R36/RES_hhdet_in_fec!R36)</f>
        <v>0.95642891433129906</v>
      </c>
      <c r="S36" s="113">
        <f>IF(RES_hhdet_in_tes!S36=0,"",RES_hhdet_in_tes!S36/RES_hhdet_in_fec!S36)</f>
        <v>0.95450053873850904</v>
      </c>
      <c r="T36" s="113">
        <f>IF(RES_hhdet_in_tes!T36=0,"",RES_hhdet_in_tes!T36/RES_hhdet_in_fec!T36)</f>
        <v>0.96035519549708726</v>
      </c>
      <c r="U36" s="113">
        <f>IF(RES_hhdet_in_tes!U36=0,"",RES_hhdet_in_tes!U36/RES_hhdet_in_fec!U36)</f>
        <v>0.95517552286265106</v>
      </c>
      <c r="V36" s="113">
        <f>IF(RES_hhdet_in_tes!V36=0,"",RES_hhdet_in_tes!V36/RES_hhdet_in_fec!V36)</f>
        <v>0.95258743021745895</v>
      </c>
      <c r="W36" s="113">
        <f>IF(RES_hhdet_in_tes!W36=0,"",RES_hhdet_in_tes!W36/RES_hhdet_in_fec!W36)</f>
        <v>0.94587132831650644</v>
      </c>
      <c r="X36" s="113">
        <f>IF(RES_hhdet_in_tes!X36=0,"",RES_hhdet_in_tes!X36/RES_hhdet_in_fec!X36)</f>
        <v>0.99751827377598268</v>
      </c>
      <c r="Y36" s="113">
        <f>IF(RES_hhdet_in_tes!Y36=0,"",RES_hhdet_in_tes!Y36/RES_hhdet_in_fec!Y36)</f>
        <v>0.95833366634086714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0.65601677812178982</v>
      </c>
      <c r="D37" s="111">
        <f>IF(RES_hhdet_in_tes!D37=0,"",RES_hhdet_in_tes!D37/RES_hhdet_in_fec!D37)</f>
        <v>0.65716385950980305</v>
      </c>
      <c r="E37" s="111">
        <f>IF(RES_hhdet_in_tes!E37=0,"",RES_hhdet_in_tes!E37/RES_hhdet_in_fec!E37)</f>
        <v>0.65841962953345023</v>
      </c>
      <c r="F37" s="111">
        <f>IF(RES_hhdet_in_tes!F37=0,"",RES_hhdet_in_tes!F37/RES_hhdet_in_fec!F37)</f>
        <v>0.65969055102280838</v>
      </c>
      <c r="G37" s="111">
        <f>IF(RES_hhdet_in_tes!G37=0,"",RES_hhdet_in_tes!G37/RES_hhdet_in_fec!G37)</f>
        <v>0.66106241644979202</v>
      </c>
      <c r="H37" s="111">
        <f>IF(RES_hhdet_in_tes!H37=0,"",RES_hhdet_in_tes!H37/RES_hhdet_in_fec!H37)</f>
        <v>0.66252554168549582</v>
      </c>
      <c r="I37" s="111">
        <f>IF(RES_hhdet_in_tes!I37=0,"",RES_hhdet_in_tes!I37/RES_hhdet_in_fec!I37)</f>
        <v>0.66410217682505523</v>
      </c>
      <c r="J37" s="111">
        <f>IF(RES_hhdet_in_tes!J37=0,"",RES_hhdet_in_tes!J37/RES_hhdet_in_fec!J37)</f>
        <v>0.66588153800867722</v>
      </c>
      <c r="K37" s="111">
        <f>IF(RES_hhdet_in_tes!K37=0,"",RES_hhdet_in_tes!K37/RES_hhdet_in_fec!K37)</f>
        <v>0.66794244007492631</v>
      </c>
      <c r="L37" s="111">
        <f>IF(RES_hhdet_in_tes!L37=0,"",RES_hhdet_in_tes!L37/RES_hhdet_in_fec!L37)</f>
        <v>0.67031198100526046</v>
      </c>
      <c r="M37" s="111">
        <f>IF(RES_hhdet_in_tes!M37=0,"",RES_hhdet_in_tes!M37/RES_hhdet_in_fec!M37)</f>
        <v>0.674816763711933</v>
      </c>
      <c r="N37" s="111">
        <f>IF(RES_hhdet_in_tes!N37=0,"",RES_hhdet_in_tes!N37/RES_hhdet_in_fec!N37)</f>
        <v>0.68224474468541652</v>
      </c>
      <c r="O37" s="111">
        <f>IF(RES_hhdet_in_tes!O37=0,"",RES_hhdet_in_tes!O37/RES_hhdet_in_fec!O37)</f>
        <v>0.69357145009781429</v>
      </c>
      <c r="P37" s="111">
        <f>IF(RES_hhdet_in_tes!P37=0,"",RES_hhdet_in_tes!P37/RES_hhdet_in_fec!P37)</f>
        <v>0.70825987761795151</v>
      </c>
      <c r="Q37" s="111">
        <f>IF(RES_hhdet_in_tes!Q37=0,"",RES_hhdet_in_tes!Q37/RES_hhdet_in_fec!Q37)</f>
        <v>0.72243108507278742</v>
      </c>
      <c r="R37" s="111">
        <f>IF(RES_hhdet_in_tes!R37=0,"",RES_hhdet_in_tes!R37/RES_hhdet_in_fec!R37)</f>
        <v>0.73202129886531464</v>
      </c>
      <c r="S37" s="111">
        <f>IF(RES_hhdet_in_tes!S37=0,"",RES_hhdet_in_tes!S37/RES_hhdet_in_fec!S37)</f>
        <v>0.74131256297808046</v>
      </c>
      <c r="T37" s="111">
        <f>IF(RES_hhdet_in_tes!T37=0,"",RES_hhdet_in_tes!T37/RES_hhdet_in_fec!T37)</f>
        <v>0.75053172191141404</v>
      </c>
      <c r="U37" s="111">
        <f>IF(RES_hhdet_in_tes!U37=0,"",RES_hhdet_in_tes!U37/RES_hhdet_in_fec!U37)</f>
        <v>0.75977145332137419</v>
      </c>
      <c r="V37" s="111">
        <f>IF(RES_hhdet_in_tes!V37=0,"",RES_hhdet_in_tes!V37/RES_hhdet_in_fec!V37)</f>
        <v>0.76884841835481654</v>
      </c>
      <c r="W37" s="111">
        <f>IF(RES_hhdet_in_tes!W37=0,"",RES_hhdet_in_tes!W37/RES_hhdet_in_fec!W37)</f>
        <v>0.77713869870073582</v>
      </c>
      <c r="X37" s="111">
        <f>IF(RES_hhdet_in_tes!X37=0,"",RES_hhdet_in_tes!X37/RES_hhdet_in_fec!X37)</f>
        <v>0.78898993132146356</v>
      </c>
      <c r="Y37" s="111">
        <f>IF(RES_hhdet_in_tes!Y37=0,"",RES_hhdet_in_tes!Y37/RES_hhdet_in_fec!Y37)</f>
        <v>0.80004641103718621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0.72069605736555542</v>
      </c>
      <c r="D39" s="124">
        <f>IF(RES_hhdet_in_tes!D39=0,"",RES_hhdet_in_tes!D39/RES_hhdet_in_fec!D39)</f>
        <v>0.71401205325940831</v>
      </c>
      <c r="E39" s="124">
        <f>IF(RES_hhdet_in_tes!E39=0,"",RES_hhdet_in_tes!E39/RES_hhdet_in_fec!E39)</f>
        <v>0.69933560576843656</v>
      </c>
      <c r="F39" s="124">
        <f>IF(RES_hhdet_in_tes!F39=0,"",RES_hhdet_in_tes!F39/RES_hhdet_in_fec!F39)</f>
        <v>0.71146129913177514</v>
      </c>
      <c r="G39" s="124">
        <f>IF(RES_hhdet_in_tes!G39=0,"",RES_hhdet_in_tes!G39/RES_hhdet_in_fec!G39)</f>
        <v>0.72458856019286044</v>
      </c>
      <c r="H39" s="124">
        <f>IF(RES_hhdet_in_tes!H39=0,"",RES_hhdet_in_tes!H39/RES_hhdet_in_fec!H39)</f>
        <v>0.73050231489888673</v>
      </c>
      <c r="I39" s="124">
        <f>IF(RES_hhdet_in_tes!I39=0,"",RES_hhdet_in_tes!I39/RES_hhdet_in_fec!I39)</f>
        <v>0.73012381298245244</v>
      </c>
      <c r="J39" s="124">
        <f>IF(RES_hhdet_in_tes!J39=0,"",RES_hhdet_in_tes!J39/RES_hhdet_in_fec!J39)</f>
        <v>0.68315517036855788</v>
      </c>
      <c r="K39" s="124">
        <f>IF(RES_hhdet_in_tes!K39=0,"",RES_hhdet_in_tes!K39/RES_hhdet_in_fec!K39)</f>
        <v>0.71468371071681136</v>
      </c>
      <c r="L39" s="124">
        <f>IF(RES_hhdet_in_tes!L39=0,"",RES_hhdet_in_tes!L39/RES_hhdet_in_fec!L39)</f>
        <v>0.71881337159669501</v>
      </c>
      <c r="M39" s="124">
        <f>IF(RES_hhdet_in_tes!M39=0,"",RES_hhdet_in_tes!M39/RES_hhdet_in_fec!M39)</f>
        <v>0.72551091016691982</v>
      </c>
      <c r="N39" s="124">
        <f>IF(RES_hhdet_in_tes!N39=0,"",RES_hhdet_in_tes!N39/RES_hhdet_in_fec!N39)</f>
        <v>0.71497297475580746</v>
      </c>
      <c r="O39" s="124">
        <f>IF(RES_hhdet_in_tes!O39=0,"",RES_hhdet_in_tes!O39/RES_hhdet_in_fec!O39)</f>
        <v>0.73663328906241843</v>
      </c>
      <c r="P39" s="124">
        <f>IF(RES_hhdet_in_tes!P39=0,"",RES_hhdet_in_tes!P39/RES_hhdet_in_fec!P39)</f>
        <v>0.71784068193433814</v>
      </c>
      <c r="Q39" s="124">
        <f>IF(RES_hhdet_in_tes!Q39=0,"",RES_hhdet_in_tes!Q39/RES_hhdet_in_fec!Q39)</f>
        <v>0.74569126924254048</v>
      </c>
      <c r="R39" s="124">
        <f>IF(RES_hhdet_in_tes!R39=0,"",RES_hhdet_in_tes!R39/RES_hhdet_in_fec!R39)</f>
        <v>0.73534476496972345</v>
      </c>
      <c r="S39" s="124">
        <f>IF(RES_hhdet_in_tes!S39=0,"",RES_hhdet_in_tes!S39/RES_hhdet_in_fec!S39)</f>
        <v>0.77366111184918007</v>
      </c>
      <c r="T39" s="124">
        <f>IF(RES_hhdet_in_tes!T39=0,"",RES_hhdet_in_tes!T39/RES_hhdet_in_fec!T39)</f>
        <v>0.76728889107576836</v>
      </c>
      <c r="U39" s="124">
        <f>IF(RES_hhdet_in_tes!U39=0,"",RES_hhdet_in_tes!U39/RES_hhdet_in_fec!U39)</f>
        <v>0.78044313993050562</v>
      </c>
      <c r="V39" s="124">
        <f>IF(RES_hhdet_in_tes!V39=0,"",RES_hhdet_in_tes!V39/RES_hhdet_in_fec!V39)</f>
        <v>0.76866338639139342</v>
      </c>
      <c r="W39" s="124">
        <f>IF(RES_hhdet_in_tes!W39=0,"",RES_hhdet_in_tes!W39/RES_hhdet_in_fec!W39)</f>
        <v>0.77198107866738197</v>
      </c>
      <c r="X39" s="124">
        <f>IF(RES_hhdet_in_tes!X39=0,"",RES_hhdet_in_tes!X39/RES_hhdet_in_fec!X39)</f>
        <v>0.73296795880768484</v>
      </c>
      <c r="Y39" s="124">
        <f>IF(RES_hhdet_in_tes!Y39=0,"",RES_hhdet_in_tes!Y39/RES_hhdet_in_fec!Y39)</f>
        <v>0.77624645013037474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0.62270527288161981</v>
      </c>
      <c r="D40" s="111">
        <f>IF(RES_hhdet_in_tes!D40=0,"",RES_hhdet_in_tes!D40/RES_hhdet_in_fec!D40)</f>
        <v>0.6227992084693863</v>
      </c>
      <c r="E40" s="111">
        <f>IF(RES_hhdet_in_tes!E40=0,"",RES_hhdet_in_tes!E40/RES_hhdet_in_fec!E40)</f>
        <v>0.622893152518739</v>
      </c>
      <c r="F40" s="111">
        <f>IF(RES_hhdet_in_tes!F40=0,"",RES_hhdet_in_tes!F40/RES_hhdet_in_fec!F40)</f>
        <v>0.62298709772194449</v>
      </c>
      <c r="G40" s="111">
        <f>IF(RES_hhdet_in_tes!G40=0,"",RES_hhdet_in_tes!G40/RES_hhdet_in_fec!G40)</f>
        <v>0.6230810507177732</v>
      </c>
      <c r="H40" s="111">
        <f>IF(RES_hhdet_in_tes!H40=0,"",RES_hhdet_in_tes!H40/RES_hhdet_in_fec!H40)</f>
        <v>0.62317501069372427</v>
      </c>
      <c r="I40" s="111">
        <f>IF(RES_hhdet_in_tes!I40=0,"",RES_hhdet_in_tes!I40/RES_hhdet_in_fec!I40)</f>
        <v>0.62326897928559089</v>
      </c>
      <c r="J40" s="111">
        <f>IF(RES_hhdet_in_tes!J40=0,"",RES_hhdet_in_tes!J40/RES_hhdet_in_fec!J40)</f>
        <v>0.6233629631946408</v>
      </c>
      <c r="K40" s="111">
        <f>IF(RES_hhdet_in_tes!K40=0,"",RES_hhdet_in_tes!K40/RES_hhdet_in_fec!K40)</f>
        <v>0.62345696811871409</v>
      </c>
      <c r="L40" s="111">
        <f>IF(RES_hhdet_in_tes!L40=0,"",RES_hhdet_in_tes!L40/RES_hhdet_in_fec!L40)</f>
        <v>0.62355099558221661</v>
      </c>
      <c r="M40" s="111">
        <f>IF(RES_hhdet_in_tes!M40=0,"",RES_hhdet_in_tes!M40/RES_hhdet_in_fec!M40)</f>
        <v>0.62362240407424652</v>
      </c>
      <c r="N40" s="111">
        <f>IF(RES_hhdet_in_tes!N40=0,"",RES_hhdet_in_tes!N40/RES_hhdet_in_fec!N40)</f>
        <v>0.62366231806235206</v>
      </c>
      <c r="O40" s="111">
        <f>IF(RES_hhdet_in_tes!O40=0,"",RES_hhdet_in_tes!O40/RES_hhdet_in_fec!O40)</f>
        <v>0.62368617360455259</v>
      </c>
      <c r="P40" s="111">
        <f>IF(RES_hhdet_in_tes!P40=0,"",RES_hhdet_in_tes!P40/RES_hhdet_in_fec!P40)</f>
        <v>0.62375273855144764</v>
      </c>
      <c r="Q40" s="111">
        <f>IF(RES_hhdet_in_tes!Q40=0,"",RES_hhdet_in_tes!Q40/RES_hhdet_in_fec!Q40)</f>
        <v>0.62402367343518139</v>
      </c>
      <c r="R40" s="111">
        <f>IF(RES_hhdet_in_tes!R40=0,"",RES_hhdet_in_tes!R40/RES_hhdet_in_fec!R40)</f>
        <v>0.624735351909951</v>
      </c>
      <c r="S40" s="111">
        <f>IF(RES_hhdet_in_tes!S40=0,"",RES_hhdet_in_tes!S40/RES_hhdet_in_fec!S40)</f>
        <v>0.62573925572176059</v>
      </c>
      <c r="T40" s="111">
        <f>IF(RES_hhdet_in_tes!T40=0,"",RES_hhdet_in_tes!T40/RES_hhdet_in_fec!T40)</f>
        <v>0.62684073504040327</v>
      </c>
      <c r="U40" s="111">
        <f>IF(RES_hhdet_in_tes!U40=0,"",RES_hhdet_in_tes!U40/RES_hhdet_in_fec!U40)</f>
        <v>0.62784514003567493</v>
      </c>
      <c r="V40" s="111">
        <f>IF(RES_hhdet_in_tes!V40=0,"",RES_hhdet_in_tes!V40/RES_hhdet_in_fec!V40)</f>
        <v>0.62855782087736956</v>
      </c>
      <c r="W40" s="111">
        <f>IF(RES_hhdet_in_tes!W40=0,"",RES_hhdet_in_tes!W40/RES_hhdet_in_fec!W40)</f>
        <v>0.62890034070086209</v>
      </c>
      <c r="X40" s="111">
        <f>IF(RES_hhdet_in_tes!X40=0,"",RES_hhdet_in_tes!X40/RES_hhdet_in_fec!X40)</f>
        <v>0.62928243316401256</v>
      </c>
      <c r="Y40" s="111">
        <f>IF(RES_hhdet_in_tes!Y40=0,"",RES_hhdet_in_tes!Y40/RES_hhdet_in_fec!Y40)</f>
        <v>0.62932064241032759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0.774964986503624</v>
      </c>
      <c r="D41" s="45">
        <f>IF(RES_hhdet_in_tes!D41=0,"",RES_hhdet_in_tes!D41/RES_hhdet_in_fec!D41)</f>
        <v>0.7761670978509766</v>
      </c>
      <c r="E41" s="45">
        <f>IF(RES_hhdet_in_tes!E41=0,"",RES_hhdet_in_tes!E41/RES_hhdet_in_fec!E41)</f>
        <v>0.77742588902644205</v>
      </c>
      <c r="F41" s="45">
        <f>IF(RES_hhdet_in_tes!F41=0,"",RES_hhdet_in_tes!F41/RES_hhdet_in_fec!F41)</f>
        <v>0.77869240926937766</v>
      </c>
      <c r="G41" s="45">
        <f>IF(RES_hhdet_in_tes!G41=0,"",RES_hhdet_in_tes!G41/RES_hhdet_in_fec!G41)</f>
        <v>0.78001112830015151</v>
      </c>
      <c r="H41" s="45">
        <f>IF(RES_hhdet_in_tes!H41=0,"",RES_hhdet_in_tes!H41/RES_hhdet_in_fec!H41)</f>
        <v>0.78137660359112227</v>
      </c>
      <c r="I41" s="45">
        <f>IF(RES_hhdet_in_tes!I41=0,"",RES_hhdet_in_tes!I41/RES_hhdet_in_fec!I41)</f>
        <v>0.78279979248268805</v>
      </c>
      <c r="J41" s="45">
        <f>IF(RES_hhdet_in_tes!J41=0,"",RES_hhdet_in_tes!J41/RES_hhdet_in_fec!J41)</f>
        <v>0.78432558333086722</v>
      </c>
      <c r="K41" s="45">
        <f>IF(RES_hhdet_in_tes!K41=0,"",RES_hhdet_in_tes!K41/RES_hhdet_in_fec!K41)</f>
        <v>0.7859921430453175</v>
      </c>
      <c r="L41" s="45">
        <f>IF(RES_hhdet_in_tes!L41=0,"",RES_hhdet_in_tes!L41/RES_hhdet_in_fec!L41)</f>
        <v>0.78780968283913588</v>
      </c>
      <c r="M41" s="45">
        <f>IF(RES_hhdet_in_tes!M41=0,"",RES_hhdet_in_tes!M41/RES_hhdet_in_fec!M41)</f>
        <v>0.7904083631086013</v>
      </c>
      <c r="N41" s="45">
        <f>IF(RES_hhdet_in_tes!N41=0,"",RES_hhdet_in_tes!N41/RES_hhdet_in_fec!N41)</f>
        <v>0.79396758452922045</v>
      </c>
      <c r="O41" s="45">
        <f>IF(RES_hhdet_in_tes!O41=0,"",RES_hhdet_in_tes!O41/RES_hhdet_in_fec!O41)</f>
        <v>0.79891276650379162</v>
      </c>
      <c r="P41" s="45">
        <f>IF(RES_hhdet_in_tes!P41=0,"",RES_hhdet_in_tes!P41/RES_hhdet_in_fec!P41)</f>
        <v>0.80545256416801725</v>
      </c>
      <c r="Q41" s="45">
        <f>IF(RES_hhdet_in_tes!Q41=0,"",RES_hhdet_in_tes!Q41/RES_hhdet_in_fec!Q41)</f>
        <v>0.81391512613252648</v>
      </c>
      <c r="R41" s="45">
        <f>IF(RES_hhdet_in_tes!R41=0,"",RES_hhdet_in_tes!R41/RES_hhdet_in_fec!R41)</f>
        <v>0.8254306497057633</v>
      </c>
      <c r="S41" s="45">
        <f>IF(RES_hhdet_in_tes!S41=0,"",RES_hhdet_in_tes!S41/RES_hhdet_in_fec!S41)</f>
        <v>0.83984032883014592</v>
      </c>
      <c r="T41" s="45">
        <f>IF(RES_hhdet_in_tes!T41=0,"",RES_hhdet_in_tes!T41/RES_hhdet_in_fec!T41)</f>
        <v>0.85535313970152504</v>
      </c>
      <c r="U41" s="45">
        <f>IF(RES_hhdet_in_tes!U41=0,"",RES_hhdet_in_tes!U41/RES_hhdet_in_fec!U41)</f>
        <v>0.87017805851579333</v>
      </c>
      <c r="V41" s="45">
        <f>IF(RES_hhdet_in_tes!V41=0,"",RES_hhdet_in_tes!V41/RES_hhdet_in_fec!V41)</f>
        <v>0.88252406146882412</v>
      </c>
      <c r="W41" s="45">
        <f>IF(RES_hhdet_in_tes!W41=0,"",RES_hhdet_in_tes!W41/RES_hhdet_in_fec!W41)</f>
        <v>0.891768865156502</v>
      </c>
      <c r="X41" s="45">
        <f>IF(RES_hhdet_in_tes!X41=0,"",RES_hhdet_in_tes!X41/RES_hhdet_in_fec!X41)</f>
        <v>0.89893297027690044</v>
      </c>
      <c r="Y41" s="45">
        <f>IF(RES_hhdet_in_tes!Y41=0,"",RES_hhdet_in_tes!Y41/RES_hhdet_in_fec!Y41)</f>
        <v>0.90528606878351603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0.54724224717441039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0.58476811614896174</v>
      </c>
      <c r="L43" s="119">
        <f>IF(RES_hhdet_in_tes!L43=0,"",RES_hhdet_in_tes!L43/RES_hhdet_in_fec!L43)</f>
        <v>0.58428187474026738</v>
      </c>
      <c r="M43" s="119">
        <f>IF(RES_hhdet_in_tes!M43=0,"",RES_hhdet_in_tes!M43/RES_hhdet_in_fec!M43)</f>
        <v>0.59770959180664451</v>
      </c>
      <c r="N43" s="119">
        <f>IF(RES_hhdet_in_tes!N43=0,"",RES_hhdet_in_tes!N43/RES_hhdet_in_fec!N43)</f>
        <v>0.63714059403353795</v>
      </c>
      <c r="O43" s="119">
        <f>IF(RES_hhdet_in_tes!O43=0,"",RES_hhdet_in_tes!O43/RES_hhdet_in_fec!O43)</f>
        <v>0.65517046034110904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0.7815504566553898</v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0.49914574971152631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0.54398177754668742</v>
      </c>
      <c r="L44" s="124">
        <f>IF(RES_hhdet_in_tes!L44=0,"",RES_hhdet_in_tes!L44/RES_hhdet_in_fec!L44)</f>
        <v>0.55204762613972802</v>
      </c>
      <c r="M44" s="124">
        <f>IF(RES_hhdet_in_tes!M44=0,"",RES_hhdet_in_tes!M44/RES_hhdet_in_fec!M44)</f>
        <v>0.56636754671695899</v>
      </c>
      <c r="N44" s="124">
        <f>IF(RES_hhdet_in_tes!N44=0,"",RES_hhdet_in_tes!N44/RES_hhdet_in_fec!N44)</f>
        <v>0.58839586855552561</v>
      </c>
      <c r="O44" s="124">
        <f>IF(RES_hhdet_in_tes!O44=0,"",RES_hhdet_in_tes!O44/RES_hhdet_in_fec!O44)</f>
        <v>0.61996712238562635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0.70203118383347385</v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0.49294659306340216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0.53893838141527928</v>
      </c>
      <c r="L45" s="111">
        <f>IF(RES_hhdet_in_tes!L45=0,"",RES_hhdet_in_tes!L45/RES_hhdet_in_fec!L45)</f>
        <v>0.54686633986445432</v>
      </c>
      <c r="M45" s="111">
        <f>IF(RES_hhdet_in_tes!M45=0,"",RES_hhdet_in_tes!M45/RES_hhdet_in_fec!M45)</f>
        <v>0.56121104960771229</v>
      </c>
      <c r="N45" s="111">
        <f>IF(RES_hhdet_in_tes!N45=0,"",RES_hhdet_in_tes!N45/RES_hhdet_in_fec!N45)</f>
        <v>0.58365977092443899</v>
      </c>
      <c r="O45" s="111">
        <f>IF(RES_hhdet_in_tes!O45=0,"",RES_hhdet_in_tes!O45/RES_hhdet_in_fec!O45)</f>
        <v>0.61507129648381598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0.69809493668252032</v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2.3024124972365234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3.1169326116838958</v>
      </c>
      <c r="L47" s="124">
        <f>IF(RES_hhdet_in_tes!L47=0,"",RES_hhdet_in_tes!L47/RES_hhdet_in_fec!L47)</f>
        <v>3.2271031151889891</v>
      </c>
      <c r="M47" s="124">
        <f>IF(RES_hhdet_in_tes!M47=0,"",RES_hhdet_in_tes!M47/RES_hhdet_in_fec!M47)</f>
        <v>3.3533503915550162</v>
      </c>
      <c r="N47" s="124">
        <f>IF(RES_hhdet_in_tes!N47=0,"",RES_hhdet_in_tes!N47/RES_hhdet_in_fec!N47)</f>
        <v>3.4997272243072679</v>
      </c>
      <c r="O47" s="124">
        <f>IF(RES_hhdet_in_tes!O47=0,"",RES_hhdet_in_tes!O47/RES_hhdet_in_fec!O47)</f>
        <v>3.6659724916537262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4.0012179533289203</v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2.3024124972365234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3.1169326116838958</v>
      </c>
      <c r="L48" s="111">
        <f>IF(RES_hhdet_in_tes!L48=0,"",RES_hhdet_in_tes!L48/RES_hhdet_in_fec!L48)</f>
        <v>3.2271031151889891</v>
      </c>
      <c r="M48" s="111">
        <f>IF(RES_hhdet_in_tes!M48=0,"",RES_hhdet_in_tes!M48/RES_hhdet_in_fec!M48)</f>
        <v>3.3533503915550162</v>
      </c>
      <c r="N48" s="111">
        <f>IF(RES_hhdet_in_tes!N48=0,"",RES_hhdet_in_tes!N48/RES_hhdet_in_fec!N48)</f>
        <v>3.4997272243072679</v>
      </c>
      <c r="O48" s="111">
        <f>IF(RES_hhdet_in_tes!O48=0,"",RES_hhdet_in_tes!O48/RES_hhdet_in_fec!O48)</f>
        <v>3.6659724916537262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4.0012179533289203</v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0.65784780294396272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0.60289676028982742</v>
      </c>
      <c r="L49" s="124">
        <f>IF(RES_hhdet_in_tes!L49=0,"",RES_hhdet_in_tes!L49/RES_hhdet_in_fec!L49)</f>
        <v>0.63493905300509001</v>
      </c>
      <c r="M49" s="124">
        <f>IF(RES_hhdet_in_tes!M49=0,"",RES_hhdet_in_tes!M49/RES_hhdet_in_fec!M49)</f>
        <v>0.6229822605119254</v>
      </c>
      <c r="N49" s="124">
        <f>IF(RES_hhdet_in_tes!N49=0,"",RES_hhdet_in_tes!N49/RES_hhdet_in_fec!N49)</f>
        <v>0.63411640499219679</v>
      </c>
      <c r="O49" s="124">
        <f>IF(RES_hhdet_in_tes!O49=0,"",RES_hhdet_in_tes!O49/RES_hhdet_in_fec!O49)</f>
        <v>0.64954307618806972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0.75053172191141404</v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0.52850495695429667</v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>
        <f>IF(RES_hhdet_in_tes!K50=0,"",RES_hhdet_in_tes!K50/RES_hhdet_in_fec!K50)</f>
        <v>0.5537847239547895</v>
      </c>
      <c r="L50" s="111">
        <f>IF(RES_hhdet_in_tes!L50=0,"",RES_hhdet_in_tes!L50/RES_hhdet_in_fec!L50)</f>
        <v>0.55932071190647636</v>
      </c>
      <c r="M50" s="111">
        <f>IF(RES_hhdet_in_tes!M50=0,"",RES_hhdet_in_tes!M50/RES_hhdet_in_fec!M50)</f>
        <v>0.57060617437387617</v>
      </c>
      <c r="N50" s="111">
        <f>IF(RES_hhdet_in_tes!N50=0,"",RES_hhdet_in_tes!N50/RES_hhdet_in_fec!N50)</f>
        <v>0.58920899156327422</v>
      </c>
      <c r="O50" s="111">
        <f>IF(RES_hhdet_in_tes!O50=0,"",RES_hhdet_in_tes!O50/RES_hhdet_in_fec!O50)</f>
        <v>0.61640521193926756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0.87536233343187519</v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>
        <f>IF(RES_hhdet_in_tes!K51=0,"",RES_hhdet_in_tes!K51/RES_hhdet_in_fec!K51)</f>
        <v>0.89414854576905967</v>
      </c>
      <c r="L51" s="111">
        <f>IF(RES_hhdet_in_tes!L51=0,"",RES_hhdet_in_tes!L51/RES_hhdet_in_fec!L51)</f>
        <v>0.90162074344257692</v>
      </c>
      <c r="M51" s="111">
        <f>IF(RES_hhdet_in_tes!M51=0,"",RES_hhdet_in_tes!M51/RES_hhdet_in_fec!M51)</f>
        <v>0.88421314256376227</v>
      </c>
      <c r="N51" s="111">
        <f>IF(RES_hhdet_in_tes!N51=0,"",RES_hhdet_in_tes!N51/RES_hhdet_in_fec!N51)</f>
        <v>0.91924556226635545</v>
      </c>
      <c r="O51" s="111">
        <f>IF(RES_hhdet_in_tes!O51=0,"",RES_hhdet_in_tes!O51/RES_hhdet_in_fec!O51)</f>
        <v>0.93079598486601711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0.52850495695429667</v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>
        <f>IF(RES_hhdet_in_tes!K52=0,"",RES_hhdet_in_tes!K52/RES_hhdet_in_fec!K52)</f>
        <v>0.5537847239547895</v>
      </c>
      <c r="L52" s="112">
        <f>IF(RES_hhdet_in_tes!L52=0,"",RES_hhdet_in_tes!L52/RES_hhdet_in_fec!L52)</f>
        <v>0.55932071190647636</v>
      </c>
      <c r="M52" s="112">
        <f>IF(RES_hhdet_in_tes!M52=0,"",RES_hhdet_in_tes!M52/RES_hhdet_in_fec!M52)</f>
        <v>0.57060617437387617</v>
      </c>
      <c r="N52" s="112">
        <f>IF(RES_hhdet_in_tes!N52=0,"",RES_hhdet_in_tes!N52/RES_hhdet_in_fec!N52)</f>
        <v>0.58920899156327422</v>
      </c>
      <c r="O52" s="112">
        <f>IF(RES_hhdet_in_tes!O52=0,"",RES_hhdet_in_tes!O52/RES_hhdet_in_fec!O52)</f>
        <v>0.61640521193926756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0.65601677812178982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0.66794244007492631</v>
      </c>
      <c r="L54" s="112">
        <f>IF(RES_hhdet_in_tes!L54=0,"",RES_hhdet_in_tes!L54/RES_hhdet_in_fec!L54)</f>
        <v>0.67031198100526046</v>
      </c>
      <c r="M54" s="112">
        <f>IF(RES_hhdet_in_tes!M54=0,"",RES_hhdet_in_tes!M54/RES_hhdet_in_fec!M54)</f>
        <v>0.67481676371193311</v>
      </c>
      <c r="N54" s="112">
        <f>IF(RES_hhdet_in_tes!N54=0,"",RES_hhdet_in_tes!N54/RES_hhdet_in_fec!N54)</f>
        <v>0.68224474468541663</v>
      </c>
      <c r="O54" s="112">
        <f>IF(RES_hhdet_in_tes!O54=0,"",RES_hhdet_in_tes!O54/RES_hhdet_in_fec!O54)</f>
        <v>0.6935714500978144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0.75053172191141404</v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0.92281563144216705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>
        <f>IF(RES_hhdet_in_tes!K55=0,"",RES_hhdet_in_tes!K55/RES_hhdet_in_fec!K55)</f>
        <v>0.93204577066232652</v>
      </c>
      <c r="L55" s="113">
        <f>IF(RES_hhdet_in_tes!L55=0,"",RES_hhdet_in_tes!L55/RES_hhdet_in_fec!L55)</f>
        <v>0.9358232878668209</v>
      </c>
      <c r="M55" s="113">
        <f>IF(RES_hhdet_in_tes!M55=0,"",RES_hhdet_in_tes!M55/RES_hhdet_in_fec!M55)</f>
        <v>0.92259346175127332</v>
      </c>
      <c r="N55" s="113">
        <f>IF(RES_hhdet_in_tes!N55=0,"",RES_hhdet_in_tes!N55/RES_hhdet_in_fec!N55)</f>
        <v>0.94466876940163147</v>
      </c>
      <c r="O55" s="113">
        <f>IF(RES_hhdet_in_tes!O55=0,"",RES_hhdet_in_tes!O55/RES_hhdet_in_fec!O55)</f>
        <v>0.95022643954213337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0.65601677812178982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>
        <f>IF(RES_hhdet_in_tes!K56=0,"",RES_hhdet_in_tes!K56/RES_hhdet_in_fec!K56)</f>
        <v>0.66794244007492631</v>
      </c>
      <c r="L56" s="111">
        <f>IF(RES_hhdet_in_tes!L56=0,"",RES_hhdet_in_tes!L56/RES_hhdet_in_fec!L56)</f>
        <v>0.67031198100526046</v>
      </c>
      <c r="M56" s="111">
        <f>IF(RES_hhdet_in_tes!M56=0,"",RES_hhdet_in_tes!M56/RES_hhdet_in_fec!M56)</f>
        <v>0.674816763711933</v>
      </c>
      <c r="N56" s="111">
        <f>IF(RES_hhdet_in_tes!N56=0,"",RES_hhdet_in_tes!N56/RES_hhdet_in_fec!N56)</f>
        <v>0.68224474468541652</v>
      </c>
      <c r="O56" s="111">
        <f>IF(RES_hhdet_in_tes!O56=0,"",RES_hhdet_in_tes!O56/RES_hhdet_in_fec!O56)</f>
        <v>0.69357145009781429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0.72070014759548384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0.71468142507942745</v>
      </c>
      <c r="L58" s="124">
        <f>IF(RES_hhdet_in_tes!L58=0,"",RES_hhdet_in_tes!L58/RES_hhdet_in_fec!L58)</f>
        <v>0.71881290348936488</v>
      </c>
      <c r="M58" s="124">
        <f>IF(RES_hhdet_in_tes!M58=0,"",RES_hhdet_in_tes!M58/RES_hhdet_in_fec!M58)</f>
        <v>0.72551235498863853</v>
      </c>
      <c r="N58" s="124">
        <f>IF(RES_hhdet_in_tes!N58=0,"",RES_hhdet_in_tes!N58/RES_hhdet_in_fec!N58)</f>
        <v>0.71497630867728224</v>
      </c>
      <c r="O58" s="124">
        <f>IF(RES_hhdet_in_tes!O58=0,"",RES_hhdet_in_tes!O58/RES_hhdet_in_fec!O58)</f>
        <v>0.73663604389888548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0.85535313970152504</v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0.62270527288161981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0.62345696811871409</v>
      </c>
      <c r="L59" s="111">
        <f>IF(RES_hhdet_in_tes!L59=0,"",RES_hhdet_in_tes!L59/RES_hhdet_in_fec!L59)</f>
        <v>0.62355099558221661</v>
      </c>
      <c r="M59" s="111">
        <f>IF(RES_hhdet_in_tes!M59=0,"",RES_hhdet_in_tes!M59/RES_hhdet_in_fec!M59)</f>
        <v>0.62362240407424652</v>
      </c>
      <c r="N59" s="111">
        <f>IF(RES_hhdet_in_tes!N59=0,"",RES_hhdet_in_tes!N59/RES_hhdet_in_fec!N59)</f>
        <v>0.62366231806235206</v>
      </c>
      <c r="O59" s="111">
        <f>IF(RES_hhdet_in_tes!O59=0,"",RES_hhdet_in_tes!O59/RES_hhdet_in_fec!O59)</f>
        <v>0.62368617360455259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0.77496498650362389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0.7859921430453175</v>
      </c>
      <c r="L60" s="45">
        <f>IF(RES_hhdet_in_tes!L60=0,"",RES_hhdet_in_tes!L60/RES_hhdet_in_fec!L60)</f>
        <v>0.78780968283913599</v>
      </c>
      <c r="M60" s="45">
        <f>IF(RES_hhdet_in_tes!M60=0,"",RES_hhdet_in_tes!M60/RES_hhdet_in_fec!M60)</f>
        <v>0.7904083631086013</v>
      </c>
      <c r="N60" s="45">
        <f>IF(RES_hhdet_in_tes!N60=0,"",RES_hhdet_in_tes!N60/RES_hhdet_in_fec!N60)</f>
        <v>0.79396758452922045</v>
      </c>
      <c r="O60" s="45">
        <f>IF(RES_hhdet_in_tes!O60=0,"",RES_hhdet_in_tes!O60/RES_hhdet_in_fec!O60)</f>
        <v>0.79891276650379173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0.85535313970152504</v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0.57252234742848396</v>
      </c>
      <c r="D62" s="119">
        <f>IF(RES_hhdet_in_tes!D62=0,"",RES_hhdet_in_tes!D62/RES_hhdet_in_fec!D62)</f>
        <v>0.59300292689748746</v>
      </c>
      <c r="E62" s="119">
        <f>IF(RES_hhdet_in_tes!E62=0,"",RES_hhdet_in_tes!E62/RES_hhdet_in_fec!E62)</f>
        <v>0.6413166412473138</v>
      </c>
      <c r="F62" s="119">
        <f>IF(RES_hhdet_in_tes!F62=0,"",RES_hhdet_in_tes!F62/RES_hhdet_in_fec!F62)</f>
        <v>0.59244523589182396</v>
      </c>
      <c r="G62" s="119">
        <f>IF(RES_hhdet_in_tes!G62=0,"",RES_hhdet_in_tes!G62/RES_hhdet_in_fec!G62)</f>
        <v>0.58908274350576306</v>
      </c>
      <c r="H62" s="119">
        <f>IF(RES_hhdet_in_tes!H62=0,"",RES_hhdet_in_tes!H62/RES_hhdet_in_fec!H62)</f>
        <v>0.60332021019213733</v>
      </c>
      <c r="I62" s="119">
        <f>IF(RES_hhdet_in_tes!I62=0,"",RES_hhdet_in_tes!I62/RES_hhdet_in_fec!I62)</f>
        <v>0.61243337296615574</v>
      </c>
      <c r="J62" s="119">
        <f>IF(RES_hhdet_in_tes!J62=0,"",RES_hhdet_in_tes!J62/RES_hhdet_in_fec!J62)</f>
        <v>0.62944688787415526</v>
      </c>
      <c r="K62" s="119">
        <f>IF(RES_hhdet_in_tes!K62=0,"",RES_hhdet_in_tes!K62/RES_hhdet_in_fec!K62)</f>
        <v>0.62547049146566747</v>
      </c>
      <c r="L62" s="119">
        <f>IF(RES_hhdet_in_tes!L62=0,"",RES_hhdet_in_tes!L62/RES_hhdet_in_fec!L62)</f>
        <v>0.61897093594282737</v>
      </c>
      <c r="M62" s="119">
        <f>IF(RES_hhdet_in_tes!M62=0,"",RES_hhdet_in_tes!M62/RES_hhdet_in_fec!M62)</f>
        <v>0.63556576663429909</v>
      </c>
      <c r="N62" s="119">
        <f>IF(RES_hhdet_in_tes!N62=0,"",RES_hhdet_in_tes!N62/RES_hhdet_in_fec!N62)</f>
        <v>0.68014271577540808</v>
      </c>
      <c r="O62" s="119">
        <f>IF(RES_hhdet_in_tes!O62=0,"",RES_hhdet_in_tes!O62/RES_hhdet_in_fec!O62)</f>
        <v>0.70117410858920748</v>
      </c>
      <c r="P62" s="119">
        <f>IF(RES_hhdet_in_tes!P62=0,"",RES_hhdet_in_tes!P62/RES_hhdet_in_fec!P62)</f>
        <v>0.71745928729726194</v>
      </c>
      <c r="Q62" s="119">
        <f>IF(RES_hhdet_in_tes!Q62=0,"",RES_hhdet_in_tes!Q62/RES_hhdet_in_fec!Q62)</f>
        <v>0.75448688828691501</v>
      </c>
      <c r="R62" s="119">
        <f>IF(RES_hhdet_in_tes!R62=0,"",RES_hhdet_in_tes!R62/RES_hhdet_in_fec!R62)</f>
        <v>0.78422519824069181</v>
      </c>
      <c r="S62" s="119">
        <f>IF(RES_hhdet_in_tes!S62=0,"",RES_hhdet_in_tes!S62/RES_hhdet_in_fec!S62)</f>
        <v>0.80721946178637605</v>
      </c>
      <c r="T62" s="119">
        <f>IF(RES_hhdet_in_tes!T62=0,"",RES_hhdet_in_tes!T62/RES_hhdet_in_fec!T62)</f>
        <v>0.83780907642801794</v>
      </c>
      <c r="U62" s="119">
        <f>IF(RES_hhdet_in_tes!U62=0,"",RES_hhdet_in_tes!U62/RES_hhdet_in_fec!U62)</f>
        <v>0.83155807204322651</v>
      </c>
      <c r="V62" s="119">
        <f>IF(RES_hhdet_in_tes!V62=0,"",RES_hhdet_in_tes!V62/RES_hhdet_in_fec!V62)</f>
        <v>0.81928408042125833</v>
      </c>
      <c r="W62" s="119">
        <f>IF(RES_hhdet_in_tes!W62=0,"",RES_hhdet_in_tes!W62/RES_hhdet_in_fec!W62)</f>
        <v>0.80876063675188581</v>
      </c>
      <c r="X62" s="119">
        <f>IF(RES_hhdet_in_tes!X62=0,"",RES_hhdet_in_tes!X62/RES_hhdet_in_fec!X62)</f>
        <v>0.83290657016947534</v>
      </c>
      <c r="Y62" s="119">
        <f>IF(RES_hhdet_in_tes!Y62=0,"",RES_hhdet_in_tes!Y62/RES_hhdet_in_fec!Y62)</f>
        <v>0.82114746897475643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0.54377146376643337</v>
      </c>
      <c r="D63" s="124">
        <f>IF(RES_hhdet_in_tes!D63=0,"",RES_hhdet_in_tes!D63/RES_hhdet_in_fec!D63)</f>
        <v>0.54858299569821001</v>
      </c>
      <c r="E63" s="124">
        <f>IF(RES_hhdet_in_tes!E63=0,"",RES_hhdet_in_tes!E63/RES_hhdet_in_fec!E63)</f>
        <v>0.55318618835453415</v>
      </c>
      <c r="F63" s="124">
        <f>IF(RES_hhdet_in_tes!F63=0,"",RES_hhdet_in_tes!F63/RES_hhdet_in_fec!F63)</f>
        <v>0.55867936923482042</v>
      </c>
      <c r="G63" s="124">
        <f>IF(RES_hhdet_in_tes!G63=0,"",RES_hhdet_in_tes!G63/RES_hhdet_in_fec!G63)</f>
        <v>0.56404736103451147</v>
      </c>
      <c r="H63" s="124">
        <f>IF(RES_hhdet_in_tes!H63=0,"",RES_hhdet_in_tes!H63/RES_hhdet_in_fec!H63)</f>
        <v>0.56956034479060236</v>
      </c>
      <c r="I63" s="124">
        <f>IF(RES_hhdet_in_tes!I63=0,"",RES_hhdet_in_tes!I63/RES_hhdet_in_fec!I63)</f>
        <v>0.57536946997468497</v>
      </c>
      <c r="J63" s="124">
        <f>IF(RES_hhdet_in_tes!J63=0,"",RES_hhdet_in_tes!J63/RES_hhdet_in_fec!J63)</f>
        <v>0.58172698439359993</v>
      </c>
      <c r="K63" s="124">
        <f>IF(RES_hhdet_in_tes!K63=0,"",RES_hhdet_in_tes!K63/RES_hhdet_in_fec!K63)</f>
        <v>0.58908869843209311</v>
      </c>
      <c r="L63" s="124">
        <f>IF(RES_hhdet_in_tes!L63=0,"",RES_hhdet_in_tes!L63/RES_hhdet_in_fec!L63)</f>
        <v>0.59759196400209569</v>
      </c>
      <c r="M63" s="124">
        <f>IF(RES_hhdet_in_tes!M63=0,"",RES_hhdet_in_tes!M63/RES_hhdet_in_fec!M63)</f>
        <v>0.61305085616706079</v>
      </c>
      <c r="N63" s="124">
        <f>IF(RES_hhdet_in_tes!N63=0,"",RES_hhdet_in_tes!N63/RES_hhdet_in_fec!N63)</f>
        <v>0.63717223342915608</v>
      </c>
      <c r="O63" s="124">
        <f>IF(RES_hhdet_in_tes!O63=0,"",RES_hhdet_in_tes!O63/RES_hhdet_in_fec!O63)</f>
        <v>0.67216824636142058</v>
      </c>
      <c r="P63" s="124">
        <f>IF(RES_hhdet_in_tes!P63=0,"",RES_hhdet_in_tes!P63/RES_hhdet_in_fec!P63)</f>
        <v>0.71311306401746954</v>
      </c>
      <c r="Q63" s="124">
        <f>IF(RES_hhdet_in_tes!Q63=0,"",RES_hhdet_in_tes!Q63/RES_hhdet_in_fec!Q63)</f>
        <v>0.74710068881892633</v>
      </c>
      <c r="R63" s="124">
        <f>IF(RES_hhdet_in_tes!R63=0,"",RES_hhdet_in_tes!R63/RES_hhdet_in_fec!R63)</f>
        <v>0.7645697148158459</v>
      </c>
      <c r="S63" s="124">
        <f>IF(RES_hhdet_in_tes!S63=0,"",RES_hhdet_in_tes!S63/RES_hhdet_in_fec!S63)</f>
        <v>0.77793087696798013</v>
      </c>
      <c r="T63" s="124">
        <f>IF(RES_hhdet_in_tes!T63=0,"",RES_hhdet_in_tes!T63/RES_hhdet_in_fec!T63)</f>
        <v>0.78879144125739387</v>
      </c>
      <c r="U63" s="124">
        <f>IF(RES_hhdet_in_tes!U63=0,"",RES_hhdet_in_tes!U63/RES_hhdet_in_fec!U63)</f>
        <v>0.79831340511798776</v>
      </c>
      <c r="V63" s="124">
        <f>IF(RES_hhdet_in_tes!V63=0,"",RES_hhdet_in_tes!V63/RES_hhdet_in_fec!V63)</f>
        <v>0.80695991436640568</v>
      </c>
      <c r="W63" s="124">
        <f>IF(RES_hhdet_in_tes!W63=0,"",RES_hhdet_in_tes!W63/RES_hhdet_in_fec!W63)</f>
        <v>0.81426837665885876</v>
      </c>
      <c r="X63" s="124">
        <f>IF(RES_hhdet_in_tes!X63=0,"",RES_hhdet_in_tes!X63/RES_hhdet_in_fec!X63)</f>
        <v>0.81837158833911572</v>
      </c>
      <c r="Y63" s="124">
        <f>IF(RES_hhdet_in_tes!Y63=0,"",RES_hhdet_in_tes!Y63/RES_hhdet_in_fec!Y63)</f>
        <v>0.82100169640717846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0.53761298324406182</v>
      </c>
      <c r="D64" s="111">
        <f>IF(RES_hhdet_in_tes!D64=0,"",RES_hhdet_in_tes!D64/RES_hhdet_in_fec!D64)</f>
        <v>0.54250929414508142</v>
      </c>
      <c r="E64" s="111">
        <f>IF(RES_hhdet_in_tes!E64=0,"",RES_hhdet_in_tes!E64/RES_hhdet_in_fec!E64)</f>
        <v>0.54771438190122601</v>
      </c>
      <c r="F64" s="111">
        <f>IF(RES_hhdet_in_tes!F64=0,"",RES_hhdet_in_tes!F64/RES_hhdet_in_fec!F64)</f>
        <v>0.55290053422335095</v>
      </c>
      <c r="G64" s="111">
        <f>IF(RES_hhdet_in_tes!G64=0,"",RES_hhdet_in_tes!G64/RES_hhdet_in_fec!G64)</f>
        <v>0.55836323828743784</v>
      </c>
      <c r="H64" s="111">
        <f>IF(RES_hhdet_in_tes!H64=0,"",RES_hhdet_in_tes!H64/RES_hhdet_in_fec!H64)</f>
        <v>0.56406474133882911</v>
      </c>
      <c r="I64" s="111">
        <f>IF(RES_hhdet_in_tes!I64=0,"",RES_hhdet_in_tes!I64/RES_hhdet_in_fec!I64)</f>
        <v>0.57007618496322299</v>
      </c>
      <c r="J64" s="111">
        <f>IF(RES_hhdet_in_tes!J64=0,"",RES_hhdet_in_tes!J64/RES_hhdet_in_fec!J64)</f>
        <v>0.57669269895019071</v>
      </c>
      <c r="K64" s="111">
        <f>IF(RES_hhdet_in_tes!K64=0,"",RES_hhdet_in_tes!K64/RES_hhdet_in_fec!K64)</f>
        <v>0.58416281911563384</v>
      </c>
      <c r="L64" s="111">
        <f>IF(RES_hhdet_in_tes!L64=0,"",RES_hhdet_in_tes!L64/RES_hhdet_in_fec!L64)</f>
        <v>0.59254865918429267</v>
      </c>
      <c r="M64" s="111">
        <f>IF(RES_hhdet_in_tes!M64=0,"",RES_hhdet_in_tes!M64/RES_hhdet_in_fec!M64)</f>
        <v>0.60806533091243264</v>
      </c>
      <c r="N64" s="111">
        <f>IF(RES_hhdet_in_tes!N64=0,"",RES_hhdet_in_tes!N64/RES_hhdet_in_fec!N64)</f>
        <v>0.63264697783423696</v>
      </c>
      <c r="O64" s="111">
        <f>IF(RES_hhdet_in_tes!O64=0,"",RES_hhdet_in_tes!O64/RES_hhdet_in_fec!O64)</f>
        <v>0.66758433208324408</v>
      </c>
      <c r="P64" s="111">
        <f>IF(RES_hhdet_in_tes!P64=0,"",RES_hhdet_in_tes!P64/RES_hhdet_in_fec!P64)</f>
        <v>0.7087424927028092</v>
      </c>
      <c r="Q64" s="111">
        <f>IF(RES_hhdet_in_tes!Q64=0,"",RES_hhdet_in_tes!Q64/RES_hhdet_in_fec!Q64)</f>
        <v>0.74346426594125536</v>
      </c>
      <c r="R64" s="111">
        <f>IF(RES_hhdet_in_tes!R64=0,"",RES_hhdet_in_tes!R64/RES_hhdet_in_fec!R64)</f>
        <v>0.76111645330413102</v>
      </c>
      <c r="S64" s="111">
        <f>IF(RES_hhdet_in_tes!S64=0,"",RES_hhdet_in_tes!S64/RES_hhdet_in_fec!S64)</f>
        <v>0.77464185034673116</v>
      </c>
      <c r="T64" s="111">
        <f>IF(RES_hhdet_in_tes!T64=0,"",RES_hhdet_in_tes!T64/RES_hhdet_in_fec!T64)</f>
        <v>0.78565137765295812</v>
      </c>
      <c r="U64" s="111">
        <f>IF(RES_hhdet_in_tes!U64=0,"",RES_hhdet_in_tes!U64/RES_hhdet_in_fec!U64)</f>
        <v>0.79525943919136388</v>
      </c>
      <c r="V64" s="111">
        <f>IF(RES_hhdet_in_tes!V64=0,"",RES_hhdet_in_tes!V64/RES_hhdet_in_fec!V64)</f>
        <v>0.80401949510006743</v>
      </c>
      <c r="W64" s="111">
        <f>IF(RES_hhdet_in_tes!W64=0,"",RES_hhdet_in_tes!W64/RES_hhdet_in_fec!W64)</f>
        <v>0.8106264629957397</v>
      </c>
      <c r="X64" s="111">
        <f>IF(RES_hhdet_in_tes!X64=0,"",RES_hhdet_in_tes!X64/RES_hhdet_in_fec!X64)</f>
        <v>0.81466131752627213</v>
      </c>
      <c r="Y64" s="111">
        <f>IF(RES_hhdet_in_tes!Y64=0,"",RES_hhdet_in_tes!Y64/RES_hhdet_in_fec!Y64)</f>
        <v>0.81751039226695144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2.3024124972365234</v>
      </c>
      <c r="D66" s="124">
        <f>IF(RES_hhdet_in_tes!D66=0,"",RES_hhdet_in_tes!D66/RES_hhdet_in_fec!D66)</f>
        <v>2.3995607234196634</v>
      </c>
      <c r="E66" s="124">
        <f>IF(RES_hhdet_in_tes!E66=0,"",RES_hhdet_in_tes!E66/RES_hhdet_in_fec!E66)</f>
        <v>2.4981653883196517</v>
      </c>
      <c r="F66" s="124">
        <f>IF(RES_hhdet_in_tes!F66=0,"",RES_hhdet_in_tes!F66/RES_hhdet_in_fec!F66)</f>
        <v>2.5975620023931123</v>
      </c>
      <c r="G66" s="124">
        <f>IF(RES_hhdet_in_tes!G66=0,"",RES_hhdet_in_tes!G66/RES_hhdet_in_fec!G66)</f>
        <v>2.6983264024937252</v>
      </c>
      <c r="H66" s="124">
        <f>IF(RES_hhdet_in_tes!H66=0,"",RES_hhdet_in_tes!H66/RES_hhdet_in_fec!H66)</f>
        <v>2.800368089171926</v>
      </c>
      <c r="I66" s="124">
        <f>IF(RES_hhdet_in_tes!I66=0,"",RES_hhdet_in_tes!I66/RES_hhdet_in_fec!I66)</f>
        <v>2.9038077687773862</v>
      </c>
      <c r="J66" s="124">
        <f>IF(RES_hhdet_in_tes!J66=0,"",RES_hhdet_in_tes!J66/RES_hhdet_in_fec!J66)</f>
        <v>3.0091864380942828</v>
      </c>
      <c r="K66" s="124">
        <f>IF(RES_hhdet_in_tes!K66=0,"",RES_hhdet_in_tes!K66/RES_hhdet_in_fec!K66)</f>
        <v>3.1169326116838962</v>
      </c>
      <c r="L66" s="124">
        <f>IF(RES_hhdet_in_tes!L66=0,"",RES_hhdet_in_tes!L66/RES_hhdet_in_fec!L66)</f>
        <v>3.2271031151889895</v>
      </c>
      <c r="M66" s="124">
        <f>IF(RES_hhdet_in_tes!M66=0,"",RES_hhdet_in_tes!M66/RES_hhdet_in_fec!M66)</f>
        <v>3.3533503915550162</v>
      </c>
      <c r="N66" s="124">
        <f>IF(RES_hhdet_in_tes!N66=0,"",RES_hhdet_in_tes!N66/RES_hhdet_in_fec!N66)</f>
        <v>3.4997272243072679</v>
      </c>
      <c r="O66" s="124">
        <f>IF(RES_hhdet_in_tes!O66=0,"",RES_hhdet_in_tes!O66/RES_hhdet_in_fec!O66)</f>
        <v>3.6659724916537266</v>
      </c>
      <c r="P66" s="124">
        <f>IF(RES_hhdet_in_tes!P66=0,"",RES_hhdet_in_tes!P66/RES_hhdet_in_fec!P66)</f>
        <v>3.8359072036490263</v>
      </c>
      <c r="Q66" s="124">
        <f>IF(RES_hhdet_in_tes!Q66=0,"",RES_hhdet_in_tes!Q66/RES_hhdet_in_fec!Q66)</f>
        <v>3.9663294896328223</v>
      </c>
      <c r="R66" s="124">
        <f>IF(RES_hhdet_in_tes!R66=0,"",RES_hhdet_in_tes!R66/RES_hhdet_in_fec!R66)</f>
        <v>3.9945891452266613</v>
      </c>
      <c r="S66" s="124">
        <f>IF(RES_hhdet_in_tes!S66=0,"",RES_hhdet_in_tes!S66/RES_hhdet_in_fec!S66)</f>
        <v>3.9977291069593104</v>
      </c>
      <c r="T66" s="124">
        <f>IF(RES_hhdet_in_tes!T66=0,"",RES_hhdet_in_tes!T66/RES_hhdet_in_fec!T66)</f>
        <v>4.0012179533289203</v>
      </c>
      <c r="U66" s="124">
        <f>IF(RES_hhdet_in_tes!U66=0,"",RES_hhdet_in_tes!U66/RES_hhdet_in_fec!U66)</f>
        <v>4.0050944492951537</v>
      </c>
      <c r="V66" s="124">
        <f>IF(RES_hhdet_in_tes!V66=0,"",RES_hhdet_in_tes!V66/RES_hhdet_in_fec!V66)</f>
        <v>4.0161716779455272</v>
      </c>
      <c r="W66" s="124">
        <f>IF(RES_hhdet_in_tes!W66=0,"",RES_hhdet_in_tes!W66/RES_hhdet_in_fec!W66)</f>
        <v>4.0525292903981009</v>
      </c>
      <c r="X66" s="124">
        <f>IF(RES_hhdet_in_tes!X66=0,"",RES_hhdet_in_tes!X66/RES_hhdet_in_fec!X66)</f>
        <v>4.0965738044797622</v>
      </c>
      <c r="Y66" s="124">
        <f>IF(RES_hhdet_in_tes!Y66=0,"",RES_hhdet_in_tes!Y66/RES_hhdet_in_fec!Y66)</f>
        <v>4.1462198010357101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2.3024124972365234</v>
      </c>
      <c r="D67" s="111">
        <f>IF(RES_hhdet_in_tes!D67=0,"",RES_hhdet_in_tes!D67/RES_hhdet_in_fec!D67)</f>
        <v>2.3995607234196634</v>
      </c>
      <c r="E67" s="111">
        <f>IF(RES_hhdet_in_tes!E67=0,"",RES_hhdet_in_tes!E67/RES_hhdet_in_fec!E67)</f>
        <v>2.4981653883196517</v>
      </c>
      <c r="F67" s="111">
        <f>IF(RES_hhdet_in_tes!F67=0,"",RES_hhdet_in_tes!F67/RES_hhdet_in_fec!F67)</f>
        <v>2.5975620023931123</v>
      </c>
      <c r="G67" s="111">
        <f>IF(RES_hhdet_in_tes!G67=0,"",RES_hhdet_in_tes!G67/RES_hhdet_in_fec!G67)</f>
        <v>2.6983264024937252</v>
      </c>
      <c r="H67" s="111">
        <f>IF(RES_hhdet_in_tes!H67=0,"",RES_hhdet_in_tes!H67/RES_hhdet_in_fec!H67)</f>
        <v>2.800368089171926</v>
      </c>
      <c r="I67" s="111">
        <f>IF(RES_hhdet_in_tes!I67=0,"",RES_hhdet_in_tes!I67/RES_hhdet_in_fec!I67)</f>
        <v>2.9038077687773862</v>
      </c>
      <c r="J67" s="111">
        <f>IF(RES_hhdet_in_tes!J67=0,"",RES_hhdet_in_tes!J67/RES_hhdet_in_fec!J67)</f>
        <v>3.0091864380942828</v>
      </c>
      <c r="K67" s="111">
        <f>IF(RES_hhdet_in_tes!K67=0,"",RES_hhdet_in_tes!K67/RES_hhdet_in_fec!K67)</f>
        <v>3.1169326116838962</v>
      </c>
      <c r="L67" s="111">
        <f>IF(RES_hhdet_in_tes!L67=0,"",RES_hhdet_in_tes!L67/RES_hhdet_in_fec!L67)</f>
        <v>3.2271031151889895</v>
      </c>
      <c r="M67" s="111">
        <f>IF(RES_hhdet_in_tes!M67=0,"",RES_hhdet_in_tes!M67/RES_hhdet_in_fec!M67)</f>
        <v>3.3533503915550162</v>
      </c>
      <c r="N67" s="111">
        <f>IF(RES_hhdet_in_tes!N67=0,"",RES_hhdet_in_tes!N67/RES_hhdet_in_fec!N67)</f>
        <v>3.4997272243072679</v>
      </c>
      <c r="O67" s="111">
        <f>IF(RES_hhdet_in_tes!O67=0,"",RES_hhdet_in_tes!O67/RES_hhdet_in_fec!O67)</f>
        <v>3.6659724916537266</v>
      </c>
      <c r="P67" s="111">
        <f>IF(RES_hhdet_in_tes!P67=0,"",RES_hhdet_in_tes!P67/RES_hhdet_in_fec!P67)</f>
        <v>3.8359072036490263</v>
      </c>
      <c r="Q67" s="111">
        <f>IF(RES_hhdet_in_tes!Q67=0,"",RES_hhdet_in_tes!Q67/RES_hhdet_in_fec!Q67)</f>
        <v>3.9663294896328223</v>
      </c>
      <c r="R67" s="111">
        <f>IF(RES_hhdet_in_tes!R67=0,"",RES_hhdet_in_tes!R67/RES_hhdet_in_fec!R67)</f>
        <v>3.9945891452266613</v>
      </c>
      <c r="S67" s="111">
        <f>IF(RES_hhdet_in_tes!S67=0,"",RES_hhdet_in_tes!S67/RES_hhdet_in_fec!S67)</f>
        <v>3.9977291069593104</v>
      </c>
      <c r="T67" s="111">
        <f>IF(RES_hhdet_in_tes!T67=0,"",RES_hhdet_in_tes!T67/RES_hhdet_in_fec!T67)</f>
        <v>4.0012179533289203</v>
      </c>
      <c r="U67" s="111">
        <f>IF(RES_hhdet_in_tes!U67=0,"",RES_hhdet_in_tes!U67/RES_hhdet_in_fec!U67)</f>
        <v>4.0050944492951537</v>
      </c>
      <c r="V67" s="111">
        <f>IF(RES_hhdet_in_tes!V67=0,"",RES_hhdet_in_tes!V67/RES_hhdet_in_fec!V67)</f>
        <v>4.0161716779455272</v>
      </c>
      <c r="W67" s="111">
        <f>IF(RES_hhdet_in_tes!W67=0,"",RES_hhdet_in_tes!W67/RES_hhdet_in_fec!W67)</f>
        <v>4.0525292903981009</v>
      </c>
      <c r="X67" s="111">
        <f>IF(RES_hhdet_in_tes!X67=0,"",RES_hhdet_in_tes!X67/RES_hhdet_in_fec!X67)</f>
        <v>4.0965738044797622</v>
      </c>
      <c r="Y67" s="111">
        <f>IF(RES_hhdet_in_tes!Y67=0,"",RES_hhdet_in_tes!Y67/RES_hhdet_in_fec!Y67)</f>
        <v>4.1462198010357101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0.5951960662479967</v>
      </c>
      <c r="D68" s="124">
        <f>IF(RES_hhdet_in_tes!D68=0,"",RES_hhdet_in_tes!D68/RES_hhdet_in_fec!D68)</f>
        <v>0.60951121811907216</v>
      </c>
      <c r="E68" s="124">
        <f>IF(RES_hhdet_in_tes!E68=0,"",RES_hhdet_in_tes!E68/RES_hhdet_in_fec!E68)</f>
        <v>0.61826830713072856</v>
      </c>
      <c r="F68" s="124">
        <f>IF(RES_hhdet_in_tes!F68=0,"",RES_hhdet_in_tes!F68/RES_hhdet_in_fec!F68)</f>
        <v>0.63488475668214495</v>
      </c>
      <c r="G68" s="124">
        <f>IF(RES_hhdet_in_tes!G68=0,"",RES_hhdet_in_tes!G68/RES_hhdet_in_fec!G68)</f>
        <v>0.60508094732410811</v>
      </c>
      <c r="H68" s="124">
        <f>IF(RES_hhdet_in_tes!H68=0,"",RES_hhdet_in_tes!H68/RES_hhdet_in_fec!H68)</f>
        <v>0.61160678821628711</v>
      </c>
      <c r="I68" s="124">
        <f>IF(RES_hhdet_in_tes!I68=0,"",RES_hhdet_in_tes!I68/RES_hhdet_in_fec!I68)</f>
        <v>0.6187276626624163</v>
      </c>
      <c r="J68" s="124">
        <f>IF(RES_hhdet_in_tes!J68=0,"",RES_hhdet_in_tes!J68/RES_hhdet_in_fec!J68)</f>
        <v>0.63574528343739733</v>
      </c>
      <c r="K68" s="124">
        <f>IF(RES_hhdet_in_tes!K68=0,"",RES_hhdet_in_tes!K68/RES_hhdet_in_fec!K68)</f>
        <v>0.63520922871110475</v>
      </c>
      <c r="L68" s="124">
        <f>IF(RES_hhdet_in_tes!L68=0,"",RES_hhdet_in_tes!L68/RES_hhdet_in_fec!L68)</f>
        <v>0.64325904072170403</v>
      </c>
      <c r="M68" s="124">
        <f>IF(RES_hhdet_in_tes!M68=0,"",RES_hhdet_in_tes!M68/RES_hhdet_in_fec!M68)</f>
        <v>0.65879964230593047</v>
      </c>
      <c r="N68" s="124">
        <f>IF(RES_hhdet_in_tes!N68=0,"",RES_hhdet_in_tes!N68/RES_hhdet_in_fec!N68)</f>
        <v>0.67947798330203812</v>
      </c>
      <c r="O68" s="124">
        <f>IF(RES_hhdet_in_tes!O68=0,"",RES_hhdet_in_tes!O68/RES_hhdet_in_fec!O68)</f>
        <v>0.70200669080513223</v>
      </c>
      <c r="P68" s="124">
        <f>IF(RES_hhdet_in_tes!P68=0,"",RES_hhdet_in_tes!P68/RES_hhdet_in_fec!P68)</f>
        <v>0.73138090315748294</v>
      </c>
      <c r="Q68" s="124">
        <f>IF(RES_hhdet_in_tes!Q68=0,"",RES_hhdet_in_tes!Q68/RES_hhdet_in_fec!Q68)</f>
        <v>0.75745627868817722</v>
      </c>
      <c r="R68" s="124">
        <f>IF(RES_hhdet_in_tes!R68=0,"",RES_hhdet_in_tes!R68/RES_hhdet_in_fec!R68)</f>
        <v>0.77389876151043246</v>
      </c>
      <c r="S68" s="124">
        <f>IF(RES_hhdet_in_tes!S68=0,"",RES_hhdet_in_tes!S68/RES_hhdet_in_fec!S68)</f>
        <v>0.78782370959721948</v>
      </c>
      <c r="T68" s="124">
        <f>IF(RES_hhdet_in_tes!T68=0,"",RES_hhdet_in_tes!T68/RES_hhdet_in_fec!T68)</f>
        <v>0.79926502338513772</v>
      </c>
      <c r="U68" s="124">
        <f>IF(RES_hhdet_in_tes!U68=0,"",RES_hhdet_in_tes!U68/RES_hhdet_in_fec!U68)</f>
        <v>0.80865057746248947</v>
      </c>
      <c r="V68" s="124">
        <f>IF(RES_hhdet_in_tes!V68=0,"",RES_hhdet_in_tes!V68/RES_hhdet_in_fec!V68)</f>
        <v>0.81938443672395422</v>
      </c>
      <c r="W68" s="124">
        <f>IF(RES_hhdet_in_tes!W68=0,"",RES_hhdet_in_tes!W68/RES_hhdet_in_fec!W68)</f>
        <v>0.82843743291245497</v>
      </c>
      <c r="X68" s="124">
        <f>IF(RES_hhdet_in_tes!X68=0,"",RES_hhdet_in_tes!X68/RES_hhdet_in_fec!X68)</f>
        <v>0.84686896723207827</v>
      </c>
      <c r="Y68" s="124">
        <f>IF(RES_hhdet_in_tes!Y68=0,"",RES_hhdet_in_tes!Y68/RES_hhdet_in_fec!Y68)</f>
        <v>0.82756916445703843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0.58034343535176613</v>
      </c>
      <c r="D69" s="111">
        <f>IF(RES_hhdet_in_tes!D69=0,"",RES_hhdet_in_tes!D69/RES_hhdet_in_fec!D69)</f>
        <v>0.58615936078216369</v>
      </c>
      <c r="E69" s="111">
        <f>IF(RES_hhdet_in_tes!E69=0,"",RES_hhdet_in_tes!E69/RES_hhdet_in_fec!E69)</f>
        <v>0.59223871339976253</v>
      </c>
      <c r="F69" s="111">
        <f>IF(RES_hhdet_in_tes!F69=0,"",RES_hhdet_in_tes!F69/RES_hhdet_in_fec!F69)</f>
        <v>0.59836490253706964</v>
      </c>
      <c r="G69" s="111">
        <f>IF(RES_hhdet_in_tes!G69=0,"",RES_hhdet_in_tes!G69/RES_hhdet_in_fec!G69)</f>
        <v>0.60473180928825698</v>
      </c>
      <c r="H69" s="111">
        <f>IF(RES_hhdet_in_tes!H69=0,"",RES_hhdet_in_tes!H69/RES_hhdet_in_fec!H69)</f>
        <v>0.61131369301670246</v>
      </c>
      <c r="I69" s="111">
        <f>IF(RES_hhdet_in_tes!I69=0,"",RES_hhdet_in_tes!I69/RES_hhdet_in_fec!I69)</f>
        <v>0.61815626596275774</v>
      </c>
      <c r="J69" s="111">
        <f>IF(RES_hhdet_in_tes!J69=0,"",RES_hhdet_in_tes!J69/RES_hhdet_in_fec!J69)</f>
        <v>0.62545145694121607</v>
      </c>
      <c r="K69" s="111">
        <f>IF(RES_hhdet_in_tes!K69=0,"",RES_hhdet_in_tes!K69/RES_hhdet_in_fec!K69)</f>
        <v>0.63335975339611383</v>
      </c>
      <c r="L69" s="111">
        <f>IF(RES_hhdet_in_tes!L69=0,"",RES_hhdet_in_tes!L69/RES_hhdet_in_fec!L69)</f>
        <v>0.64191928663716924</v>
      </c>
      <c r="M69" s="111">
        <f>IF(RES_hhdet_in_tes!M69=0,"",RES_hhdet_in_tes!M69/RES_hhdet_in_fec!M69)</f>
        <v>0.65512513026175856</v>
      </c>
      <c r="N69" s="111">
        <f>IF(RES_hhdet_in_tes!N69=0,"",RES_hhdet_in_tes!N69/RES_hhdet_in_fec!N69)</f>
        <v>0.67421082204069094</v>
      </c>
      <c r="O69" s="111">
        <f>IF(RES_hhdet_in_tes!O69=0,"",RES_hhdet_in_tes!O69/RES_hhdet_in_fec!O69)</f>
        <v>0.70005678674806859</v>
      </c>
      <c r="P69" s="111">
        <f>IF(RES_hhdet_in_tes!P69=0,"",RES_hhdet_in_tes!P69/RES_hhdet_in_fec!P69)</f>
        <v>0.73010877642568017</v>
      </c>
      <c r="Q69" s="111">
        <f>IF(RES_hhdet_in_tes!Q69=0,"",RES_hhdet_in_tes!Q69/RES_hhdet_in_fec!Q69)</f>
        <v>0.75642003267510283</v>
      </c>
      <c r="R69" s="111">
        <f>IF(RES_hhdet_in_tes!R69=0,"",RES_hhdet_in_tes!R69/RES_hhdet_in_fec!R69)</f>
        <v>0.77250339819840508</v>
      </c>
      <c r="S69" s="111">
        <f>IF(RES_hhdet_in_tes!S69=0,"",RES_hhdet_in_tes!S69/RES_hhdet_in_fec!S69)</f>
        <v>0.7862002022626976</v>
      </c>
      <c r="T69" s="111">
        <f>IF(RES_hhdet_in_tes!T69=0,"",RES_hhdet_in_tes!T69/RES_hhdet_in_fec!T69)</f>
        <v>0.7977254346696262</v>
      </c>
      <c r="U69" s="111">
        <f>IF(RES_hhdet_in_tes!U69=0,"",RES_hhdet_in_tes!U69/RES_hhdet_in_fec!U69)</f>
        <v>0.80728382456239378</v>
      </c>
      <c r="V69" s="111">
        <f>IF(RES_hhdet_in_tes!V69=0,"",RES_hhdet_in_tes!V69/RES_hhdet_in_fec!V69)</f>
        <v>0.8150549328888923</v>
      </c>
      <c r="W69" s="111">
        <f>IF(RES_hhdet_in_tes!W69=0,"",RES_hhdet_in_tes!W69/RES_hhdet_in_fec!W69)</f>
        <v>0.82019789753333516</v>
      </c>
      <c r="X69" s="111">
        <f>IF(RES_hhdet_in_tes!X69=0,"",RES_hhdet_in_tes!X69/RES_hhdet_in_fec!X69)</f>
        <v>0.82286750979487233</v>
      </c>
      <c r="Y69" s="111">
        <f>IF(RES_hhdet_in_tes!Y69=0,"",RES_hhdet_in_tes!Y69/RES_hhdet_in_fec!Y69)</f>
        <v>0.82443277861207842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0.89652746413719531</v>
      </c>
      <c r="D70" s="111">
        <f>IF(RES_hhdet_in_tes!D70=0,"",RES_hhdet_in_tes!D70/RES_hhdet_in_fec!D70)</f>
        <v>0.88360949190308258</v>
      </c>
      <c r="E70" s="111">
        <f>IF(RES_hhdet_in_tes!E70=0,"",RES_hhdet_in_tes!E70/RES_hhdet_in_fec!E70)</f>
        <v>0.90294556121568192</v>
      </c>
      <c r="F70" s="111">
        <f>IF(RES_hhdet_in_tes!F70=0,"",RES_hhdet_in_tes!F70/RES_hhdet_in_fec!F70)</f>
        <v>0.88507938990885004</v>
      </c>
      <c r="G70" s="111">
        <f>IF(RES_hhdet_in_tes!G70=0,"",RES_hhdet_in_tes!G70/RES_hhdet_in_fec!G70)</f>
        <v>0.90432462807281566</v>
      </c>
      <c r="H70" s="111">
        <f>IF(RES_hhdet_in_tes!H70=0,"",RES_hhdet_in_tes!H70/RES_hhdet_in_fec!H70)</f>
        <v>0.90873666314545232</v>
      </c>
      <c r="I70" s="111">
        <f>IF(RES_hhdet_in_tes!I70=0,"",RES_hhdet_in_tes!I70/RES_hhdet_in_fec!I70)</f>
        <v>0.91709222675552615</v>
      </c>
      <c r="J70" s="111">
        <f>IF(RES_hhdet_in_tes!J70=0,"",RES_hhdet_in_tes!J70/RES_hhdet_in_fec!J70)</f>
        <v>0.90083065318082567</v>
      </c>
      <c r="K70" s="111">
        <f>IF(RES_hhdet_in_tes!K70=0,"",RES_hhdet_in_tes!K70/RES_hhdet_in_fec!K70)</f>
        <v>0.92205828493458841</v>
      </c>
      <c r="L70" s="111">
        <f>IF(RES_hhdet_in_tes!L70=0,"",RES_hhdet_in_tes!L70/RES_hhdet_in_fec!L70)</f>
        <v>0.92725284868957414</v>
      </c>
      <c r="M70" s="111">
        <f>IF(RES_hhdet_in_tes!M70=0,"",RES_hhdet_in_tes!M70/RES_hhdet_in_fec!M70)</f>
        <v>0.91632168804556224</v>
      </c>
      <c r="N70" s="111">
        <f>IF(RES_hhdet_in_tes!N70=0,"",RES_hhdet_in_tes!N70/RES_hhdet_in_fec!N70)</f>
        <v>0.94234737647076472</v>
      </c>
      <c r="O70" s="111">
        <f>IF(RES_hhdet_in_tes!O70=0,"",RES_hhdet_in_tes!O70/RES_hhdet_in_fec!O70)</f>
        <v>0.95117798367367457</v>
      </c>
      <c r="P70" s="111">
        <f>IF(RES_hhdet_in_tes!P70=0,"",RES_hhdet_in_tes!P70/RES_hhdet_in_fec!P70)</f>
        <v>0.93081960828609978</v>
      </c>
      <c r="Q70" s="111">
        <f>IF(RES_hhdet_in_tes!Q70=0,"",RES_hhdet_in_tes!Q70/RES_hhdet_in_fec!Q70)</f>
        <v>0.95968105344740784</v>
      </c>
      <c r="R70" s="111">
        <f>IF(RES_hhdet_in_tes!R70=0,"",RES_hhdet_in_tes!R70/RES_hhdet_in_fec!R70)</f>
        <v>0.96441630581198523</v>
      </c>
      <c r="S70" s="111">
        <f>IF(RES_hhdet_in_tes!S70=0,"",RES_hhdet_in_tes!S70/RES_hhdet_in_fec!S70)</f>
        <v>0.96420136441812121</v>
      </c>
      <c r="T70" s="111">
        <f>IF(RES_hhdet_in_tes!T70=0,"",RES_hhdet_in_tes!T70/RES_hhdet_in_fec!T70)</f>
        <v>0.96915036318342918</v>
      </c>
      <c r="U70" s="111">
        <f>IF(RES_hhdet_in_tes!U70=0,"",RES_hhdet_in_tes!U70/RES_hhdet_in_fec!U70)</f>
        <v>0.96598272462536838</v>
      </c>
      <c r="V70" s="111">
        <f>IF(RES_hhdet_in_tes!V70=0,"",RES_hhdet_in_tes!V70/RES_hhdet_in_fec!V70)</f>
        <v>0.96421398937923164</v>
      </c>
      <c r="W70" s="111">
        <f>IF(RES_hhdet_in_tes!W70=0,"",RES_hhdet_in_tes!W70/RES_hhdet_in_fec!W70)</f>
        <v>0.95393098706821144</v>
      </c>
      <c r="X70" s="111">
        <f>IF(RES_hhdet_in_tes!X70=0,"",RES_hhdet_in_tes!X70/RES_hhdet_in_fec!X70)</f>
        <v>0.97738480889162871</v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0.58034343535176613</v>
      </c>
      <c r="D71" s="112">
        <f>IF(RES_hhdet_in_tes!D71=0,"",RES_hhdet_in_tes!D71/RES_hhdet_in_fec!D71)</f>
        <v>0.58615936078216369</v>
      </c>
      <c r="E71" s="112">
        <f>IF(RES_hhdet_in_tes!E71=0,"",RES_hhdet_in_tes!E71/RES_hhdet_in_fec!E71)</f>
        <v>0.59223871339976253</v>
      </c>
      <c r="F71" s="112">
        <f>IF(RES_hhdet_in_tes!F71=0,"",RES_hhdet_in_tes!F71/RES_hhdet_in_fec!F71)</f>
        <v>0.59836490253706964</v>
      </c>
      <c r="G71" s="112">
        <f>IF(RES_hhdet_in_tes!G71=0,"",RES_hhdet_in_tes!G71/RES_hhdet_in_fec!G71)</f>
        <v>0.60473180928825698</v>
      </c>
      <c r="H71" s="112">
        <f>IF(RES_hhdet_in_tes!H71=0,"",RES_hhdet_in_tes!H71/RES_hhdet_in_fec!H71)</f>
        <v>0.61131369301670246</v>
      </c>
      <c r="I71" s="112">
        <f>IF(RES_hhdet_in_tes!I71=0,"",RES_hhdet_in_tes!I71/RES_hhdet_in_fec!I71)</f>
        <v>0.61815626596275774</v>
      </c>
      <c r="J71" s="112">
        <f>IF(RES_hhdet_in_tes!J71=0,"",RES_hhdet_in_tes!J71/RES_hhdet_in_fec!J71)</f>
        <v>0.62545145694121607</v>
      </c>
      <c r="K71" s="112">
        <f>IF(RES_hhdet_in_tes!K71=0,"",RES_hhdet_in_tes!K71/RES_hhdet_in_fec!K71)</f>
        <v>0.63335975339611383</v>
      </c>
      <c r="L71" s="112">
        <f>IF(RES_hhdet_in_tes!L71=0,"",RES_hhdet_in_tes!L71/RES_hhdet_in_fec!L71)</f>
        <v>0.64191928663716924</v>
      </c>
      <c r="M71" s="112">
        <f>IF(RES_hhdet_in_tes!M71=0,"",RES_hhdet_in_tes!M71/RES_hhdet_in_fec!M71)</f>
        <v>0.65512513026175856</v>
      </c>
      <c r="N71" s="112">
        <f>IF(RES_hhdet_in_tes!N71=0,"",RES_hhdet_in_tes!N71/RES_hhdet_in_fec!N71)</f>
        <v>0.67421082204069094</v>
      </c>
      <c r="O71" s="112">
        <f>IF(RES_hhdet_in_tes!O71=0,"",RES_hhdet_in_tes!O71/RES_hhdet_in_fec!O71)</f>
        <v>0.70005678674806859</v>
      </c>
      <c r="P71" s="112">
        <f>IF(RES_hhdet_in_tes!P71=0,"",RES_hhdet_in_tes!P71/RES_hhdet_in_fec!P71)</f>
        <v>0.73010877642568017</v>
      </c>
      <c r="Q71" s="112">
        <f>IF(RES_hhdet_in_tes!Q71=0,"",RES_hhdet_in_tes!Q71/RES_hhdet_in_fec!Q71)</f>
        <v>0.75642003267510283</v>
      </c>
      <c r="R71" s="112">
        <f>IF(RES_hhdet_in_tes!R71=0,"",RES_hhdet_in_tes!R71/RES_hhdet_in_fec!R71)</f>
        <v>0.77250339819840508</v>
      </c>
      <c r="S71" s="112">
        <f>IF(RES_hhdet_in_tes!S71=0,"",RES_hhdet_in_tes!S71/RES_hhdet_in_fec!S71)</f>
        <v>0.78620020226269749</v>
      </c>
      <c r="T71" s="112">
        <f>IF(RES_hhdet_in_tes!T71=0,"",RES_hhdet_in_tes!T71/RES_hhdet_in_fec!T71)</f>
        <v>0.7977254346696262</v>
      </c>
      <c r="U71" s="112">
        <f>IF(RES_hhdet_in_tes!U71=0,"",RES_hhdet_in_tes!U71/RES_hhdet_in_fec!U71)</f>
        <v>0.80728382456239389</v>
      </c>
      <c r="V71" s="112">
        <f>IF(RES_hhdet_in_tes!V71=0,"",RES_hhdet_in_tes!V71/RES_hhdet_in_fec!V71)</f>
        <v>0.8150549328888923</v>
      </c>
      <c r="W71" s="112">
        <f>IF(RES_hhdet_in_tes!W71=0,"",RES_hhdet_in_tes!W71/RES_hhdet_in_fec!W71)</f>
        <v>0.82019789753333516</v>
      </c>
      <c r="X71" s="112">
        <f>IF(RES_hhdet_in_tes!X71=0,"",RES_hhdet_in_tes!X71/RES_hhdet_in_fec!X71)</f>
        <v>0.82286750979487222</v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0.65601677812178982</v>
      </c>
      <c r="D73" s="112">
        <f>IF(RES_hhdet_in_tes!D73=0,"",RES_hhdet_in_tes!D73/RES_hhdet_in_fec!D73)</f>
        <v>0.65716385950980305</v>
      </c>
      <c r="E73" s="112">
        <f>IF(RES_hhdet_in_tes!E73=0,"",RES_hhdet_in_tes!E73/RES_hhdet_in_fec!E73)</f>
        <v>0.65841962953345023</v>
      </c>
      <c r="F73" s="112">
        <f>IF(RES_hhdet_in_tes!F73=0,"",RES_hhdet_in_tes!F73/RES_hhdet_in_fec!F73)</f>
        <v>0.65969055102280838</v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0.66588153800867711</v>
      </c>
      <c r="K73" s="112">
        <f>IF(RES_hhdet_in_tes!K73=0,"",RES_hhdet_in_tes!K73/RES_hhdet_in_fec!K73)</f>
        <v>0.66794244007492631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0.674816763711933</v>
      </c>
      <c r="N73" s="112">
        <f>IF(RES_hhdet_in_tes!N73=0,"",RES_hhdet_in_tes!N73/RES_hhdet_in_fec!N73)</f>
        <v>0.68224474468541652</v>
      </c>
      <c r="O73" s="112">
        <f>IF(RES_hhdet_in_tes!O73=0,"",RES_hhdet_in_tes!O73/RES_hhdet_in_fec!O73)</f>
        <v>0.6935714500978144</v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>
        <f>IF(RES_hhdet_in_tes!R73=0,"",RES_hhdet_in_tes!R73/RES_hhdet_in_fec!R73)</f>
        <v>0.73202129886531475</v>
      </c>
      <c r="S73" s="112">
        <f>IF(RES_hhdet_in_tes!S73=0,"",RES_hhdet_in_tes!S73/RES_hhdet_in_fec!S73)</f>
        <v>0.74131256297808046</v>
      </c>
      <c r="T73" s="112">
        <f>IF(RES_hhdet_in_tes!T73=0,"",RES_hhdet_in_tes!T73/RES_hhdet_in_fec!T73)</f>
        <v>0.75053172191141415</v>
      </c>
      <c r="U73" s="112">
        <f>IF(RES_hhdet_in_tes!U73=0,"",RES_hhdet_in_tes!U73/RES_hhdet_in_fec!U73)</f>
        <v>0.75977145332137408</v>
      </c>
      <c r="V73" s="112">
        <f>IF(RES_hhdet_in_tes!V73=0,"",RES_hhdet_in_tes!V73/RES_hhdet_in_fec!V73)</f>
        <v>0.76884841835481632</v>
      </c>
      <c r="W73" s="112" t="str">
        <f>IF(RES_hhdet_in_tes!W73=0,"",RES_hhdet_in_tes!W73/RES_hhdet_in_fec!W73)</f>
        <v/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0.92281563144216694</v>
      </c>
      <c r="D74" s="113">
        <f>IF(RES_hhdet_in_tes!D74=0,"",RES_hhdet_in_tes!D74/RES_hhdet_in_fec!D74)</f>
        <v>0.91128153009821378</v>
      </c>
      <c r="E74" s="113">
        <f>IF(RES_hhdet_in_tes!E74=0,"",RES_hhdet_in_tes!E74/RES_hhdet_in_fec!E74)</f>
        <v>0.925165514277283</v>
      </c>
      <c r="F74" s="113">
        <f>IF(RES_hhdet_in_tes!F74=0,"",RES_hhdet_in_tes!F74/RES_hhdet_in_fec!F74)</f>
        <v>0.90919907138059208</v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0.91495460193724143</v>
      </c>
      <c r="K74" s="113">
        <f>IF(RES_hhdet_in_tes!K74=0,"",RES_hhdet_in_tes!K74/RES_hhdet_in_fec!K74)</f>
        <v>0.93204577066232641</v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0.92259346175127332</v>
      </c>
      <c r="N74" s="113">
        <f>IF(RES_hhdet_in_tes!N74=0,"",RES_hhdet_in_tes!N74/RES_hhdet_in_fec!N74)</f>
        <v>0.94466876940163147</v>
      </c>
      <c r="O74" s="113">
        <f>IF(RES_hhdet_in_tes!O74=0,"",RES_hhdet_in_tes!O74/RES_hhdet_in_fec!O74)</f>
        <v>0.95022643954213337</v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>
        <f>IF(RES_hhdet_in_tes!R74=0,"",RES_hhdet_in_tes!R74/RES_hhdet_in_fec!R74)</f>
        <v>0.95642891433129906</v>
      </c>
      <c r="S74" s="113">
        <f>IF(RES_hhdet_in_tes!S74=0,"",RES_hhdet_in_tes!S74/RES_hhdet_in_fec!S74)</f>
        <v>0.95450053873850915</v>
      </c>
      <c r="T74" s="113">
        <f>IF(RES_hhdet_in_tes!T74=0,"",RES_hhdet_in_tes!T74/RES_hhdet_in_fec!T74)</f>
        <v>0.96035519549708737</v>
      </c>
      <c r="U74" s="113">
        <f>IF(RES_hhdet_in_tes!U74=0,"",RES_hhdet_in_tes!U74/RES_hhdet_in_fec!U74)</f>
        <v>0.95517552286265106</v>
      </c>
      <c r="V74" s="113">
        <f>IF(RES_hhdet_in_tes!V74=0,"",RES_hhdet_in_tes!V74/RES_hhdet_in_fec!V74)</f>
        <v>0.95258743021745917</v>
      </c>
      <c r="W74" s="113" t="str">
        <f>IF(RES_hhdet_in_tes!W74=0,"",RES_hhdet_in_tes!W74/RES_hhdet_in_fec!W74)</f>
        <v/>
      </c>
      <c r="X74" s="113">
        <f>IF(RES_hhdet_in_tes!X74=0,"",RES_hhdet_in_tes!X74/RES_hhdet_in_fec!X74)</f>
        <v>0.99751827377598268</v>
      </c>
      <c r="Y74" s="113">
        <f>IF(RES_hhdet_in_tes!Y74=0,"",RES_hhdet_in_tes!Y74/RES_hhdet_in_fec!Y74)</f>
        <v>0.95833366634086703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0.65601677812178982</v>
      </c>
      <c r="D75" s="111">
        <f>IF(RES_hhdet_in_tes!D75=0,"",RES_hhdet_in_tes!D75/RES_hhdet_in_fec!D75)</f>
        <v>0.65716385950980305</v>
      </c>
      <c r="E75" s="111">
        <f>IF(RES_hhdet_in_tes!E75=0,"",RES_hhdet_in_tes!E75/RES_hhdet_in_fec!E75)</f>
        <v>0.65841962953345023</v>
      </c>
      <c r="F75" s="111">
        <f>IF(RES_hhdet_in_tes!F75=0,"",RES_hhdet_in_tes!F75/RES_hhdet_in_fec!F75)</f>
        <v>0.65969055102280838</v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0.66588153800867722</v>
      </c>
      <c r="K75" s="111">
        <f>IF(RES_hhdet_in_tes!K75=0,"",RES_hhdet_in_tes!K75/RES_hhdet_in_fec!K75)</f>
        <v>0.66794244007492642</v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0.674816763711933</v>
      </c>
      <c r="N75" s="111">
        <f>IF(RES_hhdet_in_tes!N75=0,"",RES_hhdet_in_tes!N75/RES_hhdet_in_fec!N75)</f>
        <v>0.6822447446854164</v>
      </c>
      <c r="O75" s="111">
        <f>IF(RES_hhdet_in_tes!O75=0,"",RES_hhdet_in_tes!O75/RES_hhdet_in_fec!O75)</f>
        <v>0.6935714500978144</v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>
        <f>IF(RES_hhdet_in_tes!R75=0,"",RES_hhdet_in_tes!R75/RES_hhdet_in_fec!R75)</f>
        <v>0.73202129886531453</v>
      </c>
      <c r="S75" s="111">
        <f>IF(RES_hhdet_in_tes!S75=0,"",RES_hhdet_in_tes!S75/RES_hhdet_in_fec!S75)</f>
        <v>0.74131256297808057</v>
      </c>
      <c r="T75" s="111">
        <f>IF(RES_hhdet_in_tes!T75=0,"",RES_hhdet_in_tes!T75/RES_hhdet_in_fec!T75)</f>
        <v>0.75053172191141415</v>
      </c>
      <c r="U75" s="111">
        <f>IF(RES_hhdet_in_tes!U75=0,"",RES_hhdet_in_tes!U75/RES_hhdet_in_fec!U75)</f>
        <v>0.75977145332137419</v>
      </c>
      <c r="V75" s="111">
        <f>IF(RES_hhdet_in_tes!V75=0,"",RES_hhdet_in_tes!V75/RES_hhdet_in_fec!V75)</f>
        <v>0.76884841835481643</v>
      </c>
      <c r="W75" s="111" t="str">
        <f>IF(RES_hhdet_in_tes!W75=0,"",RES_hhdet_in_tes!W75/RES_hhdet_in_fec!W75)</f>
        <v/>
      </c>
      <c r="X75" s="111">
        <f>IF(RES_hhdet_in_tes!X75=0,"",RES_hhdet_in_tes!X75/RES_hhdet_in_fec!X75)</f>
        <v>0.78898993132146344</v>
      </c>
      <c r="Y75" s="111">
        <f>IF(RES_hhdet_in_tes!Y75=0,"",RES_hhdet_in_tes!Y75/RES_hhdet_in_fec!Y75)</f>
        <v>0.8000464110371861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0.63937349606916394</v>
      </c>
      <c r="D77" s="124">
        <f>IF(RES_hhdet_in_tes!D77=0,"",RES_hhdet_in_tes!D77/RES_hhdet_in_fec!D77)</f>
        <v>0.64437520386368841</v>
      </c>
      <c r="E77" s="124">
        <f>IF(RES_hhdet_in_tes!E77=0,"",RES_hhdet_in_tes!E77/RES_hhdet_in_fec!E77)</f>
        <v>0.65422280238303965</v>
      </c>
      <c r="F77" s="124">
        <f>IF(RES_hhdet_in_tes!F77=0,"",RES_hhdet_in_tes!F77/RES_hhdet_in_fec!F77)</f>
        <v>0.66942583055451388</v>
      </c>
      <c r="G77" s="124">
        <f>IF(RES_hhdet_in_tes!G77=0,"",RES_hhdet_in_tes!G77/RES_hhdet_in_fec!G77)</f>
        <v>0.63873521755254503</v>
      </c>
      <c r="H77" s="124">
        <f>IF(RES_hhdet_in_tes!H77=0,"",RES_hhdet_in_tes!H77/RES_hhdet_in_fec!H77)</f>
        <v>0.64470506358208524</v>
      </c>
      <c r="I77" s="124">
        <f>IF(RES_hhdet_in_tes!I77=0,"",RES_hhdet_in_tes!I77/RES_hhdet_in_fec!I77)</f>
        <v>0.65068420800623139</v>
      </c>
      <c r="J77" s="124">
        <f>IF(RES_hhdet_in_tes!J77=0,"",RES_hhdet_in_tes!J77/RES_hhdet_in_fec!J77)</f>
        <v>0.65997593801402155</v>
      </c>
      <c r="K77" s="124">
        <f>IF(RES_hhdet_in_tes!K77=0,"",RES_hhdet_in_tes!K77/RES_hhdet_in_fec!K77)</f>
        <v>0.62990765122604786</v>
      </c>
      <c r="L77" s="124">
        <f>IF(RES_hhdet_in_tes!L77=0,"",RES_hhdet_in_tes!L77/RES_hhdet_in_fec!L77)</f>
        <v>0.65089623009605979</v>
      </c>
      <c r="M77" s="124">
        <f>IF(RES_hhdet_in_tes!M77=0,"",RES_hhdet_in_tes!M77/RES_hhdet_in_fec!M77)</f>
        <v>0.63091562113121091</v>
      </c>
      <c r="N77" s="124">
        <f>IF(RES_hhdet_in_tes!N77=0,"",RES_hhdet_in_tes!N77/RES_hhdet_in_fec!N77)</f>
        <v>0.63703366193375011</v>
      </c>
      <c r="O77" s="124">
        <f>IF(RES_hhdet_in_tes!O77=0,"",RES_hhdet_in_tes!O77/RES_hhdet_in_fec!O77)</f>
        <v>0.63757716246848062</v>
      </c>
      <c r="P77" s="124">
        <f>IF(RES_hhdet_in_tes!P77=0,"",RES_hhdet_in_tes!P77/RES_hhdet_in_fec!P77)</f>
        <v>0.6312371880741251</v>
      </c>
      <c r="Q77" s="124">
        <f>IF(RES_hhdet_in_tes!Q77=0,"",RES_hhdet_in_tes!Q77/RES_hhdet_in_fec!Q77)</f>
        <v>0.648907313724573</v>
      </c>
      <c r="R77" s="124">
        <f>IF(RES_hhdet_in_tes!R77=0,"",RES_hhdet_in_tes!R77/RES_hhdet_in_fec!R77)</f>
        <v>0.62800641246696576</v>
      </c>
      <c r="S77" s="124">
        <f>IF(RES_hhdet_in_tes!S77=0,"",RES_hhdet_in_tes!S77/RES_hhdet_in_fec!S77)</f>
        <v>0.63099735454746475</v>
      </c>
      <c r="T77" s="124">
        <f>IF(RES_hhdet_in_tes!T77=0,"",RES_hhdet_in_tes!T77/RES_hhdet_in_fec!T77)</f>
        <v>0.6397236570067476</v>
      </c>
      <c r="U77" s="124">
        <f>IF(RES_hhdet_in_tes!U77=0,"",RES_hhdet_in_tes!U77/RES_hhdet_in_fec!U77)</f>
        <v>0.63490171077093105</v>
      </c>
      <c r="V77" s="124">
        <f>IF(RES_hhdet_in_tes!V77=0,"",RES_hhdet_in_tes!V77/RES_hhdet_in_fec!V77)</f>
        <v>0.64619621409610895</v>
      </c>
      <c r="W77" s="124">
        <f>IF(RES_hhdet_in_tes!W77=0,"",RES_hhdet_in_tes!W77/RES_hhdet_in_fec!W77)</f>
        <v>0.65958554594296848</v>
      </c>
      <c r="X77" s="124">
        <f>IF(RES_hhdet_in_tes!X77=0,"",RES_hhdet_in_tes!X77/RES_hhdet_in_fec!X77)</f>
        <v>0.66710810833527601</v>
      </c>
      <c r="Y77" s="124">
        <f>IF(RES_hhdet_in_tes!Y77=0,"",RES_hhdet_in_tes!Y77/RES_hhdet_in_fec!Y77)</f>
        <v>0.69003251194880832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0.62320425113512357</v>
      </c>
      <c r="D78" s="111">
        <f>IF(RES_hhdet_in_tes!D78=0,"",RES_hhdet_in_tes!D78/RES_hhdet_in_fec!D78)</f>
        <v>0.62339043156850316</v>
      </c>
      <c r="E78" s="111">
        <f>IF(RES_hhdet_in_tes!E78=0,"",RES_hhdet_in_tes!E78/RES_hhdet_in_fec!E78)</f>
        <v>0.62357662877275588</v>
      </c>
      <c r="F78" s="111">
        <f>IF(RES_hhdet_in_tes!F78=0,"",RES_hhdet_in_tes!F78/RES_hhdet_in_fec!F78)</f>
        <v>0.6237628282639458</v>
      </c>
      <c r="G78" s="111">
        <f>IF(RES_hhdet_in_tes!G78=0,"",RES_hhdet_in_tes!G78/RES_hhdet_in_fec!G78)</f>
        <v>0.62394904320012312</v>
      </c>
      <c r="H78" s="111">
        <f>IF(RES_hhdet_in_tes!H78=0,"",RES_hhdet_in_tes!H78/RES_hhdet_in_fec!H78)</f>
        <v>0.62413527197091034</v>
      </c>
      <c r="I78" s="111">
        <f>IF(RES_hhdet_in_tes!I78=0,"",RES_hhdet_in_tes!I78/RES_hhdet_in_fec!I78)</f>
        <v>0.62432151781845113</v>
      </c>
      <c r="J78" s="111">
        <f>IF(RES_hhdet_in_tes!J78=0,"",RES_hhdet_in_tes!J78/RES_hhdet_in_fec!J78)</f>
        <v>0.62450779402466527</v>
      </c>
      <c r="K78" s="111">
        <f>IF(RES_hhdet_in_tes!K78=0,"",RES_hhdet_in_tes!K78/RES_hhdet_in_fec!K78)</f>
        <v>0.62469411188267787</v>
      </c>
      <c r="L78" s="111">
        <f>IF(RES_hhdet_in_tes!L78=0,"",RES_hhdet_in_tes!L78/RES_hhdet_in_fec!L78)</f>
        <v>0.62488047441386274</v>
      </c>
      <c r="M78" s="111">
        <f>IF(RES_hhdet_in_tes!M78=0,"",RES_hhdet_in_tes!M78/RES_hhdet_in_fec!M78)</f>
        <v>0.62502200611988834</v>
      </c>
      <c r="N78" s="111">
        <f>IF(RES_hhdet_in_tes!N78=0,"",RES_hhdet_in_tes!N78/RES_hhdet_in_fec!N78)</f>
        <v>0.62510111568613602</v>
      </c>
      <c r="O78" s="111">
        <f>IF(RES_hhdet_in_tes!O78=0,"",RES_hhdet_in_tes!O78/RES_hhdet_in_fec!O78)</f>
        <v>0.62514839739577344</v>
      </c>
      <c r="P78" s="111">
        <f>IF(RES_hhdet_in_tes!P78=0,"",RES_hhdet_in_tes!P78/RES_hhdet_in_fec!P78)</f>
        <v>0.62528032919026677</v>
      </c>
      <c r="Q78" s="111">
        <f>IF(RES_hhdet_in_tes!Q78=0,"",RES_hhdet_in_tes!Q78/RES_hhdet_in_fec!Q78)</f>
        <v>0.62581732241371535</v>
      </c>
      <c r="R78" s="111">
        <f>IF(RES_hhdet_in_tes!R78=0,"",RES_hhdet_in_tes!R78/RES_hhdet_in_fec!R78)</f>
        <v>0.62722786989641233</v>
      </c>
      <c r="S78" s="111">
        <f>IF(RES_hhdet_in_tes!S78=0,"",RES_hhdet_in_tes!S78/RES_hhdet_in_fec!S78)</f>
        <v>0.62921760830331908</v>
      </c>
      <c r="T78" s="111">
        <f>IF(RES_hhdet_in_tes!T78=0,"",RES_hhdet_in_tes!T78/RES_hhdet_in_fec!T78)</f>
        <v>0.63140074146700953</v>
      </c>
      <c r="U78" s="111">
        <f>IF(RES_hhdet_in_tes!U78=0,"",RES_hhdet_in_tes!U78/RES_hhdet_in_fec!U78)</f>
        <v>0.63339147322006284</v>
      </c>
      <c r="V78" s="111">
        <f>IF(RES_hhdet_in_tes!V78=0,"",RES_hhdet_in_tes!V78/RES_hhdet_in_fec!V78)</f>
        <v>0.63480400739505582</v>
      </c>
      <c r="W78" s="111">
        <f>IF(RES_hhdet_in_tes!W78=0,"",RES_hhdet_in_tes!W78/RES_hhdet_in_fec!W78)</f>
        <v>0.63548288204411363</v>
      </c>
      <c r="X78" s="111">
        <f>IF(RES_hhdet_in_tes!X78=0,"",RES_hhdet_in_tes!X78/RES_hhdet_in_fec!X78)</f>
        <v>0.63588478346566424</v>
      </c>
      <c r="Y78" s="111">
        <f>IF(RES_hhdet_in_tes!Y78=0,"",RES_hhdet_in_tes!Y78/RES_hhdet_in_fec!Y78)</f>
        <v>0.63592497360781941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0.77496498650362389</v>
      </c>
      <c r="D79" s="45">
        <f>IF(RES_hhdet_in_tes!D79=0,"",RES_hhdet_in_tes!D79/RES_hhdet_in_fec!D79)</f>
        <v>0.7761670978509766</v>
      </c>
      <c r="E79" s="45">
        <f>IF(RES_hhdet_in_tes!E79=0,"",RES_hhdet_in_tes!E79/RES_hhdet_in_fec!E79)</f>
        <v>0.77742588902644216</v>
      </c>
      <c r="F79" s="45">
        <f>IF(RES_hhdet_in_tes!F79=0,"",RES_hhdet_in_tes!F79/RES_hhdet_in_fec!F79)</f>
        <v>0.77869240926937755</v>
      </c>
      <c r="G79" s="45">
        <f>IF(RES_hhdet_in_tes!G79=0,"",RES_hhdet_in_tes!G79/RES_hhdet_in_fec!G79)</f>
        <v>0.78001112830015151</v>
      </c>
      <c r="H79" s="45">
        <f>IF(RES_hhdet_in_tes!H79=0,"",RES_hhdet_in_tes!H79/RES_hhdet_in_fec!H79)</f>
        <v>0.78137660359112227</v>
      </c>
      <c r="I79" s="45">
        <f>IF(RES_hhdet_in_tes!I79=0,"",RES_hhdet_in_tes!I79/RES_hhdet_in_fec!I79)</f>
        <v>0.78279979248268805</v>
      </c>
      <c r="J79" s="45">
        <f>IF(RES_hhdet_in_tes!J79=0,"",RES_hhdet_in_tes!J79/RES_hhdet_in_fec!J79)</f>
        <v>0.78432558333086722</v>
      </c>
      <c r="K79" s="45">
        <f>IF(RES_hhdet_in_tes!K79=0,"",RES_hhdet_in_tes!K79/RES_hhdet_in_fec!K79)</f>
        <v>0.7859921430453175</v>
      </c>
      <c r="L79" s="45">
        <f>IF(RES_hhdet_in_tes!L79=0,"",RES_hhdet_in_tes!L79/RES_hhdet_in_fec!L79)</f>
        <v>0.78780968283913599</v>
      </c>
      <c r="M79" s="45">
        <f>IF(RES_hhdet_in_tes!M79=0,"",RES_hhdet_in_tes!M79/RES_hhdet_in_fec!M79)</f>
        <v>0.7904083631086013</v>
      </c>
      <c r="N79" s="45">
        <f>IF(RES_hhdet_in_tes!N79=0,"",RES_hhdet_in_tes!N79/RES_hhdet_in_fec!N79)</f>
        <v>0.79396758452922045</v>
      </c>
      <c r="O79" s="45">
        <f>IF(RES_hhdet_in_tes!O79=0,"",RES_hhdet_in_tes!O79/RES_hhdet_in_fec!O79)</f>
        <v>0.79891276650379162</v>
      </c>
      <c r="P79" s="45">
        <f>IF(RES_hhdet_in_tes!P79=0,"",RES_hhdet_in_tes!P79/RES_hhdet_in_fec!P79)</f>
        <v>0.80545256416801725</v>
      </c>
      <c r="Q79" s="45">
        <f>IF(RES_hhdet_in_tes!Q79=0,"",RES_hhdet_in_tes!Q79/RES_hhdet_in_fec!Q79)</f>
        <v>0.81391512613252637</v>
      </c>
      <c r="R79" s="45">
        <f>IF(RES_hhdet_in_tes!R79=0,"",RES_hhdet_in_tes!R79/RES_hhdet_in_fec!R79)</f>
        <v>0.82543064970576319</v>
      </c>
      <c r="S79" s="45">
        <f>IF(RES_hhdet_in_tes!S79=0,"",RES_hhdet_in_tes!S79/RES_hhdet_in_fec!S79)</f>
        <v>0.83984032883014581</v>
      </c>
      <c r="T79" s="45">
        <f>IF(RES_hhdet_in_tes!T79=0,"",RES_hhdet_in_tes!T79/RES_hhdet_in_fec!T79)</f>
        <v>0.85535313970152504</v>
      </c>
      <c r="U79" s="45">
        <f>IF(RES_hhdet_in_tes!U79=0,"",RES_hhdet_in_tes!U79/RES_hhdet_in_fec!U79)</f>
        <v>0.87017805851579322</v>
      </c>
      <c r="V79" s="45">
        <f>IF(RES_hhdet_in_tes!V79=0,"",RES_hhdet_in_tes!V79/RES_hhdet_in_fec!V79)</f>
        <v>0.88252406146882412</v>
      </c>
      <c r="W79" s="45">
        <f>IF(RES_hhdet_in_tes!W79=0,"",RES_hhdet_in_tes!W79/RES_hhdet_in_fec!W79)</f>
        <v>0.89176886515650189</v>
      </c>
      <c r="X79" s="45">
        <f>IF(RES_hhdet_in_tes!X79=0,"",RES_hhdet_in_tes!X79/RES_hhdet_in_fec!X79)</f>
        <v>0.89893297027690056</v>
      </c>
      <c r="Y79" s="45">
        <f>IF(RES_hhdet_in_tes!Y79=0,"",RES_hhdet_in_tes!Y79/RES_hhdet_in_fec!Y79)</f>
        <v>0.90528606878351603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0.60206088719227724</v>
      </c>
      <c r="D81" s="119">
        <f>IF(RES_hhdet_in_tes!D81=0,"",RES_hhdet_in_tes!D81/RES_hhdet_in_fec!D81)</f>
        <v>0.61976073769989448</v>
      </c>
      <c r="E81" s="119">
        <f>IF(RES_hhdet_in_tes!E81=0,"",RES_hhdet_in_tes!E81/RES_hhdet_in_fec!E81)</f>
        <v>0.65834538056477754</v>
      </c>
      <c r="F81" s="119">
        <f>IF(RES_hhdet_in_tes!F81=0,"",RES_hhdet_in_tes!F81/RES_hhdet_in_fec!F81)</f>
        <v>0.63386617500001774</v>
      </c>
      <c r="G81" s="119">
        <f>IF(RES_hhdet_in_tes!G81=0,"",RES_hhdet_in_tes!G81/RES_hhdet_in_fec!G81)</f>
        <v>0.63838790322100214</v>
      </c>
      <c r="H81" s="119">
        <f>IF(RES_hhdet_in_tes!H81=0,"",RES_hhdet_in_tes!H81/RES_hhdet_in_fec!H81)</f>
        <v>0.65760563021974183</v>
      </c>
      <c r="I81" s="119">
        <f>IF(RES_hhdet_in_tes!I81=0,"",RES_hhdet_in_tes!I81/RES_hhdet_in_fec!I81)</f>
        <v>0.66875896005804614</v>
      </c>
      <c r="J81" s="119">
        <f>IF(RES_hhdet_in_tes!J81=0,"",RES_hhdet_in_tes!J81/RES_hhdet_in_fec!J81)</f>
        <v>0.68135625354187512</v>
      </c>
      <c r="K81" s="119">
        <f>IF(RES_hhdet_in_tes!K81=0,"",RES_hhdet_in_tes!K81/RES_hhdet_in_fec!K81)</f>
        <v>0.68739620028347659</v>
      </c>
      <c r="L81" s="119">
        <f>IF(RES_hhdet_in_tes!L81=0,"",RES_hhdet_in_tes!L81/RES_hhdet_in_fec!L81)</f>
        <v>0.68867356750011377</v>
      </c>
      <c r="M81" s="119">
        <f>IF(RES_hhdet_in_tes!M81=0,"",RES_hhdet_in_tes!M81/RES_hhdet_in_fec!M81)</f>
        <v>0.70074519156618931</v>
      </c>
      <c r="N81" s="119">
        <f>IF(RES_hhdet_in_tes!N81=0,"",RES_hhdet_in_tes!N81/RES_hhdet_in_fec!N81)</f>
        <v>0.72969130044287234</v>
      </c>
      <c r="O81" s="119">
        <f>IF(RES_hhdet_in_tes!O81=0,"",RES_hhdet_in_tes!O81/RES_hhdet_in_fec!O81)</f>
        <v>0.72948454852283717</v>
      </c>
      <c r="P81" s="119">
        <f>IF(RES_hhdet_in_tes!P81=0,"",RES_hhdet_in_tes!P81/RES_hhdet_in_fec!P81)</f>
        <v>0.7189337055936097</v>
      </c>
      <c r="Q81" s="119">
        <f>IF(RES_hhdet_in_tes!Q81=0,"",RES_hhdet_in_tes!Q81/RES_hhdet_in_fec!Q81)</f>
        <v>0.72984808453467787</v>
      </c>
      <c r="R81" s="119">
        <f>IF(RES_hhdet_in_tes!R81=0,"",RES_hhdet_in_tes!R81/RES_hhdet_in_fec!R81)</f>
        <v>0.75901982505829646</v>
      </c>
      <c r="S81" s="119">
        <f>IF(RES_hhdet_in_tes!S81=0,"",RES_hhdet_in_tes!S81/RES_hhdet_in_fec!S81)</f>
        <v>0.78326058283363709</v>
      </c>
      <c r="T81" s="119">
        <f>IF(RES_hhdet_in_tes!T81=0,"",RES_hhdet_in_tes!T81/RES_hhdet_in_fec!T81)</f>
        <v>0.81536484390901032</v>
      </c>
      <c r="U81" s="119">
        <f>IF(RES_hhdet_in_tes!U81=0,"",RES_hhdet_in_tes!U81/RES_hhdet_in_fec!U81)</f>
        <v>0.81510435413505167</v>
      </c>
      <c r="V81" s="119">
        <f>IF(RES_hhdet_in_tes!V81=0,"",RES_hhdet_in_tes!V81/RES_hhdet_in_fec!V81)</f>
        <v>0.80637296787483792</v>
      </c>
      <c r="W81" s="119">
        <f>IF(RES_hhdet_in_tes!W81=0,"",RES_hhdet_in_tes!W81/RES_hhdet_in_fec!W81)</f>
        <v>0.79773537208691014</v>
      </c>
      <c r="X81" s="119">
        <f>IF(RES_hhdet_in_tes!X81=0,"",RES_hhdet_in_tes!X81/RES_hhdet_in_fec!X81)</f>
        <v>0.81649644860260839</v>
      </c>
      <c r="Y81" s="119">
        <f>IF(RES_hhdet_in_tes!Y81=0,"",RES_hhdet_in_tes!Y81/RES_hhdet_in_fec!Y81)</f>
        <v>0.81786750937639874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0.56236495458635216</v>
      </c>
      <c r="D82" s="124">
        <f>IF(RES_hhdet_in_tes!D82=0,"",RES_hhdet_in_tes!D82/RES_hhdet_in_fec!D82)</f>
        <v>0.57371668501224549</v>
      </c>
      <c r="E82" s="124">
        <f>IF(RES_hhdet_in_tes!E82=0,"",RES_hhdet_in_tes!E82/RES_hhdet_in_fec!E82)</f>
        <v>0.58496923354792563</v>
      </c>
      <c r="F82" s="124">
        <f>IF(RES_hhdet_in_tes!F82=0,"",RES_hhdet_in_tes!F82/RES_hhdet_in_fec!F82)</f>
        <v>0.59667950904848865</v>
      </c>
      <c r="G82" s="124">
        <f>IF(RES_hhdet_in_tes!G82=0,"",RES_hhdet_in_tes!G82/RES_hhdet_in_fec!G82)</f>
        <v>0.60831410388665419</v>
      </c>
      <c r="H82" s="124">
        <f>IF(RES_hhdet_in_tes!H82=0,"",RES_hhdet_in_tes!H82/RES_hhdet_in_fec!H82)</f>
        <v>0.61998308455661766</v>
      </c>
      <c r="I82" s="124">
        <f>IF(RES_hhdet_in_tes!I82=0,"",RES_hhdet_in_tes!I82/RES_hhdet_in_fec!I82)</f>
        <v>0.63170079799516432</v>
      </c>
      <c r="J82" s="124">
        <f>IF(RES_hhdet_in_tes!J82=0,"",RES_hhdet_in_tes!J82/RES_hhdet_in_fec!J82)</f>
        <v>0.64341328173090206</v>
      </c>
      <c r="K82" s="124">
        <f>IF(RES_hhdet_in_tes!K82=0,"",RES_hhdet_in_tes!K82/RES_hhdet_in_fec!K82)</f>
        <v>0.65514945741049169</v>
      </c>
      <c r="L82" s="124">
        <f>IF(RES_hhdet_in_tes!L82=0,"",RES_hhdet_in_tes!L82/RES_hhdet_in_fec!L82)</f>
        <v>0.66689110184950007</v>
      </c>
      <c r="M82" s="124">
        <f>IF(RES_hhdet_in_tes!M82=0,"",RES_hhdet_in_tes!M82/RES_hhdet_in_fec!M82)</f>
        <v>0.67762621592165106</v>
      </c>
      <c r="N82" s="124">
        <f>IF(RES_hhdet_in_tes!N82=0,"",RES_hhdet_in_tes!N82/RES_hhdet_in_fec!N82)</f>
        <v>0.68680240676097726</v>
      </c>
      <c r="O82" s="124">
        <f>IF(RES_hhdet_in_tes!O82=0,"",RES_hhdet_in_tes!O82/RES_hhdet_in_fec!O82)</f>
        <v>0.69450530318405734</v>
      </c>
      <c r="P82" s="124">
        <f>IF(RES_hhdet_in_tes!P82=0,"",RES_hhdet_in_tes!P82/RES_hhdet_in_fec!P82)</f>
        <v>0.70110316990579569</v>
      </c>
      <c r="Q82" s="124">
        <f>IF(RES_hhdet_in_tes!Q82=0,"",RES_hhdet_in_tes!Q82/RES_hhdet_in_fec!Q82)</f>
        <v>0.70874302398045419</v>
      </c>
      <c r="R82" s="124">
        <f>IF(RES_hhdet_in_tes!R82=0,"",RES_hhdet_in_tes!R82/RES_hhdet_in_fec!R82)</f>
        <v>0.72044764193035471</v>
      </c>
      <c r="S82" s="124">
        <f>IF(RES_hhdet_in_tes!S82=0,"",RES_hhdet_in_tes!S82/RES_hhdet_in_fec!S82)</f>
        <v>0.73361309653612983</v>
      </c>
      <c r="T82" s="124">
        <f>IF(RES_hhdet_in_tes!T82=0,"",RES_hhdet_in_tes!T82/RES_hhdet_in_fec!T82)</f>
        <v>0.7468876726757383</v>
      </c>
      <c r="U82" s="124">
        <f>IF(RES_hhdet_in_tes!U82=0,"",RES_hhdet_in_tes!U82/RES_hhdet_in_fec!U82)</f>
        <v>0.75917024948605938</v>
      </c>
      <c r="V82" s="124">
        <f>IF(RES_hhdet_in_tes!V82=0,"",RES_hhdet_in_tes!V82/RES_hhdet_in_fec!V82)</f>
        <v>0.76945728277470249</v>
      </c>
      <c r="W82" s="124">
        <f>IF(RES_hhdet_in_tes!W82=0,"",RES_hhdet_in_tes!W82/RES_hhdet_in_fec!W82)</f>
        <v>0.77808484902693364</v>
      </c>
      <c r="X82" s="124">
        <f>IF(RES_hhdet_in_tes!X82=0,"",RES_hhdet_in_tes!X82/RES_hhdet_in_fec!X82)</f>
        <v>0.78557001546237959</v>
      </c>
      <c r="Y82" s="124">
        <f>IF(RES_hhdet_in_tes!Y82=0,"",RES_hhdet_in_tes!Y82/RES_hhdet_in_fec!Y82)</f>
        <v>0.79248671468468235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0.55990398063479885</v>
      </c>
      <c r="D83" s="111">
        <f>IF(RES_hhdet_in_tes!D83=0,"",RES_hhdet_in_tes!D83/RES_hhdet_in_fec!D83)</f>
        <v>0.57130071552798156</v>
      </c>
      <c r="E83" s="111">
        <f>IF(RES_hhdet_in_tes!E83=0,"",RES_hhdet_in_tes!E83/RES_hhdet_in_fec!E83)</f>
        <v>0.58280594599803659</v>
      </c>
      <c r="F83" s="111">
        <f>IF(RES_hhdet_in_tes!F83=0,"",RES_hhdet_in_tes!F83/RES_hhdet_in_fec!F83)</f>
        <v>0.59440841935561162</v>
      </c>
      <c r="G83" s="111">
        <f>IF(RES_hhdet_in_tes!G83=0,"",RES_hhdet_in_tes!G83/RES_hhdet_in_fec!G83)</f>
        <v>0.6060966879964238</v>
      </c>
      <c r="H83" s="111">
        <f>IF(RES_hhdet_in_tes!H83=0,"",RES_hhdet_in_tes!H83/RES_hhdet_in_fec!H83)</f>
        <v>0.6178572706653942</v>
      </c>
      <c r="I83" s="111">
        <f>IF(RES_hhdet_in_tes!I83=0,"",RES_hhdet_in_tes!I83/RES_hhdet_in_fec!I83)</f>
        <v>0.629672384085051</v>
      </c>
      <c r="J83" s="111">
        <f>IF(RES_hhdet_in_tes!J83=0,"",RES_hhdet_in_tes!J83/RES_hhdet_in_fec!J83)</f>
        <v>0.64150361405316247</v>
      </c>
      <c r="K83" s="111">
        <f>IF(RES_hhdet_in_tes!K83=0,"",RES_hhdet_in_tes!K83/RES_hhdet_in_fec!K83)</f>
        <v>0.65330016561398718</v>
      </c>
      <c r="L83" s="111">
        <f>IF(RES_hhdet_in_tes!L83=0,"",RES_hhdet_in_tes!L83/RES_hhdet_in_fec!L83)</f>
        <v>0.6650169555198695</v>
      </c>
      <c r="M83" s="111">
        <f>IF(RES_hhdet_in_tes!M83=0,"",RES_hhdet_in_tes!M83/RES_hhdet_in_fec!M83)</f>
        <v>0.67577979081708905</v>
      </c>
      <c r="N83" s="111">
        <f>IF(RES_hhdet_in_tes!N83=0,"",RES_hhdet_in_tes!N83/RES_hhdet_in_fec!N83)</f>
        <v>0.68511032991020993</v>
      </c>
      <c r="O83" s="111">
        <f>IF(RES_hhdet_in_tes!O83=0,"",RES_hhdet_in_tes!O83/RES_hhdet_in_fec!O83)</f>
        <v>0.69273230437937572</v>
      </c>
      <c r="P83" s="111">
        <f>IF(RES_hhdet_in_tes!P83=0,"",RES_hhdet_in_tes!P83/RES_hhdet_in_fec!P83)</f>
        <v>0.6993060066675657</v>
      </c>
      <c r="Q83" s="111">
        <f>IF(RES_hhdet_in_tes!Q83=0,"",RES_hhdet_in_tes!Q83/RES_hhdet_in_fec!Q83)</f>
        <v>0.70714966254541345</v>
      </c>
      <c r="R83" s="111">
        <f>IF(RES_hhdet_in_tes!R83=0,"",RES_hhdet_in_tes!R83/RES_hhdet_in_fec!R83)</f>
        <v>0.71889844465496799</v>
      </c>
      <c r="S83" s="111">
        <f>IF(RES_hhdet_in_tes!S83=0,"",RES_hhdet_in_tes!S83/RES_hhdet_in_fec!S83)</f>
        <v>0.73212155857388872</v>
      </c>
      <c r="T83" s="111">
        <f>IF(RES_hhdet_in_tes!T83=0,"",RES_hhdet_in_tes!T83/RES_hhdet_in_fec!T83)</f>
        <v>0.74545945510498957</v>
      </c>
      <c r="U83" s="111">
        <f>IF(RES_hhdet_in_tes!U83=0,"",RES_hhdet_in_tes!U83/RES_hhdet_in_fec!U83)</f>
        <v>0.75778032318796451</v>
      </c>
      <c r="V83" s="111">
        <f>IF(RES_hhdet_in_tes!V83=0,"",RES_hhdet_in_tes!V83/RES_hhdet_in_fec!V83)</f>
        <v>0.76811534302315598</v>
      </c>
      <c r="W83" s="111">
        <f>IF(RES_hhdet_in_tes!W83=0,"",RES_hhdet_in_tes!W83/RES_hhdet_in_fec!W83)</f>
        <v>0.77641773461299213</v>
      </c>
      <c r="X83" s="111">
        <f>IF(RES_hhdet_in_tes!X83=0,"",RES_hhdet_in_tes!X83/RES_hhdet_in_fec!X83)</f>
        <v>0.78388407560790541</v>
      </c>
      <c r="Y83" s="111">
        <f>IF(RES_hhdet_in_tes!Y83=0,"",RES_hhdet_in_tes!Y83/RES_hhdet_in_fec!Y83)</f>
        <v>0.79092038149378807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2.3024124972365234</v>
      </c>
      <c r="D85" s="124">
        <f>IF(RES_hhdet_in_tes!D85=0,"",RES_hhdet_in_tes!D85/RES_hhdet_in_fec!D85)</f>
        <v>2.3995607234196634</v>
      </c>
      <c r="E85" s="124">
        <f>IF(RES_hhdet_in_tes!E85=0,"",RES_hhdet_in_tes!E85/RES_hhdet_in_fec!E85)</f>
        <v>2.4981653883196517</v>
      </c>
      <c r="F85" s="124">
        <f>IF(RES_hhdet_in_tes!F85=0,"",RES_hhdet_in_tes!F85/RES_hhdet_in_fec!F85)</f>
        <v>2.5975620023931123</v>
      </c>
      <c r="G85" s="124">
        <f>IF(RES_hhdet_in_tes!G85=0,"",RES_hhdet_in_tes!G85/RES_hhdet_in_fec!G85)</f>
        <v>2.6983264024937252</v>
      </c>
      <c r="H85" s="124">
        <f>IF(RES_hhdet_in_tes!H85=0,"",RES_hhdet_in_tes!H85/RES_hhdet_in_fec!H85)</f>
        <v>2.800368089171926</v>
      </c>
      <c r="I85" s="124">
        <f>IF(RES_hhdet_in_tes!I85=0,"",RES_hhdet_in_tes!I85/RES_hhdet_in_fec!I85)</f>
        <v>2.9038077687773862</v>
      </c>
      <c r="J85" s="124">
        <f>IF(RES_hhdet_in_tes!J85=0,"",RES_hhdet_in_tes!J85/RES_hhdet_in_fec!J85)</f>
        <v>3.0091864380942828</v>
      </c>
      <c r="K85" s="124">
        <f>IF(RES_hhdet_in_tes!K85=0,"",RES_hhdet_in_tes!K85/RES_hhdet_in_fec!K85)</f>
        <v>3.1169326116838958</v>
      </c>
      <c r="L85" s="124">
        <f>IF(RES_hhdet_in_tes!L85=0,"",RES_hhdet_in_tes!L85/RES_hhdet_in_fec!L85)</f>
        <v>3.2271031151889891</v>
      </c>
      <c r="M85" s="124">
        <f>IF(RES_hhdet_in_tes!M85=0,"",RES_hhdet_in_tes!M85/RES_hhdet_in_fec!M85)</f>
        <v>3.3533503915550162</v>
      </c>
      <c r="N85" s="124">
        <f>IF(RES_hhdet_in_tes!N85=0,"",RES_hhdet_in_tes!N85/RES_hhdet_in_fec!N85)</f>
        <v>3.4997272243072679</v>
      </c>
      <c r="O85" s="124">
        <f>IF(RES_hhdet_in_tes!O85=0,"",RES_hhdet_in_tes!O85/RES_hhdet_in_fec!O85)</f>
        <v>3.6659724916537266</v>
      </c>
      <c r="P85" s="124">
        <f>IF(RES_hhdet_in_tes!P85=0,"",RES_hhdet_in_tes!P85/RES_hhdet_in_fec!P85)</f>
        <v>3.8359072036490263</v>
      </c>
      <c r="Q85" s="124">
        <f>IF(RES_hhdet_in_tes!Q85=0,"",RES_hhdet_in_tes!Q85/RES_hhdet_in_fec!Q85)</f>
        <v>3.9663294896328223</v>
      </c>
      <c r="R85" s="124">
        <f>IF(RES_hhdet_in_tes!R85=0,"",RES_hhdet_in_tes!R85/RES_hhdet_in_fec!R85)</f>
        <v>3.9945891452266613</v>
      </c>
      <c r="S85" s="124">
        <f>IF(RES_hhdet_in_tes!S85=0,"",RES_hhdet_in_tes!S85/RES_hhdet_in_fec!S85)</f>
        <v>3.9977291069593108</v>
      </c>
      <c r="T85" s="124">
        <f>IF(RES_hhdet_in_tes!T85=0,"",RES_hhdet_in_tes!T85/RES_hhdet_in_fec!T85)</f>
        <v>4.0012179533289203</v>
      </c>
      <c r="U85" s="124">
        <f>IF(RES_hhdet_in_tes!U85=0,"",RES_hhdet_in_tes!U85/RES_hhdet_in_fec!U85)</f>
        <v>4.0050944492951537</v>
      </c>
      <c r="V85" s="124">
        <f>IF(RES_hhdet_in_tes!V85=0,"",RES_hhdet_in_tes!V85/RES_hhdet_in_fec!V85)</f>
        <v>4.0161716779455272</v>
      </c>
      <c r="W85" s="124">
        <f>IF(RES_hhdet_in_tes!W85=0,"",RES_hhdet_in_tes!W85/RES_hhdet_in_fec!W85)</f>
        <v>4.0525292903981009</v>
      </c>
      <c r="X85" s="124">
        <f>IF(RES_hhdet_in_tes!X85=0,"",RES_hhdet_in_tes!X85/RES_hhdet_in_fec!X85)</f>
        <v>4.0965738044797622</v>
      </c>
      <c r="Y85" s="124">
        <f>IF(RES_hhdet_in_tes!Y85=0,"",RES_hhdet_in_tes!Y85/RES_hhdet_in_fec!Y85)</f>
        <v>4.1462198010357101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2.3024124972365234</v>
      </c>
      <c r="D86" s="111">
        <f>IF(RES_hhdet_in_tes!D86=0,"",RES_hhdet_in_tes!D86/RES_hhdet_in_fec!D86)</f>
        <v>2.3995607234196634</v>
      </c>
      <c r="E86" s="111">
        <f>IF(RES_hhdet_in_tes!E86=0,"",RES_hhdet_in_tes!E86/RES_hhdet_in_fec!E86)</f>
        <v>2.4981653883196517</v>
      </c>
      <c r="F86" s="111">
        <f>IF(RES_hhdet_in_tes!F86=0,"",RES_hhdet_in_tes!F86/RES_hhdet_in_fec!F86)</f>
        <v>2.5975620023931123</v>
      </c>
      <c r="G86" s="111">
        <f>IF(RES_hhdet_in_tes!G86=0,"",RES_hhdet_in_tes!G86/RES_hhdet_in_fec!G86)</f>
        <v>2.6983264024937252</v>
      </c>
      <c r="H86" s="111">
        <f>IF(RES_hhdet_in_tes!H86=0,"",RES_hhdet_in_tes!H86/RES_hhdet_in_fec!H86)</f>
        <v>2.800368089171926</v>
      </c>
      <c r="I86" s="111">
        <f>IF(RES_hhdet_in_tes!I86=0,"",RES_hhdet_in_tes!I86/RES_hhdet_in_fec!I86)</f>
        <v>2.9038077687773862</v>
      </c>
      <c r="J86" s="111">
        <f>IF(RES_hhdet_in_tes!J86=0,"",RES_hhdet_in_tes!J86/RES_hhdet_in_fec!J86)</f>
        <v>3.0091864380942828</v>
      </c>
      <c r="K86" s="111">
        <f>IF(RES_hhdet_in_tes!K86=0,"",RES_hhdet_in_tes!K86/RES_hhdet_in_fec!K86)</f>
        <v>3.1169326116838958</v>
      </c>
      <c r="L86" s="111">
        <f>IF(RES_hhdet_in_tes!L86=0,"",RES_hhdet_in_tes!L86/RES_hhdet_in_fec!L86)</f>
        <v>3.2271031151889891</v>
      </c>
      <c r="M86" s="111">
        <f>IF(RES_hhdet_in_tes!M86=0,"",RES_hhdet_in_tes!M86/RES_hhdet_in_fec!M86)</f>
        <v>3.3533503915550162</v>
      </c>
      <c r="N86" s="111">
        <f>IF(RES_hhdet_in_tes!N86=0,"",RES_hhdet_in_tes!N86/RES_hhdet_in_fec!N86)</f>
        <v>3.4997272243072679</v>
      </c>
      <c r="O86" s="111">
        <f>IF(RES_hhdet_in_tes!O86=0,"",RES_hhdet_in_tes!O86/RES_hhdet_in_fec!O86)</f>
        <v>3.6659724916537266</v>
      </c>
      <c r="P86" s="111">
        <f>IF(RES_hhdet_in_tes!P86=0,"",RES_hhdet_in_tes!P86/RES_hhdet_in_fec!P86)</f>
        <v>3.8359072036490263</v>
      </c>
      <c r="Q86" s="111">
        <f>IF(RES_hhdet_in_tes!Q86=0,"",RES_hhdet_in_tes!Q86/RES_hhdet_in_fec!Q86)</f>
        <v>3.9663294896328223</v>
      </c>
      <c r="R86" s="111">
        <f>IF(RES_hhdet_in_tes!R86=0,"",RES_hhdet_in_tes!R86/RES_hhdet_in_fec!R86)</f>
        <v>3.9945891452266613</v>
      </c>
      <c r="S86" s="111">
        <f>IF(RES_hhdet_in_tes!S86=0,"",RES_hhdet_in_tes!S86/RES_hhdet_in_fec!S86)</f>
        <v>3.9977291069593108</v>
      </c>
      <c r="T86" s="111">
        <f>IF(RES_hhdet_in_tes!T86=0,"",RES_hhdet_in_tes!T86/RES_hhdet_in_fec!T86)</f>
        <v>4.0012179533289203</v>
      </c>
      <c r="U86" s="111">
        <f>IF(RES_hhdet_in_tes!U86=0,"",RES_hhdet_in_tes!U86/RES_hhdet_in_fec!U86)</f>
        <v>4.0050944492951537</v>
      </c>
      <c r="V86" s="111">
        <f>IF(RES_hhdet_in_tes!V86=0,"",RES_hhdet_in_tes!V86/RES_hhdet_in_fec!V86)</f>
        <v>4.0161716779455272</v>
      </c>
      <c r="W86" s="111">
        <f>IF(RES_hhdet_in_tes!W86=0,"",RES_hhdet_in_tes!W86/RES_hhdet_in_fec!W86)</f>
        <v>4.0525292903981009</v>
      </c>
      <c r="X86" s="111">
        <f>IF(RES_hhdet_in_tes!X86=0,"",RES_hhdet_in_tes!X86/RES_hhdet_in_fec!X86)</f>
        <v>4.0965738044797622</v>
      </c>
      <c r="Y86" s="111">
        <f>IF(RES_hhdet_in_tes!Y86=0,"",RES_hhdet_in_tes!Y86/RES_hhdet_in_fec!Y86)</f>
        <v>4.1462198010357101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0.6265808629653582</v>
      </c>
      <c r="D87" s="124">
        <f>IF(RES_hhdet_in_tes!D87=0,"",RES_hhdet_in_tes!D87/RES_hhdet_in_fec!D87)</f>
        <v>0.63438473500861803</v>
      </c>
      <c r="E87" s="124">
        <f>IF(RES_hhdet_in_tes!E87=0,"",RES_hhdet_in_tes!E87/RES_hhdet_in_fec!E87)</f>
        <v>0.63254780899164176</v>
      </c>
      <c r="F87" s="124">
        <f>IF(RES_hhdet_in_tes!F87=0,"",RES_hhdet_in_tes!F87/RES_hhdet_in_fec!F87)</f>
        <v>0.63015187035561959</v>
      </c>
      <c r="G87" s="124">
        <f>IF(RES_hhdet_in_tes!G87=0,"",RES_hhdet_in_tes!G87/RES_hhdet_in_fec!G87)</f>
        <v>0.65669769408032186</v>
      </c>
      <c r="H87" s="124">
        <f>IF(RES_hhdet_in_tes!H87=0,"",RES_hhdet_in_tes!H87/RES_hhdet_in_fec!H87)</f>
        <v>0.65948299618702011</v>
      </c>
      <c r="I87" s="124">
        <f>IF(RES_hhdet_in_tes!I87=0,"",RES_hhdet_in_tes!I87/RES_hhdet_in_fec!I87)</f>
        <v>0.68306499187284264</v>
      </c>
      <c r="J87" s="124">
        <f>IF(RES_hhdet_in_tes!J87=0,"",RES_hhdet_in_tes!J87/RES_hhdet_in_fec!J87)</f>
        <v>0.68878316177667065</v>
      </c>
      <c r="K87" s="124">
        <f>IF(RES_hhdet_in_tes!K87=0,"",RES_hhdet_in_tes!K87/RES_hhdet_in_fec!K87)</f>
        <v>0.68256438126562957</v>
      </c>
      <c r="L87" s="124">
        <f>IF(RES_hhdet_in_tes!L87=0,"",RES_hhdet_in_tes!L87/RES_hhdet_in_fec!L87)</f>
        <v>0.71508313971351123</v>
      </c>
      <c r="M87" s="124">
        <f>IF(RES_hhdet_in_tes!M87=0,"",RES_hhdet_in_tes!M87/RES_hhdet_in_fec!M87)</f>
        <v>0.67357092804322405</v>
      </c>
      <c r="N87" s="124">
        <f>IF(RES_hhdet_in_tes!N87=0,"",RES_hhdet_in_tes!N87/RES_hhdet_in_fec!N87)</f>
        <v>0.7087603862153824</v>
      </c>
      <c r="O87" s="124">
        <f>IF(RES_hhdet_in_tes!O87=0,"",RES_hhdet_in_tes!O87/RES_hhdet_in_fec!O87)</f>
        <v>0.73334813742012561</v>
      </c>
      <c r="P87" s="124">
        <f>IF(RES_hhdet_in_tes!P87=0,"",RES_hhdet_in_tes!P87/RES_hhdet_in_fec!P87)</f>
        <v>0.76413314373464514</v>
      </c>
      <c r="Q87" s="124">
        <f>IF(RES_hhdet_in_tes!Q87=0,"",RES_hhdet_in_tes!Q87/RES_hhdet_in_fec!Q87)</f>
        <v>0.7565844926484756</v>
      </c>
      <c r="R87" s="124">
        <f>IF(RES_hhdet_in_tes!R87=0,"",RES_hhdet_in_tes!R87/RES_hhdet_in_fec!R87)</f>
        <v>0.78046095660684378</v>
      </c>
      <c r="S87" s="124">
        <f>IF(RES_hhdet_in_tes!S87=0,"",RES_hhdet_in_tes!S87/RES_hhdet_in_fec!S87)</f>
        <v>0.78852058509602796</v>
      </c>
      <c r="T87" s="124">
        <f>IF(RES_hhdet_in_tes!T87=0,"",RES_hhdet_in_tes!T87/RES_hhdet_in_fec!T87)</f>
        <v>0.7930376470607865</v>
      </c>
      <c r="U87" s="124">
        <f>IF(RES_hhdet_in_tes!U87=0,"",RES_hhdet_in_tes!U87/RES_hhdet_in_fec!U87)</f>
        <v>0.80865965873240853</v>
      </c>
      <c r="V87" s="124">
        <f>IF(RES_hhdet_in_tes!V87=0,"",RES_hhdet_in_tes!V87/RES_hhdet_in_fec!V87)</f>
        <v>0.82815959063989131</v>
      </c>
      <c r="W87" s="124">
        <f>IF(RES_hhdet_in_tes!W87=0,"",RES_hhdet_in_tes!W87/RES_hhdet_in_fec!W87)</f>
        <v>0.86870119271144752</v>
      </c>
      <c r="X87" s="124">
        <f>IF(RES_hhdet_in_tes!X87=0,"",RES_hhdet_in_tes!X87/RES_hhdet_in_fec!X87)</f>
        <v>0.86975366030102941</v>
      </c>
      <c r="Y87" s="124">
        <f>IF(RES_hhdet_in_tes!Y87=0,"",RES_hhdet_in_tes!Y87/RES_hhdet_in_fec!Y87)</f>
        <v>0.88526514645198162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0.58437170388511672</v>
      </c>
      <c r="D88" s="111">
        <f>IF(RES_hhdet_in_tes!D88=0,"",RES_hhdet_in_tes!D88/RES_hhdet_in_fec!D88)</f>
        <v>0.59769304741757612</v>
      </c>
      <c r="E88" s="111">
        <f>IF(RES_hhdet_in_tes!E88=0,"",RES_hhdet_in_tes!E88/RES_hhdet_in_fec!E88)</f>
        <v>0.61114120857497933</v>
      </c>
      <c r="F88" s="111">
        <f>IF(RES_hhdet_in_tes!F88=0,"",RES_hhdet_in_tes!F88/RES_hhdet_in_fec!F88)</f>
        <v>0.62470303438483621</v>
      </c>
      <c r="G88" s="111">
        <f>IF(RES_hhdet_in_tes!G88=0,"",RES_hhdet_in_tes!G88/RES_hhdet_in_fec!G88)</f>
        <v>0.63836514404372358</v>
      </c>
      <c r="H88" s="111">
        <f>IF(RES_hhdet_in_tes!H88=0,"",RES_hhdet_in_tes!H88/RES_hhdet_in_fec!H88)</f>
        <v>0.65211177966731404</v>
      </c>
      <c r="I88" s="111">
        <f>IF(RES_hhdet_in_tes!I88=0,"",RES_hhdet_in_tes!I88/RES_hhdet_in_fec!I88)</f>
        <v>0.66592215485050521</v>
      </c>
      <c r="J88" s="111">
        <f>IF(RES_hhdet_in_tes!J88=0,"",RES_hhdet_in_tes!J88/RES_hhdet_in_fec!J88)</f>
        <v>0.67975136824310745</v>
      </c>
      <c r="K88" s="111">
        <f>IF(RES_hhdet_in_tes!K88=0,"",RES_hhdet_in_tes!K88/RES_hhdet_in_fec!K88)</f>
        <v>0.69354004695793092</v>
      </c>
      <c r="L88" s="111">
        <f>IF(RES_hhdet_in_tes!L88=0,"",RES_hhdet_in_tes!L88/RES_hhdet_in_fec!L88)</f>
        <v>0.70723549437307409</v>
      </c>
      <c r="M88" s="111">
        <f>IF(RES_hhdet_in_tes!M88=0,"",RES_hhdet_in_tes!M88/RES_hhdet_in_fec!M88)</f>
        <v>0.71981588934771779</v>
      </c>
      <c r="N88" s="111">
        <f>IF(RES_hhdet_in_tes!N88=0,"",RES_hhdet_in_tes!N88/RES_hhdet_in_fec!N88)</f>
        <v>0.73072211097763873</v>
      </c>
      <c r="O88" s="111">
        <f>IF(RES_hhdet_in_tes!O88=0,"",RES_hhdet_in_tes!O88/RES_hhdet_in_fec!O88)</f>
        <v>0.73963123637636374</v>
      </c>
      <c r="P88" s="111">
        <f>IF(RES_hhdet_in_tes!P88=0,"",RES_hhdet_in_tes!P88/RES_hhdet_in_fec!P88)</f>
        <v>0.74731506400610659</v>
      </c>
      <c r="Q88" s="111">
        <f>IF(RES_hhdet_in_tes!Q88=0,"",RES_hhdet_in_tes!Q88/RES_hhdet_in_fec!Q88)</f>
        <v>0.75648330697030031</v>
      </c>
      <c r="R88" s="111">
        <f>IF(RES_hhdet_in_tes!R88=0,"",RES_hhdet_in_tes!R88/RES_hhdet_in_fec!R88)</f>
        <v>0.77021614923049975</v>
      </c>
      <c r="S88" s="111">
        <f>IF(RES_hhdet_in_tes!S88=0,"",RES_hhdet_in_tes!S88/RES_hhdet_in_fec!S88)</f>
        <v>0.78567229914832903</v>
      </c>
      <c r="T88" s="111">
        <f>IF(RES_hhdet_in_tes!T88=0,"",RES_hhdet_in_tes!T88/RES_hhdet_in_fec!T88)</f>
        <v>0.80126261544124155</v>
      </c>
      <c r="U88" s="111">
        <f>IF(RES_hhdet_in_tes!U88=0,"",RES_hhdet_in_tes!U88/RES_hhdet_in_fec!U88)</f>
        <v>0.81566415394237857</v>
      </c>
      <c r="V88" s="111">
        <f>IF(RES_hhdet_in_tes!V88=0,"",RES_hhdet_in_tes!V88/RES_hhdet_in_fec!V88)</f>
        <v>0.82774448668063683</v>
      </c>
      <c r="W88" s="111">
        <f>IF(RES_hhdet_in_tes!W88=0,"",RES_hhdet_in_tes!W88/RES_hhdet_in_fec!W88)</f>
        <v>0.83744893374778473</v>
      </c>
      <c r="X88" s="111">
        <f>IF(RES_hhdet_in_tes!X88=0,"",RES_hhdet_in_tes!X88/RES_hhdet_in_fec!X88)</f>
        <v>0.8437319104674641</v>
      </c>
      <c r="Y88" s="111">
        <f>IF(RES_hhdet_in_tes!Y88=0,"",RES_hhdet_in_tes!Y88/RES_hhdet_in_fec!Y88)</f>
        <v>0.84965300971857805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0.89812548509402568</v>
      </c>
      <c r="D89" s="111">
        <f>IF(RES_hhdet_in_tes!D89=0,"",RES_hhdet_in_tes!D89/RES_hhdet_in_fec!D89)</f>
        <v>0.88840035580871912</v>
      </c>
      <c r="E89" s="111">
        <f>IF(RES_hhdet_in_tes!E89=0,"",RES_hhdet_in_tes!E89/RES_hhdet_in_fec!E89)</f>
        <v>0.90966208434593898</v>
      </c>
      <c r="F89" s="111">
        <f>IF(RES_hhdet_in_tes!F89=0,"",RES_hhdet_in_tes!F89/RES_hhdet_in_fec!F89)</f>
        <v>0.89588637707190766</v>
      </c>
      <c r="G89" s="111">
        <f>IF(RES_hhdet_in_tes!G89=0,"",RES_hhdet_in_tes!G89/RES_hhdet_in_fec!G89)</f>
        <v>0.9160952099204831</v>
      </c>
      <c r="H89" s="111">
        <f>IF(RES_hhdet_in_tes!H89=0,"",RES_hhdet_in_tes!H89/RES_hhdet_in_fec!H89)</f>
        <v>0.92219858178329983</v>
      </c>
      <c r="I89" s="111">
        <f>IF(RES_hhdet_in_tes!I89=0,"",RES_hhdet_in_tes!I89/RES_hhdet_in_fec!I89)</f>
        <v>0.9316648804821609</v>
      </c>
      <c r="J89" s="111">
        <f>IF(RES_hhdet_in_tes!J89=0,"",RES_hhdet_in_tes!J89/RES_hhdet_in_fec!J89)</f>
        <v>0.91994062288566381</v>
      </c>
      <c r="K89" s="111">
        <f>IF(RES_hhdet_in_tes!K89=0,"",RES_hhdet_in_tes!K89/RES_hhdet_in_fec!K89)</f>
        <v>0.93932268767262461</v>
      </c>
      <c r="L89" s="111">
        <f>IF(RES_hhdet_in_tes!L89=0,"",RES_hhdet_in_tes!L89/RES_hhdet_in_fec!L89)</f>
        <v>0.94533001186354793</v>
      </c>
      <c r="M89" s="111">
        <f>IF(RES_hhdet_in_tes!M89=0,"",RES_hhdet_in_tes!M89/RES_hhdet_in_fec!M89)</f>
        <v>0.93659866638355127</v>
      </c>
      <c r="N89" s="111">
        <f>IF(RES_hhdet_in_tes!N89=0,"",RES_hhdet_in_tes!N89/RES_hhdet_in_fec!N89)</f>
        <v>0.95548996683255105</v>
      </c>
      <c r="O89" s="111">
        <f>IF(RES_hhdet_in_tes!O89=0,"",RES_hhdet_in_tes!O89/RES_hhdet_in_fec!O89)</f>
        <v>0.95964200690017665</v>
      </c>
      <c r="P89" s="111">
        <f>IF(RES_hhdet_in_tes!P89=0,"",RES_hhdet_in_tes!P89/RES_hhdet_in_fec!P89)</f>
        <v>0.93608615320363353</v>
      </c>
      <c r="Q89" s="111">
        <f>IF(RES_hhdet_in_tes!Q89=0,"",RES_hhdet_in_tes!Q89/RES_hhdet_in_fec!Q89)</f>
        <v>0.95964370028333978</v>
      </c>
      <c r="R89" s="111">
        <f>IF(RES_hhdet_in_tes!R89=0,"",RES_hhdet_in_tes!R89/RES_hhdet_in_fec!R89)</f>
        <v>0.96427580860280027</v>
      </c>
      <c r="S89" s="111">
        <f>IF(RES_hhdet_in_tes!S89=0,"",RES_hhdet_in_tes!S89/RES_hhdet_in_fec!S89)</f>
        <v>0.96382998828554178</v>
      </c>
      <c r="T89" s="111">
        <f>IF(RES_hhdet_in_tes!T89=0,"",RES_hhdet_in_tes!T89/RES_hhdet_in_fec!T89)</f>
        <v>0.96989314737388388</v>
      </c>
      <c r="U89" s="111">
        <f>IF(RES_hhdet_in_tes!U89=0,"",RES_hhdet_in_tes!U89/RES_hhdet_in_fec!U89)</f>
        <v>0.96780171359656164</v>
      </c>
      <c r="V89" s="111">
        <f>IF(RES_hhdet_in_tes!V89=0,"",RES_hhdet_in_tes!V89/RES_hhdet_in_fec!V89)</f>
        <v>0.96752703785516014</v>
      </c>
      <c r="W89" s="111">
        <f>IF(RES_hhdet_in_tes!W89=0,"",RES_hhdet_in_tes!W89/RES_hhdet_in_fec!W89)</f>
        <v>0.9595409162692573</v>
      </c>
      <c r="X89" s="111">
        <f>IF(RES_hhdet_in_tes!X89=0,"",RES_hhdet_in_tes!X89/RES_hhdet_in_fec!X89)</f>
        <v>0.98054027926620257</v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>
        <f>IF(RES_hhdet_in_tes!C90=0,"",RES_hhdet_in_tes!C90/RES_hhdet_in_fec!C90)</f>
        <v>0.58437170388511672</v>
      </c>
      <c r="D90" s="112">
        <f>IF(RES_hhdet_in_tes!D90=0,"",RES_hhdet_in_tes!D90/RES_hhdet_in_fec!D90)</f>
        <v>0.59769304741757612</v>
      </c>
      <c r="E90" s="112">
        <f>IF(RES_hhdet_in_tes!E90=0,"",RES_hhdet_in_tes!E90/RES_hhdet_in_fec!E90)</f>
        <v>0.61114120857497933</v>
      </c>
      <c r="F90" s="112">
        <f>IF(RES_hhdet_in_tes!F90=0,"",RES_hhdet_in_tes!F90/RES_hhdet_in_fec!F90)</f>
        <v>0.62470303438483621</v>
      </c>
      <c r="G90" s="112">
        <f>IF(RES_hhdet_in_tes!G90=0,"",RES_hhdet_in_tes!G90/RES_hhdet_in_fec!G90)</f>
        <v>0.63836514404372358</v>
      </c>
      <c r="H90" s="112">
        <f>IF(RES_hhdet_in_tes!H90=0,"",RES_hhdet_in_tes!H90/RES_hhdet_in_fec!H90)</f>
        <v>0.65211177966731404</v>
      </c>
      <c r="I90" s="112">
        <f>IF(RES_hhdet_in_tes!I90=0,"",RES_hhdet_in_tes!I90/RES_hhdet_in_fec!I90)</f>
        <v>0.66592215485050521</v>
      </c>
      <c r="J90" s="112">
        <f>IF(RES_hhdet_in_tes!J90=0,"",RES_hhdet_in_tes!J90/RES_hhdet_in_fec!J90)</f>
        <v>0.67975136824310767</v>
      </c>
      <c r="K90" s="112">
        <f>IF(RES_hhdet_in_tes!K90=0,"",RES_hhdet_in_tes!K90/RES_hhdet_in_fec!K90)</f>
        <v>0.69354004695793092</v>
      </c>
      <c r="L90" s="112">
        <f>IF(RES_hhdet_in_tes!L90=0,"",RES_hhdet_in_tes!L90/RES_hhdet_in_fec!L90)</f>
        <v>0.70723549437307409</v>
      </c>
      <c r="M90" s="112">
        <f>IF(RES_hhdet_in_tes!M90=0,"",RES_hhdet_in_tes!M90/RES_hhdet_in_fec!M90)</f>
        <v>0.71981588934771779</v>
      </c>
      <c r="N90" s="112">
        <f>IF(RES_hhdet_in_tes!N90=0,"",RES_hhdet_in_tes!N90/RES_hhdet_in_fec!N90)</f>
        <v>0.73072211097763873</v>
      </c>
      <c r="O90" s="112">
        <f>IF(RES_hhdet_in_tes!O90=0,"",RES_hhdet_in_tes!O90/RES_hhdet_in_fec!O90)</f>
        <v>0.73963123637636374</v>
      </c>
      <c r="P90" s="112">
        <f>IF(RES_hhdet_in_tes!P90=0,"",RES_hhdet_in_tes!P90/RES_hhdet_in_fec!P90)</f>
        <v>0.74731506400610659</v>
      </c>
      <c r="Q90" s="112">
        <f>IF(RES_hhdet_in_tes!Q90=0,"",RES_hhdet_in_tes!Q90/RES_hhdet_in_fec!Q90)</f>
        <v>0.75648330697030031</v>
      </c>
      <c r="R90" s="112">
        <f>IF(RES_hhdet_in_tes!R90=0,"",RES_hhdet_in_tes!R90/RES_hhdet_in_fec!R90)</f>
        <v>0.77021614923049975</v>
      </c>
      <c r="S90" s="112">
        <f>IF(RES_hhdet_in_tes!S90=0,"",RES_hhdet_in_tes!S90/RES_hhdet_in_fec!S90)</f>
        <v>0.78567229914832903</v>
      </c>
      <c r="T90" s="112">
        <f>IF(RES_hhdet_in_tes!T90=0,"",RES_hhdet_in_tes!T90/RES_hhdet_in_fec!T90)</f>
        <v>0.80126261544124155</v>
      </c>
      <c r="U90" s="112">
        <f>IF(RES_hhdet_in_tes!U90=0,"",RES_hhdet_in_tes!U90/RES_hhdet_in_fec!U90)</f>
        <v>0.81566415394237857</v>
      </c>
      <c r="V90" s="112">
        <f>IF(RES_hhdet_in_tes!V90=0,"",RES_hhdet_in_tes!V90/RES_hhdet_in_fec!V90)</f>
        <v>0.82774448668063672</v>
      </c>
      <c r="W90" s="112">
        <f>IF(RES_hhdet_in_tes!W90=0,"",RES_hhdet_in_tes!W90/RES_hhdet_in_fec!W90)</f>
        <v>0.83744893374778473</v>
      </c>
      <c r="X90" s="112">
        <f>IF(RES_hhdet_in_tes!X90=0,"",RES_hhdet_in_tes!X90/RES_hhdet_in_fec!X90)</f>
        <v>0.84373191046746421</v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0.58580984136166969</v>
      </c>
      <c r="D92" s="112">
        <f>IF(RES_hhdet_in_tes!D92=0,"",RES_hhdet_in_tes!D92/RES_hhdet_in_fec!D92)</f>
        <v>0.58761755202164945</v>
      </c>
      <c r="E92" s="112">
        <f>IF(RES_hhdet_in_tes!E92=0,"",RES_hhdet_in_tes!E92/RES_hhdet_in_fec!E92)</f>
        <v>0.58967654246441537</v>
      </c>
      <c r="F92" s="112">
        <f>IF(RES_hhdet_in_tes!F92=0,"",RES_hhdet_in_tes!F92/RES_hhdet_in_fec!F92)</f>
        <v>0.59176979833210686</v>
      </c>
      <c r="G92" s="112">
        <f>IF(RES_hhdet_in_tes!G92=0,"",RES_hhdet_in_tes!G92/RES_hhdet_in_fec!G92)</f>
        <v>0.59409446809970778</v>
      </c>
      <c r="H92" s="112">
        <f>IF(RES_hhdet_in_tes!H92=0,"",RES_hhdet_in_tes!H92/RES_hhdet_in_fec!H92)</f>
        <v>0.59662642330372084</v>
      </c>
      <c r="I92" s="112">
        <f>IF(RES_hhdet_in_tes!I92=0,"",RES_hhdet_in_tes!I92/RES_hhdet_in_fec!I92)</f>
        <v>0.59941424133414267</v>
      </c>
      <c r="J92" s="112">
        <f>IF(RES_hhdet_in_tes!J92=0,"",RES_hhdet_in_tes!J92/RES_hhdet_in_fec!J92)</f>
        <v>0.60265692661151449</v>
      </c>
      <c r="K92" s="112">
        <f>IF(RES_hhdet_in_tes!K92=0,"",RES_hhdet_in_tes!K92/RES_hhdet_in_fec!K92)</f>
        <v>0.60652368523768418</v>
      </c>
      <c r="L92" s="112">
        <f>IF(RES_hhdet_in_tes!L92=0,"",RES_hhdet_in_tes!L92/RES_hhdet_in_fec!L92)</f>
        <v>0.61105978678199457</v>
      </c>
      <c r="M92" s="112">
        <f>IF(RES_hhdet_in_tes!M92=0,"",RES_hhdet_in_tes!M92/RES_hhdet_in_fec!M92)</f>
        <v>0.62030691740680544</v>
      </c>
      <c r="N92" s="112">
        <f>IF(RES_hhdet_in_tes!N92=0,"",RES_hhdet_in_tes!N92/RES_hhdet_in_fec!N92)</f>
        <v>0.63554977351808684</v>
      </c>
      <c r="O92" s="112">
        <f>IF(RES_hhdet_in_tes!O92=0,"",RES_hhdet_in_tes!O92/RES_hhdet_in_fec!O92)</f>
        <v>0.65783392917802741</v>
      </c>
      <c r="P92" s="112">
        <f>IF(RES_hhdet_in_tes!P92=0,"",RES_hhdet_in_tes!P92/RES_hhdet_in_fec!P92)</f>
        <v>0.6848558718705462</v>
      </c>
      <c r="Q92" s="112">
        <f>IF(RES_hhdet_in_tes!Q92=0,"",RES_hhdet_in_tes!Q92/RES_hhdet_in_fec!Q92)</f>
        <v>0.70918539092852362</v>
      </c>
      <c r="R92" s="112">
        <f>IF(RES_hhdet_in_tes!R92=0,"",RES_hhdet_in_tes!R92/RES_hhdet_in_fec!R92)</f>
        <v>0.72496984601585113</v>
      </c>
      <c r="S92" s="112">
        <f>IF(RES_hhdet_in_tes!S92=0,"",RES_hhdet_in_tes!S92/RES_hhdet_in_fec!S92)</f>
        <v>0.73966667804079322</v>
      </c>
      <c r="T92" s="112">
        <f>IF(RES_hhdet_in_tes!T92=0,"",RES_hhdet_in_tes!T92/RES_hhdet_in_fec!T92)</f>
        <v>0.75284253958724667</v>
      </c>
      <c r="U92" s="112">
        <f>IF(RES_hhdet_in_tes!U92=0,"",RES_hhdet_in_tes!U92/RES_hhdet_in_fec!U92)</f>
        <v>0.76406408323915442</v>
      </c>
      <c r="V92" s="112">
        <f>IF(RES_hhdet_in_tes!V92=0,"",RES_hhdet_in_tes!V92/RES_hhdet_in_fec!V92)</f>
        <v>0.77289796158044055</v>
      </c>
      <c r="W92" s="112">
        <f>IF(RES_hhdet_in_tes!W92=0,"",RES_hhdet_in_tes!W92/RES_hhdet_in_fec!W92)</f>
        <v>0.77832773138424249</v>
      </c>
      <c r="X92" s="112">
        <f>IF(RES_hhdet_in_tes!X92=0,"",RES_hhdet_in_tes!X92/RES_hhdet_in_fec!X92)</f>
        <v>0.78171361526372118</v>
      </c>
      <c r="Y92" s="112">
        <f>IF(RES_hhdet_in_tes!Y92=0,"",RES_hhdet_in_tes!Y92/RES_hhdet_in_fec!Y92)</f>
        <v>0.78342814398892691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0.8985999918773887</v>
      </c>
      <c r="D93" s="113">
        <f>IF(RES_hhdet_in_tes!D93=0,"",RES_hhdet_in_tes!D93/RES_hhdet_in_fec!D93)</f>
        <v>0.88423520458701843</v>
      </c>
      <c r="E93" s="113">
        <f>IF(RES_hhdet_in_tes!E93=0,"",RES_hhdet_in_tes!E93/RES_hhdet_in_fec!E93)</f>
        <v>0.90206954705708897</v>
      </c>
      <c r="F93" s="113">
        <f>IF(RES_hhdet_in_tes!F93=0,"",RES_hhdet_in_tes!F93/RES_hhdet_in_fec!F93)</f>
        <v>0.88213936463403675</v>
      </c>
      <c r="G93" s="113">
        <f>IF(RES_hhdet_in_tes!G93=0,"",RES_hhdet_in_tes!G93/RES_hhdet_in_fec!G93)</f>
        <v>0.90042928359524621</v>
      </c>
      <c r="H93" s="113">
        <f>IF(RES_hhdet_in_tes!H93=0,"",RES_hhdet_in_tes!H93/RES_hhdet_in_fec!H93)</f>
        <v>0.90355563310461406</v>
      </c>
      <c r="I93" s="113">
        <f>IF(RES_hhdet_in_tes!I93=0,"",RES_hhdet_in_tes!I93/RES_hhdet_in_fec!I93)</f>
        <v>0.91109002623977753</v>
      </c>
      <c r="J93" s="113">
        <f>IF(RES_hhdet_in_tes!J93=0,"",RES_hhdet_in_tes!J93/RES_hhdet_in_fec!J93)</f>
        <v>0.89166010081913638</v>
      </c>
      <c r="K93" s="113">
        <f>IF(RES_hhdet_in_tes!K93=0,"",RES_hhdet_in_tes!K93/RES_hhdet_in_fec!K93)</f>
        <v>0.91336744282110127</v>
      </c>
      <c r="L93" s="113">
        <f>IF(RES_hhdet_in_tes!L93=0,"",RES_hhdet_in_tes!L93/RES_hhdet_in_fec!L93)</f>
        <v>0.91826575053861792</v>
      </c>
      <c r="M93" s="113">
        <f>IF(RES_hhdet_in_tes!M93=0,"",RES_hhdet_in_tes!M93/RES_hhdet_in_fec!M93)</f>
        <v>0.903657960718799</v>
      </c>
      <c r="N93" s="113">
        <f>IF(RES_hhdet_in_tes!N93=0,"",RES_hhdet_in_tes!N93/RES_hhdet_in_fec!N93)</f>
        <v>0.93237290051795219</v>
      </c>
      <c r="O93" s="113">
        <f>IF(RES_hhdet_in_tes!O93=0,"",RES_hhdet_in_tes!O93/RES_hhdet_in_fec!O93)</f>
        <v>0.94143703594048223</v>
      </c>
      <c r="P93" s="113">
        <f>IF(RES_hhdet_in_tes!P93=0,"",RES_hhdet_in_tes!P93/RES_hhdet_in_fec!P93)</f>
        <v>0.91544468674433555</v>
      </c>
      <c r="Q93" s="113">
        <f>IF(RES_hhdet_in_tes!Q93=0,"",RES_hhdet_in_tes!Q93/RES_hhdet_in_fec!Q93)</f>
        <v>0.94933802625832453</v>
      </c>
      <c r="R93" s="113">
        <f>IF(RES_hhdet_in_tes!R93=0,"",RES_hhdet_in_tes!R93/RES_hhdet_in_fec!R93)</f>
        <v>0.95482330964898976</v>
      </c>
      <c r="S93" s="113">
        <f>IF(RES_hhdet_in_tes!S93=0,"",RES_hhdet_in_tes!S93/RES_hhdet_in_fec!S93)</f>
        <v>0.95409471760275477</v>
      </c>
      <c r="T93" s="113">
        <f>IF(RES_hhdet_in_tes!T93=0,"",RES_hhdet_in_tes!T93/RES_hhdet_in_fec!T93)</f>
        <v>0.96038289652611231</v>
      </c>
      <c r="U93" s="113">
        <f>IF(RES_hhdet_in_tes!U93=0,"",RES_hhdet_in_tes!U93/RES_hhdet_in_fec!U93)</f>
        <v>0.95647713451093996</v>
      </c>
      <c r="V93" s="113">
        <f>IF(RES_hhdet_in_tes!V93=0,"",RES_hhdet_in_tes!V93/RES_hhdet_in_fec!V93)</f>
        <v>0.95455446344681916</v>
      </c>
      <c r="W93" s="113">
        <f>IF(RES_hhdet_in_tes!W93=0,"",RES_hhdet_in_tes!W93/RES_hhdet_in_fec!W93)</f>
        <v>0.94215931608211667</v>
      </c>
      <c r="X93" s="113">
        <f>IF(RES_hhdet_in_tes!X93=0,"",RES_hhdet_in_tes!X93/RES_hhdet_in_fec!X93)</f>
        <v>0.97056759727341035</v>
      </c>
      <c r="Y93" s="113">
        <f>IF(RES_hhdet_in_tes!Y93=0,"",RES_hhdet_in_tes!Y93/RES_hhdet_in_fec!Y93)</f>
        <v>0.94684850479750771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0.58580984136166969</v>
      </c>
      <c r="D94" s="111">
        <f>IF(RES_hhdet_in_tes!D94=0,"",RES_hhdet_in_tes!D94/RES_hhdet_in_fec!D94)</f>
        <v>0.58761755202164945</v>
      </c>
      <c r="E94" s="111">
        <f>IF(RES_hhdet_in_tes!E94=0,"",RES_hhdet_in_tes!E94/RES_hhdet_in_fec!E94)</f>
        <v>0.58967654246441537</v>
      </c>
      <c r="F94" s="111">
        <f>IF(RES_hhdet_in_tes!F94=0,"",RES_hhdet_in_tes!F94/RES_hhdet_in_fec!F94)</f>
        <v>0.59176979833210686</v>
      </c>
      <c r="G94" s="111">
        <f>IF(RES_hhdet_in_tes!G94=0,"",RES_hhdet_in_tes!G94/RES_hhdet_in_fec!G94)</f>
        <v>0.59409446809970778</v>
      </c>
      <c r="H94" s="111">
        <f>IF(RES_hhdet_in_tes!H94=0,"",RES_hhdet_in_tes!H94/RES_hhdet_in_fec!H94)</f>
        <v>0.59662642330372084</v>
      </c>
      <c r="I94" s="111">
        <f>IF(RES_hhdet_in_tes!I94=0,"",RES_hhdet_in_tes!I94/RES_hhdet_in_fec!I94)</f>
        <v>0.59941424133414267</v>
      </c>
      <c r="J94" s="111">
        <f>IF(RES_hhdet_in_tes!J94=0,"",RES_hhdet_in_tes!J94/RES_hhdet_in_fec!J94)</f>
        <v>0.60265692661151449</v>
      </c>
      <c r="K94" s="111">
        <f>IF(RES_hhdet_in_tes!K94=0,"",RES_hhdet_in_tes!K94/RES_hhdet_in_fec!K94)</f>
        <v>0.60652368523768418</v>
      </c>
      <c r="L94" s="111">
        <f>IF(RES_hhdet_in_tes!L94=0,"",RES_hhdet_in_tes!L94/RES_hhdet_in_fec!L94)</f>
        <v>0.61105978678199457</v>
      </c>
      <c r="M94" s="111">
        <f>IF(RES_hhdet_in_tes!M94=0,"",RES_hhdet_in_tes!M94/RES_hhdet_in_fec!M94)</f>
        <v>0.62030691740680544</v>
      </c>
      <c r="N94" s="111">
        <f>IF(RES_hhdet_in_tes!N94=0,"",RES_hhdet_in_tes!N94/RES_hhdet_in_fec!N94)</f>
        <v>0.63554977351808684</v>
      </c>
      <c r="O94" s="111">
        <f>IF(RES_hhdet_in_tes!O94=0,"",RES_hhdet_in_tes!O94/RES_hhdet_in_fec!O94)</f>
        <v>0.65783392917802741</v>
      </c>
      <c r="P94" s="111">
        <f>IF(RES_hhdet_in_tes!P94=0,"",RES_hhdet_in_tes!P94/RES_hhdet_in_fec!P94)</f>
        <v>0.6848558718705462</v>
      </c>
      <c r="Q94" s="111">
        <f>IF(RES_hhdet_in_tes!Q94=0,"",RES_hhdet_in_tes!Q94/RES_hhdet_in_fec!Q94)</f>
        <v>0.70918539092852362</v>
      </c>
      <c r="R94" s="111">
        <f>IF(RES_hhdet_in_tes!R94=0,"",RES_hhdet_in_tes!R94/RES_hhdet_in_fec!R94)</f>
        <v>0.72496984601585124</v>
      </c>
      <c r="S94" s="111">
        <f>IF(RES_hhdet_in_tes!S94=0,"",RES_hhdet_in_tes!S94/RES_hhdet_in_fec!S94)</f>
        <v>0.73966667804079322</v>
      </c>
      <c r="T94" s="111">
        <f>IF(RES_hhdet_in_tes!T94=0,"",RES_hhdet_in_tes!T94/RES_hhdet_in_fec!T94)</f>
        <v>0.75284253958724678</v>
      </c>
      <c r="U94" s="111">
        <f>IF(RES_hhdet_in_tes!U94=0,"",RES_hhdet_in_tes!U94/RES_hhdet_in_fec!U94)</f>
        <v>0.76406408323915442</v>
      </c>
      <c r="V94" s="111">
        <f>IF(RES_hhdet_in_tes!V94=0,"",RES_hhdet_in_tes!V94/RES_hhdet_in_fec!V94)</f>
        <v>0.77289796158044055</v>
      </c>
      <c r="W94" s="111">
        <f>IF(RES_hhdet_in_tes!W94=0,"",RES_hhdet_in_tes!W94/RES_hhdet_in_fec!W94)</f>
        <v>0.77832773138424238</v>
      </c>
      <c r="X94" s="111">
        <f>IF(RES_hhdet_in_tes!X94=0,"",RES_hhdet_in_tes!X94/RES_hhdet_in_fec!X94)</f>
        <v>0.7817136152637213</v>
      </c>
      <c r="Y94" s="111">
        <f>IF(RES_hhdet_in_tes!Y94=0,"",RES_hhdet_in_tes!Y94/RES_hhdet_in_fec!Y94)</f>
        <v>0.78342814398892691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0.65601677812178982</v>
      </c>
      <c r="D96" s="112">
        <f>IF(RES_hhdet_in_tes!D96=0,"",RES_hhdet_in_tes!D96/RES_hhdet_in_fec!D96)</f>
        <v>0.65716385950980305</v>
      </c>
      <c r="E96" s="112">
        <f>IF(RES_hhdet_in_tes!E96=0,"",RES_hhdet_in_tes!E96/RES_hhdet_in_fec!E96)</f>
        <v>0.65841962953345023</v>
      </c>
      <c r="F96" s="112">
        <f>IF(RES_hhdet_in_tes!F96=0,"",RES_hhdet_in_tes!F96/RES_hhdet_in_fec!F96)</f>
        <v>0.65969055102280838</v>
      </c>
      <c r="G96" s="112">
        <f>IF(RES_hhdet_in_tes!G96=0,"",RES_hhdet_in_tes!G96/RES_hhdet_in_fec!G96)</f>
        <v>0.66106241644979202</v>
      </c>
      <c r="H96" s="112">
        <f>IF(RES_hhdet_in_tes!H96=0,"",RES_hhdet_in_tes!H96/RES_hhdet_in_fec!H96)</f>
        <v>0.66252554168549582</v>
      </c>
      <c r="I96" s="112">
        <f>IF(RES_hhdet_in_tes!I96=0,"",RES_hhdet_in_tes!I96/RES_hhdet_in_fec!I96)</f>
        <v>0.66410217682505523</v>
      </c>
      <c r="J96" s="112">
        <f>IF(RES_hhdet_in_tes!J96=0,"",RES_hhdet_in_tes!J96/RES_hhdet_in_fec!J96)</f>
        <v>0.66588153800867722</v>
      </c>
      <c r="K96" s="112">
        <f>IF(RES_hhdet_in_tes!K96=0,"",RES_hhdet_in_tes!K96/RES_hhdet_in_fec!K96)</f>
        <v>0.66794244007492631</v>
      </c>
      <c r="L96" s="112">
        <f>IF(RES_hhdet_in_tes!L96=0,"",RES_hhdet_in_tes!L96/RES_hhdet_in_fec!L96)</f>
        <v>0.67031198100526046</v>
      </c>
      <c r="M96" s="112">
        <f>IF(RES_hhdet_in_tes!M96=0,"",RES_hhdet_in_tes!M96/RES_hhdet_in_fec!M96)</f>
        <v>0.674816763711933</v>
      </c>
      <c r="N96" s="112">
        <f>IF(RES_hhdet_in_tes!N96=0,"",RES_hhdet_in_tes!N96/RES_hhdet_in_fec!N96)</f>
        <v>0.68224474468541663</v>
      </c>
      <c r="O96" s="112">
        <f>IF(RES_hhdet_in_tes!O96=0,"",RES_hhdet_in_tes!O96/RES_hhdet_in_fec!O96)</f>
        <v>0.6935714500978144</v>
      </c>
      <c r="P96" s="112">
        <f>IF(RES_hhdet_in_tes!P96=0,"",RES_hhdet_in_tes!P96/RES_hhdet_in_fec!P96)</f>
        <v>0.70825987761795151</v>
      </c>
      <c r="Q96" s="112">
        <f>IF(RES_hhdet_in_tes!Q96=0,"",RES_hhdet_in_tes!Q96/RES_hhdet_in_fec!Q96)</f>
        <v>0.72243108507278742</v>
      </c>
      <c r="R96" s="112">
        <f>IF(RES_hhdet_in_tes!R96=0,"",RES_hhdet_in_tes!R96/RES_hhdet_in_fec!R96)</f>
        <v>0.73202129886531464</v>
      </c>
      <c r="S96" s="112">
        <f>IF(RES_hhdet_in_tes!S96=0,"",RES_hhdet_in_tes!S96/RES_hhdet_in_fec!S96)</f>
        <v>0.74131256297808046</v>
      </c>
      <c r="T96" s="112">
        <f>IF(RES_hhdet_in_tes!T96=0,"",RES_hhdet_in_tes!T96/RES_hhdet_in_fec!T96)</f>
        <v>0.75053172191141404</v>
      </c>
      <c r="U96" s="112">
        <f>IF(RES_hhdet_in_tes!U96=0,"",RES_hhdet_in_tes!U96/RES_hhdet_in_fec!U96)</f>
        <v>0.75977145332137408</v>
      </c>
      <c r="V96" s="112">
        <f>IF(RES_hhdet_in_tes!V96=0,"",RES_hhdet_in_tes!V96/RES_hhdet_in_fec!V96)</f>
        <v>0.76884841835481643</v>
      </c>
      <c r="W96" s="112" t="str">
        <f>IF(RES_hhdet_in_tes!W96=0,"",RES_hhdet_in_tes!W96/RES_hhdet_in_fec!W96)</f>
        <v/>
      </c>
      <c r="X96" s="112" t="str">
        <f>IF(RES_hhdet_in_tes!X96=0,"",RES_hhdet_in_tes!X96/RES_hhdet_in_fec!X96)</f>
        <v/>
      </c>
      <c r="Y96" s="112" t="str">
        <f>IF(RES_hhdet_in_tes!Y96=0,"",RES_hhdet_in_tes!Y96/RES_hhdet_in_fec!Y96)</f>
        <v/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0.92281563144216705</v>
      </c>
      <c r="D97" s="113">
        <f>IF(RES_hhdet_in_tes!D97=0,"",RES_hhdet_in_tes!D97/RES_hhdet_in_fec!D97)</f>
        <v>0.91128153009821389</v>
      </c>
      <c r="E97" s="113">
        <f>IF(RES_hhdet_in_tes!E97=0,"",RES_hhdet_in_tes!E97/RES_hhdet_in_fec!E97)</f>
        <v>0.92516551427728322</v>
      </c>
      <c r="F97" s="113">
        <f>IF(RES_hhdet_in_tes!F97=0,"",RES_hhdet_in_tes!F97/RES_hhdet_in_fec!F97)</f>
        <v>0.90919907138059208</v>
      </c>
      <c r="G97" s="113">
        <f>IF(RES_hhdet_in_tes!G97=0,"",RES_hhdet_in_tes!G97/RES_hhdet_in_fec!G97)</f>
        <v>0.92345380712646941</v>
      </c>
      <c r="H97" s="113">
        <f>IF(RES_hhdet_in_tes!H97=0,"",RES_hhdet_in_tes!H97/RES_hhdet_in_fec!H97)</f>
        <v>0.92564375805947519</v>
      </c>
      <c r="I97" s="113">
        <f>IF(RES_hhdet_in_tes!I97=0,"",RES_hhdet_in_tes!I97/RES_hhdet_in_fec!I97)</f>
        <v>0.93114188699961309</v>
      </c>
      <c r="J97" s="113">
        <f>IF(RES_hhdet_in_tes!J97=0,"",RES_hhdet_in_tes!J97/RES_hhdet_in_fec!J97)</f>
        <v>0.91495460193724143</v>
      </c>
      <c r="K97" s="113">
        <f>IF(RES_hhdet_in_tes!K97=0,"",RES_hhdet_in_tes!K97/RES_hhdet_in_fec!K97)</f>
        <v>0.93204577066232641</v>
      </c>
      <c r="L97" s="113">
        <f>IF(RES_hhdet_in_tes!L97=0,"",RES_hhdet_in_tes!L97/RES_hhdet_in_fec!L97)</f>
        <v>0.93582328786682079</v>
      </c>
      <c r="M97" s="113">
        <f>IF(RES_hhdet_in_tes!M97=0,"",RES_hhdet_in_tes!M97/RES_hhdet_in_fec!M97)</f>
        <v>0.92259346175127332</v>
      </c>
      <c r="N97" s="113">
        <f>IF(RES_hhdet_in_tes!N97=0,"",RES_hhdet_in_tes!N97/RES_hhdet_in_fec!N97)</f>
        <v>0.94466876940163158</v>
      </c>
      <c r="O97" s="113">
        <f>IF(RES_hhdet_in_tes!O97=0,"",RES_hhdet_in_tes!O97/RES_hhdet_in_fec!O97)</f>
        <v>0.95022643954213348</v>
      </c>
      <c r="P97" s="113">
        <f>IF(RES_hhdet_in_tes!P97=0,"",RES_hhdet_in_tes!P97/RES_hhdet_in_fec!P97)</f>
        <v>0.92303941994772809</v>
      </c>
      <c r="Q97" s="113">
        <f>IF(RES_hhdet_in_tes!Q97=0,"",RES_hhdet_in_tes!Q97/RES_hhdet_in_fec!Q97)</f>
        <v>0.95222000467780565</v>
      </c>
      <c r="R97" s="113">
        <f>IF(RES_hhdet_in_tes!R97=0,"",RES_hhdet_in_tes!R97/RES_hhdet_in_fec!R97)</f>
        <v>0.95642891433129895</v>
      </c>
      <c r="S97" s="113">
        <f>IF(RES_hhdet_in_tes!S97=0,"",RES_hhdet_in_tes!S97/RES_hhdet_in_fec!S97)</f>
        <v>0.95450053873850893</v>
      </c>
      <c r="T97" s="113">
        <f>IF(RES_hhdet_in_tes!T97=0,"",RES_hhdet_in_tes!T97/RES_hhdet_in_fec!T97)</f>
        <v>0.96035519549708726</v>
      </c>
      <c r="U97" s="113">
        <f>IF(RES_hhdet_in_tes!U97=0,"",RES_hhdet_in_tes!U97/RES_hhdet_in_fec!U97)</f>
        <v>0.95517552286265106</v>
      </c>
      <c r="V97" s="113">
        <f>IF(RES_hhdet_in_tes!V97=0,"",RES_hhdet_in_tes!V97/RES_hhdet_in_fec!V97)</f>
        <v>0.95258743021745917</v>
      </c>
      <c r="W97" s="113">
        <f>IF(RES_hhdet_in_tes!W97=0,"",RES_hhdet_in_tes!W97/RES_hhdet_in_fec!W97)</f>
        <v>0.94587132831650644</v>
      </c>
      <c r="X97" s="113">
        <f>IF(RES_hhdet_in_tes!X97=0,"",RES_hhdet_in_tes!X97/RES_hhdet_in_fec!X97)</f>
        <v>0.99751827377598268</v>
      </c>
      <c r="Y97" s="113">
        <f>IF(RES_hhdet_in_tes!Y97=0,"",RES_hhdet_in_tes!Y97/RES_hhdet_in_fec!Y97)</f>
        <v>0.95833366634086714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0.65601677812178982</v>
      </c>
      <c r="D98" s="111">
        <f>IF(RES_hhdet_in_tes!D98=0,"",RES_hhdet_in_tes!D98/RES_hhdet_in_fec!D98)</f>
        <v>0.65716385950980305</v>
      </c>
      <c r="E98" s="111">
        <f>IF(RES_hhdet_in_tes!E98=0,"",RES_hhdet_in_tes!E98/RES_hhdet_in_fec!E98)</f>
        <v>0.65841962953345023</v>
      </c>
      <c r="F98" s="111">
        <f>IF(RES_hhdet_in_tes!F98=0,"",RES_hhdet_in_tes!F98/RES_hhdet_in_fec!F98)</f>
        <v>0.65969055102280838</v>
      </c>
      <c r="G98" s="111">
        <f>IF(RES_hhdet_in_tes!G98=0,"",RES_hhdet_in_tes!G98/RES_hhdet_in_fec!G98)</f>
        <v>0.66106241644979202</v>
      </c>
      <c r="H98" s="111">
        <f>IF(RES_hhdet_in_tes!H98=0,"",RES_hhdet_in_tes!H98/RES_hhdet_in_fec!H98)</f>
        <v>0.66252554168549582</v>
      </c>
      <c r="I98" s="111">
        <f>IF(RES_hhdet_in_tes!I98=0,"",RES_hhdet_in_tes!I98/RES_hhdet_in_fec!I98)</f>
        <v>0.66410217682505523</v>
      </c>
      <c r="J98" s="111">
        <f>IF(RES_hhdet_in_tes!J98=0,"",RES_hhdet_in_tes!J98/RES_hhdet_in_fec!J98)</f>
        <v>0.66588153800867733</v>
      </c>
      <c r="K98" s="111">
        <f>IF(RES_hhdet_in_tes!K98=0,"",RES_hhdet_in_tes!K98/RES_hhdet_in_fec!K98)</f>
        <v>0.66794244007492631</v>
      </c>
      <c r="L98" s="111">
        <f>IF(RES_hhdet_in_tes!L98=0,"",RES_hhdet_in_tes!L98/RES_hhdet_in_fec!L98)</f>
        <v>0.67031198100526046</v>
      </c>
      <c r="M98" s="111">
        <f>IF(RES_hhdet_in_tes!M98=0,"",RES_hhdet_in_tes!M98/RES_hhdet_in_fec!M98)</f>
        <v>0.674816763711933</v>
      </c>
      <c r="N98" s="111">
        <f>IF(RES_hhdet_in_tes!N98=0,"",RES_hhdet_in_tes!N98/RES_hhdet_in_fec!N98)</f>
        <v>0.68224474468541652</v>
      </c>
      <c r="O98" s="111">
        <f>IF(RES_hhdet_in_tes!O98=0,"",RES_hhdet_in_tes!O98/RES_hhdet_in_fec!O98)</f>
        <v>0.6935714500978144</v>
      </c>
      <c r="P98" s="111">
        <f>IF(RES_hhdet_in_tes!P98=0,"",RES_hhdet_in_tes!P98/RES_hhdet_in_fec!P98)</f>
        <v>0.70825987761795151</v>
      </c>
      <c r="Q98" s="111">
        <f>IF(RES_hhdet_in_tes!Q98=0,"",RES_hhdet_in_tes!Q98/RES_hhdet_in_fec!Q98)</f>
        <v>0.72243108507278742</v>
      </c>
      <c r="R98" s="111">
        <f>IF(RES_hhdet_in_tes!R98=0,"",RES_hhdet_in_tes!R98/RES_hhdet_in_fec!R98)</f>
        <v>0.73202129886531464</v>
      </c>
      <c r="S98" s="111">
        <f>IF(RES_hhdet_in_tes!S98=0,"",RES_hhdet_in_tes!S98/RES_hhdet_in_fec!S98)</f>
        <v>0.74131256297808046</v>
      </c>
      <c r="T98" s="111">
        <f>IF(RES_hhdet_in_tes!T98=0,"",RES_hhdet_in_tes!T98/RES_hhdet_in_fec!T98)</f>
        <v>0.75053172191141404</v>
      </c>
      <c r="U98" s="111">
        <f>IF(RES_hhdet_in_tes!U98=0,"",RES_hhdet_in_tes!U98/RES_hhdet_in_fec!U98)</f>
        <v>0.75977145332137408</v>
      </c>
      <c r="V98" s="111">
        <f>IF(RES_hhdet_in_tes!V98=0,"",RES_hhdet_in_tes!V98/RES_hhdet_in_fec!V98)</f>
        <v>0.76884841835481643</v>
      </c>
      <c r="W98" s="111">
        <f>IF(RES_hhdet_in_tes!W98=0,"",RES_hhdet_in_tes!W98/RES_hhdet_in_fec!W98)</f>
        <v>0.77713869870073582</v>
      </c>
      <c r="X98" s="111">
        <f>IF(RES_hhdet_in_tes!X98=0,"",RES_hhdet_in_tes!X98/RES_hhdet_in_fec!X98)</f>
        <v>0.78898993132146356</v>
      </c>
      <c r="Y98" s="111">
        <f>IF(RES_hhdet_in_tes!Y98=0,"",RES_hhdet_in_tes!Y98/RES_hhdet_in_fec!Y98)</f>
        <v>0.80004641103718621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0.7174193489000682</v>
      </c>
      <c r="D100" s="124">
        <f>IF(RES_hhdet_in_tes!D100=0,"",RES_hhdet_in_tes!D100/RES_hhdet_in_fec!D100)</f>
        <v>0.70958002730451464</v>
      </c>
      <c r="E100" s="124">
        <f>IF(RES_hhdet_in_tes!E100=0,"",RES_hhdet_in_tes!E100/RES_hhdet_in_fec!E100)</f>
        <v>0.69500067200882598</v>
      </c>
      <c r="F100" s="124">
        <f>IF(RES_hhdet_in_tes!F100=0,"",RES_hhdet_in_tes!F100/RES_hhdet_in_fec!F100)</f>
        <v>0.70464643466878207</v>
      </c>
      <c r="G100" s="124">
        <f>IF(RES_hhdet_in_tes!G100=0,"",RES_hhdet_in_tes!G100/RES_hhdet_in_fec!G100)</f>
        <v>0.71860475996624218</v>
      </c>
      <c r="H100" s="124">
        <f>IF(RES_hhdet_in_tes!H100=0,"",RES_hhdet_in_tes!H100/RES_hhdet_in_fec!H100)</f>
        <v>0.72366396974420244</v>
      </c>
      <c r="I100" s="124">
        <f>IF(RES_hhdet_in_tes!I100=0,"",RES_hhdet_in_tes!I100/RES_hhdet_in_fec!I100)</f>
        <v>0.72151837132639951</v>
      </c>
      <c r="J100" s="124">
        <f>IF(RES_hhdet_in_tes!J100=0,"",RES_hhdet_in_tes!J100/RES_hhdet_in_fec!J100)</f>
        <v>0.67486186185808827</v>
      </c>
      <c r="K100" s="124">
        <f>IF(RES_hhdet_in_tes!K100=0,"",RES_hhdet_in_tes!K100/RES_hhdet_in_fec!K100)</f>
        <v>0.71016881796597076</v>
      </c>
      <c r="L100" s="124">
        <f>IF(RES_hhdet_in_tes!L100=0,"",RES_hhdet_in_tes!L100/RES_hhdet_in_fec!L100)</f>
        <v>0.71523680053908889</v>
      </c>
      <c r="M100" s="124">
        <f>IF(RES_hhdet_in_tes!M100=0,"",RES_hhdet_in_tes!M100/RES_hhdet_in_fec!M100)</f>
        <v>0.72092001277308615</v>
      </c>
      <c r="N100" s="124">
        <f>IF(RES_hhdet_in_tes!N100=0,"",RES_hhdet_in_tes!N100/RES_hhdet_in_fec!N100)</f>
        <v>0.70686751018105165</v>
      </c>
      <c r="O100" s="124">
        <f>IF(RES_hhdet_in_tes!O100=0,"",RES_hhdet_in_tes!O100/RES_hhdet_in_fec!O100)</f>
        <v>0.72679775493076126</v>
      </c>
      <c r="P100" s="124">
        <f>IF(RES_hhdet_in_tes!P100=0,"",RES_hhdet_in_tes!P100/RES_hhdet_in_fec!P100)</f>
        <v>0.70785916696387352</v>
      </c>
      <c r="Q100" s="124">
        <f>IF(RES_hhdet_in_tes!Q100=0,"",RES_hhdet_in_tes!Q100/RES_hhdet_in_fec!Q100)</f>
        <v>0.73372884161031782</v>
      </c>
      <c r="R100" s="124">
        <f>IF(RES_hhdet_in_tes!R100=0,"",RES_hhdet_in_tes!R100/RES_hhdet_in_fec!R100)</f>
        <v>0.72492146041070216</v>
      </c>
      <c r="S100" s="124">
        <f>IF(RES_hhdet_in_tes!S100=0,"",RES_hhdet_in_tes!S100/RES_hhdet_in_fec!S100)</f>
        <v>0.76501164749777839</v>
      </c>
      <c r="T100" s="124">
        <f>IF(RES_hhdet_in_tes!T100=0,"",RES_hhdet_in_tes!T100/RES_hhdet_in_fec!T100)</f>
        <v>0.75963131060945921</v>
      </c>
      <c r="U100" s="124">
        <f>IF(RES_hhdet_in_tes!U100=0,"",RES_hhdet_in_tes!U100/RES_hhdet_in_fec!U100)</f>
        <v>0.77162482690282708</v>
      </c>
      <c r="V100" s="124">
        <f>IF(RES_hhdet_in_tes!V100=0,"",RES_hhdet_in_tes!V100/RES_hhdet_in_fec!V100)</f>
        <v>0.75747953245166233</v>
      </c>
      <c r="W100" s="124">
        <f>IF(RES_hhdet_in_tes!W100=0,"",RES_hhdet_in_tes!W100/RES_hhdet_in_fec!W100)</f>
        <v>0.75917545074344339</v>
      </c>
      <c r="X100" s="124">
        <f>IF(RES_hhdet_in_tes!X100=0,"",RES_hhdet_in_tes!X100/RES_hhdet_in_fec!X100)</f>
        <v>0.71752440095056336</v>
      </c>
      <c r="Y100" s="124">
        <f>IF(RES_hhdet_in_tes!Y100=0,"",RES_hhdet_in_tes!Y100/RES_hhdet_in_fec!Y100)</f>
        <v>0.76440670790224607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0.5960262204233987</v>
      </c>
      <c r="D101" s="111">
        <f>IF(RES_hhdet_in_tes!D101=0,"",RES_hhdet_in_tes!D101/RES_hhdet_in_fec!D101)</f>
        <v>0.59611613145479336</v>
      </c>
      <c r="E101" s="111">
        <f>IF(RES_hhdet_in_tes!E101=0,"",RES_hhdet_in_tes!E101/RES_hhdet_in_fec!E101)</f>
        <v>0.59620605058524789</v>
      </c>
      <c r="F101" s="111">
        <f>IF(RES_hhdet_in_tes!F101=0,"",RES_hhdet_in_tes!F101/RES_hhdet_in_fec!F101)</f>
        <v>0.59629597082011976</v>
      </c>
      <c r="G101" s="111">
        <f>IF(RES_hhdet_in_tes!G101=0,"",RES_hhdet_in_tes!G101/RES_hhdet_in_fec!G101)</f>
        <v>0.59638589851374935</v>
      </c>
      <c r="H101" s="111">
        <f>IF(RES_hhdet_in_tes!H101=0,"",RES_hhdet_in_tes!H101/RES_hhdet_in_fec!H101)</f>
        <v>0.59647583288844652</v>
      </c>
      <c r="I101" s="111">
        <f>IF(RES_hhdet_in_tes!I101=0,"",RES_hhdet_in_tes!I101/RES_hhdet_in_fec!I101)</f>
        <v>0.59656577550992063</v>
      </c>
      <c r="J101" s="111">
        <f>IF(RES_hhdet_in_tes!J101=0,"",RES_hhdet_in_tes!J101/RES_hhdet_in_fec!J101)</f>
        <v>0.59665573279233197</v>
      </c>
      <c r="K101" s="111">
        <f>IF(RES_hhdet_in_tes!K101=0,"",RES_hhdet_in_tes!K101/RES_hhdet_in_fec!K101)</f>
        <v>0.59674571018940348</v>
      </c>
      <c r="L101" s="111">
        <f>IF(RES_hhdet_in_tes!L101=0,"",RES_hhdet_in_tes!L101/RES_hhdet_in_fec!L101)</f>
        <v>0.59683570916022965</v>
      </c>
      <c r="M101" s="111">
        <f>IF(RES_hhdet_in_tes!M101=0,"",RES_hhdet_in_tes!M101/RES_hhdet_in_fec!M101)</f>
        <v>0.59690405824199311</v>
      </c>
      <c r="N101" s="111">
        <f>IF(RES_hhdet_in_tes!N101=0,"",RES_hhdet_in_tes!N101/RES_hhdet_in_fec!N101)</f>
        <v>0.59694226216366941</v>
      </c>
      <c r="O101" s="111">
        <f>IF(RES_hhdet_in_tes!O101=0,"",RES_hhdet_in_tes!O101/RES_hhdet_in_fec!O101)</f>
        <v>0.5969650956440864</v>
      </c>
      <c r="P101" s="111">
        <f>IF(RES_hhdet_in_tes!P101=0,"",RES_hhdet_in_tes!P101/RES_hhdet_in_fec!P101)</f>
        <v>0.59702880869653407</v>
      </c>
      <c r="Q101" s="111">
        <f>IF(RES_hhdet_in_tes!Q101=0,"",RES_hhdet_in_tes!Q101/RES_hhdet_in_fec!Q101)</f>
        <v>0.59728813570365158</v>
      </c>
      <c r="R101" s="111">
        <f>IF(RES_hhdet_in_tes!R101=0,"",RES_hhdet_in_tes!R101/RES_hhdet_in_fec!R101)</f>
        <v>0.59796932317699791</v>
      </c>
      <c r="S101" s="111">
        <f>IF(RES_hhdet_in_tes!S101=0,"",RES_hhdet_in_tes!S101/RES_hhdet_in_fec!S101)</f>
        <v>0.59893021594710816</v>
      </c>
      <c r="T101" s="111">
        <f>IF(RES_hhdet_in_tes!T101=0,"",RES_hhdet_in_tes!T101/RES_hhdet_in_fec!T101)</f>
        <v>0.59998450371976042</v>
      </c>
      <c r="U101" s="111">
        <f>IF(RES_hhdet_in_tes!U101=0,"",RES_hhdet_in_tes!U101/RES_hhdet_in_fec!U101)</f>
        <v>0.60094587620073481</v>
      </c>
      <c r="V101" s="111">
        <f>IF(RES_hhdet_in_tes!V101=0,"",RES_hhdet_in_tes!V101/RES_hhdet_in_fec!V101)</f>
        <v>0.60162802309581065</v>
      </c>
      <c r="W101" s="111">
        <f>IF(RES_hhdet_in_tes!W101=0,"",RES_hhdet_in_tes!W101/RES_hhdet_in_fec!W101)</f>
        <v>0.60195586807273138</v>
      </c>
      <c r="X101" s="111">
        <f>IF(RES_hhdet_in_tes!X101=0,"",RES_hhdet_in_tes!X101/RES_hhdet_in_fec!X101)</f>
        <v>0.60233088065835294</v>
      </c>
      <c r="Y101" s="111">
        <f>IF(RES_hhdet_in_tes!Y101=0,"",RES_hhdet_in_tes!Y101/RES_hhdet_in_fec!Y101)</f>
        <v>0.60236838191691522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0.62270527288161981</v>
      </c>
      <c r="D102" s="111">
        <f>IF(RES_hhdet_in_tes!D102=0,"",RES_hhdet_in_tes!D102/RES_hhdet_in_fec!D102)</f>
        <v>0.6227992084693863</v>
      </c>
      <c r="E102" s="111">
        <f>IF(RES_hhdet_in_tes!E102=0,"",RES_hhdet_in_tes!E102/RES_hhdet_in_fec!E102)</f>
        <v>0.62289315251873911</v>
      </c>
      <c r="F102" s="111">
        <f>IF(RES_hhdet_in_tes!F102=0,"",RES_hhdet_in_tes!F102/RES_hhdet_in_fec!F102)</f>
        <v>0.62298709772194449</v>
      </c>
      <c r="G102" s="111">
        <f>IF(RES_hhdet_in_tes!G102=0,"",RES_hhdet_in_tes!G102/RES_hhdet_in_fec!G102)</f>
        <v>0.6230810507177732</v>
      </c>
      <c r="H102" s="111">
        <f>IF(RES_hhdet_in_tes!H102=0,"",RES_hhdet_in_tes!H102/RES_hhdet_in_fec!H102)</f>
        <v>0.62317501069372427</v>
      </c>
      <c r="I102" s="111">
        <f>IF(RES_hhdet_in_tes!I102=0,"",RES_hhdet_in_tes!I102/RES_hhdet_in_fec!I102)</f>
        <v>0.62326897928559089</v>
      </c>
      <c r="J102" s="111">
        <f>IF(RES_hhdet_in_tes!J102=0,"",RES_hhdet_in_tes!J102/RES_hhdet_in_fec!J102)</f>
        <v>0.6233629631946408</v>
      </c>
      <c r="K102" s="111">
        <f>IF(RES_hhdet_in_tes!K102=0,"",RES_hhdet_in_tes!K102/RES_hhdet_in_fec!K102)</f>
        <v>0.62345696811871409</v>
      </c>
      <c r="L102" s="111">
        <f>IF(RES_hhdet_in_tes!L102=0,"",RES_hhdet_in_tes!L102/RES_hhdet_in_fec!L102)</f>
        <v>0.62355099558221661</v>
      </c>
      <c r="M102" s="111">
        <f>IF(RES_hhdet_in_tes!M102=0,"",RES_hhdet_in_tes!M102/RES_hhdet_in_fec!M102)</f>
        <v>0.62362240407424652</v>
      </c>
      <c r="N102" s="111">
        <f>IF(RES_hhdet_in_tes!N102=0,"",RES_hhdet_in_tes!N102/RES_hhdet_in_fec!N102)</f>
        <v>0.62366231806235206</v>
      </c>
      <c r="O102" s="111">
        <f>IF(RES_hhdet_in_tes!O102=0,"",RES_hhdet_in_tes!O102/RES_hhdet_in_fec!O102)</f>
        <v>0.6236861736045527</v>
      </c>
      <c r="P102" s="111">
        <f>IF(RES_hhdet_in_tes!P102=0,"",RES_hhdet_in_tes!P102/RES_hhdet_in_fec!P102)</f>
        <v>0.62375273855144764</v>
      </c>
      <c r="Q102" s="111">
        <f>IF(RES_hhdet_in_tes!Q102=0,"",RES_hhdet_in_tes!Q102/RES_hhdet_in_fec!Q102)</f>
        <v>0.62402367343518139</v>
      </c>
      <c r="R102" s="111">
        <f>IF(RES_hhdet_in_tes!R102=0,"",RES_hhdet_in_tes!R102/RES_hhdet_in_fec!R102)</f>
        <v>0.624735351909951</v>
      </c>
      <c r="S102" s="111">
        <f>IF(RES_hhdet_in_tes!S102=0,"",RES_hhdet_in_tes!S102/RES_hhdet_in_fec!S102)</f>
        <v>0.62573925572176059</v>
      </c>
      <c r="T102" s="111">
        <f>IF(RES_hhdet_in_tes!T102=0,"",RES_hhdet_in_tes!T102/RES_hhdet_in_fec!T102)</f>
        <v>0.62684073504040327</v>
      </c>
      <c r="U102" s="111">
        <f>IF(RES_hhdet_in_tes!U102=0,"",RES_hhdet_in_tes!U102/RES_hhdet_in_fec!U102)</f>
        <v>0.62784514003567482</v>
      </c>
      <c r="V102" s="111">
        <f>IF(RES_hhdet_in_tes!V102=0,"",RES_hhdet_in_tes!V102/RES_hhdet_in_fec!V102)</f>
        <v>0.62855782087736956</v>
      </c>
      <c r="W102" s="111">
        <f>IF(RES_hhdet_in_tes!W102=0,"",RES_hhdet_in_tes!W102/RES_hhdet_in_fec!W102)</f>
        <v>0.62890034070086209</v>
      </c>
      <c r="X102" s="111">
        <f>IF(RES_hhdet_in_tes!X102=0,"",RES_hhdet_in_tes!X102/RES_hhdet_in_fec!X102)</f>
        <v>0.62928243316401256</v>
      </c>
      <c r="Y102" s="111">
        <f>IF(RES_hhdet_in_tes!Y102=0,"",RES_hhdet_in_tes!Y102/RES_hhdet_in_fec!Y102)</f>
        <v>0.62932064241032759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0.77496498650362389</v>
      </c>
      <c r="D103" s="45">
        <f>IF(RES_hhdet_in_tes!D103=0,"",RES_hhdet_in_tes!D103/RES_hhdet_in_fec!D103)</f>
        <v>0.77616709785097648</v>
      </c>
      <c r="E103" s="45">
        <f>IF(RES_hhdet_in_tes!E103=0,"",RES_hhdet_in_tes!E103/RES_hhdet_in_fec!E103)</f>
        <v>0.77742588902644205</v>
      </c>
      <c r="F103" s="45">
        <f>IF(RES_hhdet_in_tes!F103=0,"",RES_hhdet_in_tes!F103/RES_hhdet_in_fec!F103)</f>
        <v>0.77869240926937755</v>
      </c>
      <c r="G103" s="45">
        <f>IF(RES_hhdet_in_tes!G103=0,"",RES_hhdet_in_tes!G103/RES_hhdet_in_fec!G103)</f>
        <v>0.78001112830015151</v>
      </c>
      <c r="H103" s="45">
        <f>IF(RES_hhdet_in_tes!H103=0,"",RES_hhdet_in_tes!H103/RES_hhdet_in_fec!H103)</f>
        <v>0.78137660359112227</v>
      </c>
      <c r="I103" s="45">
        <f>IF(RES_hhdet_in_tes!I103=0,"",RES_hhdet_in_tes!I103/RES_hhdet_in_fec!I103)</f>
        <v>0.78279979248268805</v>
      </c>
      <c r="J103" s="45">
        <f>IF(RES_hhdet_in_tes!J103=0,"",RES_hhdet_in_tes!J103/RES_hhdet_in_fec!J103)</f>
        <v>0.78432558333086722</v>
      </c>
      <c r="K103" s="45">
        <f>IF(RES_hhdet_in_tes!K103=0,"",RES_hhdet_in_tes!K103/RES_hhdet_in_fec!K103)</f>
        <v>0.7859921430453175</v>
      </c>
      <c r="L103" s="45">
        <f>IF(RES_hhdet_in_tes!L103=0,"",RES_hhdet_in_tes!L103/RES_hhdet_in_fec!L103)</f>
        <v>0.78780968283913588</v>
      </c>
      <c r="M103" s="45">
        <f>IF(RES_hhdet_in_tes!M103=0,"",RES_hhdet_in_tes!M103/RES_hhdet_in_fec!M103)</f>
        <v>0.7904083631086013</v>
      </c>
      <c r="N103" s="45">
        <f>IF(RES_hhdet_in_tes!N103=0,"",RES_hhdet_in_tes!N103/RES_hhdet_in_fec!N103)</f>
        <v>0.79396758452922045</v>
      </c>
      <c r="O103" s="45">
        <f>IF(RES_hhdet_in_tes!O103=0,"",RES_hhdet_in_tes!O103/RES_hhdet_in_fec!O103)</f>
        <v>0.79891276650379162</v>
      </c>
      <c r="P103" s="45">
        <f>IF(RES_hhdet_in_tes!P103=0,"",RES_hhdet_in_tes!P103/RES_hhdet_in_fec!P103)</f>
        <v>0.80545256416801725</v>
      </c>
      <c r="Q103" s="45">
        <f>IF(RES_hhdet_in_tes!Q103=0,"",RES_hhdet_in_tes!Q103/RES_hhdet_in_fec!Q103)</f>
        <v>0.81391512613252626</v>
      </c>
      <c r="R103" s="45">
        <f>IF(RES_hhdet_in_tes!R103=0,"",RES_hhdet_in_tes!R103/RES_hhdet_in_fec!R103)</f>
        <v>0.82543064970576319</v>
      </c>
      <c r="S103" s="45">
        <f>IF(RES_hhdet_in_tes!S103=0,"",RES_hhdet_in_tes!S103/RES_hhdet_in_fec!S103)</f>
        <v>0.83984032883014592</v>
      </c>
      <c r="T103" s="45">
        <f>IF(RES_hhdet_in_tes!T103=0,"",RES_hhdet_in_tes!T103/RES_hhdet_in_fec!T103)</f>
        <v>0.85535313970152504</v>
      </c>
      <c r="U103" s="45">
        <f>IF(RES_hhdet_in_tes!U103=0,"",RES_hhdet_in_tes!U103/RES_hhdet_in_fec!U103)</f>
        <v>0.87017805851579333</v>
      </c>
      <c r="V103" s="45">
        <f>IF(RES_hhdet_in_tes!V103=0,"",RES_hhdet_in_tes!V103/RES_hhdet_in_fec!V103)</f>
        <v>0.88252406146882423</v>
      </c>
      <c r="W103" s="45">
        <f>IF(RES_hhdet_in_tes!W103=0,"",RES_hhdet_in_tes!W103/RES_hhdet_in_fec!W103)</f>
        <v>0.891768865156502</v>
      </c>
      <c r="X103" s="45">
        <f>IF(RES_hhdet_in_tes!X103=0,"",RES_hhdet_in_tes!X103/RES_hhdet_in_fec!X103)</f>
        <v>0.89893297027690056</v>
      </c>
      <c r="Y103" s="45">
        <f>IF(RES_hhdet_in_tes!Y103=0,"",RES_hhdet_in_tes!Y103/RES_hhdet_in_fec!Y103)</f>
        <v>0.90528606878351614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>
        <f>IF(RES_hhdet_in_tes!C105=0,"",RES_hhdet_in_tes!C105/RES_hhdet_in_fec!C105)</f>
        <v>0.75775457616529485</v>
      </c>
      <c r="D105" s="119">
        <f>IF(RES_hhdet_in_tes!D105=0,"",RES_hhdet_in_tes!D105/RES_hhdet_in_fec!D105)</f>
        <v>0.78246705676788864</v>
      </c>
      <c r="E105" s="119">
        <f>IF(RES_hhdet_in_tes!E105=0,"",RES_hhdet_in_tes!E105/RES_hhdet_in_fec!E105)</f>
        <v>0.83792927923923621</v>
      </c>
      <c r="F105" s="119">
        <f>IF(RES_hhdet_in_tes!F105=0,"",RES_hhdet_in_tes!F105/RES_hhdet_in_fec!F105)</f>
        <v>0.77303433927999143</v>
      </c>
      <c r="G105" s="119">
        <f>IF(RES_hhdet_in_tes!G105=0,"",RES_hhdet_in_tes!G105/RES_hhdet_in_fec!G105)</f>
        <v>0.78243204080883444</v>
      </c>
      <c r="H105" s="119">
        <f>IF(RES_hhdet_in_tes!H105=0,"",RES_hhdet_in_tes!H105/RES_hhdet_in_fec!H105)</f>
        <v>0.79437418846833396</v>
      </c>
      <c r="I105" s="119">
        <f>IF(RES_hhdet_in_tes!I105=0,"",RES_hhdet_in_tes!I105/RES_hhdet_in_fec!I105)</f>
        <v>0.81621133673549418</v>
      </c>
      <c r="J105" s="119">
        <f>IF(RES_hhdet_in_tes!J105=0,"",RES_hhdet_in_tes!J105/RES_hhdet_in_fec!J105)</f>
        <v>0.83078486828559861</v>
      </c>
      <c r="K105" s="119">
        <f>IF(RES_hhdet_in_tes!K105=0,"",RES_hhdet_in_tes!K105/RES_hhdet_in_fec!K105)</f>
        <v>0.82865094232443082</v>
      </c>
      <c r="L105" s="119" t="str">
        <f>IF(RES_hhdet_in_tes!L105=0,"",RES_hhdet_in_tes!L105/RES_hhdet_in_fec!L105)</f>
        <v/>
      </c>
      <c r="M105" s="119">
        <f>IF(RES_hhdet_in_tes!M105=0,"",RES_hhdet_in_tes!M105/RES_hhdet_in_fec!M105)</f>
        <v>0.81379214410951817</v>
      </c>
      <c r="N105" s="119">
        <f>IF(RES_hhdet_in_tes!N105=0,"",RES_hhdet_in_tes!N105/RES_hhdet_in_fec!N105)</f>
        <v>0.84807280588616107</v>
      </c>
      <c r="O105" s="119">
        <f>IF(RES_hhdet_in_tes!O105=0,"",RES_hhdet_in_tes!O105/RES_hhdet_in_fec!O105)</f>
        <v>0.84579829407647034</v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>
        <f>IF(RES_hhdet_in_tes!R105=0,"",RES_hhdet_in_tes!R105/RES_hhdet_in_fec!R105)</f>
        <v>0.86508506810977637</v>
      </c>
      <c r="S105" s="119">
        <f>IF(RES_hhdet_in_tes!S105=0,"",RES_hhdet_in_tes!S105/RES_hhdet_in_fec!S105)</f>
        <v>0.87988154324346246</v>
      </c>
      <c r="T105" s="119">
        <f>IF(RES_hhdet_in_tes!T105=0,"",RES_hhdet_in_tes!T105/RES_hhdet_in_fec!T105)</f>
        <v>0.89906161162916476</v>
      </c>
      <c r="U105" s="119">
        <f>IF(RES_hhdet_in_tes!U105=0,"",RES_hhdet_in_tes!U105/RES_hhdet_in_fec!U105)</f>
        <v>0.88889792326804651</v>
      </c>
      <c r="V105" s="119">
        <f>IF(RES_hhdet_in_tes!V105=0,"",RES_hhdet_in_tes!V105/RES_hhdet_in_fec!V105)</f>
        <v>0.87450298254157544</v>
      </c>
      <c r="W105" s="119">
        <f>IF(RES_hhdet_in_tes!W105=0,"",RES_hhdet_in_tes!W105/RES_hhdet_in_fec!W105)</f>
        <v>0.85900893819826996</v>
      </c>
      <c r="X105" s="119">
        <f>IF(RES_hhdet_in_tes!X105=0,"",RES_hhdet_in_tes!X105/RES_hhdet_in_fec!X105)</f>
        <v>0.87415718554227306</v>
      </c>
      <c r="Y105" s="119">
        <f>IF(RES_hhdet_in_tes!Y105=0,"",RES_hhdet_in_tes!Y105/RES_hhdet_in_fec!Y105)</f>
        <v>0.86712986720124408</v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0.76615820477605756</v>
      </c>
      <c r="D106" s="124">
        <f>IF(RES_hhdet_in_tes!D106=0,"",RES_hhdet_in_tes!D106/RES_hhdet_in_fec!D106)</f>
        <v>0.77127680651761843</v>
      </c>
      <c r="E106" s="124">
        <f>IF(RES_hhdet_in_tes!E106=0,"",RES_hhdet_in_tes!E106/RES_hhdet_in_fec!E106)</f>
        <v>0.7763224934138746</v>
      </c>
      <c r="F106" s="124">
        <f>IF(RES_hhdet_in_tes!F106=0,"",RES_hhdet_in_tes!F106/RES_hhdet_in_fec!F106)</f>
        <v>0.78149884063406039</v>
      </c>
      <c r="G106" s="124">
        <f>IF(RES_hhdet_in_tes!G106=0,"",RES_hhdet_in_tes!G106/RES_hhdet_in_fec!G106)</f>
        <v>0.78661878816003228</v>
      </c>
      <c r="H106" s="124">
        <f>IF(RES_hhdet_in_tes!H106=0,"",RES_hhdet_in_tes!H106/RES_hhdet_in_fec!H106)</f>
        <v>0.79172690265472534</v>
      </c>
      <c r="I106" s="124">
        <f>IF(RES_hhdet_in_tes!I106=0,"",RES_hhdet_in_tes!I106/RES_hhdet_in_fec!I106)</f>
        <v>0.79683475822475536</v>
      </c>
      <c r="J106" s="124">
        <f>IF(RES_hhdet_in_tes!J106=0,"",RES_hhdet_in_tes!J106/RES_hhdet_in_fec!J106)</f>
        <v>0.80193751149427361</v>
      </c>
      <c r="K106" s="124">
        <f>IF(RES_hhdet_in_tes!K106=0,"",RES_hhdet_in_tes!K106/RES_hhdet_in_fec!K106)</f>
        <v>0.80706326422243557</v>
      </c>
      <c r="L106" s="124" t="str">
        <f>IF(RES_hhdet_in_tes!L106=0,"",RES_hhdet_in_tes!L106/RES_hhdet_in_fec!L106)</f>
        <v/>
      </c>
      <c r="M106" s="124">
        <f>IF(RES_hhdet_in_tes!M106=0,"",RES_hhdet_in_tes!M106/RES_hhdet_in_fec!M106)</f>
        <v>0.8174151446492991</v>
      </c>
      <c r="N106" s="124">
        <f>IF(RES_hhdet_in_tes!N106=0,"",RES_hhdet_in_tes!N106/RES_hhdet_in_fec!N106)</f>
        <v>0.82263965321627819</v>
      </c>
      <c r="O106" s="124">
        <f>IF(RES_hhdet_in_tes!O106=0,"",RES_hhdet_in_tes!O106/RES_hhdet_in_fec!O106)</f>
        <v>0.82799337796660943</v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>
        <f>IF(RES_hhdet_in_tes!R106=0,"",RES_hhdet_in_tes!R106/RES_hhdet_in_fec!R106)</f>
        <v>0.8423574005486848</v>
      </c>
      <c r="S106" s="124">
        <f>IF(RES_hhdet_in_tes!S106=0,"",RES_hhdet_in_tes!S106/RES_hhdet_in_fec!S106)</f>
        <v>0.84628058719731514</v>
      </c>
      <c r="T106" s="124">
        <f>IF(RES_hhdet_in_tes!T106=0,"",RES_hhdet_in_tes!T106/RES_hhdet_in_fec!T106)</f>
        <v>0.84993414198807393</v>
      </c>
      <c r="U106" s="124">
        <f>IF(RES_hhdet_in_tes!U106=0,"",RES_hhdet_in_tes!U106/RES_hhdet_in_fec!U106)</f>
        <v>0.85339592434759437</v>
      </c>
      <c r="V106" s="124">
        <f>IF(RES_hhdet_in_tes!V106=0,"",RES_hhdet_in_tes!V106/RES_hhdet_in_fec!V106)</f>
        <v>0.85672149540898501</v>
      </c>
      <c r="W106" s="124">
        <f>IF(RES_hhdet_in_tes!W106=0,"",RES_hhdet_in_tes!W106/RES_hhdet_in_fec!W106)</f>
        <v>0.85995879058659164</v>
      </c>
      <c r="X106" s="124">
        <f>IF(RES_hhdet_in_tes!X106=0,"",RES_hhdet_in_tes!X106/RES_hhdet_in_fec!X106)</f>
        <v>0.86254878566083604</v>
      </c>
      <c r="Y106" s="124">
        <f>IF(RES_hhdet_in_tes!Y106=0,"",RES_hhdet_in_tes!Y106/RES_hhdet_in_fec!Y106)</f>
        <v>0.86498313711200081</v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>
        <f>IF(RES_hhdet_in_tes!C107=0,"",RES_hhdet_in_tes!C107/RES_hhdet_in_fec!C107)</f>
        <v>0.76525957194663763</v>
      </c>
      <c r="D107" s="111">
        <f>IF(RES_hhdet_in_tes!D107=0,"",RES_hhdet_in_tes!D107/RES_hhdet_in_fec!D107)</f>
        <v>0.77040277641245114</v>
      </c>
      <c r="E107" s="111">
        <f>IF(RES_hhdet_in_tes!E107=0,"",RES_hhdet_in_tes!E107/RES_hhdet_in_fec!E107)</f>
        <v>0.7755467639418866</v>
      </c>
      <c r="F107" s="111">
        <f>IF(RES_hhdet_in_tes!F107=0,"",RES_hhdet_in_tes!F107/RES_hhdet_in_fec!F107)</f>
        <v>0.780690858252725</v>
      </c>
      <c r="G107" s="111">
        <f>IF(RES_hhdet_in_tes!G107=0,"",RES_hhdet_in_tes!G107/RES_hhdet_in_fec!G107)</f>
        <v>0.78583567371910035</v>
      </c>
      <c r="H107" s="111">
        <f>IF(RES_hhdet_in_tes!H107=0,"",RES_hhdet_in_tes!H107/RES_hhdet_in_fec!H107)</f>
        <v>0.79098113514944024</v>
      </c>
      <c r="I107" s="111">
        <f>IF(RES_hhdet_in_tes!I107=0,"",RES_hhdet_in_tes!I107/RES_hhdet_in_fec!I107)</f>
        <v>0.79612739392554988</v>
      </c>
      <c r="J107" s="111">
        <f>IF(RES_hhdet_in_tes!J107=0,"",RES_hhdet_in_tes!J107/RES_hhdet_in_fec!J107)</f>
        <v>0.80127507020525013</v>
      </c>
      <c r="K107" s="111">
        <f>IF(RES_hhdet_in_tes!K107=0,"",RES_hhdet_in_tes!K107/RES_hhdet_in_fec!K107)</f>
        <v>0.80642469128580752</v>
      </c>
      <c r="L107" s="111" t="str">
        <f>IF(RES_hhdet_in_tes!L107=0,"",RES_hhdet_in_tes!L107/RES_hhdet_in_fec!L107)</f>
        <v/>
      </c>
      <c r="M107" s="111">
        <f>IF(RES_hhdet_in_tes!M107=0,"",RES_hhdet_in_tes!M107/RES_hhdet_in_fec!M107)</f>
        <v>0.81678315741048801</v>
      </c>
      <c r="N107" s="111">
        <f>IF(RES_hhdet_in_tes!N107=0,"",RES_hhdet_in_tes!N107/RES_hhdet_in_fec!N107)</f>
        <v>0.82206477781391907</v>
      </c>
      <c r="O107" s="111">
        <f>IF(RES_hhdet_in_tes!O107=0,"",RES_hhdet_in_tes!O107/RES_hhdet_in_fec!O107)</f>
        <v>0.82739721011899359</v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>
        <f>IF(RES_hhdet_in_tes!R107=0,"",RES_hhdet_in_tes!R107/RES_hhdet_in_fec!R107)</f>
        <v>0.84184589280854583</v>
      </c>
      <c r="S107" s="111">
        <f>IF(RES_hhdet_in_tes!S107=0,"",RES_hhdet_in_tes!S107/RES_hhdet_in_fec!S107)</f>
        <v>0.84578342724407729</v>
      </c>
      <c r="T107" s="111">
        <f>IF(RES_hhdet_in_tes!T107=0,"",RES_hhdet_in_tes!T107/RES_hhdet_in_fec!T107)</f>
        <v>0.84945169718170344</v>
      </c>
      <c r="U107" s="111">
        <f>IF(RES_hhdet_in_tes!U107=0,"",RES_hhdet_in_tes!U107/RES_hhdet_in_fec!U107)</f>
        <v>0.85291975379574791</v>
      </c>
      <c r="V107" s="111">
        <f>IF(RES_hhdet_in_tes!V107=0,"",RES_hhdet_in_tes!V107/RES_hhdet_in_fec!V107)</f>
        <v>0.85625664826052894</v>
      </c>
      <c r="W107" s="111">
        <f>IF(RES_hhdet_in_tes!W107=0,"",RES_hhdet_in_tes!W107/RES_hhdet_in_fec!W107)</f>
        <v>0.85937656355061265</v>
      </c>
      <c r="X107" s="111">
        <f>IF(RES_hhdet_in_tes!X107=0,"",RES_hhdet_in_tes!X107/RES_hhdet_in_fec!X107)</f>
        <v>0.86195461978188337</v>
      </c>
      <c r="Y107" s="111">
        <f>IF(RES_hhdet_in_tes!Y107=0,"",RES_hhdet_in_tes!Y107/RES_hhdet_in_fec!Y107)</f>
        <v>0.86442621889277504</v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 t="str">
        <f>IF(RES_hhdet_in_tes!L108=0,"",RES_hhdet_in_tes!L108/RES_hhdet_in_fec!L108)</f>
        <v/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X108" s="111">
        <f>IF(RES_hhdet_in_tes!X108=0,"",RES_hhdet_in_tes!X108/RES_hhdet_in_fec!X108)</f>
        <v>1</v>
      </c>
      <c r="Y108" s="111">
        <f>IF(RES_hhdet_in_tes!Y108=0,"",RES_hhdet_in_tes!Y108/RES_hhdet_in_fec!Y108)</f>
        <v>1</v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2.3024124972365234</v>
      </c>
      <c r="D109" s="124">
        <f>IF(RES_hhdet_in_tes!D109=0,"",RES_hhdet_in_tes!D109/RES_hhdet_in_fec!D109)</f>
        <v>2.3995607234196634</v>
      </c>
      <c r="E109" s="124">
        <f>IF(RES_hhdet_in_tes!E109=0,"",RES_hhdet_in_tes!E109/RES_hhdet_in_fec!E109)</f>
        <v>2.4981653883196517</v>
      </c>
      <c r="F109" s="124">
        <f>IF(RES_hhdet_in_tes!F109=0,"",RES_hhdet_in_tes!F109/RES_hhdet_in_fec!F109)</f>
        <v>2.5975620023931123</v>
      </c>
      <c r="G109" s="124">
        <f>IF(RES_hhdet_in_tes!G109=0,"",RES_hhdet_in_tes!G109/RES_hhdet_in_fec!G109)</f>
        <v>2.6983264024937252</v>
      </c>
      <c r="H109" s="124">
        <f>IF(RES_hhdet_in_tes!H109=0,"",RES_hhdet_in_tes!H109/RES_hhdet_in_fec!H109)</f>
        <v>2.800368089171926</v>
      </c>
      <c r="I109" s="124">
        <f>IF(RES_hhdet_in_tes!I109=0,"",RES_hhdet_in_tes!I109/RES_hhdet_in_fec!I109)</f>
        <v>2.9038077687773862</v>
      </c>
      <c r="J109" s="124">
        <f>IF(RES_hhdet_in_tes!J109=0,"",RES_hhdet_in_tes!J109/RES_hhdet_in_fec!J109)</f>
        <v>3.0091864380942828</v>
      </c>
      <c r="K109" s="124">
        <f>IF(RES_hhdet_in_tes!K109=0,"",RES_hhdet_in_tes!K109/RES_hhdet_in_fec!K109)</f>
        <v>3.1169326116838958</v>
      </c>
      <c r="L109" s="124" t="str">
        <f>IF(RES_hhdet_in_tes!L109=0,"",RES_hhdet_in_tes!L109/RES_hhdet_in_fec!L109)</f>
        <v/>
      </c>
      <c r="M109" s="124">
        <f>IF(RES_hhdet_in_tes!M109=0,"",RES_hhdet_in_tes!M109/RES_hhdet_in_fec!M109)</f>
        <v>3.3533503915550162</v>
      </c>
      <c r="N109" s="124">
        <f>IF(RES_hhdet_in_tes!N109=0,"",RES_hhdet_in_tes!N109/RES_hhdet_in_fec!N109)</f>
        <v>3.4997272243072679</v>
      </c>
      <c r="O109" s="124">
        <f>IF(RES_hhdet_in_tes!O109=0,"",RES_hhdet_in_tes!O109/RES_hhdet_in_fec!O109)</f>
        <v>3.6659724916537266</v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>
        <f>IF(RES_hhdet_in_tes!R109=0,"",RES_hhdet_in_tes!R109/RES_hhdet_in_fec!R109)</f>
        <v>3.9945891452266609</v>
      </c>
      <c r="S109" s="124">
        <f>IF(RES_hhdet_in_tes!S109=0,"",RES_hhdet_in_tes!S109/RES_hhdet_in_fec!S109)</f>
        <v>3.9977291069593108</v>
      </c>
      <c r="T109" s="124">
        <f>IF(RES_hhdet_in_tes!T109=0,"",RES_hhdet_in_tes!T109/RES_hhdet_in_fec!T109)</f>
        <v>4.0012179533289203</v>
      </c>
      <c r="U109" s="124">
        <f>IF(RES_hhdet_in_tes!U109=0,"",RES_hhdet_in_tes!U109/RES_hhdet_in_fec!U109)</f>
        <v>4.0050944492951537</v>
      </c>
      <c r="V109" s="124">
        <f>IF(RES_hhdet_in_tes!V109=0,"",RES_hhdet_in_tes!V109/RES_hhdet_in_fec!V109)</f>
        <v>4.0161716779455272</v>
      </c>
      <c r="W109" s="124">
        <f>IF(RES_hhdet_in_tes!W109=0,"",RES_hhdet_in_tes!W109/RES_hhdet_in_fec!W109)</f>
        <v>4.0525292903981009</v>
      </c>
      <c r="X109" s="124">
        <f>IF(RES_hhdet_in_tes!X109=0,"",RES_hhdet_in_tes!X109/RES_hhdet_in_fec!X109)</f>
        <v>4.0965738044797622</v>
      </c>
      <c r="Y109" s="124">
        <f>IF(RES_hhdet_in_tes!Y109=0,"",RES_hhdet_in_tes!Y109/RES_hhdet_in_fec!Y109)</f>
        <v>4.1462198010357101</v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2.3024124972365234</v>
      </c>
      <c r="D110" s="111">
        <f>IF(RES_hhdet_in_tes!D110=0,"",RES_hhdet_in_tes!D110/RES_hhdet_in_fec!D110)</f>
        <v>2.3995607234196634</v>
      </c>
      <c r="E110" s="111">
        <f>IF(RES_hhdet_in_tes!E110=0,"",RES_hhdet_in_tes!E110/RES_hhdet_in_fec!E110)</f>
        <v>2.4981653883196517</v>
      </c>
      <c r="F110" s="111">
        <f>IF(RES_hhdet_in_tes!F110=0,"",RES_hhdet_in_tes!F110/RES_hhdet_in_fec!F110)</f>
        <v>2.5975620023931123</v>
      </c>
      <c r="G110" s="111">
        <f>IF(RES_hhdet_in_tes!G110=0,"",RES_hhdet_in_tes!G110/RES_hhdet_in_fec!G110)</f>
        <v>2.6983264024937252</v>
      </c>
      <c r="H110" s="111">
        <f>IF(RES_hhdet_in_tes!H110=0,"",RES_hhdet_in_tes!H110/RES_hhdet_in_fec!H110)</f>
        <v>2.800368089171926</v>
      </c>
      <c r="I110" s="111">
        <f>IF(RES_hhdet_in_tes!I110=0,"",RES_hhdet_in_tes!I110/RES_hhdet_in_fec!I110)</f>
        <v>2.9038077687773862</v>
      </c>
      <c r="J110" s="111">
        <f>IF(RES_hhdet_in_tes!J110=0,"",RES_hhdet_in_tes!J110/RES_hhdet_in_fec!J110)</f>
        <v>3.0091864380942828</v>
      </c>
      <c r="K110" s="111">
        <f>IF(RES_hhdet_in_tes!K110=0,"",RES_hhdet_in_tes!K110/RES_hhdet_in_fec!K110)</f>
        <v>3.1169326116838958</v>
      </c>
      <c r="L110" s="111" t="str">
        <f>IF(RES_hhdet_in_tes!L110=0,"",RES_hhdet_in_tes!L110/RES_hhdet_in_fec!L110)</f>
        <v/>
      </c>
      <c r="M110" s="111">
        <f>IF(RES_hhdet_in_tes!M110=0,"",RES_hhdet_in_tes!M110/RES_hhdet_in_fec!M110)</f>
        <v>3.3533503915550162</v>
      </c>
      <c r="N110" s="111">
        <f>IF(RES_hhdet_in_tes!N110=0,"",RES_hhdet_in_tes!N110/RES_hhdet_in_fec!N110)</f>
        <v>3.4997272243072679</v>
      </c>
      <c r="O110" s="111">
        <f>IF(RES_hhdet_in_tes!O110=0,"",RES_hhdet_in_tes!O110/RES_hhdet_in_fec!O110)</f>
        <v>3.6659724916537266</v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>
        <f>IF(RES_hhdet_in_tes!R110=0,"",RES_hhdet_in_tes!R110/RES_hhdet_in_fec!R110)</f>
        <v>3.9945891452266609</v>
      </c>
      <c r="S110" s="111">
        <f>IF(RES_hhdet_in_tes!S110=0,"",RES_hhdet_in_tes!S110/RES_hhdet_in_fec!S110)</f>
        <v>3.9977291069593108</v>
      </c>
      <c r="T110" s="111">
        <f>IF(RES_hhdet_in_tes!T110=0,"",RES_hhdet_in_tes!T110/RES_hhdet_in_fec!T110)</f>
        <v>4.0012179533289203</v>
      </c>
      <c r="U110" s="111">
        <f>IF(RES_hhdet_in_tes!U110=0,"",RES_hhdet_in_tes!U110/RES_hhdet_in_fec!U110)</f>
        <v>4.0050944492951537</v>
      </c>
      <c r="V110" s="111">
        <f>IF(RES_hhdet_in_tes!V110=0,"",RES_hhdet_in_tes!V110/RES_hhdet_in_fec!V110)</f>
        <v>4.0161716779455272</v>
      </c>
      <c r="W110" s="111">
        <f>IF(RES_hhdet_in_tes!W110=0,"",RES_hhdet_in_tes!W110/RES_hhdet_in_fec!W110)</f>
        <v>4.0525292903981009</v>
      </c>
      <c r="X110" s="111">
        <f>IF(RES_hhdet_in_tes!X110=0,"",RES_hhdet_in_tes!X110/RES_hhdet_in_fec!X110)</f>
        <v>4.0965738044797622</v>
      </c>
      <c r="Y110" s="111">
        <f>IF(RES_hhdet_in_tes!Y110=0,"",RES_hhdet_in_tes!Y110/RES_hhdet_in_fec!Y110)</f>
        <v>4.1462198010357101</v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0.67181741152382701</v>
      </c>
      <c r="D111" s="124">
        <f>IF(RES_hhdet_in_tes!D111=0,"",RES_hhdet_in_tes!D111/RES_hhdet_in_fec!D111)</f>
        <v>0.70286212334626141</v>
      </c>
      <c r="E111" s="124">
        <f>IF(RES_hhdet_in_tes!E111=0,"",RES_hhdet_in_tes!E111/RES_hhdet_in_fec!E111)</f>
        <v>0.68364209642448959</v>
      </c>
      <c r="F111" s="124">
        <f>IF(RES_hhdet_in_tes!F111=0,"",RES_hhdet_in_tes!F111/RES_hhdet_in_fec!F111)</f>
        <v>0.67654149592225232</v>
      </c>
      <c r="G111" s="124">
        <f>IF(RES_hhdet_in_tes!G111=0,"",RES_hhdet_in_tes!G111/RES_hhdet_in_fec!G111)</f>
        <v>0.68808669256366284</v>
      </c>
      <c r="H111" s="124">
        <f>IF(RES_hhdet_in_tes!H111=0,"",RES_hhdet_in_tes!H111/RES_hhdet_in_fec!H111)</f>
        <v>0.6876178514440523</v>
      </c>
      <c r="I111" s="124">
        <f>IF(RES_hhdet_in_tes!I111=0,"",RES_hhdet_in_tes!I111/RES_hhdet_in_fec!I111)</f>
        <v>0.7625137905843441</v>
      </c>
      <c r="J111" s="124">
        <f>IF(RES_hhdet_in_tes!J111=0,"",RES_hhdet_in_tes!J111/RES_hhdet_in_fec!J111)</f>
        <v>0.79250683873960903</v>
      </c>
      <c r="K111" s="124">
        <f>IF(RES_hhdet_in_tes!K111=0,"",RES_hhdet_in_tes!K111/RES_hhdet_in_fec!K111)</f>
        <v>0.79454713542919431</v>
      </c>
      <c r="L111" s="124" t="str">
        <f>IF(RES_hhdet_in_tes!L111=0,"",RES_hhdet_in_tes!L111/RES_hhdet_in_fec!L111)</f>
        <v/>
      </c>
      <c r="M111" s="124">
        <f>IF(RES_hhdet_in_tes!M111=0,"",RES_hhdet_in_tes!M111/RES_hhdet_in_fec!M111)</f>
        <v>0.73407912927704766</v>
      </c>
      <c r="N111" s="124">
        <f>IF(RES_hhdet_in_tes!N111=0,"",RES_hhdet_in_tes!N111/RES_hhdet_in_fec!N111)</f>
        <v>0.76761724558511746</v>
      </c>
      <c r="O111" s="124">
        <f>IF(RES_hhdet_in_tes!O111=0,"",RES_hhdet_in_tes!O111/RES_hhdet_in_fec!O111)</f>
        <v>0.79528890064801805</v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>
        <f>IF(RES_hhdet_in_tes!R111=0,"",RES_hhdet_in_tes!R111/RES_hhdet_in_fec!R111)</f>
        <v>0.82170904263229017</v>
      </c>
      <c r="S111" s="124">
        <f>IF(RES_hhdet_in_tes!S111=0,"",RES_hhdet_in_tes!S111/RES_hhdet_in_fec!S111)</f>
        <v>0.82218717143682651</v>
      </c>
      <c r="T111" s="124">
        <f>IF(RES_hhdet_in_tes!T111=0,"",RES_hhdet_in_tes!T111/RES_hhdet_in_fec!T111)</f>
        <v>0.82953002439168622</v>
      </c>
      <c r="U111" s="124">
        <f>IF(RES_hhdet_in_tes!U111=0,"",RES_hhdet_in_tes!U111/RES_hhdet_in_fec!U111)</f>
        <v>0.83154127875402484</v>
      </c>
      <c r="V111" s="124">
        <f>IF(RES_hhdet_in_tes!V111=0,"",RES_hhdet_in_tes!V111/RES_hhdet_in_fec!V111)</f>
        <v>0.84057132545230417</v>
      </c>
      <c r="W111" s="124">
        <f>IF(RES_hhdet_in_tes!W111=0,"",RES_hhdet_in_tes!W111/RES_hhdet_in_fec!W111)</f>
        <v>0.84787072562190058</v>
      </c>
      <c r="X111" s="124">
        <f>IF(RES_hhdet_in_tes!X111=0,"",RES_hhdet_in_tes!X111/RES_hhdet_in_fec!X111)</f>
        <v>0.85734489497521793</v>
      </c>
      <c r="Y111" s="124">
        <f>IF(RES_hhdet_in_tes!Y111=0,"",RES_hhdet_in_tes!Y111/RES_hhdet_in_fec!Y111)</f>
        <v>0.85056155149777557</v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0.76114410663698218</v>
      </c>
      <c r="D112" s="111">
        <f>IF(RES_hhdet_in_tes!D112=0,"",RES_hhdet_in_tes!D112/RES_hhdet_in_fec!D112)</f>
        <v>0.76562287138020702</v>
      </c>
      <c r="E112" s="111">
        <f>IF(RES_hhdet_in_tes!E112=0,"",RES_hhdet_in_tes!E112/RES_hhdet_in_fec!E112)</f>
        <v>0.77010231802471796</v>
      </c>
      <c r="F112" s="111">
        <f>IF(RES_hhdet_in_tes!F112=0,"",RES_hhdet_in_tes!F112/RES_hhdet_in_fec!F112)</f>
        <v>0.77458185765576804</v>
      </c>
      <c r="G112" s="111">
        <f>IF(RES_hhdet_in_tes!G112=0,"",RES_hhdet_in_tes!G112/RES_hhdet_in_fec!G112)</f>
        <v>0.77906202527779445</v>
      </c>
      <c r="H112" s="111">
        <f>IF(RES_hhdet_in_tes!H112=0,"",RES_hhdet_in_tes!H112/RES_hhdet_in_fec!H112)</f>
        <v>0.78354275541306495</v>
      </c>
      <c r="I112" s="111">
        <f>IF(RES_hhdet_in_tes!I112=0,"",RES_hhdet_in_tes!I112/RES_hhdet_in_fec!I112)</f>
        <v>0.78802417988668916</v>
      </c>
      <c r="J112" s="111">
        <f>IF(RES_hhdet_in_tes!J112=0,"",RES_hhdet_in_tes!J112/RES_hhdet_in_fec!J112)</f>
        <v>0.79250683873960903</v>
      </c>
      <c r="K112" s="111">
        <f>IF(RES_hhdet_in_tes!K112=0,"",RES_hhdet_in_tes!K112/RES_hhdet_in_fec!K112)</f>
        <v>0.79699119114867067</v>
      </c>
      <c r="L112" s="111" t="str">
        <f>IF(RES_hhdet_in_tes!L112=0,"",RES_hhdet_in_tes!L112/RES_hhdet_in_fec!L112)</f>
        <v/>
      </c>
      <c r="M112" s="111">
        <f>IF(RES_hhdet_in_tes!M112=0,"",RES_hhdet_in_tes!M112/RES_hhdet_in_fec!M112)</f>
        <v>0.80601146891158615</v>
      </c>
      <c r="N112" s="111">
        <f>IF(RES_hhdet_in_tes!N112=0,"",RES_hhdet_in_tes!N112/RES_hhdet_in_fec!N112)</f>
        <v>0.81061076792977937</v>
      </c>
      <c r="O112" s="111">
        <f>IF(RES_hhdet_in_tes!O112=0,"",RES_hhdet_in_tes!O112/RES_hhdet_in_fec!O112)</f>
        <v>0.81525431456735653</v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>
        <f>IF(RES_hhdet_in_tes!R112=0,"",RES_hhdet_in_tes!R112/RES_hhdet_in_fec!R112)</f>
        <v>0.82783640245558743</v>
      </c>
      <c r="S112" s="111">
        <f>IF(RES_hhdet_in_tes!S112=0,"",RES_hhdet_in_tes!S112/RES_hhdet_in_fec!S112)</f>
        <v>0.83126525513339022</v>
      </c>
      <c r="T112" s="111">
        <f>IF(RES_hhdet_in_tes!T112=0,"",RES_hhdet_in_tes!T112/RES_hhdet_in_fec!T112)</f>
        <v>0.83445962902509052</v>
      </c>
      <c r="U112" s="111">
        <f>IF(RES_hhdet_in_tes!U112=0,"",RES_hhdet_in_tes!U112/RES_hhdet_in_fec!U112)</f>
        <v>0.83747965472963593</v>
      </c>
      <c r="V112" s="111">
        <f>IF(RES_hhdet_in_tes!V112=0,"",RES_hhdet_in_tes!V112/RES_hhdet_in_fec!V112)</f>
        <v>0.84038546284596916</v>
      </c>
      <c r="W112" s="111">
        <f>IF(RES_hhdet_in_tes!W112=0,"",RES_hhdet_in_tes!W112/RES_hhdet_in_fec!W112)</f>
        <v>0.8431023228689285</v>
      </c>
      <c r="X112" s="111">
        <f>IF(RES_hhdet_in_tes!X112=0,"",RES_hhdet_in_tes!X112/RES_hhdet_in_fec!X112)</f>
        <v>0.8456315577692739</v>
      </c>
      <c r="Y112" s="111">
        <f>IF(RES_hhdet_in_tes!Y112=0,"",RES_hhdet_in_tes!Y112/RES_hhdet_in_fec!Y112)</f>
        <v>0.84805635155581161</v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>
        <f>IF(RES_hhdet_in_tes!W113=0,"",RES_hhdet_in_tes!W113/RES_hhdet_in_fec!W113)</f>
        <v>0.96239479995285093</v>
      </c>
      <c r="X113" s="111">
        <f>IF(RES_hhdet_in_tes!X113=0,"",RES_hhdet_in_tes!X113/RES_hhdet_in_fec!X113)</f>
        <v>0.99562568093953185</v>
      </c>
      <c r="Y113" s="111">
        <f>IF(RES_hhdet_in_tes!Y113=0,"",RES_hhdet_in_tes!Y113/RES_hhdet_in_fec!Y113)</f>
        <v>0.96644142650456388</v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>
        <f>IF(RES_hhdet_in_tes!W114=0,"",RES_hhdet_in_tes!W114/RES_hhdet_in_fec!W114)</f>
        <v>0.8431023228689285</v>
      </c>
      <c r="X114" s="112">
        <f>IF(RES_hhdet_in_tes!X114=0,"",RES_hhdet_in_tes!X114/RES_hhdet_in_fec!X114)</f>
        <v>0.8456315577692739</v>
      </c>
      <c r="Y114" s="112">
        <f>IF(RES_hhdet_in_tes!Y114=0,"",RES_hhdet_in_tes!Y114/RES_hhdet_in_fec!Y114)</f>
        <v>0.84805635155581149</v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>
        <f>IF(RES_hhdet_in_tes!W115=0,"",RES_hhdet_in_tes!W115/RES_hhdet_in_fec!W115)</f>
        <v>1</v>
      </c>
      <c r="X115" s="113">
        <f>IF(RES_hhdet_in_tes!X115=0,"",RES_hhdet_in_tes!X115/RES_hhdet_in_fec!X115)</f>
        <v>1</v>
      </c>
      <c r="Y115" s="113">
        <f>IF(RES_hhdet_in_tes!Y115=0,"",RES_hhdet_in_tes!Y115/RES_hhdet_in_fec!Y115)</f>
        <v>1</v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0.65601677812178982</v>
      </c>
      <c r="D116" s="112">
        <f>IF(RES_hhdet_in_tes!D116=0,"",RES_hhdet_in_tes!D116/RES_hhdet_in_fec!D116)</f>
        <v>0.65716385950980305</v>
      </c>
      <c r="E116" s="112">
        <f>IF(RES_hhdet_in_tes!E116=0,"",RES_hhdet_in_tes!E116/RES_hhdet_in_fec!E116)</f>
        <v>0.65841962953345023</v>
      </c>
      <c r="F116" s="112">
        <f>IF(RES_hhdet_in_tes!F116=0,"",RES_hhdet_in_tes!F116/RES_hhdet_in_fec!F116)</f>
        <v>0.65969055102280838</v>
      </c>
      <c r="G116" s="112">
        <f>IF(RES_hhdet_in_tes!G116=0,"",RES_hhdet_in_tes!G116/RES_hhdet_in_fec!G116)</f>
        <v>0.66106241644979202</v>
      </c>
      <c r="H116" s="112">
        <f>IF(RES_hhdet_in_tes!H116=0,"",RES_hhdet_in_tes!H116/RES_hhdet_in_fec!H116)</f>
        <v>0.66252554168549582</v>
      </c>
      <c r="I116" s="112">
        <f>IF(RES_hhdet_in_tes!I116=0,"",RES_hhdet_in_tes!I116/RES_hhdet_in_fec!I116)</f>
        <v>0.66410217682505523</v>
      </c>
      <c r="J116" s="112" t="str">
        <f>IF(RES_hhdet_in_tes!J116=0,"",RES_hhdet_in_tes!J116/RES_hhdet_in_fec!J116)</f>
        <v/>
      </c>
      <c r="K116" s="112">
        <f>IF(RES_hhdet_in_tes!K116=0,"",RES_hhdet_in_tes!K116/RES_hhdet_in_fec!K116)</f>
        <v>0.66794244007492631</v>
      </c>
      <c r="L116" s="112" t="str">
        <f>IF(RES_hhdet_in_tes!L116=0,"",RES_hhdet_in_tes!L116/RES_hhdet_in_fec!L116)</f>
        <v/>
      </c>
      <c r="M116" s="112">
        <f>IF(RES_hhdet_in_tes!M116=0,"",RES_hhdet_in_tes!M116/RES_hhdet_in_fec!M116)</f>
        <v>0.674816763711933</v>
      </c>
      <c r="N116" s="112">
        <f>IF(RES_hhdet_in_tes!N116=0,"",RES_hhdet_in_tes!N116/RES_hhdet_in_fec!N116)</f>
        <v>0.68224474468541652</v>
      </c>
      <c r="O116" s="112">
        <f>IF(RES_hhdet_in_tes!O116=0,"",RES_hhdet_in_tes!O116/RES_hhdet_in_fec!O116)</f>
        <v>0.69357145009781451</v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>
        <f>IF(RES_hhdet_in_tes!R116=0,"",RES_hhdet_in_tes!R116/RES_hhdet_in_fec!R116)</f>
        <v>0.73202129886531464</v>
      </c>
      <c r="S116" s="112">
        <f>IF(RES_hhdet_in_tes!S116=0,"",RES_hhdet_in_tes!S116/RES_hhdet_in_fec!S116)</f>
        <v>0.74131256297808046</v>
      </c>
      <c r="T116" s="112">
        <f>IF(RES_hhdet_in_tes!T116=0,"",RES_hhdet_in_tes!T116/RES_hhdet_in_fec!T116)</f>
        <v>0.75053172191141404</v>
      </c>
      <c r="U116" s="112">
        <f>IF(RES_hhdet_in_tes!U116=0,"",RES_hhdet_in_tes!U116/RES_hhdet_in_fec!U116)</f>
        <v>0.75977145332137408</v>
      </c>
      <c r="V116" s="112">
        <f>IF(RES_hhdet_in_tes!V116=0,"",RES_hhdet_in_tes!V116/RES_hhdet_in_fec!V116)</f>
        <v>0.76884841835481643</v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>
        <f>IF(RES_hhdet_in_tes!C117=0,"",RES_hhdet_in_tes!C117/RES_hhdet_in_fec!C117)</f>
        <v>0.92281563144216705</v>
      </c>
      <c r="D117" s="113">
        <f>IF(RES_hhdet_in_tes!D117=0,"",RES_hhdet_in_tes!D117/RES_hhdet_in_fec!D117)</f>
        <v>0.91128153009821378</v>
      </c>
      <c r="E117" s="113" t="str">
        <f>IF(RES_hhdet_in_tes!E117=0,"",RES_hhdet_in_tes!E117/RES_hhdet_in_fec!E117)</f>
        <v/>
      </c>
      <c r="F117" s="113">
        <f>IF(RES_hhdet_in_tes!F117=0,"",RES_hhdet_in_tes!F117/RES_hhdet_in_fec!F117)</f>
        <v>0.90919907138059197</v>
      </c>
      <c r="G117" s="113">
        <f>IF(RES_hhdet_in_tes!G117=0,"",RES_hhdet_in_tes!G117/RES_hhdet_in_fec!G117)</f>
        <v>0.92345380712646941</v>
      </c>
      <c r="H117" s="113">
        <f>IF(RES_hhdet_in_tes!H117=0,"",RES_hhdet_in_tes!H117/RES_hhdet_in_fec!H117)</f>
        <v>0.9256437580594753</v>
      </c>
      <c r="I117" s="113">
        <f>IF(RES_hhdet_in_tes!I117=0,"",RES_hhdet_in_tes!I117/RES_hhdet_in_fec!I117)</f>
        <v>0.93114188699961309</v>
      </c>
      <c r="J117" s="113" t="str">
        <f>IF(RES_hhdet_in_tes!J117=0,"",RES_hhdet_in_tes!J117/RES_hhdet_in_fec!J117)</f>
        <v/>
      </c>
      <c r="K117" s="113">
        <f>IF(RES_hhdet_in_tes!K117=0,"",RES_hhdet_in_tes!K117/RES_hhdet_in_fec!K117)</f>
        <v>0.93204577066232641</v>
      </c>
      <c r="L117" s="113" t="str">
        <f>IF(RES_hhdet_in_tes!L117=0,"",RES_hhdet_in_tes!L117/RES_hhdet_in_fec!L117)</f>
        <v/>
      </c>
      <c r="M117" s="113">
        <f>IF(RES_hhdet_in_tes!M117=0,"",RES_hhdet_in_tes!M117/RES_hhdet_in_fec!M117)</f>
        <v>0.92259346175127344</v>
      </c>
      <c r="N117" s="113">
        <f>IF(RES_hhdet_in_tes!N117=0,"",RES_hhdet_in_tes!N117/RES_hhdet_in_fec!N117)</f>
        <v>0.94466876940163158</v>
      </c>
      <c r="O117" s="113">
        <f>IF(RES_hhdet_in_tes!O117=0,"",RES_hhdet_in_tes!O117/RES_hhdet_in_fec!O117)</f>
        <v>0.95022643954213337</v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>
        <f>IF(RES_hhdet_in_tes!S117=0,"",RES_hhdet_in_tes!S117/RES_hhdet_in_fec!S117)</f>
        <v>0.95450053873850893</v>
      </c>
      <c r="T117" s="113">
        <f>IF(RES_hhdet_in_tes!T117=0,"",RES_hhdet_in_tes!T117/RES_hhdet_in_fec!T117)</f>
        <v>0.96035519549708737</v>
      </c>
      <c r="U117" s="113">
        <f>IF(RES_hhdet_in_tes!U117=0,"",RES_hhdet_in_tes!U117/RES_hhdet_in_fec!U117)</f>
        <v>0.95517552286265106</v>
      </c>
      <c r="V117" s="113">
        <f>IF(RES_hhdet_in_tes!V117=0,"",RES_hhdet_in_tes!V117/RES_hhdet_in_fec!V117)</f>
        <v>0.95258743021745917</v>
      </c>
      <c r="W117" s="113" t="str">
        <f>IF(RES_hhdet_in_tes!W117=0,"",RES_hhdet_in_tes!W117/RES_hhdet_in_fec!W117)</f>
        <v/>
      </c>
      <c r="X117" s="113">
        <f>IF(RES_hhdet_in_tes!X117=0,"",RES_hhdet_in_tes!X117/RES_hhdet_in_fec!X117)</f>
        <v>0.99751827377598268</v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>
        <f>IF(RES_hhdet_in_tes!C118=0,"",RES_hhdet_in_tes!C118/RES_hhdet_in_fec!C118)</f>
        <v>0.65601677812178982</v>
      </c>
      <c r="D118" s="111">
        <f>IF(RES_hhdet_in_tes!D118=0,"",RES_hhdet_in_tes!D118/RES_hhdet_in_fec!D118)</f>
        <v>0.65716385950980305</v>
      </c>
      <c r="E118" s="111" t="str">
        <f>IF(RES_hhdet_in_tes!E118=0,"",RES_hhdet_in_tes!E118/RES_hhdet_in_fec!E118)</f>
        <v/>
      </c>
      <c r="F118" s="111">
        <f>IF(RES_hhdet_in_tes!F118=0,"",RES_hhdet_in_tes!F118/RES_hhdet_in_fec!F118)</f>
        <v>0.65969055102280838</v>
      </c>
      <c r="G118" s="111">
        <f>IF(RES_hhdet_in_tes!G118=0,"",RES_hhdet_in_tes!G118/RES_hhdet_in_fec!G118)</f>
        <v>0.66106241644979202</v>
      </c>
      <c r="H118" s="111">
        <f>IF(RES_hhdet_in_tes!H118=0,"",RES_hhdet_in_tes!H118/RES_hhdet_in_fec!H118)</f>
        <v>0.66252554168549582</v>
      </c>
      <c r="I118" s="111">
        <f>IF(RES_hhdet_in_tes!I118=0,"",RES_hhdet_in_tes!I118/RES_hhdet_in_fec!I118)</f>
        <v>0.66410217682505523</v>
      </c>
      <c r="J118" s="111" t="str">
        <f>IF(RES_hhdet_in_tes!J118=0,"",RES_hhdet_in_tes!J118/RES_hhdet_in_fec!J118)</f>
        <v/>
      </c>
      <c r="K118" s="111">
        <f>IF(RES_hhdet_in_tes!K118=0,"",RES_hhdet_in_tes!K118/RES_hhdet_in_fec!K118)</f>
        <v>0.66794244007492631</v>
      </c>
      <c r="L118" s="111" t="str">
        <f>IF(RES_hhdet_in_tes!L118=0,"",RES_hhdet_in_tes!L118/RES_hhdet_in_fec!L118)</f>
        <v/>
      </c>
      <c r="M118" s="111">
        <f>IF(RES_hhdet_in_tes!M118=0,"",RES_hhdet_in_tes!M118/RES_hhdet_in_fec!M118)</f>
        <v>0.674816763711933</v>
      </c>
      <c r="N118" s="111">
        <f>IF(RES_hhdet_in_tes!N118=0,"",RES_hhdet_in_tes!N118/RES_hhdet_in_fec!N118)</f>
        <v>0.68224474468541652</v>
      </c>
      <c r="O118" s="111">
        <f>IF(RES_hhdet_in_tes!O118=0,"",RES_hhdet_in_tes!O118/RES_hhdet_in_fec!O118)</f>
        <v>0.6935714500978144</v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>
        <f>IF(RES_hhdet_in_tes!S118=0,"",RES_hhdet_in_tes!S118/RES_hhdet_in_fec!S118)</f>
        <v>0.74131256297808046</v>
      </c>
      <c r="T118" s="111">
        <f>IF(RES_hhdet_in_tes!T118=0,"",RES_hhdet_in_tes!T118/RES_hhdet_in_fec!T118)</f>
        <v>0.75053172191141404</v>
      </c>
      <c r="U118" s="111">
        <f>IF(RES_hhdet_in_tes!U118=0,"",RES_hhdet_in_tes!U118/RES_hhdet_in_fec!U118)</f>
        <v>0.75977145332137408</v>
      </c>
      <c r="V118" s="111">
        <f>IF(RES_hhdet_in_tes!V118=0,"",RES_hhdet_in_tes!V118/RES_hhdet_in_fec!V118)</f>
        <v>0.76884841835481643</v>
      </c>
      <c r="W118" s="111" t="str">
        <f>IF(RES_hhdet_in_tes!W118=0,"",RES_hhdet_in_tes!W118/RES_hhdet_in_fec!W118)</f>
        <v/>
      </c>
      <c r="X118" s="111">
        <f>IF(RES_hhdet_in_tes!X118=0,"",RES_hhdet_in_tes!X118/RES_hhdet_in_fec!X118)</f>
        <v>0.78898993132146356</v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>
        <f>IF(RES_hhdet_in_tes!C119=0,"",RES_hhdet_in_tes!C119/RES_hhdet_in_fec!C119)</f>
        <v>1</v>
      </c>
      <c r="D119" s="111">
        <f>IF(RES_hhdet_in_tes!D119=0,"",RES_hhdet_in_tes!D119/RES_hhdet_in_fec!D119)</f>
        <v>1</v>
      </c>
      <c r="E119" s="111" t="str">
        <f>IF(RES_hhdet_in_tes!E119=0,"",RES_hhdet_in_tes!E119/RES_hhdet_in_fec!E119)</f>
        <v/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 t="str">
        <f>IF(RES_hhdet_in_tes!J119=0,"",RES_hhdet_in_tes!J119/RES_hhdet_in_fec!J119)</f>
        <v/>
      </c>
      <c r="K119" s="111">
        <f>IF(RES_hhdet_in_tes!K119=0,"",RES_hhdet_in_tes!K119/RES_hhdet_in_fec!K119)</f>
        <v>1</v>
      </c>
      <c r="L119" s="111" t="str">
        <f>IF(RES_hhdet_in_tes!L119=0,"",RES_hhdet_in_tes!L119/RES_hhdet_in_fec!L119)</f>
        <v/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 t="str">
        <f>IF(RES_hhdet_in_tes!W119=0,"",RES_hhdet_in_tes!W119/RES_hhdet_in_fec!W119)</f>
        <v/>
      </c>
      <c r="X119" s="111">
        <f>IF(RES_hhdet_in_tes!X119=0,"",RES_hhdet_in_tes!X119/RES_hhdet_in_fec!X119)</f>
        <v>1</v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0.71967827134537776</v>
      </c>
      <c r="D120" s="124">
        <f>IF(RES_hhdet_in_tes!D120=0,"",RES_hhdet_in_tes!D120/RES_hhdet_in_fec!D120)</f>
        <v>0.71385537387379205</v>
      </c>
      <c r="E120" s="124">
        <f>IF(RES_hhdet_in_tes!E120=0,"",RES_hhdet_in_tes!E120/RES_hhdet_in_fec!E120)</f>
        <v>0.70204701099010325</v>
      </c>
      <c r="F120" s="124">
        <f>IF(RES_hhdet_in_tes!F120=0,"",RES_hhdet_in_tes!F120/RES_hhdet_in_fec!F120)</f>
        <v>0.71143453219338715</v>
      </c>
      <c r="G120" s="124">
        <f>IF(RES_hhdet_in_tes!G120=0,"",RES_hhdet_in_tes!G120/RES_hhdet_in_fec!G120)</f>
        <v>0.72361792694720917</v>
      </c>
      <c r="H120" s="124">
        <f>IF(RES_hhdet_in_tes!H120=0,"",RES_hhdet_in_tes!H120/RES_hhdet_in_fec!H120)</f>
        <v>0.73021182686479846</v>
      </c>
      <c r="I120" s="124">
        <f>IF(RES_hhdet_in_tes!I120=0,"",RES_hhdet_in_tes!I120/RES_hhdet_in_fec!I120)</f>
        <v>0.73096565075749231</v>
      </c>
      <c r="J120" s="124">
        <f>IF(RES_hhdet_in_tes!J120=0,"",RES_hhdet_in_tes!J120/RES_hhdet_in_fec!J120)</f>
        <v>0.68331170149325227</v>
      </c>
      <c r="K120" s="124">
        <f>IF(RES_hhdet_in_tes!K120=0,"",RES_hhdet_in_tes!K120/RES_hhdet_in_fec!K120)</f>
        <v>0.72026643165501669</v>
      </c>
      <c r="L120" s="124" t="str">
        <f>IF(RES_hhdet_in_tes!L120=0,"",RES_hhdet_in_tes!L120/RES_hhdet_in_fec!L120)</f>
        <v/>
      </c>
      <c r="M120" s="124">
        <f>IF(RES_hhdet_in_tes!M120=0,"",RES_hhdet_in_tes!M120/RES_hhdet_in_fec!M120)</f>
        <v>0.72403805839433</v>
      </c>
      <c r="N120" s="124">
        <f>IF(RES_hhdet_in_tes!N120=0,"",RES_hhdet_in_tes!N120/RES_hhdet_in_fec!N120)</f>
        <v>0.7163330868950446</v>
      </c>
      <c r="O120" s="124">
        <f>IF(RES_hhdet_in_tes!O120=0,"",RES_hhdet_in_tes!O120/RES_hhdet_in_fec!O120)</f>
        <v>0.73464942594376059</v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>
        <f>IF(RES_hhdet_in_tes!R120=0,"",RES_hhdet_in_tes!R120/RES_hhdet_in_fec!R120)</f>
        <v>0.73177349437223227</v>
      </c>
      <c r="S120" s="124">
        <f>IF(RES_hhdet_in_tes!S120=0,"",RES_hhdet_in_tes!S120/RES_hhdet_in_fec!S120)</f>
        <v>0.77151137392145452</v>
      </c>
      <c r="T120" s="124">
        <f>IF(RES_hhdet_in_tes!T120=0,"",RES_hhdet_in_tes!T120/RES_hhdet_in_fec!T120)</f>
        <v>0.77097273127669319</v>
      </c>
      <c r="U120" s="124">
        <f>IF(RES_hhdet_in_tes!U120=0,"",RES_hhdet_in_tes!U120/RES_hhdet_in_fec!U120)</f>
        <v>0.78260615941344958</v>
      </c>
      <c r="V120" s="124">
        <f>IF(RES_hhdet_in_tes!V120=0,"",RES_hhdet_in_tes!V120/RES_hhdet_in_fec!V120)</f>
        <v>0.76771609010569042</v>
      </c>
      <c r="W120" s="124">
        <f>IF(RES_hhdet_in_tes!W120=0,"",RES_hhdet_in_tes!W120/RES_hhdet_in_fec!W120)</f>
        <v>0.77810689087410934</v>
      </c>
      <c r="X120" s="124">
        <f>IF(RES_hhdet_in_tes!X120=0,"",RES_hhdet_in_tes!X120/RES_hhdet_in_fec!X120)</f>
        <v>0.73075250330092489</v>
      </c>
      <c r="Y120" s="124">
        <f>IF(RES_hhdet_in_tes!Y120=0,"",RES_hhdet_in_tes!Y120/RES_hhdet_in_fec!Y120)</f>
        <v>0.77811676191718859</v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0.62270527288161981</v>
      </c>
      <c r="D121" s="111">
        <f>IF(RES_hhdet_in_tes!D121=0,"",RES_hhdet_in_tes!D121/RES_hhdet_in_fec!D121)</f>
        <v>0.6227992084693863</v>
      </c>
      <c r="E121" s="111">
        <f>IF(RES_hhdet_in_tes!E121=0,"",RES_hhdet_in_tes!E121/RES_hhdet_in_fec!E121)</f>
        <v>0.622893152518739</v>
      </c>
      <c r="F121" s="111">
        <f>IF(RES_hhdet_in_tes!F121=0,"",RES_hhdet_in_tes!F121/RES_hhdet_in_fec!F121)</f>
        <v>0.62298709772194449</v>
      </c>
      <c r="G121" s="111">
        <f>IF(RES_hhdet_in_tes!G121=0,"",RES_hhdet_in_tes!G121/RES_hhdet_in_fec!G121)</f>
        <v>0.6230810507177732</v>
      </c>
      <c r="H121" s="111">
        <f>IF(RES_hhdet_in_tes!H121=0,"",RES_hhdet_in_tes!H121/RES_hhdet_in_fec!H121)</f>
        <v>0.62317501069372427</v>
      </c>
      <c r="I121" s="111">
        <f>IF(RES_hhdet_in_tes!I121=0,"",RES_hhdet_in_tes!I121/RES_hhdet_in_fec!I121)</f>
        <v>0.62326897928559089</v>
      </c>
      <c r="J121" s="111">
        <f>IF(RES_hhdet_in_tes!J121=0,"",RES_hhdet_in_tes!J121/RES_hhdet_in_fec!J121)</f>
        <v>0.6233629631946408</v>
      </c>
      <c r="K121" s="111">
        <f>IF(RES_hhdet_in_tes!K121=0,"",RES_hhdet_in_tes!K121/RES_hhdet_in_fec!K121)</f>
        <v>0.62345696811871409</v>
      </c>
      <c r="L121" s="111" t="str">
        <f>IF(RES_hhdet_in_tes!L121=0,"",RES_hhdet_in_tes!L121/RES_hhdet_in_fec!L121)</f>
        <v/>
      </c>
      <c r="M121" s="111">
        <f>IF(RES_hhdet_in_tes!M121=0,"",RES_hhdet_in_tes!M121/RES_hhdet_in_fec!M121)</f>
        <v>0.62362240407424652</v>
      </c>
      <c r="N121" s="111">
        <f>IF(RES_hhdet_in_tes!N121=0,"",RES_hhdet_in_tes!N121/RES_hhdet_in_fec!N121)</f>
        <v>0.62366231806235206</v>
      </c>
      <c r="O121" s="111">
        <f>IF(RES_hhdet_in_tes!O121=0,"",RES_hhdet_in_tes!O121/RES_hhdet_in_fec!O121)</f>
        <v>0.62368617360455259</v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>
        <f>IF(RES_hhdet_in_tes!R121=0,"",RES_hhdet_in_tes!R121/RES_hhdet_in_fec!R121)</f>
        <v>0.624735351909951</v>
      </c>
      <c r="S121" s="111">
        <f>IF(RES_hhdet_in_tes!S121=0,"",RES_hhdet_in_tes!S121/RES_hhdet_in_fec!S121)</f>
        <v>0.62573925572176059</v>
      </c>
      <c r="T121" s="111">
        <f>IF(RES_hhdet_in_tes!T121=0,"",RES_hhdet_in_tes!T121/RES_hhdet_in_fec!T121)</f>
        <v>0.62684073504040327</v>
      </c>
      <c r="U121" s="111">
        <f>IF(RES_hhdet_in_tes!U121=0,"",RES_hhdet_in_tes!U121/RES_hhdet_in_fec!U121)</f>
        <v>0.62784514003567482</v>
      </c>
      <c r="V121" s="111">
        <f>IF(RES_hhdet_in_tes!V121=0,"",RES_hhdet_in_tes!V121/RES_hhdet_in_fec!V121)</f>
        <v>0.62855782087736956</v>
      </c>
      <c r="W121" s="111">
        <f>IF(RES_hhdet_in_tes!W121=0,"",RES_hhdet_in_tes!W121/RES_hhdet_in_fec!W121)</f>
        <v>0.62890034070086209</v>
      </c>
      <c r="X121" s="111">
        <f>IF(RES_hhdet_in_tes!X121=0,"",RES_hhdet_in_tes!X121/RES_hhdet_in_fec!X121)</f>
        <v>0.62928243316401256</v>
      </c>
      <c r="Y121" s="111">
        <f>IF(RES_hhdet_in_tes!Y121=0,"",RES_hhdet_in_tes!Y121/RES_hhdet_in_fec!Y121)</f>
        <v>0.6293206424103277</v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0.77496498650362389</v>
      </c>
      <c r="D122" s="45">
        <f>IF(RES_hhdet_in_tes!D122=0,"",RES_hhdet_in_tes!D122/RES_hhdet_in_fec!D122)</f>
        <v>0.7761670978509766</v>
      </c>
      <c r="E122" s="45">
        <f>IF(RES_hhdet_in_tes!E122=0,"",RES_hhdet_in_tes!E122/RES_hhdet_in_fec!E122)</f>
        <v>0.77742588902644205</v>
      </c>
      <c r="F122" s="45">
        <f>IF(RES_hhdet_in_tes!F122=0,"",RES_hhdet_in_tes!F122/RES_hhdet_in_fec!F122)</f>
        <v>0.77869240926937755</v>
      </c>
      <c r="G122" s="45">
        <f>IF(RES_hhdet_in_tes!G122=0,"",RES_hhdet_in_tes!G122/RES_hhdet_in_fec!G122)</f>
        <v>0.78001112830015151</v>
      </c>
      <c r="H122" s="45">
        <f>IF(RES_hhdet_in_tes!H122=0,"",RES_hhdet_in_tes!H122/RES_hhdet_in_fec!H122)</f>
        <v>0.78137660359112227</v>
      </c>
      <c r="I122" s="45">
        <f>IF(RES_hhdet_in_tes!I122=0,"",RES_hhdet_in_tes!I122/RES_hhdet_in_fec!I122)</f>
        <v>0.78279979248268805</v>
      </c>
      <c r="J122" s="45">
        <f>IF(RES_hhdet_in_tes!J122=0,"",RES_hhdet_in_tes!J122/RES_hhdet_in_fec!J122)</f>
        <v>0.78432558333086722</v>
      </c>
      <c r="K122" s="45">
        <f>IF(RES_hhdet_in_tes!K122=0,"",RES_hhdet_in_tes!K122/RES_hhdet_in_fec!K122)</f>
        <v>0.7859921430453175</v>
      </c>
      <c r="L122" s="45" t="str">
        <f>IF(RES_hhdet_in_tes!L122=0,"",RES_hhdet_in_tes!L122/RES_hhdet_in_fec!L122)</f>
        <v/>
      </c>
      <c r="M122" s="45">
        <f>IF(RES_hhdet_in_tes!M122=0,"",RES_hhdet_in_tes!M122/RES_hhdet_in_fec!M122)</f>
        <v>0.79040836310860119</v>
      </c>
      <c r="N122" s="45">
        <f>IF(RES_hhdet_in_tes!N122=0,"",RES_hhdet_in_tes!N122/RES_hhdet_in_fec!N122)</f>
        <v>0.79396758452922045</v>
      </c>
      <c r="O122" s="45">
        <f>IF(RES_hhdet_in_tes!O122=0,"",RES_hhdet_in_tes!O122/RES_hhdet_in_fec!O122)</f>
        <v>0.79891276650379162</v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>
        <f>IF(RES_hhdet_in_tes!R122=0,"",RES_hhdet_in_tes!R122/RES_hhdet_in_fec!R122)</f>
        <v>0.8254306497057633</v>
      </c>
      <c r="S122" s="45">
        <f>IF(RES_hhdet_in_tes!S122=0,"",RES_hhdet_in_tes!S122/RES_hhdet_in_fec!S122)</f>
        <v>0.83984032883014592</v>
      </c>
      <c r="T122" s="45">
        <f>IF(RES_hhdet_in_tes!T122=0,"",RES_hhdet_in_tes!T122/RES_hhdet_in_fec!T122)</f>
        <v>0.85535313970152504</v>
      </c>
      <c r="U122" s="45">
        <f>IF(RES_hhdet_in_tes!U122=0,"",RES_hhdet_in_tes!U122/RES_hhdet_in_fec!U122)</f>
        <v>0.87017805851579333</v>
      </c>
      <c r="V122" s="45">
        <f>IF(RES_hhdet_in_tes!V122=0,"",RES_hhdet_in_tes!V122/RES_hhdet_in_fec!V122)</f>
        <v>0.88252406146882412</v>
      </c>
      <c r="W122" s="45">
        <f>IF(RES_hhdet_in_tes!W122=0,"",RES_hhdet_in_tes!W122/RES_hhdet_in_fec!W122)</f>
        <v>0.891768865156502</v>
      </c>
      <c r="X122" s="45">
        <f>IF(RES_hhdet_in_tes!X122=0,"",RES_hhdet_in_tes!X122/RES_hhdet_in_fec!X122)</f>
        <v>0.89893297027690044</v>
      </c>
      <c r="Y122" s="45">
        <f>IF(RES_hhdet_in_tes!Y122=0,"",RES_hhdet_in_tes!Y122/RES_hhdet_in_fec!Y122)</f>
        <v>0.90528606878351614</v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>
        <f>IF(RES_hhdet_in_tes!F124=0,"",RES_hhdet_in_tes!F124/RES_hhdet_in_fec!F124)</f>
        <v>0.77413495598965576</v>
      </c>
      <c r="G124" s="119">
        <f>IF(RES_hhdet_in_tes!G124=0,"",RES_hhdet_in_tes!G124/RES_hhdet_in_fec!G124)</f>
        <v>0.763535875184707</v>
      </c>
      <c r="H124" s="119">
        <f>IF(RES_hhdet_in_tes!H124=0,"",RES_hhdet_in_tes!H124/RES_hhdet_in_fec!H124)</f>
        <v>0.79321860665100252</v>
      </c>
      <c r="I124" s="119" t="str">
        <f>IF(RES_hhdet_in_tes!I124=0,"",RES_hhdet_in_tes!I124/RES_hhdet_in_fec!I124)</f>
        <v/>
      </c>
      <c r="J124" s="119">
        <f>IF(RES_hhdet_in_tes!J124=0,"",RES_hhdet_in_tes!J124/RES_hhdet_in_fec!J124)</f>
        <v>0.83101729541211145</v>
      </c>
      <c r="K124" s="119">
        <f>IF(RES_hhdet_in_tes!K124=0,"",RES_hhdet_in_tes!K124/RES_hhdet_in_fec!K124)</f>
        <v>0.82347784076491171</v>
      </c>
      <c r="L124" s="119">
        <f>IF(RES_hhdet_in_tes!L124=0,"",RES_hhdet_in_tes!L124/RES_hhdet_in_fec!L124)</f>
        <v>0.79698407115212833</v>
      </c>
      <c r="M124" s="119">
        <f>IF(RES_hhdet_in_tes!M124=0,"",RES_hhdet_in_tes!M124/RES_hhdet_in_fec!M124)</f>
        <v>0.80105273104663466</v>
      </c>
      <c r="N124" s="119">
        <f>IF(RES_hhdet_in_tes!N124=0,"",RES_hhdet_in_tes!N124/RES_hhdet_in_fec!N124)</f>
        <v>0.83012952744946733</v>
      </c>
      <c r="O124" s="119">
        <f>IF(RES_hhdet_in_tes!O124=0,"",RES_hhdet_in_tes!O124/RES_hhdet_in_fec!O124)</f>
        <v>0.82548497065891291</v>
      </c>
      <c r="P124" s="119">
        <f>IF(RES_hhdet_in_tes!P124=0,"",RES_hhdet_in_tes!P124/RES_hhdet_in_fec!P124)</f>
        <v>0.8125262077496207</v>
      </c>
      <c r="Q124" s="119">
        <f>IF(RES_hhdet_in_tes!Q124=0,"",RES_hhdet_in_tes!Q124/RES_hhdet_in_fec!Q124)</f>
        <v>0.8273810180479072</v>
      </c>
      <c r="R124" s="119">
        <f>IF(RES_hhdet_in_tes!R124=0,"",RES_hhdet_in_tes!R124/RES_hhdet_in_fec!R124)</f>
        <v>0.84742050751172582</v>
      </c>
      <c r="S124" s="119">
        <f>IF(RES_hhdet_in_tes!S124=0,"",RES_hhdet_in_tes!S124/RES_hhdet_in_fec!S124)</f>
        <v>0.86649585281330788</v>
      </c>
      <c r="T124" s="119">
        <f>IF(RES_hhdet_in_tes!T124=0,"",RES_hhdet_in_tes!T124/RES_hhdet_in_fec!T124)</f>
        <v>0.87825880286513613</v>
      </c>
      <c r="U124" s="119">
        <f>IF(RES_hhdet_in_tes!U124=0,"",RES_hhdet_in_tes!U124/RES_hhdet_in_fec!U124)</f>
        <v>0.88221605583910589</v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>
        <f>IF(RES_hhdet_in_tes!Y124=0,"",RES_hhdet_in_tes!Y124/RES_hhdet_in_fec!Y124)</f>
        <v>0.87514230756493916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>
        <f>IF(RES_hhdet_in_tes!F125=0,"",RES_hhdet_in_tes!F125/RES_hhdet_in_fec!F125)</f>
        <v>0.7614468368080084</v>
      </c>
      <c r="G125" s="124">
        <f>IF(RES_hhdet_in_tes!G125=0,"",RES_hhdet_in_tes!G125/RES_hhdet_in_fec!G125)</f>
        <v>0.76384393474903178</v>
      </c>
      <c r="H125" s="124">
        <f>IF(RES_hhdet_in_tes!H125=0,"",RES_hhdet_in_tes!H125/RES_hhdet_in_fec!H125)</f>
        <v>0.76627826858959946</v>
      </c>
      <c r="I125" s="124" t="str">
        <f>IF(RES_hhdet_in_tes!I125=0,"",RES_hhdet_in_tes!I125/RES_hhdet_in_fec!I125)</f>
        <v/>
      </c>
      <c r="J125" s="124">
        <f>IF(RES_hhdet_in_tes!J125=0,"",RES_hhdet_in_tes!J125/RES_hhdet_in_fec!J125)</f>
        <v>0.77137330373310542</v>
      </c>
      <c r="K125" s="124">
        <f>IF(RES_hhdet_in_tes!K125=0,"",RES_hhdet_in_tes!K125/RES_hhdet_in_fec!K125)</f>
        <v>0.77414886759428181</v>
      </c>
      <c r="L125" s="124">
        <f>IF(RES_hhdet_in_tes!L125=0,"",RES_hhdet_in_tes!L125/RES_hhdet_in_fec!L125)</f>
        <v>0.77712251901748963</v>
      </c>
      <c r="M125" s="124">
        <f>IF(RES_hhdet_in_tes!M125=0,"",RES_hhdet_in_tes!M125/RES_hhdet_in_fec!M125)</f>
        <v>0.78121073349297354</v>
      </c>
      <c r="N125" s="124">
        <f>IF(RES_hhdet_in_tes!N125=0,"",RES_hhdet_in_tes!N125/RES_hhdet_in_fec!N125)</f>
        <v>0.78669044055388604</v>
      </c>
      <c r="O125" s="124">
        <f>IF(RES_hhdet_in_tes!O125=0,"",RES_hhdet_in_tes!O125/RES_hhdet_in_fec!O125)</f>
        <v>0.79397178289649994</v>
      </c>
      <c r="P125" s="124">
        <f>IF(RES_hhdet_in_tes!P125=0,"",RES_hhdet_in_tes!P125/RES_hhdet_in_fec!P125)</f>
        <v>0.80242810487721494</v>
      </c>
      <c r="Q125" s="124">
        <f>IF(RES_hhdet_in_tes!Q125=0,"",RES_hhdet_in_tes!Q125/RES_hhdet_in_fec!Q125)</f>
        <v>0.81032302672970613</v>
      </c>
      <c r="R125" s="124">
        <f>IF(RES_hhdet_in_tes!R125=0,"",RES_hhdet_in_tes!R125/RES_hhdet_in_fec!R125)</f>
        <v>0.81642239524584104</v>
      </c>
      <c r="S125" s="124">
        <f>IF(RES_hhdet_in_tes!S125=0,"",RES_hhdet_in_tes!S125/RES_hhdet_in_fec!S125)</f>
        <v>0.82235341692659925</v>
      </c>
      <c r="T125" s="124">
        <f>IF(RES_hhdet_in_tes!T125=0,"",RES_hhdet_in_tes!T125/RES_hhdet_in_fec!T125)</f>
        <v>0.82807773907871729</v>
      </c>
      <c r="U125" s="124">
        <f>IF(RES_hhdet_in_tes!U125=0,"",RES_hhdet_in_tes!U125/RES_hhdet_in_fec!U125)</f>
        <v>0.83356571234633237</v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>
        <f>IF(RES_hhdet_in_tes!Y125=0,"",RES_hhdet_in_tes!Y125/RES_hhdet_in_fec!Y125)</f>
        <v>0.8524521828879188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>
        <f>IF(RES_hhdet_in_tes!F126=0,"",RES_hhdet_in_tes!F126/RES_hhdet_in_fec!F126)</f>
        <v>0.76058742093756893</v>
      </c>
      <c r="G126" s="111">
        <f>IF(RES_hhdet_in_tes!G126=0,"",RES_hhdet_in_tes!G126/RES_hhdet_in_fec!G126)</f>
        <v>0.76300241883362119</v>
      </c>
      <c r="H126" s="111">
        <f>IF(RES_hhdet_in_tes!H126=0,"",RES_hhdet_in_tes!H126/RES_hhdet_in_fec!H126)</f>
        <v>0.76546837026646886</v>
      </c>
      <c r="I126" s="111" t="str">
        <f>IF(RES_hhdet_in_tes!I126=0,"",RES_hhdet_in_tes!I126/RES_hhdet_in_fec!I126)</f>
        <v/>
      </c>
      <c r="J126" s="111">
        <f>IF(RES_hhdet_in_tes!J126=0,"",RES_hhdet_in_tes!J126/RES_hhdet_in_fec!J126)</f>
        <v>0.77063787461414357</v>
      </c>
      <c r="K126" s="111">
        <f>IF(RES_hhdet_in_tes!K126=0,"",RES_hhdet_in_tes!K126/RES_hhdet_in_fec!K126)</f>
        <v>0.77343193860744108</v>
      </c>
      <c r="L126" s="111">
        <f>IF(RES_hhdet_in_tes!L126=0,"",RES_hhdet_in_tes!L126/RES_hhdet_in_fec!L126)</f>
        <v>0.77639053605566077</v>
      </c>
      <c r="M126" s="111">
        <f>IF(RES_hhdet_in_tes!M126=0,"",RES_hhdet_in_tes!M126/RES_hhdet_in_fec!M126)</f>
        <v>0.78048708357694385</v>
      </c>
      <c r="N126" s="111">
        <f>IF(RES_hhdet_in_tes!N126=0,"",RES_hhdet_in_tes!N126/RES_hhdet_in_fec!N126)</f>
        <v>0.786029351085621</v>
      </c>
      <c r="O126" s="111">
        <f>IF(RES_hhdet_in_tes!O126=0,"",RES_hhdet_in_tes!O126/RES_hhdet_in_fec!O126)</f>
        <v>0.7932871363100662</v>
      </c>
      <c r="P126" s="111">
        <f>IF(RES_hhdet_in_tes!P126=0,"",RES_hhdet_in_tes!P126/RES_hhdet_in_fec!P126)</f>
        <v>0.80174712929124492</v>
      </c>
      <c r="Q126" s="111">
        <f>IF(RES_hhdet_in_tes!Q126=0,"",RES_hhdet_in_tes!Q126/RES_hhdet_in_fec!Q126)</f>
        <v>0.80972893856201089</v>
      </c>
      <c r="R126" s="111">
        <f>IF(RES_hhdet_in_tes!R126=0,"",RES_hhdet_in_tes!R126/RES_hhdet_in_fec!R126)</f>
        <v>0.81584513260639102</v>
      </c>
      <c r="S126" s="111">
        <f>IF(RES_hhdet_in_tes!S126=0,"",RES_hhdet_in_tes!S126/RES_hhdet_in_fec!S126)</f>
        <v>0.82179516697778332</v>
      </c>
      <c r="T126" s="111">
        <f>IF(RES_hhdet_in_tes!T126=0,"",RES_hhdet_in_tes!T126/RES_hhdet_in_fec!T126)</f>
        <v>0.82753928609774763</v>
      </c>
      <c r="U126" s="111">
        <f>IF(RES_hhdet_in_tes!U126=0,"",RES_hhdet_in_tes!U126/RES_hhdet_in_fec!U126)</f>
        <v>0.83303773438786233</v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>
        <f>IF(RES_hhdet_in_tes!Y126=0,"",RES_hhdet_in_tes!Y126/RES_hhdet_in_fec!Y126)</f>
        <v>0.85185242960069585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 t="str">
        <f>IF(RES_hhdet_in_tes!I127=0,"",RES_hhdet_in_tes!I127/RES_hhdet_in_fec!I127)</f>
        <v/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>
        <f>IF(RES_hhdet_in_tes!F128=0,"",RES_hhdet_in_tes!F128/RES_hhdet_in_fec!F128)</f>
        <v>2.5975620023931123</v>
      </c>
      <c r="G128" s="124">
        <f>IF(RES_hhdet_in_tes!G128=0,"",RES_hhdet_in_tes!G128/RES_hhdet_in_fec!G128)</f>
        <v>2.6983264024937252</v>
      </c>
      <c r="H128" s="124">
        <f>IF(RES_hhdet_in_tes!H128=0,"",RES_hhdet_in_tes!H128/RES_hhdet_in_fec!H128)</f>
        <v>2.800368089171926</v>
      </c>
      <c r="I128" s="124" t="str">
        <f>IF(RES_hhdet_in_tes!I128=0,"",RES_hhdet_in_tes!I128/RES_hhdet_in_fec!I128)</f>
        <v/>
      </c>
      <c r="J128" s="124">
        <f>IF(RES_hhdet_in_tes!J128=0,"",RES_hhdet_in_tes!J128/RES_hhdet_in_fec!J128)</f>
        <v>3.0091864380942832</v>
      </c>
      <c r="K128" s="124">
        <f>IF(RES_hhdet_in_tes!K128=0,"",RES_hhdet_in_tes!K128/RES_hhdet_in_fec!K128)</f>
        <v>3.1169326116838958</v>
      </c>
      <c r="L128" s="124">
        <f>IF(RES_hhdet_in_tes!L128=0,"",RES_hhdet_in_tes!L128/RES_hhdet_in_fec!L128)</f>
        <v>3.2271031151889886</v>
      </c>
      <c r="M128" s="124">
        <f>IF(RES_hhdet_in_tes!M128=0,"",RES_hhdet_in_tes!M128/RES_hhdet_in_fec!M128)</f>
        <v>3.3533503915550162</v>
      </c>
      <c r="N128" s="124">
        <f>IF(RES_hhdet_in_tes!N128=0,"",RES_hhdet_in_tes!N128/RES_hhdet_in_fec!N128)</f>
        <v>3.4997272243072679</v>
      </c>
      <c r="O128" s="124">
        <f>IF(RES_hhdet_in_tes!O128=0,"",RES_hhdet_in_tes!O128/RES_hhdet_in_fec!O128)</f>
        <v>3.6659724916537266</v>
      </c>
      <c r="P128" s="124">
        <f>IF(RES_hhdet_in_tes!P128=0,"",RES_hhdet_in_tes!P128/RES_hhdet_in_fec!P128)</f>
        <v>3.8359072036490258</v>
      </c>
      <c r="Q128" s="124">
        <f>IF(RES_hhdet_in_tes!Q128=0,"",RES_hhdet_in_tes!Q128/RES_hhdet_in_fec!Q128)</f>
        <v>3.9663294896328223</v>
      </c>
      <c r="R128" s="124">
        <f>IF(RES_hhdet_in_tes!R128=0,"",RES_hhdet_in_tes!R128/RES_hhdet_in_fec!R128)</f>
        <v>3.9945891452266613</v>
      </c>
      <c r="S128" s="124">
        <f>IF(RES_hhdet_in_tes!S128=0,"",RES_hhdet_in_tes!S128/RES_hhdet_in_fec!S128)</f>
        <v>3.9977291069593108</v>
      </c>
      <c r="T128" s="124">
        <f>IF(RES_hhdet_in_tes!T128=0,"",RES_hhdet_in_tes!T128/RES_hhdet_in_fec!T128)</f>
        <v>4.0012179533289203</v>
      </c>
      <c r="U128" s="124">
        <f>IF(RES_hhdet_in_tes!U128=0,"",RES_hhdet_in_tes!U128/RES_hhdet_in_fec!U128)</f>
        <v>4.0050944492951537</v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>
        <f>IF(RES_hhdet_in_tes!Y128=0,"",RES_hhdet_in_tes!Y128/RES_hhdet_in_fec!Y128)</f>
        <v>4.1462198010357101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>
        <f>IF(RES_hhdet_in_tes!F129=0,"",RES_hhdet_in_tes!F129/RES_hhdet_in_fec!F129)</f>
        <v>2.5975620023931123</v>
      </c>
      <c r="G129" s="111">
        <f>IF(RES_hhdet_in_tes!G129=0,"",RES_hhdet_in_tes!G129/RES_hhdet_in_fec!G129)</f>
        <v>2.6983264024937252</v>
      </c>
      <c r="H129" s="111">
        <f>IF(RES_hhdet_in_tes!H129=0,"",RES_hhdet_in_tes!H129/RES_hhdet_in_fec!H129)</f>
        <v>2.800368089171926</v>
      </c>
      <c r="I129" s="111" t="str">
        <f>IF(RES_hhdet_in_tes!I129=0,"",RES_hhdet_in_tes!I129/RES_hhdet_in_fec!I129)</f>
        <v/>
      </c>
      <c r="J129" s="111">
        <f>IF(RES_hhdet_in_tes!J129=0,"",RES_hhdet_in_tes!J129/RES_hhdet_in_fec!J129)</f>
        <v>3.0091864380942832</v>
      </c>
      <c r="K129" s="111">
        <f>IF(RES_hhdet_in_tes!K129=0,"",RES_hhdet_in_tes!K129/RES_hhdet_in_fec!K129)</f>
        <v>3.1169326116838958</v>
      </c>
      <c r="L129" s="111">
        <f>IF(RES_hhdet_in_tes!L129=0,"",RES_hhdet_in_tes!L129/RES_hhdet_in_fec!L129)</f>
        <v>3.2271031151889886</v>
      </c>
      <c r="M129" s="111">
        <f>IF(RES_hhdet_in_tes!M129=0,"",RES_hhdet_in_tes!M129/RES_hhdet_in_fec!M129)</f>
        <v>3.3533503915550162</v>
      </c>
      <c r="N129" s="111">
        <f>IF(RES_hhdet_in_tes!N129=0,"",RES_hhdet_in_tes!N129/RES_hhdet_in_fec!N129)</f>
        <v>3.4997272243072679</v>
      </c>
      <c r="O129" s="111">
        <f>IF(RES_hhdet_in_tes!O129=0,"",RES_hhdet_in_tes!O129/RES_hhdet_in_fec!O129)</f>
        <v>3.6659724916537266</v>
      </c>
      <c r="P129" s="111">
        <f>IF(RES_hhdet_in_tes!P129=0,"",RES_hhdet_in_tes!P129/RES_hhdet_in_fec!P129)</f>
        <v>3.8359072036490258</v>
      </c>
      <c r="Q129" s="111">
        <f>IF(RES_hhdet_in_tes!Q129=0,"",RES_hhdet_in_tes!Q129/RES_hhdet_in_fec!Q129)</f>
        <v>3.9663294896328223</v>
      </c>
      <c r="R129" s="111">
        <f>IF(RES_hhdet_in_tes!R129=0,"",RES_hhdet_in_tes!R129/RES_hhdet_in_fec!R129)</f>
        <v>3.9945891452266613</v>
      </c>
      <c r="S129" s="111">
        <f>IF(RES_hhdet_in_tes!S129=0,"",RES_hhdet_in_tes!S129/RES_hhdet_in_fec!S129)</f>
        <v>3.9977291069593108</v>
      </c>
      <c r="T129" s="111">
        <f>IF(RES_hhdet_in_tes!T129=0,"",RES_hhdet_in_tes!T129/RES_hhdet_in_fec!T129)</f>
        <v>4.0012179533289203</v>
      </c>
      <c r="U129" s="111">
        <f>IF(RES_hhdet_in_tes!U129=0,"",RES_hhdet_in_tes!U129/RES_hhdet_in_fec!U129)</f>
        <v>4.0050944492951537</v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>
        <f>IF(RES_hhdet_in_tes!Y129=0,"",RES_hhdet_in_tes!Y129/RES_hhdet_in_fec!Y129)</f>
        <v>4.1462198010357101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>
        <f>IF(RES_hhdet_in_tes!F130=0,"",RES_hhdet_in_tes!F130/RES_hhdet_in_fec!F130)</f>
        <v>0.78409470656565261</v>
      </c>
      <c r="G130" s="124">
        <f>IF(RES_hhdet_in_tes!G130=0,"",RES_hhdet_in_tes!G130/RES_hhdet_in_fec!G130)</f>
        <v>0.67871722273118773</v>
      </c>
      <c r="H130" s="124">
        <f>IF(RES_hhdet_in_tes!H130=0,"",RES_hhdet_in_tes!H130/RES_hhdet_in_fec!H130)</f>
        <v>0.81569367808340576</v>
      </c>
      <c r="I130" s="124" t="str">
        <f>IF(RES_hhdet_in_tes!I130=0,"",RES_hhdet_in_tes!I130/RES_hhdet_in_fec!I130)</f>
        <v/>
      </c>
      <c r="J130" s="124">
        <f>IF(RES_hhdet_in_tes!J130=0,"",RES_hhdet_in_tes!J130/RES_hhdet_in_fec!J130)</f>
        <v>0.73354206582865933</v>
      </c>
      <c r="K130" s="124">
        <f>IF(RES_hhdet_in_tes!K130=0,"",RES_hhdet_in_tes!K130/RES_hhdet_in_fec!K130)</f>
        <v>0.73159595121976151</v>
      </c>
      <c r="L130" s="124">
        <f>IF(RES_hhdet_in_tes!L130=0,"",RES_hhdet_in_tes!L130/RES_hhdet_in_fec!L130)</f>
        <v>0.78237919141432866</v>
      </c>
      <c r="M130" s="124">
        <f>IF(RES_hhdet_in_tes!M130=0,"",RES_hhdet_in_tes!M130/RES_hhdet_in_fec!M130)</f>
        <v>0.83188213787983667</v>
      </c>
      <c r="N130" s="124">
        <f>IF(RES_hhdet_in_tes!N130=0,"",RES_hhdet_in_tes!N130/RES_hhdet_in_fec!N130)</f>
        <v>0.82649506756354263</v>
      </c>
      <c r="O130" s="124">
        <f>IF(RES_hhdet_in_tes!O130=0,"",RES_hhdet_in_tes!O130/RES_hhdet_in_fec!O130)</f>
        <v>0.84360582702474451</v>
      </c>
      <c r="P130" s="124">
        <f>IF(RES_hhdet_in_tes!P130=0,"",RES_hhdet_in_tes!P130/RES_hhdet_in_fec!P130)</f>
        <v>0.8547465541287026</v>
      </c>
      <c r="Q130" s="124">
        <f>IF(RES_hhdet_in_tes!Q130=0,"",RES_hhdet_in_tes!Q130/RES_hhdet_in_fec!Q130)</f>
        <v>0.86318915909475458</v>
      </c>
      <c r="R130" s="124">
        <f>IF(RES_hhdet_in_tes!R130=0,"",RES_hhdet_in_tes!R130/RES_hhdet_in_fec!R130)</f>
        <v>0.85774318557982832</v>
      </c>
      <c r="S130" s="124">
        <f>IF(RES_hhdet_in_tes!S130=0,"",RES_hhdet_in_tes!S130/RES_hhdet_in_fec!S130)</f>
        <v>0.83939919381993888</v>
      </c>
      <c r="T130" s="124">
        <f>IF(RES_hhdet_in_tes!T130=0,"",RES_hhdet_in_tes!T130/RES_hhdet_in_fec!T130)</f>
        <v>0.81624887013680347</v>
      </c>
      <c r="U130" s="124">
        <f>IF(RES_hhdet_in_tes!U130=0,"",RES_hhdet_in_tes!U130/RES_hhdet_in_fec!U130)</f>
        <v>0.84853431316966521</v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>
        <f>IF(RES_hhdet_in_tes!Y130=0,"",RES_hhdet_in_tes!Y130/RES_hhdet_in_fec!Y130)</f>
        <v>0.94924249880724043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>
        <f>IF(RES_hhdet_in_tes!F131=0,"",RES_hhdet_in_tes!F131/RES_hhdet_in_fec!F131)</f>
        <v>0.81031931147160807</v>
      </c>
      <c r="G131" s="111">
        <f>IF(RES_hhdet_in_tes!G131=0,"",RES_hhdet_in_tes!G131/RES_hhdet_in_fec!G131)</f>
        <v>0.81289221680564872</v>
      </c>
      <c r="H131" s="111">
        <f>IF(RES_hhdet_in_tes!H131=0,"",RES_hhdet_in_tes!H131/RES_hhdet_in_fec!H131)</f>
        <v>0.81551940733257633</v>
      </c>
      <c r="I131" s="111" t="str">
        <f>IF(RES_hhdet_in_tes!I131=0,"",RES_hhdet_in_tes!I131/RES_hhdet_in_fec!I131)</f>
        <v/>
      </c>
      <c r="J131" s="111">
        <f>IF(RES_hhdet_in_tes!J131=0,"",RES_hhdet_in_tes!J131/RES_hhdet_in_fec!J131)</f>
        <v>0.8210269257168451</v>
      </c>
      <c r="K131" s="111">
        <f>IF(RES_hhdet_in_tes!K131=0,"",RES_hhdet_in_tes!K131/RES_hhdet_in_fec!K131)</f>
        <v>0.824003682824484</v>
      </c>
      <c r="L131" s="111">
        <f>IF(RES_hhdet_in_tes!L131=0,"",RES_hhdet_in_tes!L131/RES_hhdet_in_fec!L131)</f>
        <v>0.82715573159779621</v>
      </c>
      <c r="M131" s="111">
        <f>IF(RES_hhdet_in_tes!M131=0,"",RES_hhdet_in_tes!M131/RES_hhdet_in_fec!M131)</f>
        <v>0.83152013662932411</v>
      </c>
      <c r="N131" s="111">
        <f>IF(RES_hhdet_in_tes!N131=0,"",RES_hhdet_in_tes!N131/RES_hhdet_in_fec!N131)</f>
        <v>0.8374247917261527</v>
      </c>
      <c r="O131" s="111">
        <f>IF(RES_hhdet_in_tes!O131=0,"",RES_hhdet_in_tes!O131/RES_hhdet_in_fec!O131)</f>
        <v>0.84515713565399675</v>
      </c>
      <c r="P131" s="111">
        <f>IF(RES_hhdet_in_tes!P131=0,"",RES_hhdet_in_tes!P131/RES_hhdet_in_fec!P131)</f>
        <v>0.85417029508689002</v>
      </c>
      <c r="Q131" s="111">
        <f>IF(RES_hhdet_in_tes!Q131=0,"",RES_hhdet_in_tes!Q131/RES_hhdet_in_fec!Q131)</f>
        <v>0.86267400421293905</v>
      </c>
      <c r="R131" s="111">
        <f>IF(RES_hhdet_in_tes!R131=0,"",RES_hhdet_in_tes!R131/RES_hhdet_in_fec!R131)</f>
        <v>0.86919011269756197</v>
      </c>
      <c r="S131" s="111">
        <f>IF(RES_hhdet_in_tes!S131=0,"",RES_hhdet_in_tes!S131/RES_hhdet_in_fec!S131)</f>
        <v>0.87552919696629172</v>
      </c>
      <c r="T131" s="111">
        <f>IF(RES_hhdet_in_tes!T131=0,"",RES_hhdet_in_tes!T131/RES_hhdet_in_fec!T131)</f>
        <v>0.88164890197608892</v>
      </c>
      <c r="U131" s="111">
        <f>IF(RES_hhdet_in_tes!U131=0,"",RES_hhdet_in_tes!U131/RES_hhdet_in_fec!U131)</f>
        <v>0.88750687268393424</v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>
        <f>IF(RES_hhdet_in_tes!Y131=0,"",RES_hhdet_in_tes!Y131/RES_hhdet_in_fec!Y131)</f>
        <v>0.90755178856174101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0.95657134526320564</v>
      </c>
      <c r="G132" s="111" t="str">
        <f>IF(RES_hhdet_in_tes!G132=0,"",RES_hhdet_in_tes!G132/RES_hhdet_in_fec!G132)</f>
        <v/>
      </c>
      <c r="H132" s="111">
        <f>IF(RES_hhdet_in_tes!H132=0,"",RES_hhdet_in_tes!H132/RES_hhdet_in_fec!H132)</f>
        <v>0.96538389652182377</v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0.99814147306128653</v>
      </c>
      <c r="M132" s="111">
        <f>IF(RES_hhdet_in_tes!M132=0,"",RES_hhdet_in_tes!M132/RES_hhdet_in_fec!M132)</f>
        <v>0.96557988632265102</v>
      </c>
      <c r="N132" s="111">
        <f>IF(RES_hhdet_in_tes!N132=0,"",RES_hhdet_in_tes!N132/RES_hhdet_in_fec!N132)</f>
        <v>0.97607844117725073</v>
      </c>
      <c r="O132" s="111">
        <f>IF(RES_hhdet_in_tes!O132=0,"",RES_hhdet_in_tes!O132/RES_hhdet_in_fec!O132)</f>
        <v>0.97834082566095282</v>
      </c>
      <c r="P132" s="111">
        <f>IF(RES_hhdet_in_tes!P132=0,"",RES_hhdet_in_tes!P132/RES_hhdet_in_fec!P132)</f>
        <v>0.96667253832170685</v>
      </c>
      <c r="Q132" s="111">
        <f>IF(RES_hhdet_in_tes!Q132=0,"",RES_hhdet_in_tes!Q132/RES_hhdet_in_fec!Q132)</f>
        <v>0.97962119147847793</v>
      </c>
      <c r="R132" s="111">
        <f>IF(RES_hhdet_in_tes!R132=0,"",RES_hhdet_in_tes!R132/RES_hhdet_in_fec!R132)</f>
        <v>0.98150453977208263</v>
      </c>
      <c r="S132" s="111">
        <f>IF(RES_hhdet_in_tes!S132=0,"",RES_hhdet_in_tes!S132/RES_hhdet_in_fec!S132)</f>
        <v>0.98112833940953426</v>
      </c>
      <c r="T132" s="111">
        <f>IF(RES_hhdet_in_tes!T132=0,"",RES_hhdet_in_tes!T132/RES_hhdet_in_fec!T132)</f>
        <v>0.98288992950179765</v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0.81031931147160807</v>
      </c>
      <c r="G133" s="112" t="str">
        <f>IF(RES_hhdet_in_tes!G133=0,"",RES_hhdet_in_tes!G133/RES_hhdet_in_fec!G133)</f>
        <v/>
      </c>
      <c r="H133" s="112">
        <f>IF(RES_hhdet_in_tes!H133=0,"",RES_hhdet_in_tes!H133/RES_hhdet_in_fec!H133)</f>
        <v>0.81551940733257633</v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0.82715573159779621</v>
      </c>
      <c r="M133" s="112">
        <f>IF(RES_hhdet_in_tes!M133=0,"",RES_hhdet_in_tes!M133/RES_hhdet_in_fec!M133)</f>
        <v>0.83152013662932411</v>
      </c>
      <c r="N133" s="112">
        <f>IF(RES_hhdet_in_tes!N133=0,"",RES_hhdet_in_tes!N133/RES_hhdet_in_fec!N133)</f>
        <v>0.83742479172615281</v>
      </c>
      <c r="O133" s="112">
        <f>IF(RES_hhdet_in_tes!O133=0,"",RES_hhdet_in_tes!O133/RES_hhdet_in_fec!O133)</f>
        <v>0.84515713565399686</v>
      </c>
      <c r="P133" s="112">
        <f>IF(RES_hhdet_in_tes!P133=0,"",RES_hhdet_in_tes!P133/RES_hhdet_in_fec!P133)</f>
        <v>0.85417029508689002</v>
      </c>
      <c r="Q133" s="112">
        <f>IF(RES_hhdet_in_tes!Q133=0,"",RES_hhdet_in_tes!Q133/RES_hhdet_in_fec!Q133)</f>
        <v>0.86267400421293905</v>
      </c>
      <c r="R133" s="112">
        <f>IF(RES_hhdet_in_tes!R133=0,"",RES_hhdet_in_tes!R133/RES_hhdet_in_fec!R133)</f>
        <v>0.86919011269756197</v>
      </c>
      <c r="S133" s="112">
        <f>IF(RES_hhdet_in_tes!S133=0,"",RES_hhdet_in_tes!S133/RES_hhdet_in_fec!S133)</f>
        <v>0.87552919696629172</v>
      </c>
      <c r="T133" s="112">
        <f>IF(RES_hhdet_in_tes!T133=0,"",RES_hhdet_in_tes!T133/RES_hhdet_in_fec!T133)</f>
        <v>0.88164890197608892</v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 t="str">
        <f>IF(RES_hhdet_in_tes!G134=0,"",RES_hhdet_in_tes!G134/RES_hhdet_in_fec!G134)</f>
        <v/>
      </c>
      <c r="H134" s="113">
        <f>IF(RES_hhdet_in_tes!H134=0,"",RES_hhdet_in_tes!H134/RES_hhdet_in_fec!H134)</f>
        <v>1</v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>
        <f>IF(RES_hhdet_in_tes!F135=0,"",RES_hhdet_in_tes!F135/RES_hhdet_in_fec!F135)</f>
        <v>0.65969055102280838</v>
      </c>
      <c r="G135" s="112">
        <f>IF(RES_hhdet_in_tes!G135=0,"",RES_hhdet_in_tes!G135/RES_hhdet_in_fec!G135)</f>
        <v>0.66106241644979202</v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0.66588153800867722</v>
      </c>
      <c r="K135" s="112">
        <f>IF(RES_hhdet_in_tes!K135=0,"",RES_hhdet_in_tes!K135/RES_hhdet_in_fec!K135)</f>
        <v>0.66794244007492631</v>
      </c>
      <c r="L135" s="112">
        <f>IF(RES_hhdet_in_tes!L135=0,"",RES_hhdet_in_tes!L135/RES_hhdet_in_fec!L135)</f>
        <v>0.67031198100526046</v>
      </c>
      <c r="M135" s="112" t="str">
        <f>IF(RES_hhdet_in_tes!M135=0,"",RES_hhdet_in_tes!M135/RES_hhdet_in_fec!M135)</f>
        <v/>
      </c>
      <c r="N135" s="112">
        <f>IF(RES_hhdet_in_tes!N135=0,"",RES_hhdet_in_tes!N135/RES_hhdet_in_fec!N135)</f>
        <v>0.68224474468541652</v>
      </c>
      <c r="O135" s="112">
        <f>IF(RES_hhdet_in_tes!O135=0,"",RES_hhdet_in_tes!O135/RES_hhdet_in_fec!O135)</f>
        <v>0.6935714500978144</v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>
        <f>IF(RES_hhdet_in_tes!R135=0,"",RES_hhdet_in_tes!R135/RES_hhdet_in_fec!R135)</f>
        <v>0.73202129886531464</v>
      </c>
      <c r="S135" s="112">
        <f>IF(RES_hhdet_in_tes!S135=0,"",RES_hhdet_in_tes!S135/RES_hhdet_in_fec!S135)</f>
        <v>0.74131256297808046</v>
      </c>
      <c r="T135" s="112">
        <f>IF(RES_hhdet_in_tes!T135=0,"",RES_hhdet_in_tes!T135/RES_hhdet_in_fec!T135)</f>
        <v>0.75053172191141393</v>
      </c>
      <c r="U135" s="112">
        <f>IF(RES_hhdet_in_tes!U135=0,"",RES_hhdet_in_tes!U135/RES_hhdet_in_fec!U135)</f>
        <v>0.75977145332137408</v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>
        <f>IF(RES_hhdet_in_tes!F136=0,"",RES_hhdet_in_tes!F136/RES_hhdet_in_fec!F136)</f>
        <v>0.90919907138059197</v>
      </c>
      <c r="G136" s="113">
        <f>IF(RES_hhdet_in_tes!G136=0,"",RES_hhdet_in_tes!G136/RES_hhdet_in_fec!G136)</f>
        <v>0.92345380712646952</v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>
        <f>IF(RES_hhdet_in_tes!J136=0,"",RES_hhdet_in_tes!J136/RES_hhdet_in_fec!J136)</f>
        <v>0.91495460193724132</v>
      </c>
      <c r="K136" s="113">
        <f>IF(RES_hhdet_in_tes!K136=0,"",RES_hhdet_in_tes!K136/RES_hhdet_in_fec!K136)</f>
        <v>0.93204577066232641</v>
      </c>
      <c r="L136" s="113">
        <f>IF(RES_hhdet_in_tes!L136=0,"",RES_hhdet_in_tes!L136/RES_hhdet_in_fec!L136)</f>
        <v>0.9358232878668209</v>
      </c>
      <c r="M136" s="113" t="str">
        <f>IF(RES_hhdet_in_tes!M136=0,"",RES_hhdet_in_tes!M136/RES_hhdet_in_fec!M136)</f>
        <v/>
      </c>
      <c r="N136" s="113">
        <f>IF(RES_hhdet_in_tes!N136=0,"",RES_hhdet_in_tes!N136/RES_hhdet_in_fec!N136)</f>
        <v>0.94466876940163147</v>
      </c>
      <c r="O136" s="113">
        <f>IF(RES_hhdet_in_tes!O136=0,"",RES_hhdet_in_tes!O136/RES_hhdet_in_fec!O136)</f>
        <v>0.95022643954213337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>
        <f>IF(RES_hhdet_in_tes!R136=0,"",RES_hhdet_in_tes!R136/RES_hhdet_in_fec!R136)</f>
        <v>0.95642891433129906</v>
      </c>
      <c r="S136" s="113">
        <f>IF(RES_hhdet_in_tes!S136=0,"",RES_hhdet_in_tes!S136/RES_hhdet_in_fec!S136)</f>
        <v>0.95450053873850893</v>
      </c>
      <c r="T136" s="113">
        <f>IF(RES_hhdet_in_tes!T136=0,"",RES_hhdet_in_tes!T136/RES_hhdet_in_fec!T136)</f>
        <v>0.96035519549708726</v>
      </c>
      <c r="U136" s="113">
        <f>IF(RES_hhdet_in_tes!U136=0,"",RES_hhdet_in_tes!U136/RES_hhdet_in_fec!U136)</f>
        <v>0.95517552286265095</v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>
        <f>IF(RES_hhdet_in_tes!Y136=0,"",RES_hhdet_in_tes!Y136/RES_hhdet_in_fec!Y136)</f>
        <v>0.95833366634086714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>
        <f>IF(RES_hhdet_in_tes!F137=0,"",RES_hhdet_in_tes!F137/RES_hhdet_in_fec!F137)</f>
        <v>0.65969055102280838</v>
      </c>
      <c r="G137" s="111">
        <f>IF(RES_hhdet_in_tes!G137=0,"",RES_hhdet_in_tes!G137/RES_hhdet_in_fec!G137)</f>
        <v>0.66106241644979202</v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>
        <f>IF(RES_hhdet_in_tes!J137=0,"",RES_hhdet_in_tes!J137/RES_hhdet_in_fec!J137)</f>
        <v>0.66588153800867722</v>
      </c>
      <c r="K137" s="111">
        <f>IF(RES_hhdet_in_tes!K137=0,"",RES_hhdet_in_tes!K137/RES_hhdet_in_fec!K137)</f>
        <v>0.66794244007492631</v>
      </c>
      <c r="L137" s="111">
        <f>IF(RES_hhdet_in_tes!L137=0,"",RES_hhdet_in_tes!L137/RES_hhdet_in_fec!L137)</f>
        <v>0.67031198100526046</v>
      </c>
      <c r="M137" s="111" t="str">
        <f>IF(RES_hhdet_in_tes!M137=0,"",RES_hhdet_in_tes!M137/RES_hhdet_in_fec!M137)</f>
        <v/>
      </c>
      <c r="N137" s="111">
        <f>IF(RES_hhdet_in_tes!N137=0,"",RES_hhdet_in_tes!N137/RES_hhdet_in_fec!N137)</f>
        <v>0.68224474468541652</v>
      </c>
      <c r="O137" s="111">
        <f>IF(RES_hhdet_in_tes!O137=0,"",RES_hhdet_in_tes!O137/RES_hhdet_in_fec!O137)</f>
        <v>0.6935714500978144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>
        <f>IF(RES_hhdet_in_tes!R137=0,"",RES_hhdet_in_tes!R137/RES_hhdet_in_fec!R137)</f>
        <v>0.73202129886531464</v>
      </c>
      <c r="S137" s="111">
        <f>IF(RES_hhdet_in_tes!S137=0,"",RES_hhdet_in_tes!S137/RES_hhdet_in_fec!S137)</f>
        <v>0.74131256297808046</v>
      </c>
      <c r="T137" s="111">
        <f>IF(RES_hhdet_in_tes!T137=0,"",RES_hhdet_in_tes!T137/RES_hhdet_in_fec!T137)</f>
        <v>0.75053172191141404</v>
      </c>
      <c r="U137" s="111">
        <f>IF(RES_hhdet_in_tes!U137=0,"",RES_hhdet_in_tes!U137/RES_hhdet_in_fec!U137)</f>
        <v>0.75977145332137408</v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>
        <f>IF(RES_hhdet_in_tes!Y137=0,"",RES_hhdet_in_tes!Y137/RES_hhdet_in_fec!Y137)</f>
        <v>0.80004641103718621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 t="str">
        <f>IF(RES_hhdet_in_tes!M138=0,"",RES_hhdet_in_tes!M138/RES_hhdet_in_fec!M138)</f>
        <v/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>
        <f>IF(RES_hhdet_in_tes!F139=0,"",RES_hhdet_in_tes!F139/RES_hhdet_in_fec!F139)</f>
        <v>0.71146153410136292</v>
      </c>
      <c r="G139" s="124">
        <f>IF(RES_hhdet_in_tes!G139=0,"",RES_hhdet_in_tes!G139/RES_hhdet_in_fec!G139)</f>
        <v>0.72457890813773806</v>
      </c>
      <c r="H139" s="124">
        <f>IF(RES_hhdet_in_tes!H139=0,"",RES_hhdet_in_tes!H139/RES_hhdet_in_fec!H139)</f>
        <v>0.73051724705700793</v>
      </c>
      <c r="I139" s="124" t="str">
        <f>IF(RES_hhdet_in_tes!I139=0,"",RES_hhdet_in_tes!I139/RES_hhdet_in_fec!I139)</f>
        <v/>
      </c>
      <c r="J139" s="124">
        <f>IF(RES_hhdet_in_tes!J139=0,"",RES_hhdet_in_tes!J139/RES_hhdet_in_fec!J139)</f>
        <v>0.68313070957344746</v>
      </c>
      <c r="K139" s="124">
        <f>IF(RES_hhdet_in_tes!K139=0,"",RES_hhdet_in_tes!K139/RES_hhdet_in_fec!K139)</f>
        <v>0.71468010127680803</v>
      </c>
      <c r="L139" s="124">
        <f>IF(RES_hhdet_in_tes!L139=0,"",RES_hhdet_in_tes!L139/RES_hhdet_in_fec!L139)</f>
        <v>0.71881427858642621</v>
      </c>
      <c r="M139" s="124">
        <f>IF(RES_hhdet_in_tes!M139=0,"",RES_hhdet_in_tes!M139/RES_hhdet_in_fec!M139)</f>
        <v>0.725511792413703</v>
      </c>
      <c r="N139" s="124">
        <f>IF(RES_hhdet_in_tes!N139=0,"",RES_hhdet_in_tes!N139/RES_hhdet_in_fec!N139)</f>
        <v>0.71497473001989631</v>
      </c>
      <c r="O139" s="124">
        <f>IF(RES_hhdet_in_tes!O139=0,"",RES_hhdet_in_tes!O139/RES_hhdet_in_fec!O139)</f>
        <v>0.73663628395238157</v>
      </c>
      <c r="P139" s="124">
        <f>IF(RES_hhdet_in_tes!P139=0,"",RES_hhdet_in_tes!P139/RES_hhdet_in_fec!P139)</f>
        <v>0.71784608287885066</v>
      </c>
      <c r="Q139" s="124">
        <f>IF(RES_hhdet_in_tes!Q139=0,"",RES_hhdet_in_tes!Q139/RES_hhdet_in_fec!Q139)</f>
        <v>0.74569518436354865</v>
      </c>
      <c r="R139" s="124">
        <f>IF(RES_hhdet_in_tes!R139=0,"",RES_hhdet_in_tes!R139/RES_hhdet_in_fec!R139)</f>
        <v>0.73534120321856722</v>
      </c>
      <c r="S139" s="124">
        <f>IF(RES_hhdet_in_tes!S139=0,"",RES_hhdet_in_tes!S139/RES_hhdet_in_fec!S139)</f>
        <v>0.77364850925453033</v>
      </c>
      <c r="T139" s="124">
        <f>IF(RES_hhdet_in_tes!T139=0,"",RES_hhdet_in_tes!T139/RES_hhdet_in_fec!T139)</f>
        <v>0.76730043534412218</v>
      </c>
      <c r="U139" s="124">
        <f>IF(RES_hhdet_in_tes!U139=0,"",RES_hhdet_in_tes!U139/RES_hhdet_in_fec!U139)</f>
        <v>0.78044545121106945</v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>
        <f>IF(RES_hhdet_in_tes!Y139=0,"",RES_hhdet_in_tes!Y139/RES_hhdet_in_fec!Y139)</f>
        <v>0.77625055965197753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>
        <f>IF(RES_hhdet_in_tes!F140=0,"",RES_hhdet_in_tes!F140/RES_hhdet_in_fec!F140)</f>
        <v>0.62298709772194449</v>
      </c>
      <c r="G140" s="111">
        <f>IF(RES_hhdet_in_tes!G140=0,"",RES_hhdet_in_tes!G140/RES_hhdet_in_fec!G140)</f>
        <v>0.62308105071777309</v>
      </c>
      <c r="H140" s="111">
        <f>IF(RES_hhdet_in_tes!H140=0,"",RES_hhdet_in_tes!H140/RES_hhdet_in_fec!H140)</f>
        <v>0.62317501069372427</v>
      </c>
      <c r="I140" s="111" t="str">
        <f>IF(RES_hhdet_in_tes!I140=0,"",RES_hhdet_in_tes!I140/RES_hhdet_in_fec!I140)</f>
        <v/>
      </c>
      <c r="J140" s="111">
        <f>IF(RES_hhdet_in_tes!J140=0,"",RES_hhdet_in_tes!J140/RES_hhdet_in_fec!J140)</f>
        <v>0.6233629631946408</v>
      </c>
      <c r="K140" s="111">
        <f>IF(RES_hhdet_in_tes!K140=0,"",RES_hhdet_in_tes!K140/RES_hhdet_in_fec!K140)</f>
        <v>0.62345696811871409</v>
      </c>
      <c r="L140" s="111">
        <f>IF(RES_hhdet_in_tes!L140=0,"",RES_hhdet_in_tes!L140/RES_hhdet_in_fec!L140)</f>
        <v>0.62355099558221661</v>
      </c>
      <c r="M140" s="111">
        <f>IF(RES_hhdet_in_tes!M140=0,"",RES_hhdet_in_tes!M140/RES_hhdet_in_fec!M140)</f>
        <v>0.62362240407424652</v>
      </c>
      <c r="N140" s="111">
        <f>IF(RES_hhdet_in_tes!N140=0,"",RES_hhdet_in_tes!N140/RES_hhdet_in_fec!N140)</f>
        <v>0.62366231806235206</v>
      </c>
      <c r="O140" s="111">
        <f>IF(RES_hhdet_in_tes!O140=0,"",RES_hhdet_in_tes!O140/RES_hhdet_in_fec!O140)</f>
        <v>0.62368617360455259</v>
      </c>
      <c r="P140" s="111">
        <f>IF(RES_hhdet_in_tes!P140=0,"",RES_hhdet_in_tes!P140/RES_hhdet_in_fec!P140)</f>
        <v>0.62375273855144764</v>
      </c>
      <c r="Q140" s="111">
        <f>IF(RES_hhdet_in_tes!Q140=0,"",RES_hhdet_in_tes!Q140/RES_hhdet_in_fec!Q140)</f>
        <v>0.62402367343518139</v>
      </c>
      <c r="R140" s="111">
        <f>IF(RES_hhdet_in_tes!R140=0,"",RES_hhdet_in_tes!R140/RES_hhdet_in_fec!R140)</f>
        <v>0.624735351909951</v>
      </c>
      <c r="S140" s="111">
        <f>IF(RES_hhdet_in_tes!S140=0,"",RES_hhdet_in_tes!S140/RES_hhdet_in_fec!S140)</f>
        <v>0.62573925572176059</v>
      </c>
      <c r="T140" s="111">
        <f>IF(RES_hhdet_in_tes!T140=0,"",RES_hhdet_in_tes!T140/RES_hhdet_in_fec!T140)</f>
        <v>0.62684073504040327</v>
      </c>
      <c r="U140" s="111">
        <f>IF(RES_hhdet_in_tes!U140=0,"",RES_hhdet_in_tes!U140/RES_hhdet_in_fec!U140)</f>
        <v>0.62784514003567482</v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>
        <f>IF(RES_hhdet_in_tes!Y140=0,"",RES_hhdet_in_tes!Y140/RES_hhdet_in_fec!Y140)</f>
        <v>0.62932064241032759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>
        <f>IF(RES_hhdet_in_tes!F141=0,"",RES_hhdet_in_tes!F141/RES_hhdet_in_fec!F141)</f>
        <v>0.77869240926937744</v>
      </c>
      <c r="G141" s="45">
        <f>IF(RES_hhdet_in_tes!G141=0,"",RES_hhdet_in_tes!G141/RES_hhdet_in_fec!G141)</f>
        <v>0.78001112830015151</v>
      </c>
      <c r="H141" s="45">
        <f>IF(RES_hhdet_in_tes!H141=0,"",RES_hhdet_in_tes!H141/RES_hhdet_in_fec!H141)</f>
        <v>0.78137660359112227</v>
      </c>
      <c r="I141" s="45" t="str">
        <f>IF(RES_hhdet_in_tes!I141=0,"",RES_hhdet_in_tes!I141/RES_hhdet_in_fec!I141)</f>
        <v/>
      </c>
      <c r="J141" s="45">
        <f>IF(RES_hhdet_in_tes!J141=0,"",RES_hhdet_in_tes!J141/RES_hhdet_in_fec!J141)</f>
        <v>0.78432558333086722</v>
      </c>
      <c r="K141" s="45">
        <f>IF(RES_hhdet_in_tes!K141=0,"",RES_hhdet_in_tes!K141/RES_hhdet_in_fec!K141)</f>
        <v>0.7859921430453175</v>
      </c>
      <c r="L141" s="45">
        <f>IF(RES_hhdet_in_tes!L141=0,"",RES_hhdet_in_tes!L141/RES_hhdet_in_fec!L141)</f>
        <v>0.78780968283913599</v>
      </c>
      <c r="M141" s="45">
        <f>IF(RES_hhdet_in_tes!M141=0,"",RES_hhdet_in_tes!M141/RES_hhdet_in_fec!M141)</f>
        <v>0.7904083631086013</v>
      </c>
      <c r="N141" s="45">
        <f>IF(RES_hhdet_in_tes!N141=0,"",RES_hhdet_in_tes!N141/RES_hhdet_in_fec!N141)</f>
        <v>0.79396758452922045</v>
      </c>
      <c r="O141" s="45">
        <f>IF(RES_hhdet_in_tes!O141=0,"",RES_hhdet_in_tes!O141/RES_hhdet_in_fec!O141)</f>
        <v>0.79891276650379162</v>
      </c>
      <c r="P141" s="45">
        <f>IF(RES_hhdet_in_tes!P141=0,"",RES_hhdet_in_tes!P141/RES_hhdet_in_fec!P141)</f>
        <v>0.80545256416801725</v>
      </c>
      <c r="Q141" s="45">
        <f>IF(RES_hhdet_in_tes!Q141=0,"",RES_hhdet_in_tes!Q141/RES_hhdet_in_fec!Q141)</f>
        <v>0.81391512613252637</v>
      </c>
      <c r="R141" s="45">
        <f>IF(RES_hhdet_in_tes!R141=0,"",RES_hhdet_in_tes!R141/RES_hhdet_in_fec!R141)</f>
        <v>0.8254306497057633</v>
      </c>
      <c r="S141" s="45">
        <f>IF(RES_hhdet_in_tes!S141=0,"",RES_hhdet_in_tes!S141/RES_hhdet_in_fec!S141)</f>
        <v>0.83984032883014592</v>
      </c>
      <c r="T141" s="45">
        <f>IF(RES_hhdet_in_tes!T141=0,"",RES_hhdet_in_tes!T141/RES_hhdet_in_fec!T141)</f>
        <v>0.85535313970152504</v>
      </c>
      <c r="U141" s="45">
        <f>IF(RES_hhdet_in_tes!U141=0,"",RES_hhdet_in_tes!U141/RES_hhdet_in_fec!U141)</f>
        <v>0.87017805851579322</v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>
        <f>IF(RES_hhdet_in_tes!Y141=0,"",RES_hhdet_in_tes!Y141/RES_hhdet_in_fec!Y141)</f>
        <v>0.90528606878351614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1.2062991588052994</v>
      </c>
      <c r="D143" s="119">
        <f>IF(RES_hhdet_in_tes!D143=0,"",RES_hhdet_in_tes!D143/RES_hhdet_in_fec!D143)</f>
        <v>1.2216838401665224</v>
      </c>
      <c r="E143" s="119">
        <f>IF(RES_hhdet_in_tes!E143=0,"",RES_hhdet_in_tes!E143/RES_hhdet_in_fec!E143)</f>
        <v>1.3470855846828662</v>
      </c>
      <c r="F143" s="119">
        <f>IF(RES_hhdet_in_tes!F143=0,"",RES_hhdet_in_tes!F143/RES_hhdet_in_fec!F143)</f>
        <v>1.325058390006101</v>
      </c>
      <c r="G143" s="119">
        <f>IF(RES_hhdet_in_tes!G143=0,"",RES_hhdet_in_tes!G143/RES_hhdet_in_fec!G143)</f>
        <v>1.4795861263494188</v>
      </c>
      <c r="H143" s="119">
        <f>IF(RES_hhdet_in_tes!H143=0,"",RES_hhdet_in_tes!H143/RES_hhdet_in_fec!H143)</f>
        <v>1.4740439328665316</v>
      </c>
      <c r="I143" s="119">
        <f>IF(RES_hhdet_in_tes!I143=0,"",RES_hhdet_in_tes!I143/RES_hhdet_in_fec!I143)</f>
        <v>1.5506192084964299</v>
      </c>
      <c r="J143" s="119">
        <f>IF(RES_hhdet_in_tes!J143=0,"",RES_hhdet_in_tes!J143/RES_hhdet_in_fec!J143)</f>
        <v>1.6095988082422974</v>
      </c>
      <c r="K143" s="119">
        <f>IF(RES_hhdet_in_tes!K143=0,"",RES_hhdet_in_tes!K143/RES_hhdet_in_fec!K143)</f>
        <v>1.6590793823914018</v>
      </c>
      <c r="L143" s="119">
        <f>IF(RES_hhdet_in_tes!L143=0,"",RES_hhdet_in_tes!L143/RES_hhdet_in_fec!L143)</f>
        <v>1.763456483184169</v>
      </c>
      <c r="M143" s="119">
        <f>IF(RES_hhdet_in_tes!M143=0,"",RES_hhdet_in_tes!M143/RES_hhdet_in_fec!M143)</f>
        <v>1.7015451931538652</v>
      </c>
      <c r="N143" s="119">
        <f>IF(RES_hhdet_in_tes!N143=0,"",RES_hhdet_in_tes!N143/RES_hhdet_in_fec!N143)</f>
        <v>1.88611328592002</v>
      </c>
      <c r="O143" s="119">
        <f>IF(RES_hhdet_in_tes!O143=0,"",RES_hhdet_in_tes!O143/RES_hhdet_in_fec!O143)</f>
        <v>1.959975207199073</v>
      </c>
      <c r="P143" s="119">
        <f>IF(RES_hhdet_in_tes!P143=0,"",RES_hhdet_in_tes!P143/RES_hhdet_in_fec!P143)</f>
        <v>1.8690685142930616</v>
      </c>
      <c r="Q143" s="119">
        <f>IF(RES_hhdet_in_tes!Q143=0,"",RES_hhdet_in_tes!Q143/RES_hhdet_in_fec!Q143)</f>
        <v>2.0789038957615658</v>
      </c>
      <c r="R143" s="119">
        <f>IF(RES_hhdet_in_tes!R143=0,"",RES_hhdet_in_tes!R143/RES_hhdet_in_fec!R143)</f>
        <v>2.0419647922534665</v>
      </c>
      <c r="S143" s="119">
        <f>IF(RES_hhdet_in_tes!S143=0,"",RES_hhdet_in_tes!S143/RES_hhdet_in_fec!S143)</f>
        <v>2.0890389255426665</v>
      </c>
      <c r="T143" s="119">
        <f>IF(RES_hhdet_in_tes!T143=0,"",RES_hhdet_in_tes!T143/RES_hhdet_in_fec!T143)</f>
        <v>2.0059655839680373</v>
      </c>
      <c r="U143" s="119">
        <f>IF(RES_hhdet_in_tes!U143=0,"",RES_hhdet_in_tes!U143/RES_hhdet_in_fec!U143)</f>
        <v>1.8046457729158329</v>
      </c>
      <c r="V143" s="119">
        <f>IF(RES_hhdet_in_tes!V143=0,"",RES_hhdet_in_tes!V143/RES_hhdet_in_fec!V143)</f>
        <v>1.5018909949400554</v>
      </c>
      <c r="W143" s="119">
        <f>IF(RES_hhdet_in_tes!W143=0,"",RES_hhdet_in_tes!W143/RES_hhdet_in_fec!W143)</f>
        <v>2.2260043447083455</v>
      </c>
      <c r="X143" s="119">
        <f>IF(RES_hhdet_in_tes!X143=0,"",RES_hhdet_in_tes!X143/RES_hhdet_in_fec!X143)</f>
        <v>2.233540584716005</v>
      </c>
      <c r="Y143" s="119">
        <f>IF(RES_hhdet_in_tes!Y143=0,"",RES_hhdet_in_tes!Y143/RES_hhdet_in_fec!Y143)</f>
        <v>2.1097321895043684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1.6518644863861038</v>
      </c>
      <c r="D144" s="124">
        <f>IF(RES_hhdet_in_tes!D144=0,"",RES_hhdet_in_tes!D144/RES_hhdet_in_fec!D144)</f>
        <v>1.7496698291063866</v>
      </c>
      <c r="E144" s="124">
        <f>IF(RES_hhdet_in_tes!E144=0,"",RES_hhdet_in_tes!E144/RES_hhdet_in_fec!E144)</f>
        <v>1.8491218536526854</v>
      </c>
      <c r="F144" s="124">
        <f>IF(RES_hhdet_in_tes!F144=0,"",RES_hhdet_in_tes!F144/RES_hhdet_in_fec!F144)</f>
        <v>1.9492617688070037</v>
      </c>
      <c r="G144" s="124">
        <f>IF(RES_hhdet_in_tes!G144=0,"",RES_hhdet_in_tes!G144/RES_hhdet_in_fec!G144)</f>
        <v>2.0509631561123181</v>
      </c>
      <c r="H144" s="124">
        <f>IF(RES_hhdet_in_tes!H144=0,"",RES_hhdet_in_tes!H144/RES_hhdet_in_fec!H144)</f>
        <v>2.1541209249151567</v>
      </c>
      <c r="I144" s="124">
        <f>IF(RES_hhdet_in_tes!I144=0,"",RES_hhdet_in_tes!I144/RES_hhdet_in_fec!I144)</f>
        <v>2.2589522364048937</v>
      </c>
      <c r="J144" s="124">
        <f>IF(RES_hhdet_in_tes!J144=0,"",RES_hhdet_in_tes!J144/RES_hhdet_in_fec!J144)</f>
        <v>2.3663424888784959</v>
      </c>
      <c r="K144" s="124">
        <f>IF(RES_hhdet_in_tes!K144=0,"",RES_hhdet_in_tes!K144/RES_hhdet_in_fec!K144)</f>
        <v>2.4770472418723557</v>
      </c>
      <c r="L144" s="124">
        <f>IF(RES_hhdet_in_tes!L144=0,"",RES_hhdet_in_tes!L144/RES_hhdet_in_fec!L144)</f>
        <v>2.5912736235665772</v>
      </c>
      <c r="M144" s="124">
        <f>IF(RES_hhdet_in_tes!M144=0,"",RES_hhdet_in_tes!M144/RES_hhdet_in_fec!M144)</f>
        <v>2.7309488464671094</v>
      </c>
      <c r="N144" s="124">
        <f>IF(RES_hhdet_in_tes!N144=0,"",RES_hhdet_in_tes!N144/RES_hhdet_in_fec!N144)</f>
        <v>2.9036342754536921</v>
      </c>
      <c r="O144" s="124">
        <f>IF(RES_hhdet_in_tes!O144=0,"",RES_hhdet_in_tes!O144/RES_hhdet_in_fec!O144)</f>
        <v>3.1119276461549639</v>
      </c>
      <c r="P144" s="124">
        <f>IF(RES_hhdet_in_tes!P144=0,"",RES_hhdet_in_tes!P144/RES_hhdet_in_fec!P144)</f>
        <v>3.3348264145849509</v>
      </c>
      <c r="Q144" s="124">
        <f>IF(RES_hhdet_in_tes!Q144=0,"",RES_hhdet_in_tes!Q144/RES_hhdet_in_fec!Q144)</f>
        <v>3.5081676592366939</v>
      </c>
      <c r="R144" s="124">
        <f>IF(RES_hhdet_in_tes!R144=0,"",RES_hhdet_in_tes!R144/RES_hhdet_in_fec!R144)</f>
        <v>3.5090035722418982</v>
      </c>
      <c r="S144" s="124">
        <f>IF(RES_hhdet_in_tes!S144=0,"",RES_hhdet_in_tes!S144/RES_hhdet_in_fec!S144)</f>
        <v>3.5090964514646985</v>
      </c>
      <c r="T144" s="124">
        <f>IF(RES_hhdet_in_tes!T144=0,"",RES_hhdet_in_tes!T144/RES_hhdet_in_fec!T144)</f>
        <v>3.5091996506011434</v>
      </c>
      <c r="U144" s="124">
        <f>IF(RES_hhdet_in_tes!U144=0,"",RES_hhdet_in_tes!U144/RES_hhdet_in_fec!U144)</f>
        <v>3.5093143163083047</v>
      </c>
      <c r="V144" s="124">
        <f>IF(RES_hhdet_in_tes!V144=0,"",RES_hhdet_in_tes!V144/RES_hhdet_in_fec!V144)</f>
        <v>3.5196342299527972</v>
      </c>
      <c r="W144" s="124">
        <f>IF(RES_hhdet_in_tes!W144=0,"",RES_hhdet_in_tes!W144/RES_hhdet_in_fec!W144)</f>
        <v>3.5746021792744003</v>
      </c>
      <c r="X144" s="124">
        <f>IF(RES_hhdet_in_tes!X144=0,"",RES_hhdet_in_tes!X144/RES_hhdet_in_fec!X144)</f>
        <v>3.6482202904091228</v>
      </c>
      <c r="Y144" s="124">
        <f>IF(RES_hhdet_in_tes!Y144=0,"",RES_hhdet_in_tes!Y144/RES_hhdet_in_fec!Y144)</f>
        <v>3.7327002455789593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1.6518644863861038</v>
      </c>
      <c r="D145" s="111">
        <f>IF(RES_hhdet_in_tes!D145=0,"",RES_hhdet_in_tes!D145/RES_hhdet_in_fec!D145)</f>
        <v>1.7496698291063866</v>
      </c>
      <c r="E145" s="111">
        <f>IF(RES_hhdet_in_tes!E145=0,"",RES_hhdet_in_tes!E145/RES_hhdet_in_fec!E145)</f>
        <v>1.8491218536526854</v>
      </c>
      <c r="F145" s="111">
        <f>IF(RES_hhdet_in_tes!F145=0,"",RES_hhdet_in_tes!F145/RES_hhdet_in_fec!F145)</f>
        <v>1.9492617688070037</v>
      </c>
      <c r="G145" s="111">
        <f>IF(RES_hhdet_in_tes!G145=0,"",RES_hhdet_in_tes!G145/RES_hhdet_in_fec!G145)</f>
        <v>2.0509631561123181</v>
      </c>
      <c r="H145" s="111">
        <f>IF(RES_hhdet_in_tes!H145=0,"",RES_hhdet_in_tes!H145/RES_hhdet_in_fec!H145)</f>
        <v>2.1541209249151567</v>
      </c>
      <c r="I145" s="111">
        <f>IF(RES_hhdet_in_tes!I145=0,"",RES_hhdet_in_tes!I145/RES_hhdet_in_fec!I145)</f>
        <v>2.2589522364048937</v>
      </c>
      <c r="J145" s="111">
        <f>IF(RES_hhdet_in_tes!J145=0,"",RES_hhdet_in_tes!J145/RES_hhdet_in_fec!J145)</f>
        <v>2.3663424888784959</v>
      </c>
      <c r="K145" s="111">
        <f>IF(RES_hhdet_in_tes!K145=0,"",RES_hhdet_in_tes!K145/RES_hhdet_in_fec!K145)</f>
        <v>2.4770472418723557</v>
      </c>
      <c r="L145" s="111">
        <f>IF(RES_hhdet_in_tes!L145=0,"",RES_hhdet_in_tes!L145/RES_hhdet_in_fec!L145)</f>
        <v>2.5912736235665772</v>
      </c>
      <c r="M145" s="111">
        <f>IF(RES_hhdet_in_tes!M145=0,"",RES_hhdet_in_tes!M145/RES_hhdet_in_fec!M145)</f>
        <v>2.7309488464671094</v>
      </c>
      <c r="N145" s="111">
        <f>IF(RES_hhdet_in_tes!N145=0,"",RES_hhdet_in_tes!N145/RES_hhdet_in_fec!N145)</f>
        <v>2.9036342754536921</v>
      </c>
      <c r="O145" s="111">
        <f>IF(RES_hhdet_in_tes!O145=0,"",RES_hhdet_in_tes!O145/RES_hhdet_in_fec!O145)</f>
        <v>3.1119276461549639</v>
      </c>
      <c r="P145" s="111">
        <f>IF(RES_hhdet_in_tes!P145=0,"",RES_hhdet_in_tes!P145/RES_hhdet_in_fec!P145)</f>
        <v>3.3348264145849509</v>
      </c>
      <c r="Q145" s="111">
        <f>IF(RES_hhdet_in_tes!Q145=0,"",RES_hhdet_in_tes!Q145/RES_hhdet_in_fec!Q145)</f>
        <v>3.5081676592366939</v>
      </c>
      <c r="R145" s="111">
        <f>IF(RES_hhdet_in_tes!R145=0,"",RES_hhdet_in_tes!R145/RES_hhdet_in_fec!R145)</f>
        <v>3.5090035722418982</v>
      </c>
      <c r="S145" s="111">
        <f>IF(RES_hhdet_in_tes!S145=0,"",RES_hhdet_in_tes!S145/RES_hhdet_in_fec!S145)</f>
        <v>3.5090964514646985</v>
      </c>
      <c r="T145" s="111">
        <f>IF(RES_hhdet_in_tes!T145=0,"",RES_hhdet_in_tes!T145/RES_hhdet_in_fec!T145)</f>
        <v>3.5091996506011434</v>
      </c>
      <c r="U145" s="111">
        <f>IF(RES_hhdet_in_tes!U145=0,"",RES_hhdet_in_tes!U145/RES_hhdet_in_fec!U145)</f>
        <v>3.5093143163083047</v>
      </c>
      <c r="V145" s="111">
        <f>IF(RES_hhdet_in_tes!V145=0,"",RES_hhdet_in_tes!V145/RES_hhdet_in_fec!V145)</f>
        <v>3.5196342299527972</v>
      </c>
      <c r="W145" s="111">
        <f>IF(RES_hhdet_in_tes!W145=0,"",RES_hhdet_in_tes!W145/RES_hhdet_in_fec!W145)</f>
        <v>3.5746021792744003</v>
      </c>
      <c r="X145" s="111">
        <f>IF(RES_hhdet_in_tes!X145=0,"",RES_hhdet_in_tes!X145/RES_hhdet_in_fec!X145)</f>
        <v>3.6482202904091228</v>
      </c>
      <c r="Y145" s="111">
        <f>IF(RES_hhdet_in_tes!Y145=0,"",RES_hhdet_in_tes!Y145/RES_hhdet_in_fec!Y145)</f>
        <v>3.7327002455789593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2.3024124972365234</v>
      </c>
      <c r="D146" s="124">
        <f>IF(RES_hhdet_in_tes!D146=0,"",RES_hhdet_in_tes!D146/RES_hhdet_in_fec!D146)</f>
        <v>2.3995607234196634</v>
      </c>
      <c r="E146" s="124">
        <f>IF(RES_hhdet_in_tes!E146=0,"",RES_hhdet_in_tes!E146/RES_hhdet_in_fec!E146)</f>
        <v>2.4981653883196517</v>
      </c>
      <c r="F146" s="124">
        <f>IF(RES_hhdet_in_tes!F146=0,"",RES_hhdet_in_tes!F146/RES_hhdet_in_fec!F146)</f>
        <v>2.5975620023931123</v>
      </c>
      <c r="G146" s="124">
        <f>IF(RES_hhdet_in_tes!G146=0,"",RES_hhdet_in_tes!G146/RES_hhdet_in_fec!G146)</f>
        <v>2.6983264024937252</v>
      </c>
      <c r="H146" s="124">
        <f>IF(RES_hhdet_in_tes!H146=0,"",RES_hhdet_in_tes!H146/RES_hhdet_in_fec!H146)</f>
        <v>2.800368089171926</v>
      </c>
      <c r="I146" s="124">
        <f>IF(RES_hhdet_in_tes!I146=0,"",RES_hhdet_in_tes!I146/RES_hhdet_in_fec!I146)</f>
        <v>2.9038077687773862</v>
      </c>
      <c r="J146" s="124">
        <f>IF(RES_hhdet_in_tes!J146=0,"",RES_hhdet_in_tes!J146/RES_hhdet_in_fec!J146)</f>
        <v>3.0091864380942828</v>
      </c>
      <c r="K146" s="124">
        <f>IF(RES_hhdet_in_tes!K146=0,"",RES_hhdet_in_tes!K146/RES_hhdet_in_fec!K146)</f>
        <v>3.1169326116838958</v>
      </c>
      <c r="L146" s="124">
        <f>IF(RES_hhdet_in_tes!L146=0,"",RES_hhdet_in_tes!L146/RES_hhdet_in_fec!L146)</f>
        <v>3.2271031151889891</v>
      </c>
      <c r="M146" s="124">
        <f>IF(RES_hhdet_in_tes!M146=0,"",RES_hhdet_in_tes!M146/RES_hhdet_in_fec!M146)</f>
        <v>3.3533503915550162</v>
      </c>
      <c r="N146" s="124">
        <f>IF(RES_hhdet_in_tes!N146=0,"",RES_hhdet_in_tes!N146/RES_hhdet_in_fec!N146)</f>
        <v>3.4997272243072679</v>
      </c>
      <c r="O146" s="124">
        <f>IF(RES_hhdet_in_tes!O146=0,"",RES_hhdet_in_tes!O146/RES_hhdet_in_fec!O146)</f>
        <v>3.6659724916537266</v>
      </c>
      <c r="P146" s="124">
        <f>IF(RES_hhdet_in_tes!P146=0,"",RES_hhdet_in_tes!P146/RES_hhdet_in_fec!P146)</f>
        <v>3.8359072036490258</v>
      </c>
      <c r="Q146" s="124">
        <f>IF(RES_hhdet_in_tes!Q146=0,"",RES_hhdet_in_tes!Q146/RES_hhdet_in_fec!Q146)</f>
        <v>3.9663294896328223</v>
      </c>
      <c r="R146" s="124">
        <f>IF(RES_hhdet_in_tes!R146=0,"",RES_hhdet_in_tes!R146/RES_hhdet_in_fec!R146)</f>
        <v>3.9945891452266613</v>
      </c>
      <c r="S146" s="124">
        <f>IF(RES_hhdet_in_tes!S146=0,"",RES_hhdet_in_tes!S146/RES_hhdet_in_fec!S146)</f>
        <v>3.9977291069593104</v>
      </c>
      <c r="T146" s="124">
        <f>IF(RES_hhdet_in_tes!T146=0,"",RES_hhdet_in_tes!T146/RES_hhdet_in_fec!T146)</f>
        <v>4.0012179533289203</v>
      </c>
      <c r="U146" s="124">
        <f>IF(RES_hhdet_in_tes!U146=0,"",RES_hhdet_in_tes!U146/RES_hhdet_in_fec!U146)</f>
        <v>4.0050944492951537</v>
      </c>
      <c r="V146" s="124">
        <f>IF(RES_hhdet_in_tes!V146=0,"",RES_hhdet_in_tes!V146/RES_hhdet_in_fec!V146)</f>
        <v>4.0161716779455272</v>
      </c>
      <c r="W146" s="124">
        <f>IF(RES_hhdet_in_tes!W146=0,"",RES_hhdet_in_tes!W146/RES_hhdet_in_fec!W146)</f>
        <v>4.0525292903981009</v>
      </c>
      <c r="X146" s="124">
        <f>IF(RES_hhdet_in_tes!X146=0,"",RES_hhdet_in_tes!X146/RES_hhdet_in_fec!X146)</f>
        <v>4.0965738044797622</v>
      </c>
      <c r="Y146" s="124">
        <f>IF(RES_hhdet_in_tes!Y146=0,"",RES_hhdet_in_tes!Y146/RES_hhdet_in_fec!Y146)</f>
        <v>4.1462198010357101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2.3024124972365234</v>
      </c>
      <c r="D147" s="111">
        <f>IF(RES_hhdet_in_tes!D147=0,"",RES_hhdet_in_tes!D147/RES_hhdet_in_fec!D147)</f>
        <v>2.3995607234196634</v>
      </c>
      <c r="E147" s="111">
        <f>IF(RES_hhdet_in_tes!E147=0,"",RES_hhdet_in_tes!E147/RES_hhdet_in_fec!E147)</f>
        <v>2.4981653883196517</v>
      </c>
      <c r="F147" s="111">
        <f>IF(RES_hhdet_in_tes!F147=0,"",RES_hhdet_in_tes!F147/RES_hhdet_in_fec!F147)</f>
        <v>2.5975620023931123</v>
      </c>
      <c r="G147" s="111">
        <f>IF(RES_hhdet_in_tes!G147=0,"",RES_hhdet_in_tes!G147/RES_hhdet_in_fec!G147)</f>
        <v>2.6983264024937252</v>
      </c>
      <c r="H147" s="111">
        <f>IF(RES_hhdet_in_tes!H147=0,"",RES_hhdet_in_tes!H147/RES_hhdet_in_fec!H147)</f>
        <v>2.800368089171926</v>
      </c>
      <c r="I147" s="111">
        <f>IF(RES_hhdet_in_tes!I147=0,"",RES_hhdet_in_tes!I147/RES_hhdet_in_fec!I147)</f>
        <v>2.9038077687773862</v>
      </c>
      <c r="J147" s="111">
        <f>IF(RES_hhdet_in_tes!J147=0,"",RES_hhdet_in_tes!J147/RES_hhdet_in_fec!J147)</f>
        <v>3.0091864380942828</v>
      </c>
      <c r="K147" s="111">
        <f>IF(RES_hhdet_in_tes!K147=0,"",RES_hhdet_in_tes!K147/RES_hhdet_in_fec!K147)</f>
        <v>3.1169326116838958</v>
      </c>
      <c r="L147" s="111">
        <f>IF(RES_hhdet_in_tes!L147=0,"",RES_hhdet_in_tes!L147/RES_hhdet_in_fec!L147)</f>
        <v>3.2271031151889891</v>
      </c>
      <c r="M147" s="111">
        <f>IF(RES_hhdet_in_tes!M147=0,"",RES_hhdet_in_tes!M147/RES_hhdet_in_fec!M147)</f>
        <v>3.3533503915550162</v>
      </c>
      <c r="N147" s="111">
        <f>IF(RES_hhdet_in_tes!N147=0,"",RES_hhdet_in_tes!N147/RES_hhdet_in_fec!N147)</f>
        <v>3.4997272243072679</v>
      </c>
      <c r="O147" s="111">
        <f>IF(RES_hhdet_in_tes!O147=0,"",RES_hhdet_in_tes!O147/RES_hhdet_in_fec!O147)</f>
        <v>3.6659724916537266</v>
      </c>
      <c r="P147" s="111">
        <f>IF(RES_hhdet_in_tes!P147=0,"",RES_hhdet_in_tes!P147/RES_hhdet_in_fec!P147)</f>
        <v>3.8359072036490258</v>
      </c>
      <c r="Q147" s="111">
        <f>IF(RES_hhdet_in_tes!Q147=0,"",RES_hhdet_in_tes!Q147/RES_hhdet_in_fec!Q147)</f>
        <v>3.9663294896328223</v>
      </c>
      <c r="R147" s="111">
        <f>IF(RES_hhdet_in_tes!R147=0,"",RES_hhdet_in_tes!R147/RES_hhdet_in_fec!R147)</f>
        <v>3.9945891452266613</v>
      </c>
      <c r="S147" s="111">
        <f>IF(RES_hhdet_in_tes!S147=0,"",RES_hhdet_in_tes!S147/RES_hhdet_in_fec!S147)</f>
        <v>3.9977291069593104</v>
      </c>
      <c r="T147" s="111">
        <f>IF(RES_hhdet_in_tes!T147=0,"",RES_hhdet_in_tes!T147/RES_hhdet_in_fec!T147)</f>
        <v>4.0012179533289203</v>
      </c>
      <c r="U147" s="111">
        <f>IF(RES_hhdet_in_tes!U147=0,"",RES_hhdet_in_tes!U147/RES_hhdet_in_fec!U147)</f>
        <v>4.0050944492951537</v>
      </c>
      <c r="V147" s="111">
        <f>IF(RES_hhdet_in_tes!V147=0,"",RES_hhdet_in_tes!V147/RES_hhdet_in_fec!V147)</f>
        <v>4.0161716779455272</v>
      </c>
      <c r="W147" s="111">
        <f>IF(RES_hhdet_in_tes!W147=0,"",RES_hhdet_in_tes!W147/RES_hhdet_in_fec!W147)</f>
        <v>4.0525292903981009</v>
      </c>
      <c r="X147" s="111">
        <f>IF(RES_hhdet_in_tes!X147=0,"",RES_hhdet_in_tes!X147/RES_hhdet_in_fec!X147)</f>
        <v>4.0965738044797622</v>
      </c>
      <c r="Y147" s="111">
        <f>IF(RES_hhdet_in_tes!Y147=0,"",RES_hhdet_in_tes!Y147/RES_hhdet_in_fec!Y147)</f>
        <v>4.1462198010357101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0.62826376496278857</v>
      </c>
      <c r="D148" s="124">
        <f>IF(RES_hhdet_in_tes!D148=0,"",RES_hhdet_in_tes!D148/RES_hhdet_in_fec!D148)</f>
        <v>0.6384716285177906</v>
      </c>
      <c r="E148" s="124">
        <f>IF(RES_hhdet_in_tes!E148=0,"",RES_hhdet_in_tes!E148/RES_hhdet_in_fec!E148)</f>
        <v>0.63551123627950978</v>
      </c>
      <c r="F148" s="124">
        <f>IF(RES_hhdet_in_tes!F148=0,"",RES_hhdet_in_tes!F148/RES_hhdet_in_fec!F148)</f>
        <v>0.63117546970666194</v>
      </c>
      <c r="G148" s="124">
        <f>IF(RES_hhdet_in_tes!G148=0,"",RES_hhdet_in_tes!G148/RES_hhdet_in_fec!G148)</f>
        <v>0.65824522525384455</v>
      </c>
      <c r="H148" s="124">
        <f>IF(RES_hhdet_in_tes!H148=0,"",RES_hhdet_in_tes!H148/RES_hhdet_in_fec!H148)</f>
        <v>0.66014037170033857</v>
      </c>
      <c r="I148" s="124">
        <f>IF(RES_hhdet_in_tes!I148=0,"",RES_hhdet_in_tes!I148/RES_hhdet_in_fec!I148)</f>
        <v>0.68420944743763756</v>
      </c>
      <c r="J148" s="124">
        <f>IF(RES_hhdet_in_tes!J148=0,"",RES_hhdet_in_tes!J148/RES_hhdet_in_fec!J148)</f>
        <v>0.69025772340103053</v>
      </c>
      <c r="K148" s="124">
        <f>IF(RES_hhdet_in_tes!K148=0,"",RES_hhdet_in_tes!K148/RES_hhdet_in_fec!K148)</f>
        <v>0.68182904700619318</v>
      </c>
      <c r="L148" s="124">
        <f>IF(RES_hhdet_in_tes!L148=0,"",RES_hhdet_in_tes!L148/RES_hhdet_in_fec!L148)</f>
        <v>0.71544632864163882</v>
      </c>
      <c r="M148" s="124">
        <f>IF(RES_hhdet_in_tes!M148=0,"",RES_hhdet_in_tes!M148/RES_hhdet_in_fec!M148)</f>
        <v>0.66937154407475807</v>
      </c>
      <c r="N148" s="124">
        <f>IF(RES_hhdet_in_tes!N148=0,"",RES_hhdet_in_tes!N148/RES_hhdet_in_fec!N148)</f>
        <v>0.70636401650964764</v>
      </c>
      <c r="O148" s="124">
        <f>IF(RES_hhdet_in_tes!O148=0,"",RES_hhdet_in_tes!O148/RES_hhdet_in_fec!O148)</f>
        <v>0.73268224585033259</v>
      </c>
      <c r="P148" s="124">
        <f>IF(RES_hhdet_in_tes!P148=0,"",RES_hhdet_in_tes!P148/RES_hhdet_in_fec!P148)</f>
        <v>0.76521596640515921</v>
      </c>
      <c r="Q148" s="124">
        <f>IF(RES_hhdet_in_tes!Q148=0,"",RES_hhdet_in_tes!Q148/RES_hhdet_in_fec!Q148)</f>
        <v>0.75653669449607797</v>
      </c>
      <c r="R148" s="124">
        <f>IF(RES_hhdet_in_tes!R148=0,"",RES_hhdet_in_tes!R148/RES_hhdet_in_fec!R148)</f>
        <v>0.78175061510392174</v>
      </c>
      <c r="S148" s="124">
        <f>IF(RES_hhdet_in_tes!S148=0,"",RES_hhdet_in_tes!S148/RES_hhdet_in_fec!S148)</f>
        <v>0.7888555830219286</v>
      </c>
      <c r="T148" s="124">
        <f>IF(RES_hhdet_in_tes!T148=0,"",RES_hhdet_in_tes!T148/RES_hhdet_in_fec!T148)</f>
        <v>0.79156450667554668</v>
      </c>
      <c r="U148" s="124">
        <f>IF(RES_hhdet_in_tes!U148=0,"",RES_hhdet_in_tes!U148/RES_hhdet_in_fec!U148)</f>
        <v>0.80701113119210788</v>
      </c>
      <c r="V148" s="124">
        <f>IF(RES_hhdet_in_tes!V148=0,"",RES_hhdet_in_tes!V148/RES_hhdet_in_fec!V148)</f>
        <v>0.82812474502017308</v>
      </c>
      <c r="W148" s="124">
        <f>IF(RES_hhdet_in_tes!W148=0,"",RES_hhdet_in_tes!W148/RES_hhdet_in_fec!W148)</f>
        <v>0.88677004953886573</v>
      </c>
      <c r="X148" s="124">
        <f>IF(RES_hhdet_in_tes!X148=0,"",RES_hhdet_in_tes!X148/RES_hhdet_in_fec!X148)</f>
        <v>0.88650384879028366</v>
      </c>
      <c r="Y148" s="124">
        <f>IF(RES_hhdet_in_tes!Y148=0,"",RES_hhdet_in_tes!Y148/RES_hhdet_in_fec!Y148)</f>
        <v>0.89433572661833771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0.58580984136166969</v>
      </c>
      <c r="D149" s="111">
        <f>IF(RES_hhdet_in_tes!D149=0,"",RES_hhdet_in_tes!D149/RES_hhdet_in_fec!D149)</f>
        <v>0.58761755202164945</v>
      </c>
      <c r="E149" s="111">
        <f>IF(RES_hhdet_in_tes!E149=0,"",RES_hhdet_in_tes!E149/RES_hhdet_in_fec!E149)</f>
        <v>0.58967654246441537</v>
      </c>
      <c r="F149" s="111">
        <f>IF(RES_hhdet_in_tes!F149=0,"",RES_hhdet_in_tes!F149/RES_hhdet_in_fec!F149)</f>
        <v>0.59176979833210686</v>
      </c>
      <c r="G149" s="111">
        <f>IF(RES_hhdet_in_tes!G149=0,"",RES_hhdet_in_tes!G149/RES_hhdet_in_fec!G149)</f>
        <v>0.59409446809970778</v>
      </c>
      <c r="H149" s="111">
        <f>IF(RES_hhdet_in_tes!H149=0,"",RES_hhdet_in_tes!H149/RES_hhdet_in_fec!H149)</f>
        <v>0.59662642330372084</v>
      </c>
      <c r="I149" s="111">
        <f>IF(RES_hhdet_in_tes!I149=0,"",RES_hhdet_in_tes!I149/RES_hhdet_in_fec!I149)</f>
        <v>0.59941424133414267</v>
      </c>
      <c r="J149" s="111">
        <f>IF(RES_hhdet_in_tes!J149=0,"",RES_hhdet_in_tes!J149/RES_hhdet_in_fec!J149)</f>
        <v>0.60265692661151449</v>
      </c>
      <c r="K149" s="111">
        <f>IF(RES_hhdet_in_tes!K149=0,"",RES_hhdet_in_tes!K149/RES_hhdet_in_fec!K149)</f>
        <v>0.60652368523768418</v>
      </c>
      <c r="L149" s="111">
        <f>IF(RES_hhdet_in_tes!L149=0,"",RES_hhdet_in_tes!L149/RES_hhdet_in_fec!L149)</f>
        <v>0.61105978678199457</v>
      </c>
      <c r="M149" s="111">
        <f>IF(RES_hhdet_in_tes!M149=0,"",RES_hhdet_in_tes!M149/RES_hhdet_in_fec!M149)</f>
        <v>0.62030691740680544</v>
      </c>
      <c r="N149" s="111">
        <f>IF(RES_hhdet_in_tes!N149=0,"",RES_hhdet_in_tes!N149/RES_hhdet_in_fec!N149)</f>
        <v>0.63554977351808684</v>
      </c>
      <c r="O149" s="111">
        <f>IF(RES_hhdet_in_tes!O149=0,"",RES_hhdet_in_tes!O149/RES_hhdet_in_fec!O149)</f>
        <v>0.65783392917802741</v>
      </c>
      <c r="P149" s="111">
        <f>IF(RES_hhdet_in_tes!P149=0,"",RES_hhdet_in_tes!P149/RES_hhdet_in_fec!P149)</f>
        <v>0.6848558718705462</v>
      </c>
      <c r="Q149" s="111">
        <f>IF(RES_hhdet_in_tes!Q149=0,"",RES_hhdet_in_tes!Q149/RES_hhdet_in_fec!Q149)</f>
        <v>0.70918539092852362</v>
      </c>
      <c r="R149" s="111">
        <f>IF(RES_hhdet_in_tes!R149=0,"",RES_hhdet_in_tes!R149/RES_hhdet_in_fec!R149)</f>
        <v>0.72496984601585124</v>
      </c>
      <c r="S149" s="111">
        <f>IF(RES_hhdet_in_tes!S149=0,"",RES_hhdet_in_tes!S149/RES_hhdet_in_fec!S149)</f>
        <v>0.73966667804079322</v>
      </c>
      <c r="T149" s="111">
        <f>IF(RES_hhdet_in_tes!T149=0,"",RES_hhdet_in_tes!T149/RES_hhdet_in_fec!T149)</f>
        <v>0.75284253958724667</v>
      </c>
      <c r="U149" s="111">
        <f>IF(RES_hhdet_in_tes!U149=0,"",RES_hhdet_in_tes!U149/RES_hhdet_in_fec!U149)</f>
        <v>0.76406408323915442</v>
      </c>
      <c r="V149" s="111">
        <f>IF(RES_hhdet_in_tes!V149=0,"",RES_hhdet_in_tes!V149/RES_hhdet_in_fec!V149)</f>
        <v>0.77289796158044055</v>
      </c>
      <c r="W149" s="111">
        <f>IF(RES_hhdet_in_tes!W149=0,"",RES_hhdet_in_tes!W149/RES_hhdet_in_fec!W149)</f>
        <v>0.77832773138424238</v>
      </c>
      <c r="X149" s="111">
        <f>IF(RES_hhdet_in_tes!X149=0,"",RES_hhdet_in_tes!X149/RES_hhdet_in_fec!X149)</f>
        <v>0.7817136152637213</v>
      </c>
      <c r="Y149" s="111">
        <f>IF(RES_hhdet_in_tes!Y149=0,"",RES_hhdet_in_tes!Y149/RES_hhdet_in_fec!Y149)</f>
        <v>0.78342814398892691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0.88213936463403675</v>
      </c>
      <c r="G150" s="111">
        <f>IF(RES_hhdet_in_tes!G150=0,"",RES_hhdet_in_tes!G150/RES_hhdet_in_fec!G150)</f>
        <v>0.90042928359524599</v>
      </c>
      <c r="H150" s="111">
        <f>IF(RES_hhdet_in_tes!H150=0,"",RES_hhdet_in_tes!H150/RES_hhdet_in_fec!H150)</f>
        <v>0.90355563310461406</v>
      </c>
      <c r="I150" s="111">
        <f>IF(RES_hhdet_in_tes!I150=0,"",RES_hhdet_in_tes!I150/RES_hhdet_in_fec!I150)</f>
        <v>0.91109002623977764</v>
      </c>
      <c r="J150" s="111">
        <f>IF(RES_hhdet_in_tes!J150=0,"",RES_hhdet_in_tes!J150/RES_hhdet_in_fec!J150)</f>
        <v>0.89166010081913638</v>
      </c>
      <c r="K150" s="111">
        <f>IF(RES_hhdet_in_tes!K150=0,"",RES_hhdet_in_tes!K150/RES_hhdet_in_fec!K150)</f>
        <v>0.91336744282110127</v>
      </c>
      <c r="L150" s="111">
        <f>IF(RES_hhdet_in_tes!L150=0,"",RES_hhdet_in_tes!L150/RES_hhdet_in_fec!L150)</f>
        <v>0.91826575053861792</v>
      </c>
      <c r="M150" s="111">
        <f>IF(RES_hhdet_in_tes!M150=0,"",RES_hhdet_in_tes!M150/RES_hhdet_in_fec!M150)</f>
        <v>0.903657960718799</v>
      </c>
      <c r="N150" s="111">
        <f>IF(RES_hhdet_in_tes!N150=0,"",RES_hhdet_in_tes!N150/RES_hhdet_in_fec!N150)</f>
        <v>0.9323729005179523</v>
      </c>
      <c r="O150" s="111">
        <f>IF(RES_hhdet_in_tes!O150=0,"",RES_hhdet_in_tes!O150/RES_hhdet_in_fec!O150)</f>
        <v>0.94143703594048223</v>
      </c>
      <c r="P150" s="111">
        <f>IF(RES_hhdet_in_tes!P150=0,"",RES_hhdet_in_tes!P150/RES_hhdet_in_fec!P150)</f>
        <v>0.91544468674433543</v>
      </c>
      <c r="Q150" s="111">
        <f>IF(RES_hhdet_in_tes!Q150=0,"",RES_hhdet_in_tes!Q150/RES_hhdet_in_fec!Q150)</f>
        <v>0.94933802625832475</v>
      </c>
      <c r="R150" s="111">
        <f>IF(RES_hhdet_in_tes!R150=0,"",RES_hhdet_in_tes!R150/RES_hhdet_in_fec!R150)</f>
        <v>0.95482330964898987</v>
      </c>
      <c r="S150" s="111">
        <f>IF(RES_hhdet_in_tes!S150=0,"",RES_hhdet_in_tes!S150/RES_hhdet_in_fec!S150)</f>
        <v>0.95409471760275466</v>
      </c>
      <c r="T150" s="111">
        <f>IF(RES_hhdet_in_tes!T150=0,"",RES_hhdet_in_tes!T150/RES_hhdet_in_fec!T150)</f>
        <v>0.96038289652611231</v>
      </c>
      <c r="U150" s="111">
        <f>IF(RES_hhdet_in_tes!U150=0,"",RES_hhdet_in_tes!U150/RES_hhdet_in_fec!U150)</f>
        <v>0.95647713451093985</v>
      </c>
      <c r="V150" s="111">
        <f>IF(RES_hhdet_in_tes!V150=0,"",RES_hhdet_in_tes!V150/RES_hhdet_in_fec!V150)</f>
        <v>0.95455446344681916</v>
      </c>
      <c r="W150" s="111">
        <f>IF(RES_hhdet_in_tes!W150=0,"",RES_hhdet_in_tes!W150/RES_hhdet_in_fec!W150)</f>
        <v>0.94215931608211667</v>
      </c>
      <c r="X150" s="111">
        <f>IF(RES_hhdet_in_tes!X150=0,"",RES_hhdet_in_tes!X150/RES_hhdet_in_fec!X150)</f>
        <v>0.97056759727341035</v>
      </c>
      <c r="Y150" s="111">
        <f>IF(RES_hhdet_in_tes!Y150=0,"",RES_hhdet_in_tes!Y150/RES_hhdet_in_fec!Y150)</f>
        <v>0.94684850479750782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0.59176979833210686</v>
      </c>
      <c r="G151" s="112">
        <f>IF(RES_hhdet_in_tes!G151=0,"",RES_hhdet_in_tes!G151/RES_hhdet_in_fec!G151)</f>
        <v>0.59409446809970778</v>
      </c>
      <c r="H151" s="112">
        <f>IF(RES_hhdet_in_tes!H151=0,"",RES_hhdet_in_tes!H151/RES_hhdet_in_fec!H151)</f>
        <v>0.59662642330372095</v>
      </c>
      <c r="I151" s="112">
        <f>IF(RES_hhdet_in_tes!I151=0,"",RES_hhdet_in_tes!I151/RES_hhdet_in_fec!I151)</f>
        <v>0.59941424133414267</v>
      </c>
      <c r="J151" s="112">
        <f>IF(RES_hhdet_in_tes!J151=0,"",RES_hhdet_in_tes!J151/RES_hhdet_in_fec!J151)</f>
        <v>0.60265692661151449</v>
      </c>
      <c r="K151" s="112">
        <f>IF(RES_hhdet_in_tes!K151=0,"",RES_hhdet_in_tes!K151/RES_hhdet_in_fec!K151)</f>
        <v>0.60652368523768418</v>
      </c>
      <c r="L151" s="112">
        <f>IF(RES_hhdet_in_tes!L151=0,"",RES_hhdet_in_tes!L151/RES_hhdet_in_fec!L151)</f>
        <v>0.61105978678199457</v>
      </c>
      <c r="M151" s="112">
        <f>IF(RES_hhdet_in_tes!M151=0,"",RES_hhdet_in_tes!M151/RES_hhdet_in_fec!M151)</f>
        <v>0.62030691740680544</v>
      </c>
      <c r="N151" s="112">
        <f>IF(RES_hhdet_in_tes!N151=0,"",RES_hhdet_in_tes!N151/RES_hhdet_in_fec!N151)</f>
        <v>0.63554977351808672</v>
      </c>
      <c r="O151" s="112">
        <f>IF(RES_hhdet_in_tes!O151=0,"",RES_hhdet_in_tes!O151/RES_hhdet_in_fec!O151)</f>
        <v>0.6578339291780273</v>
      </c>
      <c r="P151" s="112">
        <f>IF(RES_hhdet_in_tes!P151=0,"",RES_hhdet_in_tes!P151/RES_hhdet_in_fec!P151)</f>
        <v>0.6848558718705462</v>
      </c>
      <c r="Q151" s="112">
        <f>IF(RES_hhdet_in_tes!Q151=0,"",RES_hhdet_in_tes!Q151/RES_hhdet_in_fec!Q151)</f>
        <v>0.70918539092852362</v>
      </c>
      <c r="R151" s="112">
        <f>IF(RES_hhdet_in_tes!R151=0,"",RES_hhdet_in_tes!R151/RES_hhdet_in_fec!R151)</f>
        <v>0.72496984601585124</v>
      </c>
      <c r="S151" s="112">
        <f>IF(RES_hhdet_in_tes!S151=0,"",RES_hhdet_in_tes!S151/RES_hhdet_in_fec!S151)</f>
        <v>0.73966667804079322</v>
      </c>
      <c r="T151" s="112">
        <f>IF(RES_hhdet_in_tes!T151=0,"",RES_hhdet_in_tes!T151/RES_hhdet_in_fec!T151)</f>
        <v>0.75284253958724667</v>
      </c>
      <c r="U151" s="112">
        <f>IF(RES_hhdet_in_tes!U151=0,"",RES_hhdet_in_tes!U151/RES_hhdet_in_fec!U151)</f>
        <v>0.76406408323915453</v>
      </c>
      <c r="V151" s="112">
        <f>IF(RES_hhdet_in_tes!V151=0,"",RES_hhdet_in_tes!V151/RES_hhdet_in_fec!V151)</f>
        <v>0.77289796158044055</v>
      </c>
      <c r="W151" s="112">
        <f>IF(RES_hhdet_in_tes!W151=0,"",RES_hhdet_in_tes!W151/RES_hhdet_in_fec!W151)</f>
        <v>0.77832773138424238</v>
      </c>
      <c r="X151" s="112">
        <f>IF(RES_hhdet_in_tes!X151=0,"",RES_hhdet_in_tes!X151/RES_hhdet_in_fec!X151)</f>
        <v>0.7817136152637213</v>
      </c>
      <c r="Y151" s="112">
        <f>IF(RES_hhdet_in_tes!Y151=0,"",RES_hhdet_in_tes!Y151/RES_hhdet_in_fec!Y151)</f>
        <v>0.78342814398892691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0.65601677812178982</v>
      </c>
      <c r="D153" s="112">
        <f>IF(RES_hhdet_in_tes!D153=0,"",RES_hhdet_in_tes!D153/RES_hhdet_in_fec!D153)</f>
        <v>0.65716385950980305</v>
      </c>
      <c r="E153" s="112">
        <f>IF(RES_hhdet_in_tes!E153=0,"",RES_hhdet_in_tes!E153/RES_hhdet_in_fec!E153)</f>
        <v>0.65841962953345023</v>
      </c>
      <c r="F153" s="112">
        <f>IF(RES_hhdet_in_tes!F153=0,"",RES_hhdet_in_tes!F153/RES_hhdet_in_fec!F153)</f>
        <v>0.65969055102280838</v>
      </c>
      <c r="G153" s="112">
        <f>IF(RES_hhdet_in_tes!G153=0,"",RES_hhdet_in_tes!G153/RES_hhdet_in_fec!G153)</f>
        <v>0.66106241644979202</v>
      </c>
      <c r="H153" s="112">
        <f>IF(RES_hhdet_in_tes!H153=0,"",RES_hhdet_in_tes!H153/RES_hhdet_in_fec!H153)</f>
        <v>0.66252554168549582</v>
      </c>
      <c r="I153" s="112">
        <f>IF(RES_hhdet_in_tes!I153=0,"",RES_hhdet_in_tes!I153/RES_hhdet_in_fec!I153)</f>
        <v>0.66410217682505523</v>
      </c>
      <c r="J153" s="112">
        <f>IF(RES_hhdet_in_tes!J153=0,"",RES_hhdet_in_tes!J153/RES_hhdet_in_fec!J153)</f>
        <v>0.66588153800867722</v>
      </c>
      <c r="K153" s="112">
        <f>IF(RES_hhdet_in_tes!K153=0,"",RES_hhdet_in_tes!K153/RES_hhdet_in_fec!K153)</f>
        <v>0.66794244007492631</v>
      </c>
      <c r="L153" s="112">
        <f>IF(RES_hhdet_in_tes!L153=0,"",RES_hhdet_in_tes!L153/RES_hhdet_in_fec!L153)</f>
        <v>0.67031198100526046</v>
      </c>
      <c r="M153" s="112">
        <f>IF(RES_hhdet_in_tes!M153=0,"",RES_hhdet_in_tes!M153/RES_hhdet_in_fec!M153)</f>
        <v>0.674816763711933</v>
      </c>
      <c r="N153" s="112">
        <f>IF(RES_hhdet_in_tes!N153=0,"",RES_hhdet_in_tes!N153/RES_hhdet_in_fec!N153)</f>
        <v>0.68224474468541652</v>
      </c>
      <c r="O153" s="112">
        <f>IF(RES_hhdet_in_tes!O153=0,"",RES_hhdet_in_tes!O153/RES_hhdet_in_fec!O153)</f>
        <v>0.6935714500978144</v>
      </c>
      <c r="P153" s="112">
        <f>IF(RES_hhdet_in_tes!P153=0,"",RES_hhdet_in_tes!P153/RES_hhdet_in_fec!P153)</f>
        <v>0.70825987761795151</v>
      </c>
      <c r="Q153" s="112">
        <f>IF(RES_hhdet_in_tes!Q153=0,"",RES_hhdet_in_tes!Q153/RES_hhdet_in_fec!Q153)</f>
        <v>0.72243108507278742</v>
      </c>
      <c r="R153" s="112">
        <f>IF(RES_hhdet_in_tes!R153=0,"",RES_hhdet_in_tes!R153/RES_hhdet_in_fec!R153)</f>
        <v>0.73202129886531464</v>
      </c>
      <c r="S153" s="112">
        <f>IF(RES_hhdet_in_tes!S153=0,"",RES_hhdet_in_tes!S153/RES_hhdet_in_fec!S153)</f>
        <v>0.74131256297808046</v>
      </c>
      <c r="T153" s="112">
        <f>IF(RES_hhdet_in_tes!T153=0,"",RES_hhdet_in_tes!T153/RES_hhdet_in_fec!T153)</f>
        <v>0.75053172191141404</v>
      </c>
      <c r="U153" s="112">
        <f>IF(RES_hhdet_in_tes!U153=0,"",RES_hhdet_in_tes!U153/RES_hhdet_in_fec!U153)</f>
        <v>0.75977145332137408</v>
      </c>
      <c r="V153" s="112">
        <f>IF(RES_hhdet_in_tes!V153=0,"",RES_hhdet_in_tes!V153/RES_hhdet_in_fec!V153)</f>
        <v>0.76884841835481643</v>
      </c>
      <c r="W153" s="112" t="str">
        <f>IF(RES_hhdet_in_tes!W153=0,"",RES_hhdet_in_tes!W153/RES_hhdet_in_fec!W153)</f>
        <v/>
      </c>
      <c r="X153" s="112" t="str">
        <f>IF(RES_hhdet_in_tes!X153=0,"",RES_hhdet_in_tes!X153/RES_hhdet_in_fec!X153)</f>
        <v/>
      </c>
      <c r="Y153" s="112" t="str">
        <f>IF(RES_hhdet_in_tes!Y153=0,"",RES_hhdet_in_tes!Y153/RES_hhdet_in_fec!Y153)</f>
        <v/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0.92281563144216694</v>
      </c>
      <c r="D154" s="113">
        <f>IF(RES_hhdet_in_tes!D154=0,"",RES_hhdet_in_tes!D154/RES_hhdet_in_fec!D154)</f>
        <v>0.91128153009821378</v>
      </c>
      <c r="E154" s="113">
        <f>IF(RES_hhdet_in_tes!E154=0,"",RES_hhdet_in_tes!E154/RES_hhdet_in_fec!E154)</f>
        <v>0.92516551427728311</v>
      </c>
      <c r="F154" s="113">
        <f>IF(RES_hhdet_in_tes!F154=0,"",RES_hhdet_in_tes!F154/RES_hhdet_in_fec!F154)</f>
        <v>0.90919907138059219</v>
      </c>
      <c r="G154" s="113">
        <f>IF(RES_hhdet_in_tes!G154=0,"",RES_hhdet_in_tes!G154/RES_hhdet_in_fec!G154)</f>
        <v>0.92345380712646952</v>
      </c>
      <c r="H154" s="113">
        <f>IF(RES_hhdet_in_tes!H154=0,"",RES_hhdet_in_tes!H154/RES_hhdet_in_fec!H154)</f>
        <v>0.92564375805947519</v>
      </c>
      <c r="I154" s="113">
        <f>IF(RES_hhdet_in_tes!I154=0,"",RES_hhdet_in_tes!I154/RES_hhdet_in_fec!I154)</f>
        <v>0.93114188699961309</v>
      </c>
      <c r="J154" s="113">
        <f>IF(RES_hhdet_in_tes!J154=0,"",RES_hhdet_in_tes!J154/RES_hhdet_in_fec!J154)</f>
        <v>0.91495460193724143</v>
      </c>
      <c r="K154" s="113">
        <f>IF(RES_hhdet_in_tes!K154=0,"",RES_hhdet_in_tes!K154/RES_hhdet_in_fec!K154)</f>
        <v>0.93204577066232641</v>
      </c>
      <c r="L154" s="113">
        <f>IF(RES_hhdet_in_tes!L154=0,"",RES_hhdet_in_tes!L154/RES_hhdet_in_fec!L154)</f>
        <v>0.93582328786682079</v>
      </c>
      <c r="M154" s="113">
        <f>IF(RES_hhdet_in_tes!M154=0,"",RES_hhdet_in_tes!M154/RES_hhdet_in_fec!M154)</f>
        <v>0.92259346175127344</v>
      </c>
      <c r="N154" s="113">
        <f>IF(RES_hhdet_in_tes!N154=0,"",RES_hhdet_in_tes!N154/RES_hhdet_in_fec!N154)</f>
        <v>0.94466876940163147</v>
      </c>
      <c r="O154" s="113">
        <f>IF(RES_hhdet_in_tes!O154=0,"",RES_hhdet_in_tes!O154/RES_hhdet_in_fec!O154)</f>
        <v>0.95022643954213348</v>
      </c>
      <c r="P154" s="113">
        <f>IF(RES_hhdet_in_tes!P154=0,"",RES_hhdet_in_tes!P154/RES_hhdet_in_fec!P154)</f>
        <v>0.9230394199477282</v>
      </c>
      <c r="Q154" s="113">
        <f>IF(RES_hhdet_in_tes!Q154=0,"",RES_hhdet_in_tes!Q154/RES_hhdet_in_fec!Q154)</f>
        <v>0.95222000467780565</v>
      </c>
      <c r="R154" s="113">
        <f>IF(RES_hhdet_in_tes!R154=0,"",RES_hhdet_in_tes!R154/RES_hhdet_in_fec!R154)</f>
        <v>0.95642891433129906</v>
      </c>
      <c r="S154" s="113">
        <f>IF(RES_hhdet_in_tes!S154=0,"",RES_hhdet_in_tes!S154/RES_hhdet_in_fec!S154)</f>
        <v>0.95450053873850904</v>
      </c>
      <c r="T154" s="113">
        <f>IF(RES_hhdet_in_tes!T154=0,"",RES_hhdet_in_tes!T154/RES_hhdet_in_fec!T154)</f>
        <v>0.96035519549708726</v>
      </c>
      <c r="U154" s="113">
        <f>IF(RES_hhdet_in_tes!U154=0,"",RES_hhdet_in_tes!U154/RES_hhdet_in_fec!U154)</f>
        <v>0.95517552286265095</v>
      </c>
      <c r="V154" s="113">
        <f>IF(RES_hhdet_in_tes!V154=0,"",RES_hhdet_in_tes!V154/RES_hhdet_in_fec!V154)</f>
        <v>0.95258743021745917</v>
      </c>
      <c r="W154" s="113">
        <f>IF(RES_hhdet_in_tes!W154=0,"",RES_hhdet_in_tes!W154/RES_hhdet_in_fec!W154)</f>
        <v>0.94587132831650644</v>
      </c>
      <c r="X154" s="113">
        <f>IF(RES_hhdet_in_tes!X154=0,"",RES_hhdet_in_tes!X154/RES_hhdet_in_fec!X154)</f>
        <v>0.99751827377598268</v>
      </c>
      <c r="Y154" s="113">
        <f>IF(RES_hhdet_in_tes!Y154=0,"",RES_hhdet_in_tes!Y154/RES_hhdet_in_fec!Y154)</f>
        <v>0.95833366634086714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0.65601677812178982</v>
      </c>
      <c r="D155" s="111">
        <f>IF(RES_hhdet_in_tes!D155=0,"",RES_hhdet_in_tes!D155/RES_hhdet_in_fec!D155)</f>
        <v>0.65716385950980305</v>
      </c>
      <c r="E155" s="111">
        <f>IF(RES_hhdet_in_tes!E155=0,"",RES_hhdet_in_tes!E155/RES_hhdet_in_fec!E155)</f>
        <v>0.65841962953345023</v>
      </c>
      <c r="F155" s="111">
        <f>IF(RES_hhdet_in_tes!F155=0,"",RES_hhdet_in_tes!F155/RES_hhdet_in_fec!F155)</f>
        <v>0.65969055102280838</v>
      </c>
      <c r="G155" s="111">
        <f>IF(RES_hhdet_in_tes!G155=0,"",RES_hhdet_in_tes!G155/RES_hhdet_in_fec!G155)</f>
        <v>0.66106241644979202</v>
      </c>
      <c r="H155" s="111">
        <f>IF(RES_hhdet_in_tes!H155=0,"",RES_hhdet_in_tes!H155/RES_hhdet_in_fec!H155)</f>
        <v>0.66252554168549582</v>
      </c>
      <c r="I155" s="111">
        <f>IF(RES_hhdet_in_tes!I155=0,"",RES_hhdet_in_tes!I155/RES_hhdet_in_fec!I155)</f>
        <v>0.66410217682505523</v>
      </c>
      <c r="J155" s="111">
        <f>IF(RES_hhdet_in_tes!J155=0,"",RES_hhdet_in_tes!J155/RES_hhdet_in_fec!J155)</f>
        <v>0.66588153800867722</v>
      </c>
      <c r="K155" s="111">
        <f>IF(RES_hhdet_in_tes!K155=0,"",RES_hhdet_in_tes!K155/RES_hhdet_in_fec!K155)</f>
        <v>0.66794244007492631</v>
      </c>
      <c r="L155" s="111">
        <f>IF(RES_hhdet_in_tes!L155=0,"",RES_hhdet_in_tes!L155/RES_hhdet_in_fec!L155)</f>
        <v>0.67031198100526046</v>
      </c>
      <c r="M155" s="111">
        <f>IF(RES_hhdet_in_tes!M155=0,"",RES_hhdet_in_tes!M155/RES_hhdet_in_fec!M155)</f>
        <v>0.674816763711933</v>
      </c>
      <c r="N155" s="111">
        <f>IF(RES_hhdet_in_tes!N155=0,"",RES_hhdet_in_tes!N155/RES_hhdet_in_fec!N155)</f>
        <v>0.68224474468541652</v>
      </c>
      <c r="O155" s="111">
        <f>IF(RES_hhdet_in_tes!O155=0,"",RES_hhdet_in_tes!O155/RES_hhdet_in_fec!O155)</f>
        <v>0.6935714500978144</v>
      </c>
      <c r="P155" s="111">
        <f>IF(RES_hhdet_in_tes!P155=0,"",RES_hhdet_in_tes!P155/RES_hhdet_in_fec!P155)</f>
        <v>0.70825987761795151</v>
      </c>
      <c r="Q155" s="111">
        <f>IF(RES_hhdet_in_tes!Q155=0,"",RES_hhdet_in_tes!Q155/RES_hhdet_in_fec!Q155)</f>
        <v>0.72243108507278753</v>
      </c>
      <c r="R155" s="111">
        <f>IF(RES_hhdet_in_tes!R155=0,"",RES_hhdet_in_tes!R155/RES_hhdet_in_fec!R155)</f>
        <v>0.73202129886531464</v>
      </c>
      <c r="S155" s="111">
        <f>IF(RES_hhdet_in_tes!S155=0,"",RES_hhdet_in_tes!S155/RES_hhdet_in_fec!S155)</f>
        <v>0.74131256297808046</v>
      </c>
      <c r="T155" s="111">
        <f>IF(RES_hhdet_in_tes!T155=0,"",RES_hhdet_in_tes!T155/RES_hhdet_in_fec!T155)</f>
        <v>0.75053172191141404</v>
      </c>
      <c r="U155" s="111">
        <f>IF(RES_hhdet_in_tes!U155=0,"",RES_hhdet_in_tes!U155/RES_hhdet_in_fec!U155)</f>
        <v>0.75977145332137408</v>
      </c>
      <c r="V155" s="111">
        <f>IF(RES_hhdet_in_tes!V155=0,"",RES_hhdet_in_tes!V155/RES_hhdet_in_fec!V155)</f>
        <v>0.76884841835481643</v>
      </c>
      <c r="W155" s="111">
        <f>IF(RES_hhdet_in_tes!W155=0,"",RES_hhdet_in_tes!W155/RES_hhdet_in_fec!W155)</f>
        <v>0.77713869870073582</v>
      </c>
      <c r="X155" s="111">
        <f>IF(RES_hhdet_in_tes!X155=0,"",RES_hhdet_in_tes!X155/RES_hhdet_in_fec!X155)</f>
        <v>0.78898993132146344</v>
      </c>
      <c r="Y155" s="111">
        <f>IF(RES_hhdet_in_tes!Y155=0,"",RES_hhdet_in_tes!Y155/RES_hhdet_in_fec!Y155)</f>
        <v>0.80004641103718632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0.72072268598908884</v>
      </c>
      <c r="D157" s="124">
        <f>IF(RES_hhdet_in_tes!D157=0,"",RES_hhdet_in_tes!D157/RES_hhdet_in_fec!D157)</f>
        <v>0.71404835358254704</v>
      </c>
      <c r="E157" s="124">
        <f>IF(RES_hhdet_in_tes!E157=0,"",RES_hhdet_in_tes!E157/RES_hhdet_in_fec!E157)</f>
        <v>0.69935756755492795</v>
      </c>
      <c r="F157" s="124">
        <f>IF(RES_hhdet_in_tes!F157=0,"",RES_hhdet_in_tes!F157/RES_hhdet_in_fec!F157)</f>
        <v>0.71146379743195309</v>
      </c>
      <c r="G157" s="124">
        <f>IF(RES_hhdet_in_tes!G157=0,"",RES_hhdet_in_tes!G157/RES_hhdet_in_fec!G157)</f>
        <v>0.7245799245913086</v>
      </c>
      <c r="H157" s="124">
        <f>IF(RES_hhdet_in_tes!H157=0,"",RES_hhdet_in_tes!H157/RES_hhdet_in_fec!H157)</f>
        <v>0.73049283513913554</v>
      </c>
      <c r="I157" s="124">
        <f>IF(RES_hhdet_in_tes!I157=0,"",RES_hhdet_in_tes!I157/RES_hhdet_in_fec!I157)</f>
        <v>0.73011083519615627</v>
      </c>
      <c r="J157" s="124">
        <f>IF(RES_hhdet_in_tes!J157=0,"",RES_hhdet_in_tes!J157/RES_hhdet_in_fec!J157)</f>
        <v>0.68315110734413875</v>
      </c>
      <c r="K157" s="124">
        <f>IF(RES_hhdet_in_tes!K157=0,"",RES_hhdet_in_tes!K157/RES_hhdet_in_fec!K157)</f>
        <v>0.71467743701974273</v>
      </c>
      <c r="L157" s="124">
        <f>IF(RES_hhdet_in_tes!L157=0,"",RES_hhdet_in_tes!L157/RES_hhdet_in_fec!L157)</f>
        <v>0.71881462395454121</v>
      </c>
      <c r="M157" s="124">
        <f>IF(RES_hhdet_in_tes!M157=0,"",RES_hhdet_in_tes!M157/RES_hhdet_in_fec!M157)</f>
        <v>0.72550628015990637</v>
      </c>
      <c r="N157" s="124">
        <f>IF(RES_hhdet_in_tes!N157=0,"",RES_hhdet_in_tes!N157/RES_hhdet_in_fec!N157)</f>
        <v>0.71498230418610842</v>
      </c>
      <c r="O157" s="124">
        <f>IF(RES_hhdet_in_tes!O157=0,"",RES_hhdet_in_tes!O157/RES_hhdet_in_fec!O157)</f>
        <v>0.73664698927640415</v>
      </c>
      <c r="P157" s="124">
        <f>IF(RES_hhdet_in_tes!P157=0,"",RES_hhdet_in_tes!P157/RES_hhdet_in_fec!P157)</f>
        <v>0.71784053158517969</v>
      </c>
      <c r="Q157" s="124">
        <f>IF(RES_hhdet_in_tes!Q157=0,"",RES_hhdet_in_tes!Q157/RES_hhdet_in_fec!Q157)</f>
        <v>0.74570632926634395</v>
      </c>
      <c r="R157" s="124">
        <f>IF(RES_hhdet_in_tes!R157=0,"",RES_hhdet_in_tes!R157/RES_hhdet_in_fec!R157)</f>
        <v>0.73535296802454231</v>
      </c>
      <c r="S157" s="124">
        <f>IF(RES_hhdet_in_tes!S157=0,"",RES_hhdet_in_tes!S157/RES_hhdet_in_fec!S157)</f>
        <v>0.77366338146295466</v>
      </c>
      <c r="T157" s="124">
        <f>IF(RES_hhdet_in_tes!T157=0,"",RES_hhdet_in_tes!T157/RES_hhdet_in_fec!T157)</f>
        <v>0.76732101639123651</v>
      </c>
      <c r="U157" s="124">
        <f>IF(RES_hhdet_in_tes!U157=0,"",RES_hhdet_in_tes!U157/RES_hhdet_in_fec!U157)</f>
        <v>0.78044058250189219</v>
      </c>
      <c r="V157" s="124">
        <f>IF(RES_hhdet_in_tes!V157=0,"",RES_hhdet_in_tes!V157/RES_hhdet_in_fec!V157)</f>
        <v>0.76866877677536249</v>
      </c>
      <c r="W157" s="124">
        <f>IF(RES_hhdet_in_tes!W157=0,"",RES_hhdet_in_tes!W157/RES_hhdet_in_fec!W157)</f>
        <v>0.77198603524636888</v>
      </c>
      <c r="X157" s="124">
        <f>IF(RES_hhdet_in_tes!X157=0,"",RES_hhdet_in_tes!X157/RES_hhdet_in_fec!X157)</f>
        <v>0.73296954724274466</v>
      </c>
      <c r="Y157" s="124">
        <f>IF(RES_hhdet_in_tes!Y157=0,"",RES_hhdet_in_tes!Y157/RES_hhdet_in_fec!Y157)</f>
        <v>0.77624919278741489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0.62270527288161981</v>
      </c>
      <c r="D158" s="111">
        <f>IF(RES_hhdet_in_tes!D158=0,"",RES_hhdet_in_tes!D158/RES_hhdet_in_fec!D158)</f>
        <v>0.6227992084693863</v>
      </c>
      <c r="E158" s="111">
        <f>IF(RES_hhdet_in_tes!E158=0,"",RES_hhdet_in_tes!E158/RES_hhdet_in_fec!E158)</f>
        <v>0.622893152518739</v>
      </c>
      <c r="F158" s="111">
        <f>IF(RES_hhdet_in_tes!F158=0,"",RES_hhdet_in_tes!F158/RES_hhdet_in_fec!F158)</f>
        <v>0.62298709772194449</v>
      </c>
      <c r="G158" s="111">
        <f>IF(RES_hhdet_in_tes!G158=0,"",RES_hhdet_in_tes!G158/RES_hhdet_in_fec!G158)</f>
        <v>0.6230810507177732</v>
      </c>
      <c r="H158" s="111">
        <f>IF(RES_hhdet_in_tes!H158=0,"",RES_hhdet_in_tes!H158/RES_hhdet_in_fec!H158)</f>
        <v>0.62317501069372427</v>
      </c>
      <c r="I158" s="111">
        <f>IF(RES_hhdet_in_tes!I158=0,"",RES_hhdet_in_tes!I158/RES_hhdet_in_fec!I158)</f>
        <v>0.62326897928559089</v>
      </c>
      <c r="J158" s="111">
        <f>IF(RES_hhdet_in_tes!J158=0,"",RES_hhdet_in_tes!J158/RES_hhdet_in_fec!J158)</f>
        <v>0.6233629631946408</v>
      </c>
      <c r="K158" s="111">
        <f>IF(RES_hhdet_in_tes!K158=0,"",RES_hhdet_in_tes!K158/RES_hhdet_in_fec!K158)</f>
        <v>0.62345696811871409</v>
      </c>
      <c r="L158" s="111">
        <f>IF(RES_hhdet_in_tes!L158=0,"",RES_hhdet_in_tes!L158/RES_hhdet_in_fec!L158)</f>
        <v>0.62355099558221661</v>
      </c>
      <c r="M158" s="111">
        <f>IF(RES_hhdet_in_tes!M158=0,"",RES_hhdet_in_tes!M158/RES_hhdet_in_fec!M158)</f>
        <v>0.62362240407424652</v>
      </c>
      <c r="N158" s="111">
        <f>IF(RES_hhdet_in_tes!N158=0,"",RES_hhdet_in_tes!N158/RES_hhdet_in_fec!N158)</f>
        <v>0.62366231806235206</v>
      </c>
      <c r="O158" s="111">
        <f>IF(RES_hhdet_in_tes!O158=0,"",RES_hhdet_in_tes!O158/RES_hhdet_in_fec!O158)</f>
        <v>0.6236861736045527</v>
      </c>
      <c r="P158" s="111">
        <f>IF(RES_hhdet_in_tes!P158=0,"",RES_hhdet_in_tes!P158/RES_hhdet_in_fec!P158)</f>
        <v>0.62375273855144764</v>
      </c>
      <c r="Q158" s="111">
        <f>IF(RES_hhdet_in_tes!Q158=0,"",RES_hhdet_in_tes!Q158/RES_hhdet_in_fec!Q158)</f>
        <v>0.62402367343518139</v>
      </c>
      <c r="R158" s="111">
        <f>IF(RES_hhdet_in_tes!R158=0,"",RES_hhdet_in_tes!R158/RES_hhdet_in_fec!R158)</f>
        <v>0.624735351909951</v>
      </c>
      <c r="S158" s="111">
        <f>IF(RES_hhdet_in_tes!S158=0,"",RES_hhdet_in_tes!S158/RES_hhdet_in_fec!S158)</f>
        <v>0.62573925572176059</v>
      </c>
      <c r="T158" s="111">
        <f>IF(RES_hhdet_in_tes!T158=0,"",RES_hhdet_in_tes!T158/RES_hhdet_in_fec!T158)</f>
        <v>0.62684073504040327</v>
      </c>
      <c r="U158" s="111">
        <f>IF(RES_hhdet_in_tes!U158=0,"",RES_hhdet_in_tes!U158/RES_hhdet_in_fec!U158)</f>
        <v>0.62784514003567482</v>
      </c>
      <c r="V158" s="111">
        <f>IF(RES_hhdet_in_tes!V158=0,"",RES_hhdet_in_tes!V158/RES_hhdet_in_fec!V158)</f>
        <v>0.62855782087736956</v>
      </c>
      <c r="W158" s="111">
        <f>IF(RES_hhdet_in_tes!W158=0,"",RES_hhdet_in_tes!W158/RES_hhdet_in_fec!W158)</f>
        <v>0.62890034070086209</v>
      </c>
      <c r="X158" s="111">
        <f>IF(RES_hhdet_in_tes!X158=0,"",RES_hhdet_in_tes!X158/RES_hhdet_in_fec!X158)</f>
        <v>0.62928243316401256</v>
      </c>
      <c r="Y158" s="111">
        <f>IF(RES_hhdet_in_tes!Y158=0,"",RES_hhdet_in_tes!Y158/RES_hhdet_in_fec!Y158)</f>
        <v>0.62932064241032759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0.77496498650362389</v>
      </c>
      <c r="D159" s="45">
        <f>IF(RES_hhdet_in_tes!D159=0,"",RES_hhdet_in_tes!D159/RES_hhdet_in_fec!D159)</f>
        <v>0.7761670978509766</v>
      </c>
      <c r="E159" s="45">
        <f>IF(RES_hhdet_in_tes!E159=0,"",RES_hhdet_in_tes!E159/RES_hhdet_in_fec!E159)</f>
        <v>0.77742588902644205</v>
      </c>
      <c r="F159" s="45">
        <f>IF(RES_hhdet_in_tes!F159=0,"",RES_hhdet_in_tes!F159/RES_hhdet_in_fec!F159)</f>
        <v>0.77869240926937755</v>
      </c>
      <c r="G159" s="45">
        <f>IF(RES_hhdet_in_tes!G159=0,"",RES_hhdet_in_tes!G159/RES_hhdet_in_fec!G159)</f>
        <v>0.78001112830015151</v>
      </c>
      <c r="H159" s="45">
        <f>IF(RES_hhdet_in_tes!H159=0,"",RES_hhdet_in_tes!H159/RES_hhdet_in_fec!H159)</f>
        <v>0.78137660359112227</v>
      </c>
      <c r="I159" s="45">
        <f>IF(RES_hhdet_in_tes!I159=0,"",RES_hhdet_in_tes!I159/RES_hhdet_in_fec!I159)</f>
        <v>0.78279979248268805</v>
      </c>
      <c r="J159" s="45">
        <f>IF(RES_hhdet_in_tes!J159=0,"",RES_hhdet_in_tes!J159/RES_hhdet_in_fec!J159)</f>
        <v>0.78432558333086722</v>
      </c>
      <c r="K159" s="45">
        <f>IF(RES_hhdet_in_tes!K159=0,"",RES_hhdet_in_tes!K159/RES_hhdet_in_fec!K159)</f>
        <v>0.7859921430453175</v>
      </c>
      <c r="L159" s="45">
        <f>IF(RES_hhdet_in_tes!L159=0,"",RES_hhdet_in_tes!L159/RES_hhdet_in_fec!L159)</f>
        <v>0.78780968283913599</v>
      </c>
      <c r="M159" s="45">
        <f>IF(RES_hhdet_in_tes!M159=0,"",RES_hhdet_in_tes!M159/RES_hhdet_in_fec!M159)</f>
        <v>0.7904083631086013</v>
      </c>
      <c r="N159" s="45">
        <f>IF(RES_hhdet_in_tes!N159=0,"",RES_hhdet_in_tes!N159/RES_hhdet_in_fec!N159)</f>
        <v>0.79396758452922034</v>
      </c>
      <c r="O159" s="45">
        <f>IF(RES_hhdet_in_tes!O159=0,"",RES_hhdet_in_tes!O159/RES_hhdet_in_fec!O159)</f>
        <v>0.79891276650379162</v>
      </c>
      <c r="P159" s="45">
        <f>IF(RES_hhdet_in_tes!P159=0,"",RES_hhdet_in_tes!P159/RES_hhdet_in_fec!P159)</f>
        <v>0.80545256416801725</v>
      </c>
      <c r="Q159" s="45">
        <f>IF(RES_hhdet_in_tes!Q159=0,"",RES_hhdet_in_tes!Q159/RES_hhdet_in_fec!Q159)</f>
        <v>0.81391512613252637</v>
      </c>
      <c r="R159" s="45">
        <f>IF(RES_hhdet_in_tes!R159=0,"",RES_hhdet_in_tes!R159/RES_hhdet_in_fec!R159)</f>
        <v>0.8254306497057633</v>
      </c>
      <c r="S159" s="45">
        <f>IF(RES_hhdet_in_tes!S159=0,"",RES_hhdet_in_tes!S159/RES_hhdet_in_fec!S159)</f>
        <v>0.83984032883014592</v>
      </c>
      <c r="T159" s="45">
        <f>IF(RES_hhdet_in_tes!T159=0,"",RES_hhdet_in_tes!T159/RES_hhdet_in_fec!T159)</f>
        <v>0.85535313970152504</v>
      </c>
      <c r="U159" s="45">
        <f>IF(RES_hhdet_in_tes!U159=0,"",RES_hhdet_in_tes!U159/RES_hhdet_in_fec!U159)</f>
        <v>0.87017805851579333</v>
      </c>
      <c r="V159" s="45">
        <f>IF(RES_hhdet_in_tes!V159=0,"",RES_hhdet_in_tes!V159/RES_hhdet_in_fec!V159)</f>
        <v>0.88252406146882401</v>
      </c>
      <c r="W159" s="45">
        <f>IF(RES_hhdet_in_tes!W159=0,"",RES_hhdet_in_tes!W159/RES_hhdet_in_fec!W159)</f>
        <v>0.891768865156502</v>
      </c>
      <c r="X159" s="45">
        <f>IF(RES_hhdet_in_tes!X159=0,"",RES_hhdet_in_tes!X159/RES_hhdet_in_fec!X159)</f>
        <v>0.89893297027690044</v>
      </c>
      <c r="Y159" s="45">
        <f>IF(RES_hhdet_in_tes!Y159=0,"",RES_hhdet_in_tes!Y159/RES_hhdet_in_fec!Y159)</f>
        <v>0.90528606878351614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0.72777231288708966</v>
      </c>
      <c r="D161" s="119">
        <f>IF(RES_hhdet_in_tes!D161=0,"",RES_hhdet_in_tes!D161/RES_hhdet_in_fec!D161)</f>
        <v>0.72835962870405169</v>
      </c>
      <c r="E161" s="119">
        <f>IF(RES_hhdet_in_tes!E161=0,"",RES_hhdet_in_tes!E161/RES_hhdet_in_fec!E161)</f>
        <v>0.78261786033195335</v>
      </c>
      <c r="F161" s="119">
        <f>IF(RES_hhdet_in_tes!F161=0,"",RES_hhdet_in_tes!F161/RES_hhdet_in_fec!F161)</f>
        <v>0.73594431083282863</v>
      </c>
      <c r="G161" s="119">
        <f>IF(RES_hhdet_in_tes!G161=0,"",RES_hhdet_in_tes!G161/RES_hhdet_in_fec!G161)</f>
        <v>0.74490193049680009</v>
      </c>
      <c r="H161" s="119">
        <f>IF(RES_hhdet_in_tes!H161=0,"",RES_hhdet_in_tes!H161/RES_hhdet_in_fec!H161)</f>
        <v>0.76060203828194162</v>
      </c>
      <c r="I161" s="119">
        <f>IF(RES_hhdet_in_tes!I161=0,"",RES_hhdet_in_tes!I161/RES_hhdet_in_fec!I161)</f>
        <v>0.76727522244332147</v>
      </c>
      <c r="J161" s="119">
        <f>IF(RES_hhdet_in_tes!J161=0,"",RES_hhdet_in_tes!J161/RES_hhdet_in_fec!J161)</f>
        <v>0.77380881954877756</v>
      </c>
      <c r="K161" s="119">
        <f>IF(RES_hhdet_in_tes!K161=0,"",RES_hhdet_in_tes!K161/RES_hhdet_in_fec!K161)</f>
        <v>0.78290993984291735</v>
      </c>
      <c r="L161" s="119">
        <f>IF(RES_hhdet_in_tes!L161=0,"",RES_hhdet_in_tes!L161/RES_hhdet_in_fec!L161)</f>
        <v>0.77640103971664476</v>
      </c>
      <c r="M161" s="119">
        <f>IF(RES_hhdet_in_tes!M161=0,"",RES_hhdet_in_tes!M161/RES_hhdet_in_fec!M161)</f>
        <v>0.77531772486247497</v>
      </c>
      <c r="N161" s="119">
        <f>IF(RES_hhdet_in_tes!N161=0,"",RES_hhdet_in_tes!N161/RES_hhdet_in_fec!N161)</f>
        <v>0.81010488529300106</v>
      </c>
      <c r="O161" s="119" t="str">
        <f>IF(RES_hhdet_in_tes!O161=0,"",RES_hhdet_in_tes!O161/RES_hhdet_in_fec!O161)</f>
        <v/>
      </c>
      <c r="P161" s="119">
        <f>IF(RES_hhdet_in_tes!P161=0,"",RES_hhdet_in_tes!P161/RES_hhdet_in_fec!P161)</f>
        <v>0.79986126043445505</v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0.82136023507694633</v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0.87260507913217644</v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 t="str">
        <f>IF(RES_hhdet_in_tes!W161=0,"",RES_hhdet_in_tes!W161/RES_hhdet_in_fec!W161)</f>
        <v/>
      </c>
      <c r="X161" s="119" t="str">
        <f>IF(RES_hhdet_in_tes!X161=0,"",RES_hhdet_in_tes!X161/RES_hhdet_in_fec!X161)</f>
        <v/>
      </c>
      <c r="Y161" s="119">
        <f>IF(RES_hhdet_in_tes!Y161=0,"",RES_hhdet_in_tes!Y161/RES_hhdet_in_fec!Y161)</f>
        <v>0.94771847764638184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0.71126622240716442</v>
      </c>
      <c r="D162" s="124">
        <f>IF(RES_hhdet_in_tes!D162=0,"",RES_hhdet_in_tes!D162/RES_hhdet_in_fec!D162)</f>
        <v>0.71463526975749248</v>
      </c>
      <c r="E162" s="124">
        <f>IF(RES_hhdet_in_tes!E162=0,"",RES_hhdet_in_tes!E162/RES_hhdet_in_fec!E162)</f>
        <v>0.71799493321508445</v>
      </c>
      <c r="F162" s="124">
        <f>IF(RES_hhdet_in_tes!F162=0,"",RES_hhdet_in_tes!F162/RES_hhdet_in_fec!F162)</f>
        <v>0.72135298994039865</v>
      </c>
      <c r="G162" s="124">
        <f>IF(RES_hhdet_in_tes!G162=0,"",RES_hhdet_in_tes!G162/RES_hhdet_in_fec!G162)</f>
        <v>0.72470241085116083</v>
      </c>
      <c r="H162" s="124">
        <f>IF(RES_hhdet_in_tes!H162=0,"",RES_hhdet_in_tes!H162/RES_hhdet_in_fec!H162)</f>
        <v>0.72804408283400124</v>
      </c>
      <c r="I162" s="124">
        <f>IF(RES_hhdet_in_tes!I162=0,"",RES_hhdet_in_tes!I162/RES_hhdet_in_fec!I162)</f>
        <v>0.73137630273581</v>
      </c>
      <c r="J162" s="124">
        <f>IF(RES_hhdet_in_tes!J162=0,"",RES_hhdet_in_tes!J162/RES_hhdet_in_fec!J162)</f>
        <v>0.73469203141751038</v>
      </c>
      <c r="K162" s="124">
        <f>IF(RES_hhdet_in_tes!K162=0,"",RES_hhdet_in_tes!K162/RES_hhdet_in_fec!K162)</f>
        <v>0.73798533005928157</v>
      </c>
      <c r="L162" s="124">
        <f>IF(RES_hhdet_in_tes!L162=0,"",RES_hhdet_in_tes!L162/RES_hhdet_in_fec!L162)</f>
        <v>0.74125469637757546</v>
      </c>
      <c r="M162" s="124">
        <f>IF(RES_hhdet_in_tes!M162=0,"",RES_hhdet_in_tes!M162/RES_hhdet_in_fec!M162)</f>
        <v>0.74389863758945096</v>
      </c>
      <c r="N162" s="124">
        <f>IF(RES_hhdet_in_tes!N162=0,"",RES_hhdet_in_tes!N162/RES_hhdet_in_fec!N162)</f>
        <v>0.74569983164573117</v>
      </c>
      <c r="O162" s="124" t="str">
        <f>IF(RES_hhdet_in_tes!O162=0,"",RES_hhdet_in_tes!O162/RES_hhdet_in_fec!O162)</f>
        <v/>
      </c>
      <c r="P162" s="124">
        <f>IF(RES_hhdet_in_tes!P162=0,"",RES_hhdet_in_tes!P162/RES_hhdet_in_fec!P162)</f>
        <v>0.74889678140112625</v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0.76921880665155773</v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0.80989886063701855</v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 t="str">
        <f>IF(RES_hhdet_in_tes!W162=0,"",RES_hhdet_in_tes!W162/RES_hhdet_in_fec!W162)</f>
        <v/>
      </c>
      <c r="X162" s="124" t="str">
        <f>IF(RES_hhdet_in_tes!X162=0,"",RES_hhdet_in_tes!X162/RES_hhdet_in_fec!X162)</f>
        <v/>
      </c>
      <c r="Y162" s="124">
        <f>IF(RES_hhdet_in_tes!Y162=0,"",RES_hhdet_in_tes!Y162/RES_hhdet_in_fec!Y162)</f>
        <v>0.89202197364059477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0.71126622240716442</v>
      </c>
      <c r="D163" s="45">
        <f>IF(RES_hhdet_in_tes!D163=0,"",RES_hhdet_in_tes!D163/RES_hhdet_in_fec!D163)</f>
        <v>0.71463526975749248</v>
      </c>
      <c r="E163" s="45">
        <f>IF(RES_hhdet_in_tes!E163=0,"",RES_hhdet_in_tes!E163/RES_hhdet_in_fec!E163)</f>
        <v>0.71799493321508445</v>
      </c>
      <c r="F163" s="45">
        <f>IF(RES_hhdet_in_tes!F163=0,"",RES_hhdet_in_tes!F163/RES_hhdet_in_fec!F163)</f>
        <v>0.72135298994039865</v>
      </c>
      <c r="G163" s="45">
        <f>IF(RES_hhdet_in_tes!G163=0,"",RES_hhdet_in_tes!G163/RES_hhdet_in_fec!G163)</f>
        <v>0.72470241085116083</v>
      </c>
      <c r="H163" s="45">
        <f>IF(RES_hhdet_in_tes!H163=0,"",RES_hhdet_in_tes!H163/RES_hhdet_in_fec!H163)</f>
        <v>0.72804408283400124</v>
      </c>
      <c r="I163" s="45">
        <f>IF(RES_hhdet_in_tes!I163=0,"",RES_hhdet_in_tes!I163/RES_hhdet_in_fec!I163)</f>
        <v>0.73137630273581</v>
      </c>
      <c r="J163" s="45">
        <f>IF(RES_hhdet_in_tes!J163=0,"",RES_hhdet_in_tes!J163/RES_hhdet_in_fec!J163)</f>
        <v>0.73469203141751038</v>
      </c>
      <c r="K163" s="45">
        <f>IF(RES_hhdet_in_tes!K163=0,"",RES_hhdet_in_tes!K163/RES_hhdet_in_fec!K163)</f>
        <v>0.73798533005928157</v>
      </c>
      <c r="L163" s="45">
        <f>IF(RES_hhdet_in_tes!L163=0,"",RES_hhdet_in_tes!L163/RES_hhdet_in_fec!L163)</f>
        <v>0.74125469637757546</v>
      </c>
      <c r="M163" s="45">
        <f>IF(RES_hhdet_in_tes!M163=0,"",RES_hhdet_in_tes!M163/RES_hhdet_in_fec!M163)</f>
        <v>0.74389863758945096</v>
      </c>
      <c r="N163" s="45">
        <f>IF(RES_hhdet_in_tes!N163=0,"",RES_hhdet_in_tes!N163/RES_hhdet_in_fec!N163)</f>
        <v>0.74569983164573117</v>
      </c>
      <c r="O163" s="45" t="str">
        <f>IF(RES_hhdet_in_tes!O163=0,"",RES_hhdet_in_tes!O163/RES_hhdet_in_fec!O163)</f>
        <v/>
      </c>
      <c r="P163" s="45">
        <f>IF(RES_hhdet_in_tes!P163=0,"",RES_hhdet_in_tes!P163/RES_hhdet_in_fec!P163)</f>
        <v>0.74889678140112625</v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0.76921880665155773</v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0.80989886063701855</v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 t="str">
        <f>IF(RES_hhdet_in_tes!W163=0,"",RES_hhdet_in_tes!W163/RES_hhdet_in_fec!W163)</f>
        <v/>
      </c>
      <c r="X163" s="45" t="str">
        <f>IF(RES_hhdet_in_tes!X163=0,"",RES_hhdet_in_tes!X163/RES_hhdet_in_fec!X163)</f>
        <v/>
      </c>
      <c r="Y163" s="45">
        <f>IF(RES_hhdet_in_tes!Y163=0,"",RES_hhdet_in_tes!Y163/RES_hhdet_in_fec!Y163)</f>
        <v>0.89202197364059477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2.302412497236523</v>
      </c>
      <c r="D164" s="124">
        <f>IF(RES_hhdet_in_tes!D164=0,"",RES_hhdet_in_tes!D164/RES_hhdet_in_fec!D164)</f>
        <v>2.3995607234196634</v>
      </c>
      <c r="E164" s="124">
        <f>IF(RES_hhdet_in_tes!E164=0,"",RES_hhdet_in_tes!E164/RES_hhdet_in_fec!E164)</f>
        <v>2.4981653883196517</v>
      </c>
      <c r="F164" s="124">
        <f>IF(RES_hhdet_in_tes!F164=0,"",RES_hhdet_in_tes!F164/RES_hhdet_in_fec!F164)</f>
        <v>2.5975620023931123</v>
      </c>
      <c r="G164" s="124">
        <f>IF(RES_hhdet_in_tes!G164=0,"",RES_hhdet_in_tes!G164/RES_hhdet_in_fec!G164)</f>
        <v>2.6983264024937252</v>
      </c>
      <c r="H164" s="124">
        <f>IF(RES_hhdet_in_tes!H164=0,"",RES_hhdet_in_tes!H164/RES_hhdet_in_fec!H164)</f>
        <v>2.8003680891719265</v>
      </c>
      <c r="I164" s="124">
        <f>IF(RES_hhdet_in_tes!I164=0,"",RES_hhdet_in_tes!I164/RES_hhdet_in_fec!I164)</f>
        <v>2.9038077687773862</v>
      </c>
      <c r="J164" s="124">
        <f>IF(RES_hhdet_in_tes!J164=0,"",RES_hhdet_in_tes!J164/RES_hhdet_in_fec!J164)</f>
        <v>3.0091864380942828</v>
      </c>
      <c r="K164" s="124">
        <f>IF(RES_hhdet_in_tes!K164=0,"",RES_hhdet_in_tes!K164/RES_hhdet_in_fec!K164)</f>
        <v>3.1169326116838958</v>
      </c>
      <c r="L164" s="124">
        <f>IF(RES_hhdet_in_tes!L164=0,"",RES_hhdet_in_tes!L164/RES_hhdet_in_fec!L164)</f>
        <v>3.2271031151889886</v>
      </c>
      <c r="M164" s="124">
        <f>IF(RES_hhdet_in_tes!M164=0,"",RES_hhdet_in_tes!M164/RES_hhdet_in_fec!M164)</f>
        <v>3.3533503915550162</v>
      </c>
      <c r="N164" s="124">
        <f>IF(RES_hhdet_in_tes!N164=0,"",RES_hhdet_in_tes!N164/RES_hhdet_in_fec!N164)</f>
        <v>3.4997272243072679</v>
      </c>
      <c r="O164" s="124" t="str">
        <f>IF(RES_hhdet_in_tes!O164=0,"",RES_hhdet_in_tes!O164/RES_hhdet_in_fec!O164)</f>
        <v/>
      </c>
      <c r="P164" s="124">
        <f>IF(RES_hhdet_in_tes!P164=0,"",RES_hhdet_in_tes!P164/RES_hhdet_in_fec!P164)</f>
        <v>3.8359072036490254</v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3.9945891452266613</v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4.0012179533289203</v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 t="str">
        <f>IF(RES_hhdet_in_tes!W164=0,"",RES_hhdet_in_tes!W164/RES_hhdet_in_fec!W164)</f>
        <v/>
      </c>
      <c r="X164" s="124" t="str">
        <f>IF(RES_hhdet_in_tes!X164=0,"",RES_hhdet_in_tes!X164/RES_hhdet_in_fec!X164)</f>
        <v/>
      </c>
      <c r="Y164" s="124">
        <f>IF(RES_hhdet_in_tes!Y164=0,"",RES_hhdet_in_tes!Y164/RES_hhdet_in_fec!Y164)</f>
        <v>4.1462198010357101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2.302412497236523</v>
      </c>
      <c r="D165" s="111">
        <f>IF(RES_hhdet_in_tes!D165=0,"",RES_hhdet_in_tes!D165/RES_hhdet_in_fec!D165)</f>
        <v>2.3995607234196634</v>
      </c>
      <c r="E165" s="111">
        <f>IF(RES_hhdet_in_tes!E165=0,"",RES_hhdet_in_tes!E165/RES_hhdet_in_fec!E165)</f>
        <v>2.4981653883196517</v>
      </c>
      <c r="F165" s="111">
        <f>IF(RES_hhdet_in_tes!F165=0,"",RES_hhdet_in_tes!F165/RES_hhdet_in_fec!F165)</f>
        <v>2.5975620023931123</v>
      </c>
      <c r="G165" s="111">
        <f>IF(RES_hhdet_in_tes!G165=0,"",RES_hhdet_in_tes!G165/RES_hhdet_in_fec!G165)</f>
        <v>2.6983264024937252</v>
      </c>
      <c r="H165" s="111">
        <f>IF(RES_hhdet_in_tes!H165=0,"",RES_hhdet_in_tes!H165/RES_hhdet_in_fec!H165)</f>
        <v>2.8003680891719265</v>
      </c>
      <c r="I165" s="111">
        <f>IF(RES_hhdet_in_tes!I165=0,"",RES_hhdet_in_tes!I165/RES_hhdet_in_fec!I165)</f>
        <v>2.9038077687773862</v>
      </c>
      <c r="J165" s="111">
        <f>IF(RES_hhdet_in_tes!J165=0,"",RES_hhdet_in_tes!J165/RES_hhdet_in_fec!J165)</f>
        <v>3.0091864380942828</v>
      </c>
      <c r="K165" s="111">
        <f>IF(RES_hhdet_in_tes!K165=0,"",RES_hhdet_in_tes!K165/RES_hhdet_in_fec!K165)</f>
        <v>3.1169326116838958</v>
      </c>
      <c r="L165" s="111">
        <f>IF(RES_hhdet_in_tes!L165=0,"",RES_hhdet_in_tes!L165/RES_hhdet_in_fec!L165)</f>
        <v>3.2271031151889886</v>
      </c>
      <c r="M165" s="111">
        <f>IF(RES_hhdet_in_tes!M165=0,"",RES_hhdet_in_tes!M165/RES_hhdet_in_fec!M165)</f>
        <v>3.3533503915550162</v>
      </c>
      <c r="N165" s="111">
        <f>IF(RES_hhdet_in_tes!N165=0,"",RES_hhdet_in_tes!N165/RES_hhdet_in_fec!N165)</f>
        <v>3.4997272243072679</v>
      </c>
      <c r="O165" s="111" t="str">
        <f>IF(RES_hhdet_in_tes!O165=0,"",RES_hhdet_in_tes!O165/RES_hhdet_in_fec!O165)</f>
        <v/>
      </c>
      <c r="P165" s="111">
        <f>IF(RES_hhdet_in_tes!P165=0,"",RES_hhdet_in_tes!P165/RES_hhdet_in_fec!P165)</f>
        <v>3.8359072036490254</v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3.9945891452266613</v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4.0012179533289203</v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 t="str">
        <f>IF(RES_hhdet_in_tes!W165=0,"",RES_hhdet_in_tes!W165/RES_hhdet_in_fec!W165)</f>
        <v/>
      </c>
      <c r="X165" s="111" t="str">
        <f>IF(RES_hhdet_in_tes!X165=0,"",RES_hhdet_in_tes!X165/RES_hhdet_in_fec!X165)</f>
        <v/>
      </c>
      <c r="Y165" s="111">
        <f>IF(RES_hhdet_in_tes!Y165=0,"",RES_hhdet_in_tes!Y165/RES_hhdet_in_fec!Y165)</f>
        <v>4.1462198010357101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0.62835078177538473</v>
      </c>
      <c r="D166" s="124">
        <f>IF(RES_hhdet_in_tes!D166=0,"",RES_hhdet_in_tes!D166/RES_hhdet_in_fec!D166)</f>
        <v>0.63845327723902467</v>
      </c>
      <c r="E166" s="124">
        <f>IF(RES_hhdet_in_tes!E166=0,"",RES_hhdet_in_tes!E166/RES_hhdet_in_fec!E166)</f>
        <v>0.63557804592675238</v>
      </c>
      <c r="F166" s="124">
        <f>IF(RES_hhdet_in_tes!F166=0,"",RES_hhdet_in_tes!F166/RES_hhdet_in_fec!F166)</f>
        <v>0.63117949511682536</v>
      </c>
      <c r="G166" s="124">
        <f>IF(RES_hhdet_in_tes!G166=0,"",RES_hhdet_in_tes!G166/RES_hhdet_in_fec!G166)</f>
        <v>0.65826210425147258</v>
      </c>
      <c r="H166" s="124">
        <f>IF(RES_hhdet_in_tes!H166=0,"",RES_hhdet_in_tes!H166/RES_hhdet_in_fec!H166)</f>
        <v>0.66006719515423273</v>
      </c>
      <c r="I166" s="124">
        <f>IF(RES_hhdet_in_tes!I166=0,"",RES_hhdet_in_tes!I166/RES_hhdet_in_fec!I166)</f>
        <v>0.68425268263351635</v>
      </c>
      <c r="J166" s="124">
        <f>IF(RES_hhdet_in_tes!J166=0,"",RES_hhdet_in_tes!J166/RES_hhdet_in_fec!J166)</f>
        <v>0.69023221152435787</v>
      </c>
      <c r="K166" s="124">
        <f>IF(RES_hhdet_in_tes!K166=0,"",RES_hhdet_in_tes!K166/RES_hhdet_in_fec!K166)</f>
        <v>0.68180869667994493</v>
      </c>
      <c r="L166" s="124">
        <f>IF(RES_hhdet_in_tes!L166=0,"",RES_hhdet_in_tes!L166/RES_hhdet_in_fec!L166)</f>
        <v>0.71542604715883606</v>
      </c>
      <c r="M166" s="124">
        <f>IF(RES_hhdet_in_tes!M166=0,"",RES_hhdet_in_tes!M166/RES_hhdet_in_fec!M166)</f>
        <v>0.66937712043510211</v>
      </c>
      <c r="N166" s="124">
        <f>IF(RES_hhdet_in_tes!N166=0,"",RES_hhdet_in_tes!N166/RES_hhdet_in_fec!N166)</f>
        <v>0.70635832827706002</v>
      </c>
      <c r="O166" s="124" t="str">
        <f>IF(RES_hhdet_in_tes!O166=0,"",RES_hhdet_in_tes!O166/RES_hhdet_in_fec!O166)</f>
        <v/>
      </c>
      <c r="P166" s="124">
        <f>IF(RES_hhdet_in_tes!P166=0,"",RES_hhdet_in_tes!P166/RES_hhdet_in_fec!P166)</f>
        <v>0.70825987761795151</v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0.78177019137136217</v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0.79165201971335963</v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 t="str">
        <f>IF(RES_hhdet_in_tes!W166=0,"",RES_hhdet_in_tes!W166/RES_hhdet_in_fec!W166)</f>
        <v/>
      </c>
      <c r="X166" s="124" t="str">
        <f>IF(RES_hhdet_in_tes!X166=0,"",RES_hhdet_in_tes!X166/RES_hhdet_in_fec!X166)</f>
        <v/>
      </c>
      <c r="Y166" s="124">
        <f>IF(RES_hhdet_in_tes!Y166=0,"",RES_hhdet_in_tes!Y166/RES_hhdet_in_fec!Y166)</f>
        <v>0.89435412715606533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0.58580984136166969</v>
      </c>
      <c r="D167" s="111">
        <f>IF(RES_hhdet_in_tes!D167=0,"",RES_hhdet_in_tes!D167/RES_hhdet_in_fec!D167)</f>
        <v>0.58761755202164945</v>
      </c>
      <c r="E167" s="111">
        <f>IF(RES_hhdet_in_tes!E167=0,"",RES_hhdet_in_tes!E167/RES_hhdet_in_fec!E167)</f>
        <v>0.58967654246441537</v>
      </c>
      <c r="F167" s="111">
        <f>IF(RES_hhdet_in_tes!F167=0,"",RES_hhdet_in_tes!F167/RES_hhdet_in_fec!F167)</f>
        <v>0.59176979833210686</v>
      </c>
      <c r="G167" s="111">
        <f>IF(RES_hhdet_in_tes!G167=0,"",RES_hhdet_in_tes!G167/RES_hhdet_in_fec!G167)</f>
        <v>0.59409446809970778</v>
      </c>
      <c r="H167" s="111">
        <f>IF(RES_hhdet_in_tes!H167=0,"",RES_hhdet_in_tes!H167/RES_hhdet_in_fec!H167)</f>
        <v>0.59662642330372084</v>
      </c>
      <c r="I167" s="111">
        <f>IF(RES_hhdet_in_tes!I167=0,"",RES_hhdet_in_tes!I167/RES_hhdet_in_fec!I167)</f>
        <v>0.59941424133414267</v>
      </c>
      <c r="J167" s="111">
        <f>IF(RES_hhdet_in_tes!J167=0,"",RES_hhdet_in_tes!J167/RES_hhdet_in_fec!J167)</f>
        <v>0.60265692661151438</v>
      </c>
      <c r="K167" s="111">
        <f>IF(RES_hhdet_in_tes!K167=0,"",RES_hhdet_in_tes!K167/RES_hhdet_in_fec!K167)</f>
        <v>0.60652368523768418</v>
      </c>
      <c r="L167" s="111">
        <f>IF(RES_hhdet_in_tes!L167=0,"",RES_hhdet_in_tes!L167/RES_hhdet_in_fec!L167)</f>
        <v>0.61105978678199457</v>
      </c>
      <c r="M167" s="111">
        <f>IF(RES_hhdet_in_tes!M167=0,"",RES_hhdet_in_tes!M167/RES_hhdet_in_fec!M167)</f>
        <v>0.62030691740680532</v>
      </c>
      <c r="N167" s="111">
        <f>IF(RES_hhdet_in_tes!N167=0,"",RES_hhdet_in_tes!N167/RES_hhdet_in_fec!N167)</f>
        <v>0.63554977351808684</v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0.72496984601585135</v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0.75284253958724667</v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>
        <f>IF(RES_hhdet_in_tes!Y167=0,"",RES_hhdet_in_tes!Y167/RES_hhdet_in_fec!Y167)</f>
        <v>0.78342814398892691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0.8985999918773887</v>
      </c>
      <c r="D168" s="111">
        <f>IF(RES_hhdet_in_tes!D168=0,"",RES_hhdet_in_tes!D168/RES_hhdet_in_fec!D168)</f>
        <v>0.88423520458701843</v>
      </c>
      <c r="E168" s="111">
        <f>IF(RES_hhdet_in_tes!E168=0,"",RES_hhdet_in_tes!E168/RES_hhdet_in_fec!E168)</f>
        <v>0.90206954705708908</v>
      </c>
      <c r="F168" s="111">
        <f>IF(RES_hhdet_in_tes!F168=0,"",RES_hhdet_in_tes!F168/RES_hhdet_in_fec!F168)</f>
        <v>0.88213936463403675</v>
      </c>
      <c r="G168" s="111">
        <f>IF(RES_hhdet_in_tes!G168=0,"",RES_hhdet_in_tes!G168/RES_hhdet_in_fec!G168)</f>
        <v>0.90042928359524599</v>
      </c>
      <c r="H168" s="111" t="str">
        <f>IF(RES_hhdet_in_tes!H168=0,"",RES_hhdet_in_tes!H168/RES_hhdet_in_fec!H168)</f>
        <v/>
      </c>
      <c r="I168" s="111">
        <f>IF(RES_hhdet_in_tes!I168=0,"",RES_hhdet_in_tes!I168/RES_hhdet_in_fec!I168)</f>
        <v>0.91109002623977764</v>
      </c>
      <c r="J168" s="111">
        <f>IF(RES_hhdet_in_tes!J168=0,"",RES_hhdet_in_tes!J168/RES_hhdet_in_fec!J168)</f>
        <v>0.89166010081913649</v>
      </c>
      <c r="K168" s="111">
        <f>IF(RES_hhdet_in_tes!K168=0,"",RES_hhdet_in_tes!K168/RES_hhdet_in_fec!K168)</f>
        <v>0.91336744282110138</v>
      </c>
      <c r="L168" s="111">
        <f>IF(RES_hhdet_in_tes!L168=0,"",RES_hhdet_in_tes!L168/RES_hhdet_in_fec!L168)</f>
        <v>0.91826575053861803</v>
      </c>
      <c r="M168" s="111">
        <f>IF(RES_hhdet_in_tes!M168=0,"",RES_hhdet_in_tes!M168/RES_hhdet_in_fec!M168)</f>
        <v>0.90365796071879889</v>
      </c>
      <c r="N168" s="111">
        <f>IF(RES_hhdet_in_tes!N168=0,"",RES_hhdet_in_tes!N168/RES_hhdet_in_fec!N168)</f>
        <v>0.9323729005179523</v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>
        <f>IF(RES_hhdet_in_tes!R168=0,"",RES_hhdet_in_tes!R168/RES_hhdet_in_fec!R168)</f>
        <v>0.95482330964898987</v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>
        <f>IF(RES_hhdet_in_tes!Y168=0,"",RES_hhdet_in_tes!Y168/RES_hhdet_in_fec!Y168)</f>
        <v>0.94684850479750771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0.58580984136166969</v>
      </c>
      <c r="D169" s="112">
        <f>IF(RES_hhdet_in_tes!D169=0,"",RES_hhdet_in_tes!D169/RES_hhdet_in_fec!D169)</f>
        <v>0.58761755202164945</v>
      </c>
      <c r="E169" s="112">
        <f>IF(RES_hhdet_in_tes!E169=0,"",RES_hhdet_in_tes!E169/RES_hhdet_in_fec!E169)</f>
        <v>0.58967654246441537</v>
      </c>
      <c r="F169" s="112">
        <f>IF(RES_hhdet_in_tes!F169=0,"",RES_hhdet_in_tes!F169/RES_hhdet_in_fec!F169)</f>
        <v>0.59176979833210686</v>
      </c>
      <c r="G169" s="112">
        <f>IF(RES_hhdet_in_tes!G169=0,"",RES_hhdet_in_tes!G169/RES_hhdet_in_fec!G169)</f>
        <v>0.59409446809970778</v>
      </c>
      <c r="H169" s="112" t="str">
        <f>IF(RES_hhdet_in_tes!H169=0,"",RES_hhdet_in_tes!H169/RES_hhdet_in_fec!H169)</f>
        <v/>
      </c>
      <c r="I169" s="112">
        <f>IF(RES_hhdet_in_tes!I169=0,"",RES_hhdet_in_tes!I169/RES_hhdet_in_fec!I169)</f>
        <v>0.59941424133414267</v>
      </c>
      <c r="J169" s="112">
        <f>IF(RES_hhdet_in_tes!J169=0,"",RES_hhdet_in_tes!J169/RES_hhdet_in_fec!J169)</f>
        <v>0.60265692661151449</v>
      </c>
      <c r="K169" s="112">
        <f>IF(RES_hhdet_in_tes!K169=0,"",RES_hhdet_in_tes!K169/RES_hhdet_in_fec!K169)</f>
        <v>0.60652368523768418</v>
      </c>
      <c r="L169" s="112">
        <f>IF(RES_hhdet_in_tes!L169=0,"",RES_hhdet_in_tes!L169/RES_hhdet_in_fec!L169)</f>
        <v>0.61105978678199457</v>
      </c>
      <c r="M169" s="112">
        <f>IF(RES_hhdet_in_tes!M169=0,"",RES_hhdet_in_tes!M169/RES_hhdet_in_fec!M169)</f>
        <v>0.62030691740680544</v>
      </c>
      <c r="N169" s="112">
        <f>IF(RES_hhdet_in_tes!N169=0,"",RES_hhdet_in_tes!N169/RES_hhdet_in_fec!N169)</f>
        <v>0.63554977351808684</v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>
        <f>IF(RES_hhdet_in_tes!R169=0,"",RES_hhdet_in_tes!R169/RES_hhdet_in_fec!R169)</f>
        <v>0.72496984601585124</v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>
        <f>IF(RES_hhdet_in_tes!Y169=0,"",RES_hhdet_in_tes!Y169/RES_hhdet_in_fec!Y169)</f>
        <v>0.78342814398892691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 t="str">
        <f>IF(RES_hhdet_in_tes!H170=0,"",RES_hhdet_in_tes!H170/RES_hhdet_in_fec!H170)</f>
        <v/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>
        <f>IF(RES_hhdet_in_tes!R170=0,"",RES_hhdet_in_tes!R170/RES_hhdet_in_fec!R170)</f>
        <v>1</v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0.65601677812178982</v>
      </c>
      <c r="D171" s="112">
        <f>IF(RES_hhdet_in_tes!D171=0,"",RES_hhdet_in_tes!D171/RES_hhdet_in_fec!D171)</f>
        <v>0.65716385950980305</v>
      </c>
      <c r="E171" s="112">
        <f>IF(RES_hhdet_in_tes!E171=0,"",RES_hhdet_in_tes!E171/RES_hhdet_in_fec!E171)</f>
        <v>0.65841962953345023</v>
      </c>
      <c r="F171" s="112">
        <f>IF(RES_hhdet_in_tes!F171=0,"",RES_hhdet_in_tes!F171/RES_hhdet_in_fec!F171)</f>
        <v>0.65969055102280838</v>
      </c>
      <c r="G171" s="112">
        <f>IF(RES_hhdet_in_tes!G171=0,"",RES_hhdet_in_tes!G171/RES_hhdet_in_fec!G171)</f>
        <v>0.66106241644979202</v>
      </c>
      <c r="H171" s="112">
        <f>IF(RES_hhdet_in_tes!H171=0,"",RES_hhdet_in_tes!H171/RES_hhdet_in_fec!H171)</f>
        <v>0.66252554168549582</v>
      </c>
      <c r="I171" s="112">
        <f>IF(RES_hhdet_in_tes!I171=0,"",RES_hhdet_in_tes!I171/RES_hhdet_in_fec!I171)</f>
        <v>0.66410217682505523</v>
      </c>
      <c r="J171" s="112">
        <f>IF(RES_hhdet_in_tes!J171=0,"",RES_hhdet_in_tes!J171/RES_hhdet_in_fec!J171)</f>
        <v>0.66588153800867722</v>
      </c>
      <c r="K171" s="112">
        <f>IF(RES_hhdet_in_tes!K171=0,"",RES_hhdet_in_tes!K171/RES_hhdet_in_fec!K171)</f>
        <v>0.66794244007492631</v>
      </c>
      <c r="L171" s="112">
        <f>IF(RES_hhdet_in_tes!L171=0,"",RES_hhdet_in_tes!L171/RES_hhdet_in_fec!L171)</f>
        <v>0.67031198100526046</v>
      </c>
      <c r="M171" s="112">
        <f>IF(RES_hhdet_in_tes!M171=0,"",RES_hhdet_in_tes!M171/RES_hhdet_in_fec!M171)</f>
        <v>0.674816763711933</v>
      </c>
      <c r="N171" s="112">
        <f>IF(RES_hhdet_in_tes!N171=0,"",RES_hhdet_in_tes!N171/RES_hhdet_in_fec!N171)</f>
        <v>0.68224474468541652</v>
      </c>
      <c r="O171" s="112" t="str">
        <f>IF(RES_hhdet_in_tes!O171=0,"",RES_hhdet_in_tes!O171/RES_hhdet_in_fec!O171)</f>
        <v/>
      </c>
      <c r="P171" s="112">
        <f>IF(RES_hhdet_in_tes!P171=0,"",RES_hhdet_in_tes!P171/RES_hhdet_in_fec!P171)</f>
        <v>0.70825987761795151</v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0.73202129886531464</v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0.75053172191141404</v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0.92281563144216694</v>
      </c>
      <c r="D172" s="113">
        <f>IF(RES_hhdet_in_tes!D172=0,"",RES_hhdet_in_tes!D172/RES_hhdet_in_fec!D172)</f>
        <v>0.91128153009821378</v>
      </c>
      <c r="E172" s="113">
        <f>IF(RES_hhdet_in_tes!E172=0,"",RES_hhdet_in_tes!E172/RES_hhdet_in_fec!E172)</f>
        <v>0.92516551427728311</v>
      </c>
      <c r="F172" s="113">
        <f>IF(RES_hhdet_in_tes!F172=0,"",RES_hhdet_in_tes!F172/RES_hhdet_in_fec!F172)</f>
        <v>0.90919907138059219</v>
      </c>
      <c r="G172" s="113">
        <f>IF(RES_hhdet_in_tes!G172=0,"",RES_hhdet_in_tes!G172/RES_hhdet_in_fec!G172)</f>
        <v>0.92345380712646952</v>
      </c>
      <c r="H172" s="113">
        <f>IF(RES_hhdet_in_tes!H172=0,"",RES_hhdet_in_tes!H172/RES_hhdet_in_fec!H172)</f>
        <v>0.92564375805947519</v>
      </c>
      <c r="I172" s="113">
        <f>IF(RES_hhdet_in_tes!I172=0,"",RES_hhdet_in_tes!I172/RES_hhdet_in_fec!I172)</f>
        <v>0.9311418869996132</v>
      </c>
      <c r="J172" s="113">
        <f>IF(RES_hhdet_in_tes!J172=0,"",RES_hhdet_in_tes!J172/RES_hhdet_in_fec!J172)</f>
        <v>0.91495460193724132</v>
      </c>
      <c r="K172" s="113">
        <f>IF(RES_hhdet_in_tes!K172=0,"",RES_hhdet_in_tes!K172/RES_hhdet_in_fec!K172)</f>
        <v>0.93204577066232641</v>
      </c>
      <c r="L172" s="113">
        <f>IF(RES_hhdet_in_tes!L172=0,"",RES_hhdet_in_tes!L172/RES_hhdet_in_fec!L172)</f>
        <v>0.93582328786682079</v>
      </c>
      <c r="M172" s="113">
        <f>IF(RES_hhdet_in_tes!M172=0,"",RES_hhdet_in_tes!M172/RES_hhdet_in_fec!M172)</f>
        <v>0.92259346175127332</v>
      </c>
      <c r="N172" s="113">
        <f>IF(RES_hhdet_in_tes!N172=0,"",RES_hhdet_in_tes!N172/RES_hhdet_in_fec!N172)</f>
        <v>0.94466876940163169</v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0.95642891433129895</v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0.96035519549708737</v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>
        <f>IF(RES_hhdet_in_tes!Y172=0,"",RES_hhdet_in_tes!Y172/RES_hhdet_in_fec!Y172)</f>
        <v>0.95833366634086703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0.65601677812178982</v>
      </c>
      <c r="D173" s="111">
        <f>IF(RES_hhdet_in_tes!D173=0,"",RES_hhdet_in_tes!D173/RES_hhdet_in_fec!D173)</f>
        <v>0.65716385950980305</v>
      </c>
      <c r="E173" s="111">
        <f>IF(RES_hhdet_in_tes!E173=0,"",RES_hhdet_in_tes!E173/RES_hhdet_in_fec!E173)</f>
        <v>0.65841962953345023</v>
      </c>
      <c r="F173" s="111">
        <f>IF(RES_hhdet_in_tes!F173=0,"",RES_hhdet_in_tes!F173/RES_hhdet_in_fec!F173)</f>
        <v>0.65969055102280838</v>
      </c>
      <c r="G173" s="111">
        <f>IF(RES_hhdet_in_tes!G173=0,"",RES_hhdet_in_tes!G173/RES_hhdet_in_fec!G173)</f>
        <v>0.66106241644979202</v>
      </c>
      <c r="H173" s="111">
        <f>IF(RES_hhdet_in_tes!H173=0,"",RES_hhdet_in_tes!H173/RES_hhdet_in_fec!H173)</f>
        <v>0.66252554168549582</v>
      </c>
      <c r="I173" s="111">
        <f>IF(RES_hhdet_in_tes!I173=0,"",RES_hhdet_in_tes!I173/RES_hhdet_in_fec!I173)</f>
        <v>0.66410217682505523</v>
      </c>
      <c r="J173" s="111">
        <f>IF(RES_hhdet_in_tes!J173=0,"",RES_hhdet_in_tes!J173/RES_hhdet_in_fec!J173)</f>
        <v>0.66588153800867722</v>
      </c>
      <c r="K173" s="111">
        <f>IF(RES_hhdet_in_tes!K173=0,"",RES_hhdet_in_tes!K173/RES_hhdet_in_fec!K173)</f>
        <v>0.66794244007492631</v>
      </c>
      <c r="L173" s="111">
        <f>IF(RES_hhdet_in_tes!L173=0,"",RES_hhdet_in_tes!L173/RES_hhdet_in_fec!L173)</f>
        <v>0.67031198100526046</v>
      </c>
      <c r="M173" s="111">
        <f>IF(RES_hhdet_in_tes!M173=0,"",RES_hhdet_in_tes!M173/RES_hhdet_in_fec!M173)</f>
        <v>0.674816763711933</v>
      </c>
      <c r="N173" s="111">
        <f>IF(RES_hhdet_in_tes!N173=0,"",RES_hhdet_in_tes!N173/RES_hhdet_in_fec!N173)</f>
        <v>0.68224474468541652</v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0.73202129886531464</v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0.75053172191141404</v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>
        <f>IF(RES_hhdet_in_tes!Y173=0,"",RES_hhdet_in_tes!Y173/RES_hhdet_in_fec!Y173)</f>
        <v>0.80004641103718621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0.72069386849386408</v>
      </c>
      <c r="D175" s="124">
        <f>IF(RES_hhdet_in_tes!D175=0,"",RES_hhdet_in_tes!D175/RES_hhdet_in_fec!D175)</f>
        <v>0.71401047041652355</v>
      </c>
      <c r="E175" s="124">
        <f>IF(RES_hhdet_in_tes!E175=0,"",RES_hhdet_in_tes!E175/RES_hhdet_in_fec!E175)</f>
        <v>0.69933344479141468</v>
      </c>
      <c r="F175" s="124">
        <f>IF(RES_hhdet_in_tes!F175=0,"",RES_hhdet_in_tes!F175/RES_hhdet_in_fec!F175)</f>
        <v>0.71146367954651901</v>
      </c>
      <c r="G175" s="124">
        <f>IF(RES_hhdet_in_tes!G175=0,"",RES_hhdet_in_tes!G175/RES_hhdet_in_fec!G175)</f>
        <v>0.72459637048222103</v>
      </c>
      <c r="H175" s="124">
        <f>IF(RES_hhdet_in_tes!H175=0,"",RES_hhdet_in_tes!H175/RES_hhdet_in_fec!H175)</f>
        <v>0.73050436254592876</v>
      </c>
      <c r="I175" s="124">
        <f>IF(RES_hhdet_in_tes!I175=0,"",RES_hhdet_in_tes!I175/RES_hhdet_in_fec!I175)</f>
        <v>0.73011428977171589</v>
      </c>
      <c r="J175" s="124">
        <f>IF(RES_hhdet_in_tes!J175=0,"",RES_hhdet_in_tes!J175/RES_hhdet_in_fec!J175)</f>
        <v>0.68314869958662583</v>
      </c>
      <c r="K175" s="124">
        <f>IF(RES_hhdet_in_tes!K175=0,"",RES_hhdet_in_tes!K175/RES_hhdet_in_fec!K175)</f>
        <v>0.71468435808419695</v>
      </c>
      <c r="L175" s="124">
        <f>IF(RES_hhdet_in_tes!L175=0,"",RES_hhdet_in_tes!L175/RES_hhdet_in_fec!L175)</f>
        <v>0.71881091751751458</v>
      </c>
      <c r="M175" s="124">
        <f>IF(RES_hhdet_in_tes!M175=0,"",RES_hhdet_in_tes!M175/RES_hhdet_in_fec!M175)</f>
        <v>0.72551539666144416</v>
      </c>
      <c r="N175" s="124">
        <f>IF(RES_hhdet_in_tes!N175=0,"",RES_hhdet_in_tes!N175/RES_hhdet_in_fec!N175)</f>
        <v>0.71496482866048516</v>
      </c>
      <c r="O175" s="124" t="str">
        <f>IF(RES_hhdet_in_tes!O175=0,"",RES_hhdet_in_tes!O175/RES_hhdet_in_fec!O175)</f>
        <v/>
      </c>
      <c r="P175" s="124">
        <f>IF(RES_hhdet_in_tes!P175=0,"",RES_hhdet_in_tes!P175/RES_hhdet_in_fec!P175)</f>
        <v>0.80545256416801725</v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0.73531112980189384</v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0.76708040591462989</v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 t="str">
        <f>IF(RES_hhdet_in_tes!W175=0,"",RES_hhdet_in_tes!W175/RES_hhdet_in_fec!W175)</f>
        <v/>
      </c>
      <c r="X175" s="124" t="str">
        <f>IF(RES_hhdet_in_tes!X175=0,"",RES_hhdet_in_tes!X175/RES_hhdet_in_fec!X175)</f>
        <v/>
      </c>
      <c r="Y175" s="124">
        <f>IF(RES_hhdet_in_tes!Y175=0,"",RES_hhdet_in_tes!Y175/RES_hhdet_in_fec!Y175)</f>
        <v>0.77620937418506097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0.62270527288161981</v>
      </c>
      <c r="D176" s="111">
        <f>IF(RES_hhdet_in_tes!D176=0,"",RES_hhdet_in_tes!D176/RES_hhdet_in_fec!D176)</f>
        <v>0.6227992084693863</v>
      </c>
      <c r="E176" s="111">
        <f>IF(RES_hhdet_in_tes!E176=0,"",RES_hhdet_in_tes!E176/RES_hhdet_in_fec!E176)</f>
        <v>0.622893152518739</v>
      </c>
      <c r="F176" s="111">
        <f>IF(RES_hhdet_in_tes!F176=0,"",RES_hhdet_in_tes!F176/RES_hhdet_in_fec!F176)</f>
        <v>0.62298709772194449</v>
      </c>
      <c r="G176" s="111">
        <f>IF(RES_hhdet_in_tes!G176=0,"",RES_hhdet_in_tes!G176/RES_hhdet_in_fec!G176)</f>
        <v>0.6230810507177732</v>
      </c>
      <c r="H176" s="111">
        <f>IF(RES_hhdet_in_tes!H176=0,"",RES_hhdet_in_tes!H176/RES_hhdet_in_fec!H176)</f>
        <v>0.62317501069372427</v>
      </c>
      <c r="I176" s="111">
        <f>IF(RES_hhdet_in_tes!I176=0,"",RES_hhdet_in_tes!I176/RES_hhdet_in_fec!I176)</f>
        <v>0.62326897928559089</v>
      </c>
      <c r="J176" s="111">
        <f>IF(RES_hhdet_in_tes!J176=0,"",RES_hhdet_in_tes!J176/RES_hhdet_in_fec!J176)</f>
        <v>0.6233629631946408</v>
      </c>
      <c r="K176" s="111">
        <f>IF(RES_hhdet_in_tes!K176=0,"",RES_hhdet_in_tes!K176/RES_hhdet_in_fec!K176)</f>
        <v>0.62345696811871409</v>
      </c>
      <c r="L176" s="111">
        <f>IF(RES_hhdet_in_tes!L176=0,"",RES_hhdet_in_tes!L176/RES_hhdet_in_fec!L176)</f>
        <v>0.62355099558221661</v>
      </c>
      <c r="M176" s="111">
        <f>IF(RES_hhdet_in_tes!M176=0,"",RES_hhdet_in_tes!M176/RES_hhdet_in_fec!M176)</f>
        <v>0.62362240407424652</v>
      </c>
      <c r="N176" s="111">
        <f>IF(RES_hhdet_in_tes!N176=0,"",RES_hhdet_in_tes!N176/RES_hhdet_in_fec!N176)</f>
        <v>0.62366231806235206</v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>
        <f>IF(RES_hhdet_in_tes!R176=0,"",RES_hhdet_in_tes!R176/RES_hhdet_in_fec!R176)</f>
        <v>0.624735351909951</v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0.62684073504040339</v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>
        <f>IF(RES_hhdet_in_tes!Y176=0,"",RES_hhdet_in_tes!Y176/RES_hhdet_in_fec!Y176)</f>
        <v>0.62932064241032759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0.77496498650362389</v>
      </c>
      <c r="D177" s="45">
        <f>IF(RES_hhdet_in_tes!D177=0,"",RES_hhdet_in_tes!D177/RES_hhdet_in_fec!D177)</f>
        <v>0.7761670978509766</v>
      </c>
      <c r="E177" s="45">
        <f>IF(RES_hhdet_in_tes!E177=0,"",RES_hhdet_in_tes!E177/RES_hhdet_in_fec!E177)</f>
        <v>0.77742588902644205</v>
      </c>
      <c r="F177" s="45">
        <f>IF(RES_hhdet_in_tes!F177=0,"",RES_hhdet_in_tes!F177/RES_hhdet_in_fec!F177)</f>
        <v>0.77869240926937766</v>
      </c>
      <c r="G177" s="45">
        <f>IF(RES_hhdet_in_tes!G177=0,"",RES_hhdet_in_tes!G177/RES_hhdet_in_fec!G177)</f>
        <v>0.78001112830015151</v>
      </c>
      <c r="H177" s="45">
        <f>IF(RES_hhdet_in_tes!H177=0,"",RES_hhdet_in_tes!H177/RES_hhdet_in_fec!H177)</f>
        <v>0.78137660359112227</v>
      </c>
      <c r="I177" s="45">
        <f>IF(RES_hhdet_in_tes!I177=0,"",RES_hhdet_in_tes!I177/RES_hhdet_in_fec!I177)</f>
        <v>0.78279979248268805</v>
      </c>
      <c r="J177" s="45">
        <f>IF(RES_hhdet_in_tes!J177=0,"",RES_hhdet_in_tes!J177/RES_hhdet_in_fec!J177)</f>
        <v>0.78432558333086722</v>
      </c>
      <c r="K177" s="45">
        <f>IF(RES_hhdet_in_tes!K177=0,"",RES_hhdet_in_tes!K177/RES_hhdet_in_fec!K177)</f>
        <v>0.78599214304531761</v>
      </c>
      <c r="L177" s="45">
        <f>IF(RES_hhdet_in_tes!L177=0,"",RES_hhdet_in_tes!L177/RES_hhdet_in_fec!L177)</f>
        <v>0.78780968283913599</v>
      </c>
      <c r="M177" s="45">
        <f>IF(RES_hhdet_in_tes!M177=0,"",RES_hhdet_in_tes!M177/RES_hhdet_in_fec!M177)</f>
        <v>0.7904083631086013</v>
      </c>
      <c r="N177" s="45">
        <f>IF(RES_hhdet_in_tes!N177=0,"",RES_hhdet_in_tes!N177/RES_hhdet_in_fec!N177)</f>
        <v>0.79396758452922045</v>
      </c>
      <c r="O177" s="45" t="str">
        <f>IF(RES_hhdet_in_tes!O177=0,"",RES_hhdet_in_tes!O177/RES_hhdet_in_fec!O177)</f>
        <v/>
      </c>
      <c r="P177" s="45">
        <f>IF(RES_hhdet_in_tes!P177=0,"",RES_hhdet_in_tes!P177/RES_hhdet_in_fec!P177)</f>
        <v>0.80545256416801725</v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0.8254306497057633</v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0.85535313970152504</v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 t="str">
        <f>IF(RES_hhdet_in_tes!W177=0,"",RES_hhdet_in_tes!W177/RES_hhdet_in_fec!W177)</f>
        <v/>
      </c>
      <c r="X177" s="45" t="str">
        <f>IF(RES_hhdet_in_tes!X177=0,"",RES_hhdet_in_tes!X177/RES_hhdet_in_fec!X177)</f>
        <v/>
      </c>
      <c r="Y177" s="45">
        <f>IF(RES_hhdet_in_tes!Y177=0,"",RES_hhdet_in_tes!Y177/RES_hhdet_in_fec!Y177)</f>
        <v>0.90528606878351614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34.16453036011945</v>
      </c>
      <c r="D24" s="117">
        <f t="shared" si="7"/>
        <v>21.812817724066271</v>
      </c>
      <c r="E24" s="117">
        <f t="shared" si="7"/>
        <v>23.493307515144256</v>
      </c>
      <c r="F24" s="117">
        <f t="shared" si="7"/>
        <v>36.960733977986273</v>
      </c>
      <c r="G24" s="117">
        <f t="shared" si="7"/>
        <v>66.427592142891285</v>
      </c>
      <c r="H24" s="117">
        <f t="shared" si="7"/>
        <v>68.447512751793099</v>
      </c>
      <c r="I24" s="117">
        <f t="shared" si="7"/>
        <v>73.485859460558245</v>
      </c>
      <c r="J24" s="117">
        <f t="shared" si="7"/>
        <v>98.497656940252512</v>
      </c>
      <c r="K24" s="117">
        <f t="shared" si="7"/>
        <v>65.869167690098124</v>
      </c>
      <c r="L24" s="117">
        <f t="shared" si="7"/>
        <v>52.907880376137548</v>
      </c>
      <c r="M24" s="117">
        <f t="shared" si="7"/>
        <v>51.053040446857018</v>
      </c>
      <c r="N24" s="117">
        <f t="shared" si="7"/>
        <v>60.123491794962099</v>
      </c>
      <c r="O24" s="117">
        <f t="shared" si="7"/>
        <v>57.781306694569473</v>
      </c>
      <c r="P24" s="117">
        <f t="shared" si="7"/>
        <v>24.397913651327229</v>
      </c>
      <c r="Q24" s="117">
        <f t="shared" si="7"/>
        <v>20.030370521185322</v>
      </c>
      <c r="R24" s="117">
        <f t="shared" ref="R24:V24" si="8">R25+R28+R30+R39</f>
        <v>24.072388695673844</v>
      </c>
      <c r="S24" s="117">
        <f t="shared" si="8"/>
        <v>23.499843461711468</v>
      </c>
      <c r="T24" s="117">
        <f t="shared" si="8"/>
        <v>27.342801909201523</v>
      </c>
      <c r="U24" s="117">
        <f t="shared" si="8"/>
        <v>31.513735955448116</v>
      </c>
      <c r="V24" s="117">
        <f t="shared" si="8"/>
        <v>24.26702148906271</v>
      </c>
      <c r="W24" s="117">
        <f t="shared" ref="W24:Y24" si="9">W25+W28+W30+W39</f>
        <v>22.3657582272455</v>
      </c>
      <c r="X24" s="117">
        <f t="shared" si="9"/>
        <v>32.178072208843282</v>
      </c>
      <c r="Y24" s="117">
        <f t="shared" si="9"/>
        <v>32.945197410693503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30.388634094471193</v>
      </c>
      <c r="D25" s="122">
        <f t="shared" si="10"/>
        <v>19.717525150808306</v>
      </c>
      <c r="E25" s="122">
        <f t="shared" si="10"/>
        <v>21.137118262814589</v>
      </c>
      <c r="F25" s="122">
        <f t="shared" si="10"/>
        <v>32.466163142223735</v>
      </c>
      <c r="G25" s="122">
        <f t="shared" si="10"/>
        <v>62.514131642972032</v>
      </c>
      <c r="H25" s="122">
        <f t="shared" si="10"/>
        <v>64.567245895130554</v>
      </c>
      <c r="I25" s="122">
        <f t="shared" si="10"/>
        <v>70.515812458127684</v>
      </c>
      <c r="J25" s="122">
        <f t="shared" si="10"/>
        <v>91.285418262344564</v>
      </c>
      <c r="K25" s="122">
        <f t="shared" si="10"/>
        <v>61.034599042263864</v>
      </c>
      <c r="L25" s="122">
        <f t="shared" si="10"/>
        <v>49.366602382266372</v>
      </c>
      <c r="M25" s="122">
        <f t="shared" si="10"/>
        <v>46.487273372795947</v>
      </c>
      <c r="N25" s="122">
        <f t="shared" si="10"/>
        <v>56.358081534849759</v>
      </c>
      <c r="O25" s="122">
        <f t="shared" si="10"/>
        <v>55.019937224128967</v>
      </c>
      <c r="P25" s="122">
        <f t="shared" si="10"/>
        <v>23.063378359206745</v>
      </c>
      <c r="Q25" s="122">
        <f t="shared" si="10"/>
        <v>18.810049635768262</v>
      </c>
      <c r="R25" s="122">
        <f t="shared" ref="R25:V25" si="11">SUM(R26:R27)</f>
        <v>21.949244697756235</v>
      </c>
      <c r="S25" s="122">
        <f t="shared" si="11"/>
        <v>21.547923561580632</v>
      </c>
      <c r="T25" s="122">
        <f t="shared" si="11"/>
        <v>24.828716122765446</v>
      </c>
      <c r="U25" s="122">
        <f t="shared" si="11"/>
        <v>28.823958019790158</v>
      </c>
      <c r="V25" s="122">
        <f t="shared" si="11"/>
        <v>21.750964118263866</v>
      </c>
      <c r="W25" s="122">
        <f t="shared" ref="W25:Y25" si="12">SUM(W26:W27)</f>
        <v>20.121395929078865</v>
      </c>
      <c r="X25" s="122">
        <f t="shared" si="12"/>
        <v>27.822390538896521</v>
      </c>
      <c r="Y25" s="122">
        <f t="shared" si="12"/>
        <v>28.990114223525676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30.388634094471193</v>
      </c>
      <c r="D26" s="98">
        <v>19.717525150808306</v>
      </c>
      <c r="E26" s="98">
        <v>21.137118262814589</v>
      </c>
      <c r="F26" s="98">
        <v>32.466163142223735</v>
      </c>
      <c r="G26" s="98">
        <v>62.514131642972032</v>
      </c>
      <c r="H26" s="98">
        <v>64.567245895130554</v>
      </c>
      <c r="I26" s="98">
        <v>70.515812458127684</v>
      </c>
      <c r="J26" s="98">
        <v>91.285418262344564</v>
      </c>
      <c r="K26" s="98">
        <v>61.034599042263864</v>
      </c>
      <c r="L26" s="98">
        <v>49.366602382266372</v>
      </c>
      <c r="M26" s="98">
        <v>46.487273372795947</v>
      </c>
      <c r="N26" s="98">
        <v>56.358081534849759</v>
      </c>
      <c r="O26" s="98">
        <v>55.019937224128967</v>
      </c>
      <c r="P26" s="98">
        <v>23.063378359206745</v>
      </c>
      <c r="Q26" s="98">
        <v>18.810049635768262</v>
      </c>
      <c r="R26" s="98">
        <v>21.949244697756235</v>
      </c>
      <c r="S26" s="98">
        <v>21.547923561580632</v>
      </c>
      <c r="T26" s="98">
        <v>24.828716122765446</v>
      </c>
      <c r="U26" s="98">
        <v>28.823958019790158</v>
      </c>
      <c r="V26" s="98">
        <v>21.750964118263866</v>
      </c>
      <c r="W26" s="98">
        <v>20.121395929078865</v>
      </c>
      <c r="X26" s="98">
        <v>27.822390538896521</v>
      </c>
      <c r="Y26" s="98">
        <v>28.990114223525676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2.7332744963621249</v>
      </c>
      <c r="D30" s="122">
        <v>1.3140177817616057</v>
      </c>
      <c r="E30" s="122">
        <v>1.4668248698322965</v>
      </c>
      <c r="F30" s="122">
        <v>3.0997948552190309</v>
      </c>
      <c r="G30" s="122">
        <v>2.2992899881082383</v>
      </c>
      <c r="H30" s="122">
        <v>2.1464254986372735</v>
      </c>
      <c r="I30" s="122">
        <v>1.1637428628637976</v>
      </c>
      <c r="J30" s="122">
        <v>3.2936163164203429</v>
      </c>
      <c r="K30" s="122">
        <v>3.0446888966359609</v>
      </c>
      <c r="L30" s="122">
        <v>2.2373727730717481</v>
      </c>
      <c r="M30" s="122">
        <v>3.2285065333256124</v>
      </c>
      <c r="N30" s="122">
        <v>2.1063136341494588</v>
      </c>
      <c r="O30" s="122">
        <v>1.4192606340294289</v>
      </c>
      <c r="P30" s="122">
        <v>0.46836984593176262</v>
      </c>
      <c r="Q30" s="122">
        <v>0.67980785280271405</v>
      </c>
      <c r="R30" s="122">
        <v>1.3117579206641921</v>
      </c>
      <c r="S30" s="122">
        <v>1.3416782937625662</v>
      </c>
      <c r="T30" s="122">
        <v>1.5365292107061199</v>
      </c>
      <c r="U30" s="122">
        <v>1.5803210190172168</v>
      </c>
      <c r="V30" s="122">
        <v>1.3776033999805875</v>
      </c>
      <c r="W30" s="122">
        <v>1.2423167767925054</v>
      </c>
      <c r="X30" s="122">
        <v>2.3575543066773452</v>
      </c>
      <c r="Y30" s="122">
        <v>2.1186394100782588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2.733126248551776</v>
      </c>
      <c r="D31" s="98">
        <v>1.3139326377757721</v>
      </c>
      <c r="E31" s="98">
        <v>1.4667550285667637</v>
      </c>
      <c r="F31" s="98">
        <v>3.0995019507599233</v>
      </c>
      <c r="G31" s="98">
        <v>2.2989207612075528</v>
      </c>
      <c r="H31" s="98">
        <v>2.1461463787291724</v>
      </c>
      <c r="I31" s="98">
        <v>1.16327670172122</v>
      </c>
      <c r="J31" s="98">
        <v>3.2920165039456983</v>
      </c>
      <c r="K31" s="98">
        <v>3.0436902266212971</v>
      </c>
      <c r="L31" s="98">
        <v>2.2360043245892491</v>
      </c>
      <c r="M31" s="98">
        <v>3.2274859745719695</v>
      </c>
      <c r="N31" s="98">
        <v>2.1053814269589877</v>
      </c>
      <c r="O31" s="98">
        <v>1.4185355312577881</v>
      </c>
      <c r="P31" s="98">
        <v>0.46803450459865792</v>
      </c>
      <c r="Q31" s="98">
        <v>0.67933862970808534</v>
      </c>
      <c r="R31" s="98">
        <v>1.3110194574598149</v>
      </c>
      <c r="S31" s="98">
        <v>1.3408209529729203</v>
      </c>
      <c r="T31" s="98">
        <v>1.5356291309014225</v>
      </c>
      <c r="U31" s="98">
        <v>1.5793296199656224</v>
      </c>
      <c r="V31" s="98">
        <v>1.3762744107440923</v>
      </c>
      <c r="W31" s="98">
        <v>1.2366435189508789</v>
      </c>
      <c r="X31" s="98">
        <v>2.344458703263899</v>
      </c>
      <c r="Y31" s="98">
        <v>2.1171189333445177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1.4824781034903322E-4</v>
      </c>
      <c r="D32" s="98">
        <v>8.5143985833551736E-5</v>
      </c>
      <c r="E32" s="98">
        <v>6.9841265532882192E-5</v>
      </c>
      <c r="F32" s="98">
        <v>2.9290445910755891E-4</v>
      </c>
      <c r="G32" s="98">
        <v>3.6922690068535644E-4</v>
      </c>
      <c r="H32" s="98">
        <v>2.7911990810128962E-4</v>
      </c>
      <c r="I32" s="98">
        <v>4.6616114257749309E-4</v>
      </c>
      <c r="J32" s="98">
        <v>1.5998124746445231E-3</v>
      </c>
      <c r="K32" s="98">
        <v>9.9867001466398802E-4</v>
      </c>
      <c r="L32" s="98">
        <v>1.3684484824987814E-3</v>
      </c>
      <c r="M32" s="98">
        <v>1.0205587536429822E-3</v>
      </c>
      <c r="N32" s="98">
        <v>9.3220719047104193E-4</v>
      </c>
      <c r="O32" s="98">
        <v>7.2510277164092296E-4</v>
      </c>
      <c r="P32" s="98">
        <v>3.3534133310467922E-4</v>
      </c>
      <c r="Q32" s="98">
        <v>4.6922309462873654E-4</v>
      </c>
      <c r="R32" s="98">
        <v>7.3846320437726746E-4</v>
      </c>
      <c r="S32" s="98">
        <v>8.5734078964587099E-4</v>
      </c>
      <c r="T32" s="98">
        <v>9.0007980469739566E-4</v>
      </c>
      <c r="U32" s="98">
        <v>9.9139905159449605E-4</v>
      </c>
      <c r="V32" s="98">
        <v>1.3289892364952446E-3</v>
      </c>
      <c r="W32" s="98">
        <v>5.6732578416266097E-3</v>
      </c>
      <c r="X32" s="98">
        <v>1.309560341344619E-2</v>
      </c>
      <c r="Y32" s="98">
        <v>1.5204767337410234E-3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1.4824781034903322E-4</v>
      </c>
      <c r="D33" s="101">
        <v>8.5143985833551736E-5</v>
      </c>
      <c r="E33" s="101">
        <v>6.9841265532882192E-5</v>
      </c>
      <c r="F33" s="101">
        <v>2.9290445910755891E-4</v>
      </c>
      <c r="G33" s="101">
        <v>3.6922690068535644E-4</v>
      </c>
      <c r="H33" s="101">
        <v>2.7911990810128962E-4</v>
      </c>
      <c r="I33" s="101">
        <v>4.6616114257749309E-4</v>
      </c>
      <c r="J33" s="101">
        <v>1.5998124746445231E-3</v>
      </c>
      <c r="K33" s="101">
        <v>9.9867001466398802E-4</v>
      </c>
      <c r="L33" s="101">
        <v>1.3684484824987814E-3</v>
      </c>
      <c r="M33" s="101">
        <v>1.0205587536429822E-3</v>
      </c>
      <c r="N33" s="101">
        <v>9.3220719047104193E-4</v>
      </c>
      <c r="O33" s="101">
        <v>7.2510277164092296E-4</v>
      </c>
      <c r="P33" s="101">
        <v>3.3534133310467922E-4</v>
      </c>
      <c r="Q33" s="101">
        <v>4.6922309462873654E-4</v>
      </c>
      <c r="R33" s="101">
        <v>7.3846320437726746E-4</v>
      </c>
      <c r="S33" s="101">
        <v>8.5734078964587099E-4</v>
      </c>
      <c r="T33" s="101">
        <v>9.0007980469739566E-4</v>
      </c>
      <c r="U33" s="101">
        <v>9.9139905159449605E-4</v>
      </c>
      <c r="V33" s="101">
        <v>1.3289892364952446E-3</v>
      </c>
      <c r="W33" s="101">
        <v>5.6732578416266097E-3</v>
      </c>
      <c r="X33" s="101">
        <v>1.309560341344619E-2</v>
      </c>
      <c r="Y33" s="101">
        <v>1.5204767337410234E-3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1.0426217692861313</v>
      </c>
      <c r="D39" s="122">
        <v>0.78127479149635648</v>
      </c>
      <c r="E39" s="122">
        <v>0.88936438249736793</v>
      </c>
      <c r="F39" s="122">
        <v>1.3947759805435043</v>
      </c>
      <c r="G39" s="122">
        <v>1.6141705118110177</v>
      </c>
      <c r="H39" s="122">
        <v>1.7338413580252772</v>
      </c>
      <c r="I39" s="122">
        <v>1.8063041395667565</v>
      </c>
      <c r="J39" s="122">
        <v>3.9186223614876043</v>
      </c>
      <c r="K39" s="122">
        <v>1.789879751198298</v>
      </c>
      <c r="L39" s="122">
        <v>1.3039052207994317</v>
      </c>
      <c r="M39" s="122">
        <v>1.3372605407354576</v>
      </c>
      <c r="N39" s="122">
        <v>1.6590966259628832</v>
      </c>
      <c r="O39" s="122">
        <v>1.3421088364110816</v>
      </c>
      <c r="P39" s="122">
        <v>0.86616544618872526</v>
      </c>
      <c r="Q39" s="122">
        <v>0.54051303261434425</v>
      </c>
      <c r="R39" s="122">
        <v>0.81138607725341538</v>
      </c>
      <c r="S39" s="122">
        <v>0.61024160636826963</v>
      </c>
      <c r="T39" s="122">
        <v>0.97755657572995514</v>
      </c>
      <c r="U39" s="122">
        <v>1.1094569166407404</v>
      </c>
      <c r="V39" s="122">
        <v>1.1384539708182593</v>
      </c>
      <c r="W39" s="122">
        <v>1.0020455213741282</v>
      </c>
      <c r="X39" s="122">
        <v>1.9981273632694188</v>
      </c>
      <c r="Y39" s="122">
        <v>1.8364437770895699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1.0426217692861313</v>
      </c>
      <c r="D40" s="98">
        <v>0.78127479149635648</v>
      </c>
      <c r="E40" s="98">
        <v>0.88936438249736793</v>
      </c>
      <c r="F40" s="98">
        <v>1.3947759805435043</v>
      </c>
      <c r="G40" s="98">
        <v>1.6141705118110177</v>
      </c>
      <c r="H40" s="98">
        <v>1.7338413580252772</v>
      </c>
      <c r="I40" s="98">
        <v>1.8063041395667565</v>
      </c>
      <c r="J40" s="98">
        <v>3.9186223614876043</v>
      </c>
      <c r="K40" s="98">
        <v>1.789879751198298</v>
      </c>
      <c r="L40" s="98">
        <v>1.3039052207994317</v>
      </c>
      <c r="M40" s="98">
        <v>1.3372605407354576</v>
      </c>
      <c r="N40" s="98">
        <v>1.6590966259628832</v>
      </c>
      <c r="O40" s="98">
        <v>1.3421088364110816</v>
      </c>
      <c r="P40" s="98">
        <v>0.86616544618872526</v>
      </c>
      <c r="Q40" s="98">
        <v>0.54051303261434425</v>
      </c>
      <c r="R40" s="98">
        <v>0.81138607725341538</v>
      </c>
      <c r="S40" s="98">
        <v>0.61024160636826963</v>
      </c>
      <c r="T40" s="98">
        <v>0.97755657572995514</v>
      </c>
      <c r="U40" s="98">
        <v>1.1094569166407404</v>
      </c>
      <c r="V40" s="98">
        <v>1.1384539708182593</v>
      </c>
      <c r="W40" s="98">
        <v>1.0020455213741282</v>
      </c>
      <c r="X40" s="98">
        <v>1.9981273632694188</v>
      </c>
      <c r="Y40" s="98">
        <v>1.8364437770895699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204.9659376669637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223.73765138098594</v>
      </c>
      <c r="L43" s="117">
        <f t="shared" si="14"/>
        <v>193.95499410055774</v>
      </c>
      <c r="M43" s="117">
        <f t="shared" si="14"/>
        <v>306.41340261968452</v>
      </c>
      <c r="N43" s="117">
        <f t="shared" si="14"/>
        <v>231.53088283249764</v>
      </c>
      <c r="O43" s="117">
        <f t="shared" si="14"/>
        <v>222.11171143128936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1.9049242061919282E-3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198.91676050125659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196.96498585150832</v>
      </c>
      <c r="L44" s="122">
        <f t="shared" si="17"/>
        <v>172.34683533794876</v>
      </c>
      <c r="M44" s="122">
        <f t="shared" si="17"/>
        <v>269.88083317320383</v>
      </c>
      <c r="N44" s="122">
        <f t="shared" si="17"/>
        <v>202.0698132176783</v>
      </c>
      <c r="O44" s="122">
        <f t="shared" si="17"/>
        <v>192.88507243511364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1.9049242061919282E-3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198.91676050125659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196.96498585150832</v>
      </c>
      <c r="L45" s="98">
        <v>172.34683533794876</v>
      </c>
      <c r="M45" s="98">
        <v>269.88083317320383</v>
      </c>
      <c r="N45" s="98">
        <v>202.0698132176783</v>
      </c>
      <c r="O45" s="98">
        <v>192.88507243511364</v>
      </c>
      <c r="P45" s="98">
        <v>0</v>
      </c>
      <c r="Q45" s="98">
        <v>0</v>
      </c>
      <c r="R45" s="98">
        <v>0</v>
      </c>
      <c r="S45" s="98">
        <v>0</v>
      </c>
      <c r="T45" s="98">
        <v>1.9049242061919282E-3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0.8945839634956696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22.156979414619556</v>
      </c>
      <c r="L49" s="122">
        <v>17.556410107810379</v>
      </c>
      <c r="M49" s="122">
        <v>30.5469834009618</v>
      </c>
      <c r="N49" s="122">
        <v>24.604288185904633</v>
      </c>
      <c r="O49" s="122">
        <v>25.46438659927383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0.89448631602056961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22.146080608863212</v>
      </c>
      <c r="L50" s="98">
        <v>17.550486585341954</v>
      </c>
      <c r="M50" s="98">
        <v>30.536333393945092</v>
      </c>
      <c r="N50" s="98">
        <v>24.599988884631856</v>
      </c>
      <c r="O50" s="98">
        <v>25.452876760233558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9.7647475099940409E-5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1.0898805756343326E-2</v>
      </c>
      <c r="L51" s="98">
        <v>5.9235224684239503E-3</v>
      </c>
      <c r="M51" s="98">
        <v>1.0650007016706891E-2</v>
      </c>
      <c r="N51" s="98">
        <v>4.2993012727783235E-3</v>
      </c>
      <c r="O51" s="98">
        <v>1.1509839040273192E-2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9.7647475099940409E-5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1.0898805756343326E-2</v>
      </c>
      <c r="L52" s="101">
        <v>5.9235224684239503E-3</v>
      </c>
      <c r="M52" s="101">
        <v>1.0650007016706891E-2</v>
      </c>
      <c r="N52" s="101">
        <v>4.2993012727783235E-3</v>
      </c>
      <c r="O52" s="101">
        <v>1.1509839040273192E-2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5.154593202211422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4.6156861148580672</v>
      </c>
      <c r="L58" s="122">
        <v>4.0517486547986081</v>
      </c>
      <c r="M58" s="122">
        <v>5.9855860455188878</v>
      </c>
      <c r="N58" s="122">
        <v>4.8567814289146964</v>
      </c>
      <c r="O58" s="122">
        <v>3.7622523969018755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5.154593202211422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4.6156861148580672</v>
      </c>
      <c r="L59" s="98">
        <v>4.0517486547986081</v>
      </c>
      <c r="M59" s="98">
        <v>5.9855860455188878</v>
      </c>
      <c r="N59" s="98">
        <v>4.8567814289146964</v>
      </c>
      <c r="O59" s="98">
        <v>3.7622523969018755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850.65675686664213</v>
      </c>
      <c r="D62" s="117">
        <f t="shared" si="21"/>
        <v>715.9423616070452</v>
      </c>
      <c r="E62" s="117">
        <f t="shared" si="21"/>
        <v>1026.7672644068816</v>
      </c>
      <c r="F62" s="117">
        <f t="shared" si="21"/>
        <v>1183.8219153302168</v>
      </c>
      <c r="G62" s="117">
        <f t="shared" si="21"/>
        <v>1058.6316255843601</v>
      </c>
      <c r="H62" s="117">
        <f t="shared" si="21"/>
        <v>576.53764730200078</v>
      </c>
      <c r="I62" s="117">
        <f t="shared" si="21"/>
        <v>627.25848671929896</v>
      </c>
      <c r="J62" s="117">
        <f t="shared" si="21"/>
        <v>1400.3514436260639</v>
      </c>
      <c r="K62" s="117">
        <f t="shared" si="21"/>
        <v>1435.5631260537757</v>
      </c>
      <c r="L62" s="117">
        <f t="shared" si="21"/>
        <v>1264.4353696939424</v>
      </c>
      <c r="M62" s="117">
        <f t="shared" si="21"/>
        <v>1319.8124762417401</v>
      </c>
      <c r="N62" s="117">
        <f t="shared" si="21"/>
        <v>1284.1227970847976</v>
      </c>
      <c r="O62" s="117">
        <f t="shared" si="21"/>
        <v>978.55536099488802</v>
      </c>
      <c r="P62" s="117">
        <f t="shared" si="21"/>
        <v>641.38222475947032</v>
      </c>
      <c r="Q62" s="117">
        <f t="shared" si="21"/>
        <v>563.02700215162645</v>
      </c>
      <c r="R62" s="117">
        <f t="shared" ref="R62:V62" si="22">R63+R66+R68+R77</f>
        <v>621.68227118912057</v>
      </c>
      <c r="S62" s="117">
        <f t="shared" si="22"/>
        <v>551.44599155568051</v>
      </c>
      <c r="T62" s="117">
        <f t="shared" si="22"/>
        <v>573.12250298327558</v>
      </c>
      <c r="U62" s="117">
        <f t="shared" si="22"/>
        <v>610.95765141948493</v>
      </c>
      <c r="V62" s="117">
        <f t="shared" si="22"/>
        <v>410.29331839905279</v>
      </c>
      <c r="W62" s="117">
        <f t="shared" ref="W62:Y62" si="23">W63+W66+W68+W77</f>
        <v>303.29334995688919</v>
      </c>
      <c r="X62" s="117">
        <f t="shared" si="23"/>
        <v>526.60607576527059</v>
      </c>
      <c r="Y62" s="117">
        <f t="shared" si="23"/>
        <v>264.76621091372016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662.7422634575762</v>
      </c>
      <c r="D63" s="122">
        <f t="shared" si="24"/>
        <v>567.2721428687762</v>
      </c>
      <c r="E63" s="122">
        <f t="shared" si="24"/>
        <v>852.01023640424637</v>
      </c>
      <c r="F63" s="122">
        <f t="shared" si="24"/>
        <v>1028.5063553988168</v>
      </c>
      <c r="G63" s="122">
        <f t="shared" si="24"/>
        <v>834.73737211999878</v>
      </c>
      <c r="H63" s="122">
        <f t="shared" si="24"/>
        <v>449.60887354269312</v>
      </c>
      <c r="I63" s="122">
        <f t="shared" si="24"/>
        <v>497.79710400217823</v>
      </c>
      <c r="J63" s="122">
        <f t="shared" si="24"/>
        <v>1160.7166464592226</v>
      </c>
      <c r="K63" s="122">
        <f t="shared" si="24"/>
        <v>1155.5151482824799</v>
      </c>
      <c r="L63" s="122">
        <f t="shared" si="24"/>
        <v>1023.1954694010607</v>
      </c>
      <c r="M63" s="122">
        <f t="shared" si="24"/>
        <v>1052.775178670073</v>
      </c>
      <c r="N63" s="122">
        <f t="shared" si="24"/>
        <v>1040.1677797639857</v>
      </c>
      <c r="O63" s="122">
        <f t="shared" si="24"/>
        <v>778.97730716974627</v>
      </c>
      <c r="P63" s="122">
        <f t="shared" si="24"/>
        <v>485.33151992931374</v>
      </c>
      <c r="Q63" s="122">
        <f t="shared" si="24"/>
        <v>439.47375136989177</v>
      </c>
      <c r="R63" s="122">
        <f t="shared" ref="R63:V63" si="25">SUM(R64:R65)</f>
        <v>474.88908642092156</v>
      </c>
      <c r="S63" s="122">
        <f t="shared" si="25"/>
        <v>417.65293964580314</v>
      </c>
      <c r="T63" s="122">
        <f t="shared" si="25"/>
        <v>430.89014328061671</v>
      </c>
      <c r="U63" s="122">
        <f t="shared" si="25"/>
        <v>445.78201802083288</v>
      </c>
      <c r="V63" s="122">
        <f t="shared" si="25"/>
        <v>296.37795027316702</v>
      </c>
      <c r="W63" s="122">
        <f t="shared" ref="W63:Y63" si="26">SUM(W64:W65)</f>
        <v>229.23925788215428</v>
      </c>
      <c r="X63" s="122">
        <f t="shared" si="26"/>
        <v>408.74295475588178</v>
      </c>
      <c r="Y63" s="122">
        <f t="shared" si="26"/>
        <v>192.27930076237135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662.7422634575762</v>
      </c>
      <c r="D64" s="98">
        <v>567.2721428687762</v>
      </c>
      <c r="E64" s="98">
        <v>852.01023640424637</v>
      </c>
      <c r="F64" s="98">
        <v>1028.5063553988168</v>
      </c>
      <c r="G64" s="98">
        <v>834.73737211999878</v>
      </c>
      <c r="H64" s="98">
        <v>449.60887354269312</v>
      </c>
      <c r="I64" s="98">
        <v>497.79710400217823</v>
      </c>
      <c r="J64" s="98">
        <v>1160.7166464592226</v>
      </c>
      <c r="K64" s="98">
        <v>1155.5151482824799</v>
      </c>
      <c r="L64" s="98">
        <v>1023.1954694010607</v>
      </c>
      <c r="M64" s="98">
        <v>1052.775178670073</v>
      </c>
      <c r="N64" s="98">
        <v>1040.1677797639857</v>
      </c>
      <c r="O64" s="98">
        <v>778.97730716974627</v>
      </c>
      <c r="P64" s="98">
        <v>485.33151992931374</v>
      </c>
      <c r="Q64" s="98">
        <v>439.47375136989177</v>
      </c>
      <c r="R64" s="98">
        <v>474.88908642092156</v>
      </c>
      <c r="S64" s="98">
        <v>417.65293964580314</v>
      </c>
      <c r="T64" s="98">
        <v>430.89014328061671</v>
      </c>
      <c r="U64" s="98">
        <v>445.78201802083288</v>
      </c>
      <c r="V64" s="98">
        <v>296.37795027316702</v>
      </c>
      <c r="W64" s="98">
        <v>229.23925788215428</v>
      </c>
      <c r="X64" s="98">
        <v>408.74295475588178</v>
      </c>
      <c r="Y64" s="98">
        <v>192.27930076237135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122.27954827498424</v>
      </c>
      <c r="D68" s="122">
        <v>91.783619579183394</v>
      </c>
      <c r="E68" s="122">
        <v>108.47010508105363</v>
      </c>
      <c r="F68" s="122">
        <v>86.008812477565925</v>
      </c>
      <c r="G68" s="122">
        <v>153.31288096617408</v>
      </c>
      <c r="H68" s="122">
        <v>87.999265001317838</v>
      </c>
      <c r="I68" s="122">
        <v>92.975114717688228</v>
      </c>
      <c r="J68" s="122">
        <v>170.08671299541572</v>
      </c>
      <c r="K68" s="122">
        <v>189.5270266422869</v>
      </c>
      <c r="L68" s="122">
        <v>177.99733266354761</v>
      </c>
      <c r="M68" s="122">
        <v>178.93986787819199</v>
      </c>
      <c r="N68" s="122">
        <v>176.04154072134958</v>
      </c>
      <c r="O68" s="122">
        <v>140.20532949455583</v>
      </c>
      <c r="P68" s="122">
        <v>109.69475914366549</v>
      </c>
      <c r="Q68" s="122">
        <v>87.388744689269856</v>
      </c>
      <c r="R68" s="122">
        <v>97.462299596792349</v>
      </c>
      <c r="S68" s="122">
        <v>83.583403549262911</v>
      </c>
      <c r="T68" s="122">
        <v>88.269728233889026</v>
      </c>
      <c r="U68" s="122">
        <v>101.36217051129053</v>
      </c>
      <c r="V68" s="122">
        <v>68.052404284064821</v>
      </c>
      <c r="W68" s="122">
        <v>44.505396887632259</v>
      </c>
      <c r="X68" s="122">
        <v>66.673376663381944</v>
      </c>
      <c r="Y68" s="122">
        <v>45.725342002306462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122.27015819707661</v>
      </c>
      <c r="D69" s="98">
        <v>91.778122896486863</v>
      </c>
      <c r="E69" s="98">
        <v>108.45703765068612</v>
      </c>
      <c r="F69" s="98">
        <v>86.007840620381401</v>
      </c>
      <c r="G69" s="98">
        <v>153.26959605979167</v>
      </c>
      <c r="H69" s="98">
        <v>87.978888108692928</v>
      </c>
      <c r="I69" s="98">
        <v>92.936470346714671</v>
      </c>
      <c r="J69" s="98">
        <v>170.01977914842286</v>
      </c>
      <c r="K69" s="98">
        <v>189.44086802505308</v>
      </c>
      <c r="L69" s="98">
        <v>177.82690160485907</v>
      </c>
      <c r="M69" s="98">
        <v>178.93450985421168</v>
      </c>
      <c r="N69" s="98">
        <v>175.93833126254003</v>
      </c>
      <c r="O69" s="98">
        <v>140.12182112413419</v>
      </c>
      <c r="P69" s="98">
        <v>109.51570203025602</v>
      </c>
      <c r="Q69" s="98">
        <v>87.314684739858066</v>
      </c>
      <c r="R69" s="98">
        <v>97.386237596713855</v>
      </c>
      <c r="S69" s="98">
        <v>83.532728988926948</v>
      </c>
      <c r="T69" s="98">
        <v>88.215789165947385</v>
      </c>
      <c r="U69" s="98">
        <v>101.27027735489185</v>
      </c>
      <c r="V69" s="98">
        <v>67.912026412226894</v>
      </c>
      <c r="W69" s="98">
        <v>43.769083164875902</v>
      </c>
      <c r="X69" s="98">
        <v>65.73227483991181</v>
      </c>
      <c r="Y69" s="98">
        <v>45.725342002306462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9.3900779076256363E-3</v>
      </c>
      <c r="D70" s="98">
        <v>5.4966826965376341E-3</v>
      </c>
      <c r="E70" s="98">
        <v>1.3067430367519874E-2</v>
      </c>
      <c r="F70" s="98">
        <v>9.7185718451911474E-4</v>
      </c>
      <c r="G70" s="98">
        <v>4.3284906382420503E-2</v>
      </c>
      <c r="H70" s="98">
        <v>2.0376892624907463E-2</v>
      </c>
      <c r="I70" s="98">
        <v>3.8644370973554255E-2</v>
      </c>
      <c r="J70" s="98">
        <v>6.6933846992858884E-2</v>
      </c>
      <c r="K70" s="98">
        <v>8.6158617233819373E-2</v>
      </c>
      <c r="L70" s="98">
        <v>0.17043105868853714</v>
      </c>
      <c r="M70" s="98">
        <v>5.3580239803126756E-3</v>
      </c>
      <c r="N70" s="98">
        <v>0.10320945880953622</v>
      </c>
      <c r="O70" s="98">
        <v>8.350837042164358E-2</v>
      </c>
      <c r="P70" s="98">
        <v>0.17905711340946429</v>
      </c>
      <c r="Q70" s="98">
        <v>7.4059949411793724E-2</v>
      </c>
      <c r="R70" s="98">
        <v>7.6062000078493078E-2</v>
      </c>
      <c r="S70" s="98">
        <v>5.0674560335960385E-2</v>
      </c>
      <c r="T70" s="98">
        <v>5.393906794163477E-2</v>
      </c>
      <c r="U70" s="98">
        <v>9.1893156398686102E-2</v>
      </c>
      <c r="V70" s="98">
        <v>0.1403778718379276</v>
      </c>
      <c r="W70" s="98">
        <v>0.7363137227563552</v>
      </c>
      <c r="X70" s="98">
        <v>0.94110182347013682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9.3900779076256363E-3</v>
      </c>
      <c r="D71" s="101">
        <v>5.4966826965376341E-3</v>
      </c>
      <c r="E71" s="101">
        <v>1.3067430367519874E-2</v>
      </c>
      <c r="F71" s="101">
        <v>9.7185718451911474E-4</v>
      </c>
      <c r="G71" s="101">
        <v>4.3284906382420503E-2</v>
      </c>
      <c r="H71" s="101">
        <v>2.0376892624907463E-2</v>
      </c>
      <c r="I71" s="101">
        <v>3.8644370973554255E-2</v>
      </c>
      <c r="J71" s="101">
        <v>6.6933846992858884E-2</v>
      </c>
      <c r="K71" s="101">
        <v>8.6158617233819373E-2</v>
      </c>
      <c r="L71" s="101">
        <v>0.17043105868853714</v>
      </c>
      <c r="M71" s="101">
        <v>5.3580239803126756E-3</v>
      </c>
      <c r="N71" s="101">
        <v>0.10320945880953622</v>
      </c>
      <c r="O71" s="101">
        <v>8.350837042164358E-2</v>
      </c>
      <c r="P71" s="101">
        <v>0.17905711340946429</v>
      </c>
      <c r="Q71" s="101">
        <v>7.4059949411793724E-2</v>
      </c>
      <c r="R71" s="101">
        <v>7.6062000078493078E-2</v>
      </c>
      <c r="S71" s="101">
        <v>5.0674560335960385E-2</v>
      </c>
      <c r="T71" s="101">
        <v>5.393906794163477E-2</v>
      </c>
      <c r="U71" s="101">
        <v>9.1893156398686102E-2</v>
      </c>
      <c r="V71" s="101">
        <v>0.1403778718379276</v>
      </c>
      <c r="W71" s="101">
        <v>0.7363137227563552</v>
      </c>
      <c r="X71" s="101">
        <v>0.94110182347013682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65.634945134081732</v>
      </c>
      <c r="D77" s="122">
        <v>56.886599159085598</v>
      </c>
      <c r="E77" s="122">
        <v>66.286922921581578</v>
      </c>
      <c r="F77" s="122">
        <v>69.306747453834035</v>
      </c>
      <c r="G77" s="122">
        <v>70.581372498187278</v>
      </c>
      <c r="H77" s="122">
        <v>38.929508757989829</v>
      </c>
      <c r="I77" s="122">
        <v>36.486267999432449</v>
      </c>
      <c r="J77" s="122">
        <v>69.548084171425558</v>
      </c>
      <c r="K77" s="122">
        <v>90.520951129008921</v>
      </c>
      <c r="L77" s="122">
        <v>63.242567629334303</v>
      </c>
      <c r="M77" s="122">
        <v>88.097429693475064</v>
      </c>
      <c r="N77" s="122">
        <v>67.913476599462513</v>
      </c>
      <c r="O77" s="122">
        <v>59.372724330585903</v>
      </c>
      <c r="P77" s="122">
        <v>46.355945686491111</v>
      </c>
      <c r="Q77" s="122">
        <v>36.164506092464805</v>
      </c>
      <c r="R77" s="122">
        <v>49.330885171406685</v>
      </c>
      <c r="S77" s="122">
        <v>50.209648360614437</v>
      </c>
      <c r="T77" s="122">
        <v>53.962631468769821</v>
      </c>
      <c r="U77" s="122">
        <v>63.81346288736151</v>
      </c>
      <c r="V77" s="122">
        <v>45.862963841820921</v>
      </c>
      <c r="W77" s="122">
        <v>29.54869518710267</v>
      </c>
      <c r="X77" s="122">
        <v>51.189744346006897</v>
      </c>
      <c r="Y77" s="122">
        <v>26.761568149042333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65.634945134081732</v>
      </c>
      <c r="D78" s="98">
        <v>56.886599159085598</v>
      </c>
      <c r="E78" s="98">
        <v>66.286922921581578</v>
      </c>
      <c r="F78" s="98">
        <v>69.306747453834035</v>
      </c>
      <c r="G78" s="98">
        <v>70.581372498187278</v>
      </c>
      <c r="H78" s="98">
        <v>38.929508757989829</v>
      </c>
      <c r="I78" s="98">
        <v>36.486267999432449</v>
      </c>
      <c r="J78" s="98">
        <v>69.548084171425558</v>
      </c>
      <c r="K78" s="98">
        <v>90.520951129008921</v>
      </c>
      <c r="L78" s="98">
        <v>63.242567629334303</v>
      </c>
      <c r="M78" s="98">
        <v>88.097429693475064</v>
      </c>
      <c r="N78" s="98">
        <v>67.913476599462513</v>
      </c>
      <c r="O78" s="98">
        <v>59.372724330585903</v>
      </c>
      <c r="P78" s="98">
        <v>46.355945686491111</v>
      </c>
      <c r="Q78" s="98">
        <v>36.164506092464805</v>
      </c>
      <c r="R78" s="98">
        <v>49.330885171406685</v>
      </c>
      <c r="S78" s="98">
        <v>50.209648360614437</v>
      </c>
      <c r="T78" s="98">
        <v>53.962631468769821</v>
      </c>
      <c r="U78" s="98">
        <v>63.81346288736151</v>
      </c>
      <c r="V78" s="98">
        <v>45.862963841820921</v>
      </c>
      <c r="W78" s="98">
        <v>29.54869518710267</v>
      </c>
      <c r="X78" s="98">
        <v>51.189744346006897</v>
      </c>
      <c r="Y78" s="98">
        <v>26.761568149042333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29.98561869438894</v>
      </c>
      <c r="D81" s="117">
        <f t="shared" si="28"/>
        <v>48.364161049157559</v>
      </c>
      <c r="E81" s="117">
        <f t="shared" si="28"/>
        <v>46.414760199085698</v>
      </c>
      <c r="F81" s="117">
        <f t="shared" si="28"/>
        <v>40.95500743328023</v>
      </c>
      <c r="G81" s="117">
        <f t="shared" si="28"/>
        <v>61.963934054934597</v>
      </c>
      <c r="H81" s="117">
        <f t="shared" si="28"/>
        <v>63.37257322868922</v>
      </c>
      <c r="I81" s="117">
        <f t="shared" si="28"/>
        <v>47.458880381135586</v>
      </c>
      <c r="J81" s="117">
        <f t="shared" si="28"/>
        <v>28.677776807304081</v>
      </c>
      <c r="K81" s="117">
        <f t="shared" si="28"/>
        <v>14.806552340341376</v>
      </c>
      <c r="L81" s="117">
        <f t="shared" si="28"/>
        <v>15.841121009117249</v>
      </c>
      <c r="M81" s="117">
        <f t="shared" si="28"/>
        <v>10.25109979605177</v>
      </c>
      <c r="N81" s="117">
        <f t="shared" si="28"/>
        <v>10.402947716994451</v>
      </c>
      <c r="O81" s="117">
        <f t="shared" si="28"/>
        <v>9.3367954360928831</v>
      </c>
      <c r="P81" s="117">
        <f t="shared" si="28"/>
        <v>30.331103721035468</v>
      </c>
      <c r="Q81" s="117">
        <f t="shared" si="28"/>
        <v>19.874303516165234</v>
      </c>
      <c r="R81" s="117">
        <f t="shared" ref="R81:V81" si="29">R82+R85+R87+R100</f>
        <v>27.402722814732428</v>
      </c>
      <c r="S81" s="117">
        <f t="shared" si="29"/>
        <v>27.773473901100797</v>
      </c>
      <c r="T81" s="117">
        <f t="shared" si="29"/>
        <v>28.085161095787992</v>
      </c>
      <c r="U81" s="117">
        <f t="shared" si="29"/>
        <v>26.668482233123349</v>
      </c>
      <c r="V81" s="117">
        <f t="shared" si="29"/>
        <v>22.750626430737618</v>
      </c>
      <c r="W81" s="117">
        <f t="shared" ref="W81:Y81" si="30">W82+W85+W87+W100</f>
        <v>20.889073348057661</v>
      </c>
      <c r="X81" s="117">
        <f t="shared" si="30"/>
        <v>33.44606562489016</v>
      </c>
      <c r="Y81" s="117">
        <f t="shared" si="30"/>
        <v>26.476771842785034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21.578644336736335</v>
      </c>
      <c r="D87" s="122">
        <v>29.60506644510464</v>
      </c>
      <c r="E87" s="122">
        <v>27.960057323794054</v>
      </c>
      <c r="F87" s="122">
        <v>27.041689514430878</v>
      </c>
      <c r="G87" s="122">
        <v>35.762990300240652</v>
      </c>
      <c r="H87" s="122">
        <v>34.558652278954106</v>
      </c>
      <c r="I87" s="122">
        <v>18.434865862838272</v>
      </c>
      <c r="J87" s="122">
        <v>12.656229837079209</v>
      </c>
      <c r="K87" s="122">
        <v>9.2086913645044959</v>
      </c>
      <c r="L87" s="122">
        <v>9.9001431243422235</v>
      </c>
      <c r="M87" s="122">
        <v>7.1177165560368216</v>
      </c>
      <c r="N87" s="122">
        <v>5.7127650078811021</v>
      </c>
      <c r="O87" s="122">
        <v>4.7324145221273186</v>
      </c>
      <c r="P87" s="122">
        <v>10.662729721646125</v>
      </c>
      <c r="Q87" s="122">
        <v>10.960152289686215</v>
      </c>
      <c r="R87" s="122">
        <v>16.513401457379125</v>
      </c>
      <c r="S87" s="122">
        <v>18.260660246512241</v>
      </c>
      <c r="T87" s="122">
        <v>16.331002188601573</v>
      </c>
      <c r="U87" s="122">
        <v>14.595117554312866</v>
      </c>
      <c r="V87" s="122">
        <v>11.244549310087987</v>
      </c>
      <c r="W87" s="122">
        <v>9.435025008403791</v>
      </c>
      <c r="X87" s="122">
        <v>14.274592057123483</v>
      </c>
      <c r="Y87" s="122">
        <v>13.0771303473924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21.577532478158719</v>
      </c>
      <c r="D92" s="101">
        <v>29.603874429302969</v>
      </c>
      <c r="E92" s="101">
        <v>27.958311292155731</v>
      </c>
      <c r="F92" s="101">
        <v>27.039248643938315</v>
      </c>
      <c r="G92" s="101">
        <v>35.757747278250918</v>
      </c>
      <c r="H92" s="101">
        <v>34.554325920378538</v>
      </c>
      <c r="I92" s="101">
        <v>18.42711593384292</v>
      </c>
      <c r="J92" s="101">
        <v>12.650178372501205</v>
      </c>
      <c r="K92" s="101">
        <v>9.2057508361279847</v>
      </c>
      <c r="L92" s="101">
        <v>9.8941561622312921</v>
      </c>
      <c r="M92" s="101">
        <v>7.1155184294905141</v>
      </c>
      <c r="N92" s="101">
        <v>5.7102791220398457</v>
      </c>
      <c r="O92" s="101">
        <v>4.7299673002730307</v>
      </c>
      <c r="P92" s="101">
        <v>10.65521807578458</v>
      </c>
      <c r="Q92" s="101">
        <v>10.95294331668692</v>
      </c>
      <c r="R92" s="101">
        <v>16.504252718791562</v>
      </c>
      <c r="S92" s="101">
        <v>18.249018461052838</v>
      </c>
      <c r="T92" s="101">
        <v>16.321469525215459</v>
      </c>
      <c r="U92" s="101">
        <v>14.585789390509227</v>
      </c>
      <c r="V92" s="101">
        <v>11.233825741765921</v>
      </c>
      <c r="W92" s="101">
        <v>9.3919188530276934</v>
      </c>
      <c r="X92" s="101">
        <v>14.19536252559101</v>
      </c>
      <c r="Y92" s="101">
        <v>13.067773567492456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1.1118585776177493E-3</v>
      </c>
      <c r="D93" s="104">
        <v>1.1920158016697239E-3</v>
      </c>
      <c r="E93" s="104">
        <v>1.7460316383220544E-3</v>
      </c>
      <c r="F93" s="104">
        <v>2.4408704925629908E-3</v>
      </c>
      <c r="G93" s="104">
        <v>5.2430219897320607E-3</v>
      </c>
      <c r="H93" s="104">
        <v>4.326358575569989E-3</v>
      </c>
      <c r="I93" s="104">
        <v>7.7499289953508214E-3</v>
      </c>
      <c r="J93" s="104">
        <v>6.051464578003196E-3</v>
      </c>
      <c r="K93" s="104">
        <v>2.9405283765106312E-3</v>
      </c>
      <c r="L93" s="104">
        <v>5.9869621109321682E-3</v>
      </c>
      <c r="M93" s="104">
        <v>2.1981265463079614E-3</v>
      </c>
      <c r="N93" s="104">
        <v>2.4858858412561127E-3</v>
      </c>
      <c r="O93" s="104">
        <v>2.4472218542881154E-3</v>
      </c>
      <c r="P93" s="104">
        <v>7.5116458615448137E-3</v>
      </c>
      <c r="Q93" s="104">
        <v>7.2089729992960419E-3</v>
      </c>
      <c r="R93" s="104">
        <v>9.1487385875628109E-3</v>
      </c>
      <c r="S93" s="104">
        <v>1.1641785459401827E-2</v>
      </c>
      <c r="T93" s="104">
        <v>9.5326633861133273E-3</v>
      </c>
      <c r="U93" s="104">
        <v>9.3281638036391227E-3</v>
      </c>
      <c r="V93" s="104">
        <v>1.0723568322065079E-2</v>
      </c>
      <c r="W93" s="104">
        <v>4.3106155376097507E-2</v>
      </c>
      <c r="X93" s="104">
        <v>7.9229531532473238E-2</v>
      </c>
      <c r="Y93" s="104">
        <v>9.3567798999447602E-3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1.1118585776177493E-3</v>
      </c>
      <c r="D94" s="98">
        <v>1.1920158016697239E-3</v>
      </c>
      <c r="E94" s="98">
        <v>1.7460316383220544E-3</v>
      </c>
      <c r="F94" s="98">
        <v>2.4408704925629908E-3</v>
      </c>
      <c r="G94" s="98">
        <v>5.2430219897320607E-3</v>
      </c>
      <c r="H94" s="98">
        <v>4.326358575569989E-3</v>
      </c>
      <c r="I94" s="98">
        <v>7.7499289953508214E-3</v>
      </c>
      <c r="J94" s="98">
        <v>6.051464578003196E-3</v>
      </c>
      <c r="K94" s="98">
        <v>2.9405283765106312E-3</v>
      </c>
      <c r="L94" s="98">
        <v>5.9869621109321682E-3</v>
      </c>
      <c r="M94" s="98">
        <v>2.1981265463079614E-3</v>
      </c>
      <c r="N94" s="98">
        <v>2.4858858412561127E-3</v>
      </c>
      <c r="O94" s="98">
        <v>2.4472218542881154E-3</v>
      </c>
      <c r="P94" s="98">
        <v>7.5116458615448137E-3</v>
      </c>
      <c r="Q94" s="98">
        <v>7.2089729992960419E-3</v>
      </c>
      <c r="R94" s="98">
        <v>9.1487385875628109E-3</v>
      </c>
      <c r="S94" s="98">
        <v>1.1641785459401827E-2</v>
      </c>
      <c r="T94" s="98">
        <v>9.5326633861133273E-3</v>
      </c>
      <c r="U94" s="98">
        <v>9.3281638036391227E-3</v>
      </c>
      <c r="V94" s="98">
        <v>1.0723568322065079E-2</v>
      </c>
      <c r="W94" s="98">
        <v>4.3106155376097507E-2</v>
      </c>
      <c r="X94" s="98">
        <v>7.9229531532473238E-2</v>
      </c>
      <c r="Y94" s="98">
        <v>9.3567798999447602E-3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8.4069743576526044</v>
      </c>
      <c r="D100" s="122">
        <v>18.759094604052915</v>
      </c>
      <c r="E100" s="122">
        <v>18.454702875291645</v>
      </c>
      <c r="F100" s="122">
        <v>13.913317918849355</v>
      </c>
      <c r="G100" s="122">
        <v>26.200943754693945</v>
      </c>
      <c r="H100" s="122">
        <v>28.81392094973511</v>
      </c>
      <c r="I100" s="122">
        <v>29.024014518297314</v>
      </c>
      <c r="J100" s="122">
        <v>16.021546970224872</v>
      </c>
      <c r="K100" s="122">
        <v>5.5978609758368796</v>
      </c>
      <c r="L100" s="122">
        <v>5.940977884775025</v>
      </c>
      <c r="M100" s="122">
        <v>3.1333832400149491</v>
      </c>
      <c r="N100" s="122">
        <v>4.6901827091133477</v>
      </c>
      <c r="O100" s="122">
        <v>4.6043809139655645</v>
      </c>
      <c r="P100" s="122">
        <v>19.668373999389345</v>
      </c>
      <c r="Q100" s="122">
        <v>8.914151226479019</v>
      </c>
      <c r="R100" s="122">
        <v>10.889321357353303</v>
      </c>
      <c r="S100" s="122">
        <v>9.5128136545885553</v>
      </c>
      <c r="T100" s="122">
        <v>11.754158907186419</v>
      </c>
      <c r="U100" s="122">
        <v>12.073364678810485</v>
      </c>
      <c r="V100" s="122">
        <v>11.50607712064963</v>
      </c>
      <c r="W100" s="122">
        <v>11.45404833965387</v>
      </c>
      <c r="X100" s="122">
        <v>19.171473567766675</v>
      </c>
      <c r="Y100" s="122">
        <v>13.399641495392634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8.4069743576526044</v>
      </c>
      <c r="D102" s="98">
        <v>18.759094604052915</v>
      </c>
      <c r="E102" s="98">
        <v>18.454702875291645</v>
      </c>
      <c r="F102" s="98">
        <v>13.913317918849355</v>
      </c>
      <c r="G102" s="98">
        <v>26.200943754693945</v>
      </c>
      <c r="H102" s="98">
        <v>28.81392094973511</v>
      </c>
      <c r="I102" s="98">
        <v>29.024014518297314</v>
      </c>
      <c r="J102" s="98">
        <v>16.021546970224872</v>
      </c>
      <c r="K102" s="98">
        <v>5.5978609758368796</v>
      </c>
      <c r="L102" s="98">
        <v>5.940977884775025</v>
      </c>
      <c r="M102" s="98">
        <v>3.1333832400149491</v>
      </c>
      <c r="N102" s="98">
        <v>4.6901827091133477</v>
      </c>
      <c r="O102" s="98">
        <v>4.6043809139655645</v>
      </c>
      <c r="P102" s="98">
        <v>19.668373999389345</v>
      </c>
      <c r="Q102" s="98">
        <v>8.914151226479019</v>
      </c>
      <c r="R102" s="98">
        <v>10.889321357353303</v>
      </c>
      <c r="S102" s="98">
        <v>9.5128136545885553</v>
      </c>
      <c r="T102" s="98">
        <v>11.754158907186419</v>
      </c>
      <c r="U102" s="98">
        <v>12.073364678810485</v>
      </c>
      <c r="V102" s="98">
        <v>11.50607712064963</v>
      </c>
      <c r="W102" s="98">
        <v>11.45404833965387</v>
      </c>
      <c r="X102" s="98">
        <v>19.171473567766675</v>
      </c>
      <c r="Y102" s="98">
        <v>13.399641495392634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5.2165109187689842E-3</v>
      </c>
      <c r="D105" s="117">
        <f t="shared" si="35"/>
        <v>3.2160679450011732E-3</v>
      </c>
      <c r="E105" s="117">
        <f t="shared" si="35"/>
        <v>1.7917187257564704E-3</v>
      </c>
      <c r="F105" s="117">
        <f t="shared" si="35"/>
        <v>5.2987517824135896E-3</v>
      </c>
      <c r="G105" s="117">
        <f t="shared" si="35"/>
        <v>4.2780359498408903E-3</v>
      </c>
      <c r="H105" s="117">
        <f t="shared" si="35"/>
        <v>6.6719317401667802E-3</v>
      </c>
      <c r="I105" s="117">
        <f t="shared" si="35"/>
        <v>5.4301606085322288E-3</v>
      </c>
      <c r="J105" s="117">
        <f t="shared" si="35"/>
        <v>4.8987489854157946E-3</v>
      </c>
      <c r="K105" s="117">
        <f t="shared" si="35"/>
        <v>8.9288623725346597E-4</v>
      </c>
      <c r="L105" s="117">
        <f t="shared" si="35"/>
        <v>0</v>
      </c>
      <c r="M105" s="117">
        <f t="shared" si="35"/>
        <v>1.4300339962416335E-3</v>
      </c>
      <c r="N105" s="117">
        <f t="shared" si="35"/>
        <v>2.4499811735492509E-3</v>
      </c>
      <c r="O105" s="117">
        <f t="shared" si="35"/>
        <v>1.3777779773810578E-3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1.11018423392766E-3</v>
      </c>
      <c r="S105" s="117">
        <f t="shared" si="36"/>
        <v>1.3841601505376123E-3</v>
      </c>
      <c r="T105" s="117">
        <f t="shared" si="36"/>
        <v>1.6131296629207181E-3</v>
      </c>
      <c r="U105" s="117">
        <f t="shared" si="36"/>
        <v>1.6131037560204627E-3</v>
      </c>
      <c r="V105" s="117">
        <f t="shared" si="36"/>
        <v>2.3200974479757599E-3</v>
      </c>
      <c r="W105" s="117">
        <f t="shared" ref="W105:Y105" si="37">W106+W109+W111+W120</f>
        <v>1.3360606951655042E-3</v>
      </c>
      <c r="X105" s="117">
        <f t="shared" si="37"/>
        <v>2.5116951475584238E-3</v>
      </c>
      <c r="Y105" s="117">
        <f t="shared" si="37"/>
        <v>2.2351361960621574E-3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5.2165109187689842E-3</v>
      </c>
      <c r="D120" s="122">
        <v>3.2160679450011732E-3</v>
      </c>
      <c r="E120" s="122">
        <v>1.7917187257564704E-3</v>
      </c>
      <c r="F120" s="122">
        <v>5.2987517824135896E-3</v>
      </c>
      <c r="G120" s="122">
        <v>4.2780359498408903E-3</v>
      </c>
      <c r="H120" s="122">
        <v>6.6719317401667802E-3</v>
      </c>
      <c r="I120" s="122">
        <v>5.4301606085322288E-3</v>
      </c>
      <c r="J120" s="122">
        <v>4.8987489854157946E-3</v>
      </c>
      <c r="K120" s="122">
        <v>8.9288623725346597E-4</v>
      </c>
      <c r="L120" s="122">
        <v>0</v>
      </c>
      <c r="M120" s="122">
        <v>1.4300339962416335E-3</v>
      </c>
      <c r="N120" s="122">
        <v>2.4499811735492509E-3</v>
      </c>
      <c r="O120" s="122">
        <v>1.3777779773810578E-3</v>
      </c>
      <c r="P120" s="122">
        <v>0</v>
      </c>
      <c r="Q120" s="122">
        <v>0</v>
      </c>
      <c r="R120" s="122">
        <v>1.11018423392766E-3</v>
      </c>
      <c r="S120" s="122">
        <v>1.3841601505376123E-3</v>
      </c>
      <c r="T120" s="122">
        <v>1.6131296629207181E-3</v>
      </c>
      <c r="U120" s="122">
        <v>1.6131037560204627E-3</v>
      </c>
      <c r="V120" s="122">
        <v>2.3200974479757599E-3</v>
      </c>
      <c r="W120" s="122">
        <v>1.3360606951655042E-3</v>
      </c>
      <c r="X120" s="122">
        <v>2.5116951475584238E-3</v>
      </c>
      <c r="Y120" s="122">
        <v>2.2351361960621574E-3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5.2165109187689842E-3</v>
      </c>
      <c r="D121" s="98">
        <v>3.2160679450011732E-3</v>
      </c>
      <c r="E121" s="98">
        <v>1.7917187257564704E-3</v>
      </c>
      <c r="F121" s="98">
        <v>5.2987517824135896E-3</v>
      </c>
      <c r="G121" s="98">
        <v>4.2780359498408903E-3</v>
      </c>
      <c r="H121" s="98">
        <v>6.6719317401667802E-3</v>
      </c>
      <c r="I121" s="98">
        <v>5.4301606085322288E-3</v>
      </c>
      <c r="J121" s="98">
        <v>4.8987489854157946E-3</v>
      </c>
      <c r="K121" s="98">
        <v>8.9288623725346597E-4</v>
      </c>
      <c r="L121" s="98">
        <v>0</v>
      </c>
      <c r="M121" s="98">
        <v>1.4300339962416335E-3</v>
      </c>
      <c r="N121" s="98">
        <v>2.4499811735492509E-3</v>
      </c>
      <c r="O121" s="98">
        <v>1.3777779773810578E-3</v>
      </c>
      <c r="P121" s="98">
        <v>0</v>
      </c>
      <c r="Q121" s="98">
        <v>0</v>
      </c>
      <c r="R121" s="98">
        <v>1.11018423392766E-3</v>
      </c>
      <c r="S121" s="98">
        <v>1.3841601505376123E-3</v>
      </c>
      <c r="T121" s="98">
        <v>1.6131296629207181E-3</v>
      </c>
      <c r="U121" s="98">
        <v>1.6131037560204627E-3</v>
      </c>
      <c r="V121" s="98">
        <v>2.3200974479757599E-3</v>
      </c>
      <c r="W121" s="98">
        <v>1.3360606951655042E-3</v>
      </c>
      <c r="X121" s="98">
        <v>2.5116951475584238E-3</v>
      </c>
      <c r="Y121" s="98">
        <v>2.2351361960621574E-3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5.1898865185203649</v>
      </c>
      <c r="G124" s="117">
        <f t="shared" si="42"/>
        <v>7.5428528589299909E-2</v>
      </c>
      <c r="H124" s="117">
        <f t="shared" si="42"/>
        <v>0.22103464184358981</v>
      </c>
      <c r="I124" s="117">
        <f t="shared" si="42"/>
        <v>0</v>
      </c>
      <c r="J124" s="117">
        <f t="shared" si="42"/>
        <v>0.33349175785330609</v>
      </c>
      <c r="K124" s="117">
        <f t="shared" si="42"/>
        <v>1.3746876508754364</v>
      </c>
      <c r="L124" s="117">
        <f t="shared" si="42"/>
        <v>2.0407289438387903</v>
      </c>
      <c r="M124" s="117">
        <f t="shared" si="42"/>
        <v>5.959487925087477</v>
      </c>
      <c r="N124" s="117">
        <f t="shared" si="42"/>
        <v>4.2942045019384487</v>
      </c>
      <c r="O124" s="117">
        <f t="shared" si="42"/>
        <v>2.8957831355711212</v>
      </c>
      <c r="P124" s="117">
        <f t="shared" si="42"/>
        <v>3.2513453399616008</v>
      </c>
      <c r="Q124" s="117">
        <f t="shared" si="42"/>
        <v>0.86018918071893535</v>
      </c>
      <c r="R124" s="117">
        <f t="shared" ref="R124:V124" si="43">R125+R128+R130+R139</f>
        <v>1.0205765064749273</v>
      </c>
      <c r="S124" s="117">
        <f t="shared" si="43"/>
        <v>0.42389904610214368</v>
      </c>
      <c r="T124" s="117">
        <f t="shared" si="43"/>
        <v>0.62965827842672017</v>
      </c>
      <c r="U124" s="117">
        <f t="shared" si="43"/>
        <v>0.4604515054685076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0.58169419502517639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5.1898865185203649</v>
      </c>
      <c r="G139" s="122">
        <v>7.5428528589299909E-2</v>
      </c>
      <c r="H139" s="122">
        <v>0.22103464184358981</v>
      </c>
      <c r="I139" s="122">
        <v>0</v>
      </c>
      <c r="J139" s="122">
        <v>0.33349175785330609</v>
      </c>
      <c r="K139" s="122">
        <v>1.3746876508754364</v>
      </c>
      <c r="L139" s="122">
        <v>2.0407289438387903</v>
      </c>
      <c r="M139" s="122">
        <v>5.959487925087477</v>
      </c>
      <c r="N139" s="122">
        <v>4.2942045019384487</v>
      </c>
      <c r="O139" s="122">
        <v>2.8957831355711212</v>
      </c>
      <c r="P139" s="122">
        <v>3.2513453399616008</v>
      </c>
      <c r="Q139" s="122">
        <v>0.86018918071893535</v>
      </c>
      <c r="R139" s="122">
        <v>1.0205765064749273</v>
      </c>
      <c r="S139" s="122">
        <v>0.42389904610214368</v>
      </c>
      <c r="T139" s="122">
        <v>0.62965827842672017</v>
      </c>
      <c r="U139" s="122">
        <v>0.4604515054685076</v>
      </c>
      <c r="V139" s="122">
        <v>0</v>
      </c>
      <c r="W139" s="122">
        <v>0</v>
      </c>
      <c r="X139" s="122">
        <v>0</v>
      </c>
      <c r="Y139" s="122">
        <v>0.58169419502517639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5.1898865185203649</v>
      </c>
      <c r="G140" s="98">
        <v>7.5428528589299909E-2</v>
      </c>
      <c r="H140" s="98">
        <v>0.22103464184358981</v>
      </c>
      <c r="I140" s="98">
        <v>0</v>
      </c>
      <c r="J140" s="98">
        <v>0.33349175785330609</v>
      </c>
      <c r="K140" s="98">
        <v>1.3746876508754364</v>
      </c>
      <c r="L140" s="98">
        <v>2.0407289438387903</v>
      </c>
      <c r="M140" s="98">
        <v>5.959487925087477</v>
      </c>
      <c r="N140" s="98">
        <v>4.2942045019384487</v>
      </c>
      <c r="O140" s="98">
        <v>2.8957831355711212</v>
      </c>
      <c r="P140" s="98">
        <v>3.2513453399616008</v>
      </c>
      <c r="Q140" s="98">
        <v>0.86018918071893535</v>
      </c>
      <c r="R140" s="98">
        <v>1.0205765064749273</v>
      </c>
      <c r="S140" s="98">
        <v>0.42389904610214368</v>
      </c>
      <c r="T140" s="98">
        <v>0.62965827842672017</v>
      </c>
      <c r="U140" s="98">
        <v>0.4604515054685076</v>
      </c>
      <c r="V140" s="98">
        <v>0</v>
      </c>
      <c r="W140" s="98">
        <v>0</v>
      </c>
      <c r="X140" s="98">
        <v>0</v>
      </c>
      <c r="Y140" s="98">
        <v>0.58169419502517639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0.28675172811893362</v>
      </c>
      <c r="D143" s="117">
        <f t="shared" si="49"/>
        <v>0.42411926769520208</v>
      </c>
      <c r="E143" s="117">
        <f t="shared" si="49"/>
        <v>0.74388441614684386</v>
      </c>
      <c r="F143" s="117">
        <f t="shared" si="49"/>
        <v>1.4894128098939803</v>
      </c>
      <c r="G143" s="117">
        <f t="shared" si="49"/>
        <v>0.8784960260304675</v>
      </c>
      <c r="H143" s="117">
        <f t="shared" si="49"/>
        <v>0.57767620620983173</v>
      </c>
      <c r="I143" s="117">
        <f t="shared" si="49"/>
        <v>0.45357228971754349</v>
      </c>
      <c r="J143" s="117">
        <f t="shared" si="49"/>
        <v>1.4561935595277999</v>
      </c>
      <c r="K143" s="117">
        <f t="shared" si="49"/>
        <v>2.0577735466607034</v>
      </c>
      <c r="L143" s="117">
        <f t="shared" si="49"/>
        <v>2.1901830591491542</v>
      </c>
      <c r="M143" s="117">
        <f t="shared" si="49"/>
        <v>2.5662357961193436</v>
      </c>
      <c r="N143" s="117">
        <f t="shared" si="49"/>
        <v>1.0900047304496601</v>
      </c>
      <c r="O143" s="117">
        <f t="shared" si="49"/>
        <v>0.57215364158176274</v>
      </c>
      <c r="P143" s="117">
        <f t="shared" si="49"/>
        <v>0.57120663636565339</v>
      </c>
      <c r="Q143" s="117">
        <f t="shared" si="49"/>
        <v>0.81132294277032391</v>
      </c>
      <c r="R143" s="117">
        <f t="shared" ref="R143:V143" si="50">R144+R146+R148+R157</f>
        <v>1.0766482901342571</v>
      </c>
      <c r="S143" s="117">
        <f t="shared" si="50"/>
        <v>0.87236935974153673</v>
      </c>
      <c r="T143" s="117">
        <f t="shared" si="50"/>
        <v>0.60503343703521439</v>
      </c>
      <c r="U143" s="117">
        <f t="shared" si="50"/>
        <v>4.8069718956832137</v>
      </c>
      <c r="V143" s="117">
        <f t="shared" si="50"/>
        <v>11.323588005942447</v>
      </c>
      <c r="W143" s="117">
        <f t="shared" ref="W143:Y143" si="51">W144+W146+W148+W157</f>
        <v>20.851402012676559</v>
      </c>
      <c r="X143" s="117">
        <f t="shared" si="51"/>
        <v>36.780822093952267</v>
      </c>
      <c r="Y143" s="117">
        <f t="shared" si="51"/>
        <v>9.5145249996106021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0.20759684504717818</v>
      </c>
      <c r="D148" s="122">
        <v>0.26607250011228728</v>
      </c>
      <c r="E148" s="122">
        <v>0.46325647072523662</v>
      </c>
      <c r="F148" s="122">
        <v>1.0272171430552677</v>
      </c>
      <c r="G148" s="122">
        <v>0.5162139290149943</v>
      </c>
      <c r="H148" s="122">
        <v>0.31940788078402088</v>
      </c>
      <c r="I148" s="122">
        <v>0.17779770452708532</v>
      </c>
      <c r="J148" s="122">
        <v>0.66485718496063284</v>
      </c>
      <c r="K148" s="122">
        <v>1.2957844317885956</v>
      </c>
      <c r="L148" s="122">
        <v>1.3836903163175807</v>
      </c>
      <c r="M148" s="122">
        <v>1.8145741768448349</v>
      </c>
      <c r="N148" s="122">
        <v>0.60980842043400685</v>
      </c>
      <c r="O148" s="122">
        <v>0.29414866303465159</v>
      </c>
      <c r="P148" s="122">
        <v>0.20057717918791335</v>
      </c>
      <c r="Q148" s="122">
        <v>0.45198999977775783</v>
      </c>
      <c r="R148" s="122">
        <v>0.66524573259020725</v>
      </c>
      <c r="S148" s="122">
        <v>0.59968981008562716</v>
      </c>
      <c r="T148" s="122">
        <v>0.36987497950721637</v>
      </c>
      <c r="U148" s="122">
        <v>2.824108912032727</v>
      </c>
      <c r="V148" s="122">
        <v>6.2002774337085906</v>
      </c>
      <c r="W148" s="122">
        <v>11.542232111524013</v>
      </c>
      <c r="X148" s="122">
        <v>19.908436066841865</v>
      </c>
      <c r="Y148" s="122">
        <v>5.0969180041060023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0.20759684504717818</v>
      </c>
      <c r="D149" s="98">
        <v>0.26607250011228728</v>
      </c>
      <c r="E149" s="98">
        <v>0.46325647072523662</v>
      </c>
      <c r="F149" s="98">
        <v>1.0271195082355651</v>
      </c>
      <c r="G149" s="98">
        <v>0.51614008363485719</v>
      </c>
      <c r="H149" s="98">
        <v>0.31933810080699554</v>
      </c>
      <c r="I149" s="98">
        <v>0.17773943438426312</v>
      </c>
      <c r="J149" s="98">
        <v>0.66450939964005795</v>
      </c>
      <c r="K149" s="98">
        <v>1.2953405784487448</v>
      </c>
      <c r="L149" s="98">
        <v>1.3828350360160189</v>
      </c>
      <c r="M149" s="98">
        <v>1.814024645208258</v>
      </c>
      <c r="N149" s="98">
        <v>0.60954947399220938</v>
      </c>
      <c r="O149" s="98">
        <v>0.29401270626496889</v>
      </c>
      <c r="P149" s="98">
        <v>0.20044304265467147</v>
      </c>
      <c r="Q149" s="98">
        <v>0.45169140326299412</v>
      </c>
      <c r="R149" s="98">
        <v>0.66487650098801865</v>
      </c>
      <c r="S149" s="98">
        <v>0.59932882448998681</v>
      </c>
      <c r="T149" s="98">
        <v>0.36967041591523969</v>
      </c>
      <c r="U149" s="98">
        <v>2.8223063683025553</v>
      </c>
      <c r="V149" s="98">
        <v>6.1943657229669391</v>
      </c>
      <c r="W149" s="98">
        <v>11.489529136808342</v>
      </c>
      <c r="X149" s="98">
        <v>19.797948981047938</v>
      </c>
      <c r="Y149" s="98">
        <v>5.0932922518947734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9.7634819702519627E-5</v>
      </c>
      <c r="G150" s="98">
        <v>7.3845380137071284E-5</v>
      </c>
      <c r="H150" s="98">
        <v>6.9779977025322405E-5</v>
      </c>
      <c r="I150" s="98">
        <v>5.8270142822186636E-5</v>
      </c>
      <c r="J150" s="98">
        <v>3.477853205748963E-4</v>
      </c>
      <c r="K150" s="98">
        <v>4.4385333985066131E-4</v>
      </c>
      <c r="L150" s="98">
        <v>8.5528030156173829E-4</v>
      </c>
      <c r="M150" s="98">
        <v>5.4953163657699036E-4</v>
      </c>
      <c r="N150" s="98">
        <v>2.5894644179751168E-4</v>
      </c>
      <c r="O150" s="98">
        <v>1.3595676968267308E-4</v>
      </c>
      <c r="P150" s="98">
        <v>1.341365332418717E-4</v>
      </c>
      <c r="Q150" s="98">
        <v>2.9859651476374138E-4</v>
      </c>
      <c r="R150" s="98">
        <v>3.6923160218863373E-4</v>
      </c>
      <c r="S150" s="98">
        <v>3.609855956403667E-4</v>
      </c>
      <c r="T150" s="98">
        <v>2.0456359197668081E-4</v>
      </c>
      <c r="U150" s="98">
        <v>1.802543730171811E-3</v>
      </c>
      <c r="V150" s="98">
        <v>5.9117107416512609E-3</v>
      </c>
      <c r="W150" s="98">
        <v>5.2702974715671501E-2</v>
      </c>
      <c r="X150" s="98">
        <v>0.11048708579392859</v>
      </c>
      <c r="Y150" s="98">
        <v>3.6257522112285953E-3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9.7634819702519627E-5</v>
      </c>
      <c r="G151" s="101">
        <v>7.3845380137071284E-5</v>
      </c>
      <c r="H151" s="101">
        <v>6.9779977025322405E-5</v>
      </c>
      <c r="I151" s="101">
        <v>5.8270142822186636E-5</v>
      </c>
      <c r="J151" s="101">
        <v>3.477853205748963E-4</v>
      </c>
      <c r="K151" s="101">
        <v>4.4385333985066131E-4</v>
      </c>
      <c r="L151" s="101">
        <v>8.5528030156173829E-4</v>
      </c>
      <c r="M151" s="101">
        <v>5.4953163657699036E-4</v>
      </c>
      <c r="N151" s="101">
        <v>2.5894644179751168E-4</v>
      </c>
      <c r="O151" s="101">
        <v>1.3595676968267308E-4</v>
      </c>
      <c r="P151" s="101">
        <v>1.341365332418717E-4</v>
      </c>
      <c r="Q151" s="101">
        <v>2.9859651476374138E-4</v>
      </c>
      <c r="R151" s="101">
        <v>3.6923160218863373E-4</v>
      </c>
      <c r="S151" s="101">
        <v>3.609855956403667E-4</v>
      </c>
      <c r="T151" s="101">
        <v>2.0456359197668081E-4</v>
      </c>
      <c r="U151" s="101">
        <v>1.802543730171811E-3</v>
      </c>
      <c r="V151" s="101">
        <v>5.9117107416512609E-3</v>
      </c>
      <c r="W151" s="101">
        <v>5.2702974715671501E-2</v>
      </c>
      <c r="X151" s="101">
        <v>0.11048708579392859</v>
      </c>
      <c r="Y151" s="101">
        <v>3.6257522112285953E-3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7.9154883071755444E-2</v>
      </c>
      <c r="D157" s="122">
        <v>0.1580467675829148</v>
      </c>
      <c r="E157" s="122">
        <v>0.28062794542160718</v>
      </c>
      <c r="F157" s="122">
        <v>0.4621956668387126</v>
      </c>
      <c r="G157" s="122">
        <v>0.36228209701547315</v>
      </c>
      <c r="H157" s="122">
        <v>0.25826832542581085</v>
      </c>
      <c r="I157" s="122">
        <v>0.27577458519045817</v>
      </c>
      <c r="J157" s="122">
        <v>0.79133637456716699</v>
      </c>
      <c r="K157" s="122">
        <v>0.76198911487210785</v>
      </c>
      <c r="L157" s="122">
        <v>0.80649274283157379</v>
      </c>
      <c r="M157" s="122">
        <v>0.75166161927450859</v>
      </c>
      <c r="N157" s="122">
        <v>0.48019631001565316</v>
      </c>
      <c r="O157" s="122">
        <v>0.2780049785471112</v>
      </c>
      <c r="P157" s="122">
        <v>0.3706294571777401</v>
      </c>
      <c r="Q157" s="122">
        <v>0.35933294299256602</v>
      </c>
      <c r="R157" s="122">
        <v>0.41140255754404997</v>
      </c>
      <c r="S157" s="122">
        <v>0.27267954965590957</v>
      </c>
      <c r="T157" s="122">
        <v>0.23515845752799802</v>
      </c>
      <c r="U157" s="122">
        <v>1.9828629836504863</v>
      </c>
      <c r="V157" s="122">
        <v>5.1233105722338559</v>
      </c>
      <c r="W157" s="122">
        <v>9.3091699011525471</v>
      </c>
      <c r="X157" s="122">
        <v>16.872386027110402</v>
      </c>
      <c r="Y157" s="122">
        <v>4.4176069955045998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7.9154883071755444E-2</v>
      </c>
      <c r="D158" s="98">
        <v>0.1580467675829148</v>
      </c>
      <c r="E158" s="98">
        <v>0.28062794542160718</v>
      </c>
      <c r="F158" s="98">
        <v>0.4621956668387126</v>
      </c>
      <c r="G158" s="98">
        <v>0.36228209701547315</v>
      </c>
      <c r="H158" s="98">
        <v>0.25826832542581085</v>
      </c>
      <c r="I158" s="98">
        <v>0.27577458519045817</v>
      </c>
      <c r="J158" s="98">
        <v>0.79133637456716699</v>
      </c>
      <c r="K158" s="98">
        <v>0.76198911487210785</v>
      </c>
      <c r="L158" s="98">
        <v>0.80649274283157379</v>
      </c>
      <c r="M158" s="98">
        <v>0.75166161927450859</v>
      </c>
      <c r="N158" s="98">
        <v>0.48019631001565316</v>
      </c>
      <c r="O158" s="98">
        <v>0.2780049785471112</v>
      </c>
      <c r="P158" s="98">
        <v>0.3706294571777401</v>
      </c>
      <c r="Q158" s="98">
        <v>0.35933294299256602</v>
      </c>
      <c r="R158" s="98">
        <v>0.41140255754404997</v>
      </c>
      <c r="S158" s="98">
        <v>0.27267954965590957</v>
      </c>
      <c r="T158" s="98">
        <v>0.23515845752799802</v>
      </c>
      <c r="U158" s="98">
        <v>1.9828629836504863</v>
      </c>
      <c r="V158" s="98">
        <v>5.1233105722338559</v>
      </c>
      <c r="W158" s="98">
        <v>9.3091699011525471</v>
      </c>
      <c r="X158" s="98">
        <v>16.872386027110402</v>
      </c>
      <c r="Y158" s="98">
        <v>4.4176069955045998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1.744572268764661</v>
      </c>
      <c r="D161" s="117">
        <f t="shared" si="54"/>
        <v>2.0168286542570302</v>
      </c>
      <c r="E161" s="117">
        <f t="shared" si="54"/>
        <v>2.9503818589904425</v>
      </c>
      <c r="F161" s="117">
        <f t="shared" si="54"/>
        <v>5.0848377426931313</v>
      </c>
      <c r="G161" s="117">
        <f t="shared" si="54"/>
        <v>2.0325614632197202</v>
      </c>
      <c r="H161" s="117">
        <f t="shared" si="54"/>
        <v>0.43026277888607628</v>
      </c>
      <c r="I161" s="117">
        <f t="shared" si="54"/>
        <v>0.56533399740004076</v>
      </c>
      <c r="J161" s="117">
        <f t="shared" si="54"/>
        <v>2.4528444633927342</v>
      </c>
      <c r="K161" s="117">
        <f t="shared" si="54"/>
        <v>3.7301591057796832</v>
      </c>
      <c r="L161" s="117">
        <f t="shared" si="54"/>
        <v>3.7091189626600456</v>
      </c>
      <c r="M161" s="117">
        <f t="shared" si="54"/>
        <v>3.5107598525780612</v>
      </c>
      <c r="N161" s="117">
        <f t="shared" si="54"/>
        <v>0.85733396786240501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0.18956371072531539</v>
      </c>
      <c r="S161" s="117">
        <f t="shared" si="55"/>
        <v>0</v>
      </c>
      <c r="T161" s="117">
        <f t="shared" si="55"/>
        <v>2.1766099612224803E-2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0.37566719858677877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1.2628388256574732</v>
      </c>
      <c r="D166" s="122">
        <v>1.2647281934046126</v>
      </c>
      <c r="E166" s="122">
        <v>1.8366047060920765</v>
      </c>
      <c r="F166" s="122">
        <v>3.5070139733026116</v>
      </c>
      <c r="G166" s="122">
        <v>1.1942915768377396</v>
      </c>
      <c r="H166" s="122">
        <v>0.2380681000483687</v>
      </c>
      <c r="I166" s="122">
        <v>0.22129453598803459</v>
      </c>
      <c r="J166" s="122">
        <v>1.1200079125146059</v>
      </c>
      <c r="K166" s="122">
        <v>2.3492212512434727</v>
      </c>
      <c r="L166" s="122">
        <v>2.3433629412470762</v>
      </c>
      <c r="M166" s="122">
        <v>2.4825654092803267</v>
      </c>
      <c r="N166" s="122">
        <v>0.47957749566577995</v>
      </c>
      <c r="O166" s="122">
        <v>0</v>
      </c>
      <c r="P166" s="122">
        <v>0</v>
      </c>
      <c r="Q166" s="122">
        <v>0</v>
      </c>
      <c r="R166" s="122">
        <v>0.11708454002460959</v>
      </c>
      <c r="S166" s="122">
        <v>0</v>
      </c>
      <c r="T166" s="122">
        <v>1.334197803919439E-2</v>
      </c>
      <c r="U166" s="122">
        <v>0</v>
      </c>
      <c r="V166" s="122">
        <v>0</v>
      </c>
      <c r="W166" s="122">
        <v>0</v>
      </c>
      <c r="X166" s="122">
        <v>0</v>
      </c>
      <c r="Y166" s="122">
        <v>0.20118687928167664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1.2627647017522987</v>
      </c>
      <c r="D167" s="98">
        <v>1.264643049418779</v>
      </c>
      <c r="E167" s="98">
        <v>1.8364650235610107</v>
      </c>
      <c r="F167" s="98">
        <v>3.506721068843504</v>
      </c>
      <c r="G167" s="98">
        <v>1.1941438860774654</v>
      </c>
      <c r="H167" s="98">
        <v>0.2380681000483687</v>
      </c>
      <c r="I167" s="98">
        <v>0.22117799570239022</v>
      </c>
      <c r="J167" s="98">
        <v>1.1194514560016859</v>
      </c>
      <c r="K167" s="98">
        <v>2.3484445078987339</v>
      </c>
      <c r="L167" s="98">
        <v>2.3419374740778065</v>
      </c>
      <c r="M167" s="98">
        <v>2.4817803640852167</v>
      </c>
      <c r="N167" s="98">
        <v>0.47937033851234195</v>
      </c>
      <c r="O167" s="98">
        <v>0</v>
      </c>
      <c r="P167" s="98">
        <v>0</v>
      </c>
      <c r="Q167" s="98">
        <v>0</v>
      </c>
      <c r="R167" s="98">
        <v>0.11700248855745657</v>
      </c>
      <c r="S167" s="98">
        <v>0</v>
      </c>
      <c r="T167" s="98">
        <v>1.334197803919439E-2</v>
      </c>
      <c r="U167" s="98">
        <v>0</v>
      </c>
      <c r="V167" s="98">
        <v>0</v>
      </c>
      <c r="W167" s="98">
        <v>0</v>
      </c>
      <c r="X167" s="98">
        <v>0</v>
      </c>
      <c r="Y167" s="98">
        <v>0.2010309329500109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7.4123905174516608E-5</v>
      </c>
      <c r="D168" s="98">
        <v>8.5143985833551736E-5</v>
      </c>
      <c r="E168" s="98">
        <v>1.3968253106576438E-4</v>
      </c>
      <c r="F168" s="98">
        <v>2.9290445910755891E-4</v>
      </c>
      <c r="G168" s="98">
        <v>1.4769076027414257E-4</v>
      </c>
      <c r="H168" s="98">
        <v>0</v>
      </c>
      <c r="I168" s="98">
        <v>1.1654028564437327E-4</v>
      </c>
      <c r="J168" s="98">
        <v>5.5645651291983409E-4</v>
      </c>
      <c r="K168" s="98">
        <v>7.7674334473865731E-4</v>
      </c>
      <c r="L168" s="98">
        <v>1.4254671692695638E-3</v>
      </c>
      <c r="M168" s="98">
        <v>7.8504519510998617E-4</v>
      </c>
      <c r="N168" s="98">
        <v>2.0715715343800934E-4</v>
      </c>
      <c r="O168" s="98">
        <v>0</v>
      </c>
      <c r="P168" s="98">
        <v>0</v>
      </c>
      <c r="Q168" s="98">
        <v>0</v>
      </c>
      <c r="R168" s="98">
        <v>8.2051467153029711E-5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1.5594633166574599E-4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7.4123905174516608E-5</v>
      </c>
      <c r="D169" s="101">
        <v>8.5143985833551736E-5</v>
      </c>
      <c r="E169" s="101">
        <v>1.3968253106576438E-4</v>
      </c>
      <c r="F169" s="101">
        <v>2.9290445910755891E-4</v>
      </c>
      <c r="G169" s="101">
        <v>1.4769076027414257E-4</v>
      </c>
      <c r="H169" s="101">
        <v>0</v>
      </c>
      <c r="I169" s="101">
        <v>1.1654028564437327E-4</v>
      </c>
      <c r="J169" s="101">
        <v>5.5645651291983409E-4</v>
      </c>
      <c r="K169" s="101">
        <v>7.7674334473865731E-4</v>
      </c>
      <c r="L169" s="101">
        <v>1.4254671692695638E-3</v>
      </c>
      <c r="M169" s="101">
        <v>7.8504519510998617E-4</v>
      </c>
      <c r="N169" s="101">
        <v>2.0715715343800934E-4</v>
      </c>
      <c r="O169" s="101">
        <v>0</v>
      </c>
      <c r="P169" s="101">
        <v>0</v>
      </c>
      <c r="Q169" s="101">
        <v>0</v>
      </c>
      <c r="R169" s="101">
        <v>8.2051467153029711E-5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1.5594633166574599E-4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0.48173344310718791</v>
      </c>
      <c r="D175" s="122">
        <v>0.75210046085241733</v>
      </c>
      <c r="E175" s="122">
        <v>1.113777152898366</v>
      </c>
      <c r="F175" s="122">
        <v>1.5778237693905195</v>
      </c>
      <c r="G175" s="122">
        <v>0.83826988638198074</v>
      </c>
      <c r="H175" s="122">
        <v>0.19219467883770758</v>
      </c>
      <c r="I175" s="122">
        <v>0.34403946141200614</v>
      </c>
      <c r="J175" s="122">
        <v>1.3328365508781284</v>
      </c>
      <c r="K175" s="122">
        <v>1.3809378545362108</v>
      </c>
      <c r="L175" s="122">
        <v>1.3657560214129694</v>
      </c>
      <c r="M175" s="122">
        <v>1.0281944432977346</v>
      </c>
      <c r="N175" s="122">
        <v>0.37775647219662511</v>
      </c>
      <c r="O175" s="122">
        <v>0</v>
      </c>
      <c r="P175" s="122">
        <v>0</v>
      </c>
      <c r="Q175" s="122">
        <v>0</v>
      </c>
      <c r="R175" s="122">
        <v>7.2479170700705794E-2</v>
      </c>
      <c r="S175" s="122">
        <v>0</v>
      </c>
      <c r="T175" s="122">
        <v>8.4241215730304145E-3</v>
      </c>
      <c r="U175" s="122">
        <v>0</v>
      </c>
      <c r="V175" s="122">
        <v>0</v>
      </c>
      <c r="W175" s="122">
        <v>0</v>
      </c>
      <c r="X175" s="122">
        <v>0</v>
      </c>
      <c r="Y175" s="122">
        <v>0.17448031930510216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0.48173344310718791</v>
      </c>
      <c r="D176" s="98">
        <v>0.75210046085241733</v>
      </c>
      <c r="E176" s="98">
        <v>1.113777152898366</v>
      </c>
      <c r="F176" s="98">
        <v>1.5778237693905195</v>
      </c>
      <c r="G176" s="98">
        <v>0.83826988638198074</v>
      </c>
      <c r="H176" s="98">
        <v>0.19219467883770758</v>
      </c>
      <c r="I176" s="98">
        <v>0.34403946141200614</v>
      </c>
      <c r="J176" s="98">
        <v>1.3328365508781284</v>
      </c>
      <c r="K176" s="98">
        <v>1.3809378545362108</v>
      </c>
      <c r="L176" s="98">
        <v>1.3657560214129694</v>
      </c>
      <c r="M176" s="98">
        <v>1.0281944432977346</v>
      </c>
      <c r="N176" s="98">
        <v>0.37775647219662511</v>
      </c>
      <c r="O176" s="98">
        <v>0</v>
      </c>
      <c r="P176" s="98">
        <v>0</v>
      </c>
      <c r="Q176" s="98">
        <v>0</v>
      </c>
      <c r="R176" s="98">
        <v>7.2479170700705794E-2</v>
      </c>
      <c r="S176" s="98">
        <v>0</v>
      </c>
      <c r="T176" s="98">
        <v>8.4241215730304145E-3</v>
      </c>
      <c r="U176" s="98">
        <v>0</v>
      </c>
      <c r="V176" s="98">
        <v>0</v>
      </c>
      <c r="W176" s="98">
        <v>0</v>
      </c>
      <c r="X176" s="98">
        <v>0</v>
      </c>
      <c r="Y176" s="98">
        <v>0.17448031930510216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12071.846223567381</v>
      </c>
      <c r="D24" s="117">
        <f t="shared" si="7"/>
        <v>12210.857016097689</v>
      </c>
      <c r="E24" s="117">
        <f t="shared" si="7"/>
        <v>13550.331109573759</v>
      </c>
      <c r="F24" s="117">
        <f t="shared" si="7"/>
        <v>12863.353277724353</v>
      </c>
      <c r="G24" s="117">
        <f t="shared" si="7"/>
        <v>13814.525113764952</v>
      </c>
      <c r="H24" s="117">
        <f t="shared" si="7"/>
        <v>12791.661672363367</v>
      </c>
      <c r="I24" s="117">
        <f t="shared" si="7"/>
        <v>12363.758743214907</v>
      </c>
      <c r="J24" s="117">
        <f t="shared" si="7"/>
        <v>13494.719511729707</v>
      </c>
      <c r="K24" s="117">
        <f t="shared" si="7"/>
        <v>12915.737765107462</v>
      </c>
      <c r="L24" s="117">
        <f t="shared" si="7"/>
        <v>12858.547723985354</v>
      </c>
      <c r="M24" s="117">
        <f t="shared" si="7"/>
        <v>11518.956059535962</v>
      </c>
      <c r="N24" s="117">
        <f t="shared" si="7"/>
        <v>11539.328140365029</v>
      </c>
      <c r="O24" s="117">
        <f t="shared" si="7"/>
        <v>11212.749075915717</v>
      </c>
      <c r="P24" s="117">
        <f t="shared" si="7"/>
        <v>9383.5079895347681</v>
      </c>
      <c r="Q24" s="117">
        <f t="shared" si="7"/>
        <v>9147.0007888479013</v>
      </c>
      <c r="R24" s="117">
        <f t="shared" ref="R24:V24" si="8">R25+R28+R30+R39</f>
        <v>9124.9237352034124</v>
      </c>
      <c r="S24" s="117">
        <f t="shared" si="8"/>
        <v>9118.137520760969</v>
      </c>
      <c r="T24" s="117">
        <f t="shared" si="8"/>
        <v>8528.8305673252125</v>
      </c>
      <c r="U24" s="117">
        <f t="shared" si="8"/>
        <v>8250.8038333477725</v>
      </c>
      <c r="V24" s="117">
        <f t="shared" si="8"/>
        <v>7736.079606805436</v>
      </c>
      <c r="W24" s="117">
        <f t="shared" ref="W24:Y24" si="9">W25+W28+W30+W39</f>
        <v>7428.4257692112506</v>
      </c>
      <c r="X24" s="117">
        <f t="shared" si="9"/>
        <v>6006.0183903367615</v>
      </c>
      <c r="Y24" s="117">
        <f t="shared" si="9"/>
        <v>5106.4084013787715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9232.0294158622964</v>
      </c>
      <c r="D25" s="122">
        <f t="shared" si="10"/>
        <v>9255.3819376184274</v>
      </c>
      <c r="E25" s="122">
        <f t="shared" si="10"/>
        <v>10390.491758506239</v>
      </c>
      <c r="F25" s="122">
        <f t="shared" si="10"/>
        <v>9813.982473927661</v>
      </c>
      <c r="G25" s="122">
        <f t="shared" si="10"/>
        <v>11146.364718045455</v>
      </c>
      <c r="H25" s="122">
        <f t="shared" si="10"/>
        <v>10097.083022251534</v>
      </c>
      <c r="I25" s="122">
        <f t="shared" si="10"/>
        <v>9903.0643763665867</v>
      </c>
      <c r="J25" s="122">
        <f t="shared" si="10"/>
        <v>11067.732800813861</v>
      </c>
      <c r="K25" s="122">
        <f t="shared" si="10"/>
        <v>10578.333794020067</v>
      </c>
      <c r="L25" s="122">
        <f t="shared" si="10"/>
        <v>10604.2891548393</v>
      </c>
      <c r="M25" s="122">
        <f t="shared" si="10"/>
        <v>9005.0915133855051</v>
      </c>
      <c r="N25" s="122">
        <f t="shared" si="10"/>
        <v>9220.4735904246172</v>
      </c>
      <c r="O25" s="122">
        <f t="shared" si="10"/>
        <v>9029.1232729909625</v>
      </c>
      <c r="P25" s="122">
        <f t="shared" si="10"/>
        <v>7378.454310649764</v>
      </c>
      <c r="Q25" s="122">
        <f t="shared" si="10"/>
        <v>7165.8567988894902</v>
      </c>
      <c r="R25" s="122">
        <f t="shared" ref="R25:V25" si="11">SUM(R26:R27)</f>
        <v>7121.9421735774831</v>
      </c>
      <c r="S25" s="122">
        <f t="shared" si="11"/>
        <v>7024.3112121961267</v>
      </c>
      <c r="T25" s="122">
        <f t="shared" si="11"/>
        <v>6390.3961934781864</v>
      </c>
      <c r="U25" s="122">
        <f t="shared" si="11"/>
        <v>6198.6653382174673</v>
      </c>
      <c r="V25" s="122">
        <f t="shared" si="11"/>
        <v>5763.4662469692294</v>
      </c>
      <c r="W25" s="122">
        <f t="shared" ref="W25:Y25" si="12">SUM(W26:W27)</f>
        <v>5794.3438686584968</v>
      </c>
      <c r="X25" s="122">
        <f t="shared" si="12"/>
        <v>4669.8374782674055</v>
      </c>
      <c r="Y25" s="122">
        <f t="shared" si="12"/>
        <v>3825.9649331572068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9113.4507174767914</v>
      </c>
      <c r="D26" s="98">
        <v>9136.8593204920726</v>
      </c>
      <c r="E26" s="98">
        <v>10269.227777832475</v>
      </c>
      <c r="F26" s="98">
        <v>9691.5987754340895</v>
      </c>
      <c r="G26" s="98">
        <v>11007.947110930098</v>
      </c>
      <c r="H26" s="98">
        <v>9974.2732014890007</v>
      </c>
      <c r="I26" s="98">
        <v>9785.4410016085876</v>
      </c>
      <c r="J26" s="98">
        <v>10940.78847029488</v>
      </c>
      <c r="K26" s="98">
        <v>10457.537220092774</v>
      </c>
      <c r="L26" s="98">
        <v>10477.838176530313</v>
      </c>
      <c r="M26" s="98">
        <v>8894.9235889850897</v>
      </c>
      <c r="N26" s="98">
        <v>9111.5581059425458</v>
      </c>
      <c r="O26" s="98">
        <v>8910.2696127790896</v>
      </c>
      <c r="P26" s="98">
        <v>7273.3880131280312</v>
      </c>
      <c r="Q26" s="98">
        <v>7070.1237893725765</v>
      </c>
      <c r="R26" s="98">
        <v>7025.7109338292739</v>
      </c>
      <c r="S26" s="98">
        <v>6929.4991011688171</v>
      </c>
      <c r="T26" s="98">
        <v>6304.8317962576039</v>
      </c>
      <c r="U26" s="98">
        <v>6115.1012968493424</v>
      </c>
      <c r="V26" s="98">
        <v>5685.9700107429653</v>
      </c>
      <c r="W26" s="98">
        <v>5694.8744254884114</v>
      </c>
      <c r="X26" s="98">
        <v>4586.5513813704456</v>
      </c>
      <c r="Y26" s="98">
        <v>3760.8240114724931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118.57869838550465</v>
      </c>
      <c r="D27" s="98">
        <v>118.52261712635433</v>
      </c>
      <c r="E27" s="98">
        <v>121.26398067376438</v>
      </c>
      <c r="F27" s="98">
        <v>122.38369849357144</v>
      </c>
      <c r="G27" s="98">
        <v>138.41760711535764</v>
      </c>
      <c r="H27" s="98">
        <v>122.8098207625336</v>
      </c>
      <c r="I27" s="98">
        <v>117.62337475799887</v>
      </c>
      <c r="J27" s="98">
        <v>126.94433051898105</v>
      </c>
      <c r="K27" s="98">
        <v>120.79657392729337</v>
      </c>
      <c r="L27" s="98">
        <v>126.45097830898735</v>
      </c>
      <c r="M27" s="98">
        <v>110.16792440041596</v>
      </c>
      <c r="N27" s="98">
        <v>108.91548448207078</v>
      </c>
      <c r="O27" s="98">
        <v>118.85366021187269</v>
      </c>
      <c r="P27" s="98">
        <v>105.06629752173249</v>
      </c>
      <c r="Q27" s="98">
        <v>95.733009516913967</v>
      </c>
      <c r="R27" s="98">
        <v>96.231239748208949</v>
      </c>
      <c r="S27" s="98">
        <v>94.812111027309342</v>
      </c>
      <c r="T27" s="98">
        <v>85.564397220582478</v>
      </c>
      <c r="U27" s="98">
        <v>83.564041368125046</v>
      </c>
      <c r="V27" s="98">
        <v>77.496236226264031</v>
      </c>
      <c r="W27" s="98">
        <v>99.469443170085256</v>
      </c>
      <c r="X27" s="98">
        <v>83.286096896959705</v>
      </c>
      <c r="Y27" s="98">
        <v>65.140921684713689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85.691570529530324</v>
      </c>
      <c r="D28" s="122">
        <f t="shared" si="13"/>
        <v>166.1064130807666</v>
      </c>
      <c r="E28" s="122">
        <f t="shared" si="13"/>
        <v>485.10968030782851</v>
      </c>
      <c r="F28" s="122">
        <f t="shared" si="13"/>
        <v>96.466327163534089</v>
      </c>
      <c r="G28" s="122">
        <f t="shared" si="13"/>
        <v>89.684411102139919</v>
      </c>
      <c r="H28" s="122">
        <f t="shared" si="13"/>
        <v>125.82593987533383</v>
      </c>
      <c r="I28" s="122">
        <f t="shared" si="13"/>
        <v>134.90211835246853</v>
      </c>
      <c r="J28" s="122">
        <f t="shared" si="13"/>
        <v>176.76142807478905</v>
      </c>
      <c r="K28" s="122">
        <f t="shared" si="13"/>
        <v>132.72542261050029</v>
      </c>
      <c r="L28" s="122">
        <f t="shared" si="13"/>
        <v>58.884220166915831</v>
      </c>
      <c r="M28" s="122">
        <f t="shared" si="13"/>
        <v>64.935923296383194</v>
      </c>
      <c r="N28" s="122">
        <f t="shared" si="13"/>
        <v>149.70988668781098</v>
      </c>
      <c r="O28" s="122">
        <f t="shared" si="13"/>
        <v>98.96302863909618</v>
      </c>
      <c r="P28" s="122">
        <f t="shared" si="13"/>
        <v>20.010945178739824</v>
      </c>
      <c r="Q28" s="122">
        <f t="shared" si="13"/>
        <v>36.122971455230569</v>
      </c>
      <c r="R28" s="122">
        <f t="shared" si="13"/>
        <v>79.136881464178245</v>
      </c>
      <c r="S28" s="122">
        <f t="shared" si="13"/>
        <v>111.09857856414965</v>
      </c>
      <c r="T28" s="122">
        <f t="shared" si="13"/>
        <v>155.502472244985</v>
      </c>
      <c r="U28" s="122">
        <f t="shared" si="13"/>
        <v>115.03190310223519</v>
      </c>
      <c r="V28" s="122">
        <f t="shared" si="13"/>
        <v>64.106270445938023</v>
      </c>
      <c r="W28" s="122">
        <f t="shared" si="13"/>
        <v>19.10278438923854</v>
      </c>
      <c r="X28" s="122">
        <f t="shared" si="13"/>
        <v>45.783648178818758</v>
      </c>
      <c r="Y28" s="122">
        <f t="shared" si="13"/>
        <v>20.135913339188246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85.691570529530324</v>
      </c>
      <c r="D29" s="98">
        <f>IF(RES_hhdet_in_fec!D29=0,0,RES_hhdet_in_fec!D29*1000*11630/RES_hhdet_in_new!D26)</f>
        <v>166.1064130807666</v>
      </c>
      <c r="E29" s="98">
        <f>IF(RES_hhdet_in_fec!E29=0,0,RES_hhdet_in_fec!E29*1000*11630/RES_hhdet_in_new!E26)</f>
        <v>485.10968030782851</v>
      </c>
      <c r="F29" s="98">
        <f>IF(RES_hhdet_in_fec!F29=0,0,RES_hhdet_in_fec!F29*1000*11630/RES_hhdet_in_new!F26)</f>
        <v>96.466327163534089</v>
      </c>
      <c r="G29" s="98">
        <f>IF(RES_hhdet_in_fec!G29=0,0,RES_hhdet_in_fec!G29*1000*11630/RES_hhdet_in_new!G26)</f>
        <v>89.684411102139919</v>
      </c>
      <c r="H29" s="98">
        <f>IF(RES_hhdet_in_fec!H29=0,0,RES_hhdet_in_fec!H29*1000*11630/RES_hhdet_in_new!H26)</f>
        <v>125.82593987533383</v>
      </c>
      <c r="I29" s="98">
        <f>IF(RES_hhdet_in_fec!I29=0,0,RES_hhdet_in_fec!I29*1000*11630/RES_hhdet_in_new!I26)</f>
        <v>134.90211835246853</v>
      </c>
      <c r="J29" s="98">
        <f>IF(RES_hhdet_in_fec!J29=0,0,RES_hhdet_in_fec!J29*1000*11630/RES_hhdet_in_new!J26)</f>
        <v>176.76142807478905</v>
      </c>
      <c r="K29" s="98">
        <f>IF(RES_hhdet_in_fec!K29=0,0,RES_hhdet_in_fec!K29*1000*11630/RES_hhdet_in_new!K26)</f>
        <v>132.72542261050029</v>
      </c>
      <c r="L29" s="98">
        <f>IF(RES_hhdet_in_fec!L29=0,0,RES_hhdet_in_fec!L29*1000*11630/RES_hhdet_in_new!L26)</f>
        <v>58.884220166915831</v>
      </c>
      <c r="M29" s="98">
        <f>IF(RES_hhdet_in_fec!M29=0,0,RES_hhdet_in_fec!M29*1000*11630/RES_hhdet_in_new!M26)</f>
        <v>64.935923296383194</v>
      </c>
      <c r="N29" s="98">
        <f>IF(RES_hhdet_in_fec!N29=0,0,RES_hhdet_in_fec!N29*1000*11630/RES_hhdet_in_new!N26)</f>
        <v>149.70988668781098</v>
      </c>
      <c r="O29" s="98">
        <f>IF(RES_hhdet_in_fec!O29=0,0,RES_hhdet_in_fec!O29*1000*11630/RES_hhdet_in_new!O26)</f>
        <v>98.96302863909618</v>
      </c>
      <c r="P29" s="98">
        <f>IF(RES_hhdet_in_fec!P29=0,0,RES_hhdet_in_fec!P29*1000*11630/RES_hhdet_in_new!P26)</f>
        <v>20.010945178739824</v>
      </c>
      <c r="Q29" s="98">
        <f>IF(RES_hhdet_in_fec!Q29=0,0,RES_hhdet_in_fec!Q29*1000*11630/RES_hhdet_in_new!Q26)</f>
        <v>36.122971455230569</v>
      </c>
      <c r="R29" s="98">
        <f>IF(RES_hhdet_in_fec!R29=0,0,RES_hhdet_in_fec!R29*1000*11630/RES_hhdet_in_new!R26)</f>
        <v>79.136881464178245</v>
      </c>
      <c r="S29" s="98">
        <f>IF(RES_hhdet_in_fec!S29=0,0,RES_hhdet_in_fec!S29*1000*11630/RES_hhdet_in_new!S26)</f>
        <v>111.09857856414965</v>
      </c>
      <c r="T29" s="98">
        <f>IF(RES_hhdet_in_fec!T29=0,0,RES_hhdet_in_fec!T29*1000*11630/RES_hhdet_in_new!T26)</f>
        <v>155.502472244985</v>
      </c>
      <c r="U29" s="98">
        <f>IF(RES_hhdet_in_fec!U29=0,0,RES_hhdet_in_fec!U29*1000*11630/RES_hhdet_in_new!U26)</f>
        <v>115.03190310223519</v>
      </c>
      <c r="V29" s="98">
        <f>IF(RES_hhdet_in_fec!V29=0,0,RES_hhdet_in_fec!V29*1000*11630/RES_hhdet_in_new!V26)</f>
        <v>64.106270445938023</v>
      </c>
      <c r="W29" s="98">
        <f>IF(RES_hhdet_in_fec!W29=0,0,RES_hhdet_in_fec!W29*1000*11630/RES_hhdet_in_new!W26)</f>
        <v>19.10278438923854</v>
      </c>
      <c r="X29" s="98">
        <f>IF(RES_hhdet_in_fec!X29=0,0,RES_hhdet_in_fec!X29*1000*11630/RES_hhdet_in_new!X26)</f>
        <v>45.783648178818758</v>
      </c>
      <c r="Y29" s="98">
        <f>IF(RES_hhdet_in_fec!Y29=0,0,RES_hhdet_in_fec!Y29*1000*11630/RES_hhdet_in_new!Y26)</f>
        <v>20.135913339188246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1876.8573852020763</v>
      </c>
      <c r="D30" s="122">
        <v>1896.050007196251</v>
      </c>
      <c r="E30" s="122">
        <v>1819.6723307535137</v>
      </c>
      <c r="F30" s="122">
        <v>1988.6269064832316</v>
      </c>
      <c r="G30" s="122">
        <v>1773.6590904329289</v>
      </c>
      <c r="H30" s="122">
        <v>1735.8565544247804</v>
      </c>
      <c r="I30" s="122">
        <v>1566.6612514940325</v>
      </c>
      <c r="J30" s="122">
        <v>1502.9990087852459</v>
      </c>
      <c r="K30" s="122">
        <v>1505.6681245729924</v>
      </c>
      <c r="L30" s="122">
        <v>1536.5237459668358</v>
      </c>
      <c r="M30" s="122">
        <v>1791.337394233446</v>
      </c>
      <c r="N30" s="122">
        <v>1590.8638963797639</v>
      </c>
      <c r="O30" s="122">
        <v>1473.13871629038</v>
      </c>
      <c r="P30" s="122">
        <v>1418.534551299558</v>
      </c>
      <c r="Q30" s="122">
        <v>1379.5473385272232</v>
      </c>
      <c r="R30" s="122">
        <v>1345.2443229520095</v>
      </c>
      <c r="S30" s="122">
        <v>1347.8421681317884</v>
      </c>
      <c r="T30" s="122">
        <v>1338.8052195502289</v>
      </c>
      <c r="U30" s="122">
        <v>1301.4662970956933</v>
      </c>
      <c r="V30" s="122">
        <v>1244.6971286669202</v>
      </c>
      <c r="W30" s="122">
        <v>992.62216557215277</v>
      </c>
      <c r="X30" s="122">
        <v>755.21743380266855</v>
      </c>
      <c r="Y30" s="122">
        <v>750.80973916916116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2044.4729359981432</v>
      </c>
      <c r="D31" s="98">
        <v>2009.0908495314602</v>
      </c>
      <c r="E31" s="98">
        <v>1970.3767959642678</v>
      </c>
      <c r="F31" s="98">
        <v>2218.6302915748101</v>
      </c>
      <c r="G31" s="98">
        <v>2007.1937730525747</v>
      </c>
      <c r="H31" s="98">
        <v>1944.3774728458682</v>
      </c>
      <c r="I31" s="98">
        <v>1754.3533684428501</v>
      </c>
      <c r="J31" s="98">
        <v>1659.2695992051845</v>
      </c>
      <c r="K31" s="98">
        <v>1668.8109158081759</v>
      </c>
      <c r="L31" s="98">
        <v>1793.6044653134645</v>
      </c>
      <c r="M31" s="98">
        <v>1983.5244239703084</v>
      </c>
      <c r="N31" s="98">
        <v>1802.1145913260289</v>
      </c>
      <c r="O31" s="98">
        <v>1667.9096382912408</v>
      </c>
      <c r="P31" s="98">
        <v>1470.6450860969612</v>
      </c>
      <c r="Q31" s="98">
        <v>1441.9350506605251</v>
      </c>
      <c r="R31" s="98">
        <v>1446.8157938157797</v>
      </c>
      <c r="S31" s="98">
        <v>1452.0393241938157</v>
      </c>
      <c r="T31" s="98">
        <v>1432.5325696290558</v>
      </c>
      <c r="U31" s="98">
        <v>1346.0791417690778</v>
      </c>
      <c r="V31" s="98">
        <v>1244.5793917550577</v>
      </c>
      <c r="W31" s="98">
        <v>1079.5026122335751</v>
      </c>
      <c r="X31" s="98">
        <v>907.31757187707115</v>
      </c>
      <c r="Y31" s="98">
        <v>839.63477476863443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1332.8713030689541</v>
      </c>
      <c r="D32" s="98">
        <v>1335.1983304742068</v>
      </c>
      <c r="E32" s="98">
        <v>1288.2163966706742</v>
      </c>
      <c r="F32" s="98">
        <v>1488.7069715246134</v>
      </c>
      <c r="G32" s="98">
        <v>1325.210318446296</v>
      </c>
      <c r="H32" s="98">
        <v>1284.7822903476856</v>
      </c>
      <c r="I32" s="98">
        <v>1155.7376091341591</v>
      </c>
      <c r="J32" s="98">
        <v>1123.0177029847655</v>
      </c>
      <c r="K32" s="98">
        <v>1109.3155644114427</v>
      </c>
      <c r="L32" s="98">
        <v>1194.4393969101525</v>
      </c>
      <c r="M32" s="98">
        <v>1362.0079735089264</v>
      </c>
      <c r="N32" s="98">
        <v>1228.6425365037101</v>
      </c>
      <c r="O32" s="98">
        <v>1165.6324133477765</v>
      </c>
      <c r="P32" s="98">
        <v>1100.4074928916252</v>
      </c>
      <c r="Q32" s="98">
        <v>1077.9260022741425</v>
      </c>
      <c r="R32" s="98">
        <v>1099.4877526144728</v>
      </c>
      <c r="S32" s="98">
        <v>1126.5101845221691</v>
      </c>
      <c r="T32" s="98">
        <v>1123.6148774699961</v>
      </c>
      <c r="U32" s="98">
        <v>1075.4012482997832</v>
      </c>
      <c r="V32" s="98">
        <v>1008.14129105438</v>
      </c>
      <c r="W32" s="98">
        <v>894.52983659325457</v>
      </c>
      <c r="X32" s="98">
        <v>738.44137362076572</v>
      </c>
      <c r="Y32" s="98">
        <v>699.31017005468527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326.30703105527641</v>
      </c>
      <c r="D33" s="101">
        <v>374.81944811389207</v>
      </c>
      <c r="E33" s="101">
        <v>307.45406556119997</v>
      </c>
      <c r="F33" s="101">
        <v>429.80639066085411</v>
      </c>
      <c r="G33" s="101">
        <v>325.08091273583057</v>
      </c>
      <c r="H33" s="101">
        <v>307.18426230552211</v>
      </c>
      <c r="I33" s="101">
        <v>256.51586028432217</v>
      </c>
      <c r="J33" s="101">
        <v>306.20295877346035</v>
      </c>
      <c r="K33" s="101">
        <v>244.24048019604095</v>
      </c>
      <c r="L33" s="101">
        <v>251.00672112512129</v>
      </c>
      <c r="M33" s="101">
        <v>345.59129913276371</v>
      </c>
      <c r="N33" s="101">
        <v>227.98594981291743</v>
      </c>
      <c r="O33" s="101">
        <v>199.50221530004262</v>
      </c>
      <c r="P33" s="101">
        <v>295.2468155526318</v>
      </c>
      <c r="Q33" s="101">
        <v>187.78237791093841</v>
      </c>
      <c r="R33" s="101">
        <v>180.60280672880285</v>
      </c>
      <c r="S33" s="101">
        <v>198.64060334145907</v>
      </c>
      <c r="T33" s="101">
        <v>180.10529316488888</v>
      </c>
      <c r="U33" s="101">
        <v>198.37820590903004</v>
      </c>
      <c r="V33" s="101">
        <v>201.73980917221411</v>
      </c>
      <c r="W33" s="101">
        <v>233.40861649768081</v>
      </c>
      <c r="X33" s="101">
        <v>99.566924087548159</v>
      </c>
      <c r="Y33" s="101">
        <v>171.62609137364191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1006.5642720136779</v>
      </c>
      <c r="D34" s="104">
        <v>960.37888236031472</v>
      </c>
      <c r="E34" s="104">
        <v>980.76233110947419</v>
      </c>
      <c r="F34" s="104">
        <v>1058.9005808637592</v>
      </c>
      <c r="G34" s="104">
        <v>1000.1294057104657</v>
      </c>
      <c r="H34" s="104">
        <v>977.59802804216326</v>
      </c>
      <c r="I34" s="104">
        <v>899.2217488498369</v>
      </c>
      <c r="J34" s="104">
        <v>816.8147442113052</v>
      </c>
      <c r="K34" s="104">
        <v>865.07508421540172</v>
      </c>
      <c r="L34" s="104">
        <v>943.43267578503128</v>
      </c>
      <c r="M34" s="104">
        <v>1016.4166743761627</v>
      </c>
      <c r="N34" s="104">
        <v>1000.6565866907927</v>
      </c>
      <c r="O34" s="104">
        <v>966.13019804773376</v>
      </c>
      <c r="P34" s="104">
        <v>805.16067733899342</v>
      </c>
      <c r="Q34" s="104">
        <v>890.14362436320403</v>
      </c>
      <c r="R34" s="104">
        <v>918.88494588566994</v>
      </c>
      <c r="S34" s="104">
        <v>927.86958118070982</v>
      </c>
      <c r="T34" s="104">
        <v>943.50958430510718</v>
      </c>
      <c r="U34" s="104">
        <v>877.02304239075318</v>
      </c>
      <c r="V34" s="104">
        <v>806.40148188216574</v>
      </c>
      <c r="W34" s="104">
        <v>661.12122009557379</v>
      </c>
      <c r="X34" s="104">
        <v>638.87444953321756</v>
      </c>
      <c r="Y34" s="104">
        <v>527.68407868104339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1778.9996984957347</v>
      </c>
      <c r="D35" s="101">
        <v>1861.8704291699255</v>
      </c>
      <c r="E35" s="101">
        <v>1751.9117182049945</v>
      </c>
      <c r="F35" s="101">
        <v>1840.0020820140849</v>
      </c>
      <c r="G35" s="101">
        <v>1756.5634984999658</v>
      </c>
      <c r="H35" s="101">
        <v>1725.054828852411</v>
      </c>
      <c r="I35" s="101">
        <v>1616.9681594570536</v>
      </c>
      <c r="J35" s="101">
        <v>1574.9400535669299</v>
      </c>
      <c r="K35" s="101">
        <v>1546.2301822566708</v>
      </c>
      <c r="L35" s="101">
        <v>1640.6569614973157</v>
      </c>
      <c r="M35" s="101">
        <v>1755.7336793546142</v>
      </c>
      <c r="N35" s="101">
        <v>1639.589839265268</v>
      </c>
      <c r="O35" s="101">
        <v>1552.0042240410949</v>
      </c>
      <c r="P35" s="101">
        <v>1544.3051480435447</v>
      </c>
      <c r="Q35" s="101">
        <v>1450.7220021838039</v>
      </c>
      <c r="R35" s="101">
        <v>1437.0721993871693</v>
      </c>
      <c r="S35" s="101">
        <v>1426.5202859865103</v>
      </c>
      <c r="T35" s="101">
        <v>1401.3382353182083</v>
      </c>
      <c r="U35" s="101">
        <v>1390.9506193756265</v>
      </c>
      <c r="V35" s="101">
        <v>1375.6776505618604</v>
      </c>
      <c r="W35" s="101">
        <v>0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1264.7414155803885</v>
      </c>
      <c r="D36" s="104">
        <v>1342.8444982643139</v>
      </c>
      <c r="E36" s="104">
        <v>1247.0985132623423</v>
      </c>
      <c r="F36" s="104">
        <v>1335.3949555438855</v>
      </c>
      <c r="G36" s="104">
        <v>1258.2771902144755</v>
      </c>
      <c r="H36" s="104">
        <v>1235.3457204493247</v>
      </c>
      <c r="I36" s="104">
        <v>1154.5032819772696</v>
      </c>
      <c r="J36" s="104">
        <v>1147.7862858301337</v>
      </c>
      <c r="K36" s="104">
        <v>1109.6095474674489</v>
      </c>
      <c r="L36" s="104">
        <v>1176.9651534739478</v>
      </c>
      <c r="M36" s="104">
        <v>1285.2138650836687</v>
      </c>
      <c r="N36" s="104">
        <v>1184.6127551976765</v>
      </c>
      <c r="O36" s="104">
        <v>1132.9771718707952</v>
      </c>
      <c r="P36" s="104">
        <v>1186.496274477546</v>
      </c>
      <c r="Q36" s="104">
        <v>1101.4870614659458</v>
      </c>
      <c r="R36" s="104">
        <v>1102.0930208073933</v>
      </c>
      <c r="S36" s="104">
        <v>1111.1527460782543</v>
      </c>
      <c r="T36" s="104">
        <v>1098.4535601404789</v>
      </c>
      <c r="U36" s="104">
        <v>1108.5603193220284</v>
      </c>
      <c r="V36" s="104">
        <v>1113.0925417047913</v>
      </c>
      <c r="W36" s="104">
        <v>951.51853107457396</v>
      </c>
      <c r="X36" s="104">
        <v>638.57840114158341</v>
      </c>
      <c r="Y36" s="104">
        <v>707.64459716614783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283.78787493616352</v>
      </c>
      <c r="D37" s="98">
        <v>347.49868853295033</v>
      </c>
      <c r="E37" s="98">
        <v>273.21820559560331</v>
      </c>
      <c r="F37" s="98">
        <v>356.30836111513509</v>
      </c>
      <c r="G37" s="98">
        <v>284.17128452281452</v>
      </c>
      <c r="H37" s="98">
        <v>272.18553288059036</v>
      </c>
      <c r="I37" s="98">
        <v>236.66993938303733</v>
      </c>
      <c r="J37" s="98">
        <v>292.15369000451716</v>
      </c>
      <c r="K37" s="98">
        <v>227.07708169899593</v>
      </c>
      <c r="L37" s="98">
        <v>229.10676000781751</v>
      </c>
      <c r="M37" s="98">
        <v>305.93199496072378</v>
      </c>
      <c r="N37" s="98">
        <v>206.27851288476538</v>
      </c>
      <c r="O37" s="98">
        <v>184.03085410773446</v>
      </c>
      <c r="P37" s="98">
        <v>312.99582919236553</v>
      </c>
      <c r="Q37" s="98">
        <v>189.60713471139763</v>
      </c>
      <c r="R37" s="98">
        <v>179.19106713015211</v>
      </c>
      <c r="S37" s="98">
        <v>195.43605173800134</v>
      </c>
      <c r="T37" s="98">
        <v>174.56318286621544</v>
      </c>
      <c r="U37" s="98">
        <v>206.84734339794286</v>
      </c>
      <c r="V37" s="98">
        <v>228.31155829603173</v>
      </c>
      <c r="W37" s="98">
        <v>231.105328152662</v>
      </c>
      <c r="X37" s="98">
        <v>7.510431962459867</v>
      </c>
      <c r="Y37" s="98">
        <v>147.45899811326146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980.95354064422486</v>
      </c>
      <c r="D38" s="98">
        <v>995.34580973136349</v>
      </c>
      <c r="E38" s="98">
        <v>973.88030766673899</v>
      </c>
      <c r="F38" s="98">
        <v>979.08659442875046</v>
      </c>
      <c r="G38" s="98">
        <v>974.10590569166118</v>
      </c>
      <c r="H38" s="98">
        <v>963.16018756873416</v>
      </c>
      <c r="I38" s="98">
        <v>917.83334259423248</v>
      </c>
      <c r="J38" s="98">
        <v>855.6325958256167</v>
      </c>
      <c r="K38" s="98">
        <v>882.53246576845288</v>
      </c>
      <c r="L38" s="98">
        <v>947.85839346613034</v>
      </c>
      <c r="M38" s="98">
        <v>979.28187012294472</v>
      </c>
      <c r="N38" s="98">
        <v>978.33424231291121</v>
      </c>
      <c r="O38" s="98">
        <v>948.94631776306096</v>
      </c>
      <c r="P38" s="98">
        <v>873.50044528518038</v>
      </c>
      <c r="Q38" s="98">
        <v>911.87992675454802</v>
      </c>
      <c r="R38" s="98">
        <v>922.90195367724118</v>
      </c>
      <c r="S38" s="98">
        <v>915.71669434025296</v>
      </c>
      <c r="T38" s="98">
        <v>923.89037727426341</v>
      </c>
      <c r="U38" s="98">
        <v>901.71297592408564</v>
      </c>
      <c r="V38" s="98">
        <v>884.78098340875954</v>
      </c>
      <c r="W38" s="98">
        <v>720.4132029219121</v>
      </c>
      <c r="X38" s="98">
        <v>631.06796917912357</v>
      </c>
      <c r="Y38" s="98">
        <v>560.18559905288635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877.26785197347829</v>
      </c>
      <c r="D39" s="122">
        <v>893.31865820224402</v>
      </c>
      <c r="E39" s="122">
        <v>855.05734000617633</v>
      </c>
      <c r="F39" s="122">
        <v>964.27757014992585</v>
      </c>
      <c r="G39" s="122">
        <v>804.81689418442727</v>
      </c>
      <c r="H39" s="122">
        <v>832.89615581171802</v>
      </c>
      <c r="I39" s="122">
        <v>759.13099700181704</v>
      </c>
      <c r="J39" s="122">
        <v>747.22627405581056</v>
      </c>
      <c r="K39" s="122">
        <v>699.01042390390319</v>
      </c>
      <c r="L39" s="122">
        <v>658.85060301230214</v>
      </c>
      <c r="M39" s="122">
        <v>657.5912286206285</v>
      </c>
      <c r="N39" s="122">
        <v>578.28076687283738</v>
      </c>
      <c r="O39" s="122">
        <v>611.52405799527912</v>
      </c>
      <c r="P39" s="122">
        <v>566.50818240670515</v>
      </c>
      <c r="Q39" s="122">
        <v>565.47367997595722</v>
      </c>
      <c r="R39" s="122">
        <v>578.60035720974122</v>
      </c>
      <c r="S39" s="122">
        <v>634.8855618689048</v>
      </c>
      <c r="T39" s="122">
        <v>644.12668205181194</v>
      </c>
      <c r="U39" s="122">
        <v>635.64029493237615</v>
      </c>
      <c r="V39" s="122">
        <v>663.8099607233479</v>
      </c>
      <c r="W39" s="122">
        <v>622.35695059136185</v>
      </c>
      <c r="X39" s="122">
        <v>535.17983008786814</v>
      </c>
      <c r="Y39" s="122">
        <v>509.49781571321518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998.43644371884659</v>
      </c>
      <c r="D40" s="98">
        <v>1011.2657991224476</v>
      </c>
      <c r="E40" s="98">
        <v>985.93432259006318</v>
      </c>
      <c r="F40" s="98">
        <v>1060.2762535044558</v>
      </c>
      <c r="G40" s="98">
        <v>991.19469463695623</v>
      </c>
      <c r="H40" s="98">
        <v>947.45379697794101</v>
      </c>
      <c r="I40" s="98">
        <v>853.73440503424706</v>
      </c>
      <c r="J40" s="98">
        <v>829.43045657682728</v>
      </c>
      <c r="K40" s="98">
        <v>786.12980916839751</v>
      </c>
      <c r="L40" s="98">
        <v>764.8274518868219</v>
      </c>
      <c r="M40" s="98">
        <v>786.90900479927882</v>
      </c>
      <c r="N40" s="98">
        <v>674.07916599237615</v>
      </c>
      <c r="O40" s="98">
        <v>673.91460614205243</v>
      </c>
      <c r="P40" s="98">
        <v>692.52074478094619</v>
      </c>
      <c r="Q40" s="98">
        <v>666.32247116359542</v>
      </c>
      <c r="R40" s="98">
        <v>698.17638538453684</v>
      </c>
      <c r="S40" s="98">
        <v>761.66586906674354</v>
      </c>
      <c r="T40" s="98">
        <v>789.03252867323954</v>
      </c>
      <c r="U40" s="98">
        <v>789.0198567923062</v>
      </c>
      <c r="V40" s="98">
        <v>785.65343572668507</v>
      </c>
      <c r="W40" s="98">
        <v>735.19804056914961</v>
      </c>
      <c r="X40" s="98">
        <v>650.40840546658558</v>
      </c>
      <c r="Y40" s="98">
        <v>614.96747778607494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822.01968531473415</v>
      </c>
      <c r="D41" s="33">
        <v>827.54751108474738</v>
      </c>
      <c r="E41" s="33">
        <v>752.95272353454277</v>
      </c>
      <c r="F41" s="33">
        <v>902.20428125911747</v>
      </c>
      <c r="G41" s="33">
        <v>729.88321399575682</v>
      </c>
      <c r="H41" s="33">
        <v>787.74785791850888</v>
      </c>
      <c r="I41" s="33">
        <v>719.81036054262404</v>
      </c>
      <c r="J41" s="33">
        <v>639.91503955467397</v>
      </c>
      <c r="K41" s="33">
        <v>643.28626318239549</v>
      </c>
      <c r="L41" s="33">
        <v>598.76022443846762</v>
      </c>
      <c r="M41" s="33">
        <v>595.28114981137412</v>
      </c>
      <c r="N41" s="33">
        <v>514.96640463908102</v>
      </c>
      <c r="O41" s="33">
        <v>581.82282343822214</v>
      </c>
      <c r="P41" s="33">
        <v>484.42783596963295</v>
      </c>
      <c r="Q41" s="33">
        <v>521.2369727740097</v>
      </c>
      <c r="R41" s="33">
        <v>507.77125449557491</v>
      </c>
      <c r="S41" s="33">
        <v>590.88298919750366</v>
      </c>
      <c r="T41" s="33">
        <v>577.6129227963612</v>
      </c>
      <c r="U41" s="33">
        <v>570.4329125207712</v>
      </c>
      <c r="V41" s="33">
        <v>589.51118173029863</v>
      </c>
      <c r="W41" s="33">
        <v>551.49170672840137</v>
      </c>
      <c r="X41" s="33">
        <v>416.94377140639835</v>
      </c>
      <c r="Y41" s="33">
        <v>442.8004817893256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13111.832691381032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13848.495592281632</v>
      </c>
      <c r="L43" s="117">
        <f t="shared" si="14"/>
        <v>12476.782833501777</v>
      </c>
      <c r="M43" s="117">
        <f t="shared" si="14"/>
        <v>12571.072668855948</v>
      </c>
      <c r="N43" s="117">
        <f t="shared" si="14"/>
        <v>12058.688581047112</v>
      </c>
      <c r="O43" s="117">
        <f t="shared" si="14"/>
        <v>11996.07997909858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9393.6265918685203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10373.545854911448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11251.422032831439</v>
      </c>
      <c r="L44" s="122">
        <f t="shared" si="17"/>
        <v>10132.976819933148</v>
      </c>
      <c r="M44" s="122">
        <f t="shared" si="17"/>
        <v>9934.2808854849045</v>
      </c>
      <c r="N44" s="122">
        <f t="shared" si="17"/>
        <v>9608.3167979472</v>
      </c>
      <c r="O44" s="122">
        <f t="shared" si="17"/>
        <v>9611.0680752234475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7235.707707614466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10246.720485292866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11128.346556439781</v>
      </c>
      <c r="L45" s="98">
        <v>10017.112874383216</v>
      </c>
      <c r="M45" s="98">
        <v>9817.5366269463721</v>
      </c>
      <c r="N45" s="98">
        <v>9499.0169435311891</v>
      </c>
      <c r="O45" s="98">
        <v>9488.826954733031</v>
      </c>
      <c r="P45" s="98">
        <v>0</v>
      </c>
      <c r="Q45" s="98">
        <v>0</v>
      </c>
      <c r="R45" s="98">
        <v>0</v>
      </c>
      <c r="S45" s="98">
        <v>0</v>
      </c>
      <c r="T45" s="98">
        <v>7141.3683363688788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126.82536961858158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123.07547639165729</v>
      </c>
      <c r="L46" s="98">
        <v>115.86394554993237</v>
      </c>
      <c r="M46" s="98">
        <v>116.74425853853306</v>
      </c>
      <c r="N46" s="98">
        <v>109.29985441601126</v>
      </c>
      <c r="O46" s="98">
        <v>122.24112049041669</v>
      </c>
      <c r="P46" s="98">
        <v>0</v>
      </c>
      <c r="Q46" s="98">
        <v>0</v>
      </c>
      <c r="R46" s="98">
        <v>0</v>
      </c>
      <c r="S46" s="98">
        <v>0</v>
      </c>
      <c r="T46" s="98">
        <v>94.339371245587458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85.690409687735922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132.72842682776388</v>
      </c>
      <c r="L47" s="122">
        <f t="shared" si="20"/>
        <v>58.884359389977668</v>
      </c>
      <c r="M47" s="122">
        <f t="shared" si="20"/>
        <v>64.935998397555323</v>
      </c>
      <c r="N47" s="122">
        <f t="shared" si="20"/>
        <v>149.70828025392822</v>
      </c>
      <c r="O47" s="122">
        <f t="shared" si="20"/>
        <v>98.959295865697925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178.96772613948482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85.690409687735922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132.72842682776388</v>
      </c>
      <c r="L48" s="98">
        <f>IF(RES_hhdet_in_fec!L48=0,0,RES_hhdet_in_fec!L48*1000*11630/RES_hhdet_in_new!L45)</f>
        <v>58.884359389977668</v>
      </c>
      <c r="M48" s="98">
        <f>IF(RES_hhdet_in_fec!M48=0,0,RES_hhdet_in_fec!M48*1000*11630/RES_hhdet_in_new!M45)</f>
        <v>64.935998397555323</v>
      </c>
      <c r="N48" s="98">
        <f>IF(RES_hhdet_in_fec!N48=0,0,RES_hhdet_in_fec!N48*1000*11630/RES_hhdet_in_new!N45)</f>
        <v>149.70828025392822</v>
      </c>
      <c r="O48" s="98">
        <f>IF(RES_hhdet_in_fec!O48=0,0,RES_hhdet_in_fec!O48*1000*11630/RES_hhdet_in_new!O45)</f>
        <v>98.959295865697925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178.96772613948482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1775.3330186864787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1765.3327678748424</v>
      </c>
      <c r="L49" s="122">
        <v>1626.0706025668217</v>
      </c>
      <c r="M49" s="122">
        <v>1914.2660887727454</v>
      </c>
      <c r="N49" s="122">
        <v>1722.3857366397338</v>
      </c>
      <c r="O49" s="122">
        <v>1674.5299308662982</v>
      </c>
      <c r="P49" s="122">
        <v>0</v>
      </c>
      <c r="Q49" s="122">
        <v>0</v>
      </c>
      <c r="R49" s="122">
        <v>0</v>
      </c>
      <c r="S49" s="122">
        <v>0</v>
      </c>
      <c r="T49" s="122">
        <v>1401.3382353182083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2287.3828078143156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1953.1441023071177</v>
      </c>
      <c r="L50" s="98">
        <v>1758.4057842197858</v>
      </c>
      <c r="M50" s="98">
        <v>2101.8913395772051</v>
      </c>
      <c r="N50" s="98">
        <v>1827.645832710974</v>
      </c>
      <c r="O50" s="98">
        <v>1772.0135517634246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1381.0244382789842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1211.1331443575914</v>
      </c>
      <c r="L51" s="98">
        <v>1092.2446511748508</v>
      </c>
      <c r="M51" s="98">
        <v>1357.4121564732611</v>
      </c>
      <c r="N51" s="98">
        <v>1170.7407822576263</v>
      </c>
      <c r="O51" s="98">
        <v>1172.390159786677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365.06781142121787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287.30572770564032</v>
      </c>
      <c r="L52" s="101">
        <v>243.83768346879802</v>
      </c>
      <c r="M52" s="101">
        <v>366.02875603673664</v>
      </c>
      <c r="N52" s="101">
        <v>230.1474756296283</v>
      </c>
      <c r="O52" s="101">
        <v>211.50992893043249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1015.9566268577664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923.82741665195135</v>
      </c>
      <c r="L53" s="104">
        <v>848.4069677060528</v>
      </c>
      <c r="M53" s="104">
        <v>991.38340043652443</v>
      </c>
      <c r="N53" s="104">
        <v>940.59330662799789</v>
      </c>
      <c r="O53" s="104">
        <v>960.88023085624457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1778.9996984957349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1546.230182256671</v>
      </c>
      <c r="L54" s="101">
        <v>1640.6569614973159</v>
      </c>
      <c r="M54" s="101">
        <v>1755.7336793546144</v>
      </c>
      <c r="N54" s="101">
        <v>1639.589839265268</v>
      </c>
      <c r="O54" s="101">
        <v>1552.0042240410944</v>
      </c>
      <c r="P54" s="101">
        <v>0</v>
      </c>
      <c r="Q54" s="101">
        <v>0</v>
      </c>
      <c r="R54" s="101">
        <v>0</v>
      </c>
      <c r="S54" s="101">
        <v>0</v>
      </c>
      <c r="T54" s="101">
        <v>1401.3382353182083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1264.7414155803883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1109.6095474674489</v>
      </c>
      <c r="L55" s="104">
        <v>1176.9651534739476</v>
      </c>
      <c r="M55" s="104">
        <v>1285.2138650836685</v>
      </c>
      <c r="N55" s="104">
        <v>1184.6127551976761</v>
      </c>
      <c r="O55" s="104">
        <v>1132.9771718707955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283.78787493616358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227.07708169899595</v>
      </c>
      <c r="L56" s="98">
        <v>229.1067600078176</v>
      </c>
      <c r="M56" s="98">
        <v>305.9319949607239</v>
      </c>
      <c r="N56" s="98">
        <v>206.27851288476538</v>
      </c>
      <c r="O56" s="98">
        <v>184.03085410773443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980.95354064422486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882.53246576845299</v>
      </c>
      <c r="L57" s="98">
        <v>947.85839346613011</v>
      </c>
      <c r="M57" s="98">
        <v>979.28187012294472</v>
      </c>
      <c r="N57" s="98">
        <v>978.33424231291076</v>
      </c>
      <c r="O57" s="98">
        <v>948.94631776306085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877.26340809537078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699.01236474758707</v>
      </c>
      <c r="L58" s="122">
        <v>658.8510516118281</v>
      </c>
      <c r="M58" s="122">
        <v>657.58969620074299</v>
      </c>
      <c r="N58" s="122">
        <v>578.27776620625093</v>
      </c>
      <c r="O58" s="122">
        <v>611.52267714313712</v>
      </c>
      <c r="P58" s="122">
        <v>0</v>
      </c>
      <c r="Q58" s="122">
        <v>0</v>
      </c>
      <c r="R58" s="122">
        <v>0</v>
      </c>
      <c r="S58" s="122">
        <v>0</v>
      </c>
      <c r="T58" s="122">
        <v>577.61292279636109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998.43644371884648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786.12980916839751</v>
      </c>
      <c r="L59" s="98">
        <v>764.8274518868219</v>
      </c>
      <c r="M59" s="98">
        <v>786.90900479927882</v>
      </c>
      <c r="N59" s="98">
        <v>674.07916599237603</v>
      </c>
      <c r="O59" s="98">
        <v>673.91460614205243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822.01968531473426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643.28626318239571</v>
      </c>
      <c r="L60" s="33">
        <v>598.76022443846762</v>
      </c>
      <c r="M60" s="33">
        <v>595.28114981137412</v>
      </c>
      <c r="N60" s="33">
        <v>514.96640463908113</v>
      </c>
      <c r="O60" s="33">
        <v>581.82282343822226</v>
      </c>
      <c r="P60" s="33">
        <v>0</v>
      </c>
      <c r="Q60" s="33">
        <v>0</v>
      </c>
      <c r="R60" s="33">
        <v>0</v>
      </c>
      <c r="S60" s="33">
        <v>0</v>
      </c>
      <c r="T60" s="33">
        <v>577.61292279636109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12134.135921267893</v>
      </c>
      <c r="D62" s="117">
        <f t="shared" si="21"/>
        <v>11783.322755901097</v>
      </c>
      <c r="E62" s="117">
        <f t="shared" si="21"/>
        <v>13213.48406126251</v>
      </c>
      <c r="F62" s="117">
        <f t="shared" si="21"/>
        <v>13211.349451750675</v>
      </c>
      <c r="G62" s="117">
        <f t="shared" si="21"/>
        <v>13815.064214497263</v>
      </c>
      <c r="H62" s="117">
        <f t="shared" si="21"/>
        <v>12840.059772165594</v>
      </c>
      <c r="I62" s="117">
        <f t="shared" si="21"/>
        <v>12200.074777913756</v>
      </c>
      <c r="J62" s="117">
        <f t="shared" si="21"/>
        <v>11909.266195101582</v>
      </c>
      <c r="K62" s="117">
        <f t="shared" si="21"/>
        <v>12089.403032580019</v>
      </c>
      <c r="L62" s="117">
        <f t="shared" si="21"/>
        <v>12917.468887955283</v>
      </c>
      <c r="M62" s="117">
        <f t="shared" si="21"/>
        <v>12104.101784831086</v>
      </c>
      <c r="N62" s="117">
        <f t="shared" si="21"/>
        <v>11626.586522728436</v>
      </c>
      <c r="O62" s="117">
        <f t="shared" si="21"/>
        <v>10997.983882758796</v>
      </c>
      <c r="P62" s="117">
        <f t="shared" si="21"/>
        <v>8590.9351047329128</v>
      </c>
      <c r="Q62" s="117">
        <f t="shared" si="21"/>
        <v>9069.7391958096759</v>
      </c>
      <c r="R62" s="117">
        <f t="shared" ref="R62:V62" si="22">R63+R66+R68+R77</f>
        <v>8866.9146099873797</v>
      </c>
      <c r="S62" s="117">
        <f t="shared" si="22"/>
        <v>8757.7959096418908</v>
      </c>
      <c r="T62" s="117">
        <f t="shared" si="22"/>
        <v>8165.8597892938806</v>
      </c>
      <c r="U62" s="117">
        <f t="shared" si="22"/>
        <v>7668.1735442218815</v>
      </c>
      <c r="V62" s="117">
        <f t="shared" si="22"/>
        <v>7287.0844671609011</v>
      </c>
      <c r="W62" s="117">
        <f t="shared" ref="W62:Y62" si="23">W63+W66+W68+W77</f>
        <v>7311.3211769361096</v>
      </c>
      <c r="X62" s="117">
        <f t="shared" si="23"/>
        <v>5693.1828199858428</v>
      </c>
      <c r="Y62" s="117">
        <f t="shared" si="23"/>
        <v>4511.9351946072766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9044.6616405327768</v>
      </c>
      <c r="D63" s="122">
        <f t="shared" si="24"/>
        <v>8639.9904461857732</v>
      </c>
      <c r="E63" s="122">
        <f t="shared" si="24"/>
        <v>9856.6667906746152</v>
      </c>
      <c r="F63" s="122">
        <f t="shared" si="24"/>
        <v>10281.542734100391</v>
      </c>
      <c r="G63" s="122">
        <f t="shared" si="24"/>
        <v>10776.285207263772</v>
      </c>
      <c r="H63" s="122">
        <f t="shared" si="24"/>
        <v>9842.5408479460984</v>
      </c>
      <c r="I63" s="122">
        <f t="shared" si="24"/>
        <v>9488.2642941372669</v>
      </c>
      <c r="J63" s="122">
        <f t="shared" si="24"/>
        <v>9478.5606542516853</v>
      </c>
      <c r="K63" s="122">
        <f t="shared" si="24"/>
        <v>9606.3494610191356</v>
      </c>
      <c r="L63" s="122">
        <f t="shared" si="24"/>
        <v>10327.372255542592</v>
      </c>
      <c r="M63" s="122">
        <f t="shared" si="24"/>
        <v>9477.0406168089721</v>
      </c>
      <c r="N63" s="122">
        <f t="shared" si="24"/>
        <v>9159.8496296595331</v>
      </c>
      <c r="O63" s="122">
        <f t="shared" si="24"/>
        <v>8628.4339443184872</v>
      </c>
      <c r="P63" s="122">
        <f t="shared" si="24"/>
        <v>6488.2990198742345</v>
      </c>
      <c r="Q63" s="122">
        <f t="shared" si="24"/>
        <v>7006.360066179991</v>
      </c>
      <c r="R63" s="122">
        <f t="shared" ref="R63:V63" si="25">SUM(R64:R65)</f>
        <v>6715.4683922765089</v>
      </c>
      <c r="S63" s="122">
        <f t="shared" si="25"/>
        <v>6523.9654179392674</v>
      </c>
      <c r="T63" s="122">
        <f t="shared" si="25"/>
        <v>5923.5687052594049</v>
      </c>
      <c r="U63" s="122">
        <f t="shared" si="25"/>
        <v>5487.6243688706018</v>
      </c>
      <c r="V63" s="122">
        <f t="shared" si="25"/>
        <v>5129.4268447378381</v>
      </c>
      <c r="W63" s="122">
        <f t="shared" ref="W63:Y63" si="26">SUM(W64:W65)</f>
        <v>5445.6137383667865</v>
      </c>
      <c r="X63" s="122">
        <f t="shared" si="26"/>
        <v>4264.356365495858</v>
      </c>
      <c r="Y63" s="122">
        <f t="shared" si="26"/>
        <v>3186.3839454208078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8924.196812312779</v>
      </c>
      <c r="D64" s="98">
        <v>8525.2848954053461</v>
      </c>
      <c r="E64" s="98">
        <v>9737.4196362326111</v>
      </c>
      <c r="F64" s="98">
        <v>10148.652082977538</v>
      </c>
      <c r="G64" s="98">
        <v>10637.588130421633</v>
      </c>
      <c r="H64" s="98">
        <v>9718.4611815655608</v>
      </c>
      <c r="I64" s="98">
        <v>9371.4433937443682</v>
      </c>
      <c r="J64" s="98">
        <v>9365.8345571401314</v>
      </c>
      <c r="K64" s="98">
        <v>9492.5556006046372</v>
      </c>
      <c r="L64" s="98">
        <v>10199.543283014602</v>
      </c>
      <c r="M64" s="98">
        <v>9356.4898488857543</v>
      </c>
      <c r="N64" s="98">
        <v>9047.013588347394</v>
      </c>
      <c r="O64" s="98">
        <v>8509.4503783405744</v>
      </c>
      <c r="P64" s="98">
        <v>6390.9364700112174</v>
      </c>
      <c r="Q64" s="98">
        <v>6907.0441243782016</v>
      </c>
      <c r="R64" s="98">
        <v>6618.3906786669131</v>
      </c>
      <c r="S64" s="98">
        <v>6428.7503304497586</v>
      </c>
      <c r="T64" s="98">
        <v>5836.7923952645388</v>
      </c>
      <c r="U64" s="98">
        <v>5405.7694702884619</v>
      </c>
      <c r="V64" s="98">
        <v>5052.4668148244491</v>
      </c>
      <c r="W64" s="98">
        <v>5340.8870939181452</v>
      </c>
      <c r="X64" s="98">
        <v>4178.9887738669177</v>
      </c>
      <c r="Y64" s="98">
        <v>3125.4235674617835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120.4648282199973</v>
      </c>
      <c r="D65" s="98">
        <v>114.70555078042746</v>
      </c>
      <c r="E65" s="98">
        <v>119.24715444200446</v>
      </c>
      <c r="F65" s="98">
        <v>132.8906511228526</v>
      </c>
      <c r="G65" s="98">
        <v>138.69707684213898</v>
      </c>
      <c r="H65" s="98">
        <v>124.0796663805381</v>
      </c>
      <c r="I65" s="98">
        <v>116.82090039289852</v>
      </c>
      <c r="J65" s="98">
        <v>112.72609711155464</v>
      </c>
      <c r="K65" s="98">
        <v>113.79386041449807</v>
      </c>
      <c r="L65" s="98">
        <v>127.82897252798983</v>
      </c>
      <c r="M65" s="98">
        <v>120.55076792321852</v>
      </c>
      <c r="N65" s="98">
        <v>112.83604131213929</v>
      </c>
      <c r="O65" s="98">
        <v>118.98356597791326</v>
      </c>
      <c r="P65" s="98">
        <v>97.362549863017563</v>
      </c>
      <c r="Q65" s="98">
        <v>99.315941801789293</v>
      </c>
      <c r="R65" s="98">
        <v>97.077713609595833</v>
      </c>
      <c r="S65" s="98">
        <v>95.215087489508434</v>
      </c>
      <c r="T65" s="98">
        <v>86.776309994865798</v>
      </c>
      <c r="U65" s="98">
        <v>81.854898582139541</v>
      </c>
      <c r="V65" s="98">
        <v>76.960029913388595</v>
      </c>
      <c r="W65" s="98">
        <v>104.72664444864108</v>
      </c>
      <c r="X65" s="98">
        <v>85.367591628939962</v>
      </c>
      <c r="Y65" s="98">
        <v>60.960377959024193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85.690119730243808</v>
      </c>
      <c r="D66" s="122">
        <f t="shared" si="27"/>
        <v>166.1098018840064</v>
      </c>
      <c r="E66" s="122">
        <f t="shared" si="27"/>
        <v>485.14775486373674</v>
      </c>
      <c r="F66" s="122">
        <f t="shared" si="27"/>
        <v>96.466278126027873</v>
      </c>
      <c r="G66" s="122">
        <f t="shared" si="27"/>
        <v>89.685825583461138</v>
      </c>
      <c r="H66" s="122">
        <f t="shared" si="27"/>
        <v>125.82482362149469</v>
      </c>
      <c r="I66" s="122">
        <f t="shared" si="27"/>
        <v>134.90673162936423</v>
      </c>
      <c r="J66" s="122">
        <f t="shared" si="27"/>
        <v>176.76026507018648</v>
      </c>
      <c r="K66" s="122">
        <f t="shared" si="27"/>
        <v>132.72571303015647</v>
      </c>
      <c r="L66" s="122">
        <f t="shared" si="27"/>
        <v>58.885343743988209</v>
      </c>
      <c r="M66" s="122">
        <f t="shared" si="27"/>
        <v>64.937272646418648</v>
      </c>
      <c r="N66" s="122">
        <f t="shared" si="27"/>
        <v>149.7103565394053</v>
      </c>
      <c r="O66" s="122">
        <f t="shared" si="27"/>
        <v>98.958370323601969</v>
      </c>
      <c r="P66" s="122">
        <f t="shared" si="27"/>
        <v>20.018448899195906</v>
      </c>
      <c r="Q66" s="122">
        <f t="shared" si="27"/>
        <v>36.135545864943133</v>
      </c>
      <c r="R66" s="122">
        <f t="shared" si="27"/>
        <v>79.147802259563889</v>
      </c>
      <c r="S66" s="122">
        <f t="shared" si="27"/>
        <v>111.10654927537536</v>
      </c>
      <c r="T66" s="122">
        <f t="shared" si="27"/>
        <v>155.50133075082044</v>
      </c>
      <c r="U66" s="122">
        <f t="shared" si="27"/>
        <v>115.03434685237752</v>
      </c>
      <c r="V66" s="122">
        <f t="shared" si="27"/>
        <v>64.105823824127228</v>
      </c>
      <c r="W66" s="122">
        <f t="shared" si="27"/>
        <v>19.108143862460654</v>
      </c>
      <c r="X66" s="122">
        <f t="shared" si="27"/>
        <v>45.783875784020928</v>
      </c>
      <c r="Y66" s="122">
        <f t="shared" si="27"/>
        <v>20.134472489067093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85.690119730243808</v>
      </c>
      <c r="D67" s="98">
        <f>IF(RES_hhdet_in_fec!D67=0,0,RES_hhdet_in_fec!D67*1000*11630/RES_hhdet_in_new!D64)</f>
        <v>166.1098018840064</v>
      </c>
      <c r="E67" s="98">
        <f>IF(RES_hhdet_in_fec!E67=0,0,RES_hhdet_in_fec!E67*1000*11630/RES_hhdet_in_new!E64)</f>
        <v>485.14775486373674</v>
      </c>
      <c r="F67" s="98">
        <f>IF(RES_hhdet_in_fec!F67=0,0,RES_hhdet_in_fec!F67*1000*11630/RES_hhdet_in_new!F64)</f>
        <v>96.466278126027873</v>
      </c>
      <c r="G67" s="98">
        <f>IF(RES_hhdet_in_fec!G67=0,0,RES_hhdet_in_fec!G67*1000*11630/RES_hhdet_in_new!G64)</f>
        <v>89.685825583461138</v>
      </c>
      <c r="H67" s="98">
        <f>IF(RES_hhdet_in_fec!H67=0,0,RES_hhdet_in_fec!H67*1000*11630/RES_hhdet_in_new!H64)</f>
        <v>125.82482362149469</v>
      </c>
      <c r="I67" s="98">
        <f>IF(RES_hhdet_in_fec!I67=0,0,RES_hhdet_in_fec!I67*1000*11630/RES_hhdet_in_new!I64)</f>
        <v>134.90673162936423</v>
      </c>
      <c r="J67" s="98">
        <f>IF(RES_hhdet_in_fec!J67=0,0,RES_hhdet_in_fec!J67*1000*11630/RES_hhdet_in_new!J64)</f>
        <v>176.76026507018648</v>
      </c>
      <c r="K67" s="98">
        <f>IF(RES_hhdet_in_fec!K67=0,0,RES_hhdet_in_fec!K67*1000*11630/RES_hhdet_in_new!K64)</f>
        <v>132.72571303015647</v>
      </c>
      <c r="L67" s="98">
        <f>IF(RES_hhdet_in_fec!L67=0,0,RES_hhdet_in_fec!L67*1000*11630/RES_hhdet_in_new!L64)</f>
        <v>58.885343743988209</v>
      </c>
      <c r="M67" s="98">
        <f>IF(RES_hhdet_in_fec!M67=0,0,RES_hhdet_in_fec!M67*1000*11630/RES_hhdet_in_new!M64)</f>
        <v>64.937272646418648</v>
      </c>
      <c r="N67" s="98">
        <f>IF(RES_hhdet_in_fec!N67=0,0,RES_hhdet_in_fec!N67*1000*11630/RES_hhdet_in_new!N64)</f>
        <v>149.7103565394053</v>
      </c>
      <c r="O67" s="98">
        <f>IF(RES_hhdet_in_fec!O67=0,0,RES_hhdet_in_fec!O67*1000*11630/RES_hhdet_in_new!O64)</f>
        <v>98.958370323601969</v>
      </c>
      <c r="P67" s="98">
        <f>IF(RES_hhdet_in_fec!P67=0,0,RES_hhdet_in_fec!P67*1000*11630/RES_hhdet_in_new!P64)</f>
        <v>20.018448899195906</v>
      </c>
      <c r="Q67" s="98">
        <f>IF(RES_hhdet_in_fec!Q67=0,0,RES_hhdet_in_fec!Q67*1000*11630/RES_hhdet_in_new!Q64)</f>
        <v>36.135545864943133</v>
      </c>
      <c r="R67" s="98">
        <f>IF(RES_hhdet_in_fec!R67=0,0,RES_hhdet_in_fec!R67*1000*11630/RES_hhdet_in_new!R64)</f>
        <v>79.147802259563889</v>
      </c>
      <c r="S67" s="98">
        <f>IF(RES_hhdet_in_fec!S67=0,0,RES_hhdet_in_fec!S67*1000*11630/RES_hhdet_in_new!S64)</f>
        <v>111.10654927537536</v>
      </c>
      <c r="T67" s="98">
        <f>IF(RES_hhdet_in_fec!T67=0,0,RES_hhdet_in_fec!T67*1000*11630/RES_hhdet_in_new!T64)</f>
        <v>155.50133075082044</v>
      </c>
      <c r="U67" s="98">
        <f>IF(RES_hhdet_in_fec!U67=0,0,RES_hhdet_in_fec!U67*1000*11630/RES_hhdet_in_new!U64)</f>
        <v>115.03434685237752</v>
      </c>
      <c r="V67" s="98">
        <f>IF(RES_hhdet_in_fec!V67=0,0,RES_hhdet_in_fec!V67*1000*11630/RES_hhdet_in_new!V64)</f>
        <v>64.105823824127228</v>
      </c>
      <c r="W67" s="98">
        <f>IF(RES_hhdet_in_fec!W67=0,0,RES_hhdet_in_fec!W67*1000*11630/RES_hhdet_in_new!W64)</f>
        <v>19.108143862460654</v>
      </c>
      <c r="X67" s="98">
        <f>IF(RES_hhdet_in_fec!X67=0,0,RES_hhdet_in_fec!X67*1000*11630/RES_hhdet_in_new!X64)</f>
        <v>45.783875784020928</v>
      </c>
      <c r="Y67" s="98">
        <f>IF(RES_hhdet_in_fec!Y67=0,0,RES_hhdet_in_fec!Y67*1000*11630/RES_hhdet_in_new!Y64)</f>
        <v>20.134472489067093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2014.5785135029641</v>
      </c>
      <c r="D68" s="122">
        <v>1986.1720991935435</v>
      </c>
      <c r="E68" s="122">
        <v>1925.6485594064927</v>
      </c>
      <c r="F68" s="122">
        <v>1863.670563307968</v>
      </c>
      <c r="G68" s="122">
        <v>1955.4906211482171</v>
      </c>
      <c r="H68" s="122">
        <v>1903.5719010294447</v>
      </c>
      <c r="I68" s="122">
        <v>1752.9568061127934</v>
      </c>
      <c r="J68" s="122">
        <v>1532.6949735835256</v>
      </c>
      <c r="K68" s="122">
        <v>1581.859612815038</v>
      </c>
      <c r="L68" s="122">
        <v>1780.9985480176042</v>
      </c>
      <c r="M68" s="122">
        <v>1750.2299400703371</v>
      </c>
      <c r="N68" s="122">
        <v>1681.4257869002283</v>
      </c>
      <c r="O68" s="122">
        <v>1572.0468881102124</v>
      </c>
      <c r="P68" s="122">
        <v>1451.3219358670162</v>
      </c>
      <c r="Q68" s="122">
        <v>1379.3240913882778</v>
      </c>
      <c r="R68" s="122">
        <v>1382.0770613525119</v>
      </c>
      <c r="S68" s="122">
        <v>1343.2824064859153</v>
      </c>
      <c r="T68" s="122">
        <v>1327.603417011811</v>
      </c>
      <c r="U68" s="122">
        <v>1286.7145240603531</v>
      </c>
      <c r="V68" s="122">
        <v>1274.0197087370141</v>
      </c>
      <c r="W68" s="122">
        <v>1086.6991099339186</v>
      </c>
      <c r="X68" s="122">
        <v>789.18926014208103</v>
      </c>
      <c r="Y68" s="122">
        <v>761.07403113029648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2080.6519376214414</v>
      </c>
      <c r="D69" s="98">
        <v>2054.4824230537561</v>
      </c>
      <c r="E69" s="98">
        <v>2051.1833690596236</v>
      </c>
      <c r="F69" s="98">
        <v>1913.2207459203937</v>
      </c>
      <c r="G69" s="98">
        <v>1956.6159086480704</v>
      </c>
      <c r="H69" s="98">
        <v>1904.4811835476955</v>
      </c>
      <c r="I69" s="98">
        <v>1754.5693563864052</v>
      </c>
      <c r="J69" s="98">
        <v>1543.2749662608344</v>
      </c>
      <c r="K69" s="98">
        <v>1585.7598267649191</v>
      </c>
      <c r="L69" s="98">
        <v>1784.6831444257125</v>
      </c>
      <c r="M69" s="98">
        <v>1755.0191920347288</v>
      </c>
      <c r="N69" s="98">
        <v>1698.2426862648181</v>
      </c>
      <c r="O69" s="98">
        <v>1577.3996459560367</v>
      </c>
      <c r="P69" s="98">
        <v>1453.8229233256284</v>
      </c>
      <c r="Q69" s="98">
        <v>1381.1874261127793</v>
      </c>
      <c r="R69" s="98">
        <v>1384.8523071929817</v>
      </c>
      <c r="S69" s="98">
        <v>1346.0178199031457</v>
      </c>
      <c r="T69" s="98">
        <v>1331.2877151796433</v>
      </c>
      <c r="U69" s="98">
        <v>1287.9789185833306</v>
      </c>
      <c r="V69" s="98">
        <v>1279.053262412016</v>
      </c>
      <c r="W69" s="98">
        <v>1097.0589369371123</v>
      </c>
      <c r="X69" s="98">
        <v>813.08366805294372</v>
      </c>
      <c r="Y69" s="98">
        <v>762.4547939967407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1346.9290702732303</v>
      </c>
      <c r="D70" s="98">
        <v>1362.9895585148345</v>
      </c>
      <c r="E70" s="98">
        <v>1345.7489553000389</v>
      </c>
      <c r="F70" s="98">
        <v>1293.6818035563833</v>
      </c>
      <c r="G70" s="98">
        <v>1309.833613336813</v>
      </c>
      <c r="H70" s="98">
        <v>1282.7165118436078</v>
      </c>
      <c r="I70" s="98">
        <v>1184.5089931955131</v>
      </c>
      <c r="J70" s="98">
        <v>1073.5259166446397</v>
      </c>
      <c r="K70" s="98">
        <v>1091.8375583515051</v>
      </c>
      <c r="L70" s="98">
        <v>1238.8387029011476</v>
      </c>
      <c r="M70" s="98">
        <v>1256.807249802064</v>
      </c>
      <c r="N70" s="98">
        <v>1216.9534868616834</v>
      </c>
      <c r="O70" s="98">
        <v>1162.6166378676457</v>
      </c>
      <c r="P70" s="98">
        <v>1143.0442378622029</v>
      </c>
      <c r="Q70" s="98">
        <v>1091.8636139146349</v>
      </c>
      <c r="R70" s="98">
        <v>1112.6767244503278</v>
      </c>
      <c r="S70" s="98">
        <v>1100.3733780197795</v>
      </c>
      <c r="T70" s="98">
        <v>1098.3493342498191</v>
      </c>
      <c r="U70" s="98">
        <v>1078.831074819471</v>
      </c>
      <c r="V70" s="98">
        <v>1084.5239790388662</v>
      </c>
      <c r="W70" s="98">
        <v>950.05525529980412</v>
      </c>
      <c r="X70" s="98">
        <v>697.58935014842075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332.10529339705295</v>
      </c>
      <c r="D71" s="101">
        <v>383.33366086560397</v>
      </c>
      <c r="E71" s="101">
        <v>320.31218728539204</v>
      </c>
      <c r="F71" s="101">
        <v>370.16362132604877</v>
      </c>
      <c r="G71" s="101">
        <v>317.04756685092968</v>
      </c>
      <c r="H71" s="101">
        <v>301.18115047027874</v>
      </c>
      <c r="I71" s="101">
        <v>257.1863677729371</v>
      </c>
      <c r="J71" s="101">
        <v>284.23782689870353</v>
      </c>
      <c r="K71" s="101">
        <v>232.10679312761962</v>
      </c>
      <c r="L71" s="101">
        <v>251.68064965801167</v>
      </c>
      <c r="M71" s="101">
        <v>304.94396183565857</v>
      </c>
      <c r="N71" s="101">
        <v>215.35571460691588</v>
      </c>
      <c r="O71" s="101">
        <v>189.2401160200823</v>
      </c>
      <c r="P71" s="101">
        <v>292.99303280178157</v>
      </c>
      <c r="Q71" s="101">
        <v>180.73239427536635</v>
      </c>
      <c r="R71" s="101">
        <v>174.03841630782898</v>
      </c>
      <c r="S71" s="101">
        <v>184.24650528496844</v>
      </c>
      <c r="T71" s="101">
        <v>167.51329067986015</v>
      </c>
      <c r="U71" s="101">
        <v>190.42975334846912</v>
      </c>
      <c r="V71" s="101">
        <v>209.85034766591943</v>
      </c>
      <c r="W71" s="101">
        <v>243.42378226881308</v>
      </c>
      <c r="X71" s="101">
        <v>89.063934292921545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1014.8237768761774</v>
      </c>
      <c r="D72" s="104">
        <v>979.6558976492305</v>
      </c>
      <c r="E72" s="104">
        <v>1025.436768014647</v>
      </c>
      <c r="F72" s="104">
        <v>923.51818223033456</v>
      </c>
      <c r="G72" s="104">
        <v>992.78604648588328</v>
      </c>
      <c r="H72" s="104">
        <v>981.53536137332912</v>
      </c>
      <c r="I72" s="104">
        <v>927.32262542257592</v>
      </c>
      <c r="J72" s="104">
        <v>789.28808974593619</v>
      </c>
      <c r="K72" s="104">
        <v>859.73076522388556</v>
      </c>
      <c r="L72" s="104">
        <v>987.15805324313601</v>
      </c>
      <c r="M72" s="104">
        <v>951.86328796640532</v>
      </c>
      <c r="N72" s="104">
        <v>1001.5977722547675</v>
      </c>
      <c r="O72" s="104">
        <v>973.37652184756337</v>
      </c>
      <c r="P72" s="104">
        <v>850.05120506042124</v>
      </c>
      <c r="Q72" s="104">
        <v>911.13121963926858</v>
      </c>
      <c r="R72" s="104">
        <v>938.63830814249889</v>
      </c>
      <c r="S72" s="104">
        <v>916.12687273481129</v>
      </c>
      <c r="T72" s="104">
        <v>930.83604356995897</v>
      </c>
      <c r="U72" s="104">
        <v>888.40132147100189</v>
      </c>
      <c r="V72" s="104">
        <v>874.6736313729466</v>
      </c>
      <c r="W72" s="104">
        <v>706.63147303099095</v>
      </c>
      <c r="X72" s="104">
        <v>608.52541585549898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1778.9996984957347</v>
      </c>
      <c r="D73" s="101">
        <v>1861.8704291699253</v>
      </c>
      <c r="E73" s="101">
        <v>1751.9117182049943</v>
      </c>
      <c r="F73" s="101">
        <v>1840.0020820140853</v>
      </c>
      <c r="G73" s="101">
        <v>0</v>
      </c>
      <c r="H73" s="101">
        <v>0</v>
      </c>
      <c r="I73" s="101">
        <v>0</v>
      </c>
      <c r="J73" s="101">
        <v>1574.9400535669299</v>
      </c>
      <c r="K73" s="101">
        <v>1546.230182256671</v>
      </c>
      <c r="L73" s="101">
        <v>0</v>
      </c>
      <c r="M73" s="101">
        <v>1755.733679354614</v>
      </c>
      <c r="N73" s="101">
        <v>1639.589839265268</v>
      </c>
      <c r="O73" s="101">
        <v>1552.0042240410942</v>
      </c>
      <c r="P73" s="101">
        <v>0</v>
      </c>
      <c r="Q73" s="101">
        <v>0</v>
      </c>
      <c r="R73" s="101">
        <v>1437.0721993871691</v>
      </c>
      <c r="S73" s="101">
        <v>1426.5202859865105</v>
      </c>
      <c r="T73" s="101">
        <v>1401.3382353182085</v>
      </c>
      <c r="U73" s="101">
        <v>1390.950619375627</v>
      </c>
      <c r="V73" s="101">
        <v>1375.6776505618607</v>
      </c>
      <c r="W73" s="101">
        <v>0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1264.7414155803883</v>
      </c>
      <c r="D74" s="104">
        <v>1342.8444982643143</v>
      </c>
      <c r="E74" s="104">
        <v>1247.0985132623425</v>
      </c>
      <c r="F74" s="104">
        <v>1335.3949555438855</v>
      </c>
      <c r="G74" s="104">
        <v>0</v>
      </c>
      <c r="H74" s="104">
        <v>0</v>
      </c>
      <c r="I74" s="104">
        <v>0</v>
      </c>
      <c r="J74" s="104">
        <v>1147.7862858301339</v>
      </c>
      <c r="K74" s="104">
        <v>1109.6095474674487</v>
      </c>
      <c r="L74" s="104">
        <v>0</v>
      </c>
      <c r="M74" s="104">
        <v>1285.2138650836687</v>
      </c>
      <c r="N74" s="104">
        <v>1184.6127551976765</v>
      </c>
      <c r="O74" s="104">
        <v>1132.9771718707952</v>
      </c>
      <c r="P74" s="104">
        <v>0</v>
      </c>
      <c r="Q74" s="104">
        <v>0</v>
      </c>
      <c r="R74" s="104">
        <v>1102.0930208073933</v>
      </c>
      <c r="S74" s="104">
        <v>1111.1527460782543</v>
      </c>
      <c r="T74" s="104">
        <v>1098.4535601404787</v>
      </c>
      <c r="U74" s="104">
        <v>1108.5603193220284</v>
      </c>
      <c r="V74" s="104">
        <v>1113.0925417047915</v>
      </c>
      <c r="W74" s="104">
        <v>0</v>
      </c>
      <c r="X74" s="104">
        <v>638.5784011415833</v>
      </c>
      <c r="Y74" s="104">
        <v>707.64459716614783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283.78787493616358</v>
      </c>
      <c r="D75" s="98">
        <v>347.49868853295033</v>
      </c>
      <c r="E75" s="98">
        <v>273.21820559560337</v>
      </c>
      <c r="F75" s="98">
        <v>356.30836111513503</v>
      </c>
      <c r="G75" s="98">
        <v>0</v>
      </c>
      <c r="H75" s="98">
        <v>0</v>
      </c>
      <c r="I75" s="98">
        <v>0</v>
      </c>
      <c r="J75" s="98">
        <v>292.15369000451716</v>
      </c>
      <c r="K75" s="98">
        <v>227.07708169899593</v>
      </c>
      <c r="L75" s="98">
        <v>0</v>
      </c>
      <c r="M75" s="98">
        <v>305.93199496072384</v>
      </c>
      <c r="N75" s="98">
        <v>206.27851288476538</v>
      </c>
      <c r="O75" s="98">
        <v>184.03085410773443</v>
      </c>
      <c r="P75" s="98">
        <v>0</v>
      </c>
      <c r="Q75" s="98">
        <v>0</v>
      </c>
      <c r="R75" s="98">
        <v>179.19106713015208</v>
      </c>
      <c r="S75" s="98">
        <v>195.43605173800137</v>
      </c>
      <c r="T75" s="98">
        <v>174.56318286621541</v>
      </c>
      <c r="U75" s="98">
        <v>206.84734339794289</v>
      </c>
      <c r="V75" s="98">
        <v>228.31155829603173</v>
      </c>
      <c r="W75" s="98">
        <v>0</v>
      </c>
      <c r="X75" s="98">
        <v>7.510431962459867</v>
      </c>
      <c r="Y75" s="98">
        <v>147.45899811326143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980.95354064422497</v>
      </c>
      <c r="D76" s="98">
        <v>995.34580973136383</v>
      </c>
      <c r="E76" s="98">
        <v>973.8803076667391</v>
      </c>
      <c r="F76" s="98">
        <v>979.08659442875046</v>
      </c>
      <c r="G76" s="98">
        <v>0</v>
      </c>
      <c r="H76" s="98">
        <v>0</v>
      </c>
      <c r="I76" s="98">
        <v>0</v>
      </c>
      <c r="J76" s="98">
        <v>855.6325958256167</v>
      </c>
      <c r="K76" s="98">
        <v>882.53246576845277</v>
      </c>
      <c r="L76" s="98">
        <v>0</v>
      </c>
      <c r="M76" s="98">
        <v>979.28187012294484</v>
      </c>
      <c r="N76" s="98">
        <v>978.3342423129111</v>
      </c>
      <c r="O76" s="98">
        <v>948.94631776306096</v>
      </c>
      <c r="P76" s="98">
        <v>0</v>
      </c>
      <c r="Q76" s="98">
        <v>0</v>
      </c>
      <c r="R76" s="98">
        <v>922.90195367724118</v>
      </c>
      <c r="S76" s="98">
        <v>915.71669434025296</v>
      </c>
      <c r="T76" s="98">
        <v>923.8903772742633</v>
      </c>
      <c r="U76" s="98">
        <v>901.7129759240853</v>
      </c>
      <c r="V76" s="98">
        <v>884.78098340875988</v>
      </c>
      <c r="W76" s="98">
        <v>0</v>
      </c>
      <c r="X76" s="98">
        <v>631.06796917912345</v>
      </c>
      <c r="Y76" s="98">
        <v>560.18559905288635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989.20564750190829</v>
      </c>
      <c r="D77" s="122">
        <v>991.05040863777447</v>
      </c>
      <c r="E77" s="122">
        <v>946.02095631766417</v>
      </c>
      <c r="F77" s="122">
        <v>969.66987621628812</v>
      </c>
      <c r="G77" s="122">
        <v>993.60256050181204</v>
      </c>
      <c r="H77" s="122">
        <v>968.12219956855529</v>
      </c>
      <c r="I77" s="122">
        <v>823.94694603433095</v>
      </c>
      <c r="J77" s="122">
        <v>721.25030219618452</v>
      </c>
      <c r="K77" s="122">
        <v>768.46824571568857</v>
      </c>
      <c r="L77" s="122">
        <v>750.21274065109822</v>
      </c>
      <c r="M77" s="122">
        <v>811.89395530535728</v>
      </c>
      <c r="N77" s="122">
        <v>635.60074962927035</v>
      </c>
      <c r="O77" s="122">
        <v>698.54468000649319</v>
      </c>
      <c r="P77" s="122">
        <v>631.29570009246549</v>
      </c>
      <c r="Q77" s="122">
        <v>647.91949237646395</v>
      </c>
      <c r="R77" s="122">
        <v>690.2213540987949</v>
      </c>
      <c r="S77" s="122">
        <v>779.44153594133286</v>
      </c>
      <c r="T77" s="122">
        <v>759.18633627184374</v>
      </c>
      <c r="U77" s="122">
        <v>778.80030443854912</v>
      </c>
      <c r="V77" s="122">
        <v>819.53208986192112</v>
      </c>
      <c r="W77" s="122">
        <v>759.90018477294427</v>
      </c>
      <c r="X77" s="122">
        <v>593.85331856388211</v>
      </c>
      <c r="Y77" s="122">
        <v>544.34274556710523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1013.7937204638899</v>
      </c>
      <c r="D78" s="98">
        <v>1023.2407747654062</v>
      </c>
      <c r="E78" s="98">
        <v>1010.470749526375</v>
      </c>
      <c r="F78" s="98">
        <v>1000.9498891760863</v>
      </c>
      <c r="G78" s="98">
        <v>1032.6534492525602</v>
      </c>
      <c r="H78" s="98">
        <v>1002.6763404223033</v>
      </c>
      <c r="I78" s="98">
        <v>848.43994840876644</v>
      </c>
      <c r="J78" s="98">
        <v>748.38179453210353</v>
      </c>
      <c r="K78" s="98">
        <v>773.49593562772327</v>
      </c>
      <c r="L78" s="98">
        <v>788.09102086387634</v>
      </c>
      <c r="M78" s="98">
        <v>822.95971957264021</v>
      </c>
      <c r="N78" s="98">
        <v>647.1272659023449</v>
      </c>
      <c r="O78" s="98">
        <v>709.50990777970662</v>
      </c>
      <c r="P78" s="98">
        <v>637.90852346282873</v>
      </c>
      <c r="Q78" s="98">
        <v>670.73073528719237</v>
      </c>
      <c r="R78" s="98">
        <v>691.20075859967301</v>
      </c>
      <c r="S78" s="98">
        <v>781.56697742041501</v>
      </c>
      <c r="T78" s="98">
        <v>768.51099158240766</v>
      </c>
      <c r="U78" s="98">
        <v>780.63066978627637</v>
      </c>
      <c r="V78" s="98">
        <v>835.24225244672789</v>
      </c>
      <c r="W78" s="98">
        <v>790.92771589504218</v>
      </c>
      <c r="X78" s="98">
        <v>629.84715074201563</v>
      </c>
      <c r="Y78" s="98">
        <v>577.63959569648671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822.01968531473437</v>
      </c>
      <c r="D79" s="33">
        <v>827.54751108474761</v>
      </c>
      <c r="E79" s="33">
        <v>752.95272353454277</v>
      </c>
      <c r="F79" s="33">
        <v>902.20428125911747</v>
      </c>
      <c r="G79" s="33">
        <v>729.88321399575682</v>
      </c>
      <c r="H79" s="33">
        <v>787.74785791850888</v>
      </c>
      <c r="I79" s="33">
        <v>719.81036054262415</v>
      </c>
      <c r="J79" s="33">
        <v>639.91503955467374</v>
      </c>
      <c r="K79" s="33">
        <v>643.2862631823956</v>
      </c>
      <c r="L79" s="33">
        <v>598.76022443846784</v>
      </c>
      <c r="M79" s="33">
        <v>595.28114981137412</v>
      </c>
      <c r="N79" s="33">
        <v>514.96640463908113</v>
      </c>
      <c r="O79" s="33">
        <v>581.82282343822226</v>
      </c>
      <c r="P79" s="33">
        <v>484.42783596963278</v>
      </c>
      <c r="Q79" s="33">
        <v>521.2369727740097</v>
      </c>
      <c r="R79" s="33">
        <v>507.77125449557496</v>
      </c>
      <c r="S79" s="33">
        <v>590.88298919750378</v>
      </c>
      <c r="T79" s="33">
        <v>577.6129227963612</v>
      </c>
      <c r="U79" s="33">
        <v>570.43291252077108</v>
      </c>
      <c r="V79" s="33">
        <v>589.51118173029874</v>
      </c>
      <c r="W79" s="33">
        <v>551.49170672840137</v>
      </c>
      <c r="X79" s="33">
        <v>416.94377140639841</v>
      </c>
      <c r="Y79" s="33">
        <v>442.8004817893256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10219.085343881536</v>
      </c>
      <c r="D81" s="117">
        <f t="shared" si="28"/>
        <v>11770.58879804073</v>
      </c>
      <c r="E81" s="117">
        <f t="shared" si="28"/>
        <v>15131.296907859209</v>
      </c>
      <c r="F81" s="117">
        <f t="shared" si="28"/>
        <v>9753.6070571086602</v>
      </c>
      <c r="G81" s="117">
        <f t="shared" si="28"/>
        <v>12062.153516179749</v>
      </c>
      <c r="H81" s="117">
        <f t="shared" si="28"/>
        <v>11434.213246967316</v>
      </c>
      <c r="I81" s="117">
        <f t="shared" si="28"/>
        <v>12313.76452424217</v>
      </c>
      <c r="J81" s="117">
        <f t="shared" si="28"/>
        <v>13450.685042439361</v>
      </c>
      <c r="K81" s="117">
        <f t="shared" si="28"/>
        <v>12610.750286918998</v>
      </c>
      <c r="L81" s="117">
        <f t="shared" si="28"/>
        <v>11794.031835141983</v>
      </c>
      <c r="M81" s="117">
        <f t="shared" si="28"/>
        <v>8440.0472511326425</v>
      </c>
      <c r="N81" s="117">
        <f t="shared" si="28"/>
        <v>10904.305285780461</v>
      </c>
      <c r="O81" s="117">
        <f t="shared" si="28"/>
        <v>10611.880497964012</v>
      </c>
      <c r="P81" s="117">
        <f t="shared" si="28"/>
        <v>8766.8957613384082</v>
      </c>
      <c r="Q81" s="117">
        <f t="shared" si="28"/>
        <v>9387.49613999338</v>
      </c>
      <c r="R81" s="117">
        <f t="shared" ref="R81:V81" si="29">R82+R85+R87+R100</f>
        <v>8874.0880468351916</v>
      </c>
      <c r="S81" s="117">
        <f t="shared" si="29"/>
        <v>9211.0969669685837</v>
      </c>
      <c r="T81" s="117">
        <f t="shared" si="29"/>
        <v>8409.3533393027792</v>
      </c>
      <c r="U81" s="117">
        <f t="shared" si="29"/>
        <v>7961.2113614766258</v>
      </c>
      <c r="V81" s="117">
        <f t="shared" si="29"/>
        <v>7346.4006189785523</v>
      </c>
      <c r="W81" s="117">
        <f t="shared" ref="W81:Y81" si="30">W82+W85+W87+W100</f>
        <v>7230.0456426519195</v>
      </c>
      <c r="X81" s="117">
        <f t="shared" si="30"/>
        <v>5840.1905449996011</v>
      </c>
      <c r="Y81" s="117">
        <f t="shared" si="30"/>
        <v>4840.440501139884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7383.1758978217385</v>
      </c>
      <c r="D82" s="122">
        <f t="shared" si="31"/>
        <v>8786.5726819299798</v>
      </c>
      <c r="E82" s="122">
        <f t="shared" si="31"/>
        <v>11947.418291652906</v>
      </c>
      <c r="F82" s="122">
        <f t="shared" si="31"/>
        <v>6738.9755947084477</v>
      </c>
      <c r="G82" s="122">
        <f t="shared" si="31"/>
        <v>9387.0221628003055</v>
      </c>
      <c r="H82" s="122">
        <f t="shared" si="31"/>
        <v>8724.4983378034085</v>
      </c>
      <c r="I82" s="122">
        <f t="shared" si="31"/>
        <v>9839.3177255366008</v>
      </c>
      <c r="J82" s="122">
        <f t="shared" si="31"/>
        <v>11010.297073873591</v>
      </c>
      <c r="K82" s="122">
        <f t="shared" si="31"/>
        <v>10271.796499250855</v>
      </c>
      <c r="L82" s="122">
        <f t="shared" si="31"/>
        <v>9534.7402982159601</v>
      </c>
      <c r="M82" s="122">
        <f t="shared" si="31"/>
        <v>5936.1138668486701</v>
      </c>
      <c r="N82" s="122">
        <f t="shared" si="31"/>
        <v>8584.2201321993307</v>
      </c>
      <c r="O82" s="122">
        <f t="shared" si="31"/>
        <v>8422.5989898993612</v>
      </c>
      <c r="P82" s="122">
        <f t="shared" si="31"/>
        <v>6747.3347236804411</v>
      </c>
      <c r="Q82" s="122">
        <f t="shared" si="31"/>
        <v>7395.6244909889601</v>
      </c>
      <c r="R82" s="122">
        <f t="shared" ref="R82:V82" si="32">SUM(R83:R84)</f>
        <v>6865.9596255300557</v>
      </c>
      <c r="S82" s="122">
        <f t="shared" si="32"/>
        <v>7101.4120116980193</v>
      </c>
      <c r="T82" s="122">
        <f t="shared" si="32"/>
        <v>6270.993389421993</v>
      </c>
      <c r="U82" s="122">
        <f t="shared" si="32"/>
        <v>5912.0235022884654</v>
      </c>
      <c r="V82" s="122">
        <f t="shared" si="32"/>
        <v>5400.7804084045247</v>
      </c>
      <c r="W82" s="122">
        <f t="shared" ref="W82:Y82" si="33">SUM(W83:W84)</f>
        <v>5566.8803837499463</v>
      </c>
      <c r="X82" s="122">
        <f t="shared" si="33"/>
        <v>4456.7906183082368</v>
      </c>
      <c r="Y82" s="122">
        <f t="shared" si="33"/>
        <v>3551.2804002255025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7341.8898993923876</v>
      </c>
      <c r="D83" s="98">
        <v>8737.0552410577529</v>
      </c>
      <c r="E83" s="98">
        <v>11885.467022223915</v>
      </c>
      <c r="F83" s="98">
        <v>6701.2410391997364</v>
      </c>
      <c r="G83" s="98">
        <v>9334.1794182194972</v>
      </c>
      <c r="H83" s="98">
        <v>8675.9650063103509</v>
      </c>
      <c r="I83" s="98">
        <v>9785.4243401049098</v>
      </c>
      <c r="J83" s="98">
        <v>10951.646528795556</v>
      </c>
      <c r="K83" s="98">
        <v>10217.006888419146</v>
      </c>
      <c r="L83" s="98">
        <v>9481.3958115969017</v>
      </c>
      <c r="M83" s="98">
        <v>5902.307862914151</v>
      </c>
      <c r="N83" s="98">
        <v>8538.0923561962518</v>
      </c>
      <c r="O83" s="98">
        <v>8373.9988338977928</v>
      </c>
      <c r="P83" s="98">
        <v>6707.0078059823363</v>
      </c>
      <c r="Q83" s="98">
        <v>7355.3858388692161</v>
      </c>
      <c r="R83" s="98">
        <v>6828.1201837250101</v>
      </c>
      <c r="S83" s="98">
        <v>7061.8715934972388</v>
      </c>
      <c r="T83" s="98">
        <v>6235.8070777539824</v>
      </c>
      <c r="U83" s="98">
        <v>5878.0986079572649</v>
      </c>
      <c r="V83" s="98">
        <v>5369.5255508650043</v>
      </c>
      <c r="W83" s="98">
        <v>5525.3716061535924</v>
      </c>
      <c r="X83" s="98">
        <v>4422.02279197805</v>
      </c>
      <c r="Y83" s="98">
        <v>3524.6757584111201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41.285998429351146</v>
      </c>
      <c r="D84" s="98">
        <v>49.517440872227375</v>
      </c>
      <c r="E84" s="98">
        <v>61.95126942899207</v>
      </c>
      <c r="F84" s="98">
        <v>37.734555508710955</v>
      </c>
      <c r="G84" s="98">
        <v>52.842744580807562</v>
      </c>
      <c r="H84" s="98">
        <v>48.533331493057766</v>
      </c>
      <c r="I84" s="98">
        <v>53.893385431690561</v>
      </c>
      <c r="J84" s="98">
        <v>58.650545078034909</v>
      </c>
      <c r="K84" s="98">
        <v>54.789610831709851</v>
      </c>
      <c r="L84" s="98">
        <v>53.344486619059062</v>
      </c>
      <c r="M84" s="98">
        <v>33.806003934518891</v>
      </c>
      <c r="N84" s="98">
        <v>46.127776003079767</v>
      </c>
      <c r="O84" s="98">
        <v>48.600156001569012</v>
      </c>
      <c r="P84" s="98">
        <v>40.326917698104531</v>
      </c>
      <c r="Q84" s="98">
        <v>40.238652119744266</v>
      </c>
      <c r="R84" s="98">
        <v>37.839441805045489</v>
      </c>
      <c r="S84" s="98">
        <v>39.540418200780962</v>
      </c>
      <c r="T84" s="98">
        <v>35.186311668011044</v>
      </c>
      <c r="U84" s="98">
        <v>33.924894331200115</v>
      </c>
      <c r="V84" s="98">
        <v>31.254857539520387</v>
      </c>
      <c r="W84" s="98">
        <v>41.508777596354165</v>
      </c>
      <c r="X84" s="98">
        <v>34.767826330187162</v>
      </c>
      <c r="Y84" s="98">
        <v>26.604641814382177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85.690213486778788</v>
      </c>
      <c r="D85" s="122">
        <f t="shared" si="34"/>
        <v>166.1093137448494</v>
      </c>
      <c r="E85" s="122">
        <f t="shared" si="34"/>
        <v>485.14681739300499</v>
      </c>
      <c r="F85" s="122">
        <f t="shared" si="34"/>
        <v>96.466047295591096</v>
      </c>
      <c r="G85" s="122">
        <f t="shared" si="34"/>
        <v>89.686065286326638</v>
      </c>
      <c r="H85" s="122">
        <f t="shared" si="34"/>
        <v>125.82485243425538</v>
      </c>
      <c r="I85" s="122">
        <f t="shared" si="34"/>
        <v>134.90649154015932</v>
      </c>
      <c r="J85" s="122">
        <f t="shared" si="34"/>
        <v>176.76046443901231</v>
      </c>
      <c r="K85" s="122">
        <f t="shared" si="34"/>
        <v>132.72562996443347</v>
      </c>
      <c r="L85" s="122">
        <f t="shared" si="34"/>
        <v>58.885339876227881</v>
      </c>
      <c r="M85" s="122">
        <f t="shared" si="34"/>
        <v>64.936814087737687</v>
      </c>
      <c r="N85" s="122">
        <f t="shared" si="34"/>
        <v>149.70960173879632</v>
      </c>
      <c r="O85" s="122">
        <f t="shared" si="34"/>
        <v>98.958276981301211</v>
      </c>
      <c r="P85" s="122">
        <f t="shared" si="34"/>
        <v>20.018109904233018</v>
      </c>
      <c r="Q85" s="122">
        <f t="shared" si="34"/>
        <v>36.135110176701573</v>
      </c>
      <c r="R85" s="122">
        <f t="shared" si="34"/>
        <v>79.147643020032007</v>
      </c>
      <c r="S85" s="122">
        <f t="shared" si="34"/>
        <v>111.10736992771596</v>
      </c>
      <c r="T85" s="122">
        <f t="shared" si="34"/>
        <v>155.50172582448135</v>
      </c>
      <c r="U85" s="122">
        <f t="shared" si="34"/>
        <v>115.03378304030775</v>
      </c>
      <c r="V85" s="122">
        <f t="shared" si="34"/>
        <v>64.106598253624441</v>
      </c>
      <c r="W85" s="122">
        <f t="shared" si="34"/>
        <v>19.108255741679585</v>
      </c>
      <c r="X85" s="122">
        <f t="shared" si="34"/>
        <v>45.783795240090285</v>
      </c>
      <c r="Y85" s="122">
        <f t="shared" si="34"/>
        <v>20.134278503818571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85.690213486778788</v>
      </c>
      <c r="D86" s="98">
        <f>IF(RES_hhdet_in_fec!D86=0,0,RES_hhdet_in_fec!D86*1000*11630/RES_hhdet_in_new!D83)</f>
        <v>166.1093137448494</v>
      </c>
      <c r="E86" s="98">
        <f>IF(RES_hhdet_in_fec!E86=0,0,RES_hhdet_in_fec!E86*1000*11630/RES_hhdet_in_new!E83)</f>
        <v>485.14681739300499</v>
      </c>
      <c r="F86" s="98">
        <f>IF(RES_hhdet_in_fec!F86=0,0,RES_hhdet_in_fec!F86*1000*11630/RES_hhdet_in_new!F83)</f>
        <v>96.466047295591096</v>
      </c>
      <c r="G86" s="98">
        <f>IF(RES_hhdet_in_fec!G86=0,0,RES_hhdet_in_fec!G86*1000*11630/RES_hhdet_in_new!G83)</f>
        <v>89.686065286326638</v>
      </c>
      <c r="H86" s="98">
        <f>IF(RES_hhdet_in_fec!H86=0,0,RES_hhdet_in_fec!H86*1000*11630/RES_hhdet_in_new!H83)</f>
        <v>125.82485243425538</v>
      </c>
      <c r="I86" s="98">
        <f>IF(RES_hhdet_in_fec!I86=0,0,RES_hhdet_in_fec!I86*1000*11630/RES_hhdet_in_new!I83)</f>
        <v>134.90649154015932</v>
      </c>
      <c r="J86" s="98">
        <f>IF(RES_hhdet_in_fec!J86=0,0,RES_hhdet_in_fec!J86*1000*11630/RES_hhdet_in_new!J83)</f>
        <v>176.76046443901231</v>
      </c>
      <c r="K86" s="98">
        <f>IF(RES_hhdet_in_fec!K86=0,0,RES_hhdet_in_fec!K86*1000*11630/RES_hhdet_in_new!K83)</f>
        <v>132.72562996443347</v>
      </c>
      <c r="L86" s="98">
        <f>IF(RES_hhdet_in_fec!L86=0,0,RES_hhdet_in_fec!L86*1000*11630/RES_hhdet_in_new!L83)</f>
        <v>58.885339876227881</v>
      </c>
      <c r="M86" s="98">
        <f>IF(RES_hhdet_in_fec!M86=0,0,RES_hhdet_in_fec!M86*1000*11630/RES_hhdet_in_new!M83)</f>
        <v>64.936814087737687</v>
      </c>
      <c r="N86" s="98">
        <f>IF(RES_hhdet_in_fec!N86=0,0,RES_hhdet_in_fec!N86*1000*11630/RES_hhdet_in_new!N83)</f>
        <v>149.70960173879632</v>
      </c>
      <c r="O86" s="98">
        <f>IF(RES_hhdet_in_fec!O86=0,0,RES_hhdet_in_fec!O86*1000*11630/RES_hhdet_in_new!O83)</f>
        <v>98.958276981301211</v>
      </c>
      <c r="P86" s="98">
        <f>IF(RES_hhdet_in_fec!P86=0,0,RES_hhdet_in_fec!P86*1000*11630/RES_hhdet_in_new!P83)</f>
        <v>20.018109904233018</v>
      </c>
      <c r="Q86" s="98">
        <f>IF(RES_hhdet_in_fec!Q86=0,0,RES_hhdet_in_fec!Q86*1000*11630/RES_hhdet_in_new!Q83)</f>
        <v>36.135110176701573</v>
      </c>
      <c r="R86" s="98">
        <f>IF(RES_hhdet_in_fec!R86=0,0,RES_hhdet_in_fec!R86*1000*11630/RES_hhdet_in_new!R83)</f>
        <v>79.147643020032007</v>
      </c>
      <c r="S86" s="98">
        <f>IF(RES_hhdet_in_fec!S86=0,0,RES_hhdet_in_fec!S86*1000*11630/RES_hhdet_in_new!S83)</f>
        <v>111.10736992771596</v>
      </c>
      <c r="T86" s="98">
        <f>IF(RES_hhdet_in_fec!T86=0,0,RES_hhdet_in_fec!T86*1000*11630/RES_hhdet_in_new!T83)</f>
        <v>155.50172582448135</v>
      </c>
      <c r="U86" s="98">
        <f>IF(RES_hhdet_in_fec!U86=0,0,RES_hhdet_in_fec!U86*1000*11630/RES_hhdet_in_new!U83)</f>
        <v>115.03378304030775</v>
      </c>
      <c r="V86" s="98">
        <f>IF(RES_hhdet_in_fec!V86=0,0,RES_hhdet_in_fec!V86*1000*11630/RES_hhdet_in_new!V83)</f>
        <v>64.106598253624441</v>
      </c>
      <c r="W86" s="98">
        <f>IF(RES_hhdet_in_fec!W86=0,0,RES_hhdet_in_fec!W86*1000*11630/RES_hhdet_in_new!W83)</f>
        <v>19.108255741679585</v>
      </c>
      <c r="X86" s="98">
        <f>IF(RES_hhdet_in_fec!X86=0,0,RES_hhdet_in_fec!X86*1000*11630/RES_hhdet_in_new!X83)</f>
        <v>45.783795240090285</v>
      </c>
      <c r="Y86" s="98">
        <f>IF(RES_hhdet_in_fec!Y86=0,0,RES_hhdet_in_fec!Y86*1000*11630/RES_hhdet_in_new!Y83)</f>
        <v>20.134278503818571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1870.1599645833383</v>
      </c>
      <c r="D87" s="122">
        <v>1917.3318099963114</v>
      </c>
      <c r="E87" s="122">
        <v>1838.9885645646534</v>
      </c>
      <c r="F87" s="122">
        <v>1951.5309263356942</v>
      </c>
      <c r="G87" s="122">
        <v>1774.2829608576226</v>
      </c>
      <c r="H87" s="122">
        <v>1746.0380163748212</v>
      </c>
      <c r="I87" s="122">
        <v>1568.8694321837679</v>
      </c>
      <c r="J87" s="122">
        <v>1508.1875046564651</v>
      </c>
      <c r="K87" s="122">
        <v>1502.3440244628493</v>
      </c>
      <c r="L87" s="122">
        <v>1536.0858947474542</v>
      </c>
      <c r="M87" s="122">
        <v>1778.7287551049053</v>
      </c>
      <c r="N87" s="122">
        <v>1586.4356450988303</v>
      </c>
      <c r="O87" s="122">
        <v>1472.072250368662</v>
      </c>
      <c r="P87" s="122">
        <v>1422.6236446179098</v>
      </c>
      <c r="Q87" s="122">
        <v>1380.1729863982871</v>
      </c>
      <c r="R87" s="122">
        <v>1341.7920864591651</v>
      </c>
      <c r="S87" s="122">
        <v>1356.4213651957075</v>
      </c>
      <c r="T87" s="122">
        <v>1332.8587022909803</v>
      </c>
      <c r="U87" s="122">
        <v>1291.3037597194502</v>
      </c>
      <c r="V87" s="122">
        <v>1211.0614926772544</v>
      </c>
      <c r="W87" s="122">
        <v>1009.747877661499</v>
      </c>
      <c r="X87" s="122">
        <v>788.57937730447327</v>
      </c>
      <c r="Y87" s="122">
        <v>752.64487429051303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1723.3079436719934</v>
      </c>
      <c r="D88" s="98">
        <v>2133.3820977055993</v>
      </c>
      <c r="E88" s="98">
        <v>1987.9003684257002</v>
      </c>
      <c r="F88" s="98">
        <v>1777.0655504374977</v>
      </c>
      <c r="G88" s="98">
        <v>1781.7699809789979</v>
      </c>
      <c r="H88" s="98">
        <v>1871.9938413412588</v>
      </c>
      <c r="I88" s="98">
        <v>1602.5978771411478</v>
      </c>
      <c r="J88" s="98">
        <v>1540.7951300283962</v>
      </c>
      <c r="K88" s="98">
        <v>1454.2401530356015</v>
      </c>
      <c r="L88" s="98">
        <v>1530.1060308411381</v>
      </c>
      <c r="M88" s="98">
        <v>1650.39516844581</v>
      </c>
      <c r="N88" s="98">
        <v>1546.9990235009298</v>
      </c>
      <c r="O88" s="98">
        <v>1462.4938654701455</v>
      </c>
      <c r="P88" s="98">
        <v>1485.335472427774</v>
      </c>
      <c r="Q88" s="98">
        <v>1387.9838871684869</v>
      </c>
      <c r="R88" s="98">
        <v>1317.4160208449646</v>
      </c>
      <c r="S88" s="98">
        <v>1403.2443170038518</v>
      </c>
      <c r="T88" s="98">
        <v>1299.2908299959761</v>
      </c>
      <c r="U88" s="98">
        <v>1247.1229752436859</v>
      </c>
      <c r="V88" s="98">
        <v>1104.6706024466082</v>
      </c>
      <c r="W88" s="98">
        <v>1041.2331861188843</v>
      </c>
      <c r="X88" s="98">
        <v>838.38274673733338</v>
      </c>
      <c r="Y88" s="98">
        <v>759.92687293006873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1121.2854104141495</v>
      </c>
      <c r="D89" s="98">
        <v>1435.4018946718622</v>
      </c>
      <c r="E89" s="98">
        <v>1335.7170041084375</v>
      </c>
      <c r="F89" s="98">
        <v>1239.186626586637</v>
      </c>
      <c r="G89" s="98">
        <v>1242.2202762073043</v>
      </c>
      <c r="H89" s="98">
        <v>1324.6938522671896</v>
      </c>
      <c r="I89" s="98">
        <v>1146.8864681143343</v>
      </c>
      <c r="J89" s="98">
        <v>1139.8510243168018</v>
      </c>
      <c r="K89" s="98">
        <v>1074.9233867280921</v>
      </c>
      <c r="L89" s="98">
        <v>1146.0927408688908</v>
      </c>
      <c r="M89" s="98">
        <v>1269.5433313792571</v>
      </c>
      <c r="N89" s="98">
        <v>1184.1328781295761</v>
      </c>
      <c r="O89" s="98">
        <v>1128.0909443043843</v>
      </c>
      <c r="P89" s="98">
        <v>1187.6611863995331</v>
      </c>
      <c r="Q89" s="98">
        <v>1095.9588296981683</v>
      </c>
      <c r="R89" s="98">
        <v>1053.8605948604529</v>
      </c>
      <c r="S89" s="98">
        <v>1146.2415382587003</v>
      </c>
      <c r="T89" s="98">
        <v>1074.4120925002617</v>
      </c>
      <c r="U89" s="98">
        <v>1051.9044563262732</v>
      </c>
      <c r="V89" s="98">
        <v>945.43909788905421</v>
      </c>
      <c r="W89" s="98">
        <v>911.93651766268397</v>
      </c>
      <c r="X89" s="98">
        <v>726.96469001834657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274.83789800854532</v>
      </c>
      <c r="D90" s="101">
        <v>398.17939930841914</v>
      </c>
      <c r="E90" s="101">
        <v>310.30773307875631</v>
      </c>
      <c r="F90" s="101">
        <v>343.77098937237707</v>
      </c>
      <c r="G90" s="101">
        <v>288.21400866374211</v>
      </c>
      <c r="H90" s="101">
        <v>296.25337791193931</v>
      </c>
      <c r="I90" s="101">
        <v>234.59389782915693</v>
      </c>
      <c r="J90" s="101">
        <v>284.95285837541235</v>
      </c>
      <c r="K90" s="101">
        <v>212.82866298536254</v>
      </c>
      <c r="L90" s="101">
        <v>214.01800881702732</v>
      </c>
      <c r="M90" s="101">
        <v>287.2780333828627</v>
      </c>
      <c r="N90" s="101">
        <v>195.73012055155237</v>
      </c>
      <c r="O90" s="101">
        <v>174.85771300899867</v>
      </c>
      <c r="P90" s="101">
        <v>300.40570014575377</v>
      </c>
      <c r="Q90" s="101">
        <v>181.62550771427118</v>
      </c>
      <c r="R90" s="101">
        <v>163.84231298537637</v>
      </c>
      <c r="S90" s="101">
        <v>193.44009057937245</v>
      </c>
      <c r="T90" s="101">
        <v>162.7633703665793</v>
      </c>
      <c r="U90" s="101">
        <v>183.7381153921591</v>
      </c>
      <c r="V90" s="101">
        <v>178.23062637816693</v>
      </c>
      <c r="W90" s="101">
        <v>226.98169120581576</v>
      </c>
      <c r="X90" s="101">
        <v>90.527310427912752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846.44751240560424</v>
      </c>
      <c r="D91" s="104">
        <v>1037.2224953634429</v>
      </c>
      <c r="E91" s="104">
        <v>1025.4092710296813</v>
      </c>
      <c r="F91" s="104">
        <v>895.41563721425996</v>
      </c>
      <c r="G91" s="104">
        <v>954.00626754356199</v>
      </c>
      <c r="H91" s="104">
        <v>1028.4404743552502</v>
      </c>
      <c r="I91" s="104">
        <v>912.29257028517736</v>
      </c>
      <c r="J91" s="104">
        <v>854.89816594138972</v>
      </c>
      <c r="K91" s="104">
        <v>862.09472374272946</v>
      </c>
      <c r="L91" s="104">
        <v>932.07473205186341</v>
      </c>
      <c r="M91" s="104">
        <v>982.26529799639434</v>
      </c>
      <c r="N91" s="104">
        <v>988.40275757802397</v>
      </c>
      <c r="O91" s="104">
        <v>953.23323129538551</v>
      </c>
      <c r="P91" s="104">
        <v>887.25548625377951</v>
      </c>
      <c r="Q91" s="104">
        <v>914.33332198389689</v>
      </c>
      <c r="R91" s="104">
        <v>890.01828187507647</v>
      </c>
      <c r="S91" s="104">
        <v>952.80144767932791</v>
      </c>
      <c r="T91" s="104">
        <v>911.64872213368233</v>
      </c>
      <c r="U91" s="104">
        <v>868.16634093411403</v>
      </c>
      <c r="V91" s="104">
        <v>767.20847151088731</v>
      </c>
      <c r="W91" s="104">
        <v>684.9548264568682</v>
      </c>
      <c r="X91" s="104">
        <v>636.43737959043381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2044.4729359981432</v>
      </c>
      <c r="D92" s="101">
        <v>2009.0908495314602</v>
      </c>
      <c r="E92" s="101">
        <v>1970.3767959642678</v>
      </c>
      <c r="F92" s="101">
        <v>2218.6302915748097</v>
      </c>
      <c r="G92" s="101">
        <v>2007.1937730525749</v>
      </c>
      <c r="H92" s="101">
        <v>1944.3774728458677</v>
      </c>
      <c r="I92" s="101">
        <v>1754.3533684428501</v>
      </c>
      <c r="J92" s="101">
        <v>1659.2695992051845</v>
      </c>
      <c r="K92" s="101">
        <v>1668.8109158081763</v>
      </c>
      <c r="L92" s="101">
        <v>1793.6044653134645</v>
      </c>
      <c r="M92" s="101">
        <v>1983.5244239703084</v>
      </c>
      <c r="N92" s="101">
        <v>1802.1145913260293</v>
      </c>
      <c r="O92" s="101">
        <v>1667.9096382912403</v>
      </c>
      <c r="P92" s="101">
        <v>1470.6450860969617</v>
      </c>
      <c r="Q92" s="101">
        <v>1441.9350506605258</v>
      </c>
      <c r="R92" s="101">
        <v>1446.8157938157797</v>
      </c>
      <c r="S92" s="101">
        <v>1452.0393241938154</v>
      </c>
      <c r="T92" s="101">
        <v>1432.5325696290558</v>
      </c>
      <c r="U92" s="101">
        <v>1346.079141769078</v>
      </c>
      <c r="V92" s="101">
        <v>1244.5793917550575</v>
      </c>
      <c r="W92" s="101">
        <v>1079.5026122335748</v>
      </c>
      <c r="X92" s="101">
        <v>907.31757187707092</v>
      </c>
      <c r="Y92" s="101">
        <v>839.63477476863432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1332.8713030689544</v>
      </c>
      <c r="D93" s="104">
        <v>1335.1983304742068</v>
      </c>
      <c r="E93" s="104">
        <v>1288.2163966706739</v>
      </c>
      <c r="F93" s="104">
        <v>1488.706971524613</v>
      </c>
      <c r="G93" s="104">
        <v>1325.2103184462958</v>
      </c>
      <c r="H93" s="104">
        <v>1284.7822903476856</v>
      </c>
      <c r="I93" s="104">
        <v>1155.7376091341589</v>
      </c>
      <c r="J93" s="104">
        <v>1123.0177029847655</v>
      </c>
      <c r="K93" s="104">
        <v>1109.3155644114429</v>
      </c>
      <c r="L93" s="104">
        <v>1194.4393969101523</v>
      </c>
      <c r="M93" s="104">
        <v>1362.0079735089264</v>
      </c>
      <c r="N93" s="104">
        <v>1228.6425365037103</v>
      </c>
      <c r="O93" s="104">
        <v>1165.6324133477767</v>
      </c>
      <c r="P93" s="104">
        <v>1100.4074928916255</v>
      </c>
      <c r="Q93" s="104">
        <v>1077.9260022741425</v>
      </c>
      <c r="R93" s="104">
        <v>1099.4877526144728</v>
      </c>
      <c r="S93" s="104">
        <v>1126.5101845221691</v>
      </c>
      <c r="T93" s="104">
        <v>1123.6148774699964</v>
      </c>
      <c r="U93" s="104">
        <v>1075.4012482997832</v>
      </c>
      <c r="V93" s="104">
        <v>1008.14129105438</v>
      </c>
      <c r="W93" s="104">
        <v>894.52983659325469</v>
      </c>
      <c r="X93" s="104">
        <v>738.44137362076572</v>
      </c>
      <c r="Y93" s="104">
        <v>699.31017005468516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326.30703105527647</v>
      </c>
      <c r="D94" s="98">
        <v>374.81944811389201</v>
      </c>
      <c r="E94" s="98">
        <v>307.45406556119991</v>
      </c>
      <c r="F94" s="98">
        <v>429.80639066085416</v>
      </c>
      <c r="G94" s="98">
        <v>325.08091273583057</v>
      </c>
      <c r="H94" s="98">
        <v>307.18426230552205</v>
      </c>
      <c r="I94" s="98">
        <v>256.51586028432212</v>
      </c>
      <c r="J94" s="98">
        <v>306.20295877346035</v>
      </c>
      <c r="K94" s="98">
        <v>244.24048019604092</v>
      </c>
      <c r="L94" s="98">
        <v>251.00672112512126</v>
      </c>
      <c r="M94" s="98">
        <v>345.59129913276371</v>
      </c>
      <c r="N94" s="98">
        <v>227.98594981291751</v>
      </c>
      <c r="O94" s="98">
        <v>199.50221530004262</v>
      </c>
      <c r="P94" s="98">
        <v>295.24681555263174</v>
      </c>
      <c r="Q94" s="98">
        <v>187.78237791093838</v>
      </c>
      <c r="R94" s="98">
        <v>180.60280672880279</v>
      </c>
      <c r="S94" s="98">
        <v>198.64060334145901</v>
      </c>
      <c r="T94" s="98">
        <v>180.10529316488888</v>
      </c>
      <c r="U94" s="98">
        <v>198.37820590903007</v>
      </c>
      <c r="V94" s="98">
        <v>201.73980917221411</v>
      </c>
      <c r="W94" s="98">
        <v>233.40861649768078</v>
      </c>
      <c r="X94" s="98">
        <v>99.566924087548173</v>
      </c>
      <c r="Y94" s="98">
        <v>171.62609137364191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1006.5642720136781</v>
      </c>
      <c r="D95" s="98">
        <v>960.37888236031483</v>
      </c>
      <c r="E95" s="98">
        <v>980.76233110947419</v>
      </c>
      <c r="F95" s="98">
        <v>1058.9005808637589</v>
      </c>
      <c r="G95" s="98">
        <v>1000.1294057104653</v>
      </c>
      <c r="H95" s="98">
        <v>977.59802804216349</v>
      </c>
      <c r="I95" s="98">
        <v>899.2217488498369</v>
      </c>
      <c r="J95" s="98">
        <v>816.81474421130497</v>
      </c>
      <c r="K95" s="98">
        <v>865.07508421540183</v>
      </c>
      <c r="L95" s="98">
        <v>943.43267578503117</v>
      </c>
      <c r="M95" s="98">
        <v>1016.4166743761625</v>
      </c>
      <c r="N95" s="98">
        <v>1000.6565866907927</v>
      </c>
      <c r="O95" s="98">
        <v>966.13019804773387</v>
      </c>
      <c r="P95" s="98">
        <v>805.16067733899365</v>
      </c>
      <c r="Q95" s="98">
        <v>890.14362436320414</v>
      </c>
      <c r="R95" s="98">
        <v>918.88494588566982</v>
      </c>
      <c r="S95" s="98">
        <v>927.86958118071004</v>
      </c>
      <c r="T95" s="98">
        <v>943.5095843051073</v>
      </c>
      <c r="U95" s="98">
        <v>877.02304239075306</v>
      </c>
      <c r="V95" s="98">
        <v>806.40148188216608</v>
      </c>
      <c r="W95" s="98">
        <v>661.12122009557379</v>
      </c>
      <c r="X95" s="98">
        <v>638.87444953321767</v>
      </c>
      <c r="Y95" s="98">
        <v>527.68407868104327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1778.9996984957349</v>
      </c>
      <c r="D96" s="101">
        <v>1861.870429169925</v>
      </c>
      <c r="E96" s="101">
        <v>1751.9117182049947</v>
      </c>
      <c r="F96" s="101">
        <v>1840.0020820140849</v>
      </c>
      <c r="G96" s="101">
        <v>1756.5634984999663</v>
      </c>
      <c r="H96" s="101">
        <v>1725.0548288524108</v>
      </c>
      <c r="I96" s="101">
        <v>1616.9681594570534</v>
      </c>
      <c r="J96" s="101">
        <v>1574.9400535669301</v>
      </c>
      <c r="K96" s="101">
        <v>1546.230182256671</v>
      </c>
      <c r="L96" s="101">
        <v>1640.6569614973157</v>
      </c>
      <c r="M96" s="101">
        <v>1755.7336793546144</v>
      </c>
      <c r="N96" s="101">
        <v>1639.5898392652678</v>
      </c>
      <c r="O96" s="101">
        <v>1552.0042240410946</v>
      </c>
      <c r="P96" s="101">
        <v>1544.3051480435445</v>
      </c>
      <c r="Q96" s="101">
        <v>1450.7220021838039</v>
      </c>
      <c r="R96" s="101">
        <v>1437.0721993871689</v>
      </c>
      <c r="S96" s="101">
        <v>1426.5202859865103</v>
      </c>
      <c r="T96" s="101">
        <v>1401.3382353182085</v>
      </c>
      <c r="U96" s="101">
        <v>1390.950619375627</v>
      </c>
      <c r="V96" s="101">
        <v>1375.6776505618609</v>
      </c>
      <c r="W96" s="101">
        <v>0</v>
      </c>
      <c r="X96" s="101">
        <v>0</v>
      </c>
      <c r="Y96" s="101">
        <v>0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1264.7414155803883</v>
      </c>
      <c r="D97" s="104">
        <v>1342.8444982643141</v>
      </c>
      <c r="E97" s="104">
        <v>1247.0985132623423</v>
      </c>
      <c r="F97" s="104">
        <v>1335.3949555438855</v>
      </c>
      <c r="G97" s="104">
        <v>1258.2771902144757</v>
      </c>
      <c r="H97" s="104">
        <v>1235.345720449325</v>
      </c>
      <c r="I97" s="104">
        <v>1154.50328197727</v>
      </c>
      <c r="J97" s="104">
        <v>1147.7862858301339</v>
      </c>
      <c r="K97" s="104">
        <v>1109.6095474674487</v>
      </c>
      <c r="L97" s="104">
        <v>1176.9651534739476</v>
      </c>
      <c r="M97" s="104">
        <v>1285.2138650836685</v>
      </c>
      <c r="N97" s="104">
        <v>1184.6127551976765</v>
      </c>
      <c r="O97" s="104">
        <v>1132.9771718707955</v>
      </c>
      <c r="P97" s="104">
        <v>1186.4962744775457</v>
      </c>
      <c r="Q97" s="104">
        <v>1101.4870614659458</v>
      </c>
      <c r="R97" s="104">
        <v>1102.0930208073935</v>
      </c>
      <c r="S97" s="104">
        <v>1111.152746078254</v>
      </c>
      <c r="T97" s="104">
        <v>1098.4535601404789</v>
      </c>
      <c r="U97" s="104">
        <v>1108.5603193220286</v>
      </c>
      <c r="V97" s="104">
        <v>1113.0925417047915</v>
      </c>
      <c r="W97" s="104">
        <v>951.51853107457396</v>
      </c>
      <c r="X97" s="104">
        <v>638.57840114158341</v>
      </c>
      <c r="Y97" s="104">
        <v>707.64459716614772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283.78787493616352</v>
      </c>
      <c r="D98" s="98">
        <v>347.49868853295038</v>
      </c>
      <c r="E98" s="98">
        <v>273.21820559560337</v>
      </c>
      <c r="F98" s="98">
        <v>356.30836111513503</v>
      </c>
      <c r="G98" s="98">
        <v>284.17128452281446</v>
      </c>
      <c r="H98" s="98">
        <v>272.18553288059036</v>
      </c>
      <c r="I98" s="98">
        <v>236.66993938303733</v>
      </c>
      <c r="J98" s="98">
        <v>292.15369000451716</v>
      </c>
      <c r="K98" s="98">
        <v>227.07708169899595</v>
      </c>
      <c r="L98" s="98">
        <v>229.10676000781754</v>
      </c>
      <c r="M98" s="98">
        <v>305.93199496072384</v>
      </c>
      <c r="N98" s="98">
        <v>206.27851288476535</v>
      </c>
      <c r="O98" s="98">
        <v>184.03085410773446</v>
      </c>
      <c r="P98" s="98">
        <v>312.99582919236548</v>
      </c>
      <c r="Q98" s="98">
        <v>189.60713471139761</v>
      </c>
      <c r="R98" s="98">
        <v>179.19106713015213</v>
      </c>
      <c r="S98" s="98">
        <v>195.43605173800134</v>
      </c>
      <c r="T98" s="98">
        <v>174.56318286621544</v>
      </c>
      <c r="U98" s="98">
        <v>206.84734339794289</v>
      </c>
      <c r="V98" s="98">
        <v>228.31155829603168</v>
      </c>
      <c r="W98" s="98">
        <v>231.10532815266194</v>
      </c>
      <c r="X98" s="98">
        <v>7.5104319624598697</v>
      </c>
      <c r="Y98" s="98">
        <v>147.45899811326143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980.95354064422463</v>
      </c>
      <c r="D99" s="98">
        <v>995.34580973136372</v>
      </c>
      <c r="E99" s="98">
        <v>973.88030766673876</v>
      </c>
      <c r="F99" s="98">
        <v>979.08659442875069</v>
      </c>
      <c r="G99" s="98">
        <v>974.10590569166106</v>
      </c>
      <c r="H99" s="98">
        <v>963.16018756873461</v>
      </c>
      <c r="I99" s="98">
        <v>917.8333425942327</v>
      </c>
      <c r="J99" s="98">
        <v>855.63259582561682</v>
      </c>
      <c r="K99" s="98">
        <v>882.53246576845277</v>
      </c>
      <c r="L99" s="98">
        <v>947.85839346613</v>
      </c>
      <c r="M99" s="98">
        <v>979.28187012294438</v>
      </c>
      <c r="N99" s="98">
        <v>978.33424231291133</v>
      </c>
      <c r="O99" s="98">
        <v>948.94631776306085</v>
      </c>
      <c r="P99" s="98">
        <v>873.50044528518026</v>
      </c>
      <c r="Q99" s="98">
        <v>911.87992675454825</v>
      </c>
      <c r="R99" s="98">
        <v>922.90195367724129</v>
      </c>
      <c r="S99" s="98">
        <v>915.71669434025273</v>
      </c>
      <c r="T99" s="98">
        <v>923.89037727426353</v>
      </c>
      <c r="U99" s="98">
        <v>901.71297592408553</v>
      </c>
      <c r="V99" s="98">
        <v>884.78098340875965</v>
      </c>
      <c r="W99" s="98">
        <v>720.4132029219121</v>
      </c>
      <c r="X99" s="98">
        <v>631.06796917912357</v>
      </c>
      <c r="Y99" s="98">
        <v>560.18559905288635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880.05926798968073</v>
      </c>
      <c r="D100" s="122">
        <v>900.57499236958881</v>
      </c>
      <c r="E100" s="122">
        <v>859.74323424864463</v>
      </c>
      <c r="F100" s="122">
        <v>966.6344887689271</v>
      </c>
      <c r="G100" s="122">
        <v>811.16232723549354</v>
      </c>
      <c r="H100" s="122">
        <v>837.85204035483059</v>
      </c>
      <c r="I100" s="122">
        <v>770.67087498164085</v>
      </c>
      <c r="J100" s="122">
        <v>755.43999947029181</v>
      </c>
      <c r="K100" s="122">
        <v>703.88413324086002</v>
      </c>
      <c r="L100" s="122">
        <v>664.32030230234125</v>
      </c>
      <c r="M100" s="122">
        <v>660.26781509132923</v>
      </c>
      <c r="N100" s="122">
        <v>583.93990674350493</v>
      </c>
      <c r="O100" s="122">
        <v>618.25098071468949</v>
      </c>
      <c r="P100" s="122">
        <v>576.91928313582446</v>
      </c>
      <c r="Q100" s="122">
        <v>575.56355242943278</v>
      </c>
      <c r="R100" s="122">
        <v>587.18869182593915</v>
      </c>
      <c r="S100" s="122">
        <v>642.15622014714108</v>
      </c>
      <c r="T100" s="122">
        <v>649.99952176532349</v>
      </c>
      <c r="U100" s="122">
        <v>642.85031642840261</v>
      </c>
      <c r="V100" s="122">
        <v>670.45211964314888</v>
      </c>
      <c r="W100" s="122">
        <v>634.30912549879508</v>
      </c>
      <c r="X100" s="122">
        <v>549.03675414680026</v>
      </c>
      <c r="Y100" s="122">
        <v>516.38094812004965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997.71424738920336</v>
      </c>
      <c r="D101" s="98">
        <v>1136.8937542895765</v>
      </c>
      <c r="E101" s="98">
        <v>982.45244644767718</v>
      </c>
      <c r="F101" s="98">
        <v>1005.7328518776942</v>
      </c>
      <c r="G101" s="98">
        <v>966.90007046907624</v>
      </c>
      <c r="H101" s="98">
        <v>942.11721516839316</v>
      </c>
      <c r="I101" s="98">
        <v>988.99402893648619</v>
      </c>
      <c r="J101" s="98">
        <v>842.80283213169196</v>
      </c>
      <c r="K101" s="98">
        <v>853.37020303260579</v>
      </c>
      <c r="L101" s="98">
        <v>916.09313995226876</v>
      </c>
      <c r="M101" s="98">
        <v>741.87879917306952</v>
      </c>
      <c r="N101" s="98">
        <v>673.30606573464684</v>
      </c>
      <c r="O101" s="98">
        <v>723.2634779857849</v>
      </c>
      <c r="P101" s="98">
        <v>724.83191944865837</v>
      </c>
      <c r="Q101" s="98">
        <v>722.62293504125216</v>
      </c>
      <c r="R101" s="98">
        <v>716.77078869330796</v>
      </c>
      <c r="S101" s="98">
        <v>823.18795410714449</v>
      </c>
      <c r="T101" s="98">
        <v>802.56446247130816</v>
      </c>
      <c r="U101" s="98">
        <v>823.68424914299294</v>
      </c>
      <c r="V101" s="98">
        <v>779.10124278151909</v>
      </c>
      <c r="W101" s="98">
        <v>829.98175915855825</v>
      </c>
      <c r="X101" s="98">
        <v>680.45269344038559</v>
      </c>
      <c r="Y101" s="98">
        <v>633.51371179837759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998.43644371884636</v>
      </c>
      <c r="D102" s="98">
        <v>1011.2657991224477</v>
      </c>
      <c r="E102" s="98">
        <v>985.9343225900634</v>
      </c>
      <c r="F102" s="98">
        <v>1060.2762535044558</v>
      </c>
      <c r="G102" s="98">
        <v>991.19469463695623</v>
      </c>
      <c r="H102" s="98">
        <v>947.45379697794078</v>
      </c>
      <c r="I102" s="98">
        <v>853.73440503424695</v>
      </c>
      <c r="J102" s="98">
        <v>829.43045657682728</v>
      </c>
      <c r="K102" s="98">
        <v>786.12980916839751</v>
      </c>
      <c r="L102" s="98">
        <v>764.82745188682179</v>
      </c>
      <c r="M102" s="98">
        <v>786.9090047992787</v>
      </c>
      <c r="N102" s="98">
        <v>674.07916599237615</v>
      </c>
      <c r="O102" s="98">
        <v>673.91460614205255</v>
      </c>
      <c r="P102" s="98">
        <v>692.52074478094607</v>
      </c>
      <c r="Q102" s="98">
        <v>666.3224711635952</v>
      </c>
      <c r="R102" s="98">
        <v>698.17638538453673</v>
      </c>
      <c r="S102" s="98">
        <v>761.66586906674365</v>
      </c>
      <c r="T102" s="98">
        <v>789.03252867323943</v>
      </c>
      <c r="U102" s="98">
        <v>789.01985679230609</v>
      </c>
      <c r="V102" s="98">
        <v>785.65343572668519</v>
      </c>
      <c r="W102" s="98">
        <v>735.19804056914973</v>
      </c>
      <c r="X102" s="98">
        <v>650.40840546658569</v>
      </c>
      <c r="Y102" s="98">
        <v>614.96747778607505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822.01968531473426</v>
      </c>
      <c r="D103" s="33">
        <v>827.54751108474738</v>
      </c>
      <c r="E103" s="33">
        <v>752.95272353454277</v>
      </c>
      <c r="F103" s="33">
        <v>902.20428125911758</v>
      </c>
      <c r="G103" s="33">
        <v>729.88321399575693</v>
      </c>
      <c r="H103" s="33">
        <v>787.74785791850877</v>
      </c>
      <c r="I103" s="33">
        <v>719.81036054262404</v>
      </c>
      <c r="J103" s="33">
        <v>639.91503955467363</v>
      </c>
      <c r="K103" s="33">
        <v>643.2862631823956</v>
      </c>
      <c r="L103" s="33">
        <v>598.76022443846773</v>
      </c>
      <c r="M103" s="33">
        <v>595.28114981137412</v>
      </c>
      <c r="N103" s="33">
        <v>514.96640463908102</v>
      </c>
      <c r="O103" s="33">
        <v>581.82282343822237</v>
      </c>
      <c r="P103" s="33">
        <v>484.42783596963278</v>
      </c>
      <c r="Q103" s="33">
        <v>521.23697277400959</v>
      </c>
      <c r="R103" s="33">
        <v>507.77125449557479</v>
      </c>
      <c r="S103" s="33">
        <v>590.88298919750366</v>
      </c>
      <c r="T103" s="33">
        <v>577.6129227963612</v>
      </c>
      <c r="U103" s="33">
        <v>570.43291252077108</v>
      </c>
      <c r="V103" s="33">
        <v>589.51118173029863</v>
      </c>
      <c r="W103" s="33">
        <v>551.49170672840137</v>
      </c>
      <c r="X103" s="33">
        <v>416.9437714063983</v>
      </c>
      <c r="Y103" s="33">
        <v>442.80048178932566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9037.7537620474122</v>
      </c>
      <c r="D105" s="117">
        <f t="shared" si="35"/>
        <v>9291.1223252217442</v>
      </c>
      <c r="E105" s="117">
        <f t="shared" si="35"/>
        <v>9964.1328958709983</v>
      </c>
      <c r="F105" s="117">
        <f t="shared" si="35"/>
        <v>9848.8806516871446</v>
      </c>
      <c r="G105" s="117">
        <f t="shared" si="35"/>
        <v>9879.4558012788166</v>
      </c>
      <c r="H105" s="117">
        <f t="shared" si="35"/>
        <v>9813.2945735626345</v>
      </c>
      <c r="I105" s="117">
        <f t="shared" si="35"/>
        <v>9539.1284739799667</v>
      </c>
      <c r="J105" s="117">
        <f t="shared" si="35"/>
        <v>9908.7294676616839</v>
      </c>
      <c r="K105" s="117">
        <f t="shared" si="35"/>
        <v>10638.72036546416</v>
      </c>
      <c r="L105" s="117">
        <f t="shared" si="35"/>
        <v>0</v>
      </c>
      <c r="M105" s="117">
        <f t="shared" si="35"/>
        <v>8484.6459305736953</v>
      </c>
      <c r="N105" s="117">
        <f t="shared" si="35"/>
        <v>10170.30652482812</v>
      </c>
      <c r="O105" s="117">
        <f t="shared" si="35"/>
        <v>10373.598673925011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8107.2018661679731</v>
      </c>
      <c r="S105" s="117">
        <f t="shared" si="36"/>
        <v>7859.8791598599837</v>
      </c>
      <c r="T105" s="117">
        <f t="shared" si="36"/>
        <v>8374.4633222168741</v>
      </c>
      <c r="U105" s="117">
        <f t="shared" si="36"/>
        <v>7852.4949453286436</v>
      </c>
      <c r="V105" s="117">
        <f t="shared" si="36"/>
        <v>7020.1118029883783</v>
      </c>
      <c r="W105" s="117">
        <f t="shared" ref="W105:Y105" si="37">W106+W109+W111+W120</f>
        <v>6231.7516885208561</v>
      </c>
      <c r="X105" s="117">
        <f t="shared" si="37"/>
        <v>5412.0210886147461</v>
      </c>
      <c r="Y105" s="117">
        <f t="shared" si="37"/>
        <v>4474.8262563836452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6336.1251160659358</v>
      </c>
      <c r="D106" s="122">
        <f t="shared" si="38"/>
        <v>6494.2355324809014</v>
      </c>
      <c r="E106" s="122">
        <f t="shared" si="38"/>
        <v>6962.6422384803955</v>
      </c>
      <c r="F106" s="122">
        <f t="shared" si="38"/>
        <v>7007.5123740392683</v>
      </c>
      <c r="G106" s="122">
        <f t="shared" si="38"/>
        <v>7313.1694122629224</v>
      </c>
      <c r="H106" s="122">
        <f t="shared" si="38"/>
        <v>7199.5526892684084</v>
      </c>
      <c r="I106" s="122">
        <f t="shared" si="38"/>
        <v>7212.4496599378444</v>
      </c>
      <c r="J106" s="122">
        <f t="shared" si="38"/>
        <v>7626.1769583488522</v>
      </c>
      <c r="K106" s="122">
        <f t="shared" si="38"/>
        <v>8359.0788641541349</v>
      </c>
      <c r="L106" s="122">
        <f t="shared" si="38"/>
        <v>0</v>
      </c>
      <c r="M106" s="122">
        <f t="shared" si="38"/>
        <v>6201.0897098574042</v>
      </c>
      <c r="N106" s="122">
        <f t="shared" si="38"/>
        <v>7891.844622410008</v>
      </c>
      <c r="O106" s="122">
        <f t="shared" si="38"/>
        <v>8123.5239560231612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6189.9053470015324</v>
      </c>
      <c r="S106" s="122">
        <f t="shared" si="39"/>
        <v>5859.5920210849663</v>
      </c>
      <c r="T106" s="122">
        <f t="shared" si="39"/>
        <v>6267.4319134132047</v>
      </c>
      <c r="U106" s="122">
        <f t="shared" si="39"/>
        <v>5832.0046635679573</v>
      </c>
      <c r="V106" s="122">
        <f t="shared" si="39"/>
        <v>5103.6587560011067</v>
      </c>
      <c r="W106" s="122">
        <f t="shared" ref="W106:Y106" si="40">SUM(W107:W108)</f>
        <v>4572.2626413935031</v>
      </c>
      <c r="X106" s="122">
        <f t="shared" si="40"/>
        <v>4053.4406386623218</v>
      </c>
      <c r="Y106" s="122">
        <f t="shared" si="40"/>
        <v>3179.1936187159122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6311.869174778677</v>
      </c>
      <c r="D107" s="98">
        <v>6469.5132937850558</v>
      </c>
      <c r="E107" s="98">
        <v>6938.5787547803911</v>
      </c>
      <c r="F107" s="98">
        <v>6981.6951806012539</v>
      </c>
      <c r="G107" s="98">
        <v>7286.428037192768</v>
      </c>
      <c r="H107" s="98">
        <v>7173.865091873392</v>
      </c>
      <c r="I107" s="98">
        <v>7187.4250649346613</v>
      </c>
      <c r="J107" s="98">
        <v>7600.7554146108441</v>
      </c>
      <c r="K107" s="98">
        <v>8331.5036451179658</v>
      </c>
      <c r="L107" s="98">
        <v>0</v>
      </c>
      <c r="M107" s="98">
        <v>6179.6997027600046</v>
      </c>
      <c r="N107" s="98">
        <v>7866.3475493913811</v>
      </c>
      <c r="O107" s="98">
        <v>8095.4654072867415</v>
      </c>
      <c r="P107" s="98">
        <v>0</v>
      </c>
      <c r="Q107" s="98">
        <v>0</v>
      </c>
      <c r="R107" s="98">
        <v>6169.885730995692</v>
      </c>
      <c r="S107" s="98">
        <v>5840.7019988056772</v>
      </c>
      <c r="T107" s="98">
        <v>6247.3473962230173</v>
      </c>
      <c r="U107" s="98">
        <v>5813.1236176716529</v>
      </c>
      <c r="V107" s="98">
        <v>5087.1541928981105</v>
      </c>
      <c r="W107" s="98">
        <v>4553.3319781084092</v>
      </c>
      <c r="X107" s="98">
        <v>4035.9940851011065</v>
      </c>
      <c r="Y107" s="98">
        <v>3166.1339339136653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24.255941287258459</v>
      </c>
      <c r="D108" s="98">
        <v>24.722238695846031</v>
      </c>
      <c r="E108" s="98">
        <v>24.063483700004607</v>
      </c>
      <c r="F108" s="98">
        <v>25.817193438014041</v>
      </c>
      <c r="G108" s="98">
        <v>26.74137507015476</v>
      </c>
      <c r="H108" s="98">
        <v>25.687597395016535</v>
      </c>
      <c r="I108" s="98">
        <v>25.024595003182679</v>
      </c>
      <c r="J108" s="98">
        <v>25.421543738008218</v>
      </c>
      <c r="K108" s="98">
        <v>27.57521903616912</v>
      </c>
      <c r="L108" s="98">
        <v>0</v>
      </c>
      <c r="M108" s="98">
        <v>21.390007097399266</v>
      </c>
      <c r="N108" s="98">
        <v>25.49707301862653</v>
      </c>
      <c r="O108" s="98">
        <v>28.05854873641961</v>
      </c>
      <c r="P108" s="98">
        <v>0</v>
      </c>
      <c r="Q108" s="98">
        <v>0</v>
      </c>
      <c r="R108" s="98">
        <v>20.019616005840177</v>
      </c>
      <c r="S108" s="98">
        <v>18.890022279289227</v>
      </c>
      <c r="T108" s="98">
        <v>20.084517190187345</v>
      </c>
      <c r="U108" s="98">
        <v>18.881045896304681</v>
      </c>
      <c r="V108" s="98">
        <v>16.504563102996343</v>
      </c>
      <c r="W108" s="98">
        <v>18.930663285094163</v>
      </c>
      <c r="X108" s="98">
        <v>17.446553561215275</v>
      </c>
      <c r="Y108" s="98">
        <v>13.059684802246725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83.947314722569132</v>
      </c>
      <c r="D109" s="122">
        <f t="shared" si="41"/>
        <v>168.26539729493055</v>
      </c>
      <c r="E109" s="122">
        <f t="shared" si="41"/>
        <v>482.97756436317258</v>
      </c>
      <c r="F109" s="122">
        <f t="shared" si="41"/>
        <v>94.329608473795673</v>
      </c>
      <c r="G109" s="122">
        <f t="shared" si="41"/>
        <v>90.959870621296304</v>
      </c>
      <c r="H109" s="122">
        <f t="shared" si="41"/>
        <v>124.29524633742959</v>
      </c>
      <c r="I109" s="122">
        <f t="shared" si="41"/>
        <v>134.78664036070671</v>
      </c>
      <c r="J109" s="122">
        <f t="shared" si="41"/>
        <v>175.46016618346383</v>
      </c>
      <c r="K109" s="122">
        <f t="shared" si="41"/>
        <v>133.38474079369414</v>
      </c>
      <c r="L109" s="122">
        <f t="shared" si="41"/>
        <v>0</v>
      </c>
      <c r="M109" s="122">
        <f t="shared" si="41"/>
        <v>63.445602255382546</v>
      </c>
      <c r="N109" s="122">
        <f t="shared" si="41"/>
        <v>151.39339791755577</v>
      </c>
      <c r="O109" s="122">
        <f t="shared" si="41"/>
        <v>102.91328128573322</v>
      </c>
      <c r="P109" s="122">
        <f t="shared" si="41"/>
        <v>0</v>
      </c>
      <c r="Q109" s="122">
        <f t="shared" si="41"/>
        <v>0</v>
      </c>
      <c r="R109" s="122">
        <f t="shared" si="41"/>
        <v>87.041709115230617</v>
      </c>
      <c r="S109" s="122">
        <f t="shared" si="41"/>
        <v>108.4994498163779</v>
      </c>
      <c r="T109" s="122">
        <f t="shared" si="41"/>
        <v>155.10536265422019</v>
      </c>
      <c r="U109" s="122">
        <f t="shared" si="41"/>
        <v>111.53303818224998</v>
      </c>
      <c r="V109" s="122">
        <f t="shared" si="41"/>
        <v>64.300240291949365</v>
      </c>
      <c r="W109" s="122">
        <f t="shared" si="41"/>
        <v>17.872521256980562</v>
      </c>
      <c r="X109" s="122">
        <f t="shared" si="41"/>
        <v>42.572459706534211</v>
      </c>
      <c r="Y109" s="122">
        <f t="shared" si="41"/>
        <v>19.759747925159459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83.947314722569132</v>
      </c>
      <c r="D110" s="98">
        <f>IF(RES_hhdet_in_fec!D110=0,0,RES_hhdet_in_fec!D110*1000*11630/RES_hhdet_in_new!D107)</f>
        <v>168.26539729493055</v>
      </c>
      <c r="E110" s="98">
        <f>IF(RES_hhdet_in_fec!E110=0,0,RES_hhdet_in_fec!E110*1000*11630/RES_hhdet_in_new!E107)</f>
        <v>482.97756436317258</v>
      </c>
      <c r="F110" s="98">
        <f>IF(RES_hhdet_in_fec!F110=0,0,RES_hhdet_in_fec!F110*1000*11630/RES_hhdet_in_new!F107)</f>
        <v>94.329608473795673</v>
      </c>
      <c r="G110" s="98">
        <f>IF(RES_hhdet_in_fec!G110=0,0,RES_hhdet_in_fec!G110*1000*11630/RES_hhdet_in_new!G107)</f>
        <v>90.959870621296304</v>
      </c>
      <c r="H110" s="98">
        <f>IF(RES_hhdet_in_fec!H110=0,0,RES_hhdet_in_fec!H110*1000*11630/RES_hhdet_in_new!H107)</f>
        <v>124.29524633742959</v>
      </c>
      <c r="I110" s="98">
        <f>IF(RES_hhdet_in_fec!I110=0,0,RES_hhdet_in_fec!I110*1000*11630/RES_hhdet_in_new!I107)</f>
        <v>134.78664036070671</v>
      </c>
      <c r="J110" s="98">
        <f>IF(RES_hhdet_in_fec!J110=0,0,RES_hhdet_in_fec!J110*1000*11630/RES_hhdet_in_new!J107)</f>
        <v>175.46016618346383</v>
      </c>
      <c r="K110" s="98">
        <f>IF(RES_hhdet_in_fec!K110=0,0,RES_hhdet_in_fec!K110*1000*11630/RES_hhdet_in_new!K107)</f>
        <v>133.38474079369414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63.445602255382546</v>
      </c>
      <c r="N110" s="98">
        <f>IF(RES_hhdet_in_fec!N110=0,0,RES_hhdet_in_fec!N110*1000*11630/RES_hhdet_in_new!N107)</f>
        <v>151.39339791755577</v>
      </c>
      <c r="O110" s="98">
        <f>IF(RES_hhdet_in_fec!O110=0,0,RES_hhdet_in_fec!O110*1000*11630/RES_hhdet_in_new!O107)</f>
        <v>102.91328128573322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87.041709115230617</v>
      </c>
      <c r="S110" s="98">
        <f>IF(RES_hhdet_in_fec!S110=0,0,RES_hhdet_in_fec!S110*1000*11630/RES_hhdet_in_new!S107)</f>
        <v>108.4994498163779</v>
      </c>
      <c r="T110" s="98">
        <f>IF(RES_hhdet_in_fec!T110=0,0,RES_hhdet_in_fec!T110*1000*11630/RES_hhdet_in_new!T107)</f>
        <v>155.10536265422019</v>
      </c>
      <c r="U110" s="98">
        <f>IF(RES_hhdet_in_fec!U110=0,0,RES_hhdet_in_fec!U110*1000*11630/RES_hhdet_in_new!U107)</f>
        <v>111.53303818224998</v>
      </c>
      <c r="V110" s="98">
        <f>IF(RES_hhdet_in_fec!V110=0,0,RES_hhdet_in_fec!V110*1000*11630/RES_hhdet_in_new!V107)</f>
        <v>64.300240291949365</v>
      </c>
      <c r="W110" s="98">
        <f>IF(RES_hhdet_in_fec!W110=0,0,RES_hhdet_in_fec!W110*1000*11630/RES_hhdet_in_new!W107)</f>
        <v>17.872521256980562</v>
      </c>
      <c r="X110" s="98">
        <f>IF(RES_hhdet_in_fec!X110=0,0,RES_hhdet_in_fec!X110*1000*11630/RES_hhdet_in_new!X107)</f>
        <v>42.572459706534211</v>
      </c>
      <c r="Y110" s="98">
        <f>IF(RES_hhdet_in_fec!Y110=0,0,RES_hhdet_in_fec!Y110*1000*11630/RES_hhdet_in_new!Y107)</f>
        <v>19.759747925159459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1739.306292565082</v>
      </c>
      <c r="D111" s="122">
        <v>1735.1237296809645</v>
      </c>
      <c r="E111" s="122">
        <v>1667.4628541010895</v>
      </c>
      <c r="F111" s="122">
        <v>1782.7346845328661</v>
      </c>
      <c r="G111" s="122">
        <v>1669.059948519106</v>
      </c>
      <c r="H111" s="122">
        <v>1656.2778248929444</v>
      </c>
      <c r="I111" s="122">
        <v>1433.4233260690462</v>
      </c>
      <c r="J111" s="122">
        <v>1360.0598939534771</v>
      </c>
      <c r="K111" s="122">
        <v>1451.9549451960781</v>
      </c>
      <c r="L111" s="122">
        <v>0</v>
      </c>
      <c r="M111" s="122">
        <v>1560.9535169868996</v>
      </c>
      <c r="N111" s="122">
        <v>1550.0093149431164</v>
      </c>
      <c r="O111" s="122">
        <v>1534.641352276617</v>
      </c>
      <c r="P111" s="122">
        <v>0</v>
      </c>
      <c r="Q111" s="122">
        <v>0</v>
      </c>
      <c r="R111" s="122">
        <v>1248.4371157654834</v>
      </c>
      <c r="S111" s="122">
        <v>1255.362598462671</v>
      </c>
      <c r="T111" s="122">
        <v>1310.8872415900248</v>
      </c>
      <c r="U111" s="122">
        <v>1275.0636053014127</v>
      </c>
      <c r="V111" s="122">
        <v>1187.6460572605226</v>
      </c>
      <c r="W111" s="122">
        <v>1023.3225159271534</v>
      </c>
      <c r="X111" s="122">
        <v>778.79455886909193</v>
      </c>
      <c r="Y111" s="122">
        <v>767.48498090686712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1550.3236158486948</v>
      </c>
      <c r="D112" s="98">
        <v>1585.364469847183</v>
      </c>
      <c r="E112" s="98">
        <v>1431.0060346101559</v>
      </c>
      <c r="F112" s="98">
        <v>1473.7087476794388</v>
      </c>
      <c r="G112" s="98">
        <v>1357.0260975839078</v>
      </c>
      <c r="H112" s="98">
        <v>1421.1589101081886</v>
      </c>
      <c r="I112" s="98">
        <v>1395.384974335976</v>
      </c>
      <c r="J112" s="98">
        <v>1360.0598939534771</v>
      </c>
      <c r="K112" s="98">
        <v>1472.6274585850815</v>
      </c>
      <c r="L112" s="98">
        <v>0</v>
      </c>
      <c r="M112" s="98">
        <v>1340.8798717675861</v>
      </c>
      <c r="N112" s="98">
        <v>1551.3568316015608</v>
      </c>
      <c r="O112" s="98">
        <v>1571.438780183184</v>
      </c>
      <c r="P112" s="98">
        <v>0</v>
      </c>
      <c r="Q112" s="98">
        <v>0</v>
      </c>
      <c r="R112" s="98">
        <v>1237.3409343759724</v>
      </c>
      <c r="S112" s="98">
        <v>1217.2324667998105</v>
      </c>
      <c r="T112" s="98">
        <v>1313.5148827561227</v>
      </c>
      <c r="U112" s="98">
        <v>1267.8038075713148</v>
      </c>
      <c r="V112" s="98">
        <v>1161.968301089172</v>
      </c>
      <c r="W112" s="98">
        <v>1029.1996964716786</v>
      </c>
      <c r="X112" s="98">
        <v>790.04323103648073</v>
      </c>
      <c r="Y112" s="98">
        <v>769.56690681517443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899.901724492124</v>
      </c>
      <c r="X113" s="98">
        <v>680.17255522201367</v>
      </c>
      <c r="Y113" s="98">
        <v>682.12601866626653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215.6882433895446</v>
      </c>
      <c r="X114" s="101">
        <v>19.273963834317748</v>
      </c>
      <c r="Y114" s="101">
        <v>150.65569614099019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684.21348110257929</v>
      </c>
      <c r="X115" s="104">
        <v>660.898591387696</v>
      </c>
      <c r="Y115" s="104">
        <v>531.47032252527629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1778.9996984957352</v>
      </c>
      <c r="D116" s="101">
        <v>1861.8704291699253</v>
      </c>
      <c r="E116" s="101">
        <v>1751.9117182049943</v>
      </c>
      <c r="F116" s="101">
        <v>1840.0020820140853</v>
      </c>
      <c r="G116" s="101">
        <v>1756.5634984999665</v>
      </c>
      <c r="H116" s="101">
        <v>1725.0548288524108</v>
      </c>
      <c r="I116" s="101">
        <v>1616.9681594570534</v>
      </c>
      <c r="J116" s="101">
        <v>0</v>
      </c>
      <c r="K116" s="101">
        <v>1546.230182256671</v>
      </c>
      <c r="L116" s="101">
        <v>0</v>
      </c>
      <c r="M116" s="101">
        <v>1755.7336793546142</v>
      </c>
      <c r="N116" s="101">
        <v>1639.5898392652682</v>
      </c>
      <c r="O116" s="101">
        <v>1552.0042240410946</v>
      </c>
      <c r="P116" s="101">
        <v>0</v>
      </c>
      <c r="Q116" s="101">
        <v>0</v>
      </c>
      <c r="R116" s="101">
        <v>1437.0721993871693</v>
      </c>
      <c r="S116" s="101">
        <v>1426.5202859865101</v>
      </c>
      <c r="T116" s="101">
        <v>1401.3382353182083</v>
      </c>
      <c r="U116" s="101">
        <v>1390.9506193756272</v>
      </c>
      <c r="V116" s="101">
        <v>1375.6776505618609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1264.7414155803883</v>
      </c>
      <c r="D117" s="104">
        <v>1342.8444982643139</v>
      </c>
      <c r="E117" s="104">
        <v>0</v>
      </c>
      <c r="F117" s="104">
        <v>1335.3949555438853</v>
      </c>
      <c r="G117" s="104">
        <v>1258.2771902144755</v>
      </c>
      <c r="H117" s="104">
        <v>1235.3457204493243</v>
      </c>
      <c r="I117" s="104">
        <v>1154.50328197727</v>
      </c>
      <c r="J117" s="104">
        <v>0</v>
      </c>
      <c r="K117" s="104">
        <v>1109.6095474674487</v>
      </c>
      <c r="L117" s="104">
        <v>0</v>
      </c>
      <c r="M117" s="104">
        <v>1285.2138650836682</v>
      </c>
      <c r="N117" s="104">
        <v>1184.6127551976765</v>
      </c>
      <c r="O117" s="104">
        <v>1132.9771718707952</v>
      </c>
      <c r="P117" s="104">
        <v>0</v>
      </c>
      <c r="Q117" s="104">
        <v>0</v>
      </c>
      <c r="R117" s="104">
        <v>0</v>
      </c>
      <c r="S117" s="104">
        <v>1111.1527460782543</v>
      </c>
      <c r="T117" s="104">
        <v>1098.4535601404791</v>
      </c>
      <c r="U117" s="104">
        <v>1108.5603193220286</v>
      </c>
      <c r="V117" s="104">
        <v>1113.0925417047913</v>
      </c>
      <c r="W117" s="104">
        <v>0</v>
      </c>
      <c r="X117" s="104">
        <v>638.57840114158341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283.78787493616358</v>
      </c>
      <c r="D118" s="98">
        <v>347.49868853295038</v>
      </c>
      <c r="E118" s="98">
        <v>0</v>
      </c>
      <c r="F118" s="98">
        <v>356.30836111513503</v>
      </c>
      <c r="G118" s="98">
        <v>284.17128452281452</v>
      </c>
      <c r="H118" s="98">
        <v>272.1855328805903</v>
      </c>
      <c r="I118" s="98">
        <v>236.66993938303733</v>
      </c>
      <c r="J118" s="98">
        <v>0</v>
      </c>
      <c r="K118" s="98">
        <v>227.07708169899595</v>
      </c>
      <c r="L118" s="98">
        <v>0</v>
      </c>
      <c r="M118" s="98">
        <v>305.9319949607239</v>
      </c>
      <c r="N118" s="98">
        <v>206.27851288476538</v>
      </c>
      <c r="O118" s="98">
        <v>184.03085410773446</v>
      </c>
      <c r="P118" s="98">
        <v>0</v>
      </c>
      <c r="Q118" s="98">
        <v>0</v>
      </c>
      <c r="R118" s="98">
        <v>0</v>
      </c>
      <c r="S118" s="98">
        <v>195.43605173800137</v>
      </c>
      <c r="T118" s="98">
        <v>174.56318286621541</v>
      </c>
      <c r="U118" s="98">
        <v>206.84734339794286</v>
      </c>
      <c r="V118" s="98">
        <v>228.31155829603176</v>
      </c>
      <c r="W118" s="98">
        <v>0</v>
      </c>
      <c r="X118" s="98">
        <v>7.5104319624598688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980.95354064422463</v>
      </c>
      <c r="D119" s="98">
        <v>995.34580973136372</v>
      </c>
      <c r="E119" s="98">
        <v>0</v>
      </c>
      <c r="F119" s="98">
        <v>979.08659442875023</v>
      </c>
      <c r="G119" s="98">
        <v>974.10590569166129</v>
      </c>
      <c r="H119" s="98">
        <v>963.16018756873416</v>
      </c>
      <c r="I119" s="98">
        <v>917.8333425942327</v>
      </c>
      <c r="J119" s="98">
        <v>0</v>
      </c>
      <c r="K119" s="98">
        <v>882.53246576845288</v>
      </c>
      <c r="L119" s="98">
        <v>0</v>
      </c>
      <c r="M119" s="98">
        <v>979.28187012294438</v>
      </c>
      <c r="N119" s="98">
        <v>978.33424231291121</v>
      </c>
      <c r="O119" s="98">
        <v>948.94631776306073</v>
      </c>
      <c r="P119" s="98">
        <v>0</v>
      </c>
      <c r="Q119" s="98">
        <v>0</v>
      </c>
      <c r="R119" s="98">
        <v>0</v>
      </c>
      <c r="S119" s="98">
        <v>915.71669434025296</v>
      </c>
      <c r="T119" s="98">
        <v>923.89037727426353</v>
      </c>
      <c r="U119" s="98">
        <v>901.71297592408564</v>
      </c>
      <c r="V119" s="98">
        <v>884.78098340875954</v>
      </c>
      <c r="W119" s="98">
        <v>0</v>
      </c>
      <c r="X119" s="98">
        <v>631.06796917912357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878.37503869382579</v>
      </c>
      <c r="D120" s="122">
        <v>893.49766576494756</v>
      </c>
      <c r="E120" s="122">
        <v>851.05023892634097</v>
      </c>
      <c r="F120" s="122">
        <v>964.3039846412147</v>
      </c>
      <c r="G120" s="122">
        <v>806.26656987549211</v>
      </c>
      <c r="H120" s="122">
        <v>833.16881306385187</v>
      </c>
      <c r="I120" s="122">
        <v>758.46884761237095</v>
      </c>
      <c r="J120" s="122">
        <v>747.03244917589097</v>
      </c>
      <c r="K120" s="122">
        <v>694.30181532025347</v>
      </c>
      <c r="L120" s="122">
        <v>0</v>
      </c>
      <c r="M120" s="122">
        <v>659.15710147400898</v>
      </c>
      <c r="N120" s="122">
        <v>577.05918955744016</v>
      </c>
      <c r="O120" s="122">
        <v>612.52008433949891</v>
      </c>
      <c r="P120" s="122">
        <v>0</v>
      </c>
      <c r="Q120" s="122">
        <v>0</v>
      </c>
      <c r="R120" s="122">
        <v>581.81769428572682</v>
      </c>
      <c r="S120" s="122">
        <v>636.42509049596777</v>
      </c>
      <c r="T120" s="122">
        <v>641.03880455942465</v>
      </c>
      <c r="U120" s="122">
        <v>633.89363827702311</v>
      </c>
      <c r="V120" s="122">
        <v>664.50674943479942</v>
      </c>
      <c r="W120" s="122">
        <v>618.29400994321884</v>
      </c>
      <c r="X120" s="122">
        <v>537.21343137679798</v>
      </c>
      <c r="Y120" s="122">
        <v>508.38790883570636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998.4364437188467</v>
      </c>
      <c r="D121" s="98">
        <v>1011.2657991224476</v>
      </c>
      <c r="E121" s="98">
        <v>985.93432259006318</v>
      </c>
      <c r="F121" s="98">
        <v>1060.2762535044558</v>
      </c>
      <c r="G121" s="98">
        <v>991.19469463695634</v>
      </c>
      <c r="H121" s="98">
        <v>947.45379697794067</v>
      </c>
      <c r="I121" s="98">
        <v>853.73440503424717</v>
      </c>
      <c r="J121" s="98">
        <v>829.43045657682728</v>
      </c>
      <c r="K121" s="98">
        <v>786.12980916839751</v>
      </c>
      <c r="L121" s="98">
        <v>0</v>
      </c>
      <c r="M121" s="98">
        <v>786.9090047992787</v>
      </c>
      <c r="N121" s="98">
        <v>674.07916599237603</v>
      </c>
      <c r="O121" s="98">
        <v>673.91460614205243</v>
      </c>
      <c r="P121" s="98">
        <v>0</v>
      </c>
      <c r="Q121" s="98">
        <v>0</v>
      </c>
      <c r="R121" s="98">
        <v>698.17638538453684</v>
      </c>
      <c r="S121" s="98">
        <v>761.66586906674377</v>
      </c>
      <c r="T121" s="98">
        <v>789.03252867323954</v>
      </c>
      <c r="U121" s="98">
        <v>789.01985679230609</v>
      </c>
      <c r="V121" s="98">
        <v>785.65343572668519</v>
      </c>
      <c r="W121" s="98">
        <v>735.1980405691495</v>
      </c>
      <c r="X121" s="98">
        <v>650.40840546658569</v>
      </c>
      <c r="Y121" s="98">
        <v>614.96747778607505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822.01968531473437</v>
      </c>
      <c r="D122" s="33">
        <v>827.5475110847475</v>
      </c>
      <c r="E122" s="33">
        <v>752.95272353454277</v>
      </c>
      <c r="F122" s="33">
        <v>902.20428125911735</v>
      </c>
      <c r="G122" s="33">
        <v>729.88321399575693</v>
      </c>
      <c r="H122" s="33">
        <v>787.74785791850877</v>
      </c>
      <c r="I122" s="33">
        <v>719.81036054262404</v>
      </c>
      <c r="J122" s="33">
        <v>639.91503955467374</v>
      </c>
      <c r="K122" s="33">
        <v>643.2862631823956</v>
      </c>
      <c r="L122" s="33">
        <v>0</v>
      </c>
      <c r="M122" s="33">
        <v>595.28114981137412</v>
      </c>
      <c r="N122" s="33">
        <v>514.96640463908113</v>
      </c>
      <c r="O122" s="33">
        <v>581.82282343822214</v>
      </c>
      <c r="P122" s="33">
        <v>0</v>
      </c>
      <c r="Q122" s="33">
        <v>0</v>
      </c>
      <c r="R122" s="33">
        <v>507.77125449557496</v>
      </c>
      <c r="S122" s="33">
        <v>590.88298919750378</v>
      </c>
      <c r="T122" s="33">
        <v>577.61292279636109</v>
      </c>
      <c r="U122" s="33">
        <v>570.43291252077108</v>
      </c>
      <c r="V122" s="33">
        <v>589.51118173029874</v>
      </c>
      <c r="W122" s="33">
        <v>551.49170672840137</v>
      </c>
      <c r="X122" s="33">
        <v>416.9437714063983</v>
      </c>
      <c r="Y122" s="33">
        <v>442.80048178932554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13897.807427879399</v>
      </c>
      <c r="G124" s="117">
        <f t="shared" si="42"/>
        <v>13338.068703577752</v>
      </c>
      <c r="H124" s="117">
        <f t="shared" si="42"/>
        <v>11588.907507452246</v>
      </c>
      <c r="I124" s="117">
        <f t="shared" si="42"/>
        <v>0</v>
      </c>
      <c r="J124" s="117">
        <f t="shared" si="42"/>
        <v>4783.5461988458992</v>
      </c>
      <c r="K124" s="117">
        <f t="shared" si="42"/>
        <v>4405.1485437933388</v>
      </c>
      <c r="L124" s="117">
        <f t="shared" si="42"/>
        <v>5651.2927332414447</v>
      </c>
      <c r="M124" s="117">
        <f t="shared" si="42"/>
        <v>10912.51862091614</v>
      </c>
      <c r="N124" s="117">
        <f t="shared" si="42"/>
        <v>9640.0920764920556</v>
      </c>
      <c r="O124" s="117">
        <f t="shared" si="42"/>
        <v>10116.161550192133</v>
      </c>
      <c r="P124" s="117">
        <f t="shared" si="42"/>
        <v>8047.2454194928523</v>
      </c>
      <c r="Q124" s="117">
        <f t="shared" si="42"/>
        <v>8346.5079492008899</v>
      </c>
      <c r="R124" s="117">
        <f t="shared" ref="R124:V124" si="43">R125+R128+R130+R139</f>
        <v>8262.0709875663342</v>
      </c>
      <c r="S124" s="117">
        <f t="shared" si="43"/>
        <v>7767.8448239431145</v>
      </c>
      <c r="T124" s="117">
        <f t="shared" si="43"/>
        <v>8743.0841678640481</v>
      </c>
      <c r="U124" s="117">
        <f t="shared" si="43"/>
        <v>7186.8091727178744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4199.2194174135575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10743.682878545558</v>
      </c>
      <c r="G125" s="122">
        <f t="shared" si="45"/>
        <v>10725.641657881204</v>
      </c>
      <c r="H125" s="122">
        <f t="shared" si="45"/>
        <v>8887.2874237798114</v>
      </c>
      <c r="I125" s="122">
        <f t="shared" si="45"/>
        <v>0</v>
      </c>
      <c r="J125" s="122">
        <f t="shared" si="45"/>
        <v>2689.1090018107348</v>
      </c>
      <c r="K125" s="122">
        <f t="shared" si="45"/>
        <v>2349.0332064897648</v>
      </c>
      <c r="L125" s="122">
        <f t="shared" si="45"/>
        <v>3718.4129935460842</v>
      </c>
      <c r="M125" s="122">
        <f t="shared" si="45"/>
        <v>8490.3816066265608</v>
      </c>
      <c r="N125" s="122">
        <f t="shared" si="45"/>
        <v>7553.8593804251996</v>
      </c>
      <c r="O125" s="122">
        <f t="shared" si="45"/>
        <v>8002.4365289710377</v>
      </c>
      <c r="P125" s="122">
        <f t="shared" si="45"/>
        <v>6152.4381392117466</v>
      </c>
      <c r="Q125" s="122">
        <f t="shared" si="45"/>
        <v>6517.6831892505043</v>
      </c>
      <c r="R125" s="122">
        <f t="shared" ref="R125:V125" si="46">SUM(R126:R127)</f>
        <v>6358.812642873826</v>
      </c>
      <c r="S125" s="122">
        <f t="shared" si="46"/>
        <v>5790.8447262828367</v>
      </c>
      <c r="T125" s="122">
        <f t="shared" si="46"/>
        <v>6627.9717135451911</v>
      </c>
      <c r="U125" s="122">
        <f t="shared" si="46"/>
        <v>5195.6151766006469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2969.3723658216081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10705.116435591935</v>
      </c>
      <c r="G126" s="98">
        <v>10687.557732662735</v>
      </c>
      <c r="H126" s="98">
        <v>8856.5973237285853</v>
      </c>
      <c r="I126" s="98">
        <v>0</v>
      </c>
      <c r="J126" s="98">
        <v>2680.4866145675619</v>
      </c>
      <c r="K126" s="98">
        <v>2341.6001641340463</v>
      </c>
      <c r="L126" s="98">
        <v>3706.2408121530993</v>
      </c>
      <c r="M126" s="98">
        <v>8462.3920739976256</v>
      </c>
      <c r="N126" s="98">
        <v>7530.5207734410596</v>
      </c>
      <c r="O126" s="98">
        <v>7975.9319333938065</v>
      </c>
      <c r="P126" s="98">
        <v>6131.305228742327</v>
      </c>
      <c r="Q126" s="98">
        <v>6497.332861490434</v>
      </c>
      <c r="R126" s="98">
        <v>6338.8799361148558</v>
      </c>
      <c r="S126" s="98">
        <v>5772.7041477293651</v>
      </c>
      <c r="T126" s="98">
        <v>6607.2780086068997</v>
      </c>
      <c r="U126" s="98">
        <v>5179.1852947714815</v>
      </c>
      <c r="V126" s="98">
        <v>0</v>
      </c>
      <c r="W126" s="98">
        <v>0</v>
      </c>
      <c r="X126" s="98">
        <v>0</v>
      </c>
      <c r="Y126" s="98">
        <v>2957.351305789437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38.566442953622463</v>
      </c>
      <c r="G127" s="98">
        <v>38.083925218468423</v>
      </c>
      <c r="H127" s="98">
        <v>30.690100051226111</v>
      </c>
      <c r="I127" s="98">
        <v>0</v>
      </c>
      <c r="J127" s="98">
        <v>8.6223872431729625</v>
      </c>
      <c r="K127" s="98">
        <v>7.4330423557183556</v>
      </c>
      <c r="L127" s="98">
        <v>12.172181392984708</v>
      </c>
      <c r="M127" s="98">
        <v>27.989532628934846</v>
      </c>
      <c r="N127" s="98">
        <v>23.338606984140327</v>
      </c>
      <c r="O127" s="98">
        <v>26.504595577231463</v>
      </c>
      <c r="P127" s="98">
        <v>21.13291046941913</v>
      </c>
      <c r="Q127" s="98">
        <v>20.35032776007068</v>
      </c>
      <c r="R127" s="98">
        <v>19.932706758969942</v>
      </c>
      <c r="S127" s="98">
        <v>18.140578553471261</v>
      </c>
      <c r="T127" s="98">
        <v>20.693704938291731</v>
      </c>
      <c r="U127" s="98">
        <v>16.429881829165456</v>
      </c>
      <c r="V127" s="98">
        <v>0</v>
      </c>
      <c r="W127" s="98">
        <v>0</v>
      </c>
      <c r="X127" s="98">
        <v>0</v>
      </c>
      <c r="Y127" s="98">
        <v>12.021060032170968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96.467886480819629</v>
      </c>
      <c r="G128" s="122">
        <f t="shared" si="48"/>
        <v>89.803258872211487</v>
      </c>
      <c r="H128" s="122">
        <f t="shared" si="48"/>
        <v>125.78856787157711</v>
      </c>
      <c r="I128" s="122">
        <f t="shared" si="48"/>
        <v>0</v>
      </c>
      <c r="J128" s="122">
        <f t="shared" si="48"/>
        <v>176.74780985636218</v>
      </c>
      <c r="K128" s="122">
        <f t="shared" si="48"/>
        <v>132.73579820722574</v>
      </c>
      <c r="L128" s="122">
        <f t="shared" si="48"/>
        <v>58.887080938823559</v>
      </c>
      <c r="M128" s="122">
        <f t="shared" si="48"/>
        <v>64.938826828195943</v>
      </c>
      <c r="N128" s="122">
        <f t="shared" si="48"/>
        <v>149.70827438071396</v>
      </c>
      <c r="O128" s="122">
        <f t="shared" si="48"/>
        <v>98.957399606959143</v>
      </c>
      <c r="P128" s="122">
        <f t="shared" si="48"/>
        <v>20.02004173348082</v>
      </c>
      <c r="Q128" s="122">
        <f t="shared" si="48"/>
        <v>36.134748366033008</v>
      </c>
      <c r="R128" s="122">
        <f t="shared" si="48"/>
        <v>79.151698715607438</v>
      </c>
      <c r="S128" s="122">
        <f t="shared" si="48"/>
        <v>111.11468766543639</v>
      </c>
      <c r="T128" s="122">
        <f t="shared" si="48"/>
        <v>155.50705716847787</v>
      </c>
      <c r="U128" s="122">
        <f t="shared" si="48"/>
        <v>115.03511036964791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20.138435065598831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96.467886480819629</v>
      </c>
      <c r="G129" s="98">
        <f>IF(RES_hhdet_in_fec!G129=0,0,RES_hhdet_in_fec!G129*1000*11630/RES_hhdet_in_new!G126)</f>
        <v>89.803258872211487</v>
      </c>
      <c r="H129" s="98">
        <f>IF(RES_hhdet_in_fec!H129=0,0,RES_hhdet_in_fec!H129*1000*11630/RES_hhdet_in_new!H126)</f>
        <v>125.78856787157711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176.74780985636218</v>
      </c>
      <c r="K129" s="98">
        <f>IF(RES_hhdet_in_fec!K129=0,0,RES_hhdet_in_fec!K129*1000*11630/RES_hhdet_in_new!K126)</f>
        <v>132.73579820722574</v>
      </c>
      <c r="L129" s="98">
        <f>IF(RES_hhdet_in_fec!L129=0,0,RES_hhdet_in_fec!L129*1000*11630/RES_hhdet_in_new!L126)</f>
        <v>58.887080938823559</v>
      </c>
      <c r="M129" s="98">
        <f>IF(RES_hhdet_in_fec!M129=0,0,RES_hhdet_in_fec!M129*1000*11630/RES_hhdet_in_new!M126)</f>
        <v>64.938826828195943</v>
      </c>
      <c r="N129" s="98">
        <f>IF(RES_hhdet_in_fec!N129=0,0,RES_hhdet_in_fec!N129*1000*11630/RES_hhdet_in_new!N126)</f>
        <v>149.70827438071396</v>
      </c>
      <c r="O129" s="98">
        <f>IF(RES_hhdet_in_fec!O129=0,0,RES_hhdet_in_fec!O129*1000*11630/RES_hhdet_in_new!O126)</f>
        <v>98.957399606959143</v>
      </c>
      <c r="P129" s="98">
        <f>IF(RES_hhdet_in_fec!P129=0,0,RES_hhdet_in_fec!P129*1000*11630/RES_hhdet_in_new!P126)</f>
        <v>20.02004173348082</v>
      </c>
      <c r="Q129" s="98">
        <f>IF(RES_hhdet_in_fec!Q129=0,0,RES_hhdet_in_fec!Q129*1000*11630/RES_hhdet_in_new!Q126)</f>
        <v>36.134748366033008</v>
      </c>
      <c r="R129" s="98">
        <f>IF(RES_hhdet_in_fec!R129=0,0,RES_hhdet_in_fec!R129*1000*11630/RES_hhdet_in_new!R126)</f>
        <v>79.151698715607438</v>
      </c>
      <c r="S129" s="98">
        <f>IF(RES_hhdet_in_fec!S129=0,0,RES_hhdet_in_fec!S129*1000*11630/RES_hhdet_in_new!S126)</f>
        <v>111.11468766543639</v>
      </c>
      <c r="T129" s="98">
        <f>IF(RES_hhdet_in_fec!T129=0,0,RES_hhdet_in_fec!T129*1000*11630/RES_hhdet_in_new!T126)</f>
        <v>155.50705716847787</v>
      </c>
      <c r="U129" s="98">
        <f>IF(RES_hhdet_in_fec!U129=0,0,RES_hhdet_in_fec!U129*1000*11630/RES_hhdet_in_new!U126)</f>
        <v>115.03511036964791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20.138435065598831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2093.3793245723723</v>
      </c>
      <c r="G130" s="122">
        <v>1717.7925026104276</v>
      </c>
      <c r="H130" s="122">
        <v>1742.9493707568568</v>
      </c>
      <c r="I130" s="122">
        <v>0</v>
      </c>
      <c r="J130" s="122">
        <v>1170.432815422781</v>
      </c>
      <c r="K130" s="122">
        <v>1224.3660502399082</v>
      </c>
      <c r="L130" s="122">
        <v>1215.1429249345329</v>
      </c>
      <c r="M130" s="122">
        <v>1699.6078945781708</v>
      </c>
      <c r="N130" s="122">
        <v>1358.2452346271323</v>
      </c>
      <c r="O130" s="122">
        <v>1403.2450647966796</v>
      </c>
      <c r="P130" s="122">
        <v>1308.2849733708581</v>
      </c>
      <c r="Q130" s="122">
        <v>1227.219085626436</v>
      </c>
      <c r="R130" s="122">
        <v>1245.5030977323099</v>
      </c>
      <c r="S130" s="122">
        <v>1230.9908445188437</v>
      </c>
      <c r="T130" s="122">
        <v>1315.4884382288867</v>
      </c>
      <c r="U130" s="122">
        <v>1240.5204623311313</v>
      </c>
      <c r="V130" s="122">
        <v>0</v>
      </c>
      <c r="W130" s="122">
        <v>0</v>
      </c>
      <c r="X130" s="122">
        <v>0</v>
      </c>
      <c r="Y130" s="122">
        <v>700.21324485606226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2164.2120919986105</v>
      </c>
      <c r="G131" s="98">
        <v>2033.7679262010381</v>
      </c>
      <c r="H131" s="98">
        <v>1743.3211981872137</v>
      </c>
      <c r="I131" s="98">
        <v>0</v>
      </c>
      <c r="J131" s="98">
        <v>488.54671769296033</v>
      </c>
      <c r="K131" s="98">
        <v>524.81830749261997</v>
      </c>
      <c r="L131" s="98">
        <v>900.0768441324002</v>
      </c>
      <c r="M131" s="98">
        <v>1700.341757890186</v>
      </c>
      <c r="N131" s="98">
        <v>1340.9627950150425</v>
      </c>
      <c r="O131" s="98">
        <v>1403.4396500708801</v>
      </c>
      <c r="P131" s="98">
        <v>1309.1534916709595</v>
      </c>
      <c r="Q131" s="98">
        <v>1227.9396821822857</v>
      </c>
      <c r="R131" s="98">
        <v>1233.1748944361098</v>
      </c>
      <c r="S131" s="98">
        <v>1146.6919871519842</v>
      </c>
      <c r="T131" s="98">
        <v>1425.6327980141521</v>
      </c>
      <c r="U131" s="98">
        <v>1178.6311828551475</v>
      </c>
      <c r="V131" s="98">
        <v>0</v>
      </c>
      <c r="W131" s="98">
        <v>0</v>
      </c>
      <c r="X131" s="98">
        <v>0</v>
      </c>
      <c r="Y131" s="98">
        <v>668.04142117154697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1833.3861072777836</v>
      </c>
      <c r="G132" s="98">
        <v>0</v>
      </c>
      <c r="H132" s="98">
        <v>1473.0770218041166</v>
      </c>
      <c r="I132" s="98">
        <v>0</v>
      </c>
      <c r="J132" s="98">
        <v>0</v>
      </c>
      <c r="K132" s="98">
        <v>0</v>
      </c>
      <c r="L132" s="98">
        <v>837.07758219273762</v>
      </c>
      <c r="M132" s="98">
        <v>1465.9352996111691</v>
      </c>
      <c r="N132" s="98">
        <v>1151.4202283297677</v>
      </c>
      <c r="O132" s="98">
        <v>1213.6907244698916</v>
      </c>
      <c r="P132" s="98">
        <v>1158.948554502972</v>
      </c>
      <c r="Q132" s="98">
        <v>1083.5104370098445</v>
      </c>
      <c r="R132" s="98">
        <v>1094.4125084390898</v>
      </c>
      <c r="S132" s="98">
        <v>1025.2836417765272</v>
      </c>
      <c r="T132" s="98">
        <v>1281.321868537611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419.76593858833672</v>
      </c>
      <c r="G133" s="101">
        <v>0</v>
      </c>
      <c r="H133" s="101">
        <v>276.40949045530289</v>
      </c>
      <c r="I133" s="101">
        <v>0</v>
      </c>
      <c r="J133" s="101">
        <v>0</v>
      </c>
      <c r="K133" s="101">
        <v>0</v>
      </c>
      <c r="L133" s="101">
        <v>9.0007684413240021</v>
      </c>
      <c r="M133" s="101">
        <v>299.48777644270939</v>
      </c>
      <c r="N133" s="101">
        <v>169.42169113077972</v>
      </c>
      <c r="O133" s="101">
        <v>169.76913405733228</v>
      </c>
      <c r="P133" s="101">
        <v>264.86245419151726</v>
      </c>
      <c r="Q133" s="101">
        <v>160.7900354215013</v>
      </c>
      <c r="R133" s="101">
        <v>154.74107837101741</v>
      </c>
      <c r="S133" s="101">
        <v>155.44854234871076</v>
      </c>
      <c r="T133" s="101">
        <v>185.2412682908749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1413.6201686894472</v>
      </c>
      <c r="G134" s="104">
        <v>0</v>
      </c>
      <c r="H134" s="104">
        <v>1196.6675313488138</v>
      </c>
      <c r="I134" s="104">
        <v>0</v>
      </c>
      <c r="J134" s="104">
        <v>0</v>
      </c>
      <c r="K134" s="104">
        <v>0</v>
      </c>
      <c r="L134" s="104">
        <v>828.07681375141351</v>
      </c>
      <c r="M134" s="104">
        <v>1166.4475231684598</v>
      </c>
      <c r="N134" s="104">
        <v>981.99853719898829</v>
      </c>
      <c r="O134" s="104">
        <v>1043.921590412559</v>
      </c>
      <c r="P134" s="104">
        <v>894.08610031145474</v>
      </c>
      <c r="Q134" s="104">
        <v>922.72040158834329</v>
      </c>
      <c r="R134" s="104">
        <v>939.67143006807225</v>
      </c>
      <c r="S134" s="104">
        <v>869.83509942781677</v>
      </c>
      <c r="T134" s="104">
        <v>1096.0806002467361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1840.0020820140846</v>
      </c>
      <c r="G135" s="101">
        <v>1756.563498499966</v>
      </c>
      <c r="H135" s="101">
        <v>0</v>
      </c>
      <c r="I135" s="101">
        <v>0</v>
      </c>
      <c r="J135" s="101">
        <v>1574.9400535669301</v>
      </c>
      <c r="K135" s="101">
        <v>1546.230182256671</v>
      </c>
      <c r="L135" s="101">
        <v>1640.6569614973157</v>
      </c>
      <c r="M135" s="101">
        <v>0</v>
      </c>
      <c r="N135" s="101">
        <v>1639.5898392652684</v>
      </c>
      <c r="O135" s="101">
        <v>1552.0042240410946</v>
      </c>
      <c r="P135" s="101">
        <v>0</v>
      </c>
      <c r="Q135" s="101">
        <v>0</v>
      </c>
      <c r="R135" s="101">
        <v>1437.0721993871691</v>
      </c>
      <c r="S135" s="101">
        <v>1426.5202859865103</v>
      </c>
      <c r="T135" s="101">
        <v>1401.338235318208</v>
      </c>
      <c r="U135" s="101">
        <v>1390.9506193756265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1335.3949555438855</v>
      </c>
      <c r="G136" s="104">
        <v>1258.2771902144752</v>
      </c>
      <c r="H136" s="104">
        <v>0</v>
      </c>
      <c r="I136" s="104">
        <v>0</v>
      </c>
      <c r="J136" s="104">
        <v>1147.7862858301341</v>
      </c>
      <c r="K136" s="104">
        <v>1109.6095474674487</v>
      </c>
      <c r="L136" s="104">
        <v>1176.9651534739478</v>
      </c>
      <c r="M136" s="104">
        <v>0</v>
      </c>
      <c r="N136" s="104">
        <v>1184.6127551976767</v>
      </c>
      <c r="O136" s="104">
        <v>1132.9771718707955</v>
      </c>
      <c r="P136" s="104">
        <v>0</v>
      </c>
      <c r="Q136" s="104">
        <v>0</v>
      </c>
      <c r="R136" s="104">
        <v>1102.0930208073935</v>
      </c>
      <c r="S136" s="104">
        <v>1111.1527460782543</v>
      </c>
      <c r="T136" s="104">
        <v>1098.4535601404789</v>
      </c>
      <c r="U136" s="104">
        <v>1108.5603193220286</v>
      </c>
      <c r="V136" s="104">
        <v>0</v>
      </c>
      <c r="W136" s="104">
        <v>0</v>
      </c>
      <c r="X136" s="104">
        <v>0</v>
      </c>
      <c r="Y136" s="104">
        <v>707.64459716614783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356.30836111513503</v>
      </c>
      <c r="G137" s="98">
        <v>284.17128452281457</v>
      </c>
      <c r="H137" s="98">
        <v>0</v>
      </c>
      <c r="I137" s="98">
        <v>0</v>
      </c>
      <c r="J137" s="98">
        <v>292.15369000451716</v>
      </c>
      <c r="K137" s="98">
        <v>227.07708169899595</v>
      </c>
      <c r="L137" s="98">
        <v>229.1067600078176</v>
      </c>
      <c r="M137" s="98">
        <v>0</v>
      </c>
      <c r="N137" s="98">
        <v>206.27851288476535</v>
      </c>
      <c r="O137" s="98">
        <v>184.0308541077344</v>
      </c>
      <c r="P137" s="98">
        <v>0</v>
      </c>
      <c r="Q137" s="98">
        <v>0</v>
      </c>
      <c r="R137" s="98">
        <v>179.19106713015216</v>
      </c>
      <c r="S137" s="98">
        <v>195.43605173800137</v>
      </c>
      <c r="T137" s="98">
        <v>174.56318286621539</v>
      </c>
      <c r="U137" s="98">
        <v>206.84734339794284</v>
      </c>
      <c r="V137" s="98">
        <v>0</v>
      </c>
      <c r="W137" s="98">
        <v>0</v>
      </c>
      <c r="X137" s="98">
        <v>0</v>
      </c>
      <c r="Y137" s="98">
        <v>147.4589981132614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979.08659442875035</v>
      </c>
      <c r="G138" s="98">
        <v>974.10590569166106</v>
      </c>
      <c r="H138" s="98">
        <v>0</v>
      </c>
      <c r="I138" s="98">
        <v>0</v>
      </c>
      <c r="J138" s="98">
        <v>855.63259582561682</v>
      </c>
      <c r="K138" s="98">
        <v>882.53246576845288</v>
      </c>
      <c r="L138" s="98">
        <v>947.85839346613034</v>
      </c>
      <c r="M138" s="98">
        <v>0</v>
      </c>
      <c r="N138" s="98">
        <v>978.33424231291133</v>
      </c>
      <c r="O138" s="98">
        <v>948.94631776306107</v>
      </c>
      <c r="P138" s="98">
        <v>0</v>
      </c>
      <c r="Q138" s="98">
        <v>0</v>
      </c>
      <c r="R138" s="98">
        <v>922.90195367724129</v>
      </c>
      <c r="S138" s="98">
        <v>915.71669434025296</v>
      </c>
      <c r="T138" s="98">
        <v>923.89037727426341</v>
      </c>
      <c r="U138" s="98">
        <v>901.71297592408575</v>
      </c>
      <c r="V138" s="98">
        <v>0</v>
      </c>
      <c r="W138" s="98">
        <v>0</v>
      </c>
      <c r="X138" s="98">
        <v>0</v>
      </c>
      <c r="Y138" s="98">
        <v>560.18559905288635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964.27733828065004</v>
      </c>
      <c r="G139" s="122">
        <v>804.83128421390916</v>
      </c>
      <c r="H139" s="122">
        <v>832.88214504400048</v>
      </c>
      <c r="I139" s="122">
        <v>0</v>
      </c>
      <c r="J139" s="122">
        <v>747.25657175602157</v>
      </c>
      <c r="K139" s="122">
        <v>699.01348885643995</v>
      </c>
      <c r="L139" s="122">
        <v>658.84973382200417</v>
      </c>
      <c r="M139" s="122">
        <v>657.59029288321267</v>
      </c>
      <c r="N139" s="122">
        <v>578.27918705901084</v>
      </c>
      <c r="O139" s="122">
        <v>611.52255681745726</v>
      </c>
      <c r="P139" s="122">
        <v>566.50226517676663</v>
      </c>
      <c r="Q139" s="122">
        <v>565.47092595791594</v>
      </c>
      <c r="R139" s="122">
        <v>578.60354824459046</v>
      </c>
      <c r="S139" s="122">
        <v>634.89456547599718</v>
      </c>
      <c r="T139" s="122">
        <v>644.11695892149305</v>
      </c>
      <c r="U139" s="122">
        <v>635.6384234164484</v>
      </c>
      <c r="V139" s="122">
        <v>0</v>
      </c>
      <c r="W139" s="122">
        <v>0</v>
      </c>
      <c r="X139" s="122">
        <v>0</v>
      </c>
      <c r="Y139" s="122">
        <v>509.49537167028802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1060.276253504456</v>
      </c>
      <c r="G140" s="98">
        <v>991.19469463695657</v>
      </c>
      <c r="H140" s="98">
        <v>947.45379697794078</v>
      </c>
      <c r="I140" s="98">
        <v>0</v>
      </c>
      <c r="J140" s="98">
        <v>829.43045657682751</v>
      </c>
      <c r="K140" s="98">
        <v>786.12980916839751</v>
      </c>
      <c r="L140" s="98">
        <v>764.8274518868219</v>
      </c>
      <c r="M140" s="98">
        <v>786.9090047992787</v>
      </c>
      <c r="N140" s="98">
        <v>674.07916599237603</v>
      </c>
      <c r="O140" s="98">
        <v>673.91460614205243</v>
      </c>
      <c r="P140" s="98">
        <v>692.52074478094619</v>
      </c>
      <c r="Q140" s="98">
        <v>666.3224711635952</v>
      </c>
      <c r="R140" s="98">
        <v>698.17638538453684</v>
      </c>
      <c r="S140" s="98">
        <v>761.66586906674354</v>
      </c>
      <c r="T140" s="98">
        <v>789.03252867323943</v>
      </c>
      <c r="U140" s="98">
        <v>789.01985679230609</v>
      </c>
      <c r="V140" s="98">
        <v>0</v>
      </c>
      <c r="W140" s="98">
        <v>0</v>
      </c>
      <c r="X140" s="98">
        <v>0</v>
      </c>
      <c r="Y140" s="98">
        <v>614.96747778607494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902.20428125911747</v>
      </c>
      <c r="G141" s="33">
        <v>729.88321399575682</v>
      </c>
      <c r="H141" s="33">
        <v>787.74785791850888</v>
      </c>
      <c r="I141" s="33">
        <v>0</v>
      </c>
      <c r="J141" s="33">
        <v>639.91503955467385</v>
      </c>
      <c r="K141" s="33">
        <v>643.2862631823956</v>
      </c>
      <c r="L141" s="33">
        <v>598.76022443846773</v>
      </c>
      <c r="M141" s="33">
        <v>595.28114981137412</v>
      </c>
      <c r="N141" s="33">
        <v>514.96640463908102</v>
      </c>
      <c r="O141" s="33">
        <v>581.82282343822226</v>
      </c>
      <c r="P141" s="33">
        <v>484.42783596963284</v>
      </c>
      <c r="Q141" s="33">
        <v>521.2369727740097</v>
      </c>
      <c r="R141" s="33">
        <v>507.77125449557485</v>
      </c>
      <c r="S141" s="33">
        <v>590.88298919750366</v>
      </c>
      <c r="T141" s="33">
        <v>577.61292279636109</v>
      </c>
      <c r="U141" s="33">
        <v>570.43291252077108</v>
      </c>
      <c r="V141" s="33">
        <v>0</v>
      </c>
      <c r="W141" s="33">
        <v>0</v>
      </c>
      <c r="X141" s="33">
        <v>0</v>
      </c>
      <c r="Y141" s="33">
        <v>442.80048178932577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5870.3326489536557</v>
      </c>
      <c r="D143" s="117">
        <f t="shared" si="49"/>
        <v>5537.921024849612</v>
      </c>
      <c r="E143" s="117">
        <f t="shared" si="49"/>
        <v>5728.311007656097</v>
      </c>
      <c r="F143" s="117">
        <f t="shared" si="49"/>
        <v>5919.6992577613355</v>
      </c>
      <c r="G143" s="117">
        <f t="shared" si="49"/>
        <v>5984.4689855063534</v>
      </c>
      <c r="H143" s="117">
        <f t="shared" si="49"/>
        <v>5345.7768848468304</v>
      </c>
      <c r="I143" s="117">
        <f t="shared" si="49"/>
        <v>4944.6390925236474</v>
      </c>
      <c r="J143" s="117">
        <f t="shared" si="49"/>
        <v>4798.3126726911596</v>
      </c>
      <c r="K143" s="117">
        <f t="shared" si="49"/>
        <v>4628.676047758825</v>
      </c>
      <c r="L143" s="117">
        <f t="shared" si="49"/>
        <v>4834.3548146861494</v>
      </c>
      <c r="M143" s="117">
        <f t="shared" si="49"/>
        <v>4750.7593791893505</v>
      </c>
      <c r="N143" s="117">
        <f t="shared" si="49"/>
        <v>4510.6640794016112</v>
      </c>
      <c r="O143" s="117">
        <f t="shared" si="49"/>
        <v>4219.9726104065157</v>
      </c>
      <c r="P143" s="117">
        <f t="shared" si="49"/>
        <v>3458.3514154445188</v>
      </c>
      <c r="Q143" s="117">
        <f t="shared" si="49"/>
        <v>3673.7624393806009</v>
      </c>
      <c r="R143" s="117">
        <f t="shared" ref="R143:V143" si="50">R144+R146+R148+R157</f>
        <v>3541.2840999305781</v>
      </c>
      <c r="S143" s="117">
        <f t="shared" si="50"/>
        <v>3723.4841377453622</v>
      </c>
      <c r="T143" s="117">
        <f t="shared" si="50"/>
        <v>3538.1400722546505</v>
      </c>
      <c r="U143" s="117">
        <f t="shared" si="50"/>
        <v>3022.1498353403122</v>
      </c>
      <c r="V143" s="117">
        <f t="shared" si="50"/>
        <v>2529.4930095241089</v>
      </c>
      <c r="W143" s="117">
        <f t="shared" ref="W143:Y143" si="51">W144+W146+W148+W157</f>
        <v>3227.4266629658214</v>
      </c>
      <c r="X143" s="117">
        <f t="shared" si="51"/>
        <v>2522.4424936104601</v>
      </c>
      <c r="Y143" s="117">
        <f t="shared" si="51"/>
        <v>2207.5380852649159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2927.4447334665515</v>
      </c>
      <c r="D144" s="122">
        <f t="shared" si="52"/>
        <v>2582.5480543186291</v>
      </c>
      <c r="E144" s="122">
        <f t="shared" si="52"/>
        <v>2566.7981690077354</v>
      </c>
      <c r="F144" s="122">
        <f t="shared" si="52"/>
        <v>2782.1839019055042</v>
      </c>
      <c r="G144" s="122">
        <f t="shared" si="52"/>
        <v>3222.8990490495098</v>
      </c>
      <c r="H144" s="122">
        <f t="shared" si="52"/>
        <v>2555.1670271820403</v>
      </c>
      <c r="I144" s="122">
        <f t="shared" si="52"/>
        <v>2424.5478584238267</v>
      </c>
      <c r="J144" s="122">
        <f t="shared" si="52"/>
        <v>2321.5083604633282</v>
      </c>
      <c r="K144" s="122">
        <f t="shared" si="52"/>
        <v>2191.5182244692696</v>
      </c>
      <c r="L144" s="122">
        <f t="shared" si="52"/>
        <v>2459.8756758216191</v>
      </c>
      <c r="M144" s="122">
        <f t="shared" si="52"/>
        <v>2106.8122187722929</v>
      </c>
      <c r="N144" s="122">
        <f t="shared" si="52"/>
        <v>2053.6857249114732</v>
      </c>
      <c r="O144" s="122">
        <f t="shared" si="52"/>
        <v>1961.5933494670055</v>
      </c>
      <c r="P144" s="122">
        <f t="shared" si="52"/>
        <v>1356.3297847657377</v>
      </c>
      <c r="Q144" s="122">
        <f t="shared" si="52"/>
        <v>1494.5441029945366</v>
      </c>
      <c r="R144" s="122">
        <f t="shared" si="52"/>
        <v>1455.74261454255</v>
      </c>
      <c r="S144" s="122">
        <f t="shared" si="52"/>
        <v>1504.0616731957948</v>
      </c>
      <c r="T144" s="122">
        <f t="shared" si="52"/>
        <v>1380.5452194938057</v>
      </c>
      <c r="U144" s="122">
        <f t="shared" si="52"/>
        <v>883.7860422841984</v>
      </c>
      <c r="V144" s="122">
        <f t="shared" si="52"/>
        <v>475.23715029937762</v>
      </c>
      <c r="W144" s="122">
        <f t="shared" si="52"/>
        <v>1487.4865455842507</v>
      </c>
      <c r="X144" s="122">
        <f t="shared" si="52"/>
        <v>1059.3315675221927</v>
      </c>
      <c r="Y144" s="122">
        <f t="shared" si="52"/>
        <v>815.14774077620291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2927.4447334665515</v>
      </c>
      <c r="D145" s="98">
        <v>2582.5480543186291</v>
      </c>
      <c r="E145" s="98">
        <v>2566.7981690077354</v>
      </c>
      <c r="F145" s="98">
        <v>2782.1839019055042</v>
      </c>
      <c r="G145" s="98">
        <v>3222.8990490495098</v>
      </c>
      <c r="H145" s="98">
        <v>2555.1670271820403</v>
      </c>
      <c r="I145" s="98">
        <v>2424.5478584238267</v>
      </c>
      <c r="J145" s="98">
        <v>2321.5083604633282</v>
      </c>
      <c r="K145" s="98">
        <v>2191.5182244692696</v>
      </c>
      <c r="L145" s="98">
        <v>2459.8756758216191</v>
      </c>
      <c r="M145" s="98">
        <v>2106.8122187722929</v>
      </c>
      <c r="N145" s="98">
        <v>2053.6857249114732</v>
      </c>
      <c r="O145" s="98">
        <v>1961.5933494670055</v>
      </c>
      <c r="P145" s="98">
        <v>1356.3297847657377</v>
      </c>
      <c r="Q145" s="98">
        <v>1494.5441029945366</v>
      </c>
      <c r="R145" s="98">
        <v>1455.74261454255</v>
      </c>
      <c r="S145" s="98">
        <v>1504.0616731957948</v>
      </c>
      <c r="T145" s="98">
        <v>1380.5452194938057</v>
      </c>
      <c r="U145" s="98">
        <v>883.7860422841984</v>
      </c>
      <c r="V145" s="98">
        <v>475.23715029937762</v>
      </c>
      <c r="W145" s="98">
        <v>1487.4865455842507</v>
      </c>
      <c r="X145" s="98">
        <v>1059.3315675221927</v>
      </c>
      <c r="Y145" s="98">
        <v>815.14774077620291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188.52383503615522</v>
      </c>
      <c r="D146" s="122">
        <f t="shared" si="53"/>
        <v>166.11848532810751</v>
      </c>
      <c r="E146" s="122">
        <f t="shared" si="53"/>
        <v>486.63648530531793</v>
      </c>
      <c r="F146" s="122">
        <f t="shared" si="53"/>
        <v>184.60240849070635</v>
      </c>
      <c r="G146" s="122">
        <f t="shared" si="53"/>
        <v>182.98865633935048</v>
      </c>
      <c r="H146" s="122">
        <f t="shared" si="53"/>
        <v>221.92968950664783</v>
      </c>
      <c r="I146" s="122">
        <f t="shared" si="53"/>
        <v>194.26879122886379</v>
      </c>
      <c r="J146" s="122">
        <f t="shared" si="53"/>
        <v>226.63545657479202</v>
      </c>
      <c r="K146" s="122">
        <f t="shared" si="53"/>
        <v>232.49946955206957</v>
      </c>
      <c r="L146" s="122">
        <f t="shared" si="53"/>
        <v>179.1374540816588</v>
      </c>
      <c r="M146" s="122">
        <f t="shared" si="53"/>
        <v>194.98604038811868</v>
      </c>
      <c r="N146" s="122">
        <f t="shared" si="53"/>
        <v>287.81304478371635</v>
      </c>
      <c r="O146" s="122">
        <f t="shared" si="53"/>
        <v>173.73194480686027</v>
      </c>
      <c r="P146" s="122">
        <f t="shared" si="53"/>
        <v>116.94741895164326</v>
      </c>
      <c r="Q146" s="122">
        <f t="shared" si="53"/>
        <v>234.20617555025638</v>
      </c>
      <c r="R146" s="122">
        <f t="shared" si="53"/>
        <v>161.67741609961246</v>
      </c>
      <c r="S146" s="122">
        <f t="shared" si="53"/>
        <v>236.6709996749149</v>
      </c>
      <c r="T146" s="122">
        <f t="shared" si="53"/>
        <v>174.63509422671211</v>
      </c>
      <c r="U146" s="122">
        <f t="shared" si="53"/>
        <v>201.25582531742126</v>
      </c>
      <c r="V146" s="122">
        <f t="shared" si="53"/>
        <v>145.74721132841859</v>
      </c>
      <c r="W146" s="122">
        <f t="shared" si="53"/>
        <v>124.96294304359655</v>
      </c>
      <c r="X146" s="122">
        <f t="shared" si="53"/>
        <v>172.71197888417612</v>
      </c>
      <c r="Y146" s="122">
        <f t="shared" si="53"/>
        <v>132.08102871903148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188.52383503615522</v>
      </c>
      <c r="D147" s="98">
        <f>IF(RES_hhdet_in_fec!D147=0,0,RES_hhdet_in_fec!D147*1000*11630/RES_hhdet_in_new!D145)</f>
        <v>166.11848532810751</v>
      </c>
      <c r="E147" s="98">
        <f>IF(RES_hhdet_in_fec!E147=0,0,RES_hhdet_in_fec!E147*1000*11630/RES_hhdet_in_new!E145)</f>
        <v>486.63648530531793</v>
      </c>
      <c r="F147" s="98">
        <f>IF(RES_hhdet_in_fec!F147=0,0,RES_hhdet_in_fec!F147*1000*11630/RES_hhdet_in_new!F145)</f>
        <v>184.60240849070635</v>
      </c>
      <c r="G147" s="98">
        <f>IF(RES_hhdet_in_fec!G147=0,0,RES_hhdet_in_fec!G147*1000*11630/RES_hhdet_in_new!G145)</f>
        <v>182.98865633935048</v>
      </c>
      <c r="H147" s="98">
        <f>IF(RES_hhdet_in_fec!H147=0,0,RES_hhdet_in_fec!H147*1000*11630/RES_hhdet_in_new!H145)</f>
        <v>221.92968950664783</v>
      </c>
      <c r="I147" s="98">
        <f>IF(RES_hhdet_in_fec!I147=0,0,RES_hhdet_in_fec!I147*1000*11630/RES_hhdet_in_new!I145)</f>
        <v>194.26879122886379</v>
      </c>
      <c r="J147" s="98">
        <f>IF(RES_hhdet_in_fec!J147=0,0,RES_hhdet_in_fec!J147*1000*11630/RES_hhdet_in_new!J145)</f>
        <v>226.63545657479202</v>
      </c>
      <c r="K147" s="98">
        <f>IF(RES_hhdet_in_fec!K147=0,0,RES_hhdet_in_fec!K147*1000*11630/RES_hhdet_in_new!K145)</f>
        <v>232.49946955206957</v>
      </c>
      <c r="L147" s="98">
        <f>IF(RES_hhdet_in_fec!L147=0,0,RES_hhdet_in_fec!L147*1000*11630/RES_hhdet_in_new!L145)</f>
        <v>179.1374540816588</v>
      </c>
      <c r="M147" s="98">
        <f>IF(RES_hhdet_in_fec!M147=0,0,RES_hhdet_in_fec!M147*1000*11630/RES_hhdet_in_new!M145)</f>
        <v>194.98604038811868</v>
      </c>
      <c r="N147" s="98">
        <f>IF(RES_hhdet_in_fec!N147=0,0,RES_hhdet_in_fec!N147*1000*11630/RES_hhdet_in_new!N145)</f>
        <v>287.81304478371635</v>
      </c>
      <c r="O147" s="98">
        <f>IF(RES_hhdet_in_fec!O147=0,0,RES_hhdet_in_fec!O147*1000*11630/RES_hhdet_in_new!O145)</f>
        <v>173.73194480686027</v>
      </c>
      <c r="P147" s="98">
        <f>IF(RES_hhdet_in_fec!P147=0,0,RES_hhdet_in_fec!P147*1000*11630/RES_hhdet_in_new!P145)</f>
        <v>116.94741895164326</v>
      </c>
      <c r="Q147" s="98">
        <f>IF(RES_hhdet_in_fec!Q147=0,0,RES_hhdet_in_fec!Q147*1000*11630/RES_hhdet_in_new!Q145)</f>
        <v>234.20617555025638</v>
      </c>
      <c r="R147" s="98">
        <f>IF(RES_hhdet_in_fec!R147=0,0,RES_hhdet_in_fec!R147*1000*11630/RES_hhdet_in_new!R145)</f>
        <v>161.67741609961246</v>
      </c>
      <c r="S147" s="98">
        <f>IF(RES_hhdet_in_fec!S147=0,0,RES_hhdet_in_fec!S147*1000*11630/RES_hhdet_in_new!S145)</f>
        <v>236.6709996749149</v>
      </c>
      <c r="T147" s="98">
        <f>IF(RES_hhdet_in_fec!T147=0,0,RES_hhdet_in_fec!T147*1000*11630/RES_hhdet_in_new!T145)</f>
        <v>174.63509422671211</v>
      </c>
      <c r="U147" s="98">
        <f>IF(RES_hhdet_in_fec!U147=0,0,RES_hhdet_in_fec!U147*1000*11630/RES_hhdet_in_new!U145)</f>
        <v>201.25582531742126</v>
      </c>
      <c r="V147" s="98">
        <f>IF(RES_hhdet_in_fec!V147=0,0,RES_hhdet_in_fec!V147*1000*11630/RES_hhdet_in_new!V145)</f>
        <v>145.74721132841859</v>
      </c>
      <c r="W147" s="98">
        <f>IF(RES_hhdet_in_fec!W147=0,0,RES_hhdet_in_fec!W147*1000*11630/RES_hhdet_in_new!W145)</f>
        <v>124.96294304359655</v>
      </c>
      <c r="X147" s="98">
        <f>IF(RES_hhdet_in_fec!X147=0,0,RES_hhdet_in_fec!X147*1000*11630/RES_hhdet_in_new!X145)</f>
        <v>172.71197888417612</v>
      </c>
      <c r="Y147" s="98">
        <f>IF(RES_hhdet_in_fec!Y147=0,0,RES_hhdet_in_fec!Y147*1000*11630/RES_hhdet_in_new!Y145)</f>
        <v>132.08102871903148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1877.1251586491881</v>
      </c>
      <c r="D148" s="122">
        <v>1895.977290202404</v>
      </c>
      <c r="E148" s="122">
        <v>1819.8516215509599</v>
      </c>
      <c r="F148" s="122">
        <v>1988.6378425457856</v>
      </c>
      <c r="G148" s="122">
        <v>1773.7515113353388</v>
      </c>
      <c r="H148" s="122">
        <v>1735.7751172916319</v>
      </c>
      <c r="I148" s="122">
        <v>1566.6812291133201</v>
      </c>
      <c r="J148" s="122">
        <v>1502.937549212422</v>
      </c>
      <c r="K148" s="122">
        <v>1505.6426025124579</v>
      </c>
      <c r="L148" s="122">
        <v>1536.4922819349206</v>
      </c>
      <c r="M148" s="122">
        <v>1791.3649806402593</v>
      </c>
      <c r="N148" s="122">
        <v>1590.8929396265974</v>
      </c>
      <c r="O148" s="122">
        <v>1473.1301252600956</v>
      </c>
      <c r="P148" s="122">
        <v>1418.5658645973754</v>
      </c>
      <c r="Q148" s="122">
        <v>1379.5490744027229</v>
      </c>
      <c r="R148" s="122">
        <v>1345.2710612043741</v>
      </c>
      <c r="S148" s="122">
        <v>1347.8675244471465</v>
      </c>
      <c r="T148" s="122">
        <v>1338.8601332184842</v>
      </c>
      <c r="U148" s="122">
        <v>1301.465601963796</v>
      </c>
      <c r="V148" s="122">
        <v>1244.7026479167625</v>
      </c>
      <c r="W148" s="122">
        <v>992.6235327790663</v>
      </c>
      <c r="X148" s="122">
        <v>755.22056964229535</v>
      </c>
      <c r="Y148" s="122">
        <v>750.81313119091078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2044.4729359981427</v>
      </c>
      <c r="D149" s="98">
        <v>2009.0908495314602</v>
      </c>
      <c r="E149" s="98">
        <v>1970.3767959642676</v>
      </c>
      <c r="F149" s="98">
        <v>2218.6302915748106</v>
      </c>
      <c r="G149" s="98">
        <v>2007.1937730525749</v>
      </c>
      <c r="H149" s="98">
        <v>1944.3774728458682</v>
      </c>
      <c r="I149" s="98">
        <v>1754.3533684428498</v>
      </c>
      <c r="J149" s="98">
        <v>1659.2695992051847</v>
      </c>
      <c r="K149" s="98">
        <v>1668.8109158081759</v>
      </c>
      <c r="L149" s="98">
        <v>1793.6044653134643</v>
      </c>
      <c r="M149" s="98">
        <v>1983.5244239703086</v>
      </c>
      <c r="N149" s="98">
        <v>1802.1145913260291</v>
      </c>
      <c r="O149" s="98">
        <v>1667.9096382912405</v>
      </c>
      <c r="P149" s="98">
        <v>1470.6450860969614</v>
      </c>
      <c r="Q149" s="98">
        <v>1441.9350506605256</v>
      </c>
      <c r="R149" s="98">
        <v>1446.8157938157799</v>
      </c>
      <c r="S149" s="98">
        <v>1452.0393241938159</v>
      </c>
      <c r="T149" s="98">
        <v>1432.5325696290558</v>
      </c>
      <c r="U149" s="98">
        <v>1346.0791417690782</v>
      </c>
      <c r="V149" s="98">
        <v>1244.5793917550577</v>
      </c>
      <c r="W149" s="98">
        <v>1079.5026122335748</v>
      </c>
      <c r="X149" s="98">
        <v>907.31757187707103</v>
      </c>
      <c r="Y149" s="98">
        <v>839.63477476863432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1488.7069715246132</v>
      </c>
      <c r="G150" s="98">
        <v>1325.2103184462962</v>
      </c>
      <c r="H150" s="98">
        <v>1284.7822903476856</v>
      </c>
      <c r="I150" s="98">
        <v>1155.7376091341591</v>
      </c>
      <c r="J150" s="98">
        <v>1123.0177029847653</v>
      </c>
      <c r="K150" s="98">
        <v>1109.3155644114427</v>
      </c>
      <c r="L150" s="98">
        <v>1194.4393969101527</v>
      </c>
      <c r="M150" s="98">
        <v>1362.0079735089264</v>
      </c>
      <c r="N150" s="98">
        <v>1228.6425365037101</v>
      </c>
      <c r="O150" s="98">
        <v>1165.6324133477767</v>
      </c>
      <c r="P150" s="98">
        <v>1100.407492891625</v>
      </c>
      <c r="Q150" s="98">
        <v>1077.9260022741425</v>
      </c>
      <c r="R150" s="98">
        <v>1099.4877526144728</v>
      </c>
      <c r="S150" s="98">
        <v>1126.5101845221691</v>
      </c>
      <c r="T150" s="98">
        <v>1123.6148774699961</v>
      </c>
      <c r="U150" s="98">
        <v>1075.4012482997832</v>
      </c>
      <c r="V150" s="98">
        <v>1008.14129105438</v>
      </c>
      <c r="W150" s="98">
        <v>894.5298365932548</v>
      </c>
      <c r="X150" s="98">
        <v>738.44137362076583</v>
      </c>
      <c r="Y150" s="98">
        <v>699.31017005468516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429.80639066085405</v>
      </c>
      <c r="G151" s="101">
        <v>325.08091273583057</v>
      </c>
      <c r="H151" s="101">
        <v>307.18426230552211</v>
      </c>
      <c r="I151" s="101">
        <v>256.51586028432217</v>
      </c>
      <c r="J151" s="101">
        <v>306.2029587734603</v>
      </c>
      <c r="K151" s="101">
        <v>244.24048019604092</v>
      </c>
      <c r="L151" s="101">
        <v>251.00672112512126</v>
      </c>
      <c r="M151" s="101">
        <v>345.59129913276371</v>
      </c>
      <c r="N151" s="101">
        <v>227.98594981291745</v>
      </c>
      <c r="O151" s="101">
        <v>199.50221530004262</v>
      </c>
      <c r="P151" s="101">
        <v>295.24681555263174</v>
      </c>
      <c r="Q151" s="101">
        <v>187.78237791093835</v>
      </c>
      <c r="R151" s="101">
        <v>180.60280672880285</v>
      </c>
      <c r="S151" s="101">
        <v>198.64060334145901</v>
      </c>
      <c r="T151" s="101">
        <v>180.10529316488885</v>
      </c>
      <c r="U151" s="101">
        <v>198.37820590903007</v>
      </c>
      <c r="V151" s="101">
        <v>201.73980917221411</v>
      </c>
      <c r="W151" s="101">
        <v>233.40861649768084</v>
      </c>
      <c r="X151" s="101">
        <v>99.566924087548188</v>
      </c>
      <c r="Y151" s="101">
        <v>171.62609137364194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1058.9005808637589</v>
      </c>
      <c r="G152" s="104">
        <v>1000.1294057104654</v>
      </c>
      <c r="H152" s="104">
        <v>977.59802804216326</v>
      </c>
      <c r="I152" s="104">
        <v>899.2217488498369</v>
      </c>
      <c r="J152" s="104">
        <v>816.81474421130497</v>
      </c>
      <c r="K152" s="104">
        <v>865.07508421540183</v>
      </c>
      <c r="L152" s="104">
        <v>943.43267578503151</v>
      </c>
      <c r="M152" s="104">
        <v>1016.4166743761625</v>
      </c>
      <c r="N152" s="104">
        <v>1000.6565866907929</v>
      </c>
      <c r="O152" s="104">
        <v>966.13019804773387</v>
      </c>
      <c r="P152" s="104">
        <v>805.16067733899331</v>
      </c>
      <c r="Q152" s="104">
        <v>890.14362436320414</v>
      </c>
      <c r="R152" s="104">
        <v>918.88494588566994</v>
      </c>
      <c r="S152" s="104">
        <v>927.86958118070993</v>
      </c>
      <c r="T152" s="104">
        <v>943.5095843051073</v>
      </c>
      <c r="U152" s="104">
        <v>877.02304239075306</v>
      </c>
      <c r="V152" s="104">
        <v>806.40148188216585</v>
      </c>
      <c r="W152" s="104">
        <v>661.1212200955739</v>
      </c>
      <c r="X152" s="104">
        <v>638.87444953321767</v>
      </c>
      <c r="Y152" s="104">
        <v>527.68407868104339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1778.9996984957352</v>
      </c>
      <c r="D153" s="101">
        <v>1861.8704291699257</v>
      </c>
      <c r="E153" s="101">
        <v>1751.9117182049943</v>
      </c>
      <c r="F153" s="101">
        <v>1840.0020820140846</v>
      </c>
      <c r="G153" s="101">
        <v>1756.5634984999663</v>
      </c>
      <c r="H153" s="101">
        <v>1725.0548288524108</v>
      </c>
      <c r="I153" s="101">
        <v>1616.9681594570534</v>
      </c>
      <c r="J153" s="101">
        <v>1574.9400535669304</v>
      </c>
      <c r="K153" s="101">
        <v>1546.2301822566708</v>
      </c>
      <c r="L153" s="101">
        <v>1640.6569614973162</v>
      </c>
      <c r="M153" s="101">
        <v>1755.7336793546142</v>
      </c>
      <c r="N153" s="101">
        <v>1639.589839265268</v>
      </c>
      <c r="O153" s="101">
        <v>1552.0042240410942</v>
      </c>
      <c r="P153" s="101">
        <v>1544.3051480435442</v>
      </c>
      <c r="Q153" s="101">
        <v>1450.7220021838036</v>
      </c>
      <c r="R153" s="101">
        <v>1437.0721993871693</v>
      </c>
      <c r="S153" s="101">
        <v>1426.5202859865101</v>
      </c>
      <c r="T153" s="101">
        <v>1401.3382353182087</v>
      </c>
      <c r="U153" s="101">
        <v>1390.9506193756267</v>
      </c>
      <c r="V153" s="101">
        <v>1375.6776505618609</v>
      </c>
      <c r="W153" s="101">
        <v>0</v>
      </c>
      <c r="X153" s="101">
        <v>0</v>
      </c>
      <c r="Y153" s="101">
        <v>0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1264.7414155803881</v>
      </c>
      <c r="D154" s="104">
        <v>1342.8444982643139</v>
      </c>
      <c r="E154" s="104">
        <v>1247.0985132623423</v>
      </c>
      <c r="F154" s="104">
        <v>1335.3949555438855</v>
      </c>
      <c r="G154" s="104">
        <v>1258.2771902144757</v>
      </c>
      <c r="H154" s="104">
        <v>1235.3457204493245</v>
      </c>
      <c r="I154" s="104">
        <v>1154.50328197727</v>
      </c>
      <c r="J154" s="104">
        <v>1147.7862858301339</v>
      </c>
      <c r="K154" s="104">
        <v>1109.6095474674487</v>
      </c>
      <c r="L154" s="104">
        <v>1176.9651534739478</v>
      </c>
      <c r="M154" s="104">
        <v>1285.2138650836685</v>
      </c>
      <c r="N154" s="104">
        <v>1184.6127551976763</v>
      </c>
      <c r="O154" s="104">
        <v>1132.9771718707952</v>
      </c>
      <c r="P154" s="104">
        <v>1186.4962744775457</v>
      </c>
      <c r="Q154" s="104">
        <v>1101.4870614659462</v>
      </c>
      <c r="R154" s="104">
        <v>1102.0930208073933</v>
      </c>
      <c r="S154" s="104">
        <v>1111.1527460782543</v>
      </c>
      <c r="T154" s="104">
        <v>1098.4535601404787</v>
      </c>
      <c r="U154" s="104">
        <v>1108.5603193220284</v>
      </c>
      <c r="V154" s="104">
        <v>1113.0925417047913</v>
      </c>
      <c r="W154" s="104">
        <v>951.51853107457384</v>
      </c>
      <c r="X154" s="104">
        <v>638.57840114158341</v>
      </c>
      <c r="Y154" s="104">
        <v>707.64459716614772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283.78787493616352</v>
      </c>
      <c r="D155" s="98">
        <v>347.49868853295033</v>
      </c>
      <c r="E155" s="98">
        <v>273.21820559560331</v>
      </c>
      <c r="F155" s="98">
        <v>356.30836111513514</v>
      </c>
      <c r="G155" s="98">
        <v>284.17128452281457</v>
      </c>
      <c r="H155" s="98">
        <v>272.1855328805903</v>
      </c>
      <c r="I155" s="98">
        <v>236.66993938303733</v>
      </c>
      <c r="J155" s="98">
        <v>292.15369000451716</v>
      </c>
      <c r="K155" s="98">
        <v>227.07708169899595</v>
      </c>
      <c r="L155" s="98">
        <v>229.1067600078176</v>
      </c>
      <c r="M155" s="98">
        <v>305.93199496072384</v>
      </c>
      <c r="N155" s="98">
        <v>206.27851288476538</v>
      </c>
      <c r="O155" s="98">
        <v>184.03085410773443</v>
      </c>
      <c r="P155" s="98">
        <v>312.99582919236553</v>
      </c>
      <c r="Q155" s="98">
        <v>189.60713471139766</v>
      </c>
      <c r="R155" s="98">
        <v>179.19106713015211</v>
      </c>
      <c r="S155" s="98">
        <v>195.43605173800134</v>
      </c>
      <c r="T155" s="98">
        <v>174.56318286621544</v>
      </c>
      <c r="U155" s="98">
        <v>206.84734339794289</v>
      </c>
      <c r="V155" s="98">
        <v>228.31155829603171</v>
      </c>
      <c r="W155" s="98">
        <v>231.10532815266197</v>
      </c>
      <c r="X155" s="98">
        <v>7.510431962459867</v>
      </c>
      <c r="Y155" s="98">
        <v>147.45899811326143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980.95354064422463</v>
      </c>
      <c r="D156" s="98">
        <v>995.3458097313636</v>
      </c>
      <c r="E156" s="98">
        <v>973.88030766673887</v>
      </c>
      <c r="F156" s="98">
        <v>979.08659442875069</v>
      </c>
      <c r="G156" s="98">
        <v>974.10590569166129</v>
      </c>
      <c r="H156" s="98">
        <v>963.16018756873416</v>
      </c>
      <c r="I156" s="98">
        <v>917.83334259423259</v>
      </c>
      <c r="J156" s="98">
        <v>855.63259582561682</v>
      </c>
      <c r="K156" s="98">
        <v>882.53246576845288</v>
      </c>
      <c r="L156" s="98">
        <v>947.85839346613022</v>
      </c>
      <c r="M156" s="98">
        <v>979.28187012294461</v>
      </c>
      <c r="N156" s="98">
        <v>978.33424231291076</v>
      </c>
      <c r="O156" s="98">
        <v>948.94631776306085</v>
      </c>
      <c r="P156" s="98">
        <v>873.50044528518038</v>
      </c>
      <c r="Q156" s="98">
        <v>911.87992675454836</v>
      </c>
      <c r="R156" s="98">
        <v>922.90195367724107</v>
      </c>
      <c r="S156" s="98">
        <v>915.71669434025273</v>
      </c>
      <c r="T156" s="98">
        <v>923.8903772742633</v>
      </c>
      <c r="U156" s="98">
        <v>901.71297592408553</v>
      </c>
      <c r="V156" s="98">
        <v>884.78098340875965</v>
      </c>
      <c r="W156" s="98">
        <v>720.41320292191199</v>
      </c>
      <c r="X156" s="98">
        <v>631.06796917912357</v>
      </c>
      <c r="Y156" s="98">
        <v>560.18559905288635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877.23892180176119</v>
      </c>
      <c r="D157" s="122">
        <v>893.27719500047169</v>
      </c>
      <c r="E157" s="122">
        <v>855.0247317920838</v>
      </c>
      <c r="F157" s="122">
        <v>964.27510481933928</v>
      </c>
      <c r="G157" s="122">
        <v>804.82976878215413</v>
      </c>
      <c r="H157" s="122">
        <v>832.90505086651024</v>
      </c>
      <c r="I157" s="122">
        <v>759.14121375763602</v>
      </c>
      <c r="J157" s="122">
        <v>747.23130644061746</v>
      </c>
      <c r="K157" s="122">
        <v>699.01575122502788</v>
      </c>
      <c r="L157" s="122">
        <v>658.84940284795073</v>
      </c>
      <c r="M157" s="122">
        <v>657.59613938867983</v>
      </c>
      <c r="N157" s="122">
        <v>578.27237007982376</v>
      </c>
      <c r="O157" s="122">
        <v>611.51719087255378</v>
      </c>
      <c r="P157" s="122">
        <v>566.50834712976246</v>
      </c>
      <c r="Q157" s="122">
        <v>565.46308643308464</v>
      </c>
      <c r="R157" s="122">
        <v>578.59300808404168</v>
      </c>
      <c r="S157" s="122">
        <v>634.88394042750576</v>
      </c>
      <c r="T157" s="122">
        <v>644.09962531564804</v>
      </c>
      <c r="U157" s="122">
        <v>635.64236577489658</v>
      </c>
      <c r="V157" s="122">
        <v>663.80599997955005</v>
      </c>
      <c r="W157" s="122">
        <v>622.35364155890761</v>
      </c>
      <c r="X157" s="122">
        <v>535.17837756179608</v>
      </c>
      <c r="Y157" s="122">
        <v>509.49618457877091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998.43644371884636</v>
      </c>
      <c r="D158" s="98">
        <v>1011.2657991224477</v>
      </c>
      <c r="E158" s="98">
        <v>985.93432259006318</v>
      </c>
      <c r="F158" s="98">
        <v>1060.2762535044558</v>
      </c>
      <c r="G158" s="98">
        <v>991.19469463695611</v>
      </c>
      <c r="H158" s="98">
        <v>947.45379697794078</v>
      </c>
      <c r="I158" s="98">
        <v>853.73440503424706</v>
      </c>
      <c r="J158" s="98">
        <v>829.43045657682728</v>
      </c>
      <c r="K158" s="98">
        <v>786.12980916839751</v>
      </c>
      <c r="L158" s="98">
        <v>764.82745188682179</v>
      </c>
      <c r="M158" s="98">
        <v>786.9090047992787</v>
      </c>
      <c r="N158" s="98">
        <v>674.07916599237615</v>
      </c>
      <c r="O158" s="98">
        <v>673.91460614205243</v>
      </c>
      <c r="P158" s="98">
        <v>692.52074478094607</v>
      </c>
      <c r="Q158" s="98">
        <v>666.32247116359531</v>
      </c>
      <c r="R158" s="98">
        <v>698.17638538453673</v>
      </c>
      <c r="S158" s="98">
        <v>761.66586906674343</v>
      </c>
      <c r="T158" s="98">
        <v>789.03252867323943</v>
      </c>
      <c r="U158" s="98">
        <v>789.01985679230609</v>
      </c>
      <c r="V158" s="98">
        <v>785.65343572668496</v>
      </c>
      <c r="W158" s="98">
        <v>735.1980405691495</v>
      </c>
      <c r="X158" s="98">
        <v>650.40840546658558</v>
      </c>
      <c r="Y158" s="98">
        <v>614.96747778607505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822.01968531473415</v>
      </c>
      <c r="D159" s="33">
        <v>827.54751108474738</v>
      </c>
      <c r="E159" s="33">
        <v>752.952723534543</v>
      </c>
      <c r="F159" s="33">
        <v>902.20428125911747</v>
      </c>
      <c r="G159" s="33">
        <v>729.88321399575671</v>
      </c>
      <c r="H159" s="33">
        <v>787.74785791850877</v>
      </c>
      <c r="I159" s="33">
        <v>719.81036054262404</v>
      </c>
      <c r="J159" s="33">
        <v>639.91503955467374</v>
      </c>
      <c r="K159" s="33">
        <v>643.2862631823956</v>
      </c>
      <c r="L159" s="33">
        <v>598.76022443846773</v>
      </c>
      <c r="M159" s="33">
        <v>595.28114981137412</v>
      </c>
      <c r="N159" s="33">
        <v>514.96640463908113</v>
      </c>
      <c r="O159" s="33">
        <v>581.82282343822203</v>
      </c>
      <c r="P159" s="33">
        <v>484.42783596963284</v>
      </c>
      <c r="Q159" s="33">
        <v>521.23697277400959</v>
      </c>
      <c r="R159" s="33">
        <v>507.77125449557491</v>
      </c>
      <c r="S159" s="33">
        <v>590.88298919750378</v>
      </c>
      <c r="T159" s="33">
        <v>577.6129227963612</v>
      </c>
      <c r="U159" s="33">
        <v>570.43291252077097</v>
      </c>
      <c r="V159" s="33">
        <v>589.51118173029874</v>
      </c>
      <c r="W159" s="33">
        <v>551.49170672840137</v>
      </c>
      <c r="X159" s="33">
        <v>416.94377140639835</v>
      </c>
      <c r="Y159" s="33">
        <v>442.80048178932572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9257.358127496811</v>
      </c>
      <c r="D161" s="117">
        <f t="shared" si="54"/>
        <v>9829.3111145062085</v>
      </c>
      <c r="E161" s="117">
        <f t="shared" si="54"/>
        <v>10813.975489277596</v>
      </c>
      <c r="F161" s="117">
        <f t="shared" si="54"/>
        <v>10703.094840404397</v>
      </c>
      <c r="G161" s="117">
        <f t="shared" si="54"/>
        <v>11683.465391328913</v>
      </c>
      <c r="H161" s="117">
        <f t="shared" si="54"/>
        <v>10458.745491720039</v>
      </c>
      <c r="I161" s="117">
        <f t="shared" si="54"/>
        <v>9540.5517048766451</v>
      </c>
      <c r="J161" s="117">
        <f t="shared" si="54"/>
        <v>10319.640883032916</v>
      </c>
      <c r="K161" s="117">
        <f t="shared" si="54"/>
        <v>9751.8529452344301</v>
      </c>
      <c r="L161" s="117">
        <f t="shared" si="54"/>
        <v>10714.62955885283</v>
      </c>
      <c r="M161" s="117">
        <f t="shared" si="54"/>
        <v>10983.893283861786</v>
      </c>
      <c r="N161" s="117">
        <f t="shared" si="54"/>
        <v>10754.551132265806</v>
      </c>
      <c r="O161" s="117">
        <f t="shared" si="54"/>
        <v>0</v>
      </c>
      <c r="P161" s="117">
        <f t="shared" si="54"/>
        <v>7179.4967184994794</v>
      </c>
      <c r="Q161" s="117">
        <f t="shared" si="54"/>
        <v>0</v>
      </c>
      <c r="R161" s="117">
        <f t="shared" ref="R161:V161" si="55">R162+R164+R166+R175</f>
        <v>9505.8721147068336</v>
      </c>
      <c r="S161" s="117">
        <f t="shared" si="55"/>
        <v>0</v>
      </c>
      <c r="T161" s="117">
        <f t="shared" si="55"/>
        <v>7545.162083144678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3956.810527202088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6314.5745225260071</v>
      </c>
      <c r="D162" s="122">
        <f t="shared" si="57"/>
        <v>6873.8333402569915</v>
      </c>
      <c r="E162" s="122">
        <f t="shared" si="57"/>
        <v>7653.4834675062302</v>
      </c>
      <c r="F162" s="122">
        <f t="shared" si="57"/>
        <v>7566.2936623946189</v>
      </c>
      <c r="G162" s="122">
        <f t="shared" si="57"/>
        <v>8925.6289060209892</v>
      </c>
      <c r="H162" s="122">
        <f t="shared" si="57"/>
        <v>7669.6127413176946</v>
      </c>
      <c r="I162" s="122">
        <f t="shared" si="57"/>
        <v>7022.7487831870267</v>
      </c>
      <c r="J162" s="122">
        <f t="shared" si="57"/>
        <v>7845.625330433415</v>
      </c>
      <c r="K162" s="122">
        <f t="shared" si="57"/>
        <v>7320.5993752593795</v>
      </c>
      <c r="L162" s="122">
        <f t="shared" si="57"/>
        <v>8345.8379176541912</v>
      </c>
      <c r="M162" s="122">
        <f t="shared" si="57"/>
        <v>8346.9130328504652</v>
      </c>
      <c r="N162" s="122">
        <f t="shared" si="57"/>
        <v>8304.67387928278</v>
      </c>
      <c r="O162" s="122">
        <f t="shared" si="57"/>
        <v>0</v>
      </c>
      <c r="P162" s="122">
        <f t="shared" si="57"/>
        <v>5020.7810524248653</v>
      </c>
      <c r="Q162" s="122">
        <f t="shared" si="57"/>
        <v>0</v>
      </c>
      <c r="R162" s="122">
        <f t="shared" si="57"/>
        <v>7427.4848458399883</v>
      </c>
      <c r="S162" s="122">
        <f t="shared" si="57"/>
        <v>0</v>
      </c>
      <c r="T162" s="122">
        <f t="shared" si="57"/>
        <v>5397.5310321922107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2611.1753956214106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6314.5745225260071</v>
      </c>
      <c r="D163" s="33">
        <v>6873.8333402569915</v>
      </c>
      <c r="E163" s="33">
        <v>7653.4834675062302</v>
      </c>
      <c r="F163" s="33">
        <v>7566.2936623946189</v>
      </c>
      <c r="G163" s="33">
        <v>8925.6289060209892</v>
      </c>
      <c r="H163" s="33">
        <v>7669.6127413176946</v>
      </c>
      <c r="I163" s="33">
        <v>7022.7487831870267</v>
      </c>
      <c r="J163" s="33">
        <v>7845.625330433415</v>
      </c>
      <c r="K163" s="33">
        <v>7320.5993752593795</v>
      </c>
      <c r="L163" s="33">
        <v>8345.8379176541912</v>
      </c>
      <c r="M163" s="33">
        <v>8346.9130328504652</v>
      </c>
      <c r="N163" s="33">
        <v>8304.67387928278</v>
      </c>
      <c r="O163" s="33">
        <v>0</v>
      </c>
      <c r="P163" s="33">
        <v>5020.7810524248653</v>
      </c>
      <c r="Q163" s="33">
        <v>0</v>
      </c>
      <c r="R163" s="33">
        <v>7427.4848458399883</v>
      </c>
      <c r="S163" s="33">
        <v>0</v>
      </c>
      <c r="T163" s="33">
        <v>5397.5310321922107</v>
      </c>
      <c r="U163" s="33">
        <v>0</v>
      </c>
      <c r="V163" s="33">
        <v>0</v>
      </c>
      <c r="W163" s="33">
        <v>0</v>
      </c>
      <c r="X163" s="33">
        <v>0</v>
      </c>
      <c r="Y163" s="33">
        <v>2611.1753956214106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188.64008793452575</v>
      </c>
      <c r="D164" s="122">
        <f t="shared" si="58"/>
        <v>166.12183045131547</v>
      </c>
      <c r="E164" s="122">
        <f t="shared" si="58"/>
        <v>485.77262268048247</v>
      </c>
      <c r="F164" s="122">
        <f t="shared" si="58"/>
        <v>183.89736743106337</v>
      </c>
      <c r="G164" s="122">
        <f t="shared" si="58"/>
        <v>179.33048723497549</v>
      </c>
      <c r="H164" s="122">
        <f t="shared" si="58"/>
        <v>220.27053493385625</v>
      </c>
      <c r="I164" s="122">
        <f t="shared" si="58"/>
        <v>192.07821390584903</v>
      </c>
      <c r="J164" s="122">
        <f t="shared" si="58"/>
        <v>223.78990018510285</v>
      </c>
      <c r="K164" s="122">
        <f t="shared" si="58"/>
        <v>226.55825165331589</v>
      </c>
      <c r="L164" s="122">
        <f t="shared" si="58"/>
        <v>173.40310635683761</v>
      </c>
      <c r="M164" s="122">
        <f t="shared" si="58"/>
        <v>188.04207375015201</v>
      </c>
      <c r="N164" s="122">
        <f t="shared" si="58"/>
        <v>280.6833931590408</v>
      </c>
      <c r="O164" s="122">
        <f t="shared" si="58"/>
        <v>0</v>
      </c>
      <c r="P164" s="122">
        <f t="shared" si="58"/>
        <v>129.98268206143752</v>
      </c>
      <c r="Q164" s="122">
        <f t="shared" si="58"/>
        <v>0</v>
      </c>
      <c r="R164" s="122">
        <f t="shared" si="58"/>
        <v>154.52029794071882</v>
      </c>
      <c r="S164" s="122">
        <f t="shared" si="58"/>
        <v>0</v>
      </c>
      <c r="T164" s="122">
        <f t="shared" si="58"/>
        <v>164.55421799402296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85.316987938727593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188.64008793452575</v>
      </c>
      <c r="D165" s="98">
        <f>IF(RES_hhdet_in_fec!D165=0,0,RES_hhdet_in_fec!D165*1000*11630/RES_hhdet_in_new!D163)</f>
        <v>166.12183045131547</v>
      </c>
      <c r="E165" s="98">
        <f>IF(RES_hhdet_in_fec!E165=0,0,RES_hhdet_in_fec!E165*1000*11630/RES_hhdet_in_new!E163)</f>
        <v>485.77262268048247</v>
      </c>
      <c r="F165" s="98">
        <f>IF(RES_hhdet_in_fec!F165=0,0,RES_hhdet_in_fec!F165*1000*11630/RES_hhdet_in_new!F163)</f>
        <v>183.89736743106337</v>
      </c>
      <c r="G165" s="98">
        <f>IF(RES_hhdet_in_fec!G165=0,0,RES_hhdet_in_fec!G165*1000*11630/RES_hhdet_in_new!G163)</f>
        <v>179.33048723497549</v>
      </c>
      <c r="H165" s="98">
        <f>IF(RES_hhdet_in_fec!H165=0,0,RES_hhdet_in_fec!H165*1000*11630/RES_hhdet_in_new!H163)</f>
        <v>220.27053493385625</v>
      </c>
      <c r="I165" s="98">
        <f>IF(RES_hhdet_in_fec!I165=0,0,RES_hhdet_in_fec!I165*1000*11630/RES_hhdet_in_new!I163)</f>
        <v>192.07821390584903</v>
      </c>
      <c r="J165" s="98">
        <f>IF(RES_hhdet_in_fec!J165=0,0,RES_hhdet_in_fec!J165*1000*11630/RES_hhdet_in_new!J163)</f>
        <v>223.78990018510285</v>
      </c>
      <c r="K165" s="98">
        <f>IF(RES_hhdet_in_fec!K165=0,0,RES_hhdet_in_fec!K165*1000*11630/RES_hhdet_in_new!K163)</f>
        <v>226.55825165331589</v>
      </c>
      <c r="L165" s="98">
        <f>IF(RES_hhdet_in_fec!L165=0,0,RES_hhdet_in_fec!L165*1000*11630/RES_hhdet_in_new!L163)</f>
        <v>173.40310635683761</v>
      </c>
      <c r="M165" s="98">
        <f>IF(RES_hhdet_in_fec!M165=0,0,RES_hhdet_in_fec!M165*1000*11630/RES_hhdet_in_new!M163)</f>
        <v>188.04207375015201</v>
      </c>
      <c r="N165" s="98">
        <f>IF(RES_hhdet_in_fec!N165=0,0,RES_hhdet_in_fec!N165*1000*11630/RES_hhdet_in_new!N163)</f>
        <v>280.6833931590408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129.98268206143752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154.52029794071882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164.55421799402296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0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85.316987938727593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1876.8732869190762</v>
      </c>
      <c r="D166" s="122">
        <v>1896.0354775425217</v>
      </c>
      <c r="E166" s="122">
        <v>1819.6588503952316</v>
      </c>
      <c r="F166" s="122">
        <v>1988.6285894299363</v>
      </c>
      <c r="G166" s="122">
        <v>1773.700747694659</v>
      </c>
      <c r="H166" s="122">
        <v>1735.9679809814215</v>
      </c>
      <c r="I166" s="122">
        <v>1566.5862136658875</v>
      </c>
      <c r="J166" s="122">
        <v>1502.9913637391098</v>
      </c>
      <c r="K166" s="122">
        <v>1505.6854441263865</v>
      </c>
      <c r="L166" s="122">
        <v>1536.5355800142927</v>
      </c>
      <c r="M166" s="122">
        <v>1791.3517071236158</v>
      </c>
      <c r="N166" s="122">
        <v>1590.9057609989736</v>
      </c>
      <c r="O166" s="122">
        <v>0</v>
      </c>
      <c r="P166" s="122">
        <v>1544.305148043544</v>
      </c>
      <c r="Q166" s="122">
        <v>0</v>
      </c>
      <c r="R166" s="122">
        <v>1345.2364779808318</v>
      </c>
      <c r="S166" s="122">
        <v>0</v>
      </c>
      <c r="T166" s="122">
        <v>1338.7745042814579</v>
      </c>
      <c r="U166" s="122">
        <v>0</v>
      </c>
      <c r="V166" s="122">
        <v>0</v>
      </c>
      <c r="W166" s="122">
        <v>0</v>
      </c>
      <c r="X166" s="122">
        <v>0</v>
      </c>
      <c r="Y166" s="122">
        <v>750.79827680765402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2044.4729359981429</v>
      </c>
      <c r="D167" s="98">
        <v>2009.0908495314604</v>
      </c>
      <c r="E167" s="98">
        <v>1970.3767959642676</v>
      </c>
      <c r="F167" s="98">
        <v>2218.6302915748101</v>
      </c>
      <c r="G167" s="98">
        <v>2007.1937730525744</v>
      </c>
      <c r="H167" s="98">
        <v>1944.3774728458675</v>
      </c>
      <c r="I167" s="98">
        <v>1754.3533684428501</v>
      </c>
      <c r="J167" s="98">
        <v>1659.2695992051849</v>
      </c>
      <c r="K167" s="98">
        <v>1668.8109158081759</v>
      </c>
      <c r="L167" s="98">
        <v>1793.6044653134641</v>
      </c>
      <c r="M167" s="98">
        <v>1983.5244239703079</v>
      </c>
      <c r="N167" s="98">
        <v>1802.1145913260289</v>
      </c>
      <c r="O167" s="98">
        <v>0</v>
      </c>
      <c r="P167" s="98">
        <v>0</v>
      </c>
      <c r="Q167" s="98">
        <v>0</v>
      </c>
      <c r="R167" s="98">
        <v>1446.8157938157799</v>
      </c>
      <c r="S167" s="98">
        <v>0</v>
      </c>
      <c r="T167" s="98">
        <v>1432.5325696290556</v>
      </c>
      <c r="U167" s="98">
        <v>0</v>
      </c>
      <c r="V167" s="98">
        <v>0</v>
      </c>
      <c r="W167" s="98">
        <v>0</v>
      </c>
      <c r="X167" s="98">
        <v>0</v>
      </c>
      <c r="Y167" s="98">
        <v>839.6347747686342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1332.8713030689541</v>
      </c>
      <c r="D168" s="98">
        <v>1335.1983304742068</v>
      </c>
      <c r="E168" s="98">
        <v>1288.2163966706742</v>
      </c>
      <c r="F168" s="98">
        <v>1488.7069715246134</v>
      </c>
      <c r="G168" s="98">
        <v>1325.2103184462962</v>
      </c>
      <c r="H168" s="98">
        <v>0</v>
      </c>
      <c r="I168" s="98">
        <v>1155.7376091341591</v>
      </c>
      <c r="J168" s="98">
        <v>1123.0177029847653</v>
      </c>
      <c r="K168" s="98">
        <v>1109.3155644114429</v>
      </c>
      <c r="L168" s="98">
        <v>1194.4393969101525</v>
      </c>
      <c r="M168" s="98">
        <v>1362.0079735089262</v>
      </c>
      <c r="N168" s="98">
        <v>1228.6425365037101</v>
      </c>
      <c r="O168" s="98">
        <v>0</v>
      </c>
      <c r="P168" s="98">
        <v>0</v>
      </c>
      <c r="Q168" s="98">
        <v>0</v>
      </c>
      <c r="R168" s="98">
        <v>1099.4877526144726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699.31017005468527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326.30703105527641</v>
      </c>
      <c r="D169" s="101">
        <v>374.81944811389207</v>
      </c>
      <c r="E169" s="101">
        <v>307.45406556119997</v>
      </c>
      <c r="F169" s="101">
        <v>429.80639066085411</v>
      </c>
      <c r="G169" s="101">
        <v>325.08091273583057</v>
      </c>
      <c r="H169" s="101">
        <v>0</v>
      </c>
      <c r="I169" s="101">
        <v>256.51586028432217</v>
      </c>
      <c r="J169" s="101">
        <v>306.20295877346035</v>
      </c>
      <c r="K169" s="101">
        <v>244.24048019604089</v>
      </c>
      <c r="L169" s="101">
        <v>251.00672112512126</v>
      </c>
      <c r="M169" s="101">
        <v>345.59129913276371</v>
      </c>
      <c r="N169" s="101">
        <v>227.98594981291745</v>
      </c>
      <c r="O169" s="101">
        <v>0</v>
      </c>
      <c r="P169" s="101">
        <v>0</v>
      </c>
      <c r="Q169" s="101">
        <v>0</v>
      </c>
      <c r="R169" s="101">
        <v>180.60280672880282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171.62609137364191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1006.5642720136779</v>
      </c>
      <c r="D170" s="104">
        <v>960.37888236031472</v>
      </c>
      <c r="E170" s="104">
        <v>980.76233110947419</v>
      </c>
      <c r="F170" s="104">
        <v>1058.9005808637592</v>
      </c>
      <c r="G170" s="104">
        <v>1000.1294057104654</v>
      </c>
      <c r="H170" s="104">
        <v>0</v>
      </c>
      <c r="I170" s="104">
        <v>899.2217488498369</v>
      </c>
      <c r="J170" s="104">
        <v>816.81474421130497</v>
      </c>
      <c r="K170" s="104">
        <v>865.07508421540194</v>
      </c>
      <c r="L170" s="104">
        <v>943.43267578503128</v>
      </c>
      <c r="M170" s="104">
        <v>1016.4166743761623</v>
      </c>
      <c r="N170" s="104">
        <v>1000.6565866907928</v>
      </c>
      <c r="O170" s="104">
        <v>0</v>
      </c>
      <c r="P170" s="104">
        <v>0</v>
      </c>
      <c r="Q170" s="104">
        <v>0</v>
      </c>
      <c r="R170" s="104">
        <v>918.88494588566982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527.6840786810435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1778.9996984957349</v>
      </c>
      <c r="D171" s="101">
        <v>1861.8704291699253</v>
      </c>
      <c r="E171" s="101">
        <v>1751.9117182049943</v>
      </c>
      <c r="F171" s="101">
        <v>1840.0020820140846</v>
      </c>
      <c r="G171" s="101">
        <v>1756.5634984999663</v>
      </c>
      <c r="H171" s="101">
        <v>1725.0548288524105</v>
      </c>
      <c r="I171" s="101">
        <v>1616.9681594570534</v>
      </c>
      <c r="J171" s="101">
        <v>1574.9400535669301</v>
      </c>
      <c r="K171" s="101">
        <v>1546.230182256671</v>
      </c>
      <c r="L171" s="101">
        <v>1640.6569614973155</v>
      </c>
      <c r="M171" s="101">
        <v>1755.733679354614</v>
      </c>
      <c r="N171" s="101">
        <v>1639.5898392652678</v>
      </c>
      <c r="O171" s="101">
        <v>0</v>
      </c>
      <c r="P171" s="101">
        <v>1544.305148043544</v>
      </c>
      <c r="Q171" s="101">
        <v>0</v>
      </c>
      <c r="R171" s="101">
        <v>1437.0721993871693</v>
      </c>
      <c r="S171" s="101">
        <v>0</v>
      </c>
      <c r="T171" s="101">
        <v>1401.3382353182083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1264.7414155803883</v>
      </c>
      <c r="D172" s="104">
        <v>1342.8444982643143</v>
      </c>
      <c r="E172" s="104">
        <v>1247.0985132623425</v>
      </c>
      <c r="F172" s="104">
        <v>1335.3949555438851</v>
      </c>
      <c r="G172" s="104">
        <v>1258.2771902144757</v>
      </c>
      <c r="H172" s="104">
        <v>1235.3457204493247</v>
      </c>
      <c r="I172" s="104">
        <v>1154.5032819772698</v>
      </c>
      <c r="J172" s="104">
        <v>1147.7862858301339</v>
      </c>
      <c r="K172" s="104">
        <v>1109.6095474674491</v>
      </c>
      <c r="L172" s="104">
        <v>1176.965153473948</v>
      </c>
      <c r="M172" s="104">
        <v>1285.2138650836685</v>
      </c>
      <c r="N172" s="104">
        <v>1184.6127551976763</v>
      </c>
      <c r="O172" s="104">
        <v>0</v>
      </c>
      <c r="P172" s="104">
        <v>0</v>
      </c>
      <c r="Q172" s="104">
        <v>0</v>
      </c>
      <c r="R172" s="104">
        <v>1102.0930208073935</v>
      </c>
      <c r="S172" s="104">
        <v>0</v>
      </c>
      <c r="T172" s="104">
        <v>1098.4535601404787</v>
      </c>
      <c r="U172" s="104">
        <v>0</v>
      </c>
      <c r="V172" s="104">
        <v>0</v>
      </c>
      <c r="W172" s="104">
        <v>0</v>
      </c>
      <c r="X172" s="104">
        <v>0</v>
      </c>
      <c r="Y172" s="104">
        <v>707.64459716614772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283.78787493616352</v>
      </c>
      <c r="D173" s="98">
        <v>347.49868853295038</v>
      </c>
      <c r="E173" s="98">
        <v>273.21820559560337</v>
      </c>
      <c r="F173" s="98">
        <v>356.30836111513503</v>
      </c>
      <c r="G173" s="98">
        <v>284.17128452281457</v>
      </c>
      <c r="H173" s="98">
        <v>272.18553288059036</v>
      </c>
      <c r="I173" s="98">
        <v>236.66993938303733</v>
      </c>
      <c r="J173" s="98">
        <v>292.15369000451722</v>
      </c>
      <c r="K173" s="98">
        <v>227.07708169899598</v>
      </c>
      <c r="L173" s="98">
        <v>229.10676000781757</v>
      </c>
      <c r="M173" s="98">
        <v>305.9319949607239</v>
      </c>
      <c r="N173" s="98">
        <v>206.27851288476541</v>
      </c>
      <c r="O173" s="98">
        <v>0</v>
      </c>
      <c r="P173" s="98">
        <v>0</v>
      </c>
      <c r="Q173" s="98">
        <v>0</v>
      </c>
      <c r="R173" s="98">
        <v>179.19106713015211</v>
      </c>
      <c r="S173" s="98">
        <v>0</v>
      </c>
      <c r="T173" s="98">
        <v>174.56318286621547</v>
      </c>
      <c r="U173" s="98">
        <v>0</v>
      </c>
      <c r="V173" s="98">
        <v>0</v>
      </c>
      <c r="W173" s="98">
        <v>0</v>
      </c>
      <c r="X173" s="98">
        <v>0</v>
      </c>
      <c r="Y173" s="98">
        <v>147.45899811326143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980.95354064422463</v>
      </c>
      <c r="D174" s="33">
        <v>995.34580973136383</v>
      </c>
      <c r="E174" s="33">
        <v>973.88030766673899</v>
      </c>
      <c r="F174" s="33">
        <v>979.08659442875035</v>
      </c>
      <c r="G174" s="33">
        <v>974.10590569166118</v>
      </c>
      <c r="H174" s="33">
        <v>963.16018756873427</v>
      </c>
      <c r="I174" s="33">
        <v>917.8333425942327</v>
      </c>
      <c r="J174" s="33">
        <v>855.63259582561659</v>
      </c>
      <c r="K174" s="33">
        <v>882.53246576845311</v>
      </c>
      <c r="L174" s="33">
        <v>947.85839346613045</v>
      </c>
      <c r="M174" s="33">
        <v>979.28187012294461</v>
      </c>
      <c r="N174" s="33">
        <v>978.33424231291133</v>
      </c>
      <c r="O174" s="33">
        <v>0</v>
      </c>
      <c r="P174" s="33">
        <v>0</v>
      </c>
      <c r="Q174" s="33">
        <v>0</v>
      </c>
      <c r="R174" s="33">
        <v>922.90195367724118</v>
      </c>
      <c r="S174" s="33">
        <v>0</v>
      </c>
      <c r="T174" s="33">
        <v>923.8903772742633</v>
      </c>
      <c r="U174" s="33">
        <v>0</v>
      </c>
      <c r="V174" s="33">
        <v>0</v>
      </c>
      <c r="W174" s="33">
        <v>0</v>
      </c>
      <c r="X174" s="33">
        <v>0</v>
      </c>
      <c r="Y174" s="33">
        <v>560.18559905288623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877.27023011720166</v>
      </c>
      <c r="D175" s="122">
        <v>893.32046625537964</v>
      </c>
      <c r="E175" s="122">
        <v>855.06054869565196</v>
      </c>
      <c r="F175" s="122">
        <v>964.27522114877843</v>
      </c>
      <c r="G175" s="122">
        <v>804.80525037828932</v>
      </c>
      <c r="H175" s="122">
        <v>832.89423448706623</v>
      </c>
      <c r="I175" s="122">
        <v>759.13849411788294</v>
      </c>
      <c r="J175" s="122">
        <v>747.23428867528798</v>
      </c>
      <c r="K175" s="122">
        <v>699.00987419534783</v>
      </c>
      <c r="L175" s="122">
        <v>658.85295482750803</v>
      </c>
      <c r="M175" s="122">
        <v>657.58647013755274</v>
      </c>
      <c r="N175" s="122">
        <v>578.28809882501082</v>
      </c>
      <c r="O175" s="122">
        <v>0</v>
      </c>
      <c r="P175" s="122">
        <v>484.42783596963289</v>
      </c>
      <c r="Q175" s="122">
        <v>0</v>
      </c>
      <c r="R175" s="122">
        <v>578.63049294529446</v>
      </c>
      <c r="S175" s="122">
        <v>0</v>
      </c>
      <c r="T175" s="122">
        <v>644.30232867698703</v>
      </c>
      <c r="U175" s="122">
        <v>0</v>
      </c>
      <c r="V175" s="122">
        <v>0</v>
      </c>
      <c r="W175" s="122">
        <v>0</v>
      </c>
      <c r="X175" s="122">
        <v>0</v>
      </c>
      <c r="Y175" s="122">
        <v>509.51986683429612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998.43644371884659</v>
      </c>
      <c r="D176" s="98">
        <v>1011.2657991224478</v>
      </c>
      <c r="E176" s="98">
        <v>985.93432259006329</v>
      </c>
      <c r="F176" s="98">
        <v>1060.276253504456</v>
      </c>
      <c r="G176" s="98">
        <v>991.19469463695646</v>
      </c>
      <c r="H176" s="98">
        <v>947.45379697794078</v>
      </c>
      <c r="I176" s="98">
        <v>853.73440503424695</v>
      </c>
      <c r="J176" s="98">
        <v>829.4304565768274</v>
      </c>
      <c r="K176" s="98">
        <v>786.12980916839751</v>
      </c>
      <c r="L176" s="98">
        <v>764.82745188682213</v>
      </c>
      <c r="M176" s="98">
        <v>786.90900479927893</v>
      </c>
      <c r="N176" s="98">
        <v>674.07916599237603</v>
      </c>
      <c r="O176" s="98">
        <v>0</v>
      </c>
      <c r="P176" s="98">
        <v>0</v>
      </c>
      <c r="Q176" s="98">
        <v>0</v>
      </c>
      <c r="R176" s="98">
        <v>698.17638538453684</v>
      </c>
      <c r="S176" s="98">
        <v>0</v>
      </c>
      <c r="T176" s="98">
        <v>789.03252867323954</v>
      </c>
      <c r="U176" s="98">
        <v>0</v>
      </c>
      <c r="V176" s="98">
        <v>0</v>
      </c>
      <c r="W176" s="98">
        <v>0</v>
      </c>
      <c r="X176" s="98">
        <v>0</v>
      </c>
      <c r="Y176" s="98">
        <v>614.96747778607505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822.01968531473415</v>
      </c>
      <c r="D177" s="33">
        <v>827.5475110847475</v>
      </c>
      <c r="E177" s="33">
        <v>752.95272353454277</v>
      </c>
      <c r="F177" s="33">
        <v>902.20428125911747</v>
      </c>
      <c r="G177" s="33">
        <v>729.88321399575682</v>
      </c>
      <c r="H177" s="33">
        <v>787.74785791850888</v>
      </c>
      <c r="I177" s="33">
        <v>719.81036054262415</v>
      </c>
      <c r="J177" s="33">
        <v>639.91503955467374</v>
      </c>
      <c r="K177" s="33">
        <v>643.2862631823956</v>
      </c>
      <c r="L177" s="33">
        <v>598.76022443846762</v>
      </c>
      <c r="M177" s="33">
        <v>595.28114981137412</v>
      </c>
      <c r="N177" s="33">
        <v>514.96640463908113</v>
      </c>
      <c r="O177" s="33">
        <v>0</v>
      </c>
      <c r="P177" s="33">
        <v>484.42783596963289</v>
      </c>
      <c r="Q177" s="33">
        <v>0</v>
      </c>
      <c r="R177" s="33">
        <v>507.77125449557491</v>
      </c>
      <c r="S177" s="33">
        <v>0</v>
      </c>
      <c r="T177" s="33">
        <v>577.61292279636098</v>
      </c>
      <c r="U177" s="33">
        <v>0</v>
      </c>
      <c r="V177" s="33">
        <v>0</v>
      </c>
      <c r="W177" s="33">
        <v>0</v>
      </c>
      <c r="X177" s="33">
        <v>0</v>
      </c>
      <c r="Y177" s="33">
        <v>442.8004817893256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6850.0989401983079</v>
      </c>
      <c r="D24" s="117">
        <f t="shared" si="7"/>
        <v>7144.4279616897784</v>
      </c>
      <c r="E24" s="117">
        <f t="shared" si="7"/>
        <v>8511.1827231412462</v>
      </c>
      <c r="F24" s="117">
        <f t="shared" si="7"/>
        <v>7481.7353499965366</v>
      </c>
      <c r="G24" s="117">
        <f t="shared" si="7"/>
        <v>8058.8075728705417</v>
      </c>
      <c r="H24" s="117">
        <f t="shared" si="7"/>
        <v>7655.1969382607122</v>
      </c>
      <c r="I24" s="117">
        <f t="shared" si="7"/>
        <v>7514.6873858521103</v>
      </c>
      <c r="J24" s="117">
        <f t="shared" si="7"/>
        <v>8289.2030137465226</v>
      </c>
      <c r="K24" s="117">
        <f t="shared" si="7"/>
        <v>7947.0958078552621</v>
      </c>
      <c r="L24" s="117">
        <f t="shared" si="7"/>
        <v>7867.9190609797497</v>
      </c>
      <c r="M24" s="117">
        <f t="shared" si="7"/>
        <v>7203.4420183357925</v>
      </c>
      <c r="N24" s="117">
        <f t="shared" si="7"/>
        <v>7694.7608092748105</v>
      </c>
      <c r="O24" s="117">
        <f t="shared" si="7"/>
        <v>7686.0282663242724</v>
      </c>
      <c r="P24" s="117">
        <f t="shared" si="7"/>
        <v>6561.9280756698363</v>
      </c>
      <c r="Q24" s="117">
        <f t="shared" si="7"/>
        <v>6654.2400860323078</v>
      </c>
      <c r="R24" s="117">
        <f t="shared" ref="R24:V24" si="8">R25+R28+R30+R39</f>
        <v>6882.9304566569162</v>
      </c>
      <c r="S24" s="117">
        <f t="shared" si="8"/>
        <v>7052.3155679946512</v>
      </c>
      <c r="T24" s="117">
        <f t="shared" si="8"/>
        <v>6783.4297304870988</v>
      </c>
      <c r="U24" s="117">
        <f t="shared" si="8"/>
        <v>6479.4087089166833</v>
      </c>
      <c r="V24" s="117">
        <f t="shared" si="8"/>
        <v>5966.5588333502565</v>
      </c>
      <c r="W24" s="117">
        <f t="shared" ref="W24:Y24" si="9">W25+W28+W30+W39</f>
        <v>5649.6896837836493</v>
      </c>
      <c r="X24" s="117">
        <f t="shared" si="9"/>
        <v>4654.0684072390395</v>
      </c>
      <c r="Y24" s="117">
        <f t="shared" si="9"/>
        <v>3945.8917747079895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4841.2236989614721</v>
      </c>
      <c r="D25" s="122">
        <f t="shared" si="10"/>
        <v>4897.4769659725271</v>
      </c>
      <c r="E25" s="122">
        <f t="shared" si="10"/>
        <v>5544.7912401413114</v>
      </c>
      <c r="F25" s="122">
        <f t="shared" si="10"/>
        <v>5289.9316835675027</v>
      </c>
      <c r="G25" s="122">
        <f t="shared" si="10"/>
        <v>6066.0876014157066</v>
      </c>
      <c r="H25" s="122">
        <f t="shared" si="10"/>
        <v>5548.5493172492816</v>
      </c>
      <c r="I25" s="122">
        <f t="shared" si="10"/>
        <v>5496.7587150782138</v>
      </c>
      <c r="J25" s="122">
        <f t="shared" si="10"/>
        <v>6209.4115053969126</v>
      </c>
      <c r="K25" s="122">
        <f t="shared" si="10"/>
        <v>6007.2382727321647</v>
      </c>
      <c r="L25" s="122">
        <f t="shared" si="10"/>
        <v>6105.0254114584513</v>
      </c>
      <c r="M25" s="122">
        <f t="shared" si="10"/>
        <v>5309.5098552117051</v>
      </c>
      <c r="N25" s="122">
        <f t="shared" si="10"/>
        <v>5633.6125172525681</v>
      </c>
      <c r="O25" s="122">
        <f t="shared" si="10"/>
        <v>5793.4271599275071</v>
      </c>
      <c r="P25" s="122">
        <f t="shared" si="10"/>
        <v>4992.9904822847084</v>
      </c>
      <c r="Q25" s="122">
        <f t="shared" si="10"/>
        <v>5045.6176348623285</v>
      </c>
      <c r="R25" s="122">
        <f t="shared" ref="R25:V25" si="11">SUM(R26:R27)</f>
        <v>5089.673720658564</v>
      </c>
      <c r="S25" s="122">
        <f t="shared" si="11"/>
        <v>5053.7145201306048</v>
      </c>
      <c r="T25" s="122">
        <f t="shared" si="11"/>
        <v>4607.2049943466591</v>
      </c>
      <c r="U25" s="122">
        <f t="shared" si="11"/>
        <v>4472.3167898319462</v>
      </c>
      <c r="V25" s="122">
        <f t="shared" si="11"/>
        <v>4168.0813321288515</v>
      </c>
      <c r="W25" s="122">
        <f t="shared" ref="W25:Y25" si="12">SUM(W26:W27)</f>
        <v>4211.597896943018</v>
      </c>
      <c r="X25" s="122">
        <f t="shared" si="12"/>
        <v>3404.7365643585304</v>
      </c>
      <c r="Y25" s="122">
        <f t="shared" si="12"/>
        <v>2795.428624022295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4722.6450005759671</v>
      </c>
      <c r="D26" s="98">
        <v>4778.9543488461732</v>
      </c>
      <c r="E26" s="98">
        <v>5423.5272594675471</v>
      </c>
      <c r="F26" s="98">
        <v>5167.5479850739312</v>
      </c>
      <c r="G26" s="98">
        <v>5927.6699943003487</v>
      </c>
      <c r="H26" s="98">
        <v>5425.7394964867481</v>
      </c>
      <c r="I26" s="98">
        <v>5379.1353403202147</v>
      </c>
      <c r="J26" s="98">
        <v>6082.4671748779319</v>
      </c>
      <c r="K26" s="98">
        <v>5886.4416988048715</v>
      </c>
      <c r="L26" s="98">
        <v>5978.5744331494643</v>
      </c>
      <c r="M26" s="98">
        <v>5199.3419308112889</v>
      </c>
      <c r="N26" s="98">
        <v>5524.6970327704976</v>
      </c>
      <c r="O26" s="98">
        <v>5674.5734997156342</v>
      </c>
      <c r="P26" s="98">
        <v>4887.9241847629755</v>
      </c>
      <c r="Q26" s="98">
        <v>4949.8846253454149</v>
      </c>
      <c r="R26" s="98">
        <v>4993.4424809103548</v>
      </c>
      <c r="S26" s="98">
        <v>4958.9024091032952</v>
      </c>
      <c r="T26" s="98">
        <v>4521.6405971260765</v>
      </c>
      <c r="U26" s="98">
        <v>4388.7527484638213</v>
      </c>
      <c r="V26" s="98">
        <v>4090.5850959025879</v>
      </c>
      <c r="W26" s="98">
        <v>4112.1284537729325</v>
      </c>
      <c r="X26" s="98">
        <v>3321.4504674615705</v>
      </c>
      <c r="Y26" s="98">
        <v>2730.2877023375813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118.57869838550465</v>
      </c>
      <c r="D27" s="98">
        <v>118.52261712635433</v>
      </c>
      <c r="E27" s="98">
        <v>121.26398067376438</v>
      </c>
      <c r="F27" s="98">
        <v>122.38369849357144</v>
      </c>
      <c r="G27" s="98">
        <v>138.41760711535764</v>
      </c>
      <c r="H27" s="98">
        <v>122.8098207625336</v>
      </c>
      <c r="I27" s="98">
        <v>117.62337475799887</v>
      </c>
      <c r="J27" s="98">
        <v>126.94433051898105</v>
      </c>
      <c r="K27" s="98">
        <v>120.79657392729337</v>
      </c>
      <c r="L27" s="98">
        <v>126.45097830898735</v>
      </c>
      <c r="M27" s="98">
        <v>110.16792440041596</v>
      </c>
      <c r="N27" s="98">
        <v>108.91548448207078</v>
      </c>
      <c r="O27" s="98">
        <v>118.85366021187269</v>
      </c>
      <c r="P27" s="98">
        <v>105.06629752173249</v>
      </c>
      <c r="Q27" s="98">
        <v>95.733009516913967</v>
      </c>
      <c r="R27" s="98">
        <v>96.231239748208949</v>
      </c>
      <c r="S27" s="98">
        <v>94.812111027309342</v>
      </c>
      <c r="T27" s="98">
        <v>85.564397220582478</v>
      </c>
      <c r="U27" s="98">
        <v>83.564041368125046</v>
      </c>
      <c r="V27" s="98">
        <v>77.496236226264031</v>
      </c>
      <c r="W27" s="98">
        <v>99.469443170085256</v>
      </c>
      <c r="X27" s="98">
        <v>83.286096896959705</v>
      </c>
      <c r="Y27" s="98">
        <v>65.140921684713689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197.29734289501556</v>
      </c>
      <c r="D28" s="122">
        <f t="shared" si="13"/>
        <v>398.58242473672971</v>
      </c>
      <c r="E28" s="122">
        <f t="shared" si="13"/>
        <v>1211.8842128838285</v>
      </c>
      <c r="F28" s="122">
        <f t="shared" si="13"/>
        <v>250.57726595041873</v>
      </c>
      <c r="G28" s="122">
        <f t="shared" si="13"/>
        <v>241.99781436900551</v>
      </c>
      <c r="H28" s="122">
        <f t="shared" si="13"/>
        <v>352.35894681695027</v>
      </c>
      <c r="I28" s="122">
        <f t="shared" si="13"/>
        <v>391.72981929642458</v>
      </c>
      <c r="J28" s="122">
        <f t="shared" si="13"/>
        <v>531.90809214083311</v>
      </c>
      <c r="K28" s="122">
        <f t="shared" si="13"/>
        <v>413.69619813419541</v>
      </c>
      <c r="L28" s="122">
        <f t="shared" si="13"/>
        <v>190.02545033612839</v>
      </c>
      <c r="M28" s="122">
        <f t="shared" si="13"/>
        <v>217.75290381191314</v>
      </c>
      <c r="N28" s="122">
        <f t="shared" si="13"/>
        <v>523.94376618928834</v>
      </c>
      <c r="O28" s="122">
        <f t="shared" si="13"/>
        <v>362.79574068166653</v>
      </c>
      <c r="P28" s="122">
        <f t="shared" si="13"/>
        <v>76.760128762953826</v>
      </c>
      <c r="Q28" s="122">
        <f t="shared" si="13"/>
        <v>143.27560693604568</v>
      </c>
      <c r="R28" s="122">
        <f t="shared" si="13"/>
        <v>316.11932768389534</v>
      </c>
      <c r="S28" s="122">
        <f t="shared" si="13"/>
        <v>444.1420212677067</v>
      </c>
      <c r="T28" s="122">
        <f t="shared" si="13"/>
        <v>622.19928373366611</v>
      </c>
      <c r="U28" s="122">
        <f t="shared" si="13"/>
        <v>460.71363660662013</v>
      </c>
      <c r="V28" s="122">
        <f t="shared" si="13"/>
        <v>257.4617877436927</v>
      </c>
      <c r="W28" s="122">
        <f t="shared" si="13"/>
        <v>77.414593265548774</v>
      </c>
      <c r="X28" s="122">
        <f t="shared" si="13"/>
        <v>187.55609380286649</v>
      </c>
      <c r="Y28" s="122">
        <f t="shared" si="13"/>
        <v>83.487922598881397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197.29734289501556</v>
      </c>
      <c r="D29" s="98">
        <f>IF(RES_hhdet_in_tes!D29=0,0,RES_hhdet_in_tes!D29*1000*11630/RES_hhdet_in_new!D26)</f>
        <v>398.58242473672971</v>
      </c>
      <c r="E29" s="98">
        <f>IF(RES_hhdet_in_tes!E29=0,0,RES_hhdet_in_tes!E29*1000*11630/RES_hhdet_in_new!E26)</f>
        <v>1211.8842128838285</v>
      </c>
      <c r="F29" s="98">
        <f>IF(RES_hhdet_in_tes!F29=0,0,RES_hhdet_in_tes!F29*1000*11630/RES_hhdet_in_new!F26)</f>
        <v>250.57726595041873</v>
      </c>
      <c r="G29" s="98">
        <f>IF(RES_hhdet_in_tes!G29=0,0,RES_hhdet_in_tes!G29*1000*11630/RES_hhdet_in_new!G26)</f>
        <v>241.99781436900551</v>
      </c>
      <c r="H29" s="98">
        <f>IF(RES_hhdet_in_tes!H29=0,0,RES_hhdet_in_tes!H29*1000*11630/RES_hhdet_in_new!H26)</f>
        <v>352.35894681695027</v>
      </c>
      <c r="I29" s="98">
        <f>IF(RES_hhdet_in_tes!I29=0,0,RES_hhdet_in_tes!I29*1000*11630/RES_hhdet_in_new!I26)</f>
        <v>391.72981929642458</v>
      </c>
      <c r="J29" s="98">
        <f>IF(RES_hhdet_in_tes!J29=0,0,RES_hhdet_in_tes!J29*1000*11630/RES_hhdet_in_new!J26)</f>
        <v>531.90809214083311</v>
      </c>
      <c r="K29" s="98">
        <f>IF(RES_hhdet_in_tes!K29=0,0,RES_hhdet_in_tes!K29*1000*11630/RES_hhdet_in_new!K26)</f>
        <v>413.69619813419541</v>
      </c>
      <c r="L29" s="98">
        <f>IF(RES_hhdet_in_tes!L29=0,0,RES_hhdet_in_tes!L29*1000*11630/RES_hhdet_in_new!L26)</f>
        <v>190.02545033612839</v>
      </c>
      <c r="M29" s="98">
        <f>IF(RES_hhdet_in_tes!M29=0,0,RES_hhdet_in_tes!M29*1000*11630/RES_hhdet_in_new!M26)</f>
        <v>217.75290381191314</v>
      </c>
      <c r="N29" s="98">
        <f>IF(RES_hhdet_in_tes!N29=0,0,RES_hhdet_in_tes!N29*1000*11630/RES_hhdet_in_new!N26)</f>
        <v>523.94376618928834</v>
      </c>
      <c r="O29" s="98">
        <f>IF(RES_hhdet_in_tes!O29=0,0,RES_hhdet_in_tes!O29*1000*11630/RES_hhdet_in_new!O26)</f>
        <v>362.79574068166653</v>
      </c>
      <c r="P29" s="98">
        <f>IF(RES_hhdet_in_tes!P29=0,0,RES_hhdet_in_tes!P29*1000*11630/RES_hhdet_in_new!P26)</f>
        <v>76.760128762953826</v>
      </c>
      <c r="Q29" s="98">
        <f>IF(RES_hhdet_in_tes!Q29=0,0,RES_hhdet_in_tes!Q29*1000*11630/RES_hhdet_in_new!Q26)</f>
        <v>143.27560693604568</v>
      </c>
      <c r="R29" s="98">
        <f>IF(RES_hhdet_in_tes!R29=0,0,RES_hhdet_in_tes!R29*1000*11630/RES_hhdet_in_new!R26)</f>
        <v>316.11932768389534</v>
      </c>
      <c r="S29" s="98">
        <f>IF(RES_hhdet_in_tes!S29=0,0,RES_hhdet_in_tes!S29*1000*11630/RES_hhdet_in_new!S26)</f>
        <v>444.1420212677067</v>
      </c>
      <c r="T29" s="98">
        <f>IF(RES_hhdet_in_tes!T29=0,0,RES_hhdet_in_tes!T29*1000*11630/RES_hhdet_in_new!T26)</f>
        <v>622.19928373366611</v>
      </c>
      <c r="U29" s="98">
        <f>IF(RES_hhdet_in_tes!U29=0,0,RES_hhdet_in_tes!U29*1000*11630/RES_hhdet_in_new!U26)</f>
        <v>460.71363660662013</v>
      </c>
      <c r="V29" s="98">
        <f>IF(RES_hhdet_in_tes!V29=0,0,RES_hhdet_in_tes!V29*1000*11630/RES_hhdet_in_new!V26)</f>
        <v>257.4617877436927</v>
      </c>
      <c r="W29" s="98">
        <f>IF(RES_hhdet_in_tes!W29=0,0,RES_hhdet_in_tes!W29*1000*11630/RES_hhdet_in_new!W26)</f>
        <v>77.414593265548774</v>
      </c>
      <c r="X29" s="98">
        <f>IF(RES_hhdet_in_tes!X29=0,0,RES_hhdet_in_tes!X29*1000*11630/RES_hhdet_in_new!X26)</f>
        <v>187.55609380286649</v>
      </c>
      <c r="Y29" s="98">
        <f>IF(RES_hhdet_in_tes!Y29=0,0,RES_hhdet_in_tes!Y29*1000*11630/RES_hhdet_in_new!Y26)</f>
        <v>83.487922598881397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1179.3344161709849</v>
      </c>
      <c r="D30" s="122">
        <v>1210.5282816225972</v>
      </c>
      <c r="E30" s="122">
        <v>1156.5352272761388</v>
      </c>
      <c r="F30" s="122">
        <v>1255.1802276961171</v>
      </c>
      <c r="G30" s="122">
        <v>1167.5610425098457</v>
      </c>
      <c r="H30" s="122">
        <v>1145.8561043036357</v>
      </c>
      <c r="I30" s="122">
        <v>1071.9392333933347</v>
      </c>
      <c r="J30" s="122">
        <v>1037.4119236523165</v>
      </c>
      <c r="K30" s="122">
        <v>1026.5899734035293</v>
      </c>
      <c r="L30" s="122">
        <v>1099.2775758553817</v>
      </c>
      <c r="M30" s="122">
        <v>1199.0896485178387</v>
      </c>
      <c r="N30" s="122">
        <v>1123.7494056978126</v>
      </c>
      <c r="O30" s="122">
        <v>1079.3363875332393</v>
      </c>
      <c r="P30" s="122">
        <v>1085.5148446419623</v>
      </c>
      <c r="Q30" s="122">
        <v>1043.6780580894119</v>
      </c>
      <c r="R30" s="122">
        <v>1051.6666646306626</v>
      </c>
      <c r="S30" s="122">
        <v>1063.2727569038518</v>
      </c>
      <c r="T30" s="122">
        <v>1059.7942048229254</v>
      </c>
      <c r="U30" s="122">
        <v>1050.2971748347406</v>
      </c>
      <c r="V30" s="122">
        <v>1030.7693011477647</v>
      </c>
      <c r="W30" s="122">
        <v>880.22940354142054</v>
      </c>
      <c r="X30" s="122">
        <v>669.50608142309454</v>
      </c>
      <c r="Y30" s="122">
        <v>671.47935729024982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1197.6723663052994</v>
      </c>
      <c r="D31" s="98">
        <v>1180.5770467907726</v>
      </c>
      <c r="E31" s="98">
        <v>1161.8849763963221</v>
      </c>
      <c r="F31" s="98">
        <v>1312.9184002187287</v>
      </c>
      <c r="G31" s="98">
        <v>1192.462716974715</v>
      </c>
      <c r="H31" s="98">
        <v>1160.066977176358</v>
      </c>
      <c r="I31" s="98">
        <v>1051.5843933771687</v>
      </c>
      <c r="J31" s="98">
        <v>999.97031707691576</v>
      </c>
      <c r="K31" s="98">
        <v>1012.1733466208494</v>
      </c>
      <c r="L31" s="98">
        <v>1095.999562145679</v>
      </c>
      <c r="M31" s="98">
        <v>1230.3939210341314</v>
      </c>
      <c r="N31" s="98">
        <v>1145.3335203708975</v>
      </c>
      <c r="O31" s="98">
        <v>1097.2075508710293</v>
      </c>
      <c r="P31" s="98">
        <v>1007.1799226510689</v>
      </c>
      <c r="Q31" s="98">
        <v>1022.5992725962252</v>
      </c>
      <c r="R31" s="98">
        <v>1048.8978232559271</v>
      </c>
      <c r="S31" s="98">
        <v>1074.025103311038</v>
      </c>
      <c r="T31" s="98">
        <v>1078.4714577609823</v>
      </c>
      <c r="U31" s="98">
        <v>1028.4907254231382</v>
      </c>
      <c r="V31" s="98">
        <v>961.9328749125084</v>
      </c>
      <c r="W31" s="98">
        <v>840.20681920312188</v>
      </c>
      <c r="X31" s="98">
        <v>709.26249930432664</v>
      </c>
      <c r="Y31" s="98">
        <v>657.79351322555192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1197.7181421113667</v>
      </c>
      <c r="D32" s="98">
        <v>1180.6293689111055</v>
      </c>
      <c r="E32" s="98">
        <v>1162.0607814562302</v>
      </c>
      <c r="F32" s="98">
        <v>1313.2470219869833</v>
      </c>
      <c r="G32" s="98">
        <v>1193.2581776516263</v>
      </c>
      <c r="H32" s="98">
        <v>1160.8722757566989</v>
      </c>
      <c r="I32" s="98">
        <v>1052.9810086323389</v>
      </c>
      <c r="J32" s="98">
        <v>1001.350078265071</v>
      </c>
      <c r="K32" s="98">
        <v>1013.2127203481263</v>
      </c>
      <c r="L32" s="98">
        <v>1096.8127892765954</v>
      </c>
      <c r="M32" s="98">
        <v>1230.7893478238209</v>
      </c>
      <c r="N32" s="98">
        <v>1145.5530054596982</v>
      </c>
      <c r="O32" s="98">
        <v>1097.3695242182816</v>
      </c>
      <c r="P32" s="98">
        <v>1007.3621926212934</v>
      </c>
      <c r="Q32" s="98">
        <v>1023.3161434514608</v>
      </c>
      <c r="R32" s="98">
        <v>1049.8165348698808</v>
      </c>
      <c r="S32" s="98">
        <v>1074.7974163783058</v>
      </c>
      <c r="T32" s="98">
        <v>1079.1005106044679</v>
      </c>
      <c r="U32" s="98">
        <v>1028.5967044232643</v>
      </c>
      <c r="V32" s="98">
        <v>962.32576916099708</v>
      </c>
      <c r="W32" s="98">
        <v>842.78961905974836</v>
      </c>
      <c r="X32" s="98">
        <v>716.70726972238344</v>
      </c>
      <c r="Y32" s="98">
        <v>662.14078890596954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191.15387009768892</v>
      </c>
      <c r="D33" s="101">
        <v>220.2504865507909</v>
      </c>
      <c r="E33" s="101">
        <v>181.29845034675606</v>
      </c>
      <c r="F33" s="101">
        <v>254.34644112322439</v>
      </c>
      <c r="G33" s="101">
        <v>193.12877194116078</v>
      </c>
      <c r="H33" s="101">
        <v>183.27424771453565</v>
      </c>
      <c r="I33" s="101">
        <v>153.75925978250191</v>
      </c>
      <c r="J33" s="101">
        <v>184.53533405376587</v>
      </c>
      <c r="K33" s="101">
        <v>148.1376361327244</v>
      </c>
      <c r="L33" s="101">
        <v>153.38011349156417</v>
      </c>
      <c r="M33" s="101">
        <v>214.37267344765786</v>
      </c>
      <c r="N33" s="101">
        <v>144.89641876890556</v>
      </c>
      <c r="O33" s="101">
        <v>131.23932617054783</v>
      </c>
      <c r="P33" s="101">
        <v>202.20151528229997</v>
      </c>
      <c r="Q33" s="101">
        <v>133.17251908825662</v>
      </c>
      <c r="R33" s="101">
        <v>130.93158898421075</v>
      </c>
      <c r="S33" s="101">
        <v>146.9278351975959</v>
      </c>
      <c r="T33" s="101">
        <v>135.59092629936055</v>
      </c>
      <c r="U33" s="101">
        <v>151.57366203251124</v>
      </c>
      <c r="V33" s="101">
        <v>155.92428727883137</v>
      </c>
      <c r="W33" s="101">
        <v>181.66839896417451</v>
      </c>
      <c r="X33" s="101">
        <v>77.832820189165759</v>
      </c>
      <c r="Y33" s="101">
        <v>134.45671022492627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1006.5642720136779</v>
      </c>
      <c r="D34" s="104">
        <v>960.37888236031472</v>
      </c>
      <c r="E34" s="104">
        <v>980.76233110947419</v>
      </c>
      <c r="F34" s="104">
        <v>1058.9005808637592</v>
      </c>
      <c r="G34" s="104">
        <v>1000.1294057104657</v>
      </c>
      <c r="H34" s="104">
        <v>977.59802804216326</v>
      </c>
      <c r="I34" s="104">
        <v>899.2217488498369</v>
      </c>
      <c r="J34" s="104">
        <v>816.8147442113052</v>
      </c>
      <c r="K34" s="104">
        <v>865.07508421540172</v>
      </c>
      <c r="L34" s="104">
        <v>943.43267578503128</v>
      </c>
      <c r="M34" s="104">
        <v>1016.4166743761627</v>
      </c>
      <c r="N34" s="104">
        <v>1000.6565866907927</v>
      </c>
      <c r="O34" s="104">
        <v>966.13019804773376</v>
      </c>
      <c r="P34" s="104">
        <v>805.16067733899342</v>
      </c>
      <c r="Q34" s="104">
        <v>890.14362436320403</v>
      </c>
      <c r="R34" s="104">
        <v>918.88494588566994</v>
      </c>
      <c r="S34" s="104">
        <v>927.86958118070982</v>
      </c>
      <c r="T34" s="104">
        <v>943.50958430510718</v>
      </c>
      <c r="U34" s="104">
        <v>877.02304239075318</v>
      </c>
      <c r="V34" s="104">
        <v>806.40148188216574</v>
      </c>
      <c r="W34" s="104">
        <v>661.12122009557379</v>
      </c>
      <c r="X34" s="104">
        <v>638.87444953321756</v>
      </c>
      <c r="Y34" s="104">
        <v>527.68407868104339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1167.0536504868073</v>
      </c>
      <c r="D35" s="101">
        <v>1223.5539571404815</v>
      </c>
      <c r="E35" s="101">
        <v>1153.4930644758426</v>
      </c>
      <c r="F35" s="101">
        <v>1213.8319873669864</v>
      </c>
      <c r="G35" s="101">
        <v>1161.1981109658882</v>
      </c>
      <c r="H35" s="101">
        <v>1142.8928849226236</v>
      </c>
      <c r="I35" s="101">
        <v>1073.8320745522321</v>
      </c>
      <c r="J35" s="101">
        <v>1048.723505140616</v>
      </c>
      <c r="K35" s="101">
        <v>1032.7927608540188</v>
      </c>
      <c r="L35" s="101">
        <v>1099.7520180113372</v>
      </c>
      <c r="M35" s="101">
        <v>1184.7985194421256</v>
      </c>
      <c r="N35" s="101">
        <v>1118.601551278336</v>
      </c>
      <c r="O35" s="101">
        <v>1076.4258202261155</v>
      </c>
      <c r="P35" s="101">
        <v>1093.7693751580935</v>
      </c>
      <c r="Q35" s="101">
        <v>1048.046670176612</v>
      </c>
      <c r="R35" s="101">
        <v>1051.9674579586301</v>
      </c>
      <c r="S35" s="101">
        <v>1057.4974093448841</v>
      </c>
      <c r="T35" s="101">
        <v>1051.7487987336772</v>
      </c>
      <c r="U35" s="101">
        <v>1056.8045735812852</v>
      </c>
      <c r="V35" s="101">
        <v>1057.6875858005565</v>
      </c>
      <c r="W35" s="101">
        <v>0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1167.1231480298761</v>
      </c>
      <c r="D36" s="104">
        <v>1223.7093890622721</v>
      </c>
      <c r="E36" s="104">
        <v>1153.7725373767901</v>
      </c>
      <c r="F36" s="104">
        <v>1214.1398535068279</v>
      </c>
      <c r="G36" s="104">
        <v>1161.9608617239542</v>
      </c>
      <c r="H36" s="104">
        <v>1143.4900551794028</v>
      </c>
      <c r="I36" s="104">
        <v>1075.0063645275613</v>
      </c>
      <c r="J36" s="104">
        <v>1050.1723442607347</v>
      </c>
      <c r="K36" s="104">
        <v>1034.2068858035736</v>
      </c>
      <c r="L36" s="104">
        <v>1101.4313996286674</v>
      </c>
      <c r="M36" s="104">
        <v>1185.7299088782759</v>
      </c>
      <c r="N36" s="104">
        <v>1119.0666736700653</v>
      </c>
      <c r="O36" s="104">
        <v>1076.5848641093016</v>
      </c>
      <c r="P36" s="104">
        <v>1095.1828329638945</v>
      </c>
      <c r="Q36" s="104">
        <v>1048.8580148216452</v>
      </c>
      <c r="R36" s="104">
        <v>1054.0736313829168</v>
      </c>
      <c r="S36" s="104">
        <v>1060.5958947524675</v>
      </c>
      <c r="T36" s="104">
        <v>1054.905583493181</v>
      </c>
      <c r="U36" s="104">
        <v>1058.8696826332059</v>
      </c>
      <c r="V36" s="104">
        <v>1060.317963896787</v>
      </c>
      <c r="W36" s="104">
        <v>900.01409690527839</v>
      </c>
      <c r="X36" s="104">
        <v>636.99362437737921</v>
      </c>
      <c r="Y36" s="104">
        <v>678.15964126854044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186.16960738565146</v>
      </c>
      <c r="D37" s="98">
        <v>228.36357933090858</v>
      </c>
      <c r="E37" s="98">
        <v>179.89222971005117</v>
      </c>
      <c r="F37" s="98">
        <v>235.0532590780773</v>
      </c>
      <c r="G37" s="98">
        <v>187.85495603229316</v>
      </c>
      <c r="H37" s="98">
        <v>180.32986761066849</v>
      </c>
      <c r="I37" s="98">
        <v>157.17302193332898</v>
      </c>
      <c r="J37" s="98">
        <v>194.53974843511818</v>
      </c>
      <c r="K37" s="98">
        <v>151.67442003512073</v>
      </c>
      <c r="L37" s="98">
        <v>153.57300616253698</v>
      </c>
      <c r="M37" s="98">
        <v>206.44803875533105</v>
      </c>
      <c r="N37" s="98">
        <v>140.73243135715416</v>
      </c>
      <c r="O37" s="98">
        <v>127.6385463462407</v>
      </c>
      <c r="P37" s="98">
        <v>221.68238767871406</v>
      </c>
      <c r="Q37" s="98">
        <v>136.97808806709716</v>
      </c>
      <c r="R37" s="98">
        <v>131.17167770567571</v>
      </c>
      <c r="S37" s="98">
        <v>144.87920041221452</v>
      </c>
      <c r="T37" s="98">
        <v>131.01520621891774</v>
      </c>
      <c r="U37" s="98">
        <v>157.15670670912039</v>
      </c>
      <c r="V37" s="98">
        <v>175.5369804880275</v>
      </c>
      <c r="W37" s="98">
        <v>179.60089398336626</v>
      </c>
      <c r="X37" s="98">
        <v>5.9256551982557344</v>
      </c>
      <c r="Y37" s="98">
        <v>117.97404221565404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980.95354064422486</v>
      </c>
      <c r="D38" s="98">
        <v>995.34580973136349</v>
      </c>
      <c r="E38" s="98">
        <v>973.88030766673899</v>
      </c>
      <c r="F38" s="98">
        <v>979.08659442875046</v>
      </c>
      <c r="G38" s="98">
        <v>974.10590569166118</v>
      </c>
      <c r="H38" s="98">
        <v>963.16018756873416</v>
      </c>
      <c r="I38" s="98">
        <v>917.83334259423248</v>
      </c>
      <c r="J38" s="98">
        <v>855.6325958256167</v>
      </c>
      <c r="K38" s="98">
        <v>882.53246576845288</v>
      </c>
      <c r="L38" s="98">
        <v>947.85839346613034</v>
      </c>
      <c r="M38" s="98">
        <v>979.28187012294472</v>
      </c>
      <c r="N38" s="98">
        <v>978.33424231291121</v>
      </c>
      <c r="O38" s="98">
        <v>948.94631776306096</v>
      </c>
      <c r="P38" s="98">
        <v>873.50044528518038</v>
      </c>
      <c r="Q38" s="98">
        <v>911.87992675454802</v>
      </c>
      <c r="R38" s="98">
        <v>922.90195367724118</v>
      </c>
      <c r="S38" s="98">
        <v>915.71669434025296</v>
      </c>
      <c r="T38" s="98">
        <v>923.89037727426341</v>
      </c>
      <c r="U38" s="98">
        <v>901.71297592408564</v>
      </c>
      <c r="V38" s="98">
        <v>884.78098340875954</v>
      </c>
      <c r="W38" s="98">
        <v>720.4132029219121</v>
      </c>
      <c r="X38" s="98">
        <v>631.06796917912357</v>
      </c>
      <c r="Y38" s="98">
        <v>560.18559905288635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632.24348217083548</v>
      </c>
      <c r="D39" s="122">
        <v>637.84028935792378</v>
      </c>
      <c r="E39" s="122">
        <v>597.97204283996734</v>
      </c>
      <c r="F39" s="122">
        <v>686.04617278249771</v>
      </c>
      <c r="G39" s="122">
        <v>583.16111457598379</v>
      </c>
      <c r="H39" s="122">
        <v>608.43256989084387</v>
      </c>
      <c r="I39" s="122">
        <v>554.25961808413729</v>
      </c>
      <c r="J39" s="122">
        <v>510.47149255645996</v>
      </c>
      <c r="K39" s="122">
        <v>499.57136358537286</v>
      </c>
      <c r="L39" s="122">
        <v>473.59062332978846</v>
      </c>
      <c r="M39" s="122">
        <v>477.08961079433516</v>
      </c>
      <c r="N39" s="122">
        <v>413.45512013514212</v>
      </c>
      <c r="O39" s="122">
        <v>450.4689781818596</v>
      </c>
      <c r="P39" s="122">
        <v>406.66261998021162</v>
      </c>
      <c r="Q39" s="122">
        <v>421.66878614452173</v>
      </c>
      <c r="R39" s="122">
        <v>425.47074368379521</v>
      </c>
      <c r="S39" s="122">
        <v>491.18626969248822</v>
      </c>
      <c r="T39" s="122">
        <v>494.2312475838487</v>
      </c>
      <c r="U39" s="122">
        <v>496.0811076433763</v>
      </c>
      <c r="V39" s="122">
        <v>510.24641232994651</v>
      </c>
      <c r="W39" s="122">
        <v>480.4477900336621</v>
      </c>
      <c r="X39" s="122">
        <v>392.26966765454836</v>
      </c>
      <c r="Y39" s="122">
        <v>395.49587079656311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621.73163814089844</v>
      </c>
      <c r="D40" s="98">
        <v>629.81553924562172</v>
      </c>
      <c r="E40" s="98">
        <v>614.1317383745519</v>
      </c>
      <c r="F40" s="98">
        <v>660.5384259542376</v>
      </c>
      <c r="G40" s="98">
        <v>617.59463180027706</v>
      </c>
      <c r="H40" s="98">
        <v>590.42953006353798</v>
      </c>
      <c r="I40" s="98">
        <v>532.10617120668644</v>
      </c>
      <c r="J40" s="98">
        <v>517.03622717561495</v>
      </c>
      <c r="K40" s="98">
        <v>490.11810737187238</v>
      </c>
      <c r="L40" s="98">
        <v>476.90891907263767</v>
      </c>
      <c r="M40" s="98">
        <v>490.73408536059907</v>
      </c>
      <c r="N40" s="98">
        <v>420.39777522034228</v>
      </c>
      <c r="O40" s="98">
        <v>420.31122204095584</v>
      </c>
      <c r="P40" s="98">
        <v>431.96171106080328</v>
      </c>
      <c r="Q40" s="98">
        <v>415.80099614791447</v>
      </c>
      <c r="R40" s="98">
        <v>436.17546981842617</v>
      </c>
      <c r="S40" s="98">
        <v>476.60423401849209</v>
      </c>
      <c r="T40" s="98">
        <v>494.59773024432155</v>
      </c>
      <c r="U40" s="98">
        <v>495.38228247869364</v>
      </c>
      <c r="V40" s="98">
        <v>493.82861152518359</v>
      </c>
      <c r="W40" s="98">
        <v>462.36629819654439</v>
      </c>
      <c r="X40" s="98">
        <v>409.29058394233874</v>
      </c>
      <c r="Y40" s="98">
        <v>387.01172818179157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637.03647433564618</v>
      </c>
      <c r="D41" s="33">
        <v>642.31515001244725</v>
      </c>
      <c r="E41" s="33">
        <v>585.36494048872294</v>
      </c>
      <c r="F41" s="33">
        <v>702.53962542680938</v>
      </c>
      <c r="G41" s="33">
        <v>569.31702927617118</v>
      </c>
      <c r="H41" s="33">
        <v>615.5277457065464</v>
      </c>
      <c r="I41" s="33">
        <v>563.46740085965507</v>
      </c>
      <c r="J41" s="33">
        <v>501.90173668091455</v>
      </c>
      <c r="K41" s="33">
        <v>505.61794859034512</v>
      </c>
      <c r="L41" s="33">
        <v>471.70910251155914</v>
      </c>
      <c r="M41" s="33">
        <v>470.51519921181432</v>
      </c>
      <c r="N41" s="33">
        <v>408.86663240498831</v>
      </c>
      <c r="O41" s="33">
        <v>464.82568148807712</v>
      </c>
      <c r="P41" s="33">
        <v>390.18364263610448</v>
      </c>
      <c r="Q41" s="33">
        <v>424.2426564402943</v>
      </c>
      <c r="R41" s="33">
        <v>419.12995650019292</v>
      </c>
      <c r="S41" s="33">
        <v>496.24736394777108</v>
      </c>
      <c r="T41" s="33">
        <v>494.06302704604201</v>
      </c>
      <c r="U41" s="33">
        <v>496.37820433083402</v>
      </c>
      <c r="V41" s="33">
        <v>520.25780238190919</v>
      </c>
      <c r="W41" s="33">
        <v>491.80313345240893</v>
      </c>
      <c r="X41" s="33">
        <v>374.80450286880665</v>
      </c>
      <c r="Y41" s="33">
        <v>400.86110741450551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7175.3487866062551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8098.1586789957291</v>
      </c>
      <c r="L43" s="117">
        <f t="shared" si="14"/>
        <v>7289.9580646856029</v>
      </c>
      <c r="M43" s="117">
        <f t="shared" si="14"/>
        <v>7513.8507134735555</v>
      </c>
      <c r="N43" s="117">
        <f t="shared" si="14"/>
        <v>7683.0800057937986</v>
      </c>
      <c r="O43" s="117">
        <f t="shared" si="14"/>
        <v>7859.4772421947791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7341.5931525250553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5177.9113229166705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6120.5685573476094</v>
      </c>
      <c r="L44" s="122">
        <f t="shared" si="17"/>
        <v>5593.8857991729856</v>
      </c>
      <c r="M44" s="122">
        <f t="shared" si="17"/>
        <v>5626.4542935092659</v>
      </c>
      <c r="N44" s="122">
        <f t="shared" si="17"/>
        <v>5653.4939076847895</v>
      </c>
      <c r="O44" s="122">
        <f t="shared" si="17"/>
        <v>5958.5462176486417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5079.6924478495757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5051.0859532980894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5997.4930809559519</v>
      </c>
      <c r="L45" s="98">
        <v>5478.0218536230532</v>
      </c>
      <c r="M45" s="98">
        <v>5509.7100349707325</v>
      </c>
      <c r="N45" s="98">
        <v>5544.1940532687786</v>
      </c>
      <c r="O45" s="98">
        <v>5836.3050971582252</v>
      </c>
      <c r="P45" s="98">
        <v>0</v>
      </c>
      <c r="Q45" s="98">
        <v>0</v>
      </c>
      <c r="R45" s="98">
        <v>0</v>
      </c>
      <c r="S45" s="98">
        <v>0</v>
      </c>
      <c r="T45" s="98">
        <v>4985.3530766039885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126.82536961858158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123.07547639165729</v>
      </c>
      <c r="L46" s="98">
        <v>115.86394554993237</v>
      </c>
      <c r="M46" s="98">
        <v>116.74425853853306</v>
      </c>
      <c r="N46" s="98">
        <v>109.29985441601126</v>
      </c>
      <c r="O46" s="98">
        <v>122.24112049041669</v>
      </c>
      <c r="P46" s="98">
        <v>0</v>
      </c>
      <c r="Q46" s="98">
        <v>0</v>
      </c>
      <c r="R46" s="98">
        <v>0</v>
      </c>
      <c r="S46" s="98">
        <v>0</v>
      </c>
      <c r="T46" s="98">
        <v>94.339371245587458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197.29467015836084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413.70556207695682</v>
      </c>
      <c r="L47" s="122">
        <f t="shared" si="20"/>
        <v>190.02589962330492</v>
      </c>
      <c r="M47" s="122">
        <f t="shared" si="20"/>
        <v>217.75315565245802</v>
      </c>
      <c r="N47" s="122">
        <f t="shared" si="20"/>
        <v>523.93814410889479</v>
      </c>
      <c r="O47" s="122">
        <f t="shared" si="20"/>
        <v>362.78205643707088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716.08887889576033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197.29467015836084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413.70556207695682</v>
      </c>
      <c r="L48" s="98">
        <f>IF(RES_hhdet_in_tes!L48=0,0,RES_hhdet_in_tes!L48*1000*11630/RES_hhdet_in_new!L45)</f>
        <v>190.02589962330492</v>
      </c>
      <c r="M48" s="98">
        <f>IF(RES_hhdet_in_tes!M48=0,0,RES_hhdet_in_tes!M48*1000*11630/RES_hhdet_in_new!M45)</f>
        <v>217.75315565245802</v>
      </c>
      <c r="N48" s="98">
        <f>IF(RES_hhdet_in_tes!N48=0,0,RES_hhdet_in_tes!N48*1000*11630/RES_hhdet_in_new!N45)</f>
        <v>523.93814410889479</v>
      </c>
      <c r="O48" s="98">
        <f>IF(RES_hhdet_in_tes!O48=0,0,RES_hhdet_in_tes!O48*1000*11630/RES_hhdet_in_new!O45)</f>
        <v>362.78205643707088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716.08887889576033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1167.8989258367733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1064.3134065852164</v>
      </c>
      <c r="L49" s="122">
        <v>1032.4557285131937</v>
      </c>
      <c r="M49" s="122">
        <v>1192.5538152049669</v>
      </c>
      <c r="N49" s="122">
        <v>1092.1930513278248</v>
      </c>
      <c r="O49" s="122">
        <v>1087.6793224638914</v>
      </c>
      <c r="P49" s="122">
        <v>0</v>
      </c>
      <c r="Q49" s="122">
        <v>0</v>
      </c>
      <c r="R49" s="122">
        <v>0</v>
      </c>
      <c r="S49" s="122">
        <v>0</v>
      </c>
      <c r="T49" s="122">
        <v>1051.7487987336772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1208.8931523819033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1081.6213675400725</v>
      </c>
      <c r="L50" s="98">
        <v>983.51277505027633</v>
      </c>
      <c r="M50" s="98">
        <v>1199.3521762257312</v>
      </c>
      <c r="N50" s="98">
        <v>1076.8653580264536</v>
      </c>
      <c r="O50" s="98">
        <v>1092.278388933988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1208.8967748183366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1082.9329397600491</v>
      </c>
      <c r="L51" s="98">
        <v>984.79043441344709</v>
      </c>
      <c r="M51" s="98">
        <v>1200.2416686294755</v>
      </c>
      <c r="N51" s="98">
        <v>1076.1982686545643</v>
      </c>
      <c r="O51" s="98">
        <v>1091.2560534258673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192.94014796057002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159.10552310809794</v>
      </c>
      <c r="L52" s="101">
        <v>136.38346670739415</v>
      </c>
      <c r="M52" s="101">
        <v>208.85826819295113</v>
      </c>
      <c r="N52" s="101">
        <v>135.60496202656654</v>
      </c>
      <c r="O52" s="101">
        <v>130.37582256962267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1015.9566268577664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923.82741665195135</v>
      </c>
      <c r="L53" s="104">
        <v>848.4069677060528</v>
      </c>
      <c r="M53" s="104">
        <v>991.38340043652443</v>
      </c>
      <c r="N53" s="104">
        <v>940.59330662799789</v>
      </c>
      <c r="O53" s="104">
        <v>960.88023085624457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1167.0536504868076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1032.7927608540188</v>
      </c>
      <c r="L54" s="101">
        <v>1099.752018011337</v>
      </c>
      <c r="M54" s="101">
        <v>1184.7985194421256</v>
      </c>
      <c r="N54" s="101">
        <v>1118.6015512783358</v>
      </c>
      <c r="O54" s="101">
        <v>1076.4258202261151</v>
      </c>
      <c r="P54" s="101">
        <v>0</v>
      </c>
      <c r="Q54" s="101">
        <v>0</v>
      </c>
      <c r="R54" s="101">
        <v>0</v>
      </c>
      <c r="S54" s="101">
        <v>0</v>
      </c>
      <c r="T54" s="101">
        <v>1051.7487987336772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1167.1231480298763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1034.2068858035736</v>
      </c>
      <c r="L55" s="104">
        <v>1101.4313996286671</v>
      </c>
      <c r="M55" s="104">
        <v>1185.7299088782756</v>
      </c>
      <c r="N55" s="104">
        <v>1119.066673670065</v>
      </c>
      <c r="O55" s="104">
        <v>1076.5848641093016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186.16960738565143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151.67442003512076</v>
      </c>
      <c r="L56" s="98">
        <v>153.57300616253696</v>
      </c>
      <c r="M56" s="98">
        <v>206.44803875533111</v>
      </c>
      <c r="N56" s="98">
        <v>140.73243135715416</v>
      </c>
      <c r="O56" s="98">
        <v>127.63854634624067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980.95354064422486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882.53246576845299</v>
      </c>
      <c r="L57" s="98">
        <v>947.85839346613011</v>
      </c>
      <c r="M57" s="98">
        <v>979.28187012294472</v>
      </c>
      <c r="N57" s="98">
        <v>978.33424231291076</v>
      </c>
      <c r="O57" s="98">
        <v>948.94631776306085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632.24386769445084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499.57115298594607</v>
      </c>
      <c r="L58" s="122">
        <v>473.5906373761195</v>
      </c>
      <c r="M58" s="122">
        <v>477.08944910686449</v>
      </c>
      <c r="N58" s="122">
        <v>413.45490267228973</v>
      </c>
      <c r="O58" s="122">
        <v>450.46964564517583</v>
      </c>
      <c r="P58" s="122">
        <v>0</v>
      </c>
      <c r="Q58" s="122">
        <v>0</v>
      </c>
      <c r="R58" s="122">
        <v>0</v>
      </c>
      <c r="S58" s="122">
        <v>0</v>
      </c>
      <c r="T58" s="122">
        <v>494.06302704604212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621.73163814089844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490.11810737187227</v>
      </c>
      <c r="L59" s="98">
        <v>476.90891907263773</v>
      </c>
      <c r="M59" s="98">
        <v>490.73408536059907</v>
      </c>
      <c r="N59" s="98">
        <v>420.39777522034234</v>
      </c>
      <c r="O59" s="98">
        <v>420.31122204095578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637.03647433564618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505.61794859034524</v>
      </c>
      <c r="L60" s="33">
        <v>471.70910251155908</v>
      </c>
      <c r="M60" s="33">
        <v>470.51519921181426</v>
      </c>
      <c r="N60" s="33">
        <v>408.86663240498842</v>
      </c>
      <c r="O60" s="33">
        <v>464.82568148807724</v>
      </c>
      <c r="P60" s="33">
        <v>0</v>
      </c>
      <c r="Q60" s="33">
        <v>0</v>
      </c>
      <c r="R60" s="33">
        <v>0</v>
      </c>
      <c r="S60" s="33">
        <v>0</v>
      </c>
      <c r="T60" s="33">
        <v>494.06302704604212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6947.0639816605826</v>
      </c>
      <c r="D62" s="117">
        <f t="shared" si="21"/>
        <v>6987.5448828271183</v>
      </c>
      <c r="E62" s="117">
        <f t="shared" si="21"/>
        <v>8474.0272173437861</v>
      </c>
      <c r="F62" s="117">
        <f t="shared" si="21"/>
        <v>7827.0010423917493</v>
      </c>
      <c r="G62" s="117">
        <f t="shared" si="21"/>
        <v>8138.2159291843363</v>
      </c>
      <c r="H62" s="117">
        <f t="shared" si="21"/>
        <v>7746.6675606225526</v>
      </c>
      <c r="I62" s="117">
        <f t="shared" si="21"/>
        <v>7471.7329466770461</v>
      </c>
      <c r="J62" s="117">
        <f t="shared" si="21"/>
        <v>7496.2505433715733</v>
      </c>
      <c r="K62" s="117">
        <f t="shared" si="21"/>
        <v>7561.5648563143532</v>
      </c>
      <c r="L62" s="117">
        <f t="shared" si="21"/>
        <v>7995.5378075900344</v>
      </c>
      <c r="M62" s="117">
        <f t="shared" si="21"/>
        <v>7692.9527302957567</v>
      </c>
      <c r="N62" s="117">
        <f t="shared" si="21"/>
        <v>7907.7381327662788</v>
      </c>
      <c r="O62" s="117">
        <f t="shared" si="21"/>
        <v>7711.5015452718717</v>
      </c>
      <c r="P62" s="117">
        <f t="shared" si="21"/>
        <v>6163.6461774587042</v>
      </c>
      <c r="Q62" s="117">
        <f t="shared" si="21"/>
        <v>6842.9993034203098</v>
      </c>
      <c r="R62" s="117">
        <f t="shared" ref="R62:V62" si="22">R63+R66+R68+R77</f>
        <v>6953.6578678006408</v>
      </c>
      <c r="S62" s="117">
        <f t="shared" si="22"/>
        <v>7069.4633006160529</v>
      </c>
      <c r="T62" s="117">
        <f t="shared" si="22"/>
        <v>6841.4314483089938</v>
      </c>
      <c r="U62" s="117">
        <f t="shared" si="22"/>
        <v>6376.5316085260229</v>
      </c>
      <c r="V62" s="117">
        <f t="shared" si="22"/>
        <v>5970.1922966299535</v>
      </c>
      <c r="W62" s="117">
        <f t="shared" ref="W62:Y62" si="23">W63+W66+W68+W77</f>
        <v>5913.1087705563941</v>
      </c>
      <c r="X62" s="117">
        <f t="shared" si="23"/>
        <v>4741.889375942189</v>
      </c>
      <c r="Y62" s="117">
        <f t="shared" si="23"/>
        <v>3704.9641652298906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4918.2288995446179</v>
      </c>
      <c r="D63" s="122">
        <f t="shared" si="24"/>
        <v>4739.7518417725059</v>
      </c>
      <c r="E63" s="122">
        <f t="shared" si="24"/>
        <v>5452.5719318140091</v>
      </c>
      <c r="F63" s="122">
        <f t="shared" si="24"/>
        <v>5744.0858094480573</v>
      </c>
      <c r="G63" s="122">
        <f t="shared" si="24"/>
        <v>6078.3352329123736</v>
      </c>
      <c r="H63" s="122">
        <f t="shared" si="24"/>
        <v>5605.9209589717675</v>
      </c>
      <c r="I63" s="122">
        <f t="shared" si="24"/>
        <v>5459.2575978974874</v>
      </c>
      <c r="J63" s="122">
        <f t="shared" si="24"/>
        <v>5513.9345057896617</v>
      </c>
      <c r="K63" s="122">
        <f t="shared" si="24"/>
        <v>5658.9919006756018</v>
      </c>
      <c r="L63" s="122">
        <f t="shared" si="24"/>
        <v>6171.5546691704503</v>
      </c>
      <c r="M63" s="122">
        <f t="shared" si="24"/>
        <v>5809.9078640647513</v>
      </c>
      <c r="N63" s="122">
        <f t="shared" si="24"/>
        <v>5836.4018464053934</v>
      </c>
      <c r="O63" s="122">
        <f t="shared" si="24"/>
        <v>5799.7593131979156</v>
      </c>
      <c r="P63" s="122">
        <f t="shared" si="24"/>
        <v>4626.8907943240592</v>
      </c>
      <c r="Q63" s="122">
        <f t="shared" si="24"/>
        <v>5234.4564315564903</v>
      </c>
      <c r="R63" s="122">
        <f t="shared" ref="R63:V63" si="25">SUM(R64:R65)</f>
        <v>5134.4437535376774</v>
      </c>
      <c r="S63" s="122">
        <f t="shared" si="25"/>
        <v>5075.1941388862688</v>
      </c>
      <c r="T63" s="122">
        <f t="shared" si="25"/>
        <v>4672.4602964087599</v>
      </c>
      <c r="U63" s="122">
        <f t="shared" si="25"/>
        <v>4380.8440959215386</v>
      </c>
      <c r="V63" s="122">
        <f t="shared" si="25"/>
        <v>4139.2418473783882</v>
      </c>
      <c r="W63" s="122">
        <f t="shared" ref="W63:Y63" si="26">SUM(W64:W65)</f>
        <v>4434.1910586511012</v>
      </c>
      <c r="X63" s="122">
        <f t="shared" si="26"/>
        <v>3489.8280920748639</v>
      </c>
      <c r="Y63" s="122">
        <f t="shared" si="26"/>
        <v>2616.026624595082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4797.764071324621</v>
      </c>
      <c r="D64" s="98">
        <v>4625.0462909920789</v>
      </c>
      <c r="E64" s="98">
        <v>5333.324777372005</v>
      </c>
      <c r="F64" s="98">
        <v>5611.1951583252048</v>
      </c>
      <c r="G64" s="98">
        <v>5939.6381560702348</v>
      </c>
      <c r="H64" s="98">
        <v>5481.8412925912298</v>
      </c>
      <c r="I64" s="98">
        <v>5342.4366975045887</v>
      </c>
      <c r="J64" s="98">
        <v>5401.2084086781069</v>
      </c>
      <c r="K64" s="98">
        <v>5545.1980402611034</v>
      </c>
      <c r="L64" s="98">
        <v>6043.7256966424602</v>
      </c>
      <c r="M64" s="98">
        <v>5689.3570961415326</v>
      </c>
      <c r="N64" s="98">
        <v>5723.5658050932543</v>
      </c>
      <c r="O64" s="98">
        <v>5680.7757472200019</v>
      </c>
      <c r="P64" s="98">
        <v>4529.528244461042</v>
      </c>
      <c r="Q64" s="98">
        <v>5135.1404897547009</v>
      </c>
      <c r="R64" s="98">
        <v>5037.3660399280816</v>
      </c>
      <c r="S64" s="98">
        <v>4979.97905139676</v>
      </c>
      <c r="T64" s="98">
        <v>4585.6839864138938</v>
      </c>
      <c r="U64" s="98">
        <v>4298.9891973393987</v>
      </c>
      <c r="V64" s="98">
        <v>4062.2818174649997</v>
      </c>
      <c r="W64" s="98">
        <v>4329.4644142024599</v>
      </c>
      <c r="X64" s="98">
        <v>3404.460500445924</v>
      </c>
      <c r="Y64" s="98">
        <v>2555.0662466360577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120.4648282199973</v>
      </c>
      <c r="D65" s="98">
        <v>114.70555078042746</v>
      </c>
      <c r="E65" s="98">
        <v>119.24715444200446</v>
      </c>
      <c r="F65" s="98">
        <v>132.8906511228526</v>
      </c>
      <c r="G65" s="98">
        <v>138.69707684213898</v>
      </c>
      <c r="H65" s="98">
        <v>124.0796663805381</v>
      </c>
      <c r="I65" s="98">
        <v>116.82090039289852</v>
      </c>
      <c r="J65" s="98">
        <v>112.72609711155464</v>
      </c>
      <c r="K65" s="98">
        <v>113.79386041449807</v>
      </c>
      <c r="L65" s="98">
        <v>127.82897252798983</v>
      </c>
      <c r="M65" s="98">
        <v>120.55076792321852</v>
      </c>
      <c r="N65" s="98">
        <v>112.83604131213929</v>
      </c>
      <c r="O65" s="98">
        <v>118.98356597791326</v>
      </c>
      <c r="P65" s="98">
        <v>97.362549863017563</v>
      </c>
      <c r="Q65" s="98">
        <v>99.315941801789293</v>
      </c>
      <c r="R65" s="98">
        <v>97.077713609595833</v>
      </c>
      <c r="S65" s="98">
        <v>95.215087489508434</v>
      </c>
      <c r="T65" s="98">
        <v>86.776309994865798</v>
      </c>
      <c r="U65" s="98">
        <v>81.854898582139541</v>
      </c>
      <c r="V65" s="98">
        <v>76.960029913388595</v>
      </c>
      <c r="W65" s="98">
        <v>104.72664444864108</v>
      </c>
      <c r="X65" s="98">
        <v>85.367591628939962</v>
      </c>
      <c r="Y65" s="98">
        <v>60.960377959024193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197.29400255660732</v>
      </c>
      <c r="D66" s="122">
        <f t="shared" si="27"/>
        <v>398.59055637588335</v>
      </c>
      <c r="E66" s="122">
        <f t="shared" si="27"/>
        <v>1211.979329421574</v>
      </c>
      <c r="F66" s="122">
        <f t="shared" si="27"/>
        <v>250.57713857245582</v>
      </c>
      <c r="G66" s="122">
        <f t="shared" si="27"/>
        <v>242.00163110130035</v>
      </c>
      <c r="H66" s="122">
        <f t="shared" si="27"/>
        <v>352.35582089531965</v>
      </c>
      <c r="I66" s="122">
        <f t="shared" si="27"/>
        <v>391.74321536571375</v>
      </c>
      <c r="J66" s="122">
        <f t="shared" si="27"/>
        <v>531.90459244315571</v>
      </c>
      <c r="K66" s="122">
        <f t="shared" si="27"/>
        <v>413.69710335269298</v>
      </c>
      <c r="L66" s="122">
        <f t="shared" si="27"/>
        <v>190.02907623519883</v>
      </c>
      <c r="M66" s="122">
        <f t="shared" si="27"/>
        <v>217.75742865538288</v>
      </c>
      <c r="N66" s="122">
        <f t="shared" si="27"/>
        <v>523.94541054170429</v>
      </c>
      <c r="O66" s="122">
        <f t="shared" si="27"/>
        <v>362.77866342520736</v>
      </c>
      <c r="P66" s="122">
        <f t="shared" si="27"/>
        <v>76.788912338305494</v>
      </c>
      <c r="Q66" s="122">
        <f t="shared" si="27"/>
        <v>143.32548118810331</v>
      </c>
      <c r="R66" s="122">
        <f t="shared" si="27"/>
        <v>316.16295177460012</v>
      </c>
      <c r="S66" s="122">
        <f t="shared" si="27"/>
        <v>444.17388601197689</v>
      </c>
      <c r="T66" s="122">
        <f t="shared" si="27"/>
        <v>622.19471636672142</v>
      </c>
      <c r="U66" s="122">
        <f t="shared" si="27"/>
        <v>460.72342405675062</v>
      </c>
      <c r="V66" s="122">
        <f t="shared" si="27"/>
        <v>257.45999403382541</v>
      </c>
      <c r="W66" s="122">
        <f t="shared" si="27"/>
        <v>77.436312687762495</v>
      </c>
      <c r="X66" s="122">
        <f t="shared" si="27"/>
        <v>187.55702620437549</v>
      </c>
      <c r="Y66" s="122">
        <f t="shared" si="27"/>
        <v>83.481948517578758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197.29400255660732</v>
      </c>
      <c r="D67" s="98">
        <f>IF(RES_hhdet_in_tes!D67=0,0,RES_hhdet_in_tes!D67*1000*11630/RES_hhdet_in_new!D64)</f>
        <v>398.59055637588335</v>
      </c>
      <c r="E67" s="98">
        <f>IF(RES_hhdet_in_tes!E67=0,0,RES_hhdet_in_tes!E67*1000*11630/RES_hhdet_in_new!E64)</f>
        <v>1211.979329421574</v>
      </c>
      <c r="F67" s="98">
        <f>IF(RES_hhdet_in_tes!F67=0,0,RES_hhdet_in_tes!F67*1000*11630/RES_hhdet_in_new!F64)</f>
        <v>250.57713857245582</v>
      </c>
      <c r="G67" s="98">
        <f>IF(RES_hhdet_in_tes!G67=0,0,RES_hhdet_in_tes!G67*1000*11630/RES_hhdet_in_new!G64)</f>
        <v>242.00163110130035</v>
      </c>
      <c r="H67" s="98">
        <f>IF(RES_hhdet_in_tes!H67=0,0,RES_hhdet_in_tes!H67*1000*11630/RES_hhdet_in_new!H64)</f>
        <v>352.35582089531965</v>
      </c>
      <c r="I67" s="98">
        <f>IF(RES_hhdet_in_tes!I67=0,0,RES_hhdet_in_tes!I67*1000*11630/RES_hhdet_in_new!I64)</f>
        <v>391.74321536571375</v>
      </c>
      <c r="J67" s="98">
        <f>IF(RES_hhdet_in_tes!J67=0,0,RES_hhdet_in_tes!J67*1000*11630/RES_hhdet_in_new!J64)</f>
        <v>531.90459244315571</v>
      </c>
      <c r="K67" s="98">
        <f>IF(RES_hhdet_in_tes!K67=0,0,RES_hhdet_in_tes!K67*1000*11630/RES_hhdet_in_new!K64)</f>
        <v>413.69710335269298</v>
      </c>
      <c r="L67" s="98">
        <f>IF(RES_hhdet_in_tes!L67=0,0,RES_hhdet_in_tes!L67*1000*11630/RES_hhdet_in_new!L64)</f>
        <v>190.02907623519883</v>
      </c>
      <c r="M67" s="98">
        <f>IF(RES_hhdet_in_tes!M67=0,0,RES_hhdet_in_tes!M67*1000*11630/RES_hhdet_in_new!M64)</f>
        <v>217.75742865538288</v>
      </c>
      <c r="N67" s="98">
        <f>IF(RES_hhdet_in_tes!N67=0,0,RES_hhdet_in_tes!N67*1000*11630/RES_hhdet_in_new!N64)</f>
        <v>523.94541054170429</v>
      </c>
      <c r="O67" s="98">
        <f>IF(RES_hhdet_in_tes!O67=0,0,RES_hhdet_in_tes!O67*1000*11630/RES_hhdet_in_new!O64)</f>
        <v>362.77866342520736</v>
      </c>
      <c r="P67" s="98">
        <f>IF(RES_hhdet_in_tes!P67=0,0,RES_hhdet_in_tes!P67*1000*11630/RES_hhdet_in_new!P64)</f>
        <v>76.788912338305494</v>
      </c>
      <c r="Q67" s="98">
        <f>IF(RES_hhdet_in_tes!Q67=0,0,RES_hhdet_in_tes!Q67*1000*11630/RES_hhdet_in_new!Q64)</f>
        <v>143.32548118810331</v>
      </c>
      <c r="R67" s="98">
        <f>IF(RES_hhdet_in_tes!R67=0,0,RES_hhdet_in_tes!R67*1000*11630/RES_hhdet_in_new!R64)</f>
        <v>316.16295177460012</v>
      </c>
      <c r="S67" s="98">
        <f>IF(RES_hhdet_in_tes!S67=0,0,RES_hhdet_in_tes!S67*1000*11630/RES_hhdet_in_new!S64)</f>
        <v>444.17388601197689</v>
      </c>
      <c r="T67" s="98">
        <f>IF(RES_hhdet_in_tes!T67=0,0,RES_hhdet_in_tes!T67*1000*11630/RES_hhdet_in_new!T64)</f>
        <v>622.19471636672142</v>
      </c>
      <c r="U67" s="98">
        <f>IF(RES_hhdet_in_tes!U67=0,0,RES_hhdet_in_tes!U67*1000*11630/RES_hhdet_in_new!U64)</f>
        <v>460.72342405675062</v>
      </c>
      <c r="V67" s="98">
        <f>IF(RES_hhdet_in_tes!V67=0,0,RES_hhdet_in_tes!V67*1000*11630/RES_hhdet_in_new!V64)</f>
        <v>257.45999403382541</v>
      </c>
      <c r="W67" s="98">
        <f>IF(RES_hhdet_in_tes!W67=0,0,RES_hhdet_in_tes!W67*1000*11630/RES_hhdet_in_new!W64)</f>
        <v>77.436312687762495</v>
      </c>
      <c r="X67" s="98">
        <f>IF(RES_hhdet_in_tes!X67=0,0,RES_hhdet_in_tes!X67*1000*11630/RES_hhdet_in_new!X64)</f>
        <v>187.55702620437549</v>
      </c>
      <c r="Y67" s="98">
        <f>IF(RES_hhdet_in_tes!Y67=0,0,RES_hhdet_in_tes!Y67*1000*11630/RES_hhdet_in_new!Y64)</f>
        <v>83.481948517578758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1199.0692063847011</v>
      </c>
      <c r="D68" s="122">
        <v>1210.5941755735712</v>
      </c>
      <c r="E68" s="122">
        <v>1190.5674749529783</v>
      </c>
      <c r="F68" s="122">
        <v>1183.2160321214553</v>
      </c>
      <c r="G68" s="122">
        <v>1183.2301175277719</v>
      </c>
      <c r="H68" s="122">
        <v>1164.2374965273907</v>
      </c>
      <c r="I68" s="122">
        <v>1084.6028673943431</v>
      </c>
      <c r="J68" s="122">
        <v>974.4036004039325</v>
      </c>
      <c r="K68" s="122">
        <v>1004.811824585487</v>
      </c>
      <c r="L68" s="122">
        <v>1145.643417524552</v>
      </c>
      <c r="M68" s="122">
        <v>1153.0508584714685</v>
      </c>
      <c r="N68" s="122">
        <v>1142.4918027550098</v>
      </c>
      <c r="O68" s="122">
        <v>1103.5874337127561</v>
      </c>
      <c r="P68" s="122">
        <v>1061.4691482266849</v>
      </c>
      <c r="Q68" s="122">
        <v>1044.7776933679161</v>
      </c>
      <c r="R68" s="122">
        <v>1069.587726092687</v>
      </c>
      <c r="S68" s="122">
        <v>1058.2697285144138</v>
      </c>
      <c r="T68" s="122">
        <v>1061.106976144134</v>
      </c>
      <c r="U68" s="122">
        <v>1040.5024429107768</v>
      </c>
      <c r="V68" s="122">
        <v>1043.9119214186944</v>
      </c>
      <c r="W68" s="122">
        <v>900.26222098190533</v>
      </c>
      <c r="X68" s="122">
        <v>668.33989368717209</v>
      </c>
      <c r="Y68" s="122">
        <v>629.84140003244943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1207.4926932505357</v>
      </c>
      <c r="D69" s="98">
        <v>1204.2541038353804</v>
      </c>
      <c r="E69" s="98">
        <v>1214.7901994388621</v>
      </c>
      <c r="F69" s="98">
        <v>1144.8041451645561</v>
      </c>
      <c r="G69" s="98">
        <v>1183.2278785189344</v>
      </c>
      <c r="H69" s="98">
        <v>1164.2354255953624</v>
      </c>
      <c r="I69" s="98">
        <v>1084.5980417164994</v>
      </c>
      <c r="J69" s="98">
        <v>965.24357610874483</v>
      </c>
      <c r="K69" s="98">
        <v>1004.3564528252932</v>
      </c>
      <c r="L69" s="98">
        <v>1145.6225309431334</v>
      </c>
      <c r="M69" s="98">
        <v>1149.7571767936381</v>
      </c>
      <c r="N69" s="98">
        <v>1144.9735975311944</v>
      </c>
      <c r="O69" s="98">
        <v>1104.2693275655242</v>
      </c>
      <c r="P69" s="98">
        <v>1061.4488756888798</v>
      </c>
      <c r="Q69" s="98">
        <v>1044.7578379906697</v>
      </c>
      <c r="R69" s="98">
        <v>1069.8031133094798</v>
      </c>
      <c r="S69" s="98">
        <v>1058.2394822570484</v>
      </c>
      <c r="T69" s="98">
        <v>1062.0020712620142</v>
      </c>
      <c r="U69" s="98">
        <v>1039.7645473496871</v>
      </c>
      <c r="V69" s="98">
        <v>1042.4986709565444</v>
      </c>
      <c r="W69" s="98">
        <v>899.80543354597512</v>
      </c>
      <c r="X69" s="98">
        <v>669.06013318560645</v>
      </c>
      <c r="Y69" s="98">
        <v>628.59272438083269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1207.5589037447292</v>
      </c>
      <c r="D70" s="98">
        <v>1204.3505112684995</v>
      </c>
      <c r="E70" s="98">
        <v>1215.1380456988113</v>
      </c>
      <c r="F70" s="98">
        <v>1145.0111014278643</v>
      </c>
      <c r="G70" s="98">
        <v>1184.5147952180857</v>
      </c>
      <c r="H70" s="98">
        <v>1165.6515227343343</v>
      </c>
      <c r="I70" s="98">
        <v>1086.3039901816194</v>
      </c>
      <c r="J70" s="98">
        <v>967.06505269753541</v>
      </c>
      <c r="K70" s="98">
        <v>1006.7378664807574</v>
      </c>
      <c r="L70" s="98">
        <v>1148.7167163319862</v>
      </c>
      <c r="M70" s="98">
        <v>1151.6397406865278</v>
      </c>
      <c r="N70" s="98">
        <v>1146.7929256310567</v>
      </c>
      <c r="O70" s="98">
        <v>1105.8553493924139</v>
      </c>
      <c r="P70" s="98">
        <v>1063.967989740579</v>
      </c>
      <c r="Q70" s="98">
        <v>1047.8408232224908</v>
      </c>
      <c r="R70" s="98">
        <v>1073.0835761573655</v>
      </c>
      <c r="S70" s="98">
        <v>1060.9815124560484</v>
      </c>
      <c r="T70" s="98">
        <v>1064.4656561904897</v>
      </c>
      <c r="U70" s="98">
        <v>1042.1321810646273</v>
      </c>
      <c r="V70" s="98">
        <v>1045.7131924065034</v>
      </c>
      <c r="W70" s="98">
        <v>906.28714745748368</v>
      </c>
      <c r="X70" s="98">
        <v>681.81323367964956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192.7351268685519</v>
      </c>
      <c r="D71" s="101">
        <v>224.69461361926912</v>
      </c>
      <c r="E71" s="101">
        <v>189.70127768416435</v>
      </c>
      <c r="F71" s="101">
        <v>221.49291919752994</v>
      </c>
      <c r="G71" s="101">
        <v>191.72874873220232</v>
      </c>
      <c r="H71" s="101">
        <v>184.11616136100525</v>
      </c>
      <c r="I71" s="101">
        <v>158.98136475904334</v>
      </c>
      <c r="J71" s="101">
        <v>177.7769629515993</v>
      </c>
      <c r="K71" s="101">
        <v>147.00710125687195</v>
      </c>
      <c r="L71" s="101">
        <v>161.55866308885015</v>
      </c>
      <c r="M71" s="101">
        <v>199.77645272012256</v>
      </c>
      <c r="N71" s="101">
        <v>145.19515337628917</v>
      </c>
      <c r="O71" s="101">
        <v>132.4788275448505</v>
      </c>
      <c r="P71" s="101">
        <v>213.91678468015795</v>
      </c>
      <c r="Q71" s="101">
        <v>136.70960358322216</v>
      </c>
      <c r="R71" s="101">
        <v>134.44526801486663</v>
      </c>
      <c r="S71" s="101">
        <v>144.85463972123736</v>
      </c>
      <c r="T71" s="101">
        <v>133.62961262053088</v>
      </c>
      <c r="U71" s="101">
        <v>153.73085959362547</v>
      </c>
      <c r="V71" s="101">
        <v>171.03956103355665</v>
      </c>
      <c r="W71" s="101">
        <v>199.65567442649282</v>
      </c>
      <c r="X71" s="101">
        <v>73.28781782415048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1014.8237768761774</v>
      </c>
      <c r="D72" s="104">
        <v>979.6558976492305</v>
      </c>
      <c r="E72" s="104">
        <v>1025.436768014647</v>
      </c>
      <c r="F72" s="104">
        <v>923.51818223033456</v>
      </c>
      <c r="G72" s="104">
        <v>992.78604648588328</v>
      </c>
      <c r="H72" s="104">
        <v>981.53536137332912</v>
      </c>
      <c r="I72" s="104">
        <v>927.32262542257592</v>
      </c>
      <c r="J72" s="104">
        <v>789.28808974593619</v>
      </c>
      <c r="K72" s="104">
        <v>859.73076522388556</v>
      </c>
      <c r="L72" s="104">
        <v>987.15805324313601</v>
      </c>
      <c r="M72" s="104">
        <v>951.86328796640532</v>
      </c>
      <c r="N72" s="104">
        <v>1001.5977722547675</v>
      </c>
      <c r="O72" s="104">
        <v>973.37652184756337</v>
      </c>
      <c r="P72" s="104">
        <v>850.05120506042124</v>
      </c>
      <c r="Q72" s="104">
        <v>911.13121963926858</v>
      </c>
      <c r="R72" s="104">
        <v>938.63830814249889</v>
      </c>
      <c r="S72" s="104">
        <v>916.12687273481129</v>
      </c>
      <c r="T72" s="104">
        <v>930.83604356995897</v>
      </c>
      <c r="U72" s="104">
        <v>888.40132147100189</v>
      </c>
      <c r="V72" s="104">
        <v>874.6736313729466</v>
      </c>
      <c r="W72" s="104">
        <v>706.63147303099095</v>
      </c>
      <c r="X72" s="104">
        <v>608.52541585549898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1167.0536504868073</v>
      </c>
      <c r="D73" s="101">
        <v>1223.5539571404815</v>
      </c>
      <c r="E73" s="101">
        <v>1153.4930644758426</v>
      </c>
      <c r="F73" s="101">
        <v>1213.8319873669866</v>
      </c>
      <c r="G73" s="101">
        <v>0</v>
      </c>
      <c r="H73" s="101">
        <v>0</v>
      </c>
      <c r="I73" s="101">
        <v>0</v>
      </c>
      <c r="J73" s="101">
        <v>1048.7235051406158</v>
      </c>
      <c r="K73" s="101">
        <v>1032.792760854019</v>
      </c>
      <c r="L73" s="101">
        <v>0</v>
      </c>
      <c r="M73" s="101">
        <v>1184.7985194421251</v>
      </c>
      <c r="N73" s="101">
        <v>1118.6015512783358</v>
      </c>
      <c r="O73" s="101">
        <v>1076.4258202261149</v>
      </c>
      <c r="P73" s="101">
        <v>0</v>
      </c>
      <c r="Q73" s="101">
        <v>0</v>
      </c>
      <c r="R73" s="101">
        <v>1051.9674579586301</v>
      </c>
      <c r="S73" s="101">
        <v>1057.4974093448843</v>
      </c>
      <c r="T73" s="101">
        <v>1051.7487987336774</v>
      </c>
      <c r="U73" s="101">
        <v>1056.8045735812855</v>
      </c>
      <c r="V73" s="101">
        <v>1057.6875858005565</v>
      </c>
      <c r="W73" s="101">
        <v>0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1167.1231480298763</v>
      </c>
      <c r="D74" s="104">
        <v>1223.7093890622725</v>
      </c>
      <c r="E74" s="104">
        <v>1153.7725373767903</v>
      </c>
      <c r="F74" s="104">
        <v>1214.1398535068276</v>
      </c>
      <c r="G74" s="104">
        <v>0</v>
      </c>
      <c r="H74" s="104">
        <v>0</v>
      </c>
      <c r="I74" s="104">
        <v>0</v>
      </c>
      <c r="J74" s="104">
        <v>1050.1723442607349</v>
      </c>
      <c r="K74" s="104">
        <v>1034.2068858035736</v>
      </c>
      <c r="L74" s="104">
        <v>0</v>
      </c>
      <c r="M74" s="104">
        <v>1185.7299088782756</v>
      </c>
      <c r="N74" s="104">
        <v>1119.066673670065</v>
      </c>
      <c r="O74" s="104">
        <v>1076.5848641093014</v>
      </c>
      <c r="P74" s="104">
        <v>0</v>
      </c>
      <c r="Q74" s="104">
        <v>0</v>
      </c>
      <c r="R74" s="104">
        <v>1054.073631382917</v>
      </c>
      <c r="S74" s="104">
        <v>1060.5958947524673</v>
      </c>
      <c r="T74" s="104">
        <v>1054.905583493181</v>
      </c>
      <c r="U74" s="104">
        <v>1058.8696826332059</v>
      </c>
      <c r="V74" s="104">
        <v>1060.3179638967872</v>
      </c>
      <c r="W74" s="104">
        <v>0</v>
      </c>
      <c r="X74" s="104">
        <v>636.99362437737921</v>
      </c>
      <c r="Y74" s="104">
        <v>678.15964126854033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186.16960738565143</v>
      </c>
      <c r="D75" s="98">
        <v>228.36357933090861</v>
      </c>
      <c r="E75" s="98">
        <v>179.89222971005117</v>
      </c>
      <c r="F75" s="98">
        <v>235.05325907807725</v>
      </c>
      <c r="G75" s="98">
        <v>0</v>
      </c>
      <c r="H75" s="98">
        <v>0</v>
      </c>
      <c r="I75" s="98">
        <v>0</v>
      </c>
      <c r="J75" s="98">
        <v>194.53974843511818</v>
      </c>
      <c r="K75" s="98">
        <v>151.67442003512076</v>
      </c>
      <c r="L75" s="98">
        <v>0</v>
      </c>
      <c r="M75" s="98">
        <v>206.44803875533105</v>
      </c>
      <c r="N75" s="98">
        <v>140.73243135715418</v>
      </c>
      <c r="O75" s="98">
        <v>127.6385463462407</v>
      </c>
      <c r="P75" s="98">
        <v>0</v>
      </c>
      <c r="Q75" s="98">
        <v>0</v>
      </c>
      <c r="R75" s="98">
        <v>131.17167770567571</v>
      </c>
      <c r="S75" s="98">
        <v>144.87920041221454</v>
      </c>
      <c r="T75" s="98">
        <v>131.01520621891774</v>
      </c>
      <c r="U75" s="98">
        <v>157.15670670912041</v>
      </c>
      <c r="V75" s="98">
        <v>175.5369804880275</v>
      </c>
      <c r="W75" s="98">
        <v>0</v>
      </c>
      <c r="X75" s="98">
        <v>5.9256551982557353</v>
      </c>
      <c r="Y75" s="98">
        <v>117.97404221565401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980.95354064422497</v>
      </c>
      <c r="D76" s="98">
        <v>995.34580973136383</v>
      </c>
      <c r="E76" s="98">
        <v>973.8803076667391</v>
      </c>
      <c r="F76" s="98">
        <v>979.08659442875046</v>
      </c>
      <c r="G76" s="98">
        <v>0</v>
      </c>
      <c r="H76" s="98">
        <v>0</v>
      </c>
      <c r="I76" s="98">
        <v>0</v>
      </c>
      <c r="J76" s="98">
        <v>855.6325958256167</v>
      </c>
      <c r="K76" s="98">
        <v>882.53246576845277</v>
      </c>
      <c r="L76" s="98">
        <v>0</v>
      </c>
      <c r="M76" s="98">
        <v>979.28187012294484</v>
      </c>
      <c r="N76" s="98">
        <v>978.3342423129111</v>
      </c>
      <c r="O76" s="98">
        <v>948.94631776306096</v>
      </c>
      <c r="P76" s="98">
        <v>0</v>
      </c>
      <c r="Q76" s="98">
        <v>0</v>
      </c>
      <c r="R76" s="98">
        <v>922.90195367724118</v>
      </c>
      <c r="S76" s="98">
        <v>915.71669434025296</v>
      </c>
      <c r="T76" s="98">
        <v>923.8903772742633</v>
      </c>
      <c r="U76" s="98">
        <v>901.7129759240853</v>
      </c>
      <c r="V76" s="98">
        <v>884.78098340875988</v>
      </c>
      <c r="W76" s="98">
        <v>0</v>
      </c>
      <c r="X76" s="98">
        <v>631.06796917912345</v>
      </c>
      <c r="Y76" s="98">
        <v>560.18559905288635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632.47187317465625</v>
      </c>
      <c r="D77" s="122">
        <v>638.60830910515756</v>
      </c>
      <c r="E77" s="122">
        <v>618.90848115522533</v>
      </c>
      <c r="F77" s="122">
        <v>649.12206224978138</v>
      </c>
      <c r="G77" s="122">
        <v>634.64894764289068</v>
      </c>
      <c r="H77" s="122">
        <v>624.15328422807374</v>
      </c>
      <c r="I77" s="122">
        <v>536.12926601950176</v>
      </c>
      <c r="J77" s="122">
        <v>476.00784473482338</v>
      </c>
      <c r="K77" s="122">
        <v>484.06402770057093</v>
      </c>
      <c r="L77" s="122">
        <v>488.31064465983286</v>
      </c>
      <c r="M77" s="122">
        <v>512.23657910415511</v>
      </c>
      <c r="N77" s="122">
        <v>404.89907306417069</v>
      </c>
      <c r="O77" s="122">
        <v>445.3761349359927</v>
      </c>
      <c r="P77" s="122">
        <v>398.4973225696541</v>
      </c>
      <c r="Q77" s="122">
        <v>420.43969730780015</v>
      </c>
      <c r="R77" s="122">
        <v>433.46343639567544</v>
      </c>
      <c r="S77" s="122">
        <v>491.82554720339368</v>
      </c>
      <c r="T77" s="122">
        <v>485.66945938937829</v>
      </c>
      <c r="U77" s="122">
        <v>494.4616456369568</v>
      </c>
      <c r="V77" s="122">
        <v>529.57853379904566</v>
      </c>
      <c r="W77" s="122">
        <v>501.21917823562501</v>
      </c>
      <c r="X77" s="122">
        <v>396.16436397577752</v>
      </c>
      <c r="Y77" s="122">
        <v>375.6141920847806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631.8005563671893</v>
      </c>
      <c r="D78" s="98">
        <v>637.87850817949607</v>
      </c>
      <c r="E78" s="98">
        <v>630.10594346313678</v>
      </c>
      <c r="F78" s="98">
        <v>624.35533382295853</v>
      </c>
      <c r="G78" s="98">
        <v>644.32313161844195</v>
      </c>
      <c r="H78" s="98">
        <v>625.80567042827136</v>
      </c>
      <c r="I78" s="98">
        <v>529.69931636836941</v>
      </c>
      <c r="J78" s="98">
        <v>467.37026359146421</v>
      </c>
      <c r="K78" s="98">
        <v>483.19835655182158</v>
      </c>
      <c r="L78" s="98">
        <v>492.46269099872438</v>
      </c>
      <c r="M78" s="98">
        <v>514.36793488315232</v>
      </c>
      <c r="N78" s="98">
        <v>404.51997590647454</v>
      </c>
      <c r="O78" s="98">
        <v>443.54898178490663</v>
      </c>
      <c r="P78" s="98">
        <v>398.87165154411451</v>
      </c>
      <c r="Q78" s="98">
        <v>419.75491281801322</v>
      </c>
      <c r="R78" s="98">
        <v>433.54037948725727</v>
      </c>
      <c r="S78" s="98">
        <v>491.77570426132763</v>
      </c>
      <c r="T78" s="98">
        <v>485.23840991067885</v>
      </c>
      <c r="U78" s="98">
        <v>494.44480997669399</v>
      </c>
      <c r="V78" s="98">
        <v>530.21512899885556</v>
      </c>
      <c r="W78" s="98">
        <v>502.62102438554928</v>
      </c>
      <c r="X78" s="98">
        <v>400.51021906605217</v>
      </c>
      <c r="Y78" s="98">
        <v>367.33544464811979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637.03647433564618</v>
      </c>
      <c r="D79" s="33">
        <v>642.31515001244736</v>
      </c>
      <c r="E79" s="33">
        <v>585.36494048872282</v>
      </c>
      <c r="F79" s="33">
        <v>702.53962542680938</v>
      </c>
      <c r="G79" s="33">
        <v>569.31702927617118</v>
      </c>
      <c r="H79" s="33">
        <v>615.52774570654628</v>
      </c>
      <c r="I79" s="33">
        <v>563.46740085965496</v>
      </c>
      <c r="J79" s="33">
        <v>501.9017366809145</v>
      </c>
      <c r="K79" s="33">
        <v>505.61794859034518</v>
      </c>
      <c r="L79" s="33">
        <v>471.70910251155919</v>
      </c>
      <c r="M79" s="33">
        <v>470.51519921181426</v>
      </c>
      <c r="N79" s="33">
        <v>408.86663240498842</v>
      </c>
      <c r="O79" s="33">
        <v>464.82568148807724</v>
      </c>
      <c r="P79" s="33">
        <v>390.18364263610442</v>
      </c>
      <c r="Q79" s="33">
        <v>424.2426564402943</v>
      </c>
      <c r="R79" s="33">
        <v>419.12995650019292</v>
      </c>
      <c r="S79" s="33">
        <v>496.24736394777108</v>
      </c>
      <c r="T79" s="33">
        <v>494.06302704604207</v>
      </c>
      <c r="U79" s="33">
        <v>496.37820433083385</v>
      </c>
      <c r="V79" s="33">
        <v>520.25780238190919</v>
      </c>
      <c r="W79" s="33">
        <v>491.80313345240887</v>
      </c>
      <c r="X79" s="33">
        <v>374.80450286880671</v>
      </c>
      <c r="Y79" s="33">
        <v>400.86110741450551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6152.5115884309153</v>
      </c>
      <c r="D81" s="117">
        <f t="shared" si="28"/>
        <v>7294.9487966358374</v>
      </c>
      <c r="E81" s="117">
        <f t="shared" si="28"/>
        <v>9961.6194212432129</v>
      </c>
      <c r="F81" s="117">
        <f t="shared" si="28"/>
        <v>6182.4815977426442</v>
      </c>
      <c r="G81" s="117">
        <f t="shared" si="28"/>
        <v>7700.332891523828</v>
      </c>
      <c r="H81" s="117">
        <f t="shared" si="28"/>
        <v>7519.2030083388599</v>
      </c>
      <c r="I81" s="117">
        <f t="shared" si="28"/>
        <v>8234.9403576318509</v>
      </c>
      <c r="J81" s="117">
        <f t="shared" si="28"/>
        <v>9164.7083680882206</v>
      </c>
      <c r="K81" s="117">
        <f t="shared" si="28"/>
        <v>8668.5818299518814</v>
      </c>
      <c r="L81" s="117">
        <f t="shared" si="28"/>
        <v>8122.2379791171461</v>
      </c>
      <c r="M81" s="117">
        <f t="shared" si="28"/>
        <v>5914.3225278226319</v>
      </c>
      <c r="N81" s="117">
        <f t="shared" si="28"/>
        <v>7956.7767044072316</v>
      </c>
      <c r="O81" s="117">
        <f t="shared" si="28"/>
        <v>7741.2028540355805</v>
      </c>
      <c r="P81" s="117">
        <f t="shared" si="28"/>
        <v>6302.8168562519313</v>
      </c>
      <c r="Q81" s="117">
        <f t="shared" si="28"/>
        <v>6851.4460763508523</v>
      </c>
      <c r="R81" s="117">
        <f t="shared" ref="R81:V81" si="29">R82+R85+R87+R100</f>
        <v>6735.6087568607672</v>
      </c>
      <c r="S81" s="117">
        <f t="shared" si="29"/>
        <v>7214.6891788849598</v>
      </c>
      <c r="T81" s="117">
        <f t="shared" si="29"/>
        <v>6856.6910728763251</v>
      </c>
      <c r="U81" s="117">
        <f t="shared" si="29"/>
        <v>6489.2180449290408</v>
      </c>
      <c r="V81" s="117">
        <f t="shared" si="29"/>
        <v>5923.9388703232808</v>
      </c>
      <c r="W81" s="117">
        <f t="shared" ref="W81:Y81" si="30">W82+W85+W87+W100</f>
        <v>5767.663150946275</v>
      </c>
      <c r="X81" s="117">
        <f t="shared" si="30"/>
        <v>4768.4948391547059</v>
      </c>
      <c r="Y81" s="117">
        <f t="shared" si="30"/>
        <v>3958.8390169519248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4152.0393784815706</v>
      </c>
      <c r="D82" s="122">
        <f t="shared" si="31"/>
        <v>5041.0033516960229</v>
      </c>
      <c r="E82" s="122">
        <f t="shared" si="31"/>
        <v>6988.8721209446676</v>
      </c>
      <c r="F82" s="122">
        <f t="shared" si="31"/>
        <v>4021.0086493403828</v>
      </c>
      <c r="G82" s="122">
        <f t="shared" si="31"/>
        <v>5710.25797512803</v>
      </c>
      <c r="H82" s="122">
        <f t="shared" si="31"/>
        <v>5409.0413906804397</v>
      </c>
      <c r="I82" s="122">
        <f t="shared" si="31"/>
        <v>6215.5048589494345</v>
      </c>
      <c r="J82" s="122">
        <f t="shared" si="31"/>
        <v>7084.1713731331556</v>
      </c>
      <c r="K82" s="122">
        <f t="shared" si="31"/>
        <v>6729.5619031151855</v>
      </c>
      <c r="L82" s="122">
        <f t="shared" si="31"/>
        <v>6358.633463326074</v>
      </c>
      <c r="M82" s="122">
        <f t="shared" si="31"/>
        <v>4022.4663768727028</v>
      </c>
      <c r="N82" s="122">
        <f t="shared" si="31"/>
        <v>5895.6630469605343</v>
      </c>
      <c r="O82" s="122">
        <f t="shared" si="31"/>
        <v>5849.5396650777921</v>
      </c>
      <c r="P82" s="122">
        <f t="shared" si="31"/>
        <v>4730.5777631878036</v>
      </c>
      <c r="Q82" s="122">
        <f t="shared" si="31"/>
        <v>5241.5972659674226</v>
      </c>
      <c r="R82" s="122">
        <f t="shared" ref="R82:V82" si="32">SUM(R83:R84)</f>
        <v>4946.5644218021498</v>
      </c>
      <c r="S82" s="122">
        <f t="shared" si="32"/>
        <v>5209.6888556806507</v>
      </c>
      <c r="T82" s="122">
        <f t="shared" si="32"/>
        <v>4683.7276579903319</v>
      </c>
      <c r="U82" s="122">
        <f t="shared" si="32"/>
        <v>4488.2323571997804</v>
      </c>
      <c r="V82" s="122">
        <f t="shared" si="32"/>
        <v>4155.6698179137938</v>
      </c>
      <c r="W82" s="122">
        <f t="shared" ref="W82:Y82" si="33">SUM(W83:W84)</f>
        <v>4331.5052829410761</v>
      </c>
      <c r="X82" s="122">
        <f t="shared" si="33"/>
        <v>3501.1210749369907</v>
      </c>
      <c r="Y82" s="122">
        <f t="shared" si="33"/>
        <v>2814.3425372988127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4110.7533800522197</v>
      </c>
      <c r="D83" s="98">
        <v>4991.4859108237952</v>
      </c>
      <c r="E83" s="98">
        <v>6926.9208515156752</v>
      </c>
      <c r="F83" s="98">
        <v>3983.274093831672</v>
      </c>
      <c r="G83" s="98">
        <v>5657.4152305472226</v>
      </c>
      <c r="H83" s="98">
        <v>5360.5080591873821</v>
      </c>
      <c r="I83" s="98">
        <v>6161.6114735177443</v>
      </c>
      <c r="J83" s="98">
        <v>7025.5208280551205</v>
      </c>
      <c r="K83" s="98">
        <v>6674.7722922834755</v>
      </c>
      <c r="L83" s="98">
        <v>6305.2889767070146</v>
      </c>
      <c r="M83" s="98">
        <v>3988.6603729381841</v>
      </c>
      <c r="N83" s="98">
        <v>5849.5352709574545</v>
      </c>
      <c r="O83" s="98">
        <v>5800.9395090762227</v>
      </c>
      <c r="P83" s="98">
        <v>4690.2508454896988</v>
      </c>
      <c r="Q83" s="98">
        <v>5201.3586138476785</v>
      </c>
      <c r="R83" s="98">
        <v>4908.7249799971041</v>
      </c>
      <c r="S83" s="98">
        <v>5170.1484374798702</v>
      </c>
      <c r="T83" s="98">
        <v>4648.5413463223213</v>
      </c>
      <c r="U83" s="98">
        <v>4454.3074628685799</v>
      </c>
      <c r="V83" s="98">
        <v>4124.4149603742735</v>
      </c>
      <c r="W83" s="98">
        <v>4289.9965053447222</v>
      </c>
      <c r="X83" s="98">
        <v>3466.3532486068034</v>
      </c>
      <c r="Y83" s="98">
        <v>2787.7378954844303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41.285998429351146</v>
      </c>
      <c r="D84" s="98">
        <v>49.517440872227375</v>
      </c>
      <c r="E84" s="98">
        <v>61.95126942899207</v>
      </c>
      <c r="F84" s="98">
        <v>37.734555508710955</v>
      </c>
      <c r="G84" s="98">
        <v>52.842744580807562</v>
      </c>
      <c r="H84" s="98">
        <v>48.533331493057766</v>
      </c>
      <c r="I84" s="98">
        <v>53.893385431690561</v>
      </c>
      <c r="J84" s="98">
        <v>58.650545078034909</v>
      </c>
      <c r="K84" s="98">
        <v>54.789610831709851</v>
      </c>
      <c r="L84" s="98">
        <v>53.344486619059062</v>
      </c>
      <c r="M84" s="98">
        <v>33.806003934518891</v>
      </c>
      <c r="N84" s="98">
        <v>46.127776003079767</v>
      </c>
      <c r="O84" s="98">
        <v>48.600156001569012</v>
      </c>
      <c r="P84" s="98">
        <v>40.326917698104531</v>
      </c>
      <c r="Q84" s="98">
        <v>40.238652119744266</v>
      </c>
      <c r="R84" s="98">
        <v>37.839441805045489</v>
      </c>
      <c r="S84" s="98">
        <v>39.540418200780962</v>
      </c>
      <c r="T84" s="98">
        <v>35.186311668011044</v>
      </c>
      <c r="U84" s="98">
        <v>33.924894331200115</v>
      </c>
      <c r="V84" s="98">
        <v>31.254857539520387</v>
      </c>
      <c r="W84" s="98">
        <v>41.508777596354165</v>
      </c>
      <c r="X84" s="98">
        <v>34.767826330187162</v>
      </c>
      <c r="Y84" s="98">
        <v>26.604641814382177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197.29421842282511</v>
      </c>
      <c r="D85" s="122">
        <f t="shared" si="34"/>
        <v>398.58938505633461</v>
      </c>
      <c r="E85" s="122">
        <f t="shared" si="34"/>
        <v>1211.9769874646395</v>
      </c>
      <c r="F85" s="122">
        <f t="shared" si="34"/>
        <v>250.57653897608427</v>
      </c>
      <c r="G85" s="122">
        <f t="shared" si="34"/>
        <v>242.0022778978711</v>
      </c>
      <c r="H85" s="122">
        <f t="shared" si="34"/>
        <v>352.3559015816553</v>
      </c>
      <c r="I85" s="122">
        <f t="shared" si="34"/>
        <v>391.74251819281534</v>
      </c>
      <c r="J85" s="122">
        <f t="shared" si="34"/>
        <v>531.90519238112267</v>
      </c>
      <c r="K85" s="122">
        <f t="shared" si="34"/>
        <v>413.69684444243194</v>
      </c>
      <c r="L85" s="122">
        <f t="shared" si="34"/>
        <v>190.0290637535374</v>
      </c>
      <c r="M85" s="122">
        <f t="shared" si="34"/>
        <v>217.7558909474505</v>
      </c>
      <c r="N85" s="122">
        <f t="shared" si="34"/>
        <v>523.94276894546419</v>
      </c>
      <c r="O85" s="122">
        <f t="shared" si="34"/>
        <v>362.77832123490043</v>
      </c>
      <c r="P85" s="122">
        <f t="shared" si="34"/>
        <v>76.787611985085363</v>
      </c>
      <c r="Q85" s="122">
        <f t="shared" si="34"/>
        <v>143.32375310498256</v>
      </c>
      <c r="R85" s="122">
        <f t="shared" si="34"/>
        <v>316.16231567809461</v>
      </c>
      <c r="S85" s="122">
        <f t="shared" si="34"/>
        <v>444.17716675772579</v>
      </c>
      <c r="T85" s="122">
        <f t="shared" si="34"/>
        <v>622.19629714254609</v>
      </c>
      <c r="U85" s="122">
        <f t="shared" si="34"/>
        <v>460.72116593615959</v>
      </c>
      <c r="V85" s="122">
        <f t="shared" si="34"/>
        <v>257.46310427563867</v>
      </c>
      <c r="W85" s="122">
        <f t="shared" si="34"/>
        <v>77.436766081574206</v>
      </c>
      <c r="X85" s="122">
        <f t="shared" si="34"/>
        <v>187.55669625021909</v>
      </c>
      <c r="Y85" s="122">
        <f t="shared" si="34"/>
        <v>83.481144212100219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197.29421842282511</v>
      </c>
      <c r="D86" s="98">
        <f>IF(RES_hhdet_in_tes!D86=0,0,RES_hhdet_in_tes!D86*1000*11630/RES_hhdet_in_new!D83)</f>
        <v>398.58938505633461</v>
      </c>
      <c r="E86" s="98">
        <f>IF(RES_hhdet_in_tes!E86=0,0,RES_hhdet_in_tes!E86*1000*11630/RES_hhdet_in_new!E83)</f>
        <v>1211.9769874646395</v>
      </c>
      <c r="F86" s="98">
        <f>IF(RES_hhdet_in_tes!F86=0,0,RES_hhdet_in_tes!F86*1000*11630/RES_hhdet_in_new!F83)</f>
        <v>250.57653897608427</v>
      </c>
      <c r="G86" s="98">
        <f>IF(RES_hhdet_in_tes!G86=0,0,RES_hhdet_in_tes!G86*1000*11630/RES_hhdet_in_new!G83)</f>
        <v>242.0022778978711</v>
      </c>
      <c r="H86" s="98">
        <f>IF(RES_hhdet_in_tes!H86=0,0,RES_hhdet_in_tes!H86*1000*11630/RES_hhdet_in_new!H83)</f>
        <v>352.3559015816553</v>
      </c>
      <c r="I86" s="98">
        <f>IF(RES_hhdet_in_tes!I86=0,0,RES_hhdet_in_tes!I86*1000*11630/RES_hhdet_in_new!I83)</f>
        <v>391.74251819281534</v>
      </c>
      <c r="J86" s="98">
        <f>IF(RES_hhdet_in_tes!J86=0,0,RES_hhdet_in_tes!J86*1000*11630/RES_hhdet_in_new!J83)</f>
        <v>531.90519238112267</v>
      </c>
      <c r="K86" s="98">
        <f>IF(RES_hhdet_in_tes!K86=0,0,RES_hhdet_in_tes!K86*1000*11630/RES_hhdet_in_new!K83)</f>
        <v>413.69684444243194</v>
      </c>
      <c r="L86" s="98">
        <f>IF(RES_hhdet_in_tes!L86=0,0,RES_hhdet_in_tes!L86*1000*11630/RES_hhdet_in_new!L83)</f>
        <v>190.0290637535374</v>
      </c>
      <c r="M86" s="98">
        <f>IF(RES_hhdet_in_tes!M86=0,0,RES_hhdet_in_tes!M86*1000*11630/RES_hhdet_in_new!M83)</f>
        <v>217.7558909474505</v>
      </c>
      <c r="N86" s="98">
        <f>IF(RES_hhdet_in_tes!N86=0,0,RES_hhdet_in_tes!N86*1000*11630/RES_hhdet_in_new!N83)</f>
        <v>523.94276894546419</v>
      </c>
      <c r="O86" s="98">
        <f>IF(RES_hhdet_in_tes!O86=0,0,RES_hhdet_in_tes!O86*1000*11630/RES_hhdet_in_new!O83)</f>
        <v>362.77832123490043</v>
      </c>
      <c r="P86" s="98">
        <f>IF(RES_hhdet_in_tes!P86=0,0,RES_hhdet_in_tes!P86*1000*11630/RES_hhdet_in_new!P83)</f>
        <v>76.787611985085363</v>
      </c>
      <c r="Q86" s="98">
        <f>IF(RES_hhdet_in_tes!Q86=0,0,RES_hhdet_in_tes!Q86*1000*11630/RES_hhdet_in_new!Q83)</f>
        <v>143.32375310498256</v>
      </c>
      <c r="R86" s="98">
        <f>IF(RES_hhdet_in_tes!R86=0,0,RES_hhdet_in_tes!R86*1000*11630/RES_hhdet_in_new!R83)</f>
        <v>316.16231567809461</v>
      </c>
      <c r="S86" s="98">
        <f>IF(RES_hhdet_in_tes!S86=0,0,RES_hhdet_in_tes!S86*1000*11630/RES_hhdet_in_new!S83)</f>
        <v>444.17716675772579</v>
      </c>
      <c r="T86" s="98">
        <f>IF(RES_hhdet_in_tes!T86=0,0,RES_hhdet_in_tes!T86*1000*11630/RES_hhdet_in_new!T83)</f>
        <v>622.19629714254609</v>
      </c>
      <c r="U86" s="98">
        <f>IF(RES_hhdet_in_tes!U86=0,0,RES_hhdet_in_tes!U86*1000*11630/RES_hhdet_in_new!U83)</f>
        <v>460.72116593615959</v>
      </c>
      <c r="V86" s="98">
        <f>IF(RES_hhdet_in_tes!V86=0,0,RES_hhdet_in_tes!V86*1000*11630/RES_hhdet_in_new!V83)</f>
        <v>257.46310427563867</v>
      </c>
      <c r="W86" s="98">
        <f>IF(RES_hhdet_in_tes!W86=0,0,RES_hhdet_in_tes!W86*1000*11630/RES_hhdet_in_new!W83)</f>
        <v>77.436766081574206</v>
      </c>
      <c r="X86" s="98">
        <f>IF(RES_hhdet_in_tes!X86=0,0,RES_hhdet_in_tes!X86*1000*11630/RES_hhdet_in_new!X83)</f>
        <v>187.55669625021909</v>
      </c>
      <c r="Y86" s="98">
        <f>IF(RES_hhdet_in_tes!Y86=0,0,RES_hhdet_in_tes!Y86*1000*11630/RES_hhdet_in_new!Y83)</f>
        <v>83.481144212100219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1171.8064444918921</v>
      </c>
      <c r="D87" s="122">
        <v>1216.3260322081042</v>
      </c>
      <c r="E87" s="122">
        <v>1163.2481872760557</v>
      </c>
      <c r="F87" s="122">
        <v>1229.7608632872727</v>
      </c>
      <c r="G87" s="122">
        <v>1165.1675290412068</v>
      </c>
      <c r="H87" s="122">
        <v>1151.4823824953085</v>
      </c>
      <c r="I87" s="122">
        <v>1071.6397859441568</v>
      </c>
      <c r="J87" s="122">
        <v>1038.8141580093472</v>
      </c>
      <c r="K87" s="122">
        <v>1025.4465195056007</v>
      </c>
      <c r="L87" s="122">
        <v>1098.4291244856474</v>
      </c>
      <c r="M87" s="122">
        <v>1198.0999783131799</v>
      </c>
      <c r="N87" s="122">
        <v>1124.4027405260963</v>
      </c>
      <c r="O87" s="122">
        <v>1079.5414429557109</v>
      </c>
      <c r="P87" s="122">
        <v>1087.0738779131223</v>
      </c>
      <c r="Q87" s="122">
        <v>1044.2174786812798</v>
      </c>
      <c r="R87" s="122">
        <v>1047.2163353654128</v>
      </c>
      <c r="S87" s="122">
        <v>1069.5661685208725</v>
      </c>
      <c r="T87" s="122">
        <v>1057.007129129332</v>
      </c>
      <c r="U87" s="122">
        <v>1044.2252576546068</v>
      </c>
      <c r="V87" s="122">
        <v>1002.9521900153305</v>
      </c>
      <c r="W87" s="122">
        <v>877.16918566239713</v>
      </c>
      <c r="X87" s="122">
        <v>685.8697998484721</v>
      </c>
      <c r="Y87" s="122">
        <v>666.29027486512416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1007.0523993623597</v>
      </c>
      <c r="D88" s="98">
        <v>1275.107647283761</v>
      </c>
      <c r="E88" s="98">
        <v>1214.887833686329</v>
      </c>
      <c r="F88" s="98">
        <v>1110.1382416590639</v>
      </c>
      <c r="G88" s="98">
        <v>1137.4198505604406</v>
      </c>
      <c r="H88" s="98">
        <v>1220.7492354032997</v>
      </c>
      <c r="I88" s="98">
        <v>1067.2054317046782</v>
      </c>
      <c r="J88" s="98">
        <v>1047.3575978191191</v>
      </c>
      <c r="K88" s="98">
        <v>1008.5737840244198</v>
      </c>
      <c r="L88" s="98">
        <v>1082.1452951651545</v>
      </c>
      <c r="M88" s="98">
        <v>1187.980665949997</v>
      </c>
      <c r="N88" s="98">
        <v>1130.426392132945</v>
      </c>
      <c r="O88" s="98">
        <v>1081.7061459105312</v>
      </c>
      <c r="P88" s="98">
        <v>1110.0135736479026</v>
      </c>
      <c r="Q88" s="98">
        <v>1049.9866409867091</v>
      </c>
      <c r="R88" s="98">
        <v>1014.6950945097764</v>
      </c>
      <c r="S88" s="98">
        <v>1102.4901888072427</v>
      </c>
      <c r="T88" s="98">
        <v>1041.0731686613974</v>
      </c>
      <c r="U88" s="98">
        <v>1017.2335064642431</v>
      </c>
      <c r="V88" s="98">
        <v>914.38500077335743</v>
      </c>
      <c r="W88" s="98">
        <v>871.97962149806835</v>
      </c>
      <c r="X88" s="98">
        <v>707.37027660765023</v>
      </c>
      <c r="Y88" s="98">
        <v>645.6741547510602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1007.0550031570617</v>
      </c>
      <c r="D89" s="98">
        <v>1275.2115539549918</v>
      </c>
      <c r="E89" s="98">
        <v>1215.0511140535943</v>
      </c>
      <c r="F89" s="98">
        <v>1110.170417408661</v>
      </c>
      <c r="G89" s="98">
        <v>1137.9920446996109</v>
      </c>
      <c r="H89" s="98">
        <v>1221.6307918578584</v>
      </c>
      <c r="I89" s="98">
        <v>1068.5138442423488</v>
      </c>
      <c r="J89" s="98">
        <v>1048.5952613068607</v>
      </c>
      <c r="K89" s="98">
        <v>1009.6999246635916</v>
      </c>
      <c r="L89" s="98">
        <v>1083.4358643223145</v>
      </c>
      <c r="M89" s="98">
        <v>1189.052591085943</v>
      </c>
      <c r="N89" s="98">
        <v>1131.4270844493619</v>
      </c>
      <c r="O89" s="98">
        <v>1082.5634577581745</v>
      </c>
      <c r="P89" s="98">
        <v>1111.7531912860024</v>
      </c>
      <c r="Q89" s="98">
        <v>1051.7299866897488</v>
      </c>
      <c r="R89" s="98">
        <v>1016.2122772636915</v>
      </c>
      <c r="S89" s="98">
        <v>1104.7819683922846</v>
      </c>
      <c r="T89" s="98">
        <v>1042.0649259716392</v>
      </c>
      <c r="U89" s="98">
        <v>1018.0349353724266</v>
      </c>
      <c r="V89" s="98">
        <v>914.73788985305134</v>
      </c>
      <c r="W89" s="98">
        <v>875.0404017374475</v>
      </c>
      <c r="X89" s="98">
        <v>712.81816016725804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160.60749075145756</v>
      </c>
      <c r="D90" s="101">
        <v>237.98905859154891</v>
      </c>
      <c r="E90" s="101">
        <v>189.64184302391322</v>
      </c>
      <c r="F90" s="101">
        <v>214.75478019440121</v>
      </c>
      <c r="G90" s="101">
        <v>183.98577715604873</v>
      </c>
      <c r="H90" s="101">
        <v>193.19031750260811</v>
      </c>
      <c r="I90" s="101">
        <v>156.22127395717146</v>
      </c>
      <c r="J90" s="101">
        <v>193.697095365471</v>
      </c>
      <c r="K90" s="101">
        <v>147.60520092086196</v>
      </c>
      <c r="L90" s="101">
        <v>151.36113227045124</v>
      </c>
      <c r="M90" s="101">
        <v>206.78729308954868</v>
      </c>
      <c r="N90" s="101">
        <v>143.02432687133805</v>
      </c>
      <c r="O90" s="101">
        <v>129.33022646278908</v>
      </c>
      <c r="P90" s="101">
        <v>224.49770503222319</v>
      </c>
      <c r="Q90" s="101">
        <v>137.39666470585166</v>
      </c>
      <c r="R90" s="101">
        <v>126.19399538861491</v>
      </c>
      <c r="S90" s="101">
        <v>151.9805207129566</v>
      </c>
      <c r="T90" s="101">
        <v>130.4162038379568</v>
      </c>
      <c r="U90" s="101">
        <v>149.86859443831258</v>
      </c>
      <c r="V90" s="101">
        <v>147.52941834216415</v>
      </c>
      <c r="W90" s="101">
        <v>190.08557528057935</v>
      </c>
      <c r="X90" s="101">
        <v>76.380780576824023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846.44751240560424</v>
      </c>
      <c r="D91" s="104">
        <v>1037.2224953634429</v>
      </c>
      <c r="E91" s="104">
        <v>1025.4092710296813</v>
      </c>
      <c r="F91" s="104">
        <v>895.41563721425996</v>
      </c>
      <c r="G91" s="104">
        <v>954.00626754356199</v>
      </c>
      <c r="H91" s="104">
        <v>1028.4404743552502</v>
      </c>
      <c r="I91" s="104">
        <v>912.29257028517736</v>
      </c>
      <c r="J91" s="104">
        <v>854.89816594138972</v>
      </c>
      <c r="K91" s="104">
        <v>862.09472374272946</v>
      </c>
      <c r="L91" s="104">
        <v>932.07473205186341</v>
      </c>
      <c r="M91" s="104">
        <v>982.26529799639434</v>
      </c>
      <c r="N91" s="104">
        <v>988.40275757802397</v>
      </c>
      <c r="O91" s="104">
        <v>953.23323129538551</v>
      </c>
      <c r="P91" s="104">
        <v>887.25548625377951</v>
      </c>
      <c r="Q91" s="104">
        <v>914.33332198389689</v>
      </c>
      <c r="R91" s="104">
        <v>890.01828187507647</v>
      </c>
      <c r="S91" s="104">
        <v>952.80144767932791</v>
      </c>
      <c r="T91" s="104">
        <v>911.64872213368233</v>
      </c>
      <c r="U91" s="104">
        <v>868.16634093411403</v>
      </c>
      <c r="V91" s="104">
        <v>767.20847151088731</v>
      </c>
      <c r="W91" s="104">
        <v>684.9548264568682</v>
      </c>
      <c r="X91" s="104">
        <v>636.43737959043381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1197.6723663052994</v>
      </c>
      <c r="D92" s="101">
        <v>1180.5770467907728</v>
      </c>
      <c r="E92" s="101">
        <v>1161.8849763963221</v>
      </c>
      <c r="F92" s="101">
        <v>1312.9184002187285</v>
      </c>
      <c r="G92" s="101">
        <v>1192.4627169747152</v>
      </c>
      <c r="H92" s="101">
        <v>1160.0669771763578</v>
      </c>
      <c r="I92" s="101">
        <v>1051.5843933771687</v>
      </c>
      <c r="J92" s="101">
        <v>999.97031707691588</v>
      </c>
      <c r="K92" s="101">
        <v>1012.1733466208499</v>
      </c>
      <c r="L92" s="101">
        <v>1095.999562145679</v>
      </c>
      <c r="M92" s="101">
        <v>1230.3939210341316</v>
      </c>
      <c r="N92" s="101">
        <v>1145.3335203708978</v>
      </c>
      <c r="O92" s="101">
        <v>1097.2075508710293</v>
      </c>
      <c r="P92" s="101">
        <v>1007.1799226510691</v>
      </c>
      <c r="Q92" s="101">
        <v>1022.5992725962254</v>
      </c>
      <c r="R92" s="101">
        <v>1048.8978232559275</v>
      </c>
      <c r="S92" s="101">
        <v>1074.025103311038</v>
      </c>
      <c r="T92" s="101">
        <v>1078.4714577609825</v>
      </c>
      <c r="U92" s="101">
        <v>1028.4907254231382</v>
      </c>
      <c r="V92" s="101">
        <v>961.9328749125084</v>
      </c>
      <c r="W92" s="101">
        <v>840.206819203122</v>
      </c>
      <c r="X92" s="101">
        <v>709.26249930432641</v>
      </c>
      <c r="Y92" s="101">
        <v>657.79351322555181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1197.7181421113671</v>
      </c>
      <c r="D93" s="104">
        <v>1180.6293689111058</v>
      </c>
      <c r="E93" s="104">
        <v>1162.06078145623</v>
      </c>
      <c r="F93" s="104">
        <v>1313.2470219869833</v>
      </c>
      <c r="G93" s="104">
        <v>1193.2581776516263</v>
      </c>
      <c r="H93" s="104">
        <v>1160.8722757566991</v>
      </c>
      <c r="I93" s="104">
        <v>1052.9810086323387</v>
      </c>
      <c r="J93" s="104">
        <v>1001.3500782650709</v>
      </c>
      <c r="K93" s="104">
        <v>1013.2127203481263</v>
      </c>
      <c r="L93" s="104">
        <v>1096.8127892765954</v>
      </c>
      <c r="M93" s="104">
        <v>1230.7893478238204</v>
      </c>
      <c r="N93" s="104">
        <v>1145.5530054596984</v>
      </c>
      <c r="O93" s="104">
        <v>1097.3695242182819</v>
      </c>
      <c r="P93" s="104">
        <v>1007.3621926212936</v>
      </c>
      <c r="Q93" s="104">
        <v>1023.3161434514607</v>
      </c>
      <c r="R93" s="104">
        <v>1049.8165348698803</v>
      </c>
      <c r="S93" s="104">
        <v>1074.797416378306</v>
      </c>
      <c r="T93" s="104">
        <v>1079.1005106044679</v>
      </c>
      <c r="U93" s="104">
        <v>1028.5967044232643</v>
      </c>
      <c r="V93" s="104">
        <v>962.32576916099731</v>
      </c>
      <c r="W93" s="104">
        <v>842.78961905974836</v>
      </c>
      <c r="X93" s="104">
        <v>716.70726972238333</v>
      </c>
      <c r="Y93" s="104">
        <v>662.14078890596954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191.15387009768895</v>
      </c>
      <c r="D94" s="98">
        <v>220.25048655079084</v>
      </c>
      <c r="E94" s="98">
        <v>181.29845034675603</v>
      </c>
      <c r="F94" s="98">
        <v>254.34644112322439</v>
      </c>
      <c r="G94" s="98">
        <v>193.12877194116078</v>
      </c>
      <c r="H94" s="98">
        <v>183.27424771453559</v>
      </c>
      <c r="I94" s="98">
        <v>153.75925978250191</v>
      </c>
      <c r="J94" s="98">
        <v>184.53533405376587</v>
      </c>
      <c r="K94" s="98">
        <v>148.13763613272434</v>
      </c>
      <c r="L94" s="98">
        <v>153.38011349156417</v>
      </c>
      <c r="M94" s="98">
        <v>214.37267344765789</v>
      </c>
      <c r="N94" s="98">
        <v>144.89641876890565</v>
      </c>
      <c r="O94" s="98">
        <v>131.23932617054783</v>
      </c>
      <c r="P94" s="98">
        <v>202.20151528229994</v>
      </c>
      <c r="Q94" s="98">
        <v>133.17251908825659</v>
      </c>
      <c r="R94" s="98">
        <v>130.93158898421072</v>
      </c>
      <c r="S94" s="98">
        <v>146.9278351975959</v>
      </c>
      <c r="T94" s="98">
        <v>135.59092629936055</v>
      </c>
      <c r="U94" s="98">
        <v>151.57366203251129</v>
      </c>
      <c r="V94" s="98">
        <v>155.92428727883134</v>
      </c>
      <c r="W94" s="98">
        <v>181.66839896417451</v>
      </c>
      <c r="X94" s="98">
        <v>77.832820189165773</v>
      </c>
      <c r="Y94" s="98">
        <v>134.45671022492627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1006.5642720136781</v>
      </c>
      <c r="D95" s="98">
        <v>960.37888236031483</v>
      </c>
      <c r="E95" s="98">
        <v>980.76233110947419</v>
      </c>
      <c r="F95" s="98">
        <v>1058.9005808637589</v>
      </c>
      <c r="G95" s="98">
        <v>1000.1294057104653</v>
      </c>
      <c r="H95" s="98">
        <v>977.59802804216349</v>
      </c>
      <c r="I95" s="98">
        <v>899.2217488498369</v>
      </c>
      <c r="J95" s="98">
        <v>816.81474421130497</v>
      </c>
      <c r="K95" s="98">
        <v>865.07508421540183</v>
      </c>
      <c r="L95" s="98">
        <v>943.43267578503117</v>
      </c>
      <c r="M95" s="98">
        <v>1016.4166743761625</v>
      </c>
      <c r="N95" s="98">
        <v>1000.6565866907927</v>
      </c>
      <c r="O95" s="98">
        <v>966.13019804773387</v>
      </c>
      <c r="P95" s="98">
        <v>805.16067733899365</v>
      </c>
      <c r="Q95" s="98">
        <v>890.14362436320414</v>
      </c>
      <c r="R95" s="98">
        <v>918.88494588566982</v>
      </c>
      <c r="S95" s="98">
        <v>927.86958118071004</v>
      </c>
      <c r="T95" s="98">
        <v>943.5095843051073</v>
      </c>
      <c r="U95" s="98">
        <v>877.02304239075306</v>
      </c>
      <c r="V95" s="98">
        <v>806.40148188216608</v>
      </c>
      <c r="W95" s="98">
        <v>661.12122009557379</v>
      </c>
      <c r="X95" s="98">
        <v>638.87444953321767</v>
      </c>
      <c r="Y95" s="98">
        <v>527.68407868104327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1167.0536504868076</v>
      </c>
      <c r="D96" s="101">
        <v>1223.5539571404813</v>
      </c>
      <c r="E96" s="101">
        <v>1153.4930644758426</v>
      </c>
      <c r="F96" s="101">
        <v>1213.8319873669864</v>
      </c>
      <c r="G96" s="101">
        <v>1161.1981109658884</v>
      </c>
      <c r="H96" s="101">
        <v>1142.8928849226238</v>
      </c>
      <c r="I96" s="101">
        <v>1073.8320745522324</v>
      </c>
      <c r="J96" s="101">
        <v>1048.723505140616</v>
      </c>
      <c r="K96" s="101">
        <v>1032.792760854019</v>
      </c>
      <c r="L96" s="101">
        <v>1099.752018011337</v>
      </c>
      <c r="M96" s="101">
        <v>1184.7985194421256</v>
      </c>
      <c r="N96" s="101">
        <v>1118.6015512783358</v>
      </c>
      <c r="O96" s="101">
        <v>1076.4258202261153</v>
      </c>
      <c r="P96" s="101">
        <v>1093.769375158093</v>
      </c>
      <c r="Q96" s="101">
        <v>1048.0466701766122</v>
      </c>
      <c r="R96" s="101">
        <v>1051.9674579586299</v>
      </c>
      <c r="S96" s="101">
        <v>1057.4974093448843</v>
      </c>
      <c r="T96" s="101">
        <v>1051.7487987336774</v>
      </c>
      <c r="U96" s="101">
        <v>1056.8045735812855</v>
      </c>
      <c r="V96" s="101">
        <v>1057.6875858005567</v>
      </c>
      <c r="W96" s="101">
        <v>0</v>
      </c>
      <c r="X96" s="101">
        <v>0</v>
      </c>
      <c r="Y96" s="101">
        <v>0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1167.1231480298763</v>
      </c>
      <c r="D97" s="104">
        <v>1223.7093890622723</v>
      </c>
      <c r="E97" s="104">
        <v>1153.7725373767901</v>
      </c>
      <c r="F97" s="104">
        <v>1214.1398535068279</v>
      </c>
      <c r="G97" s="104">
        <v>1161.9608617239544</v>
      </c>
      <c r="H97" s="104">
        <v>1143.490055179403</v>
      </c>
      <c r="I97" s="104">
        <v>1075.0063645275618</v>
      </c>
      <c r="J97" s="104">
        <v>1050.1723442607351</v>
      </c>
      <c r="K97" s="104">
        <v>1034.2068858035736</v>
      </c>
      <c r="L97" s="104">
        <v>1101.4313996286669</v>
      </c>
      <c r="M97" s="104">
        <v>1185.7299088782754</v>
      </c>
      <c r="N97" s="104">
        <v>1119.0666736700653</v>
      </c>
      <c r="O97" s="104">
        <v>1076.5848641093016</v>
      </c>
      <c r="P97" s="104">
        <v>1095.1828329638943</v>
      </c>
      <c r="Q97" s="104">
        <v>1048.8580148216454</v>
      </c>
      <c r="R97" s="104">
        <v>1054.073631382917</v>
      </c>
      <c r="S97" s="104">
        <v>1060.5958947524673</v>
      </c>
      <c r="T97" s="104">
        <v>1054.9055834931812</v>
      </c>
      <c r="U97" s="104">
        <v>1058.8696826332059</v>
      </c>
      <c r="V97" s="104">
        <v>1060.3179638967872</v>
      </c>
      <c r="W97" s="104">
        <v>900.01409690527817</v>
      </c>
      <c r="X97" s="104">
        <v>636.99362437737921</v>
      </c>
      <c r="Y97" s="104">
        <v>678.15964126854044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186.16960738565146</v>
      </c>
      <c r="D98" s="98">
        <v>228.36357933090864</v>
      </c>
      <c r="E98" s="98">
        <v>179.8922297100512</v>
      </c>
      <c r="F98" s="98">
        <v>235.05325907807725</v>
      </c>
      <c r="G98" s="98">
        <v>187.85495603229316</v>
      </c>
      <c r="H98" s="98">
        <v>180.32986761066843</v>
      </c>
      <c r="I98" s="98">
        <v>157.17302193332895</v>
      </c>
      <c r="J98" s="98">
        <v>194.53974843511824</v>
      </c>
      <c r="K98" s="98">
        <v>151.67442003512073</v>
      </c>
      <c r="L98" s="98">
        <v>153.57300616253696</v>
      </c>
      <c r="M98" s="98">
        <v>206.44803875533105</v>
      </c>
      <c r="N98" s="98">
        <v>140.73243135715416</v>
      </c>
      <c r="O98" s="98">
        <v>127.6385463462407</v>
      </c>
      <c r="P98" s="98">
        <v>221.68238767871401</v>
      </c>
      <c r="Q98" s="98">
        <v>136.97808806709716</v>
      </c>
      <c r="R98" s="98">
        <v>131.17167770567573</v>
      </c>
      <c r="S98" s="98">
        <v>144.87920041221449</v>
      </c>
      <c r="T98" s="98">
        <v>131.01520621891774</v>
      </c>
      <c r="U98" s="98">
        <v>157.15670670912039</v>
      </c>
      <c r="V98" s="98">
        <v>175.53698048802747</v>
      </c>
      <c r="W98" s="98">
        <v>179.60089398336623</v>
      </c>
      <c r="X98" s="98">
        <v>5.9256551982557371</v>
      </c>
      <c r="Y98" s="98">
        <v>117.97404221565402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980.95354064422463</v>
      </c>
      <c r="D99" s="98">
        <v>995.34580973136372</v>
      </c>
      <c r="E99" s="98">
        <v>973.88030766673876</v>
      </c>
      <c r="F99" s="98">
        <v>979.08659442875069</v>
      </c>
      <c r="G99" s="98">
        <v>974.10590569166106</v>
      </c>
      <c r="H99" s="98">
        <v>963.16018756873461</v>
      </c>
      <c r="I99" s="98">
        <v>917.8333425942327</v>
      </c>
      <c r="J99" s="98">
        <v>855.63259582561682</v>
      </c>
      <c r="K99" s="98">
        <v>882.53246576845277</v>
      </c>
      <c r="L99" s="98">
        <v>947.85839346613</v>
      </c>
      <c r="M99" s="98">
        <v>979.28187012294438</v>
      </c>
      <c r="N99" s="98">
        <v>978.33424231291133</v>
      </c>
      <c r="O99" s="98">
        <v>948.94631776306085</v>
      </c>
      <c r="P99" s="98">
        <v>873.50044528518026</v>
      </c>
      <c r="Q99" s="98">
        <v>911.87992675454825</v>
      </c>
      <c r="R99" s="98">
        <v>922.90195367724129</v>
      </c>
      <c r="S99" s="98">
        <v>915.71669434025273</v>
      </c>
      <c r="T99" s="98">
        <v>923.89037727426353</v>
      </c>
      <c r="U99" s="98">
        <v>901.71297592408553</v>
      </c>
      <c r="V99" s="98">
        <v>884.78098340875965</v>
      </c>
      <c r="W99" s="98">
        <v>720.4132029219121</v>
      </c>
      <c r="X99" s="98">
        <v>631.06796917912357</v>
      </c>
      <c r="Y99" s="98">
        <v>560.18559905288635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631.3715470346275</v>
      </c>
      <c r="D100" s="122">
        <v>639.03002767537589</v>
      </c>
      <c r="E100" s="122">
        <v>597.52212555784956</v>
      </c>
      <c r="F100" s="122">
        <v>681.13554613890528</v>
      </c>
      <c r="G100" s="122">
        <v>582.9051094567202</v>
      </c>
      <c r="H100" s="122">
        <v>606.32333358145638</v>
      </c>
      <c r="I100" s="122">
        <v>556.05319454544463</v>
      </c>
      <c r="J100" s="122">
        <v>509.81764456459439</v>
      </c>
      <c r="K100" s="122">
        <v>499.87656288866344</v>
      </c>
      <c r="L100" s="122">
        <v>475.14632755188683</v>
      </c>
      <c r="M100" s="122">
        <v>476.00028168929879</v>
      </c>
      <c r="N100" s="122">
        <v>412.76814797513686</v>
      </c>
      <c r="O100" s="122">
        <v>449.34342476717768</v>
      </c>
      <c r="P100" s="122">
        <v>408.37760316591982</v>
      </c>
      <c r="Q100" s="122">
        <v>422.30757859716721</v>
      </c>
      <c r="R100" s="122">
        <v>425.66568401510955</v>
      </c>
      <c r="S100" s="122">
        <v>491.25698792571052</v>
      </c>
      <c r="T100" s="122">
        <v>493.75998861411432</v>
      </c>
      <c r="U100" s="122">
        <v>496.03926413849376</v>
      </c>
      <c r="V100" s="122">
        <v>507.8537581185185</v>
      </c>
      <c r="W100" s="122">
        <v>481.55191626122718</v>
      </c>
      <c r="X100" s="122">
        <v>393.94726811902461</v>
      </c>
      <c r="Y100" s="122">
        <v>394.72506057588771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594.66385193396263</v>
      </c>
      <c r="D101" s="98">
        <v>677.72070668221875</v>
      </c>
      <c r="E101" s="98">
        <v>585.74409298438445</v>
      </c>
      <c r="F101" s="98">
        <v>599.71444729609732</v>
      </c>
      <c r="G101" s="98">
        <v>576.64556729970764</v>
      </c>
      <c r="H101" s="98">
        <v>561.95015059611114</v>
      </c>
      <c r="I101" s="98">
        <v>589.9999898471757</v>
      </c>
      <c r="J101" s="98">
        <v>502.86314140498746</v>
      </c>
      <c r="K101" s="98">
        <v>509.2450078631677</v>
      </c>
      <c r="L101" s="98">
        <v>546.75709884023399</v>
      </c>
      <c r="M101" s="98">
        <v>442.83046595010171</v>
      </c>
      <c r="N101" s="98">
        <v>401.92484600816044</v>
      </c>
      <c r="O101" s="98">
        <v>431.76305131165867</v>
      </c>
      <c r="P101" s="98">
        <v>432.74553737365466</v>
      </c>
      <c r="Q101" s="98">
        <v>431.61410568749039</v>
      </c>
      <c r="R101" s="98">
        <v>428.60694338798038</v>
      </c>
      <c r="S101" s="98">
        <v>493.03213911845012</v>
      </c>
      <c r="T101" s="98">
        <v>481.52624071896406</v>
      </c>
      <c r="U101" s="98">
        <v>494.98965281398023</v>
      </c>
      <c r="V101" s="98">
        <v>468.72914048613461</v>
      </c>
      <c r="W101" s="98">
        <v>499.61239031882252</v>
      </c>
      <c r="X101" s="98">
        <v>409.85767008629574</v>
      </c>
      <c r="Y101" s="98">
        <v>381.60862949816772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621.73163814089833</v>
      </c>
      <c r="D102" s="98">
        <v>629.81553924562184</v>
      </c>
      <c r="E102" s="98">
        <v>614.1317383745519</v>
      </c>
      <c r="F102" s="98">
        <v>660.53842595423771</v>
      </c>
      <c r="G102" s="98">
        <v>617.59463180027717</v>
      </c>
      <c r="H102" s="98">
        <v>590.42953006353787</v>
      </c>
      <c r="I102" s="98">
        <v>532.10617120668644</v>
      </c>
      <c r="J102" s="98">
        <v>517.03622717561495</v>
      </c>
      <c r="K102" s="98">
        <v>490.11810737187244</v>
      </c>
      <c r="L102" s="98">
        <v>476.90891907263767</v>
      </c>
      <c r="M102" s="98">
        <v>490.73408536059901</v>
      </c>
      <c r="N102" s="98">
        <v>420.39777522034228</v>
      </c>
      <c r="O102" s="98">
        <v>420.31122204095584</v>
      </c>
      <c r="P102" s="98">
        <v>431.96171106080328</v>
      </c>
      <c r="Q102" s="98">
        <v>415.80099614791442</v>
      </c>
      <c r="R102" s="98">
        <v>436.17546981842622</v>
      </c>
      <c r="S102" s="98">
        <v>476.60423401849204</v>
      </c>
      <c r="T102" s="98">
        <v>494.59773024432155</v>
      </c>
      <c r="U102" s="98">
        <v>495.38228247869353</v>
      </c>
      <c r="V102" s="98">
        <v>493.82861152518376</v>
      </c>
      <c r="W102" s="98">
        <v>462.36629819654445</v>
      </c>
      <c r="X102" s="98">
        <v>409.29058394233863</v>
      </c>
      <c r="Y102" s="98">
        <v>387.01172818179174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637.03647433564618</v>
      </c>
      <c r="D103" s="33">
        <v>642.31515001244725</v>
      </c>
      <c r="E103" s="33">
        <v>585.36494048872271</v>
      </c>
      <c r="F103" s="33">
        <v>702.53962542680927</v>
      </c>
      <c r="G103" s="33">
        <v>569.3170292761713</v>
      </c>
      <c r="H103" s="33">
        <v>615.52774570654628</v>
      </c>
      <c r="I103" s="33">
        <v>563.46740085965507</v>
      </c>
      <c r="J103" s="33">
        <v>501.90173668091444</v>
      </c>
      <c r="K103" s="33">
        <v>505.61794859034524</v>
      </c>
      <c r="L103" s="33">
        <v>471.70910251155908</v>
      </c>
      <c r="M103" s="33">
        <v>470.51519921181421</v>
      </c>
      <c r="N103" s="33">
        <v>408.86663240498831</v>
      </c>
      <c r="O103" s="33">
        <v>464.82568148807729</v>
      </c>
      <c r="P103" s="33">
        <v>390.18364263610437</v>
      </c>
      <c r="Q103" s="33">
        <v>424.24265644029424</v>
      </c>
      <c r="R103" s="33">
        <v>419.12995650019275</v>
      </c>
      <c r="S103" s="33">
        <v>496.24736394777113</v>
      </c>
      <c r="T103" s="33">
        <v>494.06302704604201</v>
      </c>
      <c r="U103" s="33">
        <v>496.37820433083402</v>
      </c>
      <c r="V103" s="33">
        <v>520.2578023819093</v>
      </c>
      <c r="W103" s="33">
        <v>491.80313345240887</v>
      </c>
      <c r="X103" s="33">
        <v>374.80450286880659</v>
      </c>
      <c r="Y103" s="33">
        <v>400.86110741450551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6848.3992714465348</v>
      </c>
      <c r="D105" s="117">
        <f t="shared" si="35"/>
        <v>7269.9971398866783</v>
      </c>
      <c r="E105" s="117">
        <f t="shared" si="35"/>
        <v>8349.2386956811497</v>
      </c>
      <c r="F105" s="117">
        <f t="shared" si="35"/>
        <v>7613.5229472244646</v>
      </c>
      <c r="G105" s="117">
        <f t="shared" si="35"/>
        <v>7730.0027646752624</v>
      </c>
      <c r="H105" s="117">
        <f t="shared" si="35"/>
        <v>7795.4279130745208</v>
      </c>
      <c r="I105" s="117">
        <f t="shared" si="35"/>
        <v>7785.944803038803</v>
      </c>
      <c r="J105" s="117">
        <f t="shared" si="35"/>
        <v>8232.0225056689433</v>
      </c>
      <c r="K105" s="117">
        <f t="shared" si="35"/>
        <v>8815.7856559679894</v>
      </c>
      <c r="L105" s="117">
        <f t="shared" si="35"/>
        <v>0</v>
      </c>
      <c r="M105" s="117">
        <f t="shared" si="35"/>
        <v>6904.7382038516644</v>
      </c>
      <c r="N105" s="117">
        <f t="shared" si="35"/>
        <v>8625.1603912333139</v>
      </c>
      <c r="O105" s="117">
        <f t="shared" si="35"/>
        <v>8773.9720618397077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7013.4192785736286</v>
      </c>
      <c r="S105" s="117">
        <f t="shared" si="36"/>
        <v>6915.7626048847314</v>
      </c>
      <c r="T105" s="117">
        <f t="shared" si="36"/>
        <v>7529.1584910016336</v>
      </c>
      <c r="U105" s="117">
        <f t="shared" si="36"/>
        <v>6980.0664493754657</v>
      </c>
      <c r="V105" s="117">
        <f t="shared" si="36"/>
        <v>6139.1087094886525</v>
      </c>
      <c r="W105" s="117">
        <f t="shared" ref="W105:Y105" si="37">W106+W109+W111+W120</f>
        <v>5353.1304010715758</v>
      </c>
      <c r="X105" s="117">
        <f t="shared" si="37"/>
        <v>4730.9571229188959</v>
      </c>
      <c r="Y105" s="117">
        <f t="shared" si="37"/>
        <v>3880.2554974465911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4854.4742441615654</v>
      </c>
      <c r="D106" s="122">
        <f t="shared" si="38"/>
        <v>5008.8532422651142</v>
      </c>
      <c r="E106" s="122">
        <f t="shared" si="38"/>
        <v>5405.2557833258625</v>
      </c>
      <c r="F106" s="122">
        <f t="shared" si="38"/>
        <v>5476.3627960405211</v>
      </c>
      <c r="G106" s="122">
        <f t="shared" si="38"/>
        <v>5752.6764606832758</v>
      </c>
      <c r="H106" s="122">
        <f t="shared" si="38"/>
        <v>5700.0795511739743</v>
      </c>
      <c r="I106" s="122">
        <f t="shared" si="38"/>
        <v>5747.1305809847909</v>
      </c>
      <c r="J106" s="122">
        <f t="shared" si="38"/>
        <v>6115.7173721932468</v>
      </c>
      <c r="K106" s="122">
        <f t="shared" si="38"/>
        <v>6746.3054739970057</v>
      </c>
      <c r="L106" s="122">
        <f t="shared" si="38"/>
        <v>0</v>
      </c>
      <c r="M106" s="122">
        <f t="shared" si="38"/>
        <v>5068.8646421663698</v>
      </c>
      <c r="N106" s="122">
        <f t="shared" si="38"/>
        <v>6492.1443234161179</v>
      </c>
      <c r="O106" s="122">
        <f t="shared" si="38"/>
        <v>6726.2240413402915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5214.1125777426168</v>
      </c>
      <c r="S106" s="122">
        <f t="shared" si="39"/>
        <v>4958.858976340488</v>
      </c>
      <c r="T106" s="122">
        <f t="shared" si="39"/>
        <v>5326.9043657955253</v>
      </c>
      <c r="U106" s="122">
        <f t="shared" si="39"/>
        <v>4977.0090106650578</v>
      </c>
      <c r="V106" s="122">
        <f t="shared" si="39"/>
        <v>4372.4141614984283</v>
      </c>
      <c r="W106" s="122">
        <f t="shared" ref="W106:Y106" si="40">SUM(W107:W108)</f>
        <v>3931.9574513370112</v>
      </c>
      <c r="X106" s="122">
        <f t="shared" si="40"/>
        <v>3496.2903006264696</v>
      </c>
      <c r="Y106" s="122">
        <f t="shared" si="40"/>
        <v>2749.9488698033442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4830.2183028743066</v>
      </c>
      <c r="D107" s="98">
        <v>4984.1310035692686</v>
      </c>
      <c r="E107" s="98">
        <v>5381.1922996258581</v>
      </c>
      <c r="F107" s="98">
        <v>5450.5456026025067</v>
      </c>
      <c r="G107" s="98">
        <v>5725.9350856131214</v>
      </c>
      <c r="H107" s="98">
        <v>5674.3919537789579</v>
      </c>
      <c r="I107" s="98">
        <v>5722.1059859816078</v>
      </c>
      <c r="J107" s="98">
        <v>6090.2958284552387</v>
      </c>
      <c r="K107" s="98">
        <v>6718.7302549608366</v>
      </c>
      <c r="L107" s="98">
        <v>0</v>
      </c>
      <c r="M107" s="98">
        <v>5047.4746350689702</v>
      </c>
      <c r="N107" s="98">
        <v>6466.647250397491</v>
      </c>
      <c r="O107" s="98">
        <v>6698.1654926038718</v>
      </c>
      <c r="P107" s="98">
        <v>0</v>
      </c>
      <c r="Q107" s="98">
        <v>0</v>
      </c>
      <c r="R107" s="98">
        <v>5194.0929617367765</v>
      </c>
      <c r="S107" s="98">
        <v>4939.9689540611989</v>
      </c>
      <c r="T107" s="98">
        <v>5306.8198486053379</v>
      </c>
      <c r="U107" s="98">
        <v>4958.1279647687534</v>
      </c>
      <c r="V107" s="98">
        <v>4355.9095983954321</v>
      </c>
      <c r="W107" s="98">
        <v>3913.0267880519173</v>
      </c>
      <c r="X107" s="98">
        <v>3478.8437470652543</v>
      </c>
      <c r="Y107" s="98">
        <v>2736.8891850010973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24.255941287258459</v>
      </c>
      <c r="D108" s="98">
        <v>24.722238695846031</v>
      </c>
      <c r="E108" s="98">
        <v>24.063483700004607</v>
      </c>
      <c r="F108" s="98">
        <v>25.817193438014041</v>
      </c>
      <c r="G108" s="98">
        <v>26.74137507015476</v>
      </c>
      <c r="H108" s="98">
        <v>25.687597395016535</v>
      </c>
      <c r="I108" s="98">
        <v>25.024595003182679</v>
      </c>
      <c r="J108" s="98">
        <v>25.421543738008218</v>
      </c>
      <c r="K108" s="98">
        <v>27.57521903616912</v>
      </c>
      <c r="L108" s="98">
        <v>0</v>
      </c>
      <c r="M108" s="98">
        <v>21.390007097399266</v>
      </c>
      <c r="N108" s="98">
        <v>25.49707301862653</v>
      </c>
      <c r="O108" s="98">
        <v>28.05854873641961</v>
      </c>
      <c r="P108" s="98">
        <v>0</v>
      </c>
      <c r="Q108" s="98">
        <v>0</v>
      </c>
      <c r="R108" s="98">
        <v>20.019616005840177</v>
      </c>
      <c r="S108" s="98">
        <v>18.890022279289227</v>
      </c>
      <c r="T108" s="98">
        <v>20.084517190187345</v>
      </c>
      <c r="U108" s="98">
        <v>18.881045896304681</v>
      </c>
      <c r="V108" s="98">
        <v>16.504563102996343</v>
      </c>
      <c r="W108" s="98">
        <v>18.930663285094163</v>
      </c>
      <c r="X108" s="98">
        <v>17.446553561215275</v>
      </c>
      <c r="Y108" s="98">
        <v>13.059684802246725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193.28134652669075</v>
      </c>
      <c r="D109" s="122">
        <f t="shared" si="41"/>
        <v>403.76303845952054</v>
      </c>
      <c r="E109" s="122">
        <f t="shared" si="41"/>
        <v>1206.5578346270045</v>
      </c>
      <c r="F109" s="122">
        <f t="shared" si="41"/>
        <v>245.02700667215097</v>
      </c>
      <c r="G109" s="122">
        <f t="shared" si="41"/>
        <v>245.43942046485714</v>
      </c>
      <c r="H109" s="122">
        <f t="shared" si="41"/>
        <v>348.07244147910154</v>
      </c>
      <c r="I109" s="122">
        <f t="shared" si="41"/>
        <v>391.3944934068237</v>
      </c>
      <c r="J109" s="122">
        <f t="shared" si="41"/>
        <v>527.99235250504853</v>
      </c>
      <c r="K109" s="122">
        <f t="shared" si="41"/>
        <v>415.75124848086853</v>
      </c>
      <c r="L109" s="122">
        <f t="shared" si="41"/>
        <v>0</v>
      </c>
      <c r="M109" s="122">
        <f t="shared" si="41"/>
        <v>212.75533516553094</v>
      </c>
      <c r="N109" s="122">
        <f t="shared" si="41"/>
        <v>529.83559627245313</v>
      </c>
      <c r="O109" s="122">
        <f t="shared" si="41"/>
        <v>377.27725821932023</v>
      </c>
      <c r="P109" s="122">
        <f t="shared" si="41"/>
        <v>0</v>
      </c>
      <c r="Q109" s="122">
        <f t="shared" si="41"/>
        <v>0</v>
      </c>
      <c r="R109" s="122">
        <f t="shared" si="41"/>
        <v>347.6958664136767</v>
      </c>
      <c r="S109" s="122">
        <f t="shared" si="41"/>
        <v>433.75140862000501</v>
      </c>
      <c r="T109" s="122">
        <f t="shared" si="41"/>
        <v>620.61036170965895</v>
      </c>
      <c r="U109" s="122">
        <f t="shared" si="41"/>
        <v>446.70035213675385</v>
      </c>
      <c r="V109" s="122">
        <f t="shared" si="41"/>
        <v>258.24080394561895</v>
      </c>
      <c r="W109" s="122">
        <f t="shared" si="41"/>
        <v>72.428915887176416</v>
      </c>
      <c r="X109" s="122">
        <f t="shared" si="41"/>
        <v>174.40122322605819</v>
      </c>
      <c r="Y109" s="122">
        <f t="shared" si="41"/>
        <v>81.928258110770429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193.28134652669075</v>
      </c>
      <c r="D110" s="98">
        <f>IF(RES_hhdet_in_tes!D110=0,0,RES_hhdet_in_tes!D110*1000*11630/RES_hhdet_in_new!D107)</f>
        <v>403.76303845952054</v>
      </c>
      <c r="E110" s="98">
        <f>IF(RES_hhdet_in_tes!E110=0,0,RES_hhdet_in_tes!E110*1000*11630/RES_hhdet_in_new!E107)</f>
        <v>1206.5578346270045</v>
      </c>
      <c r="F110" s="98">
        <f>IF(RES_hhdet_in_tes!F110=0,0,RES_hhdet_in_tes!F110*1000*11630/RES_hhdet_in_new!F107)</f>
        <v>245.02700667215097</v>
      </c>
      <c r="G110" s="98">
        <f>IF(RES_hhdet_in_tes!G110=0,0,RES_hhdet_in_tes!G110*1000*11630/RES_hhdet_in_new!G107)</f>
        <v>245.43942046485714</v>
      </c>
      <c r="H110" s="98">
        <f>IF(RES_hhdet_in_tes!H110=0,0,RES_hhdet_in_tes!H110*1000*11630/RES_hhdet_in_new!H107)</f>
        <v>348.07244147910154</v>
      </c>
      <c r="I110" s="98">
        <f>IF(RES_hhdet_in_tes!I110=0,0,RES_hhdet_in_tes!I110*1000*11630/RES_hhdet_in_new!I107)</f>
        <v>391.3944934068237</v>
      </c>
      <c r="J110" s="98">
        <f>IF(RES_hhdet_in_tes!J110=0,0,RES_hhdet_in_tes!J110*1000*11630/RES_hhdet_in_new!J107)</f>
        <v>527.99235250504853</v>
      </c>
      <c r="K110" s="98">
        <f>IF(RES_hhdet_in_tes!K110=0,0,RES_hhdet_in_tes!K110*1000*11630/RES_hhdet_in_new!K107)</f>
        <v>415.75124848086853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212.75533516553094</v>
      </c>
      <c r="N110" s="98">
        <f>IF(RES_hhdet_in_tes!N110=0,0,RES_hhdet_in_tes!N110*1000*11630/RES_hhdet_in_new!N107)</f>
        <v>529.83559627245313</v>
      </c>
      <c r="O110" s="98">
        <f>IF(RES_hhdet_in_tes!O110=0,0,RES_hhdet_in_tes!O110*1000*11630/RES_hhdet_in_new!O107)</f>
        <v>377.27725821932023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347.6958664136767</v>
      </c>
      <c r="S110" s="98">
        <f>IF(RES_hhdet_in_tes!S110=0,0,RES_hhdet_in_tes!S110*1000*11630/RES_hhdet_in_new!S107)</f>
        <v>433.75140862000501</v>
      </c>
      <c r="T110" s="98">
        <f>IF(RES_hhdet_in_tes!T110=0,0,RES_hhdet_in_tes!T110*1000*11630/RES_hhdet_in_new!T107)</f>
        <v>620.61036170965895</v>
      </c>
      <c r="U110" s="98">
        <f>IF(RES_hhdet_in_tes!U110=0,0,RES_hhdet_in_tes!U110*1000*11630/RES_hhdet_in_new!U107)</f>
        <v>446.70035213675385</v>
      </c>
      <c r="V110" s="98">
        <f>IF(RES_hhdet_in_tes!V110=0,0,RES_hhdet_in_tes!V110*1000*11630/RES_hhdet_in_new!V107)</f>
        <v>258.24080394561895</v>
      </c>
      <c r="W110" s="98">
        <f>IF(RES_hhdet_in_tes!W110=0,0,RES_hhdet_in_tes!W110*1000*11630/RES_hhdet_in_new!W107)</f>
        <v>72.428915887176416</v>
      </c>
      <c r="X110" s="98">
        <f>IF(RES_hhdet_in_tes!X110=0,0,RES_hhdet_in_tes!X110*1000*11630/RES_hhdet_in_new!X107)</f>
        <v>174.40122322605819</v>
      </c>
      <c r="Y110" s="98">
        <f>IF(RES_hhdet_in_tes!Y110=0,0,RES_hhdet_in_tes!Y110*1000*11630/RES_hhdet_in_new!Y107)</f>
        <v>81.928258110770429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1168.4962513181777</v>
      </c>
      <c r="D111" s="122">
        <v>1219.5527489120468</v>
      </c>
      <c r="E111" s="122">
        <v>1139.9478012876316</v>
      </c>
      <c r="F111" s="122">
        <v>1206.0939903063497</v>
      </c>
      <c r="G111" s="122">
        <v>1148.4579396669892</v>
      </c>
      <c r="H111" s="122">
        <v>1138.8861993473147</v>
      </c>
      <c r="I111" s="122">
        <v>1093.0050538729267</v>
      </c>
      <c r="J111" s="122">
        <v>1077.8567670535981</v>
      </c>
      <c r="K111" s="122">
        <v>1153.6466424777968</v>
      </c>
      <c r="L111" s="122">
        <v>0</v>
      </c>
      <c r="M111" s="122">
        <v>1145.8633985916886</v>
      </c>
      <c r="N111" s="122">
        <v>1189.8138809679099</v>
      </c>
      <c r="O111" s="122">
        <v>1220.4832339410584</v>
      </c>
      <c r="P111" s="122">
        <v>0</v>
      </c>
      <c r="Q111" s="122">
        <v>0</v>
      </c>
      <c r="R111" s="122">
        <v>1025.852067182273</v>
      </c>
      <c r="S111" s="122">
        <v>1032.1430239576082</v>
      </c>
      <c r="T111" s="122">
        <v>1087.4203254909235</v>
      </c>
      <c r="U111" s="122">
        <v>1060.268020845054</v>
      </c>
      <c r="V111" s="122">
        <v>998.30122051968044</v>
      </c>
      <c r="W111" s="122">
        <v>867.64520412438458</v>
      </c>
      <c r="X111" s="122">
        <v>667.69553928089283</v>
      </c>
      <c r="Y111" s="122">
        <v>652.79321611138562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1180.0196835833708</v>
      </c>
      <c r="D112" s="98">
        <v>1213.7912975885602</v>
      </c>
      <c r="E112" s="98">
        <v>1102.021064360641</v>
      </c>
      <c r="F112" s="98">
        <v>1141.5080594210951</v>
      </c>
      <c r="G112" s="98">
        <v>1057.2074999385413</v>
      </c>
      <c r="H112" s="98">
        <v>1113.5387683059985</v>
      </c>
      <c r="I112" s="98">
        <v>1099.5971000273164</v>
      </c>
      <c r="J112" s="98">
        <v>1077.8567670535981</v>
      </c>
      <c r="K112" s="98">
        <v>1173.6711123359637</v>
      </c>
      <c r="L112" s="98">
        <v>0</v>
      </c>
      <c r="M112" s="98">
        <v>1080.7645550773714</v>
      </c>
      <c r="N112" s="98">
        <v>1257.5465525976506</v>
      </c>
      <c r="O112" s="98">
        <v>1281.1222456228045</v>
      </c>
      <c r="P112" s="98">
        <v>0</v>
      </c>
      <c r="Q112" s="98">
        <v>0</v>
      </c>
      <c r="R112" s="98">
        <v>1024.3158677248402</v>
      </c>
      <c r="S112" s="98">
        <v>1011.8430570709904</v>
      </c>
      <c r="T112" s="98">
        <v>1096.0751417836095</v>
      </c>
      <c r="U112" s="98">
        <v>1061.7598950297427</v>
      </c>
      <c r="V112" s="98">
        <v>976.50126852316816</v>
      </c>
      <c r="W112" s="98">
        <v>867.72065479126854</v>
      </c>
      <c r="X112" s="98">
        <v>668.08548816644952</v>
      </c>
      <c r="Y112" s="98">
        <v>652.63610327176809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866.06074011982321</v>
      </c>
      <c r="X113" s="98">
        <v>677.1972634492987</v>
      </c>
      <c r="Y113" s="98">
        <v>659.23484253570541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181.84725901724389</v>
      </c>
      <c r="X114" s="101">
        <v>16.298672061602765</v>
      </c>
      <c r="Y114" s="101">
        <v>127.7645200104291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684.21348110257929</v>
      </c>
      <c r="X115" s="104">
        <v>660.898591387696</v>
      </c>
      <c r="Y115" s="104">
        <v>531.47032252527629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1167.0536504868076</v>
      </c>
      <c r="D116" s="101">
        <v>1223.5539571404815</v>
      </c>
      <c r="E116" s="101">
        <v>1153.4930644758426</v>
      </c>
      <c r="F116" s="101">
        <v>1213.8319873669868</v>
      </c>
      <c r="G116" s="101">
        <v>1161.1981109658884</v>
      </c>
      <c r="H116" s="101">
        <v>1142.8928849226238</v>
      </c>
      <c r="I116" s="101">
        <v>1073.8320745522321</v>
      </c>
      <c r="J116" s="101">
        <v>0</v>
      </c>
      <c r="K116" s="101">
        <v>1032.7927608540188</v>
      </c>
      <c r="L116" s="101">
        <v>0</v>
      </c>
      <c r="M116" s="101">
        <v>1184.7985194421253</v>
      </c>
      <c r="N116" s="101">
        <v>1118.601551278336</v>
      </c>
      <c r="O116" s="101">
        <v>1076.4258202261153</v>
      </c>
      <c r="P116" s="101">
        <v>0</v>
      </c>
      <c r="Q116" s="101">
        <v>0</v>
      </c>
      <c r="R116" s="101">
        <v>1051.9674579586301</v>
      </c>
      <c r="S116" s="101">
        <v>1057.4974093448841</v>
      </c>
      <c r="T116" s="101">
        <v>1051.7487987336772</v>
      </c>
      <c r="U116" s="101">
        <v>1056.8045735812855</v>
      </c>
      <c r="V116" s="101">
        <v>1057.6875858005565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1167.1231480298763</v>
      </c>
      <c r="D117" s="104">
        <v>1223.7093890622723</v>
      </c>
      <c r="E117" s="104">
        <v>0</v>
      </c>
      <c r="F117" s="104">
        <v>1214.1398535068274</v>
      </c>
      <c r="G117" s="104">
        <v>1161.9608617239542</v>
      </c>
      <c r="H117" s="104">
        <v>1143.4900551794026</v>
      </c>
      <c r="I117" s="104">
        <v>1075.0063645275616</v>
      </c>
      <c r="J117" s="104">
        <v>0</v>
      </c>
      <c r="K117" s="104">
        <v>1034.2068858035736</v>
      </c>
      <c r="L117" s="104">
        <v>0</v>
      </c>
      <c r="M117" s="104">
        <v>1185.7299088782756</v>
      </c>
      <c r="N117" s="104">
        <v>1119.0666736700655</v>
      </c>
      <c r="O117" s="104">
        <v>1076.5848641093014</v>
      </c>
      <c r="P117" s="104">
        <v>0</v>
      </c>
      <c r="Q117" s="104">
        <v>0</v>
      </c>
      <c r="R117" s="104">
        <v>0</v>
      </c>
      <c r="S117" s="104">
        <v>1060.5958947524675</v>
      </c>
      <c r="T117" s="104">
        <v>1054.9055834931812</v>
      </c>
      <c r="U117" s="104">
        <v>1058.8696826332059</v>
      </c>
      <c r="V117" s="104">
        <v>1060.317963896787</v>
      </c>
      <c r="W117" s="104">
        <v>0</v>
      </c>
      <c r="X117" s="104">
        <v>636.99362437737932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186.16960738565146</v>
      </c>
      <c r="D118" s="98">
        <v>228.36357933090861</v>
      </c>
      <c r="E118" s="98">
        <v>0</v>
      </c>
      <c r="F118" s="98">
        <v>235.05325907807725</v>
      </c>
      <c r="G118" s="98">
        <v>187.85495603229316</v>
      </c>
      <c r="H118" s="98">
        <v>180.32986761066846</v>
      </c>
      <c r="I118" s="98">
        <v>157.17302193332895</v>
      </c>
      <c r="J118" s="98">
        <v>0</v>
      </c>
      <c r="K118" s="98">
        <v>151.67442003512076</v>
      </c>
      <c r="L118" s="98">
        <v>0</v>
      </c>
      <c r="M118" s="98">
        <v>206.44803875533111</v>
      </c>
      <c r="N118" s="98">
        <v>140.73243135715416</v>
      </c>
      <c r="O118" s="98">
        <v>127.63854634624069</v>
      </c>
      <c r="P118" s="98">
        <v>0</v>
      </c>
      <c r="Q118" s="98">
        <v>0</v>
      </c>
      <c r="R118" s="98">
        <v>0</v>
      </c>
      <c r="S118" s="98">
        <v>144.87920041221452</v>
      </c>
      <c r="T118" s="98">
        <v>131.01520621891771</v>
      </c>
      <c r="U118" s="98">
        <v>157.15670670912039</v>
      </c>
      <c r="V118" s="98">
        <v>175.53698048802747</v>
      </c>
      <c r="W118" s="98">
        <v>0</v>
      </c>
      <c r="X118" s="98">
        <v>5.9256551982557371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980.95354064422463</v>
      </c>
      <c r="D119" s="98">
        <v>995.34580973136372</v>
      </c>
      <c r="E119" s="98">
        <v>0</v>
      </c>
      <c r="F119" s="98">
        <v>979.08659442875023</v>
      </c>
      <c r="G119" s="98">
        <v>974.10590569166129</v>
      </c>
      <c r="H119" s="98">
        <v>963.16018756873416</v>
      </c>
      <c r="I119" s="98">
        <v>917.8333425942327</v>
      </c>
      <c r="J119" s="98">
        <v>0</v>
      </c>
      <c r="K119" s="98">
        <v>882.53246576845288</v>
      </c>
      <c r="L119" s="98">
        <v>0</v>
      </c>
      <c r="M119" s="98">
        <v>979.28187012294438</v>
      </c>
      <c r="N119" s="98">
        <v>978.33424231291121</v>
      </c>
      <c r="O119" s="98">
        <v>948.94631776306073</v>
      </c>
      <c r="P119" s="98">
        <v>0</v>
      </c>
      <c r="Q119" s="98">
        <v>0</v>
      </c>
      <c r="R119" s="98">
        <v>0</v>
      </c>
      <c r="S119" s="98">
        <v>915.71669434025296</v>
      </c>
      <c r="T119" s="98">
        <v>923.89037727426353</v>
      </c>
      <c r="U119" s="98">
        <v>901.71297592408564</v>
      </c>
      <c r="V119" s="98">
        <v>884.78098340875954</v>
      </c>
      <c r="W119" s="98">
        <v>0</v>
      </c>
      <c r="X119" s="98">
        <v>631.06796917912357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632.14742944010186</v>
      </c>
      <c r="D120" s="122">
        <v>637.82811024999705</v>
      </c>
      <c r="E120" s="122">
        <v>597.47727644065083</v>
      </c>
      <c r="F120" s="122">
        <v>686.03915420544183</v>
      </c>
      <c r="G120" s="122">
        <v>583.42894386014075</v>
      </c>
      <c r="H120" s="122">
        <v>608.38972107413099</v>
      </c>
      <c r="I120" s="122">
        <v>554.41467477426193</v>
      </c>
      <c r="J120" s="122">
        <v>510.45601391704952</v>
      </c>
      <c r="K120" s="122">
        <v>500.08229101231922</v>
      </c>
      <c r="L120" s="122">
        <v>0</v>
      </c>
      <c r="M120" s="122">
        <v>477.25482792807588</v>
      </c>
      <c r="N120" s="122">
        <v>413.3665905768338</v>
      </c>
      <c r="O120" s="122">
        <v>449.98752833903671</v>
      </c>
      <c r="P120" s="122">
        <v>0</v>
      </c>
      <c r="Q120" s="122">
        <v>0</v>
      </c>
      <c r="R120" s="122">
        <v>425.75876723506144</v>
      </c>
      <c r="S120" s="122">
        <v>491.00919596663005</v>
      </c>
      <c r="T120" s="122">
        <v>494.22343800552596</v>
      </c>
      <c r="U120" s="122">
        <v>496.08906572859962</v>
      </c>
      <c r="V120" s="122">
        <v>510.15252352492593</v>
      </c>
      <c r="W120" s="122">
        <v>481.09882972300363</v>
      </c>
      <c r="X120" s="122">
        <v>392.57005978547471</v>
      </c>
      <c r="Y120" s="122">
        <v>395.58515342109069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621.73163814089844</v>
      </c>
      <c r="D121" s="98">
        <v>629.81553924562184</v>
      </c>
      <c r="E121" s="98">
        <v>614.13173837455179</v>
      </c>
      <c r="F121" s="98">
        <v>660.53842595423771</v>
      </c>
      <c r="G121" s="98">
        <v>617.59463180027728</v>
      </c>
      <c r="H121" s="98">
        <v>590.42953006353787</v>
      </c>
      <c r="I121" s="98">
        <v>532.10617120668644</v>
      </c>
      <c r="J121" s="98">
        <v>517.03622717561495</v>
      </c>
      <c r="K121" s="98">
        <v>490.11810737187233</v>
      </c>
      <c r="L121" s="98">
        <v>0</v>
      </c>
      <c r="M121" s="98">
        <v>490.73408536059895</v>
      </c>
      <c r="N121" s="98">
        <v>420.39777522034228</v>
      </c>
      <c r="O121" s="98">
        <v>420.31122204095578</v>
      </c>
      <c r="P121" s="98">
        <v>0</v>
      </c>
      <c r="Q121" s="98">
        <v>0</v>
      </c>
      <c r="R121" s="98">
        <v>436.17546981842622</v>
      </c>
      <c r="S121" s="98">
        <v>476.60423401849215</v>
      </c>
      <c r="T121" s="98">
        <v>494.5977302443215</v>
      </c>
      <c r="U121" s="98">
        <v>495.38228247869364</v>
      </c>
      <c r="V121" s="98">
        <v>493.82861152518376</v>
      </c>
      <c r="W121" s="98">
        <v>462.36629819654434</v>
      </c>
      <c r="X121" s="98">
        <v>409.29058394233874</v>
      </c>
      <c r="Y121" s="98">
        <v>387.01172818179163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637.03647433564629</v>
      </c>
      <c r="D122" s="33">
        <v>642.31515001244736</v>
      </c>
      <c r="E122" s="33">
        <v>585.36494048872282</v>
      </c>
      <c r="F122" s="33">
        <v>702.53962542680915</v>
      </c>
      <c r="G122" s="33">
        <v>569.3170292761713</v>
      </c>
      <c r="H122" s="33">
        <v>615.52774570654628</v>
      </c>
      <c r="I122" s="33">
        <v>563.46740085965496</v>
      </c>
      <c r="J122" s="33">
        <v>501.90173668091455</v>
      </c>
      <c r="K122" s="33">
        <v>505.61794859034518</v>
      </c>
      <c r="L122" s="33">
        <v>0</v>
      </c>
      <c r="M122" s="33">
        <v>470.51519921181426</v>
      </c>
      <c r="N122" s="33">
        <v>408.86663240498837</v>
      </c>
      <c r="O122" s="33">
        <v>464.82568148807718</v>
      </c>
      <c r="P122" s="33">
        <v>0</v>
      </c>
      <c r="Q122" s="33">
        <v>0</v>
      </c>
      <c r="R122" s="33">
        <v>419.12995650019292</v>
      </c>
      <c r="S122" s="33">
        <v>496.24736394777119</v>
      </c>
      <c r="T122" s="33">
        <v>494.06302704604207</v>
      </c>
      <c r="U122" s="33">
        <v>496.37820433083385</v>
      </c>
      <c r="V122" s="33">
        <v>520.25780238190919</v>
      </c>
      <c r="W122" s="33">
        <v>491.80313345240893</v>
      </c>
      <c r="X122" s="33">
        <v>374.80450286880665</v>
      </c>
      <c r="Y122" s="33">
        <v>400.86110741450551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10758.778541534131</v>
      </c>
      <c r="G124" s="117">
        <f t="shared" si="42"/>
        <v>10184.093960859987</v>
      </c>
      <c r="H124" s="117">
        <f t="shared" si="42"/>
        <v>9192.5370656686155</v>
      </c>
      <c r="I124" s="117">
        <f t="shared" si="42"/>
        <v>0</v>
      </c>
      <c r="J124" s="117">
        <f t="shared" si="42"/>
        <v>3975.209624643805</v>
      </c>
      <c r="K124" s="117">
        <f t="shared" si="42"/>
        <v>3627.5422110916338</v>
      </c>
      <c r="L124" s="117">
        <f t="shared" si="42"/>
        <v>4503.9902898112059</v>
      </c>
      <c r="M124" s="117">
        <f t="shared" si="42"/>
        <v>8741.50284388213</v>
      </c>
      <c r="N124" s="117">
        <f t="shared" si="42"/>
        <v>8002.5250800277045</v>
      </c>
      <c r="O124" s="117">
        <f t="shared" si="42"/>
        <v>8350.7393204411765</v>
      </c>
      <c r="P124" s="117">
        <f t="shared" si="42"/>
        <v>6538.5978035310336</v>
      </c>
      <c r="Q124" s="117">
        <f t="shared" si="42"/>
        <v>6905.7422441547833</v>
      </c>
      <c r="R124" s="117">
        <f t="shared" ref="R124:V124" si="43">R125+R128+R130+R139</f>
        <v>7001.4483893813676</v>
      </c>
      <c r="S124" s="117">
        <f t="shared" si="43"/>
        <v>6730.8053252440259</v>
      </c>
      <c r="T124" s="117">
        <f t="shared" si="43"/>
        <v>7678.6906346174037</v>
      </c>
      <c r="U124" s="117">
        <f t="shared" si="43"/>
        <v>6340.3184424234705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3674.9145709267991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8180.7433435368739</v>
      </c>
      <c r="G125" s="122">
        <f t="shared" si="45"/>
        <v>8192.7163266641073</v>
      </c>
      <c r="H125" s="122">
        <f t="shared" si="45"/>
        <v>6810.1352195521167</v>
      </c>
      <c r="I125" s="122">
        <f t="shared" si="45"/>
        <v>0</v>
      </c>
      <c r="J125" s="122">
        <f t="shared" si="45"/>
        <v>2074.3068948251798</v>
      </c>
      <c r="K125" s="122">
        <f t="shared" si="45"/>
        <v>1818.5013967454158</v>
      </c>
      <c r="L125" s="122">
        <f t="shared" si="45"/>
        <v>2889.6624722918973</v>
      </c>
      <c r="M125" s="122">
        <f t="shared" si="45"/>
        <v>6632.777242547987</v>
      </c>
      <c r="N125" s="122">
        <f t="shared" si="45"/>
        <v>5942.548963868805</v>
      </c>
      <c r="O125" s="122">
        <f t="shared" si="45"/>
        <v>6353.7087984232139</v>
      </c>
      <c r="P125" s="122">
        <f t="shared" si="45"/>
        <v>4936.88927642198</v>
      </c>
      <c r="Q125" s="122">
        <f t="shared" si="45"/>
        <v>5281.4287691787931</v>
      </c>
      <c r="R125" s="122">
        <f t="shared" ref="R125:V125" si="46">SUM(R126:R127)</f>
        <v>5191.4770488145859</v>
      </c>
      <c r="S125" s="122">
        <f t="shared" si="46"/>
        <v>4762.1209475500673</v>
      </c>
      <c r="T125" s="122">
        <f t="shared" si="46"/>
        <v>5488.4758312301929</v>
      </c>
      <c r="U125" s="122">
        <f t="shared" si="46"/>
        <v>4330.8866657605331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2531.2479550516937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8142.1769005832512</v>
      </c>
      <c r="G126" s="98">
        <v>8154.6324014456395</v>
      </c>
      <c r="H126" s="98">
        <v>6779.4451195008905</v>
      </c>
      <c r="I126" s="98">
        <v>0</v>
      </c>
      <c r="J126" s="98">
        <v>2065.684507582007</v>
      </c>
      <c r="K126" s="98">
        <v>1811.0683543896976</v>
      </c>
      <c r="L126" s="98">
        <v>2877.4902908989125</v>
      </c>
      <c r="M126" s="98">
        <v>6604.7877099190518</v>
      </c>
      <c r="N126" s="98">
        <v>5919.2103568846651</v>
      </c>
      <c r="O126" s="98">
        <v>6327.2042028459828</v>
      </c>
      <c r="P126" s="98">
        <v>4915.7563659525604</v>
      </c>
      <c r="Q126" s="98">
        <v>5261.0784414187228</v>
      </c>
      <c r="R126" s="98">
        <v>5171.5443420556157</v>
      </c>
      <c r="S126" s="98">
        <v>4743.9803689965956</v>
      </c>
      <c r="T126" s="98">
        <v>5467.7821262919015</v>
      </c>
      <c r="U126" s="98">
        <v>4314.4567839313677</v>
      </c>
      <c r="V126" s="98">
        <v>0</v>
      </c>
      <c r="W126" s="98">
        <v>0</v>
      </c>
      <c r="X126" s="98">
        <v>0</v>
      </c>
      <c r="Y126" s="98">
        <v>2519.2268950195225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38.566442953622463</v>
      </c>
      <c r="G127" s="98">
        <v>38.083925218468423</v>
      </c>
      <c r="H127" s="98">
        <v>30.690100051226111</v>
      </c>
      <c r="I127" s="98">
        <v>0</v>
      </c>
      <c r="J127" s="98">
        <v>8.6223872431729625</v>
      </c>
      <c r="K127" s="98">
        <v>7.4330423557183556</v>
      </c>
      <c r="L127" s="98">
        <v>12.172181392984708</v>
      </c>
      <c r="M127" s="98">
        <v>27.989532628934846</v>
      </c>
      <c r="N127" s="98">
        <v>23.338606984140327</v>
      </c>
      <c r="O127" s="98">
        <v>26.504595577231463</v>
      </c>
      <c r="P127" s="98">
        <v>21.13291046941913</v>
      </c>
      <c r="Q127" s="98">
        <v>20.35032776007068</v>
      </c>
      <c r="R127" s="98">
        <v>19.932706758969942</v>
      </c>
      <c r="S127" s="98">
        <v>18.140578553471261</v>
      </c>
      <c r="T127" s="98">
        <v>20.693704938291731</v>
      </c>
      <c r="U127" s="98">
        <v>16.429881829165456</v>
      </c>
      <c r="V127" s="98">
        <v>0</v>
      </c>
      <c r="W127" s="98">
        <v>0</v>
      </c>
      <c r="X127" s="98">
        <v>0</v>
      </c>
      <c r="Y127" s="98">
        <v>12.021060032170968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250.5813163737493</v>
      </c>
      <c r="G128" s="122">
        <f t="shared" si="48"/>
        <v>242.31850444486707</v>
      </c>
      <c r="H128" s="122">
        <f t="shared" si="48"/>
        <v>352.25429145020149</v>
      </c>
      <c r="I128" s="122">
        <f t="shared" si="48"/>
        <v>0</v>
      </c>
      <c r="J128" s="122">
        <f t="shared" si="48"/>
        <v>531.86711238263217</v>
      </c>
      <c r="K128" s="122">
        <f t="shared" si="48"/>
        <v>413.72853816999469</v>
      </c>
      <c r="L128" s="122">
        <f t="shared" si="48"/>
        <v>190.0346823420636</v>
      </c>
      <c r="M128" s="122">
        <f t="shared" si="48"/>
        <v>217.76264037145427</v>
      </c>
      <c r="N128" s="122">
        <f t="shared" si="48"/>
        <v>523.93812355424689</v>
      </c>
      <c r="O128" s="122">
        <f t="shared" si="48"/>
        <v>362.77510480469749</v>
      </c>
      <c r="P128" s="122">
        <f t="shared" si="48"/>
        <v>76.795022302813223</v>
      </c>
      <c r="Q128" s="122">
        <f t="shared" si="48"/>
        <v>143.32231804465818</v>
      </c>
      <c r="R128" s="122">
        <f t="shared" si="48"/>
        <v>316.17851651561659</v>
      </c>
      <c r="S128" s="122">
        <f t="shared" si="48"/>
        <v>444.20642109080779</v>
      </c>
      <c r="T128" s="122">
        <f t="shared" si="48"/>
        <v>622.21762901186048</v>
      </c>
      <c r="U128" s="122">
        <f t="shared" si="48"/>
        <v>460.72648201553216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83.498378230857739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250.5813163737493</v>
      </c>
      <c r="G129" s="98">
        <f>IF(RES_hhdet_in_tes!G129=0,0,RES_hhdet_in_tes!G129*1000*11630/RES_hhdet_in_new!G126)</f>
        <v>242.31850444486707</v>
      </c>
      <c r="H129" s="98">
        <f>IF(RES_hhdet_in_tes!H129=0,0,RES_hhdet_in_tes!H129*1000*11630/RES_hhdet_in_new!H126)</f>
        <v>352.25429145020149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531.86711238263217</v>
      </c>
      <c r="K129" s="98">
        <f>IF(RES_hhdet_in_tes!K129=0,0,RES_hhdet_in_tes!K129*1000*11630/RES_hhdet_in_new!K126)</f>
        <v>413.72853816999469</v>
      </c>
      <c r="L129" s="98">
        <f>IF(RES_hhdet_in_tes!L129=0,0,RES_hhdet_in_tes!L129*1000*11630/RES_hhdet_in_new!L126)</f>
        <v>190.0346823420636</v>
      </c>
      <c r="M129" s="98">
        <f>IF(RES_hhdet_in_tes!M129=0,0,RES_hhdet_in_tes!M129*1000*11630/RES_hhdet_in_new!M126)</f>
        <v>217.76264037145427</v>
      </c>
      <c r="N129" s="98">
        <f>IF(RES_hhdet_in_tes!N129=0,0,RES_hhdet_in_tes!N129*1000*11630/RES_hhdet_in_new!N126)</f>
        <v>523.93812355424689</v>
      </c>
      <c r="O129" s="98">
        <f>IF(RES_hhdet_in_tes!O129=0,0,RES_hhdet_in_tes!O129*1000*11630/RES_hhdet_in_new!O126)</f>
        <v>362.77510480469749</v>
      </c>
      <c r="P129" s="98">
        <f>IF(RES_hhdet_in_tes!P129=0,0,RES_hhdet_in_tes!P129*1000*11630/RES_hhdet_in_new!P126)</f>
        <v>76.795022302813223</v>
      </c>
      <c r="Q129" s="98">
        <f>IF(RES_hhdet_in_tes!Q129=0,0,RES_hhdet_in_tes!Q129*1000*11630/RES_hhdet_in_new!Q126)</f>
        <v>143.32231804465818</v>
      </c>
      <c r="R129" s="98">
        <f>IF(RES_hhdet_in_tes!R129=0,0,RES_hhdet_in_tes!R129*1000*11630/RES_hhdet_in_new!R126)</f>
        <v>316.17851651561659</v>
      </c>
      <c r="S129" s="98">
        <f>IF(RES_hhdet_in_tes!S129=0,0,RES_hhdet_in_tes!S129*1000*11630/RES_hhdet_in_new!S126)</f>
        <v>444.20642109080779</v>
      </c>
      <c r="T129" s="98">
        <f>IF(RES_hhdet_in_tes!T129=0,0,RES_hhdet_in_tes!T129*1000*11630/RES_hhdet_in_new!T126)</f>
        <v>622.21762901186048</v>
      </c>
      <c r="U129" s="98">
        <f>IF(RES_hhdet_in_tes!U129=0,0,RES_hhdet_in_tes!U129*1000*11630/RES_hhdet_in_new!U126)</f>
        <v>460.72648201553216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83.498378230857739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1641.4076472311783</v>
      </c>
      <c r="G130" s="122">
        <v>1165.895356600206</v>
      </c>
      <c r="H130" s="122">
        <v>1421.7127829458184</v>
      </c>
      <c r="I130" s="122">
        <v>0</v>
      </c>
      <c r="J130" s="122">
        <v>858.56170533888076</v>
      </c>
      <c r="K130" s="122">
        <v>895.74124516644781</v>
      </c>
      <c r="L130" s="122">
        <v>950.702539063122</v>
      </c>
      <c r="M130" s="122">
        <v>1413.8734488991367</v>
      </c>
      <c r="N130" s="122">
        <v>1122.5829869610118</v>
      </c>
      <c r="O130" s="122">
        <v>1183.7857134061942</v>
      </c>
      <c r="P130" s="122">
        <v>1118.2520728071026</v>
      </c>
      <c r="Q130" s="122">
        <v>1059.3222105469169</v>
      </c>
      <c r="R130" s="122">
        <v>1068.3217946984557</v>
      </c>
      <c r="S130" s="122">
        <v>1033.2927224888431</v>
      </c>
      <c r="T130" s="122">
        <v>1073.7659513823569</v>
      </c>
      <c r="U130" s="122">
        <v>1052.6241784770618</v>
      </c>
      <c r="V130" s="122">
        <v>0</v>
      </c>
      <c r="W130" s="122">
        <v>0</v>
      </c>
      <c r="X130" s="122">
        <v>0</v>
      </c>
      <c r="Y130" s="122">
        <v>664.67217024509466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1753.7028522668425</v>
      </c>
      <c r="G131" s="98">
        <v>1653.2341179977886</v>
      </c>
      <c r="H131" s="98">
        <v>1421.712270335953</v>
      </c>
      <c r="I131" s="98">
        <v>0</v>
      </c>
      <c r="J131" s="98">
        <v>401.11000969650661</v>
      </c>
      <c r="K131" s="98">
        <v>432.45221818763127</v>
      </c>
      <c r="L131" s="98">
        <v>744.50372050257101</v>
      </c>
      <c r="M131" s="98">
        <v>1413.8684108373927</v>
      </c>
      <c r="N131" s="98">
        <v>1122.9554893279915</v>
      </c>
      <c r="O131" s="98">
        <v>1186.1270347171526</v>
      </c>
      <c r="P131" s="98">
        <v>1118.2400242946158</v>
      </c>
      <c r="Q131" s="98">
        <v>1059.3116425601563</v>
      </c>
      <c r="R131" s="98">
        <v>1071.8634254707263</v>
      </c>
      <c r="S131" s="98">
        <v>1003.9623146788579</v>
      </c>
      <c r="T131" s="98">
        <v>1256.9075909902765</v>
      </c>
      <c r="U131" s="98">
        <v>1046.043275143538</v>
      </c>
      <c r="V131" s="98">
        <v>0</v>
      </c>
      <c r="W131" s="98">
        <v>0</v>
      </c>
      <c r="X131" s="98">
        <v>0</v>
      </c>
      <c r="Y131" s="98">
        <v>606.28218661756466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1753.7646150255814</v>
      </c>
      <c r="G132" s="98">
        <v>0</v>
      </c>
      <c r="H132" s="98">
        <v>1422.0848351860218</v>
      </c>
      <c r="I132" s="98">
        <v>0</v>
      </c>
      <c r="J132" s="98">
        <v>0</v>
      </c>
      <c r="K132" s="98">
        <v>0</v>
      </c>
      <c r="L132" s="98">
        <v>835.52185095643938</v>
      </c>
      <c r="M132" s="98">
        <v>1415.4776399549141</v>
      </c>
      <c r="N132" s="98">
        <v>1123.8764616080739</v>
      </c>
      <c r="O132" s="98">
        <v>1187.4031854749135</v>
      </c>
      <c r="P132" s="98">
        <v>1120.323740965661</v>
      </c>
      <c r="Q132" s="98">
        <v>1061.42978528295</v>
      </c>
      <c r="R132" s="98">
        <v>1074.1708454163193</v>
      </c>
      <c r="S132" s="98">
        <v>1005.934836879964</v>
      </c>
      <c r="T132" s="98">
        <v>1259.3983610360442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340.14444633613437</v>
      </c>
      <c r="G133" s="101">
        <v>0</v>
      </c>
      <c r="H133" s="101">
        <v>225.41730383720807</v>
      </c>
      <c r="I133" s="101">
        <v>0</v>
      </c>
      <c r="J133" s="101">
        <v>0</v>
      </c>
      <c r="K133" s="101">
        <v>0</v>
      </c>
      <c r="L133" s="101">
        <v>7.4450372050257112</v>
      </c>
      <c r="M133" s="101">
        <v>249.03011678645424</v>
      </c>
      <c r="N133" s="101">
        <v>141.87792440908578</v>
      </c>
      <c r="O133" s="101">
        <v>143.48159506235436</v>
      </c>
      <c r="P133" s="101">
        <v>226.23764065420619</v>
      </c>
      <c r="Q133" s="101">
        <v>138.70938369460683</v>
      </c>
      <c r="R133" s="101">
        <v>134.49941534824688</v>
      </c>
      <c r="S133" s="101">
        <v>136.09973745214731</v>
      </c>
      <c r="T133" s="101">
        <v>163.31776078930793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1413.6201686894472</v>
      </c>
      <c r="G134" s="104">
        <v>0</v>
      </c>
      <c r="H134" s="104">
        <v>1196.6675313488138</v>
      </c>
      <c r="I134" s="104">
        <v>0</v>
      </c>
      <c r="J134" s="104">
        <v>0</v>
      </c>
      <c r="K134" s="104">
        <v>0</v>
      </c>
      <c r="L134" s="104">
        <v>828.07681375141351</v>
      </c>
      <c r="M134" s="104">
        <v>1166.4475231684598</v>
      </c>
      <c r="N134" s="104">
        <v>981.99853719898829</v>
      </c>
      <c r="O134" s="104">
        <v>1043.921590412559</v>
      </c>
      <c r="P134" s="104">
        <v>894.08610031145474</v>
      </c>
      <c r="Q134" s="104">
        <v>922.72040158834329</v>
      </c>
      <c r="R134" s="104">
        <v>939.67143006807225</v>
      </c>
      <c r="S134" s="104">
        <v>869.83509942781677</v>
      </c>
      <c r="T134" s="104">
        <v>1096.0806002467361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1213.8319873669861</v>
      </c>
      <c r="G135" s="101">
        <v>1161.198110965888</v>
      </c>
      <c r="H135" s="101">
        <v>0</v>
      </c>
      <c r="I135" s="101">
        <v>0</v>
      </c>
      <c r="J135" s="101">
        <v>1048.7235051406158</v>
      </c>
      <c r="K135" s="101">
        <v>1032.792760854019</v>
      </c>
      <c r="L135" s="101">
        <v>1099.7520180113372</v>
      </c>
      <c r="M135" s="101">
        <v>0</v>
      </c>
      <c r="N135" s="101">
        <v>1118.601551278336</v>
      </c>
      <c r="O135" s="101">
        <v>1076.4258202261151</v>
      </c>
      <c r="P135" s="101">
        <v>0</v>
      </c>
      <c r="Q135" s="101">
        <v>0</v>
      </c>
      <c r="R135" s="101">
        <v>1051.9674579586299</v>
      </c>
      <c r="S135" s="101">
        <v>1057.4974093448843</v>
      </c>
      <c r="T135" s="101">
        <v>1051.7487987336772</v>
      </c>
      <c r="U135" s="101">
        <v>1056.8045735812852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1214.1398535068274</v>
      </c>
      <c r="G136" s="104">
        <v>1161.9608617239542</v>
      </c>
      <c r="H136" s="104">
        <v>0</v>
      </c>
      <c r="I136" s="104">
        <v>0</v>
      </c>
      <c r="J136" s="104">
        <v>1050.1723442607351</v>
      </c>
      <c r="K136" s="104">
        <v>1034.2068858035734</v>
      </c>
      <c r="L136" s="104">
        <v>1101.4313996286674</v>
      </c>
      <c r="M136" s="104">
        <v>0</v>
      </c>
      <c r="N136" s="104">
        <v>1119.0666736700653</v>
      </c>
      <c r="O136" s="104">
        <v>1076.5848641093016</v>
      </c>
      <c r="P136" s="104">
        <v>0</v>
      </c>
      <c r="Q136" s="104">
        <v>0</v>
      </c>
      <c r="R136" s="104">
        <v>1054.073631382917</v>
      </c>
      <c r="S136" s="104">
        <v>1060.5958947524675</v>
      </c>
      <c r="T136" s="104">
        <v>1054.905583493181</v>
      </c>
      <c r="U136" s="104">
        <v>1058.8696826332061</v>
      </c>
      <c r="V136" s="104">
        <v>0</v>
      </c>
      <c r="W136" s="104">
        <v>0</v>
      </c>
      <c r="X136" s="104">
        <v>0</v>
      </c>
      <c r="Y136" s="104">
        <v>678.15964126854033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235.05325907807722</v>
      </c>
      <c r="G137" s="98">
        <v>187.85495603229313</v>
      </c>
      <c r="H137" s="98">
        <v>0</v>
      </c>
      <c r="I137" s="98">
        <v>0</v>
      </c>
      <c r="J137" s="98">
        <v>194.53974843511824</v>
      </c>
      <c r="K137" s="98">
        <v>151.67442003512073</v>
      </c>
      <c r="L137" s="98">
        <v>153.57300616253701</v>
      </c>
      <c r="M137" s="98">
        <v>0</v>
      </c>
      <c r="N137" s="98">
        <v>140.73243135715416</v>
      </c>
      <c r="O137" s="98">
        <v>127.63854634624069</v>
      </c>
      <c r="P137" s="98">
        <v>0</v>
      </c>
      <c r="Q137" s="98">
        <v>0</v>
      </c>
      <c r="R137" s="98">
        <v>131.17167770567576</v>
      </c>
      <c r="S137" s="98">
        <v>144.87920041221452</v>
      </c>
      <c r="T137" s="98">
        <v>131.01520621891768</v>
      </c>
      <c r="U137" s="98">
        <v>157.15670670912039</v>
      </c>
      <c r="V137" s="98">
        <v>0</v>
      </c>
      <c r="W137" s="98">
        <v>0</v>
      </c>
      <c r="X137" s="98">
        <v>0</v>
      </c>
      <c r="Y137" s="98">
        <v>117.97404221565401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979.08659442875035</v>
      </c>
      <c r="G138" s="98">
        <v>974.10590569166106</v>
      </c>
      <c r="H138" s="98">
        <v>0</v>
      </c>
      <c r="I138" s="98">
        <v>0</v>
      </c>
      <c r="J138" s="98">
        <v>855.63259582561682</v>
      </c>
      <c r="K138" s="98">
        <v>882.53246576845288</v>
      </c>
      <c r="L138" s="98">
        <v>947.85839346613034</v>
      </c>
      <c r="M138" s="98">
        <v>0</v>
      </c>
      <c r="N138" s="98">
        <v>978.33424231291133</v>
      </c>
      <c r="O138" s="98">
        <v>948.94631776306107</v>
      </c>
      <c r="P138" s="98">
        <v>0</v>
      </c>
      <c r="Q138" s="98">
        <v>0</v>
      </c>
      <c r="R138" s="98">
        <v>922.90195367724129</v>
      </c>
      <c r="S138" s="98">
        <v>915.71669434025296</v>
      </c>
      <c r="T138" s="98">
        <v>923.89037727426341</v>
      </c>
      <c r="U138" s="98">
        <v>901.71297592408575</v>
      </c>
      <c r="V138" s="98">
        <v>0</v>
      </c>
      <c r="W138" s="98">
        <v>0</v>
      </c>
      <c r="X138" s="98">
        <v>0</v>
      </c>
      <c r="Y138" s="98">
        <v>560.18559905288635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686.04623439233023</v>
      </c>
      <c r="G139" s="122">
        <v>583.16377315080786</v>
      </c>
      <c r="H139" s="122">
        <v>608.43477172047881</v>
      </c>
      <c r="I139" s="122">
        <v>0</v>
      </c>
      <c r="J139" s="122">
        <v>510.47391209711282</v>
      </c>
      <c r="K139" s="122">
        <v>499.57103100977548</v>
      </c>
      <c r="L139" s="122">
        <v>473.59059611412295</v>
      </c>
      <c r="M139" s="122">
        <v>477.08951206355164</v>
      </c>
      <c r="N139" s="122">
        <v>413.45500564364136</v>
      </c>
      <c r="O139" s="122">
        <v>450.46970380707091</v>
      </c>
      <c r="P139" s="122">
        <v>406.66143199913785</v>
      </c>
      <c r="Q139" s="122">
        <v>421.66894638441477</v>
      </c>
      <c r="R139" s="122">
        <v>425.47102935270937</v>
      </c>
      <c r="S139" s="122">
        <v>491.18523411430795</v>
      </c>
      <c r="T139" s="122">
        <v>494.23122299299365</v>
      </c>
      <c r="U139" s="122">
        <v>496.08111617034285</v>
      </c>
      <c r="V139" s="122">
        <v>0</v>
      </c>
      <c r="W139" s="122">
        <v>0</v>
      </c>
      <c r="X139" s="122">
        <v>0</v>
      </c>
      <c r="Y139" s="122">
        <v>395.49606739915333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660.53842595423771</v>
      </c>
      <c r="G140" s="98">
        <v>617.59463180027717</v>
      </c>
      <c r="H140" s="98">
        <v>590.42953006353798</v>
      </c>
      <c r="I140" s="98">
        <v>0</v>
      </c>
      <c r="J140" s="98">
        <v>517.03622717561495</v>
      </c>
      <c r="K140" s="98">
        <v>490.11810737187238</v>
      </c>
      <c r="L140" s="98">
        <v>476.90891907263756</v>
      </c>
      <c r="M140" s="98">
        <v>490.73408536059901</v>
      </c>
      <c r="N140" s="98">
        <v>420.39777522034223</v>
      </c>
      <c r="O140" s="98">
        <v>420.31122204095573</v>
      </c>
      <c r="P140" s="98">
        <v>431.96171106080334</v>
      </c>
      <c r="Q140" s="98">
        <v>415.80099614791447</v>
      </c>
      <c r="R140" s="98">
        <v>436.17546981842611</v>
      </c>
      <c r="S140" s="98">
        <v>476.60423401849209</v>
      </c>
      <c r="T140" s="98">
        <v>494.59773024432144</v>
      </c>
      <c r="U140" s="98">
        <v>495.38228247869353</v>
      </c>
      <c r="V140" s="98">
        <v>0</v>
      </c>
      <c r="W140" s="98">
        <v>0</v>
      </c>
      <c r="X140" s="98">
        <v>0</v>
      </c>
      <c r="Y140" s="98">
        <v>387.01172818179157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702.53962542680927</v>
      </c>
      <c r="G141" s="33">
        <v>569.3170292761713</v>
      </c>
      <c r="H141" s="33">
        <v>615.52774570654628</v>
      </c>
      <c r="I141" s="33">
        <v>0</v>
      </c>
      <c r="J141" s="33">
        <v>501.90173668091444</v>
      </c>
      <c r="K141" s="33">
        <v>505.61794859034535</v>
      </c>
      <c r="L141" s="33">
        <v>471.70910251155908</v>
      </c>
      <c r="M141" s="33">
        <v>470.51519921181432</v>
      </c>
      <c r="N141" s="33">
        <v>408.86663240498831</v>
      </c>
      <c r="O141" s="33">
        <v>464.82568148807724</v>
      </c>
      <c r="P141" s="33">
        <v>390.18364263610442</v>
      </c>
      <c r="Q141" s="33">
        <v>424.24265644029435</v>
      </c>
      <c r="R141" s="33">
        <v>419.12995650019286</v>
      </c>
      <c r="S141" s="33">
        <v>496.24736394777096</v>
      </c>
      <c r="T141" s="33">
        <v>494.06302704604207</v>
      </c>
      <c r="U141" s="33">
        <v>496.37820433083385</v>
      </c>
      <c r="V141" s="33">
        <v>0</v>
      </c>
      <c r="W141" s="33">
        <v>0</v>
      </c>
      <c r="X141" s="33">
        <v>0</v>
      </c>
      <c r="Y141" s="33">
        <v>400.86110741450557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7081.3773363400778</v>
      </c>
      <c r="D143" s="117">
        <f t="shared" si="49"/>
        <v>6765.5886241771987</v>
      </c>
      <c r="E143" s="117">
        <f t="shared" si="49"/>
        <v>7716.5251829937115</v>
      </c>
      <c r="F143" s="117">
        <f t="shared" si="49"/>
        <v>7843.947167809546</v>
      </c>
      <c r="G143" s="117">
        <f t="shared" si="49"/>
        <v>8854.5372845235815</v>
      </c>
      <c r="H143" s="117">
        <f t="shared" si="49"/>
        <v>7879.9099835666184</v>
      </c>
      <c r="I143" s="117">
        <f t="shared" si="49"/>
        <v>7667.2523559495212</v>
      </c>
      <c r="J143" s="117">
        <f t="shared" si="49"/>
        <v>7723.3583595376049</v>
      </c>
      <c r="K143" s="117">
        <f t="shared" si="49"/>
        <v>7679.3409986055849</v>
      </c>
      <c r="L143" s="117">
        <f t="shared" si="49"/>
        <v>8525.1743399708903</v>
      </c>
      <c r="M143" s="117">
        <f t="shared" si="49"/>
        <v>8083.6317854902818</v>
      </c>
      <c r="N143" s="117">
        <f t="shared" si="49"/>
        <v>8507.6234484815741</v>
      </c>
      <c r="O143" s="117">
        <f t="shared" si="49"/>
        <v>8271.0416914559228</v>
      </c>
      <c r="P143" s="117">
        <f t="shared" si="49"/>
        <v>6463.8957419681947</v>
      </c>
      <c r="Q143" s="117">
        <f t="shared" si="49"/>
        <v>7637.399047330845</v>
      </c>
      <c r="R143" s="117">
        <f t="shared" ref="R143:V143" si="50">R144+R146+R148+R157</f>
        <v>7231.1774514252484</v>
      </c>
      <c r="S143" s="117">
        <f t="shared" si="50"/>
        <v>7778.5033023907317</v>
      </c>
      <c r="T143" s="117">
        <f t="shared" si="50"/>
        <v>7097.3872162010148</v>
      </c>
      <c r="U143" s="117">
        <f t="shared" si="50"/>
        <v>5453.9099254651746</v>
      </c>
      <c r="V143" s="117">
        <f t="shared" si="50"/>
        <v>3799.0227727680781</v>
      </c>
      <c r="W143" s="117">
        <f t="shared" ref="W143:Y143" si="51">W144+W146+W148+W157</f>
        <v>7184.2657739894748</v>
      </c>
      <c r="X143" s="117">
        <f t="shared" si="51"/>
        <v>5633.9776820912048</v>
      </c>
      <c r="Y143" s="117">
        <f t="shared" si="51"/>
        <v>4657.3141580402325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4835.7419910714298</v>
      </c>
      <c r="D144" s="122">
        <f t="shared" si="52"/>
        <v>4518.6064128587077</v>
      </c>
      <c r="E144" s="122">
        <f t="shared" si="52"/>
        <v>4746.3225882279039</v>
      </c>
      <c r="F144" s="122">
        <f t="shared" si="52"/>
        <v>5423.2047137746949</v>
      </c>
      <c r="G144" s="122">
        <f t="shared" si="52"/>
        <v>6610.0472054699712</v>
      </c>
      <c r="H144" s="122">
        <f t="shared" si="52"/>
        <v>5504.1387599060881</v>
      </c>
      <c r="I144" s="122">
        <f t="shared" si="52"/>
        <v>5476.9378070571993</v>
      </c>
      <c r="J144" s="122">
        <f t="shared" si="52"/>
        <v>5493.4838716510294</v>
      </c>
      <c r="K144" s="122">
        <f t="shared" si="52"/>
        <v>5428.4941734346057</v>
      </c>
      <c r="L144" s="122">
        <f t="shared" si="52"/>
        <v>6374.2109560095687</v>
      </c>
      <c r="M144" s="122">
        <f t="shared" si="52"/>
        <v>5753.5963985790058</v>
      </c>
      <c r="N144" s="122">
        <f t="shared" si="52"/>
        <v>5963.1522618629169</v>
      </c>
      <c r="O144" s="122">
        <f t="shared" si="52"/>
        <v>6104.3365747200905</v>
      </c>
      <c r="P144" s="122">
        <f t="shared" si="52"/>
        <v>4523.1243931251038</v>
      </c>
      <c r="Q144" s="122">
        <f t="shared" si="52"/>
        <v>5243.1112874283481</v>
      </c>
      <c r="R144" s="122">
        <f t="shared" si="52"/>
        <v>5108.2060346945691</v>
      </c>
      <c r="S144" s="122">
        <f t="shared" si="52"/>
        <v>5277.8974801954209</v>
      </c>
      <c r="T144" s="122">
        <f t="shared" si="52"/>
        <v>4844.6088018867422</v>
      </c>
      <c r="U144" s="122">
        <f t="shared" si="52"/>
        <v>3101.4830107413941</v>
      </c>
      <c r="V144" s="122">
        <f t="shared" si="52"/>
        <v>1672.6609415389116</v>
      </c>
      <c r="W144" s="122">
        <f t="shared" si="52"/>
        <v>5317.1726474868128</v>
      </c>
      <c r="X144" s="122">
        <f t="shared" si="52"/>
        <v>3864.6749189053658</v>
      </c>
      <c r="Y144" s="122">
        <f t="shared" si="52"/>
        <v>3042.7021721784668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4835.7419910714298</v>
      </c>
      <c r="D145" s="98">
        <v>4518.6064128587077</v>
      </c>
      <c r="E145" s="98">
        <v>4746.3225882279039</v>
      </c>
      <c r="F145" s="98">
        <v>5423.2047137746949</v>
      </c>
      <c r="G145" s="98">
        <v>6610.0472054699712</v>
      </c>
      <c r="H145" s="98">
        <v>5504.1387599060881</v>
      </c>
      <c r="I145" s="98">
        <v>5476.9378070571993</v>
      </c>
      <c r="J145" s="98">
        <v>5493.4838716510294</v>
      </c>
      <c r="K145" s="98">
        <v>5428.4941734346057</v>
      </c>
      <c r="L145" s="98">
        <v>6374.2109560095687</v>
      </c>
      <c r="M145" s="98">
        <v>5753.5963985790058</v>
      </c>
      <c r="N145" s="98">
        <v>5963.1522618629169</v>
      </c>
      <c r="O145" s="98">
        <v>6104.3365747200905</v>
      </c>
      <c r="P145" s="98">
        <v>4523.1243931251038</v>
      </c>
      <c r="Q145" s="98">
        <v>5243.1112874283481</v>
      </c>
      <c r="R145" s="98">
        <v>5108.2060346945691</v>
      </c>
      <c r="S145" s="98">
        <v>5277.8974801954209</v>
      </c>
      <c r="T145" s="98">
        <v>4844.6088018867422</v>
      </c>
      <c r="U145" s="98">
        <v>3101.4830107413941</v>
      </c>
      <c r="V145" s="98">
        <v>1672.6609415389116</v>
      </c>
      <c r="W145" s="98">
        <v>5317.1726474868128</v>
      </c>
      <c r="X145" s="98">
        <v>3864.6749189053658</v>
      </c>
      <c r="Y145" s="98">
        <v>3042.7021721784668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434.05963381420048</v>
      </c>
      <c r="D146" s="122">
        <f t="shared" si="53"/>
        <v>398.61139282729238</v>
      </c>
      <c r="E146" s="122">
        <f t="shared" si="53"/>
        <v>1215.6984242832702</v>
      </c>
      <c r="F146" s="122">
        <f t="shared" si="53"/>
        <v>479.51620184571038</v>
      </c>
      <c r="G146" s="122">
        <f t="shared" si="53"/>
        <v>493.76312275732022</v>
      </c>
      <c r="H146" s="122">
        <f t="shared" si="53"/>
        <v>621.48482053425016</v>
      </c>
      <c r="I146" s="122">
        <f t="shared" si="53"/>
        <v>564.11922520136682</v>
      </c>
      <c r="J146" s="122">
        <f t="shared" si="53"/>
        <v>681.98834231617002</v>
      </c>
      <c r="K146" s="122">
        <f t="shared" si="53"/>
        <v>724.68517884605251</v>
      </c>
      <c r="L146" s="122">
        <f t="shared" si="53"/>
        <v>578.09503611394564</v>
      </c>
      <c r="M146" s="122">
        <f t="shared" si="53"/>
        <v>653.85651488325993</v>
      </c>
      <c r="N146" s="122">
        <f t="shared" si="53"/>
        <v>1007.2671483403392</v>
      </c>
      <c r="O146" s="122">
        <f t="shared" si="53"/>
        <v>636.89653058345334</v>
      </c>
      <c r="P146" s="122">
        <f t="shared" si="53"/>
        <v>448.599446804769</v>
      </c>
      <c r="Q146" s="122">
        <f t="shared" si="53"/>
        <v>928.93886073910357</v>
      </c>
      <c r="R146" s="122">
        <f t="shared" si="53"/>
        <v>645.83485137980631</v>
      </c>
      <c r="S146" s="122">
        <f t="shared" si="53"/>
        <v>946.14654417356485</v>
      </c>
      <c r="T146" s="122">
        <f t="shared" si="53"/>
        <v>698.75307430120813</v>
      </c>
      <c r="U146" s="122">
        <f t="shared" si="53"/>
        <v>806.04858886711895</v>
      </c>
      <c r="V146" s="122">
        <f t="shared" si="53"/>
        <v>585.34582227673616</v>
      </c>
      <c r="W146" s="122">
        <f t="shared" si="53"/>
        <v>506.41598689852464</v>
      </c>
      <c r="X146" s="122">
        <f t="shared" si="53"/>
        <v>707.52736841677779</v>
      </c>
      <c r="Y146" s="122">
        <f t="shared" si="53"/>
        <v>547.63697661601452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434.05963381420048</v>
      </c>
      <c r="D147" s="98">
        <f>IF(RES_hhdet_in_tes!D147=0,0,RES_hhdet_in_tes!D147*1000*11630/RES_hhdet_in_new!D145)</f>
        <v>398.61139282729238</v>
      </c>
      <c r="E147" s="98">
        <f>IF(RES_hhdet_in_tes!E147=0,0,RES_hhdet_in_tes!E147*1000*11630/RES_hhdet_in_new!E145)</f>
        <v>1215.6984242832702</v>
      </c>
      <c r="F147" s="98">
        <f>IF(RES_hhdet_in_tes!F147=0,0,RES_hhdet_in_tes!F147*1000*11630/RES_hhdet_in_new!F145)</f>
        <v>479.51620184571038</v>
      </c>
      <c r="G147" s="98">
        <f>IF(RES_hhdet_in_tes!G147=0,0,RES_hhdet_in_tes!G147*1000*11630/RES_hhdet_in_new!G145)</f>
        <v>493.76312275732022</v>
      </c>
      <c r="H147" s="98">
        <f>IF(RES_hhdet_in_tes!H147=0,0,RES_hhdet_in_tes!H147*1000*11630/RES_hhdet_in_new!H145)</f>
        <v>621.48482053425016</v>
      </c>
      <c r="I147" s="98">
        <f>IF(RES_hhdet_in_tes!I147=0,0,RES_hhdet_in_tes!I147*1000*11630/RES_hhdet_in_new!I145)</f>
        <v>564.11922520136682</v>
      </c>
      <c r="J147" s="98">
        <f>IF(RES_hhdet_in_tes!J147=0,0,RES_hhdet_in_tes!J147*1000*11630/RES_hhdet_in_new!J145)</f>
        <v>681.98834231617002</v>
      </c>
      <c r="K147" s="98">
        <f>IF(RES_hhdet_in_tes!K147=0,0,RES_hhdet_in_tes!K147*1000*11630/RES_hhdet_in_new!K145)</f>
        <v>724.68517884605251</v>
      </c>
      <c r="L147" s="98">
        <f>IF(RES_hhdet_in_tes!L147=0,0,RES_hhdet_in_tes!L147*1000*11630/RES_hhdet_in_new!L145)</f>
        <v>578.09503611394564</v>
      </c>
      <c r="M147" s="98">
        <f>IF(RES_hhdet_in_tes!M147=0,0,RES_hhdet_in_tes!M147*1000*11630/RES_hhdet_in_new!M145)</f>
        <v>653.85651488325993</v>
      </c>
      <c r="N147" s="98">
        <f>IF(RES_hhdet_in_tes!N147=0,0,RES_hhdet_in_tes!N147*1000*11630/RES_hhdet_in_new!N145)</f>
        <v>1007.2671483403392</v>
      </c>
      <c r="O147" s="98">
        <f>IF(RES_hhdet_in_tes!O147=0,0,RES_hhdet_in_tes!O147*1000*11630/RES_hhdet_in_new!O145)</f>
        <v>636.89653058345334</v>
      </c>
      <c r="P147" s="98">
        <f>IF(RES_hhdet_in_tes!P147=0,0,RES_hhdet_in_tes!P147*1000*11630/RES_hhdet_in_new!P145)</f>
        <v>448.599446804769</v>
      </c>
      <c r="Q147" s="98">
        <f>IF(RES_hhdet_in_tes!Q147=0,0,RES_hhdet_in_tes!Q147*1000*11630/RES_hhdet_in_new!Q145)</f>
        <v>928.93886073910357</v>
      </c>
      <c r="R147" s="98">
        <f>IF(RES_hhdet_in_tes!R147=0,0,RES_hhdet_in_tes!R147*1000*11630/RES_hhdet_in_new!R145)</f>
        <v>645.83485137980631</v>
      </c>
      <c r="S147" s="98">
        <f>IF(RES_hhdet_in_tes!S147=0,0,RES_hhdet_in_tes!S147*1000*11630/RES_hhdet_in_new!S145)</f>
        <v>946.14654417356485</v>
      </c>
      <c r="T147" s="98">
        <f>IF(RES_hhdet_in_tes!T147=0,0,RES_hhdet_in_tes!T147*1000*11630/RES_hhdet_in_new!T145)</f>
        <v>698.75307430120813</v>
      </c>
      <c r="U147" s="98">
        <f>IF(RES_hhdet_in_tes!U147=0,0,RES_hhdet_in_tes!U147*1000*11630/RES_hhdet_in_new!U145)</f>
        <v>806.04858886711895</v>
      </c>
      <c r="V147" s="98">
        <f>IF(RES_hhdet_in_tes!V147=0,0,RES_hhdet_in_tes!V147*1000*11630/RES_hhdet_in_new!V145)</f>
        <v>585.34582227673616</v>
      </c>
      <c r="W147" s="98">
        <f>IF(RES_hhdet_in_tes!W147=0,0,RES_hhdet_in_tes!W147*1000*11630/RES_hhdet_in_new!W145)</f>
        <v>506.41598689852464</v>
      </c>
      <c r="X147" s="98">
        <f>IF(RES_hhdet_in_tes!X147=0,0,RES_hhdet_in_tes!X147*1000*11630/RES_hhdet_in_new!X145)</f>
        <v>707.52736841677779</v>
      </c>
      <c r="Y147" s="98">
        <f>IF(RES_hhdet_in_tes!Y147=0,0,RES_hhdet_in_tes!Y147*1000*11630/RES_hhdet_in_new!Y145)</f>
        <v>547.63697661601452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1179.3297194793106</v>
      </c>
      <c r="D148" s="122">
        <v>1210.5277081082763</v>
      </c>
      <c r="E148" s="122">
        <v>1156.536153857121</v>
      </c>
      <c r="F148" s="122">
        <v>1255.1794243452789</v>
      </c>
      <c r="G148" s="122">
        <v>1167.5634631232772</v>
      </c>
      <c r="H148" s="122">
        <v>1145.8552311170968</v>
      </c>
      <c r="I148" s="122">
        <v>1071.9380980825438</v>
      </c>
      <c r="J148" s="122">
        <v>1037.4142511332907</v>
      </c>
      <c r="K148" s="122">
        <v>1026.5908608029936</v>
      </c>
      <c r="L148" s="122">
        <v>1099.2777620965528</v>
      </c>
      <c r="M148" s="122">
        <v>1199.0887430926193</v>
      </c>
      <c r="N148" s="122">
        <v>1123.7495266714836</v>
      </c>
      <c r="O148" s="122">
        <v>1079.3362886053485</v>
      </c>
      <c r="P148" s="122">
        <v>1085.5092489872509</v>
      </c>
      <c r="Q148" s="122">
        <v>1043.6794966437599</v>
      </c>
      <c r="R148" s="122">
        <v>1051.666479578025</v>
      </c>
      <c r="S148" s="122">
        <v>1063.2728218340774</v>
      </c>
      <c r="T148" s="122">
        <v>1059.7941608586464</v>
      </c>
      <c r="U148" s="122">
        <v>1050.2972276484206</v>
      </c>
      <c r="V148" s="122">
        <v>1030.7690629320032</v>
      </c>
      <c r="W148" s="122">
        <v>880.22881933593646</v>
      </c>
      <c r="X148" s="122">
        <v>669.50594167348538</v>
      </c>
      <c r="Y148" s="122">
        <v>671.47900723821249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1197.672366305299</v>
      </c>
      <c r="D149" s="98">
        <v>1180.5770467907726</v>
      </c>
      <c r="E149" s="98">
        <v>1161.8849763963221</v>
      </c>
      <c r="F149" s="98">
        <v>1312.9184002187287</v>
      </c>
      <c r="G149" s="98">
        <v>1192.462716974715</v>
      </c>
      <c r="H149" s="98">
        <v>1160.0669771763578</v>
      </c>
      <c r="I149" s="98">
        <v>1051.5843933771685</v>
      </c>
      <c r="J149" s="98">
        <v>999.9703170769161</v>
      </c>
      <c r="K149" s="98">
        <v>1012.1733466208494</v>
      </c>
      <c r="L149" s="98">
        <v>1095.999562145679</v>
      </c>
      <c r="M149" s="98">
        <v>1230.3939210341316</v>
      </c>
      <c r="N149" s="98">
        <v>1145.3335203708975</v>
      </c>
      <c r="O149" s="98">
        <v>1097.2075508710293</v>
      </c>
      <c r="P149" s="98">
        <v>1007.1799226510688</v>
      </c>
      <c r="Q149" s="98">
        <v>1022.5992725962253</v>
      </c>
      <c r="R149" s="98">
        <v>1048.8978232559273</v>
      </c>
      <c r="S149" s="98">
        <v>1074.025103311038</v>
      </c>
      <c r="T149" s="98">
        <v>1078.4714577609827</v>
      </c>
      <c r="U149" s="98">
        <v>1028.4907254231384</v>
      </c>
      <c r="V149" s="98">
        <v>961.93287491250862</v>
      </c>
      <c r="W149" s="98">
        <v>840.20681920312188</v>
      </c>
      <c r="X149" s="98">
        <v>709.26249930432652</v>
      </c>
      <c r="Y149" s="98">
        <v>657.79351322555181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1313.2470219869833</v>
      </c>
      <c r="G150" s="98">
        <v>1193.2581776516263</v>
      </c>
      <c r="H150" s="98">
        <v>1160.8722757566989</v>
      </c>
      <c r="I150" s="98">
        <v>1052.9810086323389</v>
      </c>
      <c r="J150" s="98">
        <v>1001.3500782650708</v>
      </c>
      <c r="K150" s="98">
        <v>1013.212720348126</v>
      </c>
      <c r="L150" s="98">
        <v>1096.8127892765956</v>
      </c>
      <c r="M150" s="98">
        <v>1230.7893478238204</v>
      </c>
      <c r="N150" s="98">
        <v>1145.5530054596984</v>
      </c>
      <c r="O150" s="98">
        <v>1097.3695242182819</v>
      </c>
      <c r="P150" s="98">
        <v>1007.3621926212933</v>
      </c>
      <c r="Q150" s="98">
        <v>1023.3161434514608</v>
      </c>
      <c r="R150" s="98">
        <v>1049.8165348698808</v>
      </c>
      <c r="S150" s="98">
        <v>1074.7974163783058</v>
      </c>
      <c r="T150" s="98">
        <v>1079.1005106044677</v>
      </c>
      <c r="U150" s="98">
        <v>1028.5967044232643</v>
      </c>
      <c r="V150" s="98">
        <v>962.3257691609972</v>
      </c>
      <c r="W150" s="98">
        <v>842.78961905974859</v>
      </c>
      <c r="X150" s="98">
        <v>716.70726972238344</v>
      </c>
      <c r="Y150" s="98">
        <v>662.14078890596954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254.34644112322431</v>
      </c>
      <c r="G151" s="101">
        <v>193.12877194116078</v>
      </c>
      <c r="H151" s="101">
        <v>183.27424771453565</v>
      </c>
      <c r="I151" s="101">
        <v>153.75925978250191</v>
      </c>
      <c r="J151" s="101">
        <v>184.53533405376589</v>
      </c>
      <c r="K151" s="101">
        <v>148.13763613272434</v>
      </c>
      <c r="L151" s="101">
        <v>153.38011349156417</v>
      </c>
      <c r="M151" s="101">
        <v>214.37267344765789</v>
      </c>
      <c r="N151" s="101">
        <v>144.89641876890556</v>
      </c>
      <c r="O151" s="101">
        <v>131.2393261705478</v>
      </c>
      <c r="P151" s="101">
        <v>202.20151528229999</v>
      </c>
      <c r="Q151" s="101">
        <v>133.17251908825659</v>
      </c>
      <c r="R151" s="101">
        <v>130.93158898421075</v>
      </c>
      <c r="S151" s="101">
        <v>146.92783519759587</v>
      </c>
      <c r="T151" s="101">
        <v>135.59092629936052</v>
      </c>
      <c r="U151" s="101">
        <v>151.57366203251127</v>
      </c>
      <c r="V151" s="101">
        <v>155.92428727883132</v>
      </c>
      <c r="W151" s="101">
        <v>181.66839896417454</v>
      </c>
      <c r="X151" s="101">
        <v>77.832820189165773</v>
      </c>
      <c r="Y151" s="101">
        <v>134.4567102249263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1058.9005808637589</v>
      </c>
      <c r="G152" s="104">
        <v>1000.1294057104654</v>
      </c>
      <c r="H152" s="104">
        <v>977.59802804216326</v>
      </c>
      <c r="I152" s="104">
        <v>899.2217488498369</v>
      </c>
      <c r="J152" s="104">
        <v>816.81474421130497</v>
      </c>
      <c r="K152" s="104">
        <v>865.07508421540183</v>
      </c>
      <c r="L152" s="104">
        <v>943.43267578503151</v>
      </c>
      <c r="M152" s="104">
        <v>1016.4166743761625</v>
      </c>
      <c r="N152" s="104">
        <v>1000.6565866907929</v>
      </c>
      <c r="O152" s="104">
        <v>966.13019804773387</v>
      </c>
      <c r="P152" s="104">
        <v>805.16067733899331</v>
      </c>
      <c r="Q152" s="104">
        <v>890.14362436320414</v>
      </c>
      <c r="R152" s="104">
        <v>918.88494588566994</v>
      </c>
      <c r="S152" s="104">
        <v>927.86958118070993</v>
      </c>
      <c r="T152" s="104">
        <v>943.5095843051073</v>
      </c>
      <c r="U152" s="104">
        <v>877.02304239075306</v>
      </c>
      <c r="V152" s="104">
        <v>806.40148188216585</v>
      </c>
      <c r="W152" s="104">
        <v>661.1212200955739</v>
      </c>
      <c r="X152" s="104">
        <v>638.87444953321767</v>
      </c>
      <c r="Y152" s="104">
        <v>527.68407868104339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1167.0536504868076</v>
      </c>
      <c r="D153" s="101">
        <v>1223.5539571404815</v>
      </c>
      <c r="E153" s="101">
        <v>1153.4930644758426</v>
      </c>
      <c r="F153" s="101">
        <v>1213.8319873669861</v>
      </c>
      <c r="G153" s="101">
        <v>1161.1981109658882</v>
      </c>
      <c r="H153" s="101">
        <v>1142.8928849226238</v>
      </c>
      <c r="I153" s="101">
        <v>1073.8320745522319</v>
      </c>
      <c r="J153" s="101">
        <v>1048.7235051406158</v>
      </c>
      <c r="K153" s="101">
        <v>1032.7927608540188</v>
      </c>
      <c r="L153" s="101">
        <v>1099.7520180113374</v>
      </c>
      <c r="M153" s="101">
        <v>1184.7985194421253</v>
      </c>
      <c r="N153" s="101">
        <v>1118.601551278336</v>
      </c>
      <c r="O153" s="101">
        <v>1076.4258202261151</v>
      </c>
      <c r="P153" s="101">
        <v>1093.7693751580932</v>
      </c>
      <c r="Q153" s="101">
        <v>1048.046670176612</v>
      </c>
      <c r="R153" s="101">
        <v>1051.9674579586301</v>
      </c>
      <c r="S153" s="101">
        <v>1057.4974093448843</v>
      </c>
      <c r="T153" s="101">
        <v>1051.7487987336772</v>
      </c>
      <c r="U153" s="101">
        <v>1056.8045735812852</v>
      </c>
      <c r="V153" s="101">
        <v>1057.6875858005565</v>
      </c>
      <c r="W153" s="101">
        <v>0</v>
      </c>
      <c r="X153" s="101">
        <v>0</v>
      </c>
      <c r="Y153" s="101">
        <v>0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1167.1231480298761</v>
      </c>
      <c r="D154" s="104">
        <v>1223.7093890622723</v>
      </c>
      <c r="E154" s="104">
        <v>1153.7725373767898</v>
      </c>
      <c r="F154" s="104">
        <v>1214.1398535068279</v>
      </c>
      <c r="G154" s="104">
        <v>1161.9608617239544</v>
      </c>
      <c r="H154" s="104">
        <v>1143.4900551794026</v>
      </c>
      <c r="I154" s="104">
        <v>1075.0063645275616</v>
      </c>
      <c r="J154" s="104">
        <v>1050.1723442607349</v>
      </c>
      <c r="K154" s="104">
        <v>1034.2068858035736</v>
      </c>
      <c r="L154" s="104">
        <v>1101.4313996286671</v>
      </c>
      <c r="M154" s="104">
        <v>1185.7299088782756</v>
      </c>
      <c r="N154" s="104">
        <v>1119.066673670065</v>
      </c>
      <c r="O154" s="104">
        <v>1076.5848641093016</v>
      </c>
      <c r="P154" s="104">
        <v>1095.1828329638945</v>
      </c>
      <c r="Q154" s="104">
        <v>1048.8580148216456</v>
      </c>
      <c r="R154" s="104">
        <v>1054.0736313829168</v>
      </c>
      <c r="S154" s="104">
        <v>1060.5958947524673</v>
      </c>
      <c r="T154" s="104">
        <v>1054.9055834931808</v>
      </c>
      <c r="U154" s="104">
        <v>1058.8696826332057</v>
      </c>
      <c r="V154" s="104">
        <v>1060.317963896787</v>
      </c>
      <c r="W154" s="104">
        <v>900.01409690527828</v>
      </c>
      <c r="X154" s="104">
        <v>636.99362437737932</v>
      </c>
      <c r="Y154" s="104">
        <v>678.15964126854033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186.16960738565143</v>
      </c>
      <c r="D155" s="98">
        <v>228.36357933090861</v>
      </c>
      <c r="E155" s="98">
        <v>179.89222971005117</v>
      </c>
      <c r="F155" s="98">
        <v>235.05325907807728</v>
      </c>
      <c r="G155" s="98">
        <v>187.85495603229319</v>
      </c>
      <c r="H155" s="98">
        <v>180.32986761066843</v>
      </c>
      <c r="I155" s="98">
        <v>157.17302193332898</v>
      </c>
      <c r="J155" s="98">
        <v>194.53974843511821</v>
      </c>
      <c r="K155" s="98">
        <v>151.67442003512073</v>
      </c>
      <c r="L155" s="98">
        <v>153.57300616253701</v>
      </c>
      <c r="M155" s="98">
        <v>206.44803875533103</v>
      </c>
      <c r="N155" s="98">
        <v>140.73243135715416</v>
      </c>
      <c r="O155" s="98">
        <v>127.6385463462407</v>
      </c>
      <c r="P155" s="98">
        <v>221.68238767871406</v>
      </c>
      <c r="Q155" s="98">
        <v>136.97808806709722</v>
      </c>
      <c r="R155" s="98">
        <v>131.17167770567576</v>
      </c>
      <c r="S155" s="98">
        <v>144.87920041221449</v>
      </c>
      <c r="T155" s="98">
        <v>131.01520621891771</v>
      </c>
      <c r="U155" s="98">
        <v>157.15670670912039</v>
      </c>
      <c r="V155" s="98">
        <v>175.53698048802747</v>
      </c>
      <c r="W155" s="98">
        <v>179.60089398336621</v>
      </c>
      <c r="X155" s="98">
        <v>5.9256551982557335</v>
      </c>
      <c r="Y155" s="98">
        <v>117.97404221565404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980.95354064422463</v>
      </c>
      <c r="D156" s="98">
        <v>995.3458097313636</v>
      </c>
      <c r="E156" s="98">
        <v>973.88030766673887</v>
      </c>
      <c r="F156" s="98">
        <v>979.08659442875069</v>
      </c>
      <c r="G156" s="98">
        <v>974.10590569166129</v>
      </c>
      <c r="H156" s="98">
        <v>963.16018756873416</v>
      </c>
      <c r="I156" s="98">
        <v>917.83334259423259</v>
      </c>
      <c r="J156" s="98">
        <v>855.63259582561682</v>
      </c>
      <c r="K156" s="98">
        <v>882.53246576845288</v>
      </c>
      <c r="L156" s="98">
        <v>947.85839346613022</v>
      </c>
      <c r="M156" s="98">
        <v>979.28187012294461</v>
      </c>
      <c r="N156" s="98">
        <v>978.33424231291076</v>
      </c>
      <c r="O156" s="98">
        <v>948.94631776306085</v>
      </c>
      <c r="P156" s="98">
        <v>873.50044528518038</v>
      </c>
      <c r="Q156" s="98">
        <v>911.87992675454836</v>
      </c>
      <c r="R156" s="98">
        <v>922.90195367724107</v>
      </c>
      <c r="S156" s="98">
        <v>915.71669434025273</v>
      </c>
      <c r="T156" s="98">
        <v>923.8903772742633</v>
      </c>
      <c r="U156" s="98">
        <v>901.71297592408553</v>
      </c>
      <c r="V156" s="98">
        <v>884.78098340875965</v>
      </c>
      <c r="W156" s="98">
        <v>720.41320292191199</v>
      </c>
      <c r="X156" s="98">
        <v>631.06796917912357</v>
      </c>
      <c r="Y156" s="98">
        <v>560.18559905288635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632.2459919751376</v>
      </c>
      <c r="D157" s="122">
        <v>637.84311038292265</v>
      </c>
      <c r="E157" s="122">
        <v>597.96801662541645</v>
      </c>
      <c r="F157" s="122">
        <v>686.04682784386171</v>
      </c>
      <c r="G157" s="122">
        <v>583.16349317301365</v>
      </c>
      <c r="H157" s="122">
        <v>608.431172009183</v>
      </c>
      <c r="I157" s="122">
        <v>554.25722560841143</v>
      </c>
      <c r="J157" s="122">
        <v>510.47189443711534</v>
      </c>
      <c r="K157" s="122">
        <v>499.57078552193298</v>
      </c>
      <c r="L157" s="122">
        <v>473.59058575082378</v>
      </c>
      <c r="M157" s="122">
        <v>477.09012893539636</v>
      </c>
      <c r="N157" s="122">
        <v>413.45451160683433</v>
      </c>
      <c r="O157" s="122">
        <v>450.47229754703091</v>
      </c>
      <c r="P157" s="122">
        <v>406.66265305107021</v>
      </c>
      <c r="Q157" s="122">
        <v>421.66940251963302</v>
      </c>
      <c r="R157" s="122">
        <v>425.47008577284805</v>
      </c>
      <c r="S157" s="122">
        <v>491.18645618766914</v>
      </c>
      <c r="T157" s="122">
        <v>494.23117915441759</v>
      </c>
      <c r="U157" s="122">
        <v>496.08109820824109</v>
      </c>
      <c r="V157" s="122">
        <v>510.246946020427</v>
      </c>
      <c r="W157" s="122">
        <v>480.44832026820092</v>
      </c>
      <c r="X157" s="122">
        <v>392.26945309557635</v>
      </c>
      <c r="Y157" s="122">
        <v>395.49600200753866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621.73163814089833</v>
      </c>
      <c r="D158" s="98">
        <v>629.81553924562184</v>
      </c>
      <c r="E158" s="98">
        <v>614.1317383745519</v>
      </c>
      <c r="F158" s="98">
        <v>660.5384259542376</v>
      </c>
      <c r="G158" s="98">
        <v>617.59463180027706</v>
      </c>
      <c r="H158" s="98">
        <v>590.42953006353787</v>
      </c>
      <c r="I158" s="98">
        <v>532.10617120668633</v>
      </c>
      <c r="J158" s="98">
        <v>517.03622717561495</v>
      </c>
      <c r="K158" s="98">
        <v>490.11810737187238</v>
      </c>
      <c r="L158" s="98">
        <v>476.90891907263756</v>
      </c>
      <c r="M158" s="98">
        <v>490.73408536059895</v>
      </c>
      <c r="N158" s="98">
        <v>420.39777522034223</v>
      </c>
      <c r="O158" s="98">
        <v>420.31122204095584</v>
      </c>
      <c r="P158" s="98">
        <v>431.96171106080334</v>
      </c>
      <c r="Q158" s="98">
        <v>415.80099614791447</v>
      </c>
      <c r="R158" s="98">
        <v>436.17546981842611</v>
      </c>
      <c r="S158" s="98">
        <v>476.60423401849209</v>
      </c>
      <c r="T158" s="98">
        <v>494.59773024432161</v>
      </c>
      <c r="U158" s="98">
        <v>495.38228247869353</v>
      </c>
      <c r="V158" s="98">
        <v>493.8286115251837</v>
      </c>
      <c r="W158" s="98">
        <v>462.36629819654434</v>
      </c>
      <c r="X158" s="98">
        <v>409.29058394233863</v>
      </c>
      <c r="Y158" s="98">
        <v>387.01172818179157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637.03647433564618</v>
      </c>
      <c r="D159" s="33">
        <v>642.31515001244725</v>
      </c>
      <c r="E159" s="33">
        <v>585.36494048872294</v>
      </c>
      <c r="F159" s="33">
        <v>702.53962542680927</v>
      </c>
      <c r="G159" s="33">
        <v>569.31702927617118</v>
      </c>
      <c r="H159" s="33">
        <v>615.52774570654628</v>
      </c>
      <c r="I159" s="33">
        <v>563.46740085965496</v>
      </c>
      <c r="J159" s="33">
        <v>501.90173668091444</v>
      </c>
      <c r="K159" s="33">
        <v>505.61794859034518</v>
      </c>
      <c r="L159" s="33">
        <v>471.70910251155908</v>
      </c>
      <c r="M159" s="33">
        <v>470.51519921181426</v>
      </c>
      <c r="N159" s="33">
        <v>408.86663240498837</v>
      </c>
      <c r="O159" s="33">
        <v>464.82568148807712</v>
      </c>
      <c r="P159" s="33">
        <v>390.18364263610442</v>
      </c>
      <c r="Q159" s="33">
        <v>424.24265644029435</v>
      </c>
      <c r="R159" s="33">
        <v>419.12995650019286</v>
      </c>
      <c r="S159" s="33">
        <v>496.24736394777113</v>
      </c>
      <c r="T159" s="33">
        <v>494.06302704604212</v>
      </c>
      <c r="U159" s="33">
        <v>496.37820433083391</v>
      </c>
      <c r="V159" s="33">
        <v>520.25780238190919</v>
      </c>
      <c r="W159" s="33">
        <v>491.80313345240882</v>
      </c>
      <c r="X159" s="33">
        <v>374.80450286880665</v>
      </c>
      <c r="Y159" s="33">
        <v>400.86110741450557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6737.2489356724518</v>
      </c>
      <c r="D161" s="117">
        <f t="shared" si="54"/>
        <v>7159.2733937783505</v>
      </c>
      <c r="E161" s="117">
        <f t="shared" si="54"/>
        <v>8463.2103591006216</v>
      </c>
      <c r="F161" s="117">
        <f t="shared" si="54"/>
        <v>7876.8817560998177</v>
      </c>
      <c r="G161" s="117">
        <f t="shared" si="54"/>
        <v>8703.0359248934583</v>
      </c>
      <c r="H161" s="117">
        <f t="shared" si="54"/>
        <v>7954.9431388743287</v>
      </c>
      <c r="I161" s="117">
        <f t="shared" si="54"/>
        <v>7320.2289315912403</v>
      </c>
      <c r="J161" s="117">
        <f t="shared" si="54"/>
        <v>7985.4291298670041</v>
      </c>
      <c r="K161" s="117">
        <f t="shared" si="54"/>
        <v>7634.8226027104647</v>
      </c>
      <c r="L161" s="117">
        <f t="shared" si="54"/>
        <v>8318.8495296720357</v>
      </c>
      <c r="M161" s="117">
        <f t="shared" si="54"/>
        <v>8516.0071509759382</v>
      </c>
      <c r="N161" s="117">
        <f t="shared" si="54"/>
        <v>8712.3144113819053</v>
      </c>
      <c r="O161" s="117">
        <f t="shared" si="54"/>
        <v>0</v>
      </c>
      <c r="P161" s="117">
        <f t="shared" si="54"/>
        <v>5742.601294544027</v>
      </c>
      <c r="Q161" s="117">
        <f t="shared" si="54"/>
        <v>0</v>
      </c>
      <c r="R161" s="117">
        <f t="shared" ref="R161:V161" si="55">R162+R164+R166+R175</f>
        <v>7807.7453547469941</v>
      </c>
      <c r="S161" s="117">
        <f t="shared" si="55"/>
        <v>0</v>
      </c>
      <c r="T161" s="117">
        <f t="shared" si="55"/>
        <v>6583.9467566275607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3749.9424491751406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4491.3435667455969</v>
      </c>
      <c r="D162" s="122">
        <f t="shared" si="57"/>
        <v>4912.2837433825998</v>
      </c>
      <c r="E162" s="122">
        <f t="shared" si="57"/>
        <v>5495.1623511148882</v>
      </c>
      <c r="F162" s="122">
        <f t="shared" si="57"/>
        <v>5457.9685561354481</v>
      </c>
      <c r="G162" s="122">
        <f t="shared" si="57"/>
        <v>6468.4247865562202</v>
      </c>
      <c r="H162" s="122">
        <f t="shared" si="57"/>
        <v>5583.8161739446105</v>
      </c>
      <c r="I162" s="122">
        <f t="shared" si="57"/>
        <v>5136.272040089736</v>
      </c>
      <c r="J162" s="122">
        <f t="shared" si="57"/>
        <v>5764.1184117568027</v>
      </c>
      <c r="K162" s="122">
        <f t="shared" si="57"/>
        <v>5402.4949461825645</v>
      </c>
      <c r="L162" s="122">
        <f t="shared" si="57"/>
        <v>6186.3915516672141</v>
      </c>
      <c r="M162" s="122">
        <f t="shared" si="57"/>
        <v>6209.257233215093</v>
      </c>
      <c r="N162" s="122">
        <f t="shared" si="57"/>
        <v>6192.7939136538698</v>
      </c>
      <c r="O162" s="122">
        <f t="shared" si="57"/>
        <v>0</v>
      </c>
      <c r="P162" s="122">
        <f t="shared" si="57"/>
        <v>3760.0467702807409</v>
      </c>
      <c r="Q162" s="122">
        <f t="shared" si="57"/>
        <v>0</v>
      </c>
      <c r="R162" s="122">
        <f t="shared" si="57"/>
        <v>5713.3610295395656</v>
      </c>
      <c r="S162" s="122">
        <f t="shared" si="57"/>
        <v>0</v>
      </c>
      <c r="T162" s="122">
        <f t="shared" si="57"/>
        <v>4371.4542332254223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2329.2258299239711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4491.3435667455969</v>
      </c>
      <c r="D163" s="33">
        <v>4912.2837433825998</v>
      </c>
      <c r="E163" s="33">
        <v>5495.1623511148882</v>
      </c>
      <c r="F163" s="33">
        <v>5457.9685561354481</v>
      </c>
      <c r="G163" s="33">
        <v>6468.4247865562202</v>
      </c>
      <c r="H163" s="33">
        <v>5583.8161739446105</v>
      </c>
      <c r="I163" s="33">
        <v>5136.272040089736</v>
      </c>
      <c r="J163" s="33">
        <v>5764.1184117568027</v>
      </c>
      <c r="K163" s="33">
        <v>5402.4949461825645</v>
      </c>
      <c r="L163" s="33">
        <v>6186.3915516672141</v>
      </c>
      <c r="M163" s="33">
        <v>6209.257233215093</v>
      </c>
      <c r="N163" s="33">
        <v>6192.7939136538698</v>
      </c>
      <c r="O163" s="33">
        <v>0</v>
      </c>
      <c r="P163" s="33">
        <v>3760.0467702807409</v>
      </c>
      <c r="Q163" s="33">
        <v>0</v>
      </c>
      <c r="R163" s="33">
        <v>5713.3610295395656</v>
      </c>
      <c r="S163" s="33">
        <v>0</v>
      </c>
      <c r="T163" s="33">
        <v>4371.4542332254223</v>
      </c>
      <c r="U163" s="33">
        <v>0</v>
      </c>
      <c r="V163" s="33">
        <v>0</v>
      </c>
      <c r="W163" s="33">
        <v>0</v>
      </c>
      <c r="X163" s="33">
        <v>0</v>
      </c>
      <c r="Y163" s="33">
        <v>2329.2258299239711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434.32729594024875</v>
      </c>
      <c r="D164" s="122">
        <f t="shared" si="58"/>
        <v>398.61941965355726</v>
      </c>
      <c r="E164" s="122">
        <f t="shared" si="58"/>
        <v>1213.5403525736433</v>
      </c>
      <c r="F164" s="122">
        <f t="shared" si="58"/>
        <v>477.68481397905487</v>
      </c>
      <c r="G164" s="122">
        <f t="shared" si="58"/>
        <v>483.89218847819831</v>
      </c>
      <c r="H164" s="122">
        <f t="shared" si="58"/>
        <v>616.83857701360103</v>
      </c>
      <c r="I164" s="122">
        <f t="shared" si="58"/>
        <v>557.75820975268903</v>
      </c>
      <c r="J164" s="122">
        <f t="shared" si="58"/>
        <v>673.42553261948467</v>
      </c>
      <c r="K164" s="122">
        <f t="shared" si="58"/>
        <v>706.16680302430723</v>
      </c>
      <c r="L164" s="122">
        <f t="shared" si="58"/>
        <v>559.58970470759823</v>
      </c>
      <c r="M164" s="122">
        <f t="shared" si="58"/>
        <v>630.57096163888946</v>
      </c>
      <c r="N164" s="122">
        <f t="shared" si="58"/>
        <v>982.3153124496356</v>
      </c>
      <c r="O164" s="122">
        <f t="shared" si="58"/>
        <v>0</v>
      </c>
      <c r="P164" s="122">
        <f t="shared" si="58"/>
        <v>498.60150646908909</v>
      </c>
      <c r="Q164" s="122">
        <f t="shared" si="58"/>
        <v>0</v>
      </c>
      <c r="R164" s="122">
        <f t="shared" si="58"/>
        <v>617.24510487118505</v>
      </c>
      <c r="S164" s="122">
        <f t="shared" si="58"/>
        <v>0</v>
      </c>
      <c r="T164" s="122">
        <f t="shared" si="58"/>
        <v>658.41729133368563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353.74298475627711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434.32729594024875</v>
      </c>
      <c r="D165" s="98">
        <f>IF(RES_hhdet_in_tes!D165=0,0,RES_hhdet_in_tes!D165*1000*11630/RES_hhdet_in_new!D163)</f>
        <v>398.61941965355726</v>
      </c>
      <c r="E165" s="98">
        <f>IF(RES_hhdet_in_tes!E165=0,0,RES_hhdet_in_tes!E165*1000*11630/RES_hhdet_in_new!E163)</f>
        <v>1213.5403525736433</v>
      </c>
      <c r="F165" s="98">
        <f>IF(RES_hhdet_in_tes!F165=0,0,RES_hhdet_in_tes!F165*1000*11630/RES_hhdet_in_new!F163)</f>
        <v>477.68481397905487</v>
      </c>
      <c r="G165" s="98">
        <f>IF(RES_hhdet_in_tes!G165=0,0,RES_hhdet_in_tes!G165*1000*11630/RES_hhdet_in_new!G163)</f>
        <v>483.89218847819831</v>
      </c>
      <c r="H165" s="98">
        <f>IF(RES_hhdet_in_tes!H165=0,0,RES_hhdet_in_tes!H165*1000*11630/RES_hhdet_in_new!H163)</f>
        <v>616.83857701360103</v>
      </c>
      <c r="I165" s="98">
        <f>IF(RES_hhdet_in_tes!I165=0,0,RES_hhdet_in_tes!I165*1000*11630/RES_hhdet_in_new!I163)</f>
        <v>557.75820975268903</v>
      </c>
      <c r="J165" s="98">
        <f>IF(RES_hhdet_in_tes!J165=0,0,RES_hhdet_in_tes!J165*1000*11630/RES_hhdet_in_new!J163)</f>
        <v>673.42553261948467</v>
      </c>
      <c r="K165" s="98">
        <f>IF(RES_hhdet_in_tes!K165=0,0,RES_hhdet_in_tes!K165*1000*11630/RES_hhdet_in_new!K163)</f>
        <v>706.16680302430723</v>
      </c>
      <c r="L165" s="98">
        <f>IF(RES_hhdet_in_tes!L165=0,0,RES_hhdet_in_tes!L165*1000*11630/RES_hhdet_in_new!L163)</f>
        <v>559.58970470759823</v>
      </c>
      <c r="M165" s="98">
        <f>IF(RES_hhdet_in_tes!M165=0,0,RES_hhdet_in_tes!M165*1000*11630/RES_hhdet_in_new!M163)</f>
        <v>630.57096163888946</v>
      </c>
      <c r="N165" s="98">
        <f>IF(RES_hhdet_in_tes!N165=0,0,RES_hhdet_in_tes!N165*1000*11630/RES_hhdet_in_new!N163)</f>
        <v>982.3153124496356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498.60150646908909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617.24510487118505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658.41729133368563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0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353.74298475627711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1179.3347971289377</v>
      </c>
      <c r="D166" s="122">
        <v>1210.5300643984822</v>
      </c>
      <c r="E166" s="122">
        <v>1156.5352163875223</v>
      </c>
      <c r="F166" s="122">
        <v>1255.1815890512719</v>
      </c>
      <c r="G166" s="122">
        <v>1167.5599864898963</v>
      </c>
      <c r="H166" s="122">
        <v>1145.8555160839633</v>
      </c>
      <c r="I166" s="122">
        <v>1071.9408192775668</v>
      </c>
      <c r="J166" s="122">
        <v>1037.4130528956564</v>
      </c>
      <c r="K166" s="122">
        <v>1026.5894302697754</v>
      </c>
      <c r="L166" s="122">
        <v>1099.2775763285349</v>
      </c>
      <c r="M166" s="122">
        <v>1199.0898474009102</v>
      </c>
      <c r="N166" s="122">
        <v>1123.7495337855789</v>
      </c>
      <c r="O166" s="122">
        <v>0</v>
      </c>
      <c r="P166" s="122">
        <v>1093.769375158093</v>
      </c>
      <c r="Q166" s="122">
        <v>0</v>
      </c>
      <c r="R166" s="122">
        <v>1051.6657788308121</v>
      </c>
      <c r="S166" s="122">
        <v>0</v>
      </c>
      <c r="T166" s="122">
        <v>1059.8435402551681</v>
      </c>
      <c r="U166" s="122">
        <v>0</v>
      </c>
      <c r="V166" s="122">
        <v>0</v>
      </c>
      <c r="W166" s="122">
        <v>0</v>
      </c>
      <c r="X166" s="122">
        <v>0</v>
      </c>
      <c r="Y166" s="122">
        <v>671.47953752458739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1197.6723663052992</v>
      </c>
      <c r="D167" s="98">
        <v>1180.5770467907728</v>
      </c>
      <c r="E167" s="98">
        <v>1161.8849763963221</v>
      </c>
      <c r="F167" s="98">
        <v>1312.9184002187287</v>
      </c>
      <c r="G167" s="98">
        <v>1192.462716974715</v>
      </c>
      <c r="H167" s="98">
        <v>1160.0669771763573</v>
      </c>
      <c r="I167" s="98">
        <v>1051.5843933771687</v>
      </c>
      <c r="J167" s="98">
        <v>999.97031707691599</v>
      </c>
      <c r="K167" s="98">
        <v>1012.1733466208494</v>
      </c>
      <c r="L167" s="98">
        <v>1095.999562145679</v>
      </c>
      <c r="M167" s="98">
        <v>1230.3939210341312</v>
      </c>
      <c r="N167" s="98">
        <v>1145.3335203708975</v>
      </c>
      <c r="O167" s="98">
        <v>0</v>
      </c>
      <c r="P167" s="98">
        <v>0</v>
      </c>
      <c r="Q167" s="98">
        <v>0</v>
      </c>
      <c r="R167" s="98">
        <v>1048.8978232559275</v>
      </c>
      <c r="S167" s="98">
        <v>0</v>
      </c>
      <c r="T167" s="98">
        <v>1078.4714577609827</v>
      </c>
      <c r="U167" s="98">
        <v>0</v>
      </c>
      <c r="V167" s="98">
        <v>0</v>
      </c>
      <c r="W167" s="98">
        <v>0</v>
      </c>
      <c r="X167" s="98">
        <v>0</v>
      </c>
      <c r="Y167" s="98">
        <v>657.79351322555181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1197.7181421113667</v>
      </c>
      <c r="D168" s="98">
        <v>1180.6293689111055</v>
      </c>
      <c r="E168" s="98">
        <v>1162.0607814562302</v>
      </c>
      <c r="F168" s="98">
        <v>1313.2470219869833</v>
      </c>
      <c r="G168" s="98">
        <v>1193.2581776516263</v>
      </c>
      <c r="H168" s="98">
        <v>0</v>
      </c>
      <c r="I168" s="98">
        <v>1052.9810086323389</v>
      </c>
      <c r="J168" s="98">
        <v>1001.3500782650708</v>
      </c>
      <c r="K168" s="98">
        <v>1013.2127203481265</v>
      </c>
      <c r="L168" s="98">
        <v>1096.8127892765954</v>
      </c>
      <c r="M168" s="98">
        <v>1230.78934782382</v>
      </c>
      <c r="N168" s="98">
        <v>1145.5530054596986</v>
      </c>
      <c r="O168" s="98">
        <v>0</v>
      </c>
      <c r="P168" s="98">
        <v>0</v>
      </c>
      <c r="Q168" s="98">
        <v>0</v>
      </c>
      <c r="R168" s="98">
        <v>1049.8165348698808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662.14078890596977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191.15387009768892</v>
      </c>
      <c r="D169" s="101">
        <v>220.2504865507909</v>
      </c>
      <c r="E169" s="101">
        <v>181.29845034675606</v>
      </c>
      <c r="F169" s="101">
        <v>254.34644112322439</v>
      </c>
      <c r="G169" s="101">
        <v>193.12877194116078</v>
      </c>
      <c r="H169" s="101">
        <v>0</v>
      </c>
      <c r="I169" s="101">
        <v>153.75925978250191</v>
      </c>
      <c r="J169" s="101">
        <v>184.53533405376589</v>
      </c>
      <c r="K169" s="101">
        <v>148.13763613272437</v>
      </c>
      <c r="L169" s="101">
        <v>153.38011349156415</v>
      </c>
      <c r="M169" s="101">
        <v>214.37267344765786</v>
      </c>
      <c r="N169" s="101">
        <v>144.89641876890562</v>
      </c>
      <c r="O169" s="101">
        <v>0</v>
      </c>
      <c r="P169" s="101">
        <v>0</v>
      </c>
      <c r="Q169" s="101">
        <v>0</v>
      </c>
      <c r="R169" s="101">
        <v>130.93158898421072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134.45671022492624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1006.5642720136779</v>
      </c>
      <c r="D170" s="104">
        <v>960.37888236031472</v>
      </c>
      <c r="E170" s="104">
        <v>980.76233110947419</v>
      </c>
      <c r="F170" s="104">
        <v>1058.9005808637592</v>
      </c>
      <c r="G170" s="104">
        <v>1000.1294057104654</v>
      </c>
      <c r="H170" s="104">
        <v>0</v>
      </c>
      <c r="I170" s="104">
        <v>899.2217488498369</v>
      </c>
      <c r="J170" s="104">
        <v>816.81474421130497</v>
      </c>
      <c r="K170" s="104">
        <v>865.07508421540194</v>
      </c>
      <c r="L170" s="104">
        <v>943.43267578503128</v>
      </c>
      <c r="M170" s="104">
        <v>1016.4166743761623</v>
      </c>
      <c r="N170" s="104">
        <v>1000.6565866907928</v>
      </c>
      <c r="O170" s="104">
        <v>0</v>
      </c>
      <c r="P170" s="104">
        <v>0</v>
      </c>
      <c r="Q170" s="104">
        <v>0</v>
      </c>
      <c r="R170" s="104">
        <v>918.88494588566982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527.6840786810435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1167.0536504868073</v>
      </c>
      <c r="D171" s="101">
        <v>1223.5539571404815</v>
      </c>
      <c r="E171" s="101">
        <v>1153.4930644758426</v>
      </c>
      <c r="F171" s="101">
        <v>1213.8319873669864</v>
      </c>
      <c r="G171" s="101">
        <v>1161.1981109658882</v>
      </c>
      <c r="H171" s="101">
        <v>1142.8928849226234</v>
      </c>
      <c r="I171" s="101">
        <v>1073.8320745522319</v>
      </c>
      <c r="J171" s="101">
        <v>1048.7235051406158</v>
      </c>
      <c r="K171" s="101">
        <v>1032.792760854019</v>
      </c>
      <c r="L171" s="101">
        <v>1099.752018011337</v>
      </c>
      <c r="M171" s="101">
        <v>1184.7985194421256</v>
      </c>
      <c r="N171" s="101">
        <v>1118.6015512783358</v>
      </c>
      <c r="O171" s="101">
        <v>0</v>
      </c>
      <c r="P171" s="101">
        <v>1093.769375158093</v>
      </c>
      <c r="Q171" s="101">
        <v>0</v>
      </c>
      <c r="R171" s="101">
        <v>1051.9674579586301</v>
      </c>
      <c r="S171" s="101">
        <v>0</v>
      </c>
      <c r="T171" s="101">
        <v>1051.7487987336772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1167.1231480298759</v>
      </c>
      <c r="D172" s="104">
        <v>1223.7093890622727</v>
      </c>
      <c r="E172" s="104">
        <v>1153.7725373767903</v>
      </c>
      <c r="F172" s="104">
        <v>1214.1398535068276</v>
      </c>
      <c r="G172" s="104">
        <v>1161.9608617239544</v>
      </c>
      <c r="H172" s="104">
        <v>1143.4900551794028</v>
      </c>
      <c r="I172" s="104">
        <v>1075.0063645275613</v>
      </c>
      <c r="J172" s="104">
        <v>1050.1723442607349</v>
      </c>
      <c r="K172" s="104">
        <v>1034.2068858035739</v>
      </c>
      <c r="L172" s="104">
        <v>1101.4313996286674</v>
      </c>
      <c r="M172" s="104">
        <v>1185.7299088782756</v>
      </c>
      <c r="N172" s="104">
        <v>1119.0666736700655</v>
      </c>
      <c r="O172" s="104">
        <v>0</v>
      </c>
      <c r="P172" s="104">
        <v>0</v>
      </c>
      <c r="Q172" s="104">
        <v>0</v>
      </c>
      <c r="R172" s="104">
        <v>1054.073631382917</v>
      </c>
      <c r="S172" s="104">
        <v>0</v>
      </c>
      <c r="T172" s="104">
        <v>1054.905583493181</v>
      </c>
      <c r="U172" s="104">
        <v>0</v>
      </c>
      <c r="V172" s="104">
        <v>0</v>
      </c>
      <c r="W172" s="104">
        <v>0</v>
      </c>
      <c r="X172" s="104">
        <v>0</v>
      </c>
      <c r="Y172" s="104">
        <v>678.15964126854033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186.16960738565143</v>
      </c>
      <c r="D173" s="98">
        <v>228.36357933090864</v>
      </c>
      <c r="E173" s="98">
        <v>179.89222971005117</v>
      </c>
      <c r="F173" s="98">
        <v>235.05325907807728</v>
      </c>
      <c r="G173" s="98">
        <v>187.85495603229316</v>
      </c>
      <c r="H173" s="98">
        <v>180.32986761066843</v>
      </c>
      <c r="I173" s="98">
        <v>157.17302193332898</v>
      </c>
      <c r="J173" s="98">
        <v>194.53974843511824</v>
      </c>
      <c r="K173" s="98">
        <v>151.67442003512079</v>
      </c>
      <c r="L173" s="98">
        <v>153.57300616253696</v>
      </c>
      <c r="M173" s="98">
        <v>206.44803875533108</v>
      </c>
      <c r="N173" s="98">
        <v>140.73243135715418</v>
      </c>
      <c r="O173" s="98">
        <v>0</v>
      </c>
      <c r="P173" s="98">
        <v>0</v>
      </c>
      <c r="Q173" s="98">
        <v>0</v>
      </c>
      <c r="R173" s="98">
        <v>131.17167770567573</v>
      </c>
      <c r="S173" s="98">
        <v>0</v>
      </c>
      <c r="T173" s="98">
        <v>131.01520621891771</v>
      </c>
      <c r="U173" s="98">
        <v>0</v>
      </c>
      <c r="V173" s="98">
        <v>0</v>
      </c>
      <c r="W173" s="98">
        <v>0</v>
      </c>
      <c r="X173" s="98">
        <v>0</v>
      </c>
      <c r="Y173" s="98">
        <v>117.97404221565401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980.95354064422463</v>
      </c>
      <c r="D174" s="33">
        <v>995.34580973136383</v>
      </c>
      <c r="E174" s="33">
        <v>973.88030766673899</v>
      </c>
      <c r="F174" s="33">
        <v>979.08659442875035</v>
      </c>
      <c r="G174" s="33">
        <v>974.10590569166118</v>
      </c>
      <c r="H174" s="33">
        <v>963.16018756873427</v>
      </c>
      <c r="I174" s="33">
        <v>917.8333425942327</v>
      </c>
      <c r="J174" s="33">
        <v>855.63259582561659</v>
      </c>
      <c r="K174" s="33">
        <v>882.53246576845311</v>
      </c>
      <c r="L174" s="33">
        <v>947.85839346613045</v>
      </c>
      <c r="M174" s="33">
        <v>979.28187012294461</v>
      </c>
      <c r="N174" s="33">
        <v>978.33424231291133</v>
      </c>
      <c r="O174" s="33">
        <v>0</v>
      </c>
      <c r="P174" s="33">
        <v>0</v>
      </c>
      <c r="Q174" s="33">
        <v>0</v>
      </c>
      <c r="R174" s="33">
        <v>922.90195367724118</v>
      </c>
      <c r="S174" s="33">
        <v>0</v>
      </c>
      <c r="T174" s="33">
        <v>923.8903772742633</v>
      </c>
      <c r="U174" s="33">
        <v>0</v>
      </c>
      <c r="V174" s="33">
        <v>0</v>
      </c>
      <c r="W174" s="33">
        <v>0</v>
      </c>
      <c r="X174" s="33">
        <v>0</v>
      </c>
      <c r="Y174" s="33">
        <v>560.18559905288623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632.24327585766844</v>
      </c>
      <c r="D175" s="122">
        <v>637.84016634371176</v>
      </c>
      <c r="E175" s="122">
        <v>597.97243902456739</v>
      </c>
      <c r="F175" s="122">
        <v>686.0467969340433</v>
      </c>
      <c r="G175" s="122">
        <v>583.15896336914352</v>
      </c>
      <c r="H175" s="122">
        <v>608.43287183215364</v>
      </c>
      <c r="I175" s="122">
        <v>554.2578624712479</v>
      </c>
      <c r="J175" s="122">
        <v>510.47213259506043</v>
      </c>
      <c r="K175" s="122">
        <v>499.57142323381743</v>
      </c>
      <c r="L175" s="122">
        <v>473.5906969686867</v>
      </c>
      <c r="M175" s="122">
        <v>477.08910872104553</v>
      </c>
      <c r="N175" s="122">
        <v>413.45565149282163</v>
      </c>
      <c r="O175" s="122">
        <v>0</v>
      </c>
      <c r="P175" s="122">
        <v>390.18364263610448</v>
      </c>
      <c r="Q175" s="122">
        <v>0</v>
      </c>
      <c r="R175" s="122">
        <v>425.47344150543125</v>
      </c>
      <c r="S175" s="122">
        <v>0</v>
      </c>
      <c r="T175" s="122">
        <v>494.2316918132845</v>
      </c>
      <c r="U175" s="122">
        <v>0</v>
      </c>
      <c r="V175" s="122">
        <v>0</v>
      </c>
      <c r="W175" s="122">
        <v>0</v>
      </c>
      <c r="X175" s="122">
        <v>0</v>
      </c>
      <c r="Y175" s="122">
        <v>395.49409697030461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621.73163814089833</v>
      </c>
      <c r="D176" s="98">
        <v>629.81553924562195</v>
      </c>
      <c r="E176" s="98">
        <v>614.13173837455201</v>
      </c>
      <c r="F176" s="98">
        <v>660.5384259542376</v>
      </c>
      <c r="G176" s="98">
        <v>617.59463180027728</v>
      </c>
      <c r="H176" s="98">
        <v>590.42953006353798</v>
      </c>
      <c r="I176" s="98">
        <v>532.10617120668621</v>
      </c>
      <c r="J176" s="98">
        <v>517.03622717561495</v>
      </c>
      <c r="K176" s="98">
        <v>490.11810737187244</v>
      </c>
      <c r="L176" s="98">
        <v>476.90891907263779</v>
      </c>
      <c r="M176" s="98">
        <v>490.73408536059901</v>
      </c>
      <c r="N176" s="98">
        <v>420.39777522034223</v>
      </c>
      <c r="O176" s="98">
        <v>0</v>
      </c>
      <c r="P176" s="98">
        <v>0</v>
      </c>
      <c r="Q176" s="98">
        <v>0</v>
      </c>
      <c r="R176" s="98">
        <v>436.17546981842617</v>
      </c>
      <c r="S176" s="98">
        <v>0</v>
      </c>
      <c r="T176" s="98">
        <v>494.5977302443215</v>
      </c>
      <c r="U176" s="98">
        <v>0</v>
      </c>
      <c r="V176" s="98">
        <v>0</v>
      </c>
      <c r="W176" s="98">
        <v>0</v>
      </c>
      <c r="X176" s="98">
        <v>0</v>
      </c>
      <c r="Y176" s="98">
        <v>387.01172818179163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637.03647433564606</v>
      </c>
      <c r="D177" s="33">
        <v>642.31515001244725</v>
      </c>
      <c r="E177" s="33">
        <v>585.36494048872282</v>
      </c>
      <c r="F177" s="33">
        <v>702.53962542680927</v>
      </c>
      <c r="G177" s="33">
        <v>569.31702927617118</v>
      </c>
      <c r="H177" s="33">
        <v>615.52774570654628</v>
      </c>
      <c r="I177" s="33">
        <v>563.46740085965496</v>
      </c>
      <c r="J177" s="33">
        <v>501.90173668091444</v>
      </c>
      <c r="K177" s="33">
        <v>505.61794859034529</v>
      </c>
      <c r="L177" s="33">
        <v>471.70910251155902</v>
      </c>
      <c r="M177" s="33">
        <v>470.51519921181432</v>
      </c>
      <c r="N177" s="33">
        <v>408.86663240498842</v>
      </c>
      <c r="O177" s="33">
        <v>0</v>
      </c>
      <c r="P177" s="33">
        <v>390.18364263610448</v>
      </c>
      <c r="Q177" s="33">
        <v>0</v>
      </c>
      <c r="R177" s="33">
        <v>419.12995650019292</v>
      </c>
      <c r="S177" s="33">
        <v>0</v>
      </c>
      <c r="T177" s="33">
        <v>494.06302704604207</v>
      </c>
      <c r="U177" s="33">
        <v>0</v>
      </c>
      <c r="V177" s="33">
        <v>0</v>
      </c>
      <c r="W177" s="33">
        <v>0</v>
      </c>
      <c r="X177" s="33">
        <v>0</v>
      </c>
      <c r="Y177" s="33">
        <v>400.86110741450551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2327.4426296150586</v>
      </c>
      <c r="D24" s="117">
        <f t="shared" si="7"/>
        <v>2296.0860762175025</v>
      </c>
      <c r="E24" s="117">
        <f t="shared" si="7"/>
        <v>2592.7941193184256</v>
      </c>
      <c r="F24" s="117">
        <f t="shared" si="7"/>
        <v>2506.3222335380933</v>
      </c>
      <c r="G24" s="117">
        <f t="shared" si="7"/>
        <v>2657.1036857156514</v>
      </c>
      <c r="H24" s="117">
        <f t="shared" si="7"/>
        <v>2401.919947776717</v>
      </c>
      <c r="I24" s="117">
        <f t="shared" si="7"/>
        <v>2316.4851830078564</v>
      </c>
      <c r="J24" s="117">
        <f t="shared" si="7"/>
        <v>2681.6677631432758</v>
      </c>
      <c r="K24" s="117">
        <f t="shared" si="7"/>
        <v>2563.700918152731</v>
      </c>
      <c r="L24" s="117">
        <f t="shared" si="7"/>
        <v>2550.8837749451595</v>
      </c>
      <c r="M24" s="117">
        <f t="shared" si="7"/>
        <v>2219.0220561940723</v>
      </c>
      <c r="N24" s="117">
        <f t="shared" si="7"/>
        <v>2208.0683019928056</v>
      </c>
      <c r="O24" s="117">
        <f t="shared" si="7"/>
        <v>2125.641271918827</v>
      </c>
      <c r="P24" s="117">
        <f t="shared" si="7"/>
        <v>1747.8267534441745</v>
      </c>
      <c r="Q24" s="117">
        <f t="shared" si="7"/>
        <v>1710.243384664047</v>
      </c>
      <c r="R24" s="117">
        <f t="shared" ref="R24:V24" si="8">R25+R28+R30+R39</f>
        <v>1750.3372860956767</v>
      </c>
      <c r="S24" s="117">
        <f t="shared" si="8"/>
        <v>1716.6954095778704</v>
      </c>
      <c r="T24" s="117">
        <f t="shared" si="8"/>
        <v>1577.2266906553714</v>
      </c>
      <c r="U24" s="117">
        <f t="shared" si="8"/>
        <v>1518.734262913162</v>
      </c>
      <c r="V24" s="117">
        <f t="shared" si="8"/>
        <v>1441.0345302293772</v>
      </c>
      <c r="W24" s="117">
        <f t="shared" ref="W24:Y24" si="9">W25+W28+W30+W39</f>
        <v>1437.9425374338111</v>
      </c>
      <c r="X24" s="117">
        <f t="shared" si="9"/>
        <v>1204.9907208224718</v>
      </c>
      <c r="Y24" s="117">
        <f t="shared" si="9"/>
        <v>970.86100697511358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2070.2114649820282</v>
      </c>
      <c r="D25" s="122">
        <f t="shared" si="10"/>
        <v>2075.5289632429799</v>
      </c>
      <c r="E25" s="122">
        <f t="shared" si="10"/>
        <v>2332.7577820124257</v>
      </c>
      <c r="F25" s="122">
        <f t="shared" si="10"/>
        <v>2201.5435778276078</v>
      </c>
      <c r="G25" s="122">
        <f t="shared" si="10"/>
        <v>2500.5652657188812</v>
      </c>
      <c r="H25" s="122">
        <f t="shared" si="10"/>
        <v>2265.7559004502423</v>
      </c>
      <c r="I25" s="122">
        <f t="shared" si="10"/>
        <v>2222.8607779254066</v>
      </c>
      <c r="J25" s="122">
        <f t="shared" si="10"/>
        <v>2485.3095089121853</v>
      </c>
      <c r="K25" s="122">
        <f t="shared" si="10"/>
        <v>2375.5341549162754</v>
      </c>
      <c r="L25" s="122">
        <f t="shared" si="10"/>
        <v>2380.1457201806265</v>
      </c>
      <c r="M25" s="122">
        <f t="shared" si="10"/>
        <v>2020.5708424738534</v>
      </c>
      <c r="N25" s="122">
        <f t="shared" si="10"/>
        <v>2069.7815393459091</v>
      </c>
      <c r="O25" s="122">
        <f t="shared" si="10"/>
        <v>2024.0568452388982</v>
      </c>
      <c r="P25" s="122">
        <f t="shared" si="10"/>
        <v>1652.2228210621638</v>
      </c>
      <c r="Q25" s="122">
        <f t="shared" si="10"/>
        <v>1606.0493199938746</v>
      </c>
      <c r="R25" s="122">
        <f t="shared" ref="R25:V25" si="11">SUM(R26:R27)</f>
        <v>1595.9604957286581</v>
      </c>
      <c r="S25" s="122">
        <f t="shared" si="11"/>
        <v>1574.1050158215087</v>
      </c>
      <c r="T25" s="122">
        <f t="shared" si="11"/>
        <v>1432.2055908378775</v>
      </c>
      <c r="U25" s="122">
        <f t="shared" si="11"/>
        <v>1389.1064105922967</v>
      </c>
      <c r="V25" s="122">
        <f t="shared" si="11"/>
        <v>1291.6249476403721</v>
      </c>
      <c r="W25" s="122">
        <f t="shared" ref="W25:Y25" si="12">SUM(W26:W27)</f>
        <v>1293.647674493948</v>
      </c>
      <c r="X25" s="122">
        <f t="shared" si="12"/>
        <v>1041.8810117921105</v>
      </c>
      <c r="Y25" s="122">
        <f t="shared" si="12"/>
        <v>854.30878244609175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2070.2114649820282</v>
      </c>
      <c r="D26" s="98">
        <v>2075.5289632429799</v>
      </c>
      <c r="E26" s="98">
        <v>2332.7577820124257</v>
      </c>
      <c r="F26" s="98">
        <v>2201.5435778276078</v>
      </c>
      <c r="G26" s="98">
        <v>2500.5652657188812</v>
      </c>
      <c r="H26" s="98">
        <v>2265.7559004502423</v>
      </c>
      <c r="I26" s="98">
        <v>2222.8607779254066</v>
      </c>
      <c r="J26" s="98">
        <v>2485.3095089121853</v>
      </c>
      <c r="K26" s="98">
        <v>2375.5341549162754</v>
      </c>
      <c r="L26" s="98">
        <v>2380.1457201806265</v>
      </c>
      <c r="M26" s="98">
        <v>2020.5708424738534</v>
      </c>
      <c r="N26" s="98">
        <v>2069.7815393459091</v>
      </c>
      <c r="O26" s="98">
        <v>2024.0568452388982</v>
      </c>
      <c r="P26" s="98">
        <v>1652.2228210621638</v>
      </c>
      <c r="Q26" s="98">
        <v>1606.0493199938746</v>
      </c>
      <c r="R26" s="98">
        <v>1595.9604957286581</v>
      </c>
      <c r="S26" s="98">
        <v>1574.1050158215087</v>
      </c>
      <c r="T26" s="98">
        <v>1432.2055908378775</v>
      </c>
      <c r="U26" s="98">
        <v>1389.1064105922967</v>
      </c>
      <c r="V26" s="98">
        <v>1291.6249476403721</v>
      </c>
      <c r="W26" s="98">
        <v>1293.647674493948</v>
      </c>
      <c r="X26" s="98">
        <v>1041.8810117921105</v>
      </c>
      <c r="Y26" s="98">
        <v>854.30878244609175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186.20304491873594</v>
      </c>
      <c r="D30" s="122">
        <v>138.31766123806378</v>
      </c>
      <c r="E30" s="122">
        <v>161.88333184331714</v>
      </c>
      <c r="F30" s="122">
        <v>210.19833560853263</v>
      </c>
      <c r="G30" s="122">
        <v>91.971599524329534</v>
      </c>
      <c r="H30" s="122">
        <v>75.321103928037104</v>
      </c>
      <c r="I30" s="122">
        <v>36.6845147956939</v>
      </c>
      <c r="J30" s="122">
        <v>89.671013243134837</v>
      </c>
      <c r="K30" s="122">
        <v>118.50266207278095</v>
      </c>
      <c r="L30" s="122">
        <v>107.87198173047337</v>
      </c>
      <c r="M30" s="122">
        <v>140.3271410147178</v>
      </c>
      <c r="N30" s="122">
        <v>77.355526613149905</v>
      </c>
      <c r="O30" s="122">
        <v>52.211331862908025</v>
      </c>
      <c r="P30" s="122">
        <v>33.553252090533888</v>
      </c>
      <c r="Q30" s="122">
        <v>58.043703278920262</v>
      </c>
      <c r="R30" s="122">
        <v>95.379765917559226</v>
      </c>
      <c r="S30" s="122">
        <v>98.011417471149556</v>
      </c>
      <c r="T30" s="122">
        <v>88.632280266850472</v>
      </c>
      <c r="U30" s="122">
        <v>76.160049109263454</v>
      </c>
      <c r="V30" s="122">
        <v>81.80542755229142</v>
      </c>
      <c r="W30" s="122">
        <v>79.871208486081088</v>
      </c>
      <c r="X30" s="122">
        <v>88.28468793728824</v>
      </c>
      <c r="Y30" s="122">
        <v>62.434119469507245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464.42247214133835</v>
      </c>
      <c r="D31" s="98">
        <v>456.3850773795665</v>
      </c>
      <c r="E31" s="98">
        <v>447.5907929712431</v>
      </c>
      <c r="F31" s="98">
        <v>503.98405703413385</v>
      </c>
      <c r="G31" s="98">
        <v>455.95413748662287</v>
      </c>
      <c r="H31" s="98">
        <v>441.68478673166754</v>
      </c>
      <c r="I31" s="98">
        <v>398.51891117547791</v>
      </c>
      <c r="J31" s="98">
        <v>376.91968215544978</v>
      </c>
      <c r="K31" s="98">
        <v>379.08708763498532</v>
      </c>
      <c r="L31" s="98">
        <v>407.43519034060665</v>
      </c>
      <c r="M31" s="98">
        <v>450.57740814909528</v>
      </c>
      <c r="N31" s="98">
        <v>409.36835056562074</v>
      </c>
      <c r="O31" s="98">
        <v>378.88235343423833</v>
      </c>
      <c r="P31" s="98">
        <v>334.0717377577858</v>
      </c>
      <c r="Q31" s="98">
        <v>327.549966108045</v>
      </c>
      <c r="R31" s="98">
        <v>328.65867572319252</v>
      </c>
      <c r="S31" s="98">
        <v>329.8452528838672</v>
      </c>
      <c r="T31" s="98">
        <v>325.41409851693635</v>
      </c>
      <c r="U31" s="98">
        <v>305.77533784426379</v>
      </c>
      <c r="V31" s="98">
        <v>282.71865463107895</v>
      </c>
      <c r="W31" s="98">
        <v>245.21981339497896</v>
      </c>
      <c r="X31" s="98">
        <v>206.10625962759551</v>
      </c>
      <c r="Y31" s="98">
        <v>190.73143543644304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74.123905174516608</v>
      </c>
      <c r="D32" s="98">
        <v>85.143985833551739</v>
      </c>
      <c r="E32" s="98">
        <v>69.84126553288219</v>
      </c>
      <c r="F32" s="98">
        <v>97.634819702519636</v>
      </c>
      <c r="G32" s="98">
        <v>73.845380137071288</v>
      </c>
      <c r="H32" s="98">
        <v>69.77997702532241</v>
      </c>
      <c r="I32" s="98">
        <v>58.270142822186635</v>
      </c>
      <c r="J32" s="98">
        <v>69.557064114979269</v>
      </c>
      <c r="K32" s="98">
        <v>55.481667481332664</v>
      </c>
      <c r="L32" s="98">
        <v>57.018686770782558</v>
      </c>
      <c r="M32" s="98">
        <v>78.504519510998634</v>
      </c>
      <c r="N32" s="98">
        <v>51.789288359502329</v>
      </c>
      <c r="O32" s="98">
        <v>45.318923227557683</v>
      </c>
      <c r="P32" s="98">
        <v>67.068266620935844</v>
      </c>
      <c r="Q32" s="98">
        <v>42.656644966248777</v>
      </c>
      <c r="R32" s="98">
        <v>41.02573357651486</v>
      </c>
      <c r="S32" s="98">
        <v>45.123199455045842</v>
      </c>
      <c r="T32" s="98">
        <v>40.912718395336164</v>
      </c>
      <c r="U32" s="98">
        <v>45.063593254295277</v>
      </c>
      <c r="V32" s="98">
        <v>45.82721505156016</v>
      </c>
      <c r="W32" s="98">
        <v>53.021101323613173</v>
      </c>
      <c r="X32" s="98">
        <v>22.617622475727444</v>
      </c>
      <c r="Y32" s="98">
        <v>38.986582916436497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74.123905174516608</v>
      </c>
      <c r="D33" s="101">
        <v>85.143985833551739</v>
      </c>
      <c r="E33" s="101">
        <v>69.84126553288219</v>
      </c>
      <c r="F33" s="101">
        <v>97.634819702519636</v>
      </c>
      <c r="G33" s="101">
        <v>73.845380137071288</v>
      </c>
      <c r="H33" s="101">
        <v>69.77997702532241</v>
      </c>
      <c r="I33" s="101">
        <v>58.270142822186635</v>
      </c>
      <c r="J33" s="101">
        <v>69.557064114979269</v>
      </c>
      <c r="K33" s="101">
        <v>55.481667481332664</v>
      </c>
      <c r="L33" s="101">
        <v>57.018686770782558</v>
      </c>
      <c r="M33" s="101">
        <v>78.504519510998634</v>
      </c>
      <c r="N33" s="101">
        <v>51.789288359502329</v>
      </c>
      <c r="O33" s="101">
        <v>45.318923227557683</v>
      </c>
      <c r="P33" s="101">
        <v>67.068266620935844</v>
      </c>
      <c r="Q33" s="101">
        <v>42.656644966248777</v>
      </c>
      <c r="R33" s="101">
        <v>41.02573357651486</v>
      </c>
      <c r="S33" s="101">
        <v>45.123199455045842</v>
      </c>
      <c r="T33" s="101">
        <v>40.912718395336164</v>
      </c>
      <c r="U33" s="101">
        <v>45.063593254295277</v>
      </c>
      <c r="V33" s="101">
        <v>45.82721505156016</v>
      </c>
      <c r="W33" s="101">
        <v>53.021101323613173</v>
      </c>
      <c r="X33" s="101">
        <v>22.617622475727444</v>
      </c>
      <c r="Y33" s="101">
        <v>38.986582916436497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71.028119714294661</v>
      </c>
      <c r="D39" s="122">
        <v>82.239451736458577</v>
      </c>
      <c r="E39" s="122">
        <v>98.1530054626827</v>
      </c>
      <c r="F39" s="122">
        <v>94.580320101953234</v>
      </c>
      <c r="G39" s="122">
        <v>64.56682047244071</v>
      </c>
      <c r="H39" s="122">
        <v>60.842943398437633</v>
      </c>
      <c r="I39" s="122">
        <v>56.939890286755876</v>
      </c>
      <c r="J39" s="122">
        <v>106.68724098795546</v>
      </c>
      <c r="K39" s="122">
        <v>69.664101163674857</v>
      </c>
      <c r="L39" s="122">
        <v>62.866073034059674</v>
      </c>
      <c r="M39" s="122">
        <v>58.124072705500829</v>
      </c>
      <c r="N39" s="122">
        <v>60.931236033746494</v>
      </c>
      <c r="O39" s="122">
        <v>49.373094817020984</v>
      </c>
      <c r="P39" s="122">
        <v>62.050680291476844</v>
      </c>
      <c r="Q39" s="122">
        <v>46.150361391252069</v>
      </c>
      <c r="R39" s="122">
        <v>58.997024449459417</v>
      </c>
      <c r="S39" s="122">
        <v>44.578976285212192</v>
      </c>
      <c r="T39" s="122">
        <v>56.388819550643461</v>
      </c>
      <c r="U39" s="122">
        <v>53.467803211601947</v>
      </c>
      <c r="V39" s="122">
        <v>67.604155036713735</v>
      </c>
      <c r="W39" s="122">
        <v>64.423654453782191</v>
      </c>
      <c r="X39" s="122">
        <v>74.825021093072905</v>
      </c>
      <c r="Y39" s="122">
        <v>54.118105059514647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226.80482255517322</v>
      </c>
      <c r="D40" s="98">
        <v>229.71913892865524</v>
      </c>
      <c r="E40" s="98">
        <v>223.96484071955879</v>
      </c>
      <c r="F40" s="98">
        <v>240.85235374607223</v>
      </c>
      <c r="G40" s="98">
        <v>225.15978683373103</v>
      </c>
      <c r="H40" s="98">
        <v>215.22360452150909</v>
      </c>
      <c r="I40" s="98">
        <v>193.93430744757961</v>
      </c>
      <c r="J40" s="98">
        <v>188.41342251599212</v>
      </c>
      <c r="K40" s="98">
        <v>178.57724745069322</v>
      </c>
      <c r="L40" s="98">
        <v>173.73820397061047</v>
      </c>
      <c r="M40" s="98">
        <v>178.75424953020419</v>
      </c>
      <c r="N40" s="98">
        <v>153.12382334682817</v>
      </c>
      <c r="O40" s="98">
        <v>153.08644193122865</v>
      </c>
      <c r="P40" s="98">
        <v>157.31301238443976</v>
      </c>
      <c r="Q40" s="98">
        <v>151.36181254952234</v>
      </c>
      <c r="R40" s="98">
        <v>158.5977477039514</v>
      </c>
      <c r="S40" s="98">
        <v>173.0200188172015</v>
      </c>
      <c r="T40" s="98">
        <v>179.23662921341312</v>
      </c>
      <c r="U40" s="98">
        <v>179.23375066894027</v>
      </c>
      <c r="V40" s="98">
        <v>178.46903445967382</v>
      </c>
      <c r="W40" s="98">
        <v>167.00758689568804</v>
      </c>
      <c r="X40" s="98">
        <v>147.74677338578962</v>
      </c>
      <c r="Y40" s="98">
        <v>139.69601225388482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2824.1169746195583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3376.9682038969113</v>
      </c>
      <c r="L43" s="117">
        <f t="shared" si="14"/>
        <v>3009.3870302646665</v>
      </c>
      <c r="M43" s="117">
        <f t="shared" si="14"/>
        <v>2975.407378179531</v>
      </c>
      <c r="N43" s="117">
        <f t="shared" si="14"/>
        <v>2904.5561305244769</v>
      </c>
      <c r="O43" s="117">
        <f t="shared" si="14"/>
        <v>2914.6988534891784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1904.9242061919283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2740.768569949937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2972.8768957573629</v>
      </c>
      <c r="L44" s="122">
        <f t="shared" si="17"/>
        <v>2674.116917578724</v>
      </c>
      <c r="M44" s="122">
        <f t="shared" si="17"/>
        <v>2620.660243277503</v>
      </c>
      <c r="N44" s="122">
        <f t="shared" si="17"/>
        <v>2534.9668588270206</v>
      </c>
      <c r="O44" s="122">
        <f t="shared" si="17"/>
        <v>2531.1672935162674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1904.9242061919283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2740.768569949937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2972.8768957573629</v>
      </c>
      <c r="L45" s="98">
        <v>2674.116917578724</v>
      </c>
      <c r="M45" s="98">
        <v>2620.660243277503</v>
      </c>
      <c r="N45" s="98">
        <v>2534.9668588270206</v>
      </c>
      <c r="O45" s="98">
        <v>2531.1672935162674</v>
      </c>
      <c r="P45" s="98">
        <v>0</v>
      </c>
      <c r="Q45" s="98">
        <v>0</v>
      </c>
      <c r="R45" s="98">
        <v>0</v>
      </c>
      <c r="S45" s="98">
        <v>0</v>
      </c>
      <c r="T45" s="98">
        <v>1904.9242061919283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12.325998091622273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334.42478061127719</v>
      </c>
      <c r="L49" s="122">
        <v>272.40357033064976</v>
      </c>
      <c r="M49" s="122">
        <v>296.62449166807596</v>
      </c>
      <c r="N49" s="122">
        <v>308.66092338645683</v>
      </c>
      <c r="O49" s="122">
        <v>334.16076058046599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611.8237455681051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521.77176064610342</v>
      </c>
      <c r="L50" s="98">
        <v>469.41496162784722</v>
      </c>
      <c r="M50" s="98">
        <v>561.0718124748754</v>
      </c>
      <c r="N50" s="98">
        <v>487.73695669115642</v>
      </c>
      <c r="O50" s="98">
        <v>472.68885472233472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97.647475099940408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76.752153213685389</v>
      </c>
      <c r="L51" s="98">
        <v>65.09365349916429</v>
      </c>
      <c r="M51" s="98">
        <v>97.706486391806322</v>
      </c>
      <c r="N51" s="98">
        <v>61.418589611118904</v>
      </c>
      <c r="O51" s="98">
        <v>56.420779609182311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97.647475099940408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76.752153213685389</v>
      </c>
      <c r="L52" s="101">
        <v>65.09365349916429</v>
      </c>
      <c r="M52" s="101">
        <v>97.706486391806322</v>
      </c>
      <c r="N52" s="101">
        <v>61.418589611118904</v>
      </c>
      <c r="O52" s="101">
        <v>56.420779609182311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71.022406577998836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69.666527528271018</v>
      </c>
      <c r="L58" s="122">
        <v>62.866542355292601</v>
      </c>
      <c r="M58" s="122">
        <v>58.122643233952424</v>
      </c>
      <c r="N58" s="122">
        <v>60.928348310999411</v>
      </c>
      <c r="O58" s="122">
        <v>49.370799392444958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226.80482255517322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178.57724745069322</v>
      </c>
      <c r="L59" s="98">
        <v>173.73820397061053</v>
      </c>
      <c r="M59" s="98">
        <v>178.75424953020422</v>
      </c>
      <c r="N59" s="98">
        <v>153.12382334682817</v>
      </c>
      <c r="O59" s="98">
        <v>153.08644193122868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2313.3651611487248</v>
      </c>
      <c r="D62" s="117">
        <f t="shared" si="21"/>
        <v>2173.0057018889229</v>
      </c>
      <c r="E62" s="117">
        <f t="shared" si="21"/>
        <v>2369.9350818514185</v>
      </c>
      <c r="F62" s="117">
        <f t="shared" si="21"/>
        <v>2359.1367834194234</v>
      </c>
      <c r="G62" s="117">
        <f t="shared" si="21"/>
        <v>2724.6049378691273</v>
      </c>
      <c r="H62" s="117">
        <f t="shared" si="21"/>
        <v>2516.8403266309319</v>
      </c>
      <c r="I62" s="117">
        <f t="shared" si="21"/>
        <v>2384.8772378735016</v>
      </c>
      <c r="J62" s="117">
        <f t="shared" si="21"/>
        <v>2282.0369623706106</v>
      </c>
      <c r="K62" s="117">
        <f t="shared" si="21"/>
        <v>2381.7444553731248</v>
      </c>
      <c r="L62" s="117">
        <f t="shared" si="21"/>
        <v>2545.5645517180524</v>
      </c>
      <c r="M62" s="117">
        <f t="shared" si="21"/>
        <v>2368.9446041267493</v>
      </c>
      <c r="N62" s="117">
        <f t="shared" si="21"/>
        <v>2255.6606522957545</v>
      </c>
      <c r="O62" s="117">
        <f t="shared" si="21"/>
        <v>2158.8748474861354</v>
      </c>
      <c r="P62" s="117">
        <f t="shared" si="21"/>
        <v>1705.7221323433196</v>
      </c>
      <c r="Q62" s="117">
        <f t="shared" si="21"/>
        <v>1787.1206586687904</v>
      </c>
      <c r="R62" s="117">
        <f t="shared" ref="R62:V62" si="22">R63+R66+R68+R77</f>
        <v>1749.8227362106281</v>
      </c>
      <c r="S62" s="117">
        <f t="shared" si="22"/>
        <v>1714.0663300023016</v>
      </c>
      <c r="T62" s="117">
        <f t="shared" si="22"/>
        <v>1567.2873483864917</v>
      </c>
      <c r="U62" s="117">
        <f t="shared" si="22"/>
        <v>1495.2536513137238</v>
      </c>
      <c r="V62" s="117">
        <f t="shared" si="22"/>
        <v>1410.5728277204687</v>
      </c>
      <c r="W62" s="117">
        <f t="shared" ref="W62:Y62" si="23">W63+W66+W68+W77</f>
        <v>1423.7988045878462</v>
      </c>
      <c r="X62" s="117">
        <f t="shared" si="23"/>
        <v>1083.5917292518459</v>
      </c>
      <c r="Y62" s="117">
        <f t="shared" si="23"/>
        <v>865.09921782737024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1802.3307882146889</v>
      </c>
      <c r="D63" s="122">
        <f t="shared" si="24"/>
        <v>1721.7665374760638</v>
      </c>
      <c r="E63" s="122">
        <f t="shared" si="24"/>
        <v>1966.5692697335385</v>
      </c>
      <c r="F63" s="122">
        <f t="shared" si="24"/>
        <v>2049.6217746781444</v>
      </c>
      <c r="G63" s="122">
        <f t="shared" si="24"/>
        <v>2148.3672988199532</v>
      </c>
      <c r="H63" s="122">
        <f t="shared" si="24"/>
        <v>1962.7404202289811</v>
      </c>
      <c r="I63" s="122">
        <f t="shared" si="24"/>
        <v>1892.656707800613</v>
      </c>
      <c r="J63" s="122">
        <f t="shared" si="24"/>
        <v>1891.5239471600212</v>
      </c>
      <c r="K63" s="122">
        <f t="shared" si="24"/>
        <v>1917.1165290981126</v>
      </c>
      <c r="L63" s="122">
        <f t="shared" si="24"/>
        <v>2059.8997614376294</v>
      </c>
      <c r="M63" s="122">
        <f t="shared" si="24"/>
        <v>1889.636689880967</v>
      </c>
      <c r="N63" s="122">
        <f t="shared" si="24"/>
        <v>1827.1348643026399</v>
      </c>
      <c r="O63" s="122">
        <f t="shared" si="24"/>
        <v>1718.5685984096629</v>
      </c>
      <c r="P63" s="122">
        <f t="shared" si="24"/>
        <v>1290.7135294834654</v>
      </c>
      <c r="Q63" s="122">
        <f t="shared" si="24"/>
        <v>1394.9466313594219</v>
      </c>
      <c r="R63" s="122">
        <f t="shared" ref="R63:V63" si="25">SUM(R64:R65)</f>
        <v>1336.6501814635701</v>
      </c>
      <c r="S63" s="122">
        <f t="shared" si="25"/>
        <v>1298.1957479712144</v>
      </c>
      <c r="T63" s="122">
        <f t="shared" si="25"/>
        <v>1178.332148175763</v>
      </c>
      <c r="U63" s="122">
        <f t="shared" si="25"/>
        <v>1091.0039158802365</v>
      </c>
      <c r="V63" s="122">
        <f t="shared" si="25"/>
        <v>1018.9361236056211</v>
      </c>
      <c r="W63" s="122">
        <f t="shared" ref="W63:Y63" si="26">SUM(W64:W65)</f>
        <v>1076.154757048284</v>
      </c>
      <c r="X63" s="122">
        <f t="shared" si="26"/>
        <v>841.06603692293493</v>
      </c>
      <c r="Y63" s="122">
        <f t="shared" si="26"/>
        <v>628.254912588249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1802.3307882146889</v>
      </c>
      <c r="D64" s="98">
        <v>1721.7665374760638</v>
      </c>
      <c r="E64" s="98">
        <v>1966.5692697335385</v>
      </c>
      <c r="F64" s="98">
        <v>2049.6217746781444</v>
      </c>
      <c r="G64" s="98">
        <v>2148.3672988199532</v>
      </c>
      <c r="H64" s="98">
        <v>1962.7404202289811</v>
      </c>
      <c r="I64" s="98">
        <v>1892.656707800613</v>
      </c>
      <c r="J64" s="98">
        <v>1891.5239471600212</v>
      </c>
      <c r="K64" s="98">
        <v>1917.1165290981126</v>
      </c>
      <c r="L64" s="98">
        <v>2059.8997614376294</v>
      </c>
      <c r="M64" s="98">
        <v>1889.636689880967</v>
      </c>
      <c r="N64" s="98">
        <v>1827.1348643026399</v>
      </c>
      <c r="O64" s="98">
        <v>1718.5685984096629</v>
      </c>
      <c r="P64" s="98">
        <v>1290.7135294834654</v>
      </c>
      <c r="Q64" s="98">
        <v>1394.9466313594219</v>
      </c>
      <c r="R64" s="98">
        <v>1336.6501814635701</v>
      </c>
      <c r="S64" s="98">
        <v>1298.1957479712144</v>
      </c>
      <c r="T64" s="98">
        <v>1178.332148175763</v>
      </c>
      <c r="U64" s="98">
        <v>1091.0039158802365</v>
      </c>
      <c r="V64" s="98">
        <v>1018.9361236056211</v>
      </c>
      <c r="W64" s="98">
        <v>1076.154757048284</v>
      </c>
      <c r="X64" s="98">
        <v>841.06603692293493</v>
      </c>
      <c r="Y64" s="98">
        <v>628.254912588249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332.53982245708414</v>
      </c>
      <c r="D68" s="122">
        <v>278.57875072216797</v>
      </c>
      <c r="E68" s="122">
        <v>250.36550762279631</v>
      </c>
      <c r="F68" s="122">
        <v>171.39955814844856</v>
      </c>
      <c r="G68" s="122">
        <v>394.58204575061848</v>
      </c>
      <c r="H68" s="122">
        <v>384.15548387108788</v>
      </c>
      <c r="I68" s="122">
        <v>353.49738500727426</v>
      </c>
      <c r="J68" s="122">
        <v>277.17625288306311</v>
      </c>
      <c r="K68" s="122">
        <v>314.44451076804256</v>
      </c>
      <c r="L68" s="122">
        <v>358.34468980282213</v>
      </c>
      <c r="M68" s="122">
        <v>321.18095722225468</v>
      </c>
      <c r="N68" s="122">
        <v>309.23053268436519</v>
      </c>
      <c r="O68" s="122">
        <v>309.31899348194753</v>
      </c>
      <c r="P68" s="122">
        <v>291.72741502711438</v>
      </c>
      <c r="Q68" s="122">
        <v>277.3831989806913</v>
      </c>
      <c r="R68" s="122">
        <v>274.32300334322878</v>
      </c>
      <c r="S68" s="122">
        <v>259.80331703312498</v>
      </c>
      <c r="T68" s="122">
        <v>241.38648820516693</v>
      </c>
      <c r="U68" s="122">
        <v>248.07309509907179</v>
      </c>
      <c r="V68" s="122">
        <v>233.96157831355868</v>
      </c>
      <c r="W68" s="122">
        <v>208.92885022149528</v>
      </c>
      <c r="X68" s="122">
        <v>137.19309905177957</v>
      </c>
      <c r="Y68" s="122">
        <v>149.40334517977755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420.20846532202637</v>
      </c>
      <c r="D69" s="98">
        <v>414.92327015993664</v>
      </c>
      <c r="E69" s="98">
        <v>414.25699321528168</v>
      </c>
      <c r="F69" s="98">
        <v>386.39406184608271</v>
      </c>
      <c r="G69" s="98">
        <v>395.15814891056425</v>
      </c>
      <c r="H69" s="98">
        <v>384.6290198292927</v>
      </c>
      <c r="I69" s="98">
        <v>354.35282721579847</v>
      </c>
      <c r="J69" s="98">
        <v>311.67981218603813</v>
      </c>
      <c r="K69" s="98">
        <v>320.26005461344312</v>
      </c>
      <c r="L69" s="98">
        <v>360.4346078482169</v>
      </c>
      <c r="M69" s="98">
        <v>354.44367602333386</v>
      </c>
      <c r="N69" s="98">
        <v>342.97709291804273</v>
      </c>
      <c r="O69" s="98">
        <v>318.57163249728126</v>
      </c>
      <c r="P69" s="98">
        <v>293.61407759484388</v>
      </c>
      <c r="Q69" s="98">
        <v>278.94461257773696</v>
      </c>
      <c r="R69" s="98">
        <v>279.6847719606946</v>
      </c>
      <c r="S69" s="98">
        <v>271.80937517750806</v>
      </c>
      <c r="T69" s="98">
        <v>268.76047785087189</v>
      </c>
      <c r="U69" s="98">
        <v>259.94265043467016</v>
      </c>
      <c r="V69" s="98">
        <v>257.94797291162536</v>
      </c>
      <c r="W69" s="98">
        <v>221.05039349953739</v>
      </c>
      <c r="X69" s="98">
        <v>163.64175530992475</v>
      </c>
      <c r="Y69" s="98">
        <v>153.26433669402823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67.07198505446884</v>
      </c>
      <c r="D70" s="98">
        <v>77.418066148417381</v>
      </c>
      <c r="E70" s="98">
        <v>64.690249344157792</v>
      </c>
      <c r="F70" s="98">
        <v>74.758244963008821</v>
      </c>
      <c r="G70" s="98">
        <v>64.030926601213764</v>
      </c>
      <c r="H70" s="98">
        <v>60.826545148977509</v>
      </c>
      <c r="I70" s="98">
        <v>51.941358835422392</v>
      </c>
      <c r="J70" s="98">
        <v>57.404671520462166</v>
      </c>
      <c r="K70" s="98">
        <v>46.876287940054063</v>
      </c>
      <c r="L70" s="98">
        <v>50.829424004932044</v>
      </c>
      <c r="M70" s="98">
        <v>61.586482532329612</v>
      </c>
      <c r="N70" s="98">
        <v>43.493240122012736</v>
      </c>
      <c r="O70" s="98">
        <v>38.218933831415825</v>
      </c>
      <c r="P70" s="98">
        <v>59.172872904647811</v>
      </c>
      <c r="Q70" s="98">
        <v>36.500714347852998</v>
      </c>
      <c r="R70" s="98">
        <v>35.148798557529148</v>
      </c>
      <c r="S70" s="98">
        <v>37.205991436094259</v>
      </c>
      <c r="T70" s="98">
        <v>33.817597455570386</v>
      </c>
      <c r="U70" s="98">
        <v>38.432938686192429</v>
      </c>
      <c r="V70" s="98">
        <v>42.320733143782817</v>
      </c>
      <c r="W70" s="98">
        <v>49.048342842816091</v>
      </c>
      <c r="X70" s="98">
        <v>17.925066158815604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67.07198505446884</v>
      </c>
      <c r="D71" s="101">
        <v>77.418066148417381</v>
      </c>
      <c r="E71" s="101">
        <v>64.690249344157792</v>
      </c>
      <c r="F71" s="101">
        <v>74.758244963008821</v>
      </c>
      <c r="G71" s="101">
        <v>64.030926601213764</v>
      </c>
      <c r="H71" s="101">
        <v>60.826545148977509</v>
      </c>
      <c r="I71" s="101">
        <v>51.941358835422392</v>
      </c>
      <c r="J71" s="101">
        <v>57.404671520462166</v>
      </c>
      <c r="K71" s="101">
        <v>46.876287940054063</v>
      </c>
      <c r="L71" s="101">
        <v>50.829424004932044</v>
      </c>
      <c r="M71" s="101">
        <v>61.586482532329612</v>
      </c>
      <c r="N71" s="101">
        <v>43.493240122012736</v>
      </c>
      <c r="O71" s="101">
        <v>38.218933831415825</v>
      </c>
      <c r="P71" s="101">
        <v>59.172872904647811</v>
      </c>
      <c r="Q71" s="101">
        <v>36.500714347852998</v>
      </c>
      <c r="R71" s="101">
        <v>35.148798557529148</v>
      </c>
      <c r="S71" s="101">
        <v>37.205991436094259</v>
      </c>
      <c r="T71" s="101">
        <v>33.817597455570386</v>
      </c>
      <c r="U71" s="101">
        <v>38.432938686192429</v>
      </c>
      <c r="V71" s="101">
        <v>42.320733143782817</v>
      </c>
      <c r="W71" s="101">
        <v>49.048342842816091</v>
      </c>
      <c r="X71" s="101">
        <v>17.925066158815604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178.49455047695145</v>
      </c>
      <c r="D77" s="122">
        <v>172.66041369069083</v>
      </c>
      <c r="E77" s="122">
        <v>153.00030449508381</v>
      </c>
      <c r="F77" s="122">
        <v>138.11545059283034</v>
      </c>
      <c r="G77" s="122">
        <v>181.65559329855557</v>
      </c>
      <c r="H77" s="122">
        <v>169.94442253086291</v>
      </c>
      <c r="I77" s="122">
        <v>138.72314506561395</v>
      </c>
      <c r="J77" s="122">
        <v>113.33676232752627</v>
      </c>
      <c r="K77" s="122">
        <v>150.18341550696974</v>
      </c>
      <c r="L77" s="122">
        <v>127.3201004776007</v>
      </c>
      <c r="M77" s="122">
        <v>158.12695702352781</v>
      </c>
      <c r="N77" s="122">
        <v>119.29525530874918</v>
      </c>
      <c r="O77" s="122">
        <v>130.98725559452492</v>
      </c>
      <c r="P77" s="122">
        <v>123.28118783273968</v>
      </c>
      <c r="Q77" s="122">
        <v>114.79082832867732</v>
      </c>
      <c r="R77" s="122">
        <v>138.84955140382931</v>
      </c>
      <c r="S77" s="122">
        <v>156.0672649979623</v>
      </c>
      <c r="T77" s="122">
        <v>147.56871200556176</v>
      </c>
      <c r="U77" s="122">
        <v>156.17664033441551</v>
      </c>
      <c r="V77" s="122">
        <v>157.67512580128894</v>
      </c>
      <c r="W77" s="122">
        <v>138.71519731806694</v>
      </c>
      <c r="X77" s="122">
        <v>105.33259327713145</v>
      </c>
      <c r="Y77" s="122">
        <v>87.440960059343752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204.74577978488722</v>
      </c>
      <c r="D78" s="98">
        <v>206.65370687162147</v>
      </c>
      <c r="E78" s="98">
        <v>204.07467257434672</v>
      </c>
      <c r="F78" s="98">
        <v>202.15183961800241</v>
      </c>
      <c r="G78" s="98">
        <v>208.55469061104708</v>
      </c>
      <c r="H78" s="98">
        <v>202.50051371168843</v>
      </c>
      <c r="I78" s="98">
        <v>171.35093198063453</v>
      </c>
      <c r="J78" s="98">
        <v>151.14318722370362</v>
      </c>
      <c r="K78" s="98">
        <v>156.21523915937502</v>
      </c>
      <c r="L78" s="98">
        <v>159.16286257366846</v>
      </c>
      <c r="M78" s="98">
        <v>166.20494496489044</v>
      </c>
      <c r="N78" s="98">
        <v>130.69382262163759</v>
      </c>
      <c r="O78" s="98">
        <v>143.29262097518958</v>
      </c>
      <c r="P78" s="98">
        <v>128.83200539855289</v>
      </c>
      <c r="Q78" s="98">
        <v>135.46077929860138</v>
      </c>
      <c r="R78" s="98">
        <v>139.59490520678997</v>
      </c>
      <c r="S78" s="98">
        <v>157.82646310529728</v>
      </c>
      <c r="T78" s="98">
        <v>155.14706473759063</v>
      </c>
      <c r="U78" s="98">
        <v>157.54854554454255</v>
      </c>
      <c r="V78" s="98">
        <v>168.44415493885174</v>
      </c>
      <c r="W78" s="98">
        <v>159.36690084893004</v>
      </c>
      <c r="X78" s="98">
        <v>126.76345298042177</v>
      </c>
      <c r="Y78" s="98">
        <v>116.11383413113818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247.43876002103366</v>
      </c>
      <c r="D81" s="117">
        <f t="shared" si="28"/>
        <v>205.6815317156836</v>
      </c>
      <c r="E81" s="117">
        <f t="shared" si="28"/>
        <v>237.77809755579193</v>
      </c>
      <c r="F81" s="117">
        <f t="shared" si="28"/>
        <v>262.56239459219802</v>
      </c>
      <c r="G81" s="117">
        <f t="shared" si="28"/>
        <v>146.7070757636987</v>
      </c>
      <c r="H81" s="117">
        <f t="shared" si="28"/>
        <v>127.74281786490332</v>
      </c>
      <c r="I81" s="117">
        <f t="shared" si="28"/>
        <v>88.436596361334423</v>
      </c>
      <c r="J81" s="117">
        <f t="shared" si="28"/>
        <v>174.55370198977479</v>
      </c>
      <c r="K81" s="117">
        <f t="shared" si="28"/>
        <v>178.45239768043888</v>
      </c>
      <c r="L81" s="117">
        <f t="shared" si="28"/>
        <v>164.06318687915953</v>
      </c>
      <c r="M81" s="117">
        <f t="shared" si="28"/>
        <v>184.10408929530308</v>
      </c>
      <c r="N81" s="117">
        <f t="shared" si="28"/>
        <v>127.09305360822999</v>
      </c>
      <c r="O81" s="117">
        <f t="shared" si="28"/>
        <v>94.083933091757103</v>
      </c>
      <c r="P81" s="117">
        <f t="shared" si="28"/>
        <v>89.388431268118609</v>
      </c>
      <c r="Q81" s="117">
        <f t="shared" si="28"/>
        <v>96.280900669340355</v>
      </c>
      <c r="R81" s="117">
        <f t="shared" ref="R81:V81" si="29">R82+R85+R87+R100</f>
        <v>139.2365251984555</v>
      </c>
      <c r="S81" s="117">
        <f t="shared" si="29"/>
        <v>125.14294295196228</v>
      </c>
      <c r="T81" s="117">
        <f t="shared" si="29"/>
        <v>129.72900072422408</v>
      </c>
      <c r="U81" s="117">
        <f t="shared" si="29"/>
        <v>113.58537162513991</v>
      </c>
      <c r="V81" s="117">
        <f t="shared" si="29"/>
        <v>125.96060410004382</v>
      </c>
      <c r="W81" s="117">
        <f t="shared" ref="W81:Y81" si="30">W82+W85+W87+W100</f>
        <v>110.71986127896739</v>
      </c>
      <c r="X81" s="117">
        <f t="shared" si="30"/>
        <v>118.08341880197484</v>
      </c>
      <c r="Y81" s="117">
        <f t="shared" si="30"/>
        <v>100.99547541095458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178.06512688751269</v>
      </c>
      <c r="D87" s="122">
        <v>125.90346407093888</v>
      </c>
      <c r="E87" s="122">
        <v>143.23653099760276</v>
      </c>
      <c r="F87" s="122">
        <v>173.36416711178774</v>
      </c>
      <c r="G87" s="122">
        <v>84.673186225754151</v>
      </c>
      <c r="H87" s="122">
        <v>69.661359777772617</v>
      </c>
      <c r="I87" s="122">
        <v>34.35219664253195</v>
      </c>
      <c r="J87" s="122">
        <v>77.034973322372409</v>
      </c>
      <c r="K87" s="122">
        <v>110.98552963053193</v>
      </c>
      <c r="L87" s="122">
        <v>102.53371782240406</v>
      </c>
      <c r="M87" s="122">
        <v>127.83025728770714</v>
      </c>
      <c r="N87" s="122">
        <v>69.792982638157454</v>
      </c>
      <c r="O87" s="122">
        <v>47.687043623246083</v>
      </c>
      <c r="P87" s="122">
        <v>31.424002621865402</v>
      </c>
      <c r="Q87" s="122">
        <v>53.096368034522897</v>
      </c>
      <c r="R87" s="122">
        <v>83.906575769048487</v>
      </c>
      <c r="S87" s="122">
        <v>82.279687864465302</v>
      </c>
      <c r="T87" s="122">
        <v>75.435016645502927</v>
      </c>
      <c r="U87" s="122">
        <v>62.162962137387204</v>
      </c>
      <c r="V87" s="122">
        <v>62.256317567493568</v>
      </c>
      <c r="W87" s="122">
        <v>50.009143186391775</v>
      </c>
      <c r="X87" s="122">
        <v>50.397336745469346</v>
      </c>
      <c r="Y87" s="122">
        <v>49.88262935860206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464.42247214133835</v>
      </c>
      <c r="D92" s="101">
        <v>456.38507737956661</v>
      </c>
      <c r="E92" s="101">
        <v>447.59079297124316</v>
      </c>
      <c r="F92" s="101">
        <v>503.98405703413385</v>
      </c>
      <c r="G92" s="101">
        <v>455.95413748662293</v>
      </c>
      <c r="H92" s="101">
        <v>441.68478673166743</v>
      </c>
      <c r="I92" s="101">
        <v>398.51891117547785</v>
      </c>
      <c r="J92" s="101">
        <v>376.91968215544978</v>
      </c>
      <c r="K92" s="101">
        <v>379.08708763498538</v>
      </c>
      <c r="L92" s="101">
        <v>407.43519034060665</v>
      </c>
      <c r="M92" s="101">
        <v>450.57740814909539</v>
      </c>
      <c r="N92" s="101">
        <v>409.36835056562086</v>
      </c>
      <c r="O92" s="101">
        <v>378.88235343423833</v>
      </c>
      <c r="P92" s="101">
        <v>334.07173775778591</v>
      </c>
      <c r="Q92" s="101">
        <v>327.54996610804506</v>
      </c>
      <c r="R92" s="101">
        <v>328.65867572319263</v>
      </c>
      <c r="S92" s="101">
        <v>329.84525288386726</v>
      </c>
      <c r="T92" s="101">
        <v>325.41409851693635</v>
      </c>
      <c r="U92" s="101">
        <v>305.77533784426379</v>
      </c>
      <c r="V92" s="101">
        <v>282.71865463107895</v>
      </c>
      <c r="W92" s="101">
        <v>245.21981339497896</v>
      </c>
      <c r="X92" s="101">
        <v>206.10625962759548</v>
      </c>
      <c r="Y92" s="101">
        <v>190.73143543644301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74.123905174516622</v>
      </c>
      <c r="D93" s="104">
        <v>85.14398583355171</v>
      </c>
      <c r="E93" s="104">
        <v>69.841265532882176</v>
      </c>
      <c r="F93" s="104">
        <v>97.634819702519636</v>
      </c>
      <c r="G93" s="104">
        <v>73.845380137071274</v>
      </c>
      <c r="H93" s="104">
        <v>69.779977025322395</v>
      </c>
      <c r="I93" s="104">
        <v>58.270142822186628</v>
      </c>
      <c r="J93" s="104">
        <v>69.557064114979269</v>
      </c>
      <c r="K93" s="104">
        <v>55.481667481332671</v>
      </c>
      <c r="L93" s="104">
        <v>57.018686770782551</v>
      </c>
      <c r="M93" s="104">
        <v>78.50451951099862</v>
      </c>
      <c r="N93" s="104">
        <v>51.789288359502343</v>
      </c>
      <c r="O93" s="104">
        <v>45.318923227557697</v>
      </c>
      <c r="P93" s="104">
        <v>67.06826662093583</v>
      </c>
      <c r="Q93" s="104">
        <v>42.65664496624877</v>
      </c>
      <c r="R93" s="104">
        <v>41.025733576514853</v>
      </c>
      <c r="S93" s="104">
        <v>45.123199455045842</v>
      </c>
      <c r="T93" s="104">
        <v>40.912718395336164</v>
      </c>
      <c r="U93" s="104">
        <v>45.063593254295284</v>
      </c>
      <c r="V93" s="104">
        <v>45.827215051560167</v>
      </c>
      <c r="W93" s="104">
        <v>53.021101323613173</v>
      </c>
      <c r="X93" s="104">
        <v>22.617622475727444</v>
      </c>
      <c r="Y93" s="104">
        <v>38.986582916436504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74.123905174516622</v>
      </c>
      <c r="D94" s="98">
        <v>85.14398583355171</v>
      </c>
      <c r="E94" s="98">
        <v>69.841265532882176</v>
      </c>
      <c r="F94" s="98">
        <v>97.634819702519636</v>
      </c>
      <c r="G94" s="98">
        <v>73.845380137071274</v>
      </c>
      <c r="H94" s="98">
        <v>69.779977025322395</v>
      </c>
      <c r="I94" s="98">
        <v>58.270142822186628</v>
      </c>
      <c r="J94" s="98">
        <v>69.557064114979269</v>
      </c>
      <c r="K94" s="98">
        <v>55.481667481332671</v>
      </c>
      <c r="L94" s="98">
        <v>57.018686770782551</v>
      </c>
      <c r="M94" s="98">
        <v>78.50451951099862</v>
      </c>
      <c r="N94" s="98">
        <v>51.789288359502343</v>
      </c>
      <c r="O94" s="98">
        <v>45.318923227557697</v>
      </c>
      <c r="P94" s="98">
        <v>67.06826662093583</v>
      </c>
      <c r="Q94" s="98">
        <v>42.65664496624877</v>
      </c>
      <c r="R94" s="98">
        <v>41.025733576514853</v>
      </c>
      <c r="S94" s="98">
        <v>45.123199455045842</v>
      </c>
      <c r="T94" s="98">
        <v>40.912718395336164</v>
      </c>
      <c r="U94" s="98">
        <v>45.063593254295284</v>
      </c>
      <c r="V94" s="98">
        <v>45.827215051560167</v>
      </c>
      <c r="W94" s="98">
        <v>53.021101323613173</v>
      </c>
      <c r="X94" s="98">
        <v>22.617622475727444</v>
      </c>
      <c r="Y94" s="98">
        <v>38.986582916436504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69.373633133520968</v>
      </c>
      <c r="D100" s="122">
        <v>79.778067644744709</v>
      </c>
      <c r="E100" s="122">
        <v>94.541566558189189</v>
      </c>
      <c r="F100" s="122">
        <v>89.198227480410267</v>
      </c>
      <c r="G100" s="122">
        <v>62.033889537944539</v>
      </c>
      <c r="H100" s="122">
        <v>58.081458087130706</v>
      </c>
      <c r="I100" s="122">
        <v>54.084399718802473</v>
      </c>
      <c r="J100" s="122">
        <v>97.518728667402385</v>
      </c>
      <c r="K100" s="122">
        <v>67.46686804990695</v>
      </c>
      <c r="L100" s="122">
        <v>61.529469056755474</v>
      </c>
      <c r="M100" s="122">
        <v>56.273832007595928</v>
      </c>
      <c r="N100" s="122">
        <v>57.300070970072539</v>
      </c>
      <c r="O100" s="122">
        <v>46.396889468511013</v>
      </c>
      <c r="P100" s="122">
        <v>57.964428646253211</v>
      </c>
      <c r="Q100" s="122">
        <v>43.184532634817451</v>
      </c>
      <c r="R100" s="122">
        <v>55.329949429407002</v>
      </c>
      <c r="S100" s="122">
        <v>42.863255087496988</v>
      </c>
      <c r="T100" s="122">
        <v>54.293984078721145</v>
      </c>
      <c r="U100" s="122">
        <v>51.422409487752716</v>
      </c>
      <c r="V100" s="122">
        <v>63.704286532550256</v>
      </c>
      <c r="W100" s="122">
        <v>60.710718092575611</v>
      </c>
      <c r="X100" s="122">
        <v>67.686082056505498</v>
      </c>
      <c r="Y100" s="122">
        <v>51.112846052352523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226.80482255517319</v>
      </c>
      <c r="D102" s="98">
        <v>229.71913892865524</v>
      </c>
      <c r="E102" s="98">
        <v>223.96484071955879</v>
      </c>
      <c r="F102" s="98">
        <v>240.85235374607223</v>
      </c>
      <c r="G102" s="98">
        <v>225.15978683373103</v>
      </c>
      <c r="H102" s="98">
        <v>215.22360452150903</v>
      </c>
      <c r="I102" s="98">
        <v>193.93430744757958</v>
      </c>
      <c r="J102" s="98">
        <v>188.4134225159921</v>
      </c>
      <c r="K102" s="98">
        <v>178.57724745069319</v>
      </c>
      <c r="L102" s="98">
        <v>173.73820397061047</v>
      </c>
      <c r="M102" s="98">
        <v>178.75424953020416</v>
      </c>
      <c r="N102" s="98">
        <v>153.12382334682817</v>
      </c>
      <c r="O102" s="98">
        <v>153.08644193122865</v>
      </c>
      <c r="P102" s="98">
        <v>157.31301238443973</v>
      </c>
      <c r="Q102" s="98">
        <v>151.36181254952231</v>
      </c>
      <c r="R102" s="98">
        <v>158.5977477039514</v>
      </c>
      <c r="S102" s="98">
        <v>173.0200188172015</v>
      </c>
      <c r="T102" s="98">
        <v>179.23662921341312</v>
      </c>
      <c r="U102" s="98">
        <v>179.23375066894025</v>
      </c>
      <c r="V102" s="98">
        <v>178.46903445967382</v>
      </c>
      <c r="W102" s="98">
        <v>167.00758689568806</v>
      </c>
      <c r="X102" s="98">
        <v>147.7467733857896</v>
      </c>
      <c r="Y102" s="98">
        <v>139.69601225388485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72.451540538458119</v>
      </c>
      <c r="D105" s="117">
        <f t="shared" si="35"/>
        <v>82.463280641055718</v>
      </c>
      <c r="E105" s="117">
        <f t="shared" si="35"/>
        <v>94.300985566130024</v>
      </c>
      <c r="F105" s="117">
        <f t="shared" si="35"/>
        <v>94.62056754309981</v>
      </c>
      <c r="G105" s="117">
        <f t="shared" si="35"/>
        <v>65.815937689859851</v>
      </c>
      <c r="H105" s="117">
        <f t="shared" si="35"/>
        <v>61.210382937309909</v>
      </c>
      <c r="I105" s="117">
        <f t="shared" si="35"/>
        <v>55.981037201363186</v>
      </c>
      <c r="J105" s="117">
        <f t="shared" si="35"/>
        <v>106.49454316121293</v>
      </c>
      <c r="K105" s="117">
        <f t="shared" si="35"/>
        <v>63.777588375247568</v>
      </c>
      <c r="L105" s="117">
        <f t="shared" si="35"/>
        <v>0</v>
      </c>
      <c r="M105" s="117">
        <f t="shared" si="35"/>
        <v>59.584749843401397</v>
      </c>
      <c r="N105" s="117">
        <f t="shared" si="35"/>
        <v>59.755638379250023</v>
      </c>
      <c r="O105" s="117">
        <f t="shared" si="35"/>
        <v>51.028813977076211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61.676901884869999</v>
      </c>
      <c r="S105" s="117">
        <f t="shared" si="36"/>
        <v>46.138671684587074</v>
      </c>
      <c r="T105" s="117">
        <f t="shared" si="36"/>
        <v>53.77098876402394</v>
      </c>
      <c r="U105" s="117">
        <f t="shared" si="36"/>
        <v>52.035605032918149</v>
      </c>
      <c r="V105" s="117">
        <f t="shared" si="36"/>
        <v>68.238160234581187</v>
      </c>
      <c r="W105" s="117">
        <f t="shared" ref="W105:Y105" si="37">W106+W109+W111+W120</f>
        <v>60.730031598432014</v>
      </c>
      <c r="X105" s="117">
        <f t="shared" si="37"/>
        <v>76.111974168437087</v>
      </c>
      <c r="Y105" s="117">
        <f t="shared" si="37"/>
        <v>53.21752847767042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72.451540538458119</v>
      </c>
      <c r="D120" s="122">
        <v>82.463280641055718</v>
      </c>
      <c r="E120" s="122">
        <v>94.300985566130024</v>
      </c>
      <c r="F120" s="122">
        <v>94.62056754309981</v>
      </c>
      <c r="G120" s="122">
        <v>65.815937689859851</v>
      </c>
      <c r="H120" s="122">
        <v>61.210382937309909</v>
      </c>
      <c r="I120" s="122">
        <v>55.981037201363186</v>
      </c>
      <c r="J120" s="122">
        <v>106.49454316121293</v>
      </c>
      <c r="K120" s="122">
        <v>63.777588375247568</v>
      </c>
      <c r="L120" s="122">
        <v>0</v>
      </c>
      <c r="M120" s="122">
        <v>59.584749843401397</v>
      </c>
      <c r="N120" s="122">
        <v>59.755638379250023</v>
      </c>
      <c r="O120" s="122">
        <v>51.028813977076211</v>
      </c>
      <c r="P120" s="122">
        <v>0</v>
      </c>
      <c r="Q120" s="122">
        <v>0</v>
      </c>
      <c r="R120" s="122">
        <v>61.676901884869999</v>
      </c>
      <c r="S120" s="122">
        <v>46.138671684587074</v>
      </c>
      <c r="T120" s="122">
        <v>53.77098876402394</v>
      </c>
      <c r="U120" s="122">
        <v>52.035605032918149</v>
      </c>
      <c r="V120" s="122">
        <v>68.238160234581187</v>
      </c>
      <c r="W120" s="122">
        <v>60.730031598432014</v>
      </c>
      <c r="X120" s="122">
        <v>76.111974168437087</v>
      </c>
      <c r="Y120" s="122">
        <v>53.21752847767042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226.80482255517322</v>
      </c>
      <c r="D121" s="98">
        <v>229.71913892865521</v>
      </c>
      <c r="E121" s="98">
        <v>223.96484071955879</v>
      </c>
      <c r="F121" s="98">
        <v>240.85235374607225</v>
      </c>
      <c r="G121" s="98">
        <v>225.15978683373109</v>
      </c>
      <c r="H121" s="98">
        <v>215.22360452150903</v>
      </c>
      <c r="I121" s="98">
        <v>193.93430744757961</v>
      </c>
      <c r="J121" s="98">
        <v>188.4134225159921</v>
      </c>
      <c r="K121" s="98">
        <v>178.57724745069319</v>
      </c>
      <c r="L121" s="98">
        <v>0</v>
      </c>
      <c r="M121" s="98">
        <v>178.75424953020419</v>
      </c>
      <c r="N121" s="98">
        <v>153.12382334682817</v>
      </c>
      <c r="O121" s="98">
        <v>153.08644193122865</v>
      </c>
      <c r="P121" s="98">
        <v>0</v>
      </c>
      <c r="Q121" s="98">
        <v>0</v>
      </c>
      <c r="R121" s="98">
        <v>158.59774770395143</v>
      </c>
      <c r="S121" s="98">
        <v>173.02001881720153</v>
      </c>
      <c r="T121" s="98">
        <v>179.23662921341312</v>
      </c>
      <c r="U121" s="98">
        <v>179.2337506689403</v>
      </c>
      <c r="V121" s="98">
        <v>178.46903445967385</v>
      </c>
      <c r="W121" s="98">
        <v>167.00758689568804</v>
      </c>
      <c r="X121" s="98">
        <v>147.74677338578962</v>
      </c>
      <c r="Y121" s="98">
        <v>139.69601225388485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94.579966805539414</v>
      </c>
      <c r="G124" s="117">
        <f t="shared" si="42"/>
        <v>64.57921968261978</v>
      </c>
      <c r="H124" s="117">
        <f t="shared" si="42"/>
        <v>60.824062147382996</v>
      </c>
      <c r="I124" s="117">
        <f t="shared" si="42"/>
        <v>0</v>
      </c>
      <c r="J124" s="117">
        <f t="shared" si="42"/>
        <v>106.71736251305795</v>
      </c>
      <c r="K124" s="117">
        <f t="shared" si="42"/>
        <v>69.667932843879811</v>
      </c>
      <c r="L124" s="117">
        <f t="shared" si="42"/>
        <v>62.865163694128221</v>
      </c>
      <c r="M124" s="117">
        <f t="shared" si="42"/>
        <v>58.123199831150053</v>
      </c>
      <c r="N124" s="117">
        <f t="shared" si="42"/>
        <v>60.929715683453679</v>
      </c>
      <c r="O124" s="117">
        <f t="shared" si="42"/>
        <v>49.370599372099448</v>
      </c>
      <c r="P124" s="117">
        <f t="shared" si="42"/>
        <v>62.046207014266649</v>
      </c>
      <c r="Q124" s="117">
        <f t="shared" si="42"/>
        <v>46.147488235994388</v>
      </c>
      <c r="R124" s="117">
        <f t="shared" ref="R124:V124" si="43">R125+R128+R130+R139</f>
        <v>58.999682418483481</v>
      </c>
      <c r="S124" s="117">
        <f t="shared" si="43"/>
        <v>44.588097833401044</v>
      </c>
      <c r="T124" s="117">
        <f t="shared" si="43"/>
        <v>56.380576506690559</v>
      </c>
      <c r="U124" s="117">
        <f t="shared" si="43"/>
        <v>53.466268633129076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54.116121967176149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94.579966805539414</v>
      </c>
      <c r="G139" s="122">
        <v>64.57921968261978</v>
      </c>
      <c r="H139" s="122">
        <v>60.824062147382996</v>
      </c>
      <c r="I139" s="122">
        <v>0</v>
      </c>
      <c r="J139" s="122">
        <v>106.71736251305795</v>
      </c>
      <c r="K139" s="122">
        <v>69.667932843879811</v>
      </c>
      <c r="L139" s="122">
        <v>62.865163694128221</v>
      </c>
      <c r="M139" s="122">
        <v>58.123199831150053</v>
      </c>
      <c r="N139" s="122">
        <v>60.929715683453679</v>
      </c>
      <c r="O139" s="122">
        <v>49.370599372099448</v>
      </c>
      <c r="P139" s="122">
        <v>62.046207014266649</v>
      </c>
      <c r="Q139" s="122">
        <v>46.147488235994388</v>
      </c>
      <c r="R139" s="122">
        <v>58.999682418483481</v>
      </c>
      <c r="S139" s="122">
        <v>44.588097833401044</v>
      </c>
      <c r="T139" s="122">
        <v>56.380576506690559</v>
      </c>
      <c r="U139" s="122">
        <v>53.466268633129076</v>
      </c>
      <c r="V139" s="122">
        <v>0</v>
      </c>
      <c r="W139" s="122">
        <v>0</v>
      </c>
      <c r="X139" s="122">
        <v>0</v>
      </c>
      <c r="Y139" s="122">
        <v>54.116121967176149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240.85235374607223</v>
      </c>
      <c r="G140" s="98">
        <v>225.15978683373106</v>
      </c>
      <c r="H140" s="98">
        <v>215.22360452150906</v>
      </c>
      <c r="I140" s="98">
        <v>0</v>
      </c>
      <c r="J140" s="98">
        <v>188.41342251599212</v>
      </c>
      <c r="K140" s="98">
        <v>178.57724745069322</v>
      </c>
      <c r="L140" s="98">
        <v>173.73820397061044</v>
      </c>
      <c r="M140" s="98">
        <v>178.75424953020419</v>
      </c>
      <c r="N140" s="98">
        <v>153.12382334682815</v>
      </c>
      <c r="O140" s="98">
        <v>153.08644193122865</v>
      </c>
      <c r="P140" s="98">
        <v>157.31301238443976</v>
      </c>
      <c r="Q140" s="98">
        <v>151.36181254952231</v>
      </c>
      <c r="R140" s="98">
        <v>158.5977477039514</v>
      </c>
      <c r="S140" s="98">
        <v>173.0200188172015</v>
      </c>
      <c r="T140" s="98">
        <v>179.2366292134131</v>
      </c>
      <c r="U140" s="98">
        <v>179.23375066894027</v>
      </c>
      <c r="V140" s="98">
        <v>0</v>
      </c>
      <c r="W140" s="98">
        <v>0</v>
      </c>
      <c r="X140" s="98">
        <v>0</v>
      </c>
      <c r="Y140" s="98">
        <v>139.69601225388482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257.17643777482834</v>
      </c>
      <c r="D143" s="117">
        <f t="shared" si="49"/>
        <v>220.55084123515448</v>
      </c>
      <c r="E143" s="117">
        <f t="shared" si="49"/>
        <v>260.09944620519013</v>
      </c>
      <c r="F143" s="117">
        <f t="shared" si="49"/>
        <v>304.77037239492125</v>
      </c>
      <c r="G143" s="117">
        <f t="shared" si="49"/>
        <v>156.59465704642912</v>
      </c>
      <c r="H143" s="117">
        <f t="shared" si="49"/>
        <v>136.11597695801879</v>
      </c>
      <c r="I143" s="117">
        <f t="shared" si="49"/>
        <v>93.674574497633927</v>
      </c>
      <c r="J143" s="117">
        <f t="shared" si="49"/>
        <v>196.33188075068085</v>
      </c>
      <c r="K143" s="117">
        <f t="shared" si="49"/>
        <v>188.14789674140107</v>
      </c>
      <c r="L143" s="117">
        <f t="shared" si="49"/>
        <v>170.72126113876018</v>
      </c>
      <c r="M143" s="117">
        <f t="shared" si="49"/>
        <v>198.45609744948908</v>
      </c>
      <c r="N143" s="117">
        <f t="shared" si="49"/>
        <v>138.2903743275387</v>
      </c>
      <c r="O143" s="117">
        <f t="shared" si="49"/>
        <v>101.58978011039822</v>
      </c>
      <c r="P143" s="117">
        <f t="shared" si="49"/>
        <v>95.631447575029881</v>
      </c>
      <c r="Q143" s="117">
        <f t="shared" si="49"/>
        <v>104.17603271319003</v>
      </c>
      <c r="R143" s="117">
        <f t="shared" ref="R143:V143" si="50">R144+R146+R148+R157</f>
        <v>154.38031117497235</v>
      </c>
      <c r="S143" s="117">
        <f t="shared" si="50"/>
        <v>142.61392181486622</v>
      </c>
      <c r="T143" s="117">
        <f t="shared" si="50"/>
        <v>145.0223962212882</v>
      </c>
      <c r="U143" s="117">
        <f t="shared" si="50"/>
        <v>129.62387810600833</v>
      </c>
      <c r="V143" s="117">
        <f t="shared" si="50"/>
        <v>149.41135807703654</v>
      </c>
      <c r="W143" s="117">
        <f t="shared" ref="W143:Y143" si="51">W144+W146+W148+W157</f>
        <v>144.29436848765147</v>
      </c>
      <c r="X143" s="117">
        <f t="shared" si="51"/>
        <v>163.11219852391758</v>
      </c>
      <c r="Y143" s="117">
        <f t="shared" si="51"/>
        <v>116.55529148988253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186.18551125307459</v>
      </c>
      <c r="D148" s="122">
        <v>138.36323458777289</v>
      </c>
      <c r="E148" s="122">
        <v>161.97778696686595</v>
      </c>
      <c r="F148" s="122">
        <v>210.1938086873885</v>
      </c>
      <c r="G148" s="122">
        <v>92.016743139927684</v>
      </c>
      <c r="H148" s="122">
        <v>75.261046367582679</v>
      </c>
      <c r="I148" s="122">
        <v>36.719889410798288</v>
      </c>
      <c r="J148" s="122">
        <v>89.639636640236318</v>
      </c>
      <c r="K148" s="122">
        <v>118.47713557544077</v>
      </c>
      <c r="L148" s="122">
        <v>107.85644370703723</v>
      </c>
      <c r="M148" s="122">
        <v>140.32744388251757</v>
      </c>
      <c r="N148" s="122">
        <v>77.367219035017357</v>
      </c>
      <c r="O148" s="122">
        <v>52.228100680868536</v>
      </c>
      <c r="P148" s="122">
        <v>33.580642757058989</v>
      </c>
      <c r="Q148" s="122">
        <v>58.036723135305323</v>
      </c>
      <c r="R148" s="122">
        <v>95.389408171810615</v>
      </c>
      <c r="S148" s="122">
        <v>98.036588210826736</v>
      </c>
      <c r="T148" s="122">
        <v>88.656514742861063</v>
      </c>
      <c r="U148" s="122">
        <v>76.154376875006122</v>
      </c>
      <c r="V148" s="122">
        <v>81.810806904900389</v>
      </c>
      <c r="W148" s="122">
        <v>79.873722278133869</v>
      </c>
      <c r="X148" s="122">
        <v>88.288096653755161</v>
      </c>
      <c r="Y148" s="122">
        <v>62.43850993012461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464.42247214133823</v>
      </c>
      <c r="D149" s="98">
        <v>456.38507737956655</v>
      </c>
      <c r="E149" s="98">
        <v>447.5907929712431</v>
      </c>
      <c r="F149" s="98">
        <v>503.98405703413397</v>
      </c>
      <c r="G149" s="98">
        <v>455.95413748662298</v>
      </c>
      <c r="H149" s="98">
        <v>441.68478673166737</v>
      </c>
      <c r="I149" s="98">
        <v>398.51891117547785</v>
      </c>
      <c r="J149" s="98">
        <v>376.91968215544978</v>
      </c>
      <c r="K149" s="98">
        <v>379.08708763498527</v>
      </c>
      <c r="L149" s="98">
        <v>407.4351903406066</v>
      </c>
      <c r="M149" s="98">
        <v>450.57740814909539</v>
      </c>
      <c r="N149" s="98">
        <v>409.36835056562086</v>
      </c>
      <c r="O149" s="98">
        <v>378.88235343423827</v>
      </c>
      <c r="P149" s="98">
        <v>334.0717377577858</v>
      </c>
      <c r="Q149" s="98">
        <v>327.54996610804506</v>
      </c>
      <c r="R149" s="98">
        <v>328.65867572319263</v>
      </c>
      <c r="S149" s="98">
        <v>329.8452528838672</v>
      </c>
      <c r="T149" s="98">
        <v>325.41409851693635</v>
      </c>
      <c r="U149" s="98">
        <v>305.77533784426384</v>
      </c>
      <c r="V149" s="98">
        <v>282.71865463107895</v>
      </c>
      <c r="W149" s="98">
        <v>245.2198133949789</v>
      </c>
      <c r="X149" s="98">
        <v>206.10625962759548</v>
      </c>
      <c r="Y149" s="98">
        <v>190.73143543644298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97.634819702519621</v>
      </c>
      <c r="G150" s="98">
        <v>73.845380137071288</v>
      </c>
      <c r="H150" s="98">
        <v>69.77997702532241</v>
      </c>
      <c r="I150" s="98">
        <v>58.270142822186635</v>
      </c>
      <c r="J150" s="98">
        <v>69.557064114979269</v>
      </c>
      <c r="K150" s="98">
        <v>55.481667481332664</v>
      </c>
      <c r="L150" s="98">
        <v>57.018686770782551</v>
      </c>
      <c r="M150" s="98">
        <v>78.50451951099862</v>
      </c>
      <c r="N150" s="98">
        <v>51.789288359502336</v>
      </c>
      <c r="O150" s="98">
        <v>45.31892322755769</v>
      </c>
      <c r="P150" s="98">
        <v>67.068266620935844</v>
      </c>
      <c r="Q150" s="98">
        <v>42.65664496624877</v>
      </c>
      <c r="R150" s="98">
        <v>41.02573357651486</v>
      </c>
      <c r="S150" s="98">
        <v>45.123199455045835</v>
      </c>
      <c r="T150" s="98">
        <v>40.912718395336164</v>
      </c>
      <c r="U150" s="98">
        <v>45.06359325429527</v>
      </c>
      <c r="V150" s="98">
        <v>45.82721505156016</v>
      </c>
      <c r="W150" s="98">
        <v>53.021101323613181</v>
      </c>
      <c r="X150" s="98">
        <v>22.617622475727451</v>
      </c>
      <c r="Y150" s="98">
        <v>38.986582916436504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97.634819702519621</v>
      </c>
      <c r="G151" s="101">
        <v>73.845380137071288</v>
      </c>
      <c r="H151" s="101">
        <v>69.77997702532241</v>
      </c>
      <c r="I151" s="101">
        <v>58.270142822186635</v>
      </c>
      <c r="J151" s="101">
        <v>69.557064114979269</v>
      </c>
      <c r="K151" s="101">
        <v>55.481667481332664</v>
      </c>
      <c r="L151" s="101">
        <v>57.018686770782551</v>
      </c>
      <c r="M151" s="101">
        <v>78.50451951099862</v>
      </c>
      <c r="N151" s="101">
        <v>51.789288359502336</v>
      </c>
      <c r="O151" s="101">
        <v>45.31892322755769</v>
      </c>
      <c r="P151" s="101">
        <v>67.068266620935844</v>
      </c>
      <c r="Q151" s="101">
        <v>42.65664496624877</v>
      </c>
      <c r="R151" s="101">
        <v>41.02573357651486</v>
      </c>
      <c r="S151" s="101">
        <v>45.123199455045835</v>
      </c>
      <c r="T151" s="101">
        <v>40.912718395336164</v>
      </c>
      <c r="U151" s="101">
        <v>45.06359325429527</v>
      </c>
      <c r="V151" s="101">
        <v>45.82721505156016</v>
      </c>
      <c r="W151" s="101">
        <v>53.021101323613181</v>
      </c>
      <c r="X151" s="101">
        <v>22.617622475727451</v>
      </c>
      <c r="Y151" s="101">
        <v>38.986582916436504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70.99092652175375</v>
      </c>
      <c r="D157" s="122">
        <v>82.187606647381585</v>
      </c>
      <c r="E157" s="122">
        <v>98.121659238324185</v>
      </c>
      <c r="F157" s="122">
        <v>94.576563707532756</v>
      </c>
      <c r="G157" s="122">
        <v>64.57791390650145</v>
      </c>
      <c r="H157" s="122">
        <v>60.854930590436112</v>
      </c>
      <c r="I157" s="122">
        <v>56.954685086835639</v>
      </c>
      <c r="J157" s="122">
        <v>106.69224411044452</v>
      </c>
      <c r="K157" s="122">
        <v>69.6707611659603</v>
      </c>
      <c r="L157" s="122">
        <v>62.864817431722955</v>
      </c>
      <c r="M157" s="122">
        <v>58.128653566971508</v>
      </c>
      <c r="N157" s="122">
        <v>60.923155292521329</v>
      </c>
      <c r="O157" s="122">
        <v>49.361679429529687</v>
      </c>
      <c r="P157" s="122">
        <v>62.050804817970885</v>
      </c>
      <c r="Q157" s="122">
        <v>46.139309577884703</v>
      </c>
      <c r="R157" s="122">
        <v>58.990903003161741</v>
      </c>
      <c r="S157" s="122">
        <v>44.577333604039495</v>
      </c>
      <c r="T157" s="122">
        <v>56.365881478427141</v>
      </c>
      <c r="U157" s="122">
        <v>53.469501231002219</v>
      </c>
      <c r="V157" s="122">
        <v>67.600551172136164</v>
      </c>
      <c r="W157" s="122">
        <v>64.420646209517585</v>
      </c>
      <c r="X157" s="122">
        <v>74.824101870162409</v>
      </c>
      <c r="Y157" s="122">
        <v>54.116781559757932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226.80482255517316</v>
      </c>
      <c r="D158" s="98">
        <v>229.71913892865521</v>
      </c>
      <c r="E158" s="98">
        <v>223.96484071955879</v>
      </c>
      <c r="F158" s="98">
        <v>240.85235374607223</v>
      </c>
      <c r="G158" s="98">
        <v>225.159786833731</v>
      </c>
      <c r="H158" s="98">
        <v>215.22360452150903</v>
      </c>
      <c r="I158" s="98">
        <v>193.93430744757958</v>
      </c>
      <c r="J158" s="98">
        <v>188.41342251599215</v>
      </c>
      <c r="K158" s="98">
        <v>178.57724745069319</v>
      </c>
      <c r="L158" s="98">
        <v>173.73820397061047</v>
      </c>
      <c r="M158" s="98">
        <v>178.75424953020416</v>
      </c>
      <c r="N158" s="98">
        <v>153.12382334682817</v>
      </c>
      <c r="O158" s="98">
        <v>153.08644193122865</v>
      </c>
      <c r="P158" s="98">
        <v>157.31301238443979</v>
      </c>
      <c r="Q158" s="98">
        <v>151.36181254952234</v>
      </c>
      <c r="R158" s="98">
        <v>158.59774770395143</v>
      </c>
      <c r="S158" s="98">
        <v>173.02001881720153</v>
      </c>
      <c r="T158" s="98">
        <v>179.23662921341312</v>
      </c>
      <c r="U158" s="98">
        <v>179.23375066894027</v>
      </c>
      <c r="V158" s="98">
        <v>178.46903445967379</v>
      </c>
      <c r="W158" s="98">
        <v>167.00758689568804</v>
      </c>
      <c r="X158" s="98">
        <v>147.7467733857896</v>
      </c>
      <c r="Y158" s="98">
        <v>139.69601225388482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257.23566333893558</v>
      </c>
      <c r="D161" s="117">
        <f t="shared" si="54"/>
        <v>220.53894524407107</v>
      </c>
      <c r="E161" s="117">
        <f t="shared" si="54"/>
        <v>260.01426447434937</v>
      </c>
      <c r="F161" s="117">
        <f t="shared" si="54"/>
        <v>304.7915688241402</v>
      </c>
      <c r="G161" s="117">
        <f t="shared" si="54"/>
        <v>156.53149504965117</v>
      </c>
      <c r="H161" s="117">
        <f t="shared" si="54"/>
        <v>136.20220920736824</v>
      </c>
      <c r="I161" s="117">
        <f t="shared" si="54"/>
        <v>93.58285009105127</v>
      </c>
      <c r="J161" s="117">
        <f t="shared" si="54"/>
        <v>196.35322313422461</v>
      </c>
      <c r="K161" s="117">
        <f t="shared" si="54"/>
        <v>188.17328889571121</v>
      </c>
      <c r="L161" s="117">
        <f t="shared" si="54"/>
        <v>170.73830614343794</v>
      </c>
      <c r="M161" s="117">
        <f t="shared" si="54"/>
        <v>198.44892050071005</v>
      </c>
      <c r="N161" s="117">
        <f t="shared" si="54"/>
        <v>138.30197900667932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154.36784261019167</v>
      </c>
      <c r="S161" s="117">
        <f t="shared" si="55"/>
        <v>0</v>
      </c>
      <c r="T161" s="117">
        <f t="shared" si="55"/>
        <v>146.08120545117316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116.55823722829004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186.20448623672561</v>
      </c>
      <c r="D166" s="122">
        <v>138.29723273970615</v>
      </c>
      <c r="E166" s="122">
        <v>161.85817450357595</v>
      </c>
      <c r="F166" s="122">
        <v>210.21482786684717</v>
      </c>
      <c r="G166" s="122">
        <v>91.974707496167866</v>
      </c>
      <c r="H166" s="122">
        <v>75.361855032721976</v>
      </c>
      <c r="I166" s="122">
        <v>36.632103292175898</v>
      </c>
      <c r="J166" s="122">
        <v>89.658014130211797</v>
      </c>
      <c r="K166" s="122">
        <v>118.50987495553007</v>
      </c>
      <c r="L166" s="122">
        <v>107.86977265913627</v>
      </c>
      <c r="M166" s="122">
        <v>140.32928660224559</v>
      </c>
      <c r="N166" s="122">
        <v>77.36368699238264</v>
      </c>
      <c r="O166" s="122">
        <v>0</v>
      </c>
      <c r="P166" s="122">
        <v>0</v>
      </c>
      <c r="Q166" s="122">
        <v>0</v>
      </c>
      <c r="R166" s="122">
        <v>95.345716632418231</v>
      </c>
      <c r="S166" s="122">
        <v>0</v>
      </c>
      <c r="T166" s="122">
        <v>89.543476773116709</v>
      </c>
      <c r="U166" s="122">
        <v>0</v>
      </c>
      <c r="V166" s="122">
        <v>0</v>
      </c>
      <c r="W166" s="122">
        <v>0</v>
      </c>
      <c r="X166" s="122">
        <v>0</v>
      </c>
      <c r="Y166" s="122">
        <v>62.422239926055425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464.42247214133829</v>
      </c>
      <c r="D167" s="98">
        <v>456.38507737956661</v>
      </c>
      <c r="E167" s="98">
        <v>447.59079297124316</v>
      </c>
      <c r="F167" s="98">
        <v>503.98405703413391</v>
      </c>
      <c r="G167" s="98">
        <v>455.95413748662287</v>
      </c>
      <c r="H167" s="98">
        <v>441.68478673166737</v>
      </c>
      <c r="I167" s="98">
        <v>398.51891117547785</v>
      </c>
      <c r="J167" s="98">
        <v>376.91968215544983</v>
      </c>
      <c r="K167" s="98">
        <v>379.08708763498532</v>
      </c>
      <c r="L167" s="98">
        <v>407.43519034060654</v>
      </c>
      <c r="M167" s="98">
        <v>450.57740814909522</v>
      </c>
      <c r="N167" s="98">
        <v>409.3683505656208</v>
      </c>
      <c r="O167" s="98">
        <v>0</v>
      </c>
      <c r="P167" s="98">
        <v>0</v>
      </c>
      <c r="Q167" s="98">
        <v>0</v>
      </c>
      <c r="R167" s="98">
        <v>328.65867572319263</v>
      </c>
      <c r="S167" s="98">
        <v>0</v>
      </c>
      <c r="T167" s="98">
        <v>325.41409851693635</v>
      </c>
      <c r="U167" s="98">
        <v>0</v>
      </c>
      <c r="V167" s="98">
        <v>0</v>
      </c>
      <c r="W167" s="98">
        <v>0</v>
      </c>
      <c r="X167" s="98">
        <v>0</v>
      </c>
      <c r="Y167" s="98">
        <v>190.73143543644298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74.123905174516608</v>
      </c>
      <c r="D168" s="98">
        <v>85.143985833551739</v>
      </c>
      <c r="E168" s="98">
        <v>69.84126553288219</v>
      </c>
      <c r="F168" s="98">
        <v>97.634819702519636</v>
      </c>
      <c r="G168" s="98">
        <v>73.845380137071288</v>
      </c>
      <c r="H168" s="98">
        <v>0</v>
      </c>
      <c r="I168" s="98">
        <v>58.270142822186635</v>
      </c>
      <c r="J168" s="98">
        <v>69.557064114979255</v>
      </c>
      <c r="K168" s="98">
        <v>55.481667481332671</v>
      </c>
      <c r="L168" s="98">
        <v>57.018686770782551</v>
      </c>
      <c r="M168" s="98">
        <v>78.50451951099862</v>
      </c>
      <c r="N168" s="98">
        <v>51.789288359502336</v>
      </c>
      <c r="O168" s="98">
        <v>0</v>
      </c>
      <c r="P168" s="98">
        <v>0</v>
      </c>
      <c r="Q168" s="98">
        <v>0</v>
      </c>
      <c r="R168" s="98">
        <v>41.025733576514853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38.986582916436497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74.123905174516608</v>
      </c>
      <c r="D169" s="101">
        <v>85.143985833551739</v>
      </c>
      <c r="E169" s="101">
        <v>69.84126553288219</v>
      </c>
      <c r="F169" s="101">
        <v>97.634819702519636</v>
      </c>
      <c r="G169" s="101">
        <v>73.845380137071288</v>
      </c>
      <c r="H169" s="101">
        <v>0</v>
      </c>
      <c r="I169" s="101">
        <v>58.270142822186635</v>
      </c>
      <c r="J169" s="101">
        <v>69.557064114979255</v>
      </c>
      <c r="K169" s="101">
        <v>55.481667481332671</v>
      </c>
      <c r="L169" s="101">
        <v>57.018686770782551</v>
      </c>
      <c r="M169" s="101">
        <v>78.50451951099862</v>
      </c>
      <c r="N169" s="101">
        <v>51.789288359502336</v>
      </c>
      <c r="O169" s="101">
        <v>0</v>
      </c>
      <c r="P169" s="101">
        <v>0</v>
      </c>
      <c r="Q169" s="101">
        <v>0</v>
      </c>
      <c r="R169" s="101">
        <v>41.025733576514853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38.986582916436497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71.031177102209952</v>
      </c>
      <c r="D175" s="122">
        <v>82.241712504364926</v>
      </c>
      <c r="E175" s="122">
        <v>98.156089970773422</v>
      </c>
      <c r="F175" s="122">
        <v>94.576740957293026</v>
      </c>
      <c r="G175" s="122">
        <v>64.556787553483304</v>
      </c>
      <c r="H175" s="122">
        <v>60.840354174646279</v>
      </c>
      <c r="I175" s="122">
        <v>56.950746798875372</v>
      </c>
      <c r="J175" s="122">
        <v>106.69520900401282</v>
      </c>
      <c r="K175" s="122">
        <v>69.66341394018113</v>
      </c>
      <c r="L175" s="122">
        <v>62.868533484301665</v>
      </c>
      <c r="M175" s="122">
        <v>58.11963389846445</v>
      </c>
      <c r="N175" s="122">
        <v>60.938292014296685</v>
      </c>
      <c r="O175" s="122">
        <v>0</v>
      </c>
      <c r="P175" s="122">
        <v>0</v>
      </c>
      <c r="Q175" s="122">
        <v>0</v>
      </c>
      <c r="R175" s="122">
        <v>59.022125977773449</v>
      </c>
      <c r="S175" s="122">
        <v>0</v>
      </c>
      <c r="T175" s="122">
        <v>56.537728678056467</v>
      </c>
      <c r="U175" s="122">
        <v>0</v>
      </c>
      <c r="V175" s="122">
        <v>0</v>
      </c>
      <c r="W175" s="122">
        <v>0</v>
      </c>
      <c r="X175" s="122">
        <v>0</v>
      </c>
      <c r="Y175" s="122">
        <v>54.135997302234614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226.80482255517322</v>
      </c>
      <c r="D176" s="98">
        <v>229.71913892865524</v>
      </c>
      <c r="E176" s="98">
        <v>223.96484071955885</v>
      </c>
      <c r="F176" s="98">
        <v>240.85235374607228</v>
      </c>
      <c r="G176" s="98">
        <v>225.15978683373106</v>
      </c>
      <c r="H176" s="98">
        <v>215.22360452150906</v>
      </c>
      <c r="I176" s="98">
        <v>193.93430744757956</v>
      </c>
      <c r="J176" s="98">
        <v>188.41342251599212</v>
      </c>
      <c r="K176" s="98">
        <v>178.57724745069322</v>
      </c>
      <c r="L176" s="98">
        <v>173.73820397061053</v>
      </c>
      <c r="M176" s="98">
        <v>178.75424953020422</v>
      </c>
      <c r="N176" s="98">
        <v>153.12382334682817</v>
      </c>
      <c r="O176" s="98">
        <v>0</v>
      </c>
      <c r="P176" s="98">
        <v>0</v>
      </c>
      <c r="Q176" s="98">
        <v>0</v>
      </c>
      <c r="R176" s="98">
        <v>158.59774770395143</v>
      </c>
      <c r="S176" s="98">
        <v>0</v>
      </c>
      <c r="T176" s="98">
        <v>179.23662921341307</v>
      </c>
      <c r="U176" s="98">
        <v>0</v>
      </c>
      <c r="V176" s="98">
        <v>0</v>
      </c>
      <c r="W176" s="98">
        <v>0</v>
      </c>
      <c r="X176" s="98">
        <v>0</v>
      </c>
      <c r="Y176" s="98">
        <v>139.69601225388485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129.29471632681577</v>
      </c>
      <c r="D24" s="118">
        <f t="shared" si="7"/>
        <v>130.46547972241723</v>
      </c>
      <c r="E24" s="118">
        <f t="shared" si="7"/>
        <v>143.51417870652523</v>
      </c>
      <c r="F24" s="118">
        <f t="shared" si="7"/>
        <v>135.5911772575023</v>
      </c>
      <c r="G24" s="118">
        <f t="shared" si="7"/>
        <v>144.64210909480508</v>
      </c>
      <c r="H24" s="118">
        <f t="shared" si="7"/>
        <v>133.63204213554002</v>
      </c>
      <c r="I24" s="118">
        <f t="shared" si="7"/>
        <v>128.75198710095904</v>
      </c>
      <c r="J24" s="118">
        <f t="shared" si="7"/>
        <v>139.59357014208425</v>
      </c>
      <c r="K24" s="118">
        <f t="shared" si="7"/>
        <v>131.99745154388759</v>
      </c>
      <c r="L24" s="118">
        <f t="shared" si="7"/>
        <v>130.96962921230062</v>
      </c>
      <c r="M24" s="118">
        <f t="shared" si="7"/>
        <v>115.48451024193405</v>
      </c>
      <c r="N24" s="118">
        <f t="shared" si="7"/>
        <v>114.87895638302182</v>
      </c>
      <c r="O24" s="118">
        <f t="shared" si="7"/>
        <v>110.5014914580326</v>
      </c>
      <c r="P24" s="118">
        <f t="shared" si="7"/>
        <v>91.529609290086412</v>
      </c>
      <c r="Q24" s="118">
        <f t="shared" si="7"/>
        <v>88.186396175595149</v>
      </c>
      <c r="R24" s="118">
        <f t="shared" ref="R24:V24" si="8">R25+R28+R30+R39</f>
        <v>86.995467904608503</v>
      </c>
      <c r="S24" s="118">
        <f t="shared" si="8"/>
        <v>85.937162527067116</v>
      </c>
      <c r="T24" s="118">
        <f t="shared" si="8"/>
        <v>79.516419059589339</v>
      </c>
      <c r="U24" s="118">
        <f t="shared" si="8"/>
        <v>76.092101820061643</v>
      </c>
      <c r="V24" s="118">
        <f t="shared" si="8"/>
        <v>70.643322823994623</v>
      </c>
      <c r="W24" s="118">
        <f t="shared" ref="W24:Y24" si="9">W25+W28+W30+W39</f>
        <v>66.793157908797767</v>
      </c>
      <c r="X24" s="118">
        <f t="shared" si="9"/>
        <v>53.232665997662394</v>
      </c>
      <c r="Y24" s="118">
        <f t="shared" si="9"/>
        <v>44.795595280469186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98.879044873385993</v>
      </c>
      <c r="D25" s="123">
        <f t="shared" si="10"/>
        <v>98.888050438533057</v>
      </c>
      <c r="E25" s="123">
        <f t="shared" si="10"/>
        <v>110.0477087253884</v>
      </c>
      <c r="F25" s="123">
        <f t="shared" si="10"/>
        <v>103.44809852410101</v>
      </c>
      <c r="G25" s="123">
        <f t="shared" si="10"/>
        <v>116.70569116788306</v>
      </c>
      <c r="H25" s="123">
        <f t="shared" si="10"/>
        <v>105.48229451617988</v>
      </c>
      <c r="I25" s="123">
        <f t="shared" si="10"/>
        <v>103.12715116231504</v>
      </c>
      <c r="J25" s="123">
        <f t="shared" si="10"/>
        <v>114.48806577278948</v>
      </c>
      <c r="K25" s="123">
        <f t="shared" si="10"/>
        <v>108.10943422554188</v>
      </c>
      <c r="L25" s="123">
        <f t="shared" si="10"/>
        <v>108.00907291254113</v>
      </c>
      <c r="M25" s="123">
        <f t="shared" si="10"/>
        <v>90.281495799803906</v>
      </c>
      <c r="N25" s="123">
        <f t="shared" si="10"/>
        <v>91.793765680337657</v>
      </c>
      <c r="O25" s="123">
        <f t="shared" si="10"/>
        <v>88.981888515368553</v>
      </c>
      <c r="P25" s="123">
        <f t="shared" si="10"/>
        <v>71.971701944702062</v>
      </c>
      <c r="Q25" s="123">
        <f t="shared" si="10"/>
        <v>69.086151973978858</v>
      </c>
      <c r="R25" s="123">
        <f t="shared" ref="R25:V25" si="11">SUM(R26:R27)</f>
        <v>67.899383026035352</v>
      </c>
      <c r="S25" s="123">
        <f t="shared" si="11"/>
        <v>66.203144327309928</v>
      </c>
      <c r="T25" s="123">
        <f t="shared" si="11"/>
        <v>59.579260915811339</v>
      </c>
      <c r="U25" s="123">
        <f t="shared" si="11"/>
        <v>57.166487483044428</v>
      </c>
      <c r="V25" s="123">
        <f t="shared" si="11"/>
        <v>52.630069410308728</v>
      </c>
      <c r="W25" s="123">
        <f t="shared" ref="W25:Y25" si="12">SUM(W26:W27)</f>
        <v>52.100207637704528</v>
      </c>
      <c r="X25" s="123">
        <f t="shared" si="12"/>
        <v>41.389799795474204</v>
      </c>
      <c r="Y25" s="123">
        <f t="shared" si="12"/>
        <v>33.562998340810708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97.609015510335823</v>
      </c>
      <c r="D26" s="99">
        <v>97.621709338890255</v>
      </c>
      <c r="E26" s="99">
        <v>108.76337844206542</v>
      </c>
      <c r="F26" s="99">
        <v>102.15806556009878</v>
      </c>
      <c r="G26" s="99">
        <v>115.25641843037344</v>
      </c>
      <c r="H26" s="99">
        <v>104.19932381517596</v>
      </c>
      <c r="I26" s="99">
        <v>101.90226126077728</v>
      </c>
      <c r="J26" s="99">
        <v>113.17491418849472</v>
      </c>
      <c r="K26" s="99">
        <v>106.87490622539067</v>
      </c>
      <c r="L26" s="99">
        <v>106.72111737524754</v>
      </c>
      <c r="M26" s="99">
        <v>89.176995641283028</v>
      </c>
      <c r="N26" s="99">
        <v>90.709465360678351</v>
      </c>
      <c r="O26" s="99">
        <v>87.810587291222902</v>
      </c>
      <c r="P26" s="99">
        <v>70.946853117115893</v>
      </c>
      <c r="Q26" s="99">
        <v>68.163188338222582</v>
      </c>
      <c r="R26" s="99">
        <v>66.981930785131837</v>
      </c>
      <c r="S26" s="99">
        <v>65.309553528055545</v>
      </c>
      <c r="T26" s="99">
        <v>58.781522654713868</v>
      </c>
      <c r="U26" s="99">
        <v>56.395827596721666</v>
      </c>
      <c r="V26" s="99">
        <v>51.922399387295975</v>
      </c>
      <c r="W26" s="99">
        <v>51.205821878032985</v>
      </c>
      <c r="X26" s="99">
        <v>40.651616744703325</v>
      </c>
      <c r="Y26" s="99">
        <v>32.99155435618988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1.2700293630501691</v>
      </c>
      <c r="D27" s="99">
        <v>1.2663410996428046</v>
      </c>
      <c r="E27" s="99">
        <v>1.2843302833229939</v>
      </c>
      <c r="F27" s="99">
        <v>1.2900329640022314</v>
      </c>
      <c r="G27" s="99">
        <v>1.4492727375096128</v>
      </c>
      <c r="H27" s="99">
        <v>1.2829707010039202</v>
      </c>
      <c r="I27" s="99">
        <v>1.2248899015377614</v>
      </c>
      <c r="J27" s="99">
        <v>1.3131515842947625</v>
      </c>
      <c r="K27" s="99">
        <v>1.2345280001512076</v>
      </c>
      <c r="L27" s="99">
        <v>1.2879555372935834</v>
      </c>
      <c r="M27" s="99">
        <v>1.1045001585208738</v>
      </c>
      <c r="N27" s="99">
        <v>1.0843003196593122</v>
      </c>
      <c r="O27" s="99">
        <v>1.1713012241456566</v>
      </c>
      <c r="P27" s="99">
        <v>1.0248488275861682</v>
      </c>
      <c r="Q27" s="99">
        <v>0.92296363575627727</v>
      </c>
      <c r="R27" s="99">
        <v>0.91745224090351007</v>
      </c>
      <c r="S27" s="99">
        <v>0.89359079925438767</v>
      </c>
      <c r="T27" s="99">
        <v>0.79773826109747414</v>
      </c>
      <c r="U27" s="99">
        <v>0.77065988632276339</v>
      </c>
      <c r="V27" s="99">
        <v>0.70767002301275617</v>
      </c>
      <c r="W27" s="99">
        <v>0.89438575967154577</v>
      </c>
      <c r="X27" s="99">
        <v>0.73818305077088031</v>
      </c>
      <c r="Y27" s="99">
        <v>0.57144398462083112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0.91779393955374855</v>
      </c>
      <c r="D28" s="123">
        <f t="shared" si="13"/>
        <v>1.7747446259490982</v>
      </c>
      <c r="E28" s="123">
        <f t="shared" si="13"/>
        <v>5.137890490570677</v>
      </c>
      <c r="F28" s="123">
        <f t="shared" si="13"/>
        <v>1.0168408332889176</v>
      </c>
      <c r="G28" s="123">
        <f t="shared" si="13"/>
        <v>0.93902195463914118</v>
      </c>
      <c r="H28" s="123">
        <f t="shared" si="13"/>
        <v>1.3144795203184838</v>
      </c>
      <c r="I28" s="123">
        <f t="shared" si="13"/>
        <v>1.4048248726578354</v>
      </c>
      <c r="J28" s="123">
        <f t="shared" si="13"/>
        <v>1.8284751147977227</v>
      </c>
      <c r="K28" s="123">
        <f t="shared" si="13"/>
        <v>1.3564395513666385</v>
      </c>
      <c r="L28" s="123">
        <f t="shared" si="13"/>
        <v>0.59976014766667474</v>
      </c>
      <c r="M28" s="123">
        <f t="shared" si="13"/>
        <v>0.65102195548202357</v>
      </c>
      <c r="N28" s="123">
        <f t="shared" si="13"/>
        <v>1.4904260745263915</v>
      </c>
      <c r="O28" s="123">
        <f t="shared" si="13"/>
        <v>0.97527931730078798</v>
      </c>
      <c r="P28" s="123">
        <f t="shared" si="13"/>
        <v>0.19519288476954819</v>
      </c>
      <c r="Q28" s="123">
        <f t="shared" si="13"/>
        <v>0.34826220586692547</v>
      </c>
      <c r="R28" s="123">
        <f t="shared" si="13"/>
        <v>0.75447754208920592</v>
      </c>
      <c r="S28" s="123">
        <f t="shared" si="13"/>
        <v>1.0470884630611121</v>
      </c>
      <c r="T28" s="123">
        <f t="shared" si="13"/>
        <v>1.4497884147453834</v>
      </c>
      <c r="U28" s="123">
        <f t="shared" si="13"/>
        <v>1.0608686693086968</v>
      </c>
      <c r="V28" s="123">
        <f t="shared" si="13"/>
        <v>0.58539727980188072</v>
      </c>
      <c r="W28" s="123">
        <f t="shared" si="13"/>
        <v>0.17176388831891168</v>
      </c>
      <c r="X28" s="123">
        <f t="shared" si="13"/>
        <v>0.40579057426444021</v>
      </c>
      <c r="Y28" s="123">
        <f t="shared" si="13"/>
        <v>0.17664083121540577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0.91779393955374855</v>
      </c>
      <c r="D29" s="99">
        <f>RES_hhdet_in_fech!D29/RES_summary!D$21</f>
        <v>1.7747446259490982</v>
      </c>
      <c r="E29" s="99">
        <f>RES_hhdet_in_fech!E29/RES_summary!E$21</f>
        <v>5.137890490570677</v>
      </c>
      <c r="F29" s="99">
        <f>RES_hhdet_in_fech!F29/RES_summary!F$21</f>
        <v>1.0168408332889176</v>
      </c>
      <c r="G29" s="99">
        <f>RES_hhdet_in_fech!G29/RES_summary!G$21</f>
        <v>0.93902195463914118</v>
      </c>
      <c r="H29" s="99">
        <f>RES_hhdet_in_fech!H29/RES_summary!H$21</f>
        <v>1.3144795203184838</v>
      </c>
      <c r="I29" s="99">
        <f>RES_hhdet_in_fech!I29/RES_summary!I$21</f>
        <v>1.4048248726578354</v>
      </c>
      <c r="J29" s="99">
        <f>RES_hhdet_in_fech!J29/RES_summary!J$21</f>
        <v>1.8284751147977227</v>
      </c>
      <c r="K29" s="99">
        <f>RES_hhdet_in_fech!K29/RES_summary!K$21</f>
        <v>1.3564395513666385</v>
      </c>
      <c r="L29" s="99">
        <f>RES_hhdet_in_fech!L29/RES_summary!L$21</f>
        <v>0.59976014766667474</v>
      </c>
      <c r="M29" s="99">
        <f>RES_hhdet_in_fech!M29/RES_summary!M$21</f>
        <v>0.65102195548202357</v>
      </c>
      <c r="N29" s="99">
        <f>RES_hhdet_in_fech!N29/RES_summary!N$21</f>
        <v>1.4904260745263915</v>
      </c>
      <c r="O29" s="99">
        <f>RES_hhdet_in_fech!O29/RES_summary!O$21</f>
        <v>0.97527931730078798</v>
      </c>
      <c r="P29" s="99">
        <f>RES_hhdet_in_fech!P29/RES_summary!P$21</f>
        <v>0.19519288476954819</v>
      </c>
      <c r="Q29" s="99">
        <f>RES_hhdet_in_fech!Q29/RES_summary!Q$21</f>
        <v>0.34826220586692547</v>
      </c>
      <c r="R29" s="99">
        <f>RES_hhdet_in_fech!R29/RES_summary!R$21</f>
        <v>0.75447754208920592</v>
      </c>
      <c r="S29" s="99">
        <f>RES_hhdet_in_fech!S29/RES_summary!S$21</f>
        <v>1.0470884630611121</v>
      </c>
      <c r="T29" s="99">
        <f>RES_hhdet_in_fech!T29/RES_summary!T$21</f>
        <v>1.4497884147453834</v>
      </c>
      <c r="U29" s="99">
        <f>RES_hhdet_in_fech!U29/RES_summary!U$21</f>
        <v>1.0608686693086968</v>
      </c>
      <c r="V29" s="99">
        <f>RES_hhdet_in_fech!V29/RES_summary!V$21</f>
        <v>0.58539727980188072</v>
      </c>
      <c r="W29" s="99">
        <f>RES_hhdet_in_fech!W29/RES_summary!W$21</f>
        <v>0.17176388831891168</v>
      </c>
      <c r="X29" s="99">
        <f>RES_hhdet_in_fech!X29/RES_summary!X$21</f>
        <v>0.40579057426444021</v>
      </c>
      <c r="Y29" s="99">
        <f>RES_hhdet_in_fech!Y29/RES_summary!Y$21</f>
        <v>0.17664083121540577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20.101957787686292</v>
      </c>
      <c r="D30" s="123">
        <v>20.258125489508437</v>
      </c>
      <c r="E30" s="123">
        <v>19.272501753006523</v>
      </c>
      <c r="F30" s="123">
        <v>20.961895203713802</v>
      </c>
      <c r="G30" s="123">
        <v>18.570728240217775</v>
      </c>
      <c r="H30" s="123">
        <v>18.134161312545711</v>
      </c>
      <c r="I30" s="123">
        <v>16.314678524007004</v>
      </c>
      <c r="J30" s="123">
        <v>15.547488584255408</v>
      </c>
      <c r="K30" s="123">
        <v>15.387766376878439</v>
      </c>
      <c r="L30" s="123">
        <v>15.650130139486729</v>
      </c>
      <c r="M30" s="123">
        <v>17.959242190168194</v>
      </c>
      <c r="N30" s="123">
        <v>15.837731793434708</v>
      </c>
      <c r="O30" s="123">
        <v>14.517762251927</v>
      </c>
      <c r="P30" s="123">
        <v>13.836820237137553</v>
      </c>
      <c r="Q30" s="123">
        <v>13.300240258716844</v>
      </c>
      <c r="R30" s="123">
        <v>12.825330130676376</v>
      </c>
      <c r="S30" s="123">
        <v>12.703222692117201</v>
      </c>
      <c r="T30" s="123">
        <v>12.482015680410951</v>
      </c>
      <c r="U30" s="123">
        <v>12.002625198010804</v>
      </c>
      <c r="V30" s="123">
        <v>11.366162907781446</v>
      </c>
      <c r="W30" s="123">
        <v>8.9252246853741362</v>
      </c>
      <c r="X30" s="123">
        <v>6.6936587263721314</v>
      </c>
      <c r="Y30" s="123">
        <v>6.5864236787984298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21.897193138666115</v>
      </c>
      <c r="D31" s="99">
        <v>21.465897204798107</v>
      </c>
      <c r="E31" s="99">
        <v>20.868641904655394</v>
      </c>
      <c r="F31" s="99">
        <v>23.386335323210776</v>
      </c>
      <c r="G31" s="99">
        <v>21.015904513938089</v>
      </c>
      <c r="H31" s="99">
        <v>20.31253945217329</v>
      </c>
      <c r="I31" s="99">
        <v>18.269240524305474</v>
      </c>
      <c r="J31" s="99">
        <v>17.1640001098169</v>
      </c>
      <c r="K31" s="99">
        <v>17.055068165784149</v>
      </c>
      <c r="L31" s="99">
        <v>18.26860364156461</v>
      </c>
      <c r="M31" s="99">
        <v>19.886033549497995</v>
      </c>
      <c r="N31" s="99">
        <v>17.94082298517608</v>
      </c>
      <c r="O31" s="99">
        <v>16.437227070771485</v>
      </c>
      <c r="P31" s="99">
        <v>14.345122344965805</v>
      </c>
      <c r="Q31" s="99">
        <v>13.901721293394802</v>
      </c>
      <c r="R31" s="99">
        <v>13.79369522500185</v>
      </c>
      <c r="S31" s="99">
        <v>13.685266219643786</v>
      </c>
      <c r="T31" s="99">
        <v>13.355859191239444</v>
      </c>
      <c r="U31" s="99">
        <v>12.41406209409228</v>
      </c>
      <c r="V31" s="99">
        <v>11.365087773204793</v>
      </c>
      <c r="W31" s="99">
        <v>9.7064156904852261</v>
      </c>
      <c r="X31" s="99">
        <v>8.041755805352107</v>
      </c>
      <c r="Y31" s="99">
        <v>7.3656348254064685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14.275630573724049</v>
      </c>
      <c r="D32" s="99">
        <v>14.265771065883584</v>
      </c>
      <c r="E32" s="99">
        <v>13.643749120923633</v>
      </c>
      <c r="F32" s="99">
        <v>15.692294730801597</v>
      </c>
      <c r="G32" s="99">
        <v>13.875338737723032</v>
      </c>
      <c r="H32" s="99">
        <v>13.421874777197473</v>
      </c>
      <c r="I32" s="99">
        <v>12.035459186309037</v>
      </c>
      <c r="J32" s="99">
        <v>11.616843933372904</v>
      </c>
      <c r="K32" s="99">
        <v>11.337085819120563</v>
      </c>
      <c r="L32" s="99">
        <v>12.165859495787707</v>
      </c>
      <c r="M32" s="99">
        <v>13.654954750528306</v>
      </c>
      <c r="N32" s="99">
        <v>12.231662939508892</v>
      </c>
      <c r="O32" s="99">
        <v>11.487291768922079</v>
      </c>
      <c r="P32" s="99">
        <v>10.733711528416109</v>
      </c>
      <c r="Q32" s="99">
        <v>10.392303628137761</v>
      </c>
      <c r="R32" s="99">
        <v>10.482328868686185</v>
      </c>
      <c r="S32" s="99">
        <v>10.617199904613706</v>
      </c>
      <c r="T32" s="99">
        <v>10.475742336913809</v>
      </c>
      <c r="U32" s="99">
        <v>9.9177659457025396</v>
      </c>
      <c r="V32" s="99">
        <v>9.2060131611756368</v>
      </c>
      <c r="W32" s="99">
        <v>8.0432213346393056</v>
      </c>
      <c r="X32" s="99">
        <v>6.5449688039675076</v>
      </c>
      <c r="Y32" s="99">
        <v>6.1346474647087543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3.494890030438925</v>
      </c>
      <c r="D33" s="102">
        <v>4.0047147422170246</v>
      </c>
      <c r="E33" s="102">
        <v>3.256305499267298</v>
      </c>
      <c r="F33" s="102">
        <v>4.5305413949427864</v>
      </c>
      <c r="G33" s="102">
        <v>3.4036920167254361</v>
      </c>
      <c r="H33" s="102">
        <v>3.209095216493639</v>
      </c>
      <c r="I33" s="102">
        <v>2.6712691035518041</v>
      </c>
      <c r="J33" s="102">
        <v>3.1674585133913609</v>
      </c>
      <c r="K33" s="102">
        <v>2.4961114522492411</v>
      </c>
      <c r="L33" s="102">
        <v>2.5566073168769554</v>
      </c>
      <c r="M33" s="102">
        <v>3.464762059855337</v>
      </c>
      <c r="N33" s="102">
        <v>2.2696978252038367</v>
      </c>
      <c r="O33" s="102">
        <v>1.966091650725347</v>
      </c>
      <c r="P33" s="102">
        <v>2.879927816101794</v>
      </c>
      <c r="Q33" s="102">
        <v>1.8104132223798699</v>
      </c>
      <c r="R33" s="102">
        <v>1.7218363826585494</v>
      </c>
      <c r="S33" s="102">
        <v>1.8721597228558782</v>
      </c>
      <c r="T33" s="102">
        <v>1.6791666633660085</v>
      </c>
      <c r="U33" s="102">
        <v>1.8295204864646808</v>
      </c>
      <c r="V33" s="102">
        <v>1.8422212787555434</v>
      </c>
      <c r="W33" s="102">
        <v>2.0987082678567268</v>
      </c>
      <c r="X33" s="102">
        <v>0.88248361391878305</v>
      </c>
      <c r="Y33" s="102">
        <v>1.5055773695395458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10.780740543285125</v>
      </c>
      <c r="D34" s="105">
        <v>10.261056323666558</v>
      </c>
      <c r="E34" s="105">
        <v>10.387443621656336</v>
      </c>
      <c r="F34" s="105">
        <v>11.161753335858808</v>
      </c>
      <c r="G34" s="105">
        <v>10.471646720997599</v>
      </c>
      <c r="H34" s="105">
        <v>10.212779560703831</v>
      </c>
      <c r="I34" s="105">
        <v>9.3641900827572311</v>
      </c>
      <c r="J34" s="105">
        <v>8.4493854199815441</v>
      </c>
      <c r="K34" s="105">
        <v>8.8409743668713219</v>
      </c>
      <c r="L34" s="105">
        <v>9.6092521789107526</v>
      </c>
      <c r="M34" s="105">
        <v>10.190192690672971</v>
      </c>
      <c r="N34" s="105">
        <v>9.9619651143050554</v>
      </c>
      <c r="O34" s="105">
        <v>9.5212001181967292</v>
      </c>
      <c r="P34" s="105">
        <v>7.853783712314315</v>
      </c>
      <c r="Q34" s="105">
        <v>8.5818904057578909</v>
      </c>
      <c r="R34" s="105">
        <v>8.760492486027637</v>
      </c>
      <c r="S34" s="105">
        <v>8.745040181757826</v>
      </c>
      <c r="T34" s="105">
        <v>8.7965756735477996</v>
      </c>
      <c r="U34" s="105">
        <v>8.088245459237859</v>
      </c>
      <c r="V34" s="105">
        <v>7.3637918824200916</v>
      </c>
      <c r="W34" s="105">
        <v>5.9445130667825792</v>
      </c>
      <c r="X34" s="105">
        <v>5.6624851900487245</v>
      </c>
      <c r="Y34" s="105">
        <v>4.629070095169209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19.053859459661375</v>
      </c>
      <c r="D35" s="102">
        <v>19.892937768610906</v>
      </c>
      <c r="E35" s="102">
        <v>18.55483599414687</v>
      </c>
      <c r="F35" s="102">
        <v>19.395257447261983</v>
      </c>
      <c r="G35" s="102">
        <v>18.391732404092792</v>
      </c>
      <c r="H35" s="102">
        <v>18.021317752123689</v>
      </c>
      <c r="I35" s="102">
        <v>16.838557588591517</v>
      </c>
      <c r="J35" s="102">
        <v>16.291669096647517</v>
      </c>
      <c r="K35" s="102">
        <v>15.802306246067024</v>
      </c>
      <c r="L35" s="102">
        <v>16.710770028178956</v>
      </c>
      <c r="M35" s="102">
        <v>17.602293387314525</v>
      </c>
      <c r="N35" s="102">
        <v>16.322819434532708</v>
      </c>
      <c r="O35" s="102">
        <v>15.294980770957963</v>
      </c>
      <c r="P35" s="102">
        <v>15.063625137074434</v>
      </c>
      <c r="Q35" s="102">
        <v>13.986436448241225</v>
      </c>
      <c r="R35" s="102">
        <v>13.700801456134553</v>
      </c>
      <c r="S35" s="102">
        <v>13.444752876983365</v>
      </c>
      <c r="T35" s="102">
        <v>13.06502661580417</v>
      </c>
      <c r="U35" s="102">
        <v>12.827884203042936</v>
      </c>
      <c r="V35" s="102">
        <v>12.56223375531251</v>
      </c>
      <c r="W35" s="102">
        <v>0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13.545929887261126</v>
      </c>
      <c r="D36" s="105">
        <v>14.347465655170749</v>
      </c>
      <c r="E36" s="105">
        <v>13.208261661629878</v>
      </c>
      <c r="F36" s="105">
        <v>14.076249809564274</v>
      </c>
      <c r="G36" s="105">
        <v>13.17452935368442</v>
      </c>
      <c r="H36" s="105">
        <v>12.905420389886135</v>
      </c>
      <c r="I36" s="105">
        <v>12.02260532224691</v>
      </c>
      <c r="J36" s="105">
        <v>11.873057847544267</v>
      </c>
      <c r="K36" s="105">
        <v>11.340090294350368</v>
      </c>
      <c r="L36" s="105">
        <v>11.987877095851809</v>
      </c>
      <c r="M36" s="105">
        <v>12.885047307951073</v>
      </c>
      <c r="N36" s="105">
        <v>11.793327599298191</v>
      </c>
      <c r="O36" s="105">
        <v>11.165474803011428</v>
      </c>
      <c r="P36" s="105">
        <v>11.573447856408471</v>
      </c>
      <c r="Q36" s="105">
        <v>10.619456215982536</v>
      </c>
      <c r="R36" s="105">
        <v>10.50716705167129</v>
      </c>
      <c r="S36" s="105">
        <v>10.472458209223703</v>
      </c>
      <c r="T36" s="105">
        <v>10.241157086676781</v>
      </c>
      <c r="U36" s="105">
        <v>10.223571714382361</v>
      </c>
      <c r="V36" s="105">
        <v>10.164393304259582</v>
      </c>
      <c r="W36" s="105">
        <v>8.5556387683954167</v>
      </c>
      <c r="X36" s="105">
        <v>5.6598612478416275</v>
      </c>
      <c r="Y36" s="105">
        <v>6.2077606186975425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3.0394914006797302</v>
      </c>
      <c r="D37" s="99">
        <v>3.712809268227002</v>
      </c>
      <c r="E37" s="99">
        <v>2.8937068818945626</v>
      </c>
      <c r="F37" s="99">
        <v>3.7558068341289714</v>
      </c>
      <c r="G37" s="99">
        <v>2.9753562716827808</v>
      </c>
      <c r="H37" s="99">
        <v>2.8434701862985792</v>
      </c>
      <c r="I37" s="99">
        <v>2.4646004192982276</v>
      </c>
      <c r="J37" s="99">
        <v>3.0221285134874885</v>
      </c>
      <c r="K37" s="99">
        <v>2.3207033646398312</v>
      </c>
      <c r="L37" s="99">
        <v>2.3335471510740242</v>
      </c>
      <c r="M37" s="99">
        <v>3.0671535183198095</v>
      </c>
      <c r="N37" s="99">
        <v>2.0535909886772616</v>
      </c>
      <c r="O37" s="99">
        <v>1.8136215940906089</v>
      </c>
      <c r="P37" s="99">
        <v>3.0530571282461523</v>
      </c>
      <c r="Q37" s="99">
        <v>1.8280057349251406</v>
      </c>
      <c r="R37" s="99">
        <v>1.7083770979008837</v>
      </c>
      <c r="S37" s="99">
        <v>1.8419572751141449</v>
      </c>
      <c r="T37" s="99">
        <v>1.6274961838664972</v>
      </c>
      <c r="U37" s="99">
        <v>1.9076261456405548</v>
      </c>
      <c r="V37" s="99">
        <v>2.0848657119514926</v>
      </c>
      <c r="W37" s="99">
        <v>2.0779981057149746</v>
      </c>
      <c r="X37" s="99">
        <v>6.6566615380173208E-2</v>
      </c>
      <c r="Y37" s="99">
        <v>1.2935733064675337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10.506438486581395</v>
      </c>
      <c r="D38" s="99">
        <v>10.634656386943748</v>
      </c>
      <c r="E38" s="99">
        <v>10.314554779735316</v>
      </c>
      <c r="F38" s="99">
        <v>10.320442975435304</v>
      </c>
      <c r="G38" s="99">
        <v>10.199173082001641</v>
      </c>
      <c r="H38" s="99">
        <v>10.061950203587555</v>
      </c>
      <c r="I38" s="99">
        <v>9.5580049029486851</v>
      </c>
      <c r="J38" s="99">
        <v>8.8509293340567794</v>
      </c>
      <c r="K38" s="99">
        <v>9.0193869297105351</v>
      </c>
      <c r="L38" s="99">
        <v>9.6543299447777855</v>
      </c>
      <c r="M38" s="99">
        <v>9.8178937896312615</v>
      </c>
      <c r="N38" s="99">
        <v>9.7397366106209304</v>
      </c>
      <c r="O38" s="99">
        <v>9.3518532089208222</v>
      </c>
      <c r="P38" s="99">
        <v>8.5203907281623188</v>
      </c>
      <c r="Q38" s="99">
        <v>8.7914504810573959</v>
      </c>
      <c r="R38" s="99">
        <v>8.7987899537704077</v>
      </c>
      <c r="S38" s="99">
        <v>8.6305009341095591</v>
      </c>
      <c r="T38" s="99">
        <v>8.6136609028102846</v>
      </c>
      <c r="U38" s="99">
        <v>8.3159455687418067</v>
      </c>
      <c r="V38" s="99">
        <v>8.0795275923080894</v>
      </c>
      <c r="W38" s="99">
        <v>6.4776406626804439</v>
      </c>
      <c r="X38" s="99">
        <v>5.5932946324614541</v>
      </c>
      <c r="Y38" s="99">
        <v>4.914187312230009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9.3959197261897405</v>
      </c>
      <c r="D39" s="123">
        <v>9.5445591684266304</v>
      </c>
      <c r="E39" s="123">
        <v>9.0560777375596242</v>
      </c>
      <c r="F39" s="123">
        <v>10.164342696398577</v>
      </c>
      <c r="G39" s="123">
        <v>8.4266677320651038</v>
      </c>
      <c r="H39" s="123">
        <v>8.7011067864959326</v>
      </c>
      <c r="I39" s="123">
        <v>7.905332541979158</v>
      </c>
      <c r="J39" s="123">
        <v>7.729540670241632</v>
      </c>
      <c r="K39" s="123">
        <v>7.143811390100649</v>
      </c>
      <c r="L39" s="123">
        <v>6.7106660126060884</v>
      </c>
      <c r="M39" s="123">
        <v>6.5927502964799256</v>
      </c>
      <c r="N39" s="123">
        <v>5.7570328347230451</v>
      </c>
      <c r="O39" s="123">
        <v>6.0265613734362589</v>
      </c>
      <c r="P39" s="123">
        <v>5.525894223477243</v>
      </c>
      <c r="Q39" s="123">
        <v>5.4517417370325179</v>
      </c>
      <c r="R39" s="123">
        <v>5.5162772058075706</v>
      </c>
      <c r="S39" s="123">
        <v>5.9837070445788783</v>
      </c>
      <c r="T39" s="123">
        <v>6.0053540486216734</v>
      </c>
      <c r="U39" s="123">
        <v>5.8621204696977189</v>
      </c>
      <c r="V39" s="123">
        <v>6.0616932261025589</v>
      </c>
      <c r="W39" s="123">
        <v>5.5959616974001882</v>
      </c>
      <c r="X39" s="123">
        <v>4.743416901551611</v>
      </c>
      <c r="Y39" s="123">
        <v>4.4695324296446399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10.693687972015482</v>
      </c>
      <c r="D40" s="99">
        <v>10.804751659564289</v>
      </c>
      <c r="E40" s="99">
        <v>10.442221184183163</v>
      </c>
      <c r="F40" s="99">
        <v>11.176254148271076</v>
      </c>
      <c r="G40" s="99">
        <v>10.37809768886059</v>
      </c>
      <c r="H40" s="99">
        <v>9.8978685460996321</v>
      </c>
      <c r="I40" s="99">
        <v>8.8905003233694782</v>
      </c>
      <c r="J40" s="99">
        <v>8.5798862671801928</v>
      </c>
      <c r="K40" s="99">
        <v>8.0341621423472578</v>
      </c>
      <c r="L40" s="99">
        <v>7.7900840697707903</v>
      </c>
      <c r="M40" s="99">
        <v>7.8892393160038958</v>
      </c>
      <c r="N40" s="99">
        <v>6.7107469487640623</v>
      </c>
      <c r="O40" s="99">
        <v>6.6414193869729266</v>
      </c>
      <c r="P40" s="99">
        <v>6.7550593302390665</v>
      </c>
      <c r="Q40" s="99">
        <v>6.4240267142401235</v>
      </c>
      <c r="R40" s="99">
        <v>6.6562946813628452</v>
      </c>
      <c r="S40" s="99">
        <v>7.1785935924166537</v>
      </c>
      <c r="T40" s="99">
        <v>7.3563474741772756</v>
      </c>
      <c r="U40" s="99">
        <v>7.2766460691297361</v>
      </c>
      <c r="V40" s="99">
        <v>7.174327580470643</v>
      </c>
      <c r="W40" s="99">
        <v>6.610579461062315</v>
      </c>
      <c r="X40" s="99">
        <v>5.76471318602366</v>
      </c>
      <c r="Y40" s="99">
        <v>5.3947573480644051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8.8041878648466607</v>
      </c>
      <c r="D41" s="110">
        <v>8.841835006701892</v>
      </c>
      <c r="E41" s="110">
        <v>7.9746679877478215</v>
      </c>
      <c r="F41" s="110">
        <v>9.5100350570736989</v>
      </c>
      <c r="G41" s="110">
        <v>7.6420902344336259</v>
      </c>
      <c r="H41" s="110">
        <v>8.2294511563718018</v>
      </c>
      <c r="I41" s="110">
        <v>7.4958607799250965</v>
      </c>
      <c r="J41" s="110">
        <v>6.6194799292719972</v>
      </c>
      <c r="K41" s="110">
        <v>6.5743164577606521</v>
      </c>
      <c r="L41" s="110">
        <v>6.0986206424775657</v>
      </c>
      <c r="M41" s="110">
        <v>5.9680540221620832</v>
      </c>
      <c r="N41" s="110">
        <v>5.1267112276939848</v>
      </c>
      <c r="O41" s="110">
        <v>5.7338561060233593</v>
      </c>
      <c r="P41" s="110">
        <v>4.7252573989379547</v>
      </c>
      <c r="Q41" s="110">
        <v>5.0252548615125141</v>
      </c>
      <c r="R41" s="110">
        <v>4.8410046105846023</v>
      </c>
      <c r="S41" s="110">
        <v>5.5689889916145168</v>
      </c>
      <c r="T41" s="110">
        <v>5.3852296467549632</v>
      </c>
      <c r="U41" s="110">
        <v>5.260752786972156</v>
      </c>
      <c r="V41" s="110">
        <v>5.3832213260438628</v>
      </c>
      <c r="W41" s="110">
        <v>4.9587723963772925</v>
      </c>
      <c r="X41" s="110">
        <v>3.6954646290781694</v>
      </c>
      <c r="Y41" s="110">
        <v>3.8844349321679106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140.43342310367836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141.53013626804051</v>
      </c>
      <c r="L43" s="118">
        <f t="shared" si="14"/>
        <v>127.08119583505044</v>
      </c>
      <c r="M43" s="118">
        <f t="shared" si="14"/>
        <v>126.03261639988197</v>
      </c>
      <c r="N43" s="118">
        <f t="shared" si="14"/>
        <v>120.04941212242301</v>
      </c>
      <c r="O43" s="118">
        <f t="shared" si="14"/>
        <v>118.22120698192657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87.579128541953779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111.10518174059682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114.98832367057898</v>
      </c>
      <c r="L44" s="123">
        <f t="shared" si="17"/>
        <v>103.20856176067127</v>
      </c>
      <c r="M44" s="123">
        <f t="shared" si="17"/>
        <v>99.5971819613181</v>
      </c>
      <c r="N44" s="123">
        <f t="shared" si="17"/>
        <v>95.654911006865206</v>
      </c>
      <c r="O44" s="123">
        <f t="shared" si="17"/>
        <v>94.716946720770153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67.46031143772791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109.74682694679028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113.73050553221934</v>
      </c>
      <c r="L45" s="99">
        <v>102.02843953275877</v>
      </c>
      <c r="M45" s="99">
        <v>98.426750070511545</v>
      </c>
      <c r="N45" s="99">
        <v>94.566784119806215</v>
      </c>
      <c r="O45" s="99">
        <v>93.512262121102609</v>
      </c>
      <c r="P45" s="99">
        <v>0</v>
      </c>
      <c r="Q45" s="99">
        <v>0</v>
      </c>
      <c r="R45" s="99">
        <v>0</v>
      </c>
      <c r="S45" s="99">
        <v>0</v>
      </c>
      <c r="T45" s="99">
        <v>66.580761900594254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1.3583547938065346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1.2578181383596323</v>
      </c>
      <c r="L46" s="99">
        <v>1.1801222279125021</v>
      </c>
      <c r="M46" s="99">
        <v>1.1704318908065476</v>
      </c>
      <c r="N46" s="99">
        <v>1.0881268870589889</v>
      </c>
      <c r="O46" s="99">
        <v>1.2046845996675408</v>
      </c>
      <c r="P46" s="99">
        <v>0</v>
      </c>
      <c r="Q46" s="99">
        <v>0</v>
      </c>
      <c r="R46" s="99">
        <v>0</v>
      </c>
      <c r="S46" s="99">
        <v>0</v>
      </c>
      <c r="T46" s="99">
        <v>0.87954953713366057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0.91778150643393186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1.3564702541441251</v>
      </c>
      <c r="L47" s="123">
        <f t="shared" si="20"/>
        <v>0.59976156571116768</v>
      </c>
      <c r="M47" s="123">
        <f t="shared" si="20"/>
        <v>0.65102270841675458</v>
      </c>
      <c r="N47" s="123">
        <f t="shared" si="20"/>
        <v>1.4904100817887118</v>
      </c>
      <c r="O47" s="123">
        <f t="shared" si="20"/>
        <v>0.97524253086911195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1.6685608416667308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0.91778150643393186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1.3564702541441251</v>
      </c>
      <c r="L48" s="99">
        <f>RES_hhdet_in_fech!L48/RES_summary!L$21</f>
        <v>0.59976156571116768</v>
      </c>
      <c r="M48" s="99">
        <f>RES_hhdet_in_fech!M48/RES_summary!M$21</f>
        <v>0.65102270841675458</v>
      </c>
      <c r="N48" s="99">
        <f>RES_hhdet_in_fech!N48/RES_summary!N$21</f>
        <v>1.4904100817887118</v>
      </c>
      <c r="O48" s="99">
        <f>RES_hhdet_in_fech!O48/RES_summary!O$21</f>
        <v>0.97524253086911195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1.6685608416667308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19.014587726322571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18.041511118002923</v>
      </c>
      <c r="L49" s="123">
        <v>16.562201926890125</v>
      </c>
      <c r="M49" s="123">
        <v>19.191676797104542</v>
      </c>
      <c r="N49" s="123">
        <v>17.14708807196774</v>
      </c>
      <c r="O49" s="123">
        <v>16.502469965130349</v>
      </c>
      <c r="P49" s="123">
        <v>0</v>
      </c>
      <c r="Q49" s="123">
        <v>0</v>
      </c>
      <c r="R49" s="123">
        <v>0</v>
      </c>
      <c r="S49" s="123">
        <v>0</v>
      </c>
      <c r="T49" s="123">
        <v>13.06502661580417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24.49886337102383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19.960922766564746</v>
      </c>
      <c r="L50" s="99">
        <v>17.910090510023164</v>
      </c>
      <c r="M50" s="99">
        <v>21.072733560077033</v>
      </c>
      <c r="N50" s="99">
        <v>18.194997433617818</v>
      </c>
      <c r="O50" s="99">
        <v>17.463169739015385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14.791371566603248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12.37765054098768</v>
      </c>
      <c r="L51" s="99">
        <v>11.124963724064472</v>
      </c>
      <c r="M51" s="99">
        <v>13.608878901572711</v>
      </c>
      <c r="N51" s="99">
        <v>11.655226164366983</v>
      </c>
      <c r="O51" s="99">
        <v>11.553889269261907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3.9100348234728632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2.9362336523709289</v>
      </c>
      <c r="L52" s="102">
        <v>2.4835877019241503</v>
      </c>
      <c r="M52" s="102">
        <v>3.6696599420025691</v>
      </c>
      <c r="N52" s="102">
        <v>2.2912167409499014</v>
      </c>
      <c r="O52" s="102">
        <v>2.0844275071844076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10.881336743130385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9.4414168886167555</v>
      </c>
      <c r="L53" s="105">
        <v>8.6413760221403209</v>
      </c>
      <c r="M53" s="105">
        <v>9.9392189595701392</v>
      </c>
      <c r="N53" s="105">
        <v>9.3640094234170803</v>
      </c>
      <c r="O53" s="105">
        <v>9.4694617620775006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19.053859459661378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15.802306246067026</v>
      </c>
      <c r="L54" s="102">
        <v>16.71077002817896</v>
      </c>
      <c r="M54" s="102">
        <v>17.602293387314528</v>
      </c>
      <c r="N54" s="102">
        <v>16.322819434532708</v>
      </c>
      <c r="O54" s="102">
        <v>15.294980770957959</v>
      </c>
      <c r="P54" s="102">
        <v>0</v>
      </c>
      <c r="Q54" s="102">
        <v>0</v>
      </c>
      <c r="R54" s="102">
        <v>0</v>
      </c>
      <c r="S54" s="102">
        <v>0</v>
      </c>
      <c r="T54" s="102">
        <v>13.06502661580417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13.545929887261124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11.340090294350368</v>
      </c>
      <c r="L55" s="105">
        <v>11.987877095851806</v>
      </c>
      <c r="M55" s="105">
        <v>12.885047307951071</v>
      </c>
      <c r="N55" s="105">
        <v>11.793327599298188</v>
      </c>
      <c r="O55" s="105">
        <v>11.165474803011431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3.0394914006797311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2.3207033646398316</v>
      </c>
      <c r="L56" s="99">
        <v>2.3335471510740251</v>
      </c>
      <c r="M56" s="99">
        <v>3.0671535183198104</v>
      </c>
      <c r="N56" s="99">
        <v>2.0535909886772616</v>
      </c>
      <c r="O56" s="99">
        <v>1.8136215940906084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10.506438486581395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9.0193869297105369</v>
      </c>
      <c r="L57" s="99">
        <v>9.6543299447777819</v>
      </c>
      <c r="M57" s="99">
        <v>9.8178937896312615</v>
      </c>
      <c r="N57" s="99">
        <v>9.7397366106209269</v>
      </c>
      <c r="O57" s="99">
        <v>9.3518532089208204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9.3958721303250599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7.1438312253144618</v>
      </c>
      <c r="L58" s="123">
        <v>6.7106705817778822</v>
      </c>
      <c r="M58" s="123">
        <v>6.592734933042558</v>
      </c>
      <c r="N58" s="123">
        <v>5.7570029618013541</v>
      </c>
      <c r="O58" s="123">
        <v>6.0265477651569563</v>
      </c>
      <c r="P58" s="123">
        <v>0</v>
      </c>
      <c r="Q58" s="123">
        <v>0</v>
      </c>
      <c r="R58" s="123">
        <v>0</v>
      </c>
      <c r="S58" s="123">
        <v>0</v>
      </c>
      <c r="T58" s="123">
        <v>5.3852296467549623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10.693687972015482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8.0341621423472578</v>
      </c>
      <c r="L59" s="99">
        <v>7.7900840697707903</v>
      </c>
      <c r="M59" s="99">
        <v>7.8892393160038958</v>
      </c>
      <c r="N59" s="99">
        <v>6.7107469487640614</v>
      </c>
      <c r="O59" s="99">
        <v>6.6414193869729266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8.8041878648466607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6.5743164577606548</v>
      </c>
      <c r="L60" s="110">
        <v>6.0986206424775657</v>
      </c>
      <c r="M60" s="110">
        <v>5.9680540221620832</v>
      </c>
      <c r="N60" s="110">
        <v>5.1267112276939866</v>
      </c>
      <c r="O60" s="110">
        <v>5.733856106023361</v>
      </c>
      <c r="P60" s="110">
        <v>0</v>
      </c>
      <c r="Q60" s="110">
        <v>0</v>
      </c>
      <c r="R60" s="110">
        <v>0</v>
      </c>
      <c r="S60" s="110">
        <v>0</v>
      </c>
      <c r="T60" s="110">
        <v>5.3852296467549623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129.96186604402703</v>
      </c>
      <c r="D62" s="118">
        <f t="shared" si="21"/>
        <v>125.89753970962504</v>
      </c>
      <c r="E62" s="118">
        <f t="shared" si="21"/>
        <v>139.94656643954892</v>
      </c>
      <c r="F62" s="118">
        <f t="shared" si="21"/>
        <v>139.25936625135097</v>
      </c>
      <c r="G62" s="118">
        <f t="shared" si="21"/>
        <v>144.64775363678487</v>
      </c>
      <c r="H62" s="118">
        <f t="shared" si="21"/>
        <v>134.13764782444159</v>
      </c>
      <c r="I62" s="118">
        <f t="shared" si="21"/>
        <v>127.04743784318151</v>
      </c>
      <c r="J62" s="118">
        <f t="shared" si="21"/>
        <v>123.19314858687105</v>
      </c>
      <c r="K62" s="118">
        <f t="shared" si="21"/>
        <v>123.55239940675828</v>
      </c>
      <c r="L62" s="118">
        <f t="shared" si="21"/>
        <v>131.56976564788766</v>
      </c>
      <c r="M62" s="118">
        <f t="shared" si="21"/>
        <v>121.35095049542613</v>
      </c>
      <c r="N62" s="118">
        <f t="shared" si="21"/>
        <v>115.7476509707521</v>
      </c>
      <c r="O62" s="118">
        <f t="shared" si="21"/>
        <v>108.38498336564275</v>
      </c>
      <c r="P62" s="118">
        <f t="shared" si="21"/>
        <v>83.798610759394364</v>
      </c>
      <c r="Q62" s="118">
        <f t="shared" si="21"/>
        <v>87.441515792384337</v>
      </c>
      <c r="R62" s="118">
        <f t="shared" ref="R62:V62" si="22">R63+R66+R68+R77</f>
        <v>84.535652872376119</v>
      </c>
      <c r="S62" s="118">
        <f t="shared" si="22"/>
        <v>82.540993569371793</v>
      </c>
      <c r="T62" s="118">
        <f t="shared" si="22"/>
        <v>76.132351775746443</v>
      </c>
      <c r="U62" s="118">
        <f t="shared" si="22"/>
        <v>70.718860111849708</v>
      </c>
      <c r="V62" s="118">
        <f t="shared" si="22"/>
        <v>66.543247565150253</v>
      </c>
      <c r="W62" s="118">
        <f t="shared" ref="W62:Y62" si="23">W63+W66+W68+W77</f>
        <v>65.740204595849832</v>
      </c>
      <c r="X62" s="118">
        <f t="shared" si="23"/>
        <v>50.459935322133283</v>
      </c>
      <c r="Y62" s="118">
        <f t="shared" si="23"/>
        <v>39.580622430191823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96.872254618493415</v>
      </c>
      <c r="D63" s="123">
        <f t="shared" si="24"/>
        <v>92.31297171629339</v>
      </c>
      <c r="E63" s="123">
        <f t="shared" si="24"/>
        <v>104.39386519847531</v>
      </c>
      <c r="F63" s="123">
        <f t="shared" si="24"/>
        <v>108.37659926157434</v>
      </c>
      <c r="G63" s="123">
        <f t="shared" si="24"/>
        <v>112.83085069878148</v>
      </c>
      <c r="H63" s="123">
        <f t="shared" si="24"/>
        <v>102.82314112131282</v>
      </c>
      <c r="I63" s="123">
        <f t="shared" si="24"/>
        <v>98.807563895540284</v>
      </c>
      <c r="J63" s="123">
        <f t="shared" si="24"/>
        <v>98.049175485655311</v>
      </c>
      <c r="K63" s="123">
        <f t="shared" si="24"/>
        <v>98.175858828608995</v>
      </c>
      <c r="L63" s="123">
        <f t="shared" si="24"/>
        <v>105.18855970980526</v>
      </c>
      <c r="M63" s="123">
        <f t="shared" si="24"/>
        <v>95.013071368482173</v>
      </c>
      <c r="N63" s="123">
        <f t="shared" si="24"/>
        <v>91.190228172799749</v>
      </c>
      <c r="O63" s="123">
        <f t="shared" si="24"/>
        <v>85.033100566057357</v>
      </c>
      <c r="P63" s="123">
        <f t="shared" si="24"/>
        <v>63.288854755457336</v>
      </c>
      <c r="Q63" s="123">
        <f t="shared" si="24"/>
        <v>67.548441156616562</v>
      </c>
      <c r="R63" s="123">
        <f t="shared" ref="R63:V63" si="25">SUM(R64:R65)</f>
        <v>64.02413126269056</v>
      </c>
      <c r="S63" s="123">
        <f t="shared" si="25"/>
        <v>61.487455652634438</v>
      </c>
      <c r="T63" s="123">
        <f t="shared" si="25"/>
        <v>55.226911565133392</v>
      </c>
      <c r="U63" s="123">
        <f t="shared" si="25"/>
        <v>50.608992852145654</v>
      </c>
      <c r="V63" s="123">
        <f t="shared" si="25"/>
        <v>46.840231087605538</v>
      </c>
      <c r="W63" s="123">
        <f t="shared" ref="W63:Y63" si="26">SUM(W64:W65)</f>
        <v>48.964578719304093</v>
      </c>
      <c r="X63" s="123">
        <f t="shared" si="26"/>
        <v>37.795931238685121</v>
      </c>
      <c r="Y63" s="123">
        <f t="shared" si="26"/>
        <v>27.952320771819828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95.582023985696267</v>
      </c>
      <c r="D64" s="99">
        <v>91.087413617491322</v>
      </c>
      <c r="E64" s="99">
        <v>103.13089551201924</v>
      </c>
      <c r="F64" s="99">
        <v>106.97581367765767</v>
      </c>
      <c r="G64" s="99">
        <v>111.37865183168168</v>
      </c>
      <c r="H64" s="99">
        <v>101.52690458608991</v>
      </c>
      <c r="I64" s="99">
        <v>97.591030689668472</v>
      </c>
      <c r="J64" s="99">
        <v>96.883101723965964</v>
      </c>
      <c r="K64" s="99">
        <v>97.012897807781115</v>
      </c>
      <c r="L64" s="99">
        <v>103.88656873120108</v>
      </c>
      <c r="M64" s="99">
        <v>93.804476915916581</v>
      </c>
      <c r="N64" s="99">
        <v>90.066897029889716</v>
      </c>
      <c r="O64" s="99">
        <v>83.860519122333145</v>
      </c>
      <c r="P64" s="99">
        <v>62.339150640707558</v>
      </c>
      <c r="Q64" s="99">
        <v>66.590934407413783</v>
      </c>
      <c r="R64" s="99">
        <v>63.098608884240996</v>
      </c>
      <c r="S64" s="99">
        <v>60.590066856952845</v>
      </c>
      <c r="T64" s="99">
        <v>54.417874338337995</v>
      </c>
      <c r="U64" s="99">
        <v>49.854095341165106</v>
      </c>
      <c r="V64" s="99">
        <v>46.137457523469365</v>
      </c>
      <c r="W64" s="99">
        <v>48.02292250340583</v>
      </c>
      <c r="X64" s="99">
        <v>37.039299440900464</v>
      </c>
      <c r="Y64" s="99">
        <v>27.417550302137155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1.2902306327971429</v>
      </c>
      <c r="D65" s="99">
        <v>1.2255580988020665</v>
      </c>
      <c r="E65" s="99">
        <v>1.2629696864560804</v>
      </c>
      <c r="F65" s="99">
        <v>1.4007855839166767</v>
      </c>
      <c r="G65" s="99">
        <v>1.4521988670998023</v>
      </c>
      <c r="H65" s="99">
        <v>1.2962365352228966</v>
      </c>
      <c r="I65" s="99">
        <v>1.2165332058718135</v>
      </c>
      <c r="J65" s="99">
        <v>1.1660737616893408</v>
      </c>
      <c r="K65" s="99">
        <v>1.1629610208278833</v>
      </c>
      <c r="L65" s="99">
        <v>1.3019909786041759</v>
      </c>
      <c r="M65" s="99">
        <v>1.208594452565589</v>
      </c>
      <c r="N65" s="99">
        <v>1.1233311429100281</v>
      </c>
      <c r="O65" s="99">
        <v>1.1725814437242179</v>
      </c>
      <c r="P65" s="99">
        <v>0.94970411474977467</v>
      </c>
      <c r="Q65" s="99">
        <v>0.95750674920277157</v>
      </c>
      <c r="R65" s="99">
        <v>0.9255223784495672</v>
      </c>
      <c r="S65" s="99">
        <v>0.89738879568158958</v>
      </c>
      <c r="T65" s="99">
        <v>0.80903722679539447</v>
      </c>
      <c r="U65" s="99">
        <v>0.75489751098054614</v>
      </c>
      <c r="V65" s="99">
        <v>0.70277356413616954</v>
      </c>
      <c r="W65" s="99">
        <v>0.94165621589826221</v>
      </c>
      <c r="X65" s="99">
        <v>0.75663179778465461</v>
      </c>
      <c r="Y65" s="99">
        <v>0.53477046968267483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0.91777840086325146</v>
      </c>
      <c r="D66" s="123">
        <f t="shared" si="27"/>
        <v>1.7747808332226567</v>
      </c>
      <c r="E66" s="123">
        <f t="shared" si="27"/>
        <v>5.1382937455595483</v>
      </c>
      <c r="F66" s="123">
        <f t="shared" si="27"/>
        <v>1.0168403163900148</v>
      </c>
      <c r="G66" s="123">
        <f t="shared" si="27"/>
        <v>0.93903676467132768</v>
      </c>
      <c r="H66" s="123">
        <f t="shared" si="27"/>
        <v>1.3144678590281929</v>
      </c>
      <c r="I66" s="123">
        <f t="shared" si="27"/>
        <v>1.4048729137576097</v>
      </c>
      <c r="J66" s="123">
        <f t="shared" si="27"/>
        <v>1.8284630843168801</v>
      </c>
      <c r="K66" s="123">
        <f t="shared" si="27"/>
        <v>1.356442519424305</v>
      </c>
      <c r="L66" s="123">
        <f t="shared" si="27"/>
        <v>0.59977159176407357</v>
      </c>
      <c r="M66" s="123">
        <f t="shared" si="27"/>
        <v>0.65103548353327967</v>
      </c>
      <c r="N66" s="123">
        <f t="shared" si="27"/>
        <v>1.4904307521003501</v>
      </c>
      <c r="O66" s="123">
        <f t="shared" si="27"/>
        <v>0.97523340966419447</v>
      </c>
      <c r="P66" s="123">
        <f t="shared" si="27"/>
        <v>0.1952660783558203</v>
      </c>
      <c r="Q66" s="123">
        <f t="shared" si="27"/>
        <v>0.34838343597307553</v>
      </c>
      <c r="R66" s="123">
        <f t="shared" si="27"/>
        <v>0.75458165909138963</v>
      </c>
      <c r="S66" s="123">
        <f t="shared" si="27"/>
        <v>1.0471635858923374</v>
      </c>
      <c r="T66" s="123">
        <f t="shared" si="27"/>
        <v>1.4497777723099843</v>
      </c>
      <c r="U66" s="123">
        <f t="shared" si="27"/>
        <v>1.0608912065169991</v>
      </c>
      <c r="V66" s="123">
        <f t="shared" si="27"/>
        <v>0.5853932013990768</v>
      </c>
      <c r="W66" s="123">
        <f t="shared" si="27"/>
        <v>0.17181207835975673</v>
      </c>
      <c r="X66" s="123">
        <f t="shared" si="27"/>
        <v>0.4057925915795596</v>
      </c>
      <c r="Y66" s="123">
        <f t="shared" si="27"/>
        <v>0.17662819146280206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0.91777840086325146</v>
      </c>
      <c r="D67" s="99">
        <f>RES_hhdet_in_fech!D67/RES_summary!D$21</f>
        <v>1.7747808332226567</v>
      </c>
      <c r="E67" s="99">
        <f>RES_hhdet_in_fech!E67/RES_summary!E$21</f>
        <v>5.1382937455595483</v>
      </c>
      <c r="F67" s="99">
        <f>RES_hhdet_in_fech!F67/RES_summary!F$21</f>
        <v>1.0168403163900148</v>
      </c>
      <c r="G67" s="99">
        <f>RES_hhdet_in_fech!G67/RES_summary!G$21</f>
        <v>0.93903676467132768</v>
      </c>
      <c r="H67" s="99">
        <f>RES_hhdet_in_fech!H67/RES_summary!H$21</f>
        <v>1.3144678590281929</v>
      </c>
      <c r="I67" s="99">
        <f>RES_hhdet_in_fech!I67/RES_summary!I$21</f>
        <v>1.4048729137576097</v>
      </c>
      <c r="J67" s="99">
        <f>RES_hhdet_in_fech!J67/RES_summary!J$21</f>
        <v>1.8284630843168801</v>
      </c>
      <c r="K67" s="99">
        <f>RES_hhdet_in_fech!K67/RES_summary!K$21</f>
        <v>1.356442519424305</v>
      </c>
      <c r="L67" s="99">
        <f>RES_hhdet_in_fech!L67/RES_summary!L$21</f>
        <v>0.59977159176407357</v>
      </c>
      <c r="M67" s="99">
        <f>RES_hhdet_in_fech!M67/RES_summary!M$21</f>
        <v>0.65103548353327967</v>
      </c>
      <c r="N67" s="99">
        <f>RES_hhdet_in_fech!N67/RES_summary!N$21</f>
        <v>1.4904307521003501</v>
      </c>
      <c r="O67" s="99">
        <f>RES_hhdet_in_fech!O67/RES_summary!O$21</f>
        <v>0.97523340966419447</v>
      </c>
      <c r="P67" s="99">
        <f>RES_hhdet_in_fech!P67/RES_summary!P$21</f>
        <v>0.1952660783558203</v>
      </c>
      <c r="Q67" s="99">
        <f>RES_hhdet_in_fech!Q67/RES_summary!Q$21</f>
        <v>0.34838343597307553</v>
      </c>
      <c r="R67" s="99">
        <f>RES_hhdet_in_fech!R67/RES_summary!R$21</f>
        <v>0.75458165909138963</v>
      </c>
      <c r="S67" s="99">
        <f>RES_hhdet_in_fech!S67/RES_summary!S$21</f>
        <v>1.0471635858923374</v>
      </c>
      <c r="T67" s="99">
        <f>RES_hhdet_in_fech!T67/RES_summary!T$21</f>
        <v>1.4497777723099843</v>
      </c>
      <c r="U67" s="99">
        <f>RES_hhdet_in_fech!U67/RES_summary!U$21</f>
        <v>1.0608912065169991</v>
      </c>
      <c r="V67" s="99">
        <f>RES_hhdet_in_fech!V67/RES_summary!V$21</f>
        <v>0.5853932013990768</v>
      </c>
      <c r="W67" s="99">
        <f>RES_hhdet_in_fech!W67/RES_summary!W$21</f>
        <v>0.17181207835975673</v>
      </c>
      <c r="X67" s="99">
        <f>RES_hhdet_in_fech!X67/RES_summary!X$21</f>
        <v>0.4057925915795596</v>
      </c>
      <c r="Y67" s="99">
        <f>RES_hhdet_in_fech!Y67/RES_summary!Y$21</f>
        <v>0.17662819146280206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21.577010889432167</v>
      </c>
      <c r="D68" s="123">
        <v>21.221024485910913</v>
      </c>
      <c r="E68" s="123">
        <v>20.394916496569614</v>
      </c>
      <c r="F68" s="123">
        <v>19.644744278047565</v>
      </c>
      <c r="G68" s="123">
        <v>20.474557426238075</v>
      </c>
      <c r="H68" s="123">
        <v>19.886251450504336</v>
      </c>
      <c r="I68" s="123">
        <v>18.254697198215112</v>
      </c>
      <c r="J68" s="123">
        <v>15.854672867811827</v>
      </c>
      <c r="K68" s="123">
        <v>16.166435196282301</v>
      </c>
      <c r="L68" s="123">
        <v>18.140207157796841</v>
      </c>
      <c r="M68" s="123">
        <v>17.547115067989498</v>
      </c>
      <c r="N68" s="123">
        <v>16.739314220462848</v>
      </c>
      <c r="O68" s="123">
        <v>15.492500956011149</v>
      </c>
      <c r="P68" s="123">
        <v>14.156638422665848</v>
      </c>
      <c r="Q68" s="123">
        <v>13.29808792910689</v>
      </c>
      <c r="R68" s="123">
        <v>13.176487181885234</v>
      </c>
      <c r="S68" s="123">
        <v>12.660247580505441</v>
      </c>
      <c r="T68" s="123">
        <v>12.377578475587105</v>
      </c>
      <c r="U68" s="123">
        <v>11.866578645637967</v>
      </c>
      <c r="V68" s="123">
        <v>11.633927020252809</v>
      </c>
      <c r="W68" s="123">
        <v>9.7711234525633799</v>
      </c>
      <c r="X68" s="123">
        <v>6.9947585178356624</v>
      </c>
      <c r="Y68" s="123">
        <v>6.6764664314320505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22.284685959999404</v>
      </c>
      <c r="D69" s="99">
        <v>21.950878185832821</v>
      </c>
      <c r="E69" s="99">
        <v>21.724479955998302</v>
      </c>
      <c r="F69" s="99">
        <v>20.16704724591969</v>
      </c>
      <c r="G69" s="99">
        <v>20.486339514726559</v>
      </c>
      <c r="H69" s="99">
        <v>19.895750551004667</v>
      </c>
      <c r="I69" s="99">
        <v>18.271489749440011</v>
      </c>
      <c r="J69" s="99">
        <v>15.964115598253088</v>
      </c>
      <c r="K69" s="99">
        <v>16.206294963585027</v>
      </c>
      <c r="L69" s="99">
        <v>18.177736296835363</v>
      </c>
      <c r="M69" s="99">
        <v>17.595130219247508</v>
      </c>
      <c r="N69" s="99">
        <v>16.906733659887966</v>
      </c>
      <c r="O69" s="99">
        <v>15.545252312647476</v>
      </c>
      <c r="P69" s="99">
        <v>14.181033819907634</v>
      </c>
      <c r="Q69" s="99">
        <v>13.316052372099282</v>
      </c>
      <c r="R69" s="99">
        <v>13.202945902796024</v>
      </c>
      <c r="S69" s="99">
        <v>12.686028466884926</v>
      </c>
      <c r="T69" s="99">
        <v>12.411928108252598</v>
      </c>
      <c r="U69" s="99">
        <v>11.878239380607118</v>
      </c>
      <c r="V69" s="99">
        <v>11.679891769232674</v>
      </c>
      <c r="W69" s="99">
        <v>9.8642744891935301</v>
      </c>
      <c r="X69" s="99">
        <v>7.2065399265601764</v>
      </c>
      <c r="Y69" s="99">
        <v>6.6885790729761219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14.426195366316991</v>
      </c>
      <c r="D70" s="99">
        <v>14.562703205340762</v>
      </c>
      <c r="E70" s="99">
        <v>14.253087581645426</v>
      </c>
      <c r="F70" s="99">
        <v>13.636556110495851</v>
      </c>
      <c r="G70" s="99">
        <v>13.714340148220426</v>
      </c>
      <c r="H70" s="99">
        <v>13.400293984398985</v>
      </c>
      <c r="I70" s="99">
        <v>12.335074614471374</v>
      </c>
      <c r="J70" s="99">
        <v>11.104885523127898</v>
      </c>
      <c r="K70" s="99">
        <v>11.158462476038064</v>
      </c>
      <c r="L70" s="99">
        <v>12.618084798966956</v>
      </c>
      <c r="M70" s="99">
        <v>12.600253787038961</v>
      </c>
      <c r="N70" s="99">
        <v>12.115293441419302</v>
      </c>
      <c r="O70" s="99">
        <v>11.457571342093585</v>
      </c>
      <c r="P70" s="99">
        <v>11.149603390277413</v>
      </c>
      <c r="Q70" s="99">
        <v>10.5266763881542</v>
      </c>
      <c r="R70" s="99">
        <v>10.608070278624155</v>
      </c>
      <c r="S70" s="99">
        <v>10.370864182738465</v>
      </c>
      <c r="T70" s="99">
        <v>10.240185362648131</v>
      </c>
      <c r="U70" s="99">
        <v>9.9493971314673004</v>
      </c>
      <c r="V70" s="99">
        <v>9.9035146295816379</v>
      </c>
      <c r="W70" s="99">
        <v>8.542481632156214</v>
      </c>
      <c r="X70" s="99">
        <v>6.1828883074557295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3.5569919385302389</v>
      </c>
      <c r="D71" s="102">
        <v>4.0956838568046754</v>
      </c>
      <c r="E71" s="102">
        <v>3.3924883544340014</v>
      </c>
      <c r="F71" s="102">
        <v>3.9018535921279218</v>
      </c>
      <c r="G71" s="102">
        <v>3.319580541136431</v>
      </c>
      <c r="H71" s="102">
        <v>3.146381855691986</v>
      </c>
      <c r="I71" s="102">
        <v>2.6782515409576311</v>
      </c>
      <c r="J71" s="102">
        <v>2.9402443668228577</v>
      </c>
      <c r="K71" s="102">
        <v>2.3721064747566283</v>
      </c>
      <c r="L71" s="102">
        <v>2.563471557844355</v>
      </c>
      <c r="M71" s="102">
        <v>3.0572478878997242</v>
      </c>
      <c r="N71" s="102">
        <v>2.1439584215151521</v>
      </c>
      <c r="O71" s="102">
        <v>1.8649588002309281</v>
      </c>
      <c r="P71" s="102">
        <v>2.8579437292506795</v>
      </c>
      <c r="Q71" s="102">
        <v>1.7424442056201888</v>
      </c>
      <c r="R71" s="102">
        <v>1.6592526030289192</v>
      </c>
      <c r="S71" s="102">
        <v>1.7364973750030743</v>
      </c>
      <c r="T71" s="102">
        <v>1.5617682769758623</v>
      </c>
      <c r="U71" s="102">
        <v>1.7562167849385801</v>
      </c>
      <c r="V71" s="102">
        <v>1.9162840364064899</v>
      </c>
      <c r="W71" s="102">
        <v>2.1887602613230426</v>
      </c>
      <c r="X71" s="102">
        <v>0.78939329827576588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10.869203427786752</v>
      </c>
      <c r="D72" s="105">
        <v>10.467019348536086</v>
      </c>
      <c r="E72" s="105">
        <v>10.860599227211427</v>
      </c>
      <c r="F72" s="105">
        <v>9.7347025183679303</v>
      </c>
      <c r="G72" s="105">
        <v>10.394759607083994</v>
      </c>
      <c r="H72" s="105">
        <v>10.253912128707</v>
      </c>
      <c r="I72" s="105">
        <v>9.6568230735137419</v>
      </c>
      <c r="J72" s="105">
        <v>8.1646411563050414</v>
      </c>
      <c r="K72" s="105">
        <v>8.7863560012814368</v>
      </c>
      <c r="L72" s="105">
        <v>10.054613241122603</v>
      </c>
      <c r="M72" s="105">
        <v>9.543005899139235</v>
      </c>
      <c r="N72" s="105">
        <v>9.9713350199041511</v>
      </c>
      <c r="O72" s="105">
        <v>9.5926125418626551</v>
      </c>
      <c r="P72" s="105">
        <v>8.291659661026733</v>
      </c>
      <c r="Q72" s="105">
        <v>8.7842321825340122</v>
      </c>
      <c r="R72" s="105">
        <v>8.9488176755952349</v>
      </c>
      <c r="S72" s="105">
        <v>8.634366807735395</v>
      </c>
      <c r="T72" s="105">
        <v>8.6784170856722689</v>
      </c>
      <c r="U72" s="105">
        <v>8.1931803465287203</v>
      </c>
      <c r="V72" s="105">
        <v>7.9872305931751466</v>
      </c>
      <c r="W72" s="105">
        <v>6.3537213708331706</v>
      </c>
      <c r="X72" s="105">
        <v>5.3934950091799614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19.053859459661375</v>
      </c>
      <c r="D73" s="102">
        <v>19.892937768610903</v>
      </c>
      <c r="E73" s="102">
        <v>18.554835994146867</v>
      </c>
      <c r="F73" s="102">
        <v>19.395257447261987</v>
      </c>
      <c r="G73" s="102">
        <v>0</v>
      </c>
      <c r="H73" s="102">
        <v>0</v>
      </c>
      <c r="I73" s="102">
        <v>0</v>
      </c>
      <c r="J73" s="102">
        <v>16.291669096647517</v>
      </c>
      <c r="K73" s="102">
        <v>15.802306246067026</v>
      </c>
      <c r="L73" s="102">
        <v>0</v>
      </c>
      <c r="M73" s="102">
        <v>17.602293387314525</v>
      </c>
      <c r="N73" s="102">
        <v>16.322819434532708</v>
      </c>
      <c r="O73" s="102">
        <v>15.294980770957956</v>
      </c>
      <c r="P73" s="102">
        <v>0</v>
      </c>
      <c r="Q73" s="102">
        <v>0</v>
      </c>
      <c r="R73" s="102">
        <v>13.700801456134551</v>
      </c>
      <c r="S73" s="102">
        <v>13.444752876983367</v>
      </c>
      <c r="T73" s="102">
        <v>13.065026615804172</v>
      </c>
      <c r="U73" s="102">
        <v>12.82788420304294</v>
      </c>
      <c r="V73" s="102">
        <v>12.562233755312512</v>
      </c>
      <c r="W73" s="102">
        <v>0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13.545929887261124</v>
      </c>
      <c r="D74" s="105">
        <v>14.347465655170755</v>
      </c>
      <c r="E74" s="105">
        <v>13.208261661629882</v>
      </c>
      <c r="F74" s="105">
        <v>14.076249809564274</v>
      </c>
      <c r="G74" s="105">
        <v>0</v>
      </c>
      <c r="H74" s="105">
        <v>0</v>
      </c>
      <c r="I74" s="105">
        <v>0</v>
      </c>
      <c r="J74" s="105">
        <v>11.873057847544269</v>
      </c>
      <c r="K74" s="105">
        <v>11.340090294350365</v>
      </c>
      <c r="L74" s="105">
        <v>0</v>
      </c>
      <c r="M74" s="105">
        <v>12.885047307951073</v>
      </c>
      <c r="N74" s="105">
        <v>11.793327599298191</v>
      </c>
      <c r="O74" s="105">
        <v>11.165474803011428</v>
      </c>
      <c r="P74" s="105">
        <v>0</v>
      </c>
      <c r="Q74" s="105">
        <v>0</v>
      </c>
      <c r="R74" s="105">
        <v>10.50716705167129</v>
      </c>
      <c r="S74" s="105">
        <v>10.472458209223703</v>
      </c>
      <c r="T74" s="105">
        <v>10.241157086676779</v>
      </c>
      <c r="U74" s="105">
        <v>10.223571714382361</v>
      </c>
      <c r="V74" s="105">
        <v>10.164393304259583</v>
      </c>
      <c r="W74" s="105">
        <v>0</v>
      </c>
      <c r="X74" s="105">
        <v>5.6598612478416257</v>
      </c>
      <c r="Y74" s="105">
        <v>6.2077606186975425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3.0394914006797311</v>
      </c>
      <c r="D75" s="99">
        <v>3.712809268227002</v>
      </c>
      <c r="E75" s="99">
        <v>2.893706881894563</v>
      </c>
      <c r="F75" s="99">
        <v>3.7558068341289705</v>
      </c>
      <c r="G75" s="99">
        <v>0</v>
      </c>
      <c r="H75" s="99">
        <v>0</v>
      </c>
      <c r="I75" s="99">
        <v>0</v>
      </c>
      <c r="J75" s="99">
        <v>3.0221285134874885</v>
      </c>
      <c r="K75" s="99">
        <v>2.3207033646398312</v>
      </c>
      <c r="L75" s="99">
        <v>0</v>
      </c>
      <c r="M75" s="99">
        <v>3.06715351831981</v>
      </c>
      <c r="N75" s="99">
        <v>2.0535909886772616</v>
      </c>
      <c r="O75" s="99">
        <v>1.8136215940906084</v>
      </c>
      <c r="P75" s="99">
        <v>0</v>
      </c>
      <c r="Q75" s="99">
        <v>0</v>
      </c>
      <c r="R75" s="99">
        <v>1.7083770979008834</v>
      </c>
      <c r="S75" s="99">
        <v>1.8419572751141451</v>
      </c>
      <c r="T75" s="99">
        <v>1.6274961838664967</v>
      </c>
      <c r="U75" s="99">
        <v>1.907626145640555</v>
      </c>
      <c r="V75" s="99">
        <v>2.0848657119514926</v>
      </c>
      <c r="W75" s="99">
        <v>0</v>
      </c>
      <c r="X75" s="99">
        <v>6.6566615380173208E-2</v>
      </c>
      <c r="Y75" s="99">
        <v>1.2935733064675334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10.506438486581395</v>
      </c>
      <c r="D76" s="99">
        <v>10.634656386943751</v>
      </c>
      <c r="E76" s="99">
        <v>10.314554779735317</v>
      </c>
      <c r="F76" s="99">
        <v>10.320442975435304</v>
      </c>
      <c r="G76" s="99">
        <v>0</v>
      </c>
      <c r="H76" s="99">
        <v>0</v>
      </c>
      <c r="I76" s="99">
        <v>0</v>
      </c>
      <c r="J76" s="99">
        <v>8.8509293340567794</v>
      </c>
      <c r="K76" s="99">
        <v>9.0193869297105334</v>
      </c>
      <c r="L76" s="99">
        <v>0</v>
      </c>
      <c r="M76" s="99">
        <v>9.8178937896312632</v>
      </c>
      <c r="N76" s="99">
        <v>9.7397366106209304</v>
      </c>
      <c r="O76" s="99">
        <v>9.3518532089208222</v>
      </c>
      <c r="P76" s="99">
        <v>0</v>
      </c>
      <c r="Q76" s="99">
        <v>0</v>
      </c>
      <c r="R76" s="99">
        <v>8.7987899537704077</v>
      </c>
      <c r="S76" s="99">
        <v>8.6305009341095591</v>
      </c>
      <c r="T76" s="99">
        <v>8.6136609028102828</v>
      </c>
      <c r="U76" s="99">
        <v>8.3159455687418031</v>
      </c>
      <c r="V76" s="99">
        <v>8.0795275923080911</v>
      </c>
      <c r="W76" s="99">
        <v>0</v>
      </c>
      <c r="X76" s="99">
        <v>5.5932946324614532</v>
      </c>
      <c r="Y76" s="99">
        <v>4.914187312230009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10.594822135238198</v>
      </c>
      <c r="D77" s="123">
        <v>10.588762674198074</v>
      </c>
      <c r="E77" s="123">
        <v>10.019490998944445</v>
      </c>
      <c r="F77" s="123">
        <v>10.221182395339053</v>
      </c>
      <c r="G77" s="123">
        <v>10.403308747094007</v>
      </c>
      <c r="H77" s="123">
        <v>10.113787393596242</v>
      </c>
      <c r="I77" s="123">
        <v>8.5803038356684969</v>
      </c>
      <c r="J77" s="123">
        <v>7.4608371490870269</v>
      </c>
      <c r="K77" s="123">
        <v>7.8536628624426816</v>
      </c>
      <c r="L77" s="123">
        <v>7.6412271885215031</v>
      </c>
      <c r="M77" s="123">
        <v>8.1397285754211826</v>
      </c>
      <c r="N77" s="123">
        <v>6.3276778253891592</v>
      </c>
      <c r="O77" s="123">
        <v>6.8841484339100569</v>
      </c>
      <c r="P77" s="123">
        <v>6.1578515029153582</v>
      </c>
      <c r="Q77" s="123">
        <v>6.2466032706878174</v>
      </c>
      <c r="R77" s="123">
        <v>6.5804527687089314</v>
      </c>
      <c r="S77" s="123">
        <v>7.3461267503395771</v>
      </c>
      <c r="T77" s="123">
        <v>7.0780839627159597</v>
      </c>
      <c r="U77" s="123">
        <v>7.1823974075490851</v>
      </c>
      <c r="V77" s="123">
        <v>7.4836962558928226</v>
      </c>
      <c r="W77" s="123">
        <v>6.8326903456226029</v>
      </c>
      <c r="X77" s="123">
        <v>5.263452974032937</v>
      </c>
      <c r="Y77" s="123">
        <v>4.775207035477135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10.858171076217584</v>
      </c>
      <c r="D78" s="99">
        <v>10.932696892225946</v>
      </c>
      <c r="E78" s="99">
        <v>10.702091229548291</v>
      </c>
      <c r="F78" s="99">
        <v>10.550901535463554</v>
      </c>
      <c r="G78" s="99">
        <v>10.812182947576417</v>
      </c>
      <c r="H78" s="99">
        <v>10.474767892048741</v>
      </c>
      <c r="I78" s="99">
        <v>8.8353656490921608</v>
      </c>
      <c r="J78" s="99">
        <v>7.7414937329575935</v>
      </c>
      <c r="K78" s="99">
        <v>7.905045312877248</v>
      </c>
      <c r="L78" s="99">
        <v>8.027033145862509</v>
      </c>
      <c r="M78" s="99">
        <v>8.2506695634981302</v>
      </c>
      <c r="N78" s="99">
        <v>6.4424292341432592</v>
      </c>
      <c r="O78" s="99">
        <v>6.9922106062563314</v>
      </c>
      <c r="P78" s="99">
        <v>6.222355006303296</v>
      </c>
      <c r="Q78" s="99">
        <v>6.4665268665221856</v>
      </c>
      <c r="R78" s="99">
        <v>6.5897902443190626</v>
      </c>
      <c r="S78" s="99">
        <v>7.3661587370708332</v>
      </c>
      <c r="T78" s="99">
        <v>7.1650200547637537</v>
      </c>
      <c r="U78" s="99">
        <v>7.1992777442072233</v>
      </c>
      <c r="V78" s="99">
        <v>7.6271562696858091</v>
      </c>
      <c r="W78" s="99">
        <v>7.1116763448296023</v>
      </c>
      <c r="X78" s="99">
        <v>5.582474249325279</v>
      </c>
      <c r="Y78" s="99">
        <v>5.0673012248309437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8.8041878648466625</v>
      </c>
      <c r="D79" s="110">
        <v>8.8418350067018938</v>
      </c>
      <c r="E79" s="110">
        <v>7.9746679877478215</v>
      </c>
      <c r="F79" s="110">
        <v>9.5100350570736989</v>
      </c>
      <c r="G79" s="110">
        <v>7.6420902344336259</v>
      </c>
      <c r="H79" s="110">
        <v>8.2294511563718018</v>
      </c>
      <c r="I79" s="110">
        <v>7.4958607799250974</v>
      </c>
      <c r="J79" s="110">
        <v>6.6194799292719946</v>
      </c>
      <c r="K79" s="110">
        <v>6.5743164577606539</v>
      </c>
      <c r="L79" s="110">
        <v>6.0986206424775684</v>
      </c>
      <c r="M79" s="110">
        <v>5.9680540221620832</v>
      </c>
      <c r="N79" s="110">
        <v>5.1267112276939866</v>
      </c>
      <c r="O79" s="110">
        <v>5.733856106023361</v>
      </c>
      <c r="P79" s="110">
        <v>4.7252573989379529</v>
      </c>
      <c r="Q79" s="110">
        <v>5.0252548615125141</v>
      </c>
      <c r="R79" s="110">
        <v>4.8410046105846023</v>
      </c>
      <c r="S79" s="110">
        <v>5.5689889916145177</v>
      </c>
      <c r="T79" s="110">
        <v>5.3852296467549632</v>
      </c>
      <c r="U79" s="110">
        <v>5.2607527869721551</v>
      </c>
      <c r="V79" s="110">
        <v>5.3832213260438646</v>
      </c>
      <c r="W79" s="110">
        <v>4.9587723963772925</v>
      </c>
      <c r="X79" s="110">
        <v>3.6954646290781699</v>
      </c>
      <c r="Y79" s="110">
        <v>3.8844349321679106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109.45084257925802</v>
      </c>
      <c r="D81" s="118">
        <f t="shared" si="28"/>
        <v>125.76148521985189</v>
      </c>
      <c r="E81" s="118">
        <f t="shared" si="28"/>
        <v>160.25849338557666</v>
      </c>
      <c r="F81" s="118">
        <f t="shared" si="28"/>
        <v>102.81168796558225</v>
      </c>
      <c r="G81" s="118">
        <f t="shared" si="28"/>
        <v>126.29426711650936</v>
      </c>
      <c r="H81" s="118">
        <f t="shared" si="28"/>
        <v>119.45103814828926</v>
      </c>
      <c r="I81" s="118">
        <f t="shared" si="28"/>
        <v>128.23136427338787</v>
      </c>
      <c r="J81" s="118">
        <f t="shared" si="28"/>
        <v>139.13806391446622</v>
      </c>
      <c r="K81" s="118">
        <f t="shared" si="28"/>
        <v>128.88051230233438</v>
      </c>
      <c r="L81" s="118">
        <f t="shared" si="28"/>
        <v>120.12709440626207</v>
      </c>
      <c r="M81" s="118">
        <f t="shared" si="28"/>
        <v>84.616584886521395</v>
      </c>
      <c r="N81" s="118">
        <f t="shared" si="28"/>
        <v>108.55703175043789</v>
      </c>
      <c r="O81" s="118">
        <f t="shared" si="28"/>
        <v>104.57993969722966</v>
      </c>
      <c r="P81" s="118">
        <f t="shared" si="28"/>
        <v>85.514984866763413</v>
      </c>
      <c r="Q81" s="118">
        <f t="shared" si="28"/>
        <v>90.505016104037907</v>
      </c>
      <c r="R81" s="118">
        <f t="shared" ref="R81:V81" si="29">R82+R85+R87+R100</f>
        <v>84.604043196851052</v>
      </c>
      <c r="S81" s="118">
        <f t="shared" si="29"/>
        <v>86.813292221204847</v>
      </c>
      <c r="T81" s="118">
        <f t="shared" si="29"/>
        <v>78.402503000814903</v>
      </c>
      <c r="U81" s="118">
        <f t="shared" si="29"/>
        <v>73.421368119318501</v>
      </c>
      <c r="V81" s="118">
        <f t="shared" si="29"/>
        <v>67.084903064383383</v>
      </c>
      <c r="W81" s="118">
        <f t="shared" ref="W81:Y81" si="30">W82+W85+W87+W100</f>
        <v>65.009410513196954</v>
      </c>
      <c r="X81" s="118">
        <f t="shared" si="30"/>
        <v>51.762897220705639</v>
      </c>
      <c r="Y81" s="118">
        <f t="shared" si="30"/>
        <v>42.462411273196977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79.077020666168423</v>
      </c>
      <c r="D82" s="123">
        <f t="shared" si="31"/>
        <v>93.879112543259183</v>
      </c>
      <c r="E82" s="123">
        <f t="shared" si="31"/>
        <v>126.53741889587076</v>
      </c>
      <c r="F82" s="123">
        <f t="shared" si="31"/>
        <v>71.034792768884088</v>
      </c>
      <c r="G82" s="123">
        <f t="shared" si="31"/>
        <v>98.284861228724282</v>
      </c>
      <c r="H82" s="123">
        <f t="shared" si="31"/>
        <v>91.143164926546177</v>
      </c>
      <c r="I82" s="123">
        <f t="shared" si="31"/>
        <v>102.46331517717049</v>
      </c>
      <c r="J82" s="123">
        <f t="shared" si="31"/>
        <v>113.89393277355752</v>
      </c>
      <c r="K82" s="123">
        <f t="shared" si="31"/>
        <v>104.97665602513557</v>
      </c>
      <c r="L82" s="123">
        <f t="shared" si="31"/>
        <v>97.115275247109025</v>
      </c>
      <c r="M82" s="123">
        <f t="shared" si="31"/>
        <v>59.513136356298261</v>
      </c>
      <c r="N82" s="123">
        <f t="shared" si="31"/>
        <v>85.459589861181414</v>
      </c>
      <c r="O82" s="123">
        <f t="shared" si="31"/>
        <v>83.004599856417428</v>
      </c>
      <c r="P82" s="123">
        <f t="shared" si="31"/>
        <v>65.815568303099354</v>
      </c>
      <c r="Q82" s="123">
        <f t="shared" si="31"/>
        <v>71.301346352068364</v>
      </c>
      <c r="R82" s="123">
        <f t="shared" ref="R82:V82" si="32">SUM(R83:R84)</f>
        <v>65.458889035177521</v>
      </c>
      <c r="S82" s="123">
        <f t="shared" si="32"/>
        <v>66.929808508747726</v>
      </c>
      <c r="T82" s="123">
        <f t="shared" si="32"/>
        <v>58.46603873027555</v>
      </c>
      <c r="U82" s="123">
        <f t="shared" si="32"/>
        <v>54.52296568735666</v>
      </c>
      <c r="V82" s="123">
        <f t="shared" si="32"/>
        <v>49.318142170718474</v>
      </c>
      <c r="W82" s="123">
        <f t="shared" ref="W82:Y82" si="33">SUM(W83:W84)</f>
        <v>50.054955394765933</v>
      </c>
      <c r="X82" s="123">
        <f t="shared" si="33"/>
        <v>39.501518474806915</v>
      </c>
      <c r="Y82" s="123">
        <f t="shared" si="33"/>
        <v>31.153348308962304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78.634829690874938</v>
      </c>
      <c r="D83" s="99">
        <v>93.350049213019147</v>
      </c>
      <c r="E83" s="99">
        <v>125.88128101407045</v>
      </c>
      <c r="F83" s="99">
        <v>70.637037013114323</v>
      </c>
      <c r="G83" s="99">
        <v>97.731582273162488</v>
      </c>
      <c r="H83" s="99">
        <v>90.636146498043587</v>
      </c>
      <c r="I83" s="99">
        <v>101.90208775353315</v>
      </c>
      <c r="J83" s="99">
        <v>113.28723331818124</v>
      </c>
      <c r="K83" s="99">
        <v>104.41671209220709</v>
      </c>
      <c r="L83" s="99">
        <v>96.571939577872712</v>
      </c>
      <c r="M83" s="99">
        <v>59.174210694334057</v>
      </c>
      <c r="N83" s="99">
        <v>85.000368084744792</v>
      </c>
      <c r="O83" s="99">
        <v>82.525645972146378</v>
      </c>
      <c r="P83" s="99">
        <v>65.422207203508705</v>
      </c>
      <c r="Q83" s="99">
        <v>70.913404796216511</v>
      </c>
      <c r="R83" s="99">
        <v>65.098134245263026</v>
      </c>
      <c r="S83" s="99">
        <v>66.557145633509023</v>
      </c>
      <c r="T83" s="99">
        <v>58.137987952191871</v>
      </c>
      <c r="U83" s="99">
        <v>54.210097200137142</v>
      </c>
      <c r="V83" s="99">
        <v>49.032733138856912</v>
      </c>
      <c r="W83" s="99">
        <v>49.681726608111603</v>
      </c>
      <c r="X83" s="99">
        <v>39.193363559817413</v>
      </c>
      <c r="Y83" s="99">
        <v>30.919961028975624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0.44219097529349194</v>
      </c>
      <c r="D84" s="99">
        <v>0.52906333024003782</v>
      </c>
      <c r="E84" s="99">
        <v>0.65613788180030197</v>
      </c>
      <c r="F84" s="99">
        <v>0.39775575576976141</v>
      </c>
      <c r="G84" s="99">
        <v>0.55327895556179696</v>
      </c>
      <c r="H84" s="99">
        <v>0.50701842850258527</v>
      </c>
      <c r="I84" s="99">
        <v>0.5612274236373318</v>
      </c>
      <c r="J84" s="99">
        <v>0.606699455376285</v>
      </c>
      <c r="K84" s="99">
        <v>0.55994393292847311</v>
      </c>
      <c r="L84" s="99">
        <v>0.54333566923631649</v>
      </c>
      <c r="M84" s="99">
        <v>0.33892566196420432</v>
      </c>
      <c r="N84" s="99">
        <v>0.45922177643662809</v>
      </c>
      <c r="O84" s="99">
        <v>0.4789538842710474</v>
      </c>
      <c r="P84" s="99">
        <v>0.39336109959064286</v>
      </c>
      <c r="Q84" s="99">
        <v>0.3879415558518462</v>
      </c>
      <c r="R84" s="99">
        <v>0.36075478991449944</v>
      </c>
      <c r="S84" s="99">
        <v>0.37266287523870678</v>
      </c>
      <c r="T84" s="99">
        <v>0.32805077808367705</v>
      </c>
      <c r="U84" s="99">
        <v>0.31286848721951727</v>
      </c>
      <c r="V84" s="99">
        <v>0.28540903186156047</v>
      </c>
      <c r="W84" s="99">
        <v>0.37322878665432702</v>
      </c>
      <c r="X84" s="99">
        <v>0.30815491498949787</v>
      </c>
      <c r="Y84" s="99">
        <v>0.23338727998667788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0.91777940503646316</v>
      </c>
      <c r="D85" s="123">
        <f t="shared" si="34"/>
        <v>1.774775617756682</v>
      </c>
      <c r="E85" s="123">
        <f t="shared" si="34"/>
        <v>5.1382838166256324</v>
      </c>
      <c r="F85" s="123">
        <f t="shared" si="34"/>
        <v>1.0168378832320353</v>
      </c>
      <c r="G85" s="123">
        <f t="shared" si="34"/>
        <v>0.93903927443027613</v>
      </c>
      <c r="H85" s="123">
        <f t="shared" si="34"/>
        <v>1.3144681600295911</v>
      </c>
      <c r="I85" s="123">
        <f t="shared" si="34"/>
        <v>1.4048704135501198</v>
      </c>
      <c r="J85" s="123">
        <f t="shared" si="34"/>
        <v>1.8284651466499391</v>
      </c>
      <c r="K85" s="123">
        <f t="shared" si="34"/>
        <v>1.3564416705015454</v>
      </c>
      <c r="L85" s="123">
        <f t="shared" si="34"/>
        <v>0.59977155236933422</v>
      </c>
      <c r="M85" s="123">
        <f t="shared" si="34"/>
        <v>0.6510308862048052</v>
      </c>
      <c r="N85" s="123">
        <f t="shared" si="34"/>
        <v>1.4904232377368465</v>
      </c>
      <c r="O85" s="123">
        <f t="shared" si="34"/>
        <v>0.97523248977707488</v>
      </c>
      <c r="P85" s="123">
        <f t="shared" si="34"/>
        <v>0.19526277169518347</v>
      </c>
      <c r="Q85" s="123">
        <f t="shared" si="34"/>
        <v>0.34837923549504274</v>
      </c>
      <c r="R85" s="123">
        <f t="shared" si="34"/>
        <v>0.75458014092882886</v>
      </c>
      <c r="S85" s="123">
        <f t="shared" si="34"/>
        <v>1.0471713204251203</v>
      </c>
      <c r="T85" s="123">
        <f t="shared" si="34"/>
        <v>1.4497814556804689</v>
      </c>
      <c r="U85" s="123">
        <f t="shared" si="34"/>
        <v>1.0608860068241828</v>
      </c>
      <c r="V85" s="123">
        <f t="shared" si="34"/>
        <v>0.5854002732333593</v>
      </c>
      <c r="W85" s="123">
        <f t="shared" si="34"/>
        <v>0.17181308432879633</v>
      </c>
      <c r="X85" s="123">
        <f t="shared" si="34"/>
        <v>0.40579187770093333</v>
      </c>
      <c r="Y85" s="123">
        <f t="shared" si="34"/>
        <v>0.17662648974135714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0.91777940503646316</v>
      </c>
      <c r="D86" s="99">
        <f>RES_hhdet_in_fech!D86/RES_summary!D$21</f>
        <v>1.774775617756682</v>
      </c>
      <c r="E86" s="99">
        <f>RES_hhdet_in_fech!E86/RES_summary!E$21</f>
        <v>5.1382838166256324</v>
      </c>
      <c r="F86" s="99">
        <f>RES_hhdet_in_fech!F86/RES_summary!F$21</f>
        <v>1.0168378832320353</v>
      </c>
      <c r="G86" s="99">
        <f>RES_hhdet_in_fech!G86/RES_summary!G$21</f>
        <v>0.93903927443027613</v>
      </c>
      <c r="H86" s="99">
        <f>RES_hhdet_in_fech!H86/RES_summary!H$21</f>
        <v>1.3144681600295911</v>
      </c>
      <c r="I86" s="99">
        <f>RES_hhdet_in_fech!I86/RES_summary!I$21</f>
        <v>1.4048704135501198</v>
      </c>
      <c r="J86" s="99">
        <f>RES_hhdet_in_fech!J86/RES_summary!J$21</f>
        <v>1.8284651466499391</v>
      </c>
      <c r="K86" s="99">
        <f>RES_hhdet_in_fech!K86/RES_summary!K$21</f>
        <v>1.3564416705015454</v>
      </c>
      <c r="L86" s="99">
        <f>RES_hhdet_in_fech!L86/RES_summary!L$21</f>
        <v>0.59977155236933422</v>
      </c>
      <c r="M86" s="99">
        <f>RES_hhdet_in_fech!M86/RES_summary!M$21</f>
        <v>0.6510308862048052</v>
      </c>
      <c r="N86" s="99">
        <f>RES_hhdet_in_fech!N86/RES_summary!N$21</f>
        <v>1.4904232377368465</v>
      </c>
      <c r="O86" s="99">
        <f>RES_hhdet_in_fech!O86/RES_summary!O$21</f>
        <v>0.97523248977707488</v>
      </c>
      <c r="P86" s="99">
        <f>RES_hhdet_in_fech!P86/RES_summary!P$21</f>
        <v>0.19526277169518347</v>
      </c>
      <c r="Q86" s="99">
        <f>RES_hhdet_in_fech!Q86/RES_summary!Q$21</f>
        <v>0.34837923549504274</v>
      </c>
      <c r="R86" s="99">
        <f>RES_hhdet_in_fech!R86/RES_summary!R$21</f>
        <v>0.75458014092882886</v>
      </c>
      <c r="S86" s="99">
        <f>RES_hhdet_in_fech!S86/RES_summary!S$21</f>
        <v>1.0471713204251203</v>
      </c>
      <c r="T86" s="99">
        <f>RES_hhdet_in_fech!T86/RES_summary!T$21</f>
        <v>1.4497814556804689</v>
      </c>
      <c r="U86" s="99">
        <f>RES_hhdet_in_fech!U86/RES_summary!U$21</f>
        <v>1.0608860068241828</v>
      </c>
      <c r="V86" s="99">
        <f>RES_hhdet_in_fech!V86/RES_summary!V$21</f>
        <v>0.5854002732333593</v>
      </c>
      <c r="W86" s="99">
        <f>RES_hhdet_in_fech!W86/RES_summary!W$21</f>
        <v>0.17181308432879633</v>
      </c>
      <c r="X86" s="99">
        <f>RES_hhdet_in_fech!X86/RES_summary!X$21</f>
        <v>0.40579187770093333</v>
      </c>
      <c r="Y86" s="99">
        <f>RES_hhdet_in_fech!Y86/RES_summary!Y$21</f>
        <v>0.17662648974135714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20.0302255039093</v>
      </c>
      <c r="D87" s="123">
        <v>20.485508433064933</v>
      </c>
      <c r="E87" s="123">
        <v>19.477083722900254</v>
      </c>
      <c r="F87" s="123">
        <v>20.570870599854416</v>
      </c>
      <c r="G87" s="123">
        <v>18.577260345613105</v>
      </c>
      <c r="H87" s="123">
        <v>18.240525097576768</v>
      </c>
      <c r="I87" s="123">
        <v>16.33767376821924</v>
      </c>
      <c r="J87" s="123">
        <v>15.601159997114445</v>
      </c>
      <c r="K87" s="123">
        <v>15.35379443108677</v>
      </c>
      <c r="L87" s="123">
        <v>15.645670443642105</v>
      </c>
      <c r="M87" s="123">
        <v>17.832832947260162</v>
      </c>
      <c r="N87" s="123">
        <v>15.793646654372241</v>
      </c>
      <c r="O87" s="123">
        <v>14.507252244600418</v>
      </c>
      <c r="P87" s="123">
        <v>13.876706505066014</v>
      </c>
      <c r="Q87" s="123">
        <v>13.306272140893055</v>
      </c>
      <c r="R87" s="123">
        <v>12.792417096252461</v>
      </c>
      <c r="S87" s="123">
        <v>12.784080416707894</v>
      </c>
      <c r="T87" s="123">
        <v>12.426574813741256</v>
      </c>
      <c r="U87" s="123">
        <v>11.908902350588614</v>
      </c>
      <c r="V87" s="123">
        <v>11.059013393766874</v>
      </c>
      <c r="W87" s="123">
        <v>9.0792116036557164</v>
      </c>
      <c r="X87" s="123">
        <v>6.9893529916980279</v>
      </c>
      <c r="Y87" s="123">
        <v>6.6025222678103974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18.457376576403579</v>
      </c>
      <c r="D88" s="99">
        <v>22.793872571061076</v>
      </c>
      <c r="E88" s="99">
        <v>21.054237451322876</v>
      </c>
      <c r="F88" s="99">
        <v>18.731850462727767</v>
      </c>
      <c r="G88" s="99">
        <v>18.655651631037163</v>
      </c>
      <c r="H88" s="99">
        <v>19.556361502591837</v>
      </c>
      <c r="I88" s="99">
        <v>16.688910346049678</v>
      </c>
      <c r="J88" s="99">
        <v>15.938463402017897</v>
      </c>
      <c r="K88" s="99">
        <v>14.862178036168526</v>
      </c>
      <c r="L88" s="99">
        <v>15.584763055392548</v>
      </c>
      <c r="M88" s="99">
        <v>16.546211023683394</v>
      </c>
      <c r="N88" s="99">
        <v>15.40103818728209</v>
      </c>
      <c r="O88" s="99">
        <v>14.412857390146874</v>
      </c>
      <c r="P88" s="99">
        <v>14.488416870070845</v>
      </c>
      <c r="Q88" s="99">
        <v>13.381577173188331</v>
      </c>
      <c r="R88" s="99">
        <v>12.560019840634899</v>
      </c>
      <c r="S88" s="99">
        <v>13.225380145997097</v>
      </c>
      <c r="T88" s="99">
        <v>12.113613150441918</v>
      </c>
      <c r="U88" s="99">
        <v>11.50145008063736</v>
      </c>
      <c r="V88" s="99">
        <v>10.087486937720058</v>
      </c>
      <c r="W88" s="99">
        <v>9.3623137365891438</v>
      </c>
      <c r="X88" s="99">
        <v>7.4307712422387127</v>
      </c>
      <c r="Y88" s="99">
        <v>6.6664030697851056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12.009453763407231</v>
      </c>
      <c r="D89" s="99">
        <v>15.336384377931113</v>
      </c>
      <c r="E89" s="99">
        <v>14.146837245440032</v>
      </c>
      <c r="F89" s="99">
        <v>13.062128506693693</v>
      </c>
      <c r="G89" s="99">
        <v>13.006408778534357</v>
      </c>
      <c r="H89" s="99">
        <v>13.83882322851912</v>
      </c>
      <c r="I89" s="99">
        <v>11.943286407942695</v>
      </c>
      <c r="J89" s="99">
        <v>11.790973037727046</v>
      </c>
      <c r="K89" s="99">
        <v>10.985601460285793</v>
      </c>
      <c r="L89" s="99">
        <v>11.673428799001666</v>
      </c>
      <c r="M89" s="99">
        <v>12.727940717672388</v>
      </c>
      <c r="N89" s="99">
        <v>11.788550217451958</v>
      </c>
      <c r="O89" s="99">
        <v>11.117321096009146</v>
      </c>
      <c r="P89" s="99">
        <v>11.58481076388356</v>
      </c>
      <c r="Q89" s="99">
        <v>10.566158435860103</v>
      </c>
      <c r="R89" s="99">
        <v>10.047327322026151</v>
      </c>
      <c r="S89" s="99">
        <v>10.803165135898551</v>
      </c>
      <c r="T89" s="99">
        <v>10.017012474986293</v>
      </c>
      <c r="U89" s="99">
        <v>9.7010694488028335</v>
      </c>
      <c r="V89" s="99">
        <v>8.6334374511669196</v>
      </c>
      <c r="W89" s="99">
        <v>8.199734603191752</v>
      </c>
      <c r="X89" s="99">
        <v>6.443248425296777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2.9436332604618061</v>
      </c>
      <c r="D90" s="102">
        <v>4.2543014202747935</v>
      </c>
      <c r="E90" s="102">
        <v>3.2865292441169154</v>
      </c>
      <c r="F90" s="102">
        <v>3.6236517920017102</v>
      </c>
      <c r="G90" s="102">
        <v>3.0176847731272205</v>
      </c>
      <c r="H90" s="102">
        <v>3.0949023585776203</v>
      </c>
      <c r="I90" s="102">
        <v>2.4429812271967193</v>
      </c>
      <c r="J90" s="102">
        <v>2.9476408745095117</v>
      </c>
      <c r="K90" s="102">
        <v>2.1750860570624972</v>
      </c>
      <c r="L90" s="102">
        <v>2.1798619767328926</v>
      </c>
      <c r="M90" s="102">
        <v>2.8801362568807614</v>
      </c>
      <c r="N90" s="102">
        <v>1.9485772228827614</v>
      </c>
      <c r="O90" s="102">
        <v>1.7232204118379417</v>
      </c>
      <c r="P90" s="102">
        <v>2.9302491555952677</v>
      </c>
      <c r="Q90" s="102">
        <v>1.7510547280604005</v>
      </c>
      <c r="R90" s="102">
        <v>1.562044691480196</v>
      </c>
      <c r="S90" s="102">
        <v>1.8231456221755644</v>
      </c>
      <c r="T90" s="102">
        <v>1.5174835827086917</v>
      </c>
      <c r="U90" s="102">
        <v>1.6945039134415578</v>
      </c>
      <c r="V90" s="102">
        <v>1.6275431893538785</v>
      </c>
      <c r="W90" s="102">
        <v>2.0409201645324919</v>
      </c>
      <c r="X90" s="102">
        <v>0.80236352379959563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9.0658205029454262</v>
      </c>
      <c r="D91" s="105">
        <v>11.082082957656317</v>
      </c>
      <c r="E91" s="105">
        <v>10.860308001323119</v>
      </c>
      <c r="F91" s="105">
        <v>9.4384767146919835</v>
      </c>
      <c r="G91" s="105">
        <v>9.9887240054071338</v>
      </c>
      <c r="H91" s="105">
        <v>10.743920869941498</v>
      </c>
      <c r="I91" s="105">
        <v>9.5003051807459755</v>
      </c>
      <c r="J91" s="105">
        <v>8.8433321632175375</v>
      </c>
      <c r="K91" s="105">
        <v>8.8105154032232935</v>
      </c>
      <c r="L91" s="105">
        <v>9.4935668222687735</v>
      </c>
      <c r="M91" s="105">
        <v>9.8478044607916253</v>
      </c>
      <c r="N91" s="105">
        <v>9.8399729945691981</v>
      </c>
      <c r="O91" s="105">
        <v>9.3941006841712031</v>
      </c>
      <c r="P91" s="105">
        <v>8.6545616082882937</v>
      </c>
      <c r="Q91" s="105">
        <v>8.8151037077997021</v>
      </c>
      <c r="R91" s="105">
        <v>8.4852826305459548</v>
      </c>
      <c r="S91" s="105">
        <v>8.9800195137229863</v>
      </c>
      <c r="T91" s="105">
        <v>8.4995288922776009</v>
      </c>
      <c r="U91" s="105">
        <v>8.0065655353612737</v>
      </c>
      <c r="V91" s="105">
        <v>7.0058942618130411</v>
      </c>
      <c r="W91" s="105">
        <v>6.1588144386592605</v>
      </c>
      <c r="X91" s="105">
        <v>5.6408849014971807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21.897193138666115</v>
      </c>
      <c r="D92" s="102">
        <v>21.465897204798107</v>
      </c>
      <c r="E92" s="102">
        <v>20.868641904655394</v>
      </c>
      <c r="F92" s="102">
        <v>23.386335323210769</v>
      </c>
      <c r="G92" s="102">
        <v>21.015904513938089</v>
      </c>
      <c r="H92" s="102">
        <v>20.312539452173283</v>
      </c>
      <c r="I92" s="102">
        <v>18.269240524305474</v>
      </c>
      <c r="J92" s="102">
        <v>17.1640001098169</v>
      </c>
      <c r="K92" s="102">
        <v>17.055068165784153</v>
      </c>
      <c r="L92" s="102">
        <v>18.26860364156461</v>
      </c>
      <c r="M92" s="102">
        <v>19.886033549497995</v>
      </c>
      <c r="N92" s="102">
        <v>17.940822985176084</v>
      </c>
      <c r="O92" s="102">
        <v>16.437227070771481</v>
      </c>
      <c r="P92" s="102">
        <v>14.345122344965811</v>
      </c>
      <c r="Q92" s="102">
        <v>13.901721293394809</v>
      </c>
      <c r="R92" s="102">
        <v>13.79369522500185</v>
      </c>
      <c r="S92" s="102">
        <v>13.685266219643784</v>
      </c>
      <c r="T92" s="102">
        <v>13.355859191239444</v>
      </c>
      <c r="U92" s="102">
        <v>12.414062094092284</v>
      </c>
      <c r="V92" s="102">
        <v>11.365087773204792</v>
      </c>
      <c r="W92" s="102">
        <v>9.7064156904852243</v>
      </c>
      <c r="X92" s="102">
        <v>8.0417558053521052</v>
      </c>
      <c r="Y92" s="102">
        <v>7.3656348254064676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14.275630573724053</v>
      </c>
      <c r="D93" s="105">
        <v>14.265771065883584</v>
      </c>
      <c r="E93" s="105">
        <v>13.643749120923632</v>
      </c>
      <c r="F93" s="105">
        <v>15.692294730801592</v>
      </c>
      <c r="G93" s="105">
        <v>13.87533873772303</v>
      </c>
      <c r="H93" s="105">
        <v>13.421874777197473</v>
      </c>
      <c r="I93" s="105">
        <v>12.035459186309033</v>
      </c>
      <c r="J93" s="105">
        <v>11.616843933372904</v>
      </c>
      <c r="K93" s="105">
        <v>11.337085819120565</v>
      </c>
      <c r="L93" s="105">
        <v>12.165859495787705</v>
      </c>
      <c r="M93" s="105">
        <v>13.654954750528306</v>
      </c>
      <c r="N93" s="105">
        <v>12.231662939508894</v>
      </c>
      <c r="O93" s="105">
        <v>11.487291768922081</v>
      </c>
      <c r="P93" s="105">
        <v>10.733711528416112</v>
      </c>
      <c r="Q93" s="105">
        <v>10.392303628137761</v>
      </c>
      <c r="R93" s="105">
        <v>10.482328868686185</v>
      </c>
      <c r="S93" s="105">
        <v>10.617199904613706</v>
      </c>
      <c r="T93" s="105">
        <v>10.475742336913811</v>
      </c>
      <c r="U93" s="105">
        <v>9.9177659457025396</v>
      </c>
      <c r="V93" s="105">
        <v>9.2060131611756368</v>
      </c>
      <c r="W93" s="105">
        <v>8.0432213346393056</v>
      </c>
      <c r="X93" s="105">
        <v>6.5449688039675076</v>
      </c>
      <c r="Y93" s="105">
        <v>6.1346474647087534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3.4948900304389259</v>
      </c>
      <c r="D94" s="99">
        <v>4.0047147422170237</v>
      </c>
      <c r="E94" s="99">
        <v>3.2563054992672975</v>
      </c>
      <c r="F94" s="99">
        <v>4.5305413949427873</v>
      </c>
      <c r="G94" s="99">
        <v>3.4036920167254361</v>
      </c>
      <c r="H94" s="99">
        <v>3.2090952164936386</v>
      </c>
      <c r="I94" s="99">
        <v>2.6712691035518037</v>
      </c>
      <c r="J94" s="99">
        <v>3.1674585133913609</v>
      </c>
      <c r="K94" s="99">
        <v>2.4961114522492407</v>
      </c>
      <c r="L94" s="99">
        <v>2.5566073168769554</v>
      </c>
      <c r="M94" s="99">
        <v>3.464762059855337</v>
      </c>
      <c r="N94" s="99">
        <v>2.2696978252038376</v>
      </c>
      <c r="O94" s="99">
        <v>1.966091650725347</v>
      </c>
      <c r="P94" s="99">
        <v>2.8799278161017936</v>
      </c>
      <c r="Q94" s="99">
        <v>1.8104132223798697</v>
      </c>
      <c r="R94" s="99">
        <v>1.7218363826585488</v>
      </c>
      <c r="S94" s="99">
        <v>1.8721597228558775</v>
      </c>
      <c r="T94" s="99">
        <v>1.6791666633660085</v>
      </c>
      <c r="U94" s="99">
        <v>1.829520486464681</v>
      </c>
      <c r="V94" s="99">
        <v>1.8422212787555434</v>
      </c>
      <c r="W94" s="99">
        <v>2.0987082678567264</v>
      </c>
      <c r="X94" s="99">
        <v>0.88248361391878316</v>
      </c>
      <c r="Y94" s="99">
        <v>1.5055773695395458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10.780740543285129</v>
      </c>
      <c r="D95" s="99">
        <v>10.26105632366656</v>
      </c>
      <c r="E95" s="99">
        <v>10.387443621656336</v>
      </c>
      <c r="F95" s="99">
        <v>11.161753335858807</v>
      </c>
      <c r="G95" s="99">
        <v>10.471646720997596</v>
      </c>
      <c r="H95" s="99">
        <v>10.212779560703833</v>
      </c>
      <c r="I95" s="99">
        <v>9.3641900827572311</v>
      </c>
      <c r="J95" s="99">
        <v>8.4493854199815406</v>
      </c>
      <c r="K95" s="99">
        <v>8.8409743668713237</v>
      </c>
      <c r="L95" s="99">
        <v>9.6092521789107526</v>
      </c>
      <c r="M95" s="99">
        <v>10.190192690672969</v>
      </c>
      <c r="N95" s="99">
        <v>9.9619651143050554</v>
      </c>
      <c r="O95" s="99">
        <v>9.521200118196731</v>
      </c>
      <c r="P95" s="99">
        <v>7.8537837123143177</v>
      </c>
      <c r="Q95" s="99">
        <v>8.5818904057578909</v>
      </c>
      <c r="R95" s="99">
        <v>8.7604924860276352</v>
      </c>
      <c r="S95" s="99">
        <v>8.7450401817578278</v>
      </c>
      <c r="T95" s="99">
        <v>8.7965756735478013</v>
      </c>
      <c r="U95" s="99">
        <v>8.0882454592378572</v>
      </c>
      <c r="V95" s="99">
        <v>7.3637918824200952</v>
      </c>
      <c r="W95" s="99">
        <v>5.9445130667825792</v>
      </c>
      <c r="X95" s="99">
        <v>5.6624851900487254</v>
      </c>
      <c r="Y95" s="99">
        <v>4.6290700951692081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19.053859459661378</v>
      </c>
      <c r="D96" s="102">
        <v>19.892937768610899</v>
      </c>
      <c r="E96" s="102">
        <v>18.554835994146874</v>
      </c>
      <c r="F96" s="102">
        <v>19.395257447261983</v>
      </c>
      <c r="G96" s="102">
        <v>18.391732404092796</v>
      </c>
      <c r="H96" s="102">
        <v>18.021317752123686</v>
      </c>
      <c r="I96" s="102">
        <v>16.838557588591513</v>
      </c>
      <c r="J96" s="102">
        <v>16.291669096647521</v>
      </c>
      <c r="K96" s="102">
        <v>15.802306246067026</v>
      </c>
      <c r="L96" s="102">
        <v>16.710770028178956</v>
      </c>
      <c r="M96" s="102">
        <v>17.602293387314528</v>
      </c>
      <c r="N96" s="102">
        <v>16.322819434532704</v>
      </c>
      <c r="O96" s="102">
        <v>15.294980770957961</v>
      </c>
      <c r="P96" s="102">
        <v>15.063625137074432</v>
      </c>
      <c r="Q96" s="102">
        <v>13.986436448241225</v>
      </c>
      <c r="R96" s="102">
        <v>13.700801456134549</v>
      </c>
      <c r="S96" s="102">
        <v>13.444752876983365</v>
      </c>
      <c r="T96" s="102">
        <v>13.065026615804172</v>
      </c>
      <c r="U96" s="102">
        <v>12.82788420304294</v>
      </c>
      <c r="V96" s="102">
        <v>12.562233755312514</v>
      </c>
      <c r="W96" s="102">
        <v>0</v>
      </c>
      <c r="X96" s="102">
        <v>0</v>
      </c>
      <c r="Y96" s="102">
        <v>0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13.545929887261124</v>
      </c>
      <c r="D97" s="105">
        <v>14.347465655170753</v>
      </c>
      <c r="E97" s="105">
        <v>13.208261661629878</v>
      </c>
      <c r="F97" s="105">
        <v>14.076249809564274</v>
      </c>
      <c r="G97" s="105">
        <v>13.174529353684422</v>
      </c>
      <c r="H97" s="105">
        <v>12.905420389886139</v>
      </c>
      <c r="I97" s="105">
        <v>12.022605322246916</v>
      </c>
      <c r="J97" s="105">
        <v>11.873057847544269</v>
      </c>
      <c r="K97" s="105">
        <v>11.340090294350365</v>
      </c>
      <c r="L97" s="105">
        <v>11.987877095851806</v>
      </c>
      <c r="M97" s="105">
        <v>12.885047307951071</v>
      </c>
      <c r="N97" s="105">
        <v>11.793327599298191</v>
      </c>
      <c r="O97" s="105">
        <v>11.165474803011431</v>
      </c>
      <c r="P97" s="105">
        <v>11.573447856408469</v>
      </c>
      <c r="Q97" s="105">
        <v>10.619456215982536</v>
      </c>
      <c r="R97" s="105">
        <v>10.507167051671292</v>
      </c>
      <c r="S97" s="105">
        <v>10.472458209223701</v>
      </c>
      <c r="T97" s="105">
        <v>10.241157086676781</v>
      </c>
      <c r="U97" s="105">
        <v>10.223571714382363</v>
      </c>
      <c r="V97" s="105">
        <v>10.164393304259583</v>
      </c>
      <c r="W97" s="105">
        <v>8.5556387683954167</v>
      </c>
      <c r="X97" s="105">
        <v>5.6598612478416275</v>
      </c>
      <c r="Y97" s="105">
        <v>6.2077606186975416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3.0394914006797302</v>
      </c>
      <c r="D98" s="99">
        <v>3.7128092682270024</v>
      </c>
      <c r="E98" s="99">
        <v>2.893706881894563</v>
      </c>
      <c r="F98" s="99">
        <v>3.7558068341289705</v>
      </c>
      <c r="G98" s="99">
        <v>2.9753562716827804</v>
      </c>
      <c r="H98" s="99">
        <v>2.8434701862985792</v>
      </c>
      <c r="I98" s="99">
        <v>2.4646004192982276</v>
      </c>
      <c r="J98" s="99">
        <v>3.0221285134874885</v>
      </c>
      <c r="K98" s="99">
        <v>2.3207033646398316</v>
      </c>
      <c r="L98" s="99">
        <v>2.3335471510740247</v>
      </c>
      <c r="M98" s="99">
        <v>3.06715351831981</v>
      </c>
      <c r="N98" s="99">
        <v>2.0535909886772612</v>
      </c>
      <c r="O98" s="99">
        <v>1.8136215940906089</v>
      </c>
      <c r="P98" s="99">
        <v>3.0530571282461514</v>
      </c>
      <c r="Q98" s="99">
        <v>1.8280057349251404</v>
      </c>
      <c r="R98" s="99">
        <v>1.7083770979008839</v>
      </c>
      <c r="S98" s="99">
        <v>1.8419572751141449</v>
      </c>
      <c r="T98" s="99">
        <v>1.6274961838664972</v>
      </c>
      <c r="U98" s="99">
        <v>1.907626145640555</v>
      </c>
      <c r="V98" s="99">
        <v>2.0848657119514922</v>
      </c>
      <c r="W98" s="99">
        <v>2.0779981057149741</v>
      </c>
      <c r="X98" s="99">
        <v>6.6566615380173236E-2</v>
      </c>
      <c r="Y98" s="99">
        <v>1.2935733064675334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10.506438486581391</v>
      </c>
      <c r="D99" s="99">
        <v>10.63465638694375</v>
      </c>
      <c r="E99" s="99">
        <v>10.314554779735314</v>
      </c>
      <c r="F99" s="99">
        <v>10.320442975435306</v>
      </c>
      <c r="G99" s="99">
        <v>10.199173082001641</v>
      </c>
      <c r="H99" s="99">
        <v>10.061950203587559</v>
      </c>
      <c r="I99" s="99">
        <v>9.5580049029486869</v>
      </c>
      <c r="J99" s="99">
        <v>8.8509293340567812</v>
      </c>
      <c r="K99" s="99">
        <v>9.0193869297105334</v>
      </c>
      <c r="L99" s="99">
        <v>9.6543299447777819</v>
      </c>
      <c r="M99" s="99">
        <v>9.8178937896312579</v>
      </c>
      <c r="N99" s="99">
        <v>9.7397366106209322</v>
      </c>
      <c r="O99" s="99">
        <v>9.3518532089208204</v>
      </c>
      <c r="P99" s="99">
        <v>8.520390728162317</v>
      </c>
      <c r="Q99" s="99">
        <v>8.7914504810573977</v>
      </c>
      <c r="R99" s="99">
        <v>8.7987899537704077</v>
      </c>
      <c r="S99" s="99">
        <v>8.6305009341095573</v>
      </c>
      <c r="T99" s="99">
        <v>8.6136609028102846</v>
      </c>
      <c r="U99" s="99">
        <v>8.3159455687418067</v>
      </c>
      <c r="V99" s="99">
        <v>8.0795275923080894</v>
      </c>
      <c r="W99" s="99">
        <v>6.4776406626804439</v>
      </c>
      <c r="X99" s="99">
        <v>5.5932946324614541</v>
      </c>
      <c r="Y99" s="99">
        <v>4.914187312230009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9.4258170041438305</v>
      </c>
      <c r="D100" s="123">
        <v>9.6220886257710863</v>
      </c>
      <c r="E100" s="123">
        <v>9.1057069501799948</v>
      </c>
      <c r="F100" s="123">
        <v>10.189186713611718</v>
      </c>
      <c r="G100" s="123">
        <v>8.4931062677417</v>
      </c>
      <c r="H100" s="123">
        <v>8.7528799641367172</v>
      </c>
      <c r="I100" s="123">
        <v>8.0255049144480317</v>
      </c>
      <c r="J100" s="123">
        <v>7.8145059971443205</v>
      </c>
      <c r="K100" s="123">
        <v>7.1936201756105183</v>
      </c>
      <c r="L100" s="123">
        <v>6.7663771631416152</v>
      </c>
      <c r="M100" s="123">
        <v>6.6195846967581664</v>
      </c>
      <c r="N100" s="123">
        <v>5.8133719971473905</v>
      </c>
      <c r="O100" s="123">
        <v>6.0928551064347447</v>
      </c>
      <c r="P100" s="123">
        <v>5.6274472869028616</v>
      </c>
      <c r="Q100" s="123">
        <v>5.5490183755814346</v>
      </c>
      <c r="R100" s="123">
        <v>5.5981569244922369</v>
      </c>
      <c r="S100" s="123">
        <v>6.0522319753241005</v>
      </c>
      <c r="T100" s="123">
        <v>6.0601080011176292</v>
      </c>
      <c r="U100" s="123">
        <v>5.9286140745490501</v>
      </c>
      <c r="V100" s="123">
        <v>6.1223472266646777</v>
      </c>
      <c r="W100" s="123">
        <v>5.7034304304465069</v>
      </c>
      <c r="X100" s="123">
        <v>4.8662338764997592</v>
      </c>
      <c r="Y100" s="123">
        <v>4.5299142066829177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10.685952935647045</v>
      </c>
      <c r="D101" s="99">
        <v>12.147008916022092</v>
      </c>
      <c r="E101" s="99">
        <v>10.405343960232575</v>
      </c>
      <c r="F101" s="99">
        <v>10.601318213719045</v>
      </c>
      <c r="G101" s="99">
        <v>10.123725884519203</v>
      </c>
      <c r="H101" s="99">
        <v>9.8421182969530321</v>
      </c>
      <c r="I101" s="99">
        <v>10.299048137479712</v>
      </c>
      <c r="J101" s="99">
        <v>8.7182142734319523</v>
      </c>
      <c r="K101" s="99">
        <v>8.7213517394340414</v>
      </c>
      <c r="L101" s="99">
        <v>9.3307876938294214</v>
      </c>
      <c r="M101" s="99">
        <v>7.437784234835207</v>
      </c>
      <c r="N101" s="99">
        <v>6.7030504044152872</v>
      </c>
      <c r="O101" s="99">
        <v>7.1277518558067046</v>
      </c>
      <c r="P101" s="99">
        <v>7.0702324186339176</v>
      </c>
      <c r="Q101" s="99">
        <v>6.9668204809617915</v>
      </c>
      <c r="R101" s="99">
        <v>6.8335705538189435</v>
      </c>
      <c r="S101" s="99">
        <v>7.7584305831489164</v>
      </c>
      <c r="T101" s="99">
        <v>7.482509075123617</v>
      </c>
      <c r="U101" s="99">
        <v>7.5963344928949601</v>
      </c>
      <c r="V101" s="99">
        <v>7.1144951194624495</v>
      </c>
      <c r="W101" s="99">
        <v>7.4628332332094702</v>
      </c>
      <c r="X101" s="99">
        <v>6.0310023384878111</v>
      </c>
      <c r="Y101" s="99">
        <v>5.5574528333232145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10.69368797201548</v>
      </c>
      <c r="D102" s="99">
        <v>10.804751659564289</v>
      </c>
      <c r="E102" s="99">
        <v>10.442221184183165</v>
      </c>
      <c r="F102" s="99">
        <v>11.176254148271076</v>
      </c>
      <c r="G102" s="99">
        <v>10.37809768886059</v>
      </c>
      <c r="H102" s="99">
        <v>9.8978685460996285</v>
      </c>
      <c r="I102" s="99">
        <v>8.8905003233694764</v>
      </c>
      <c r="J102" s="99">
        <v>8.5798862671801928</v>
      </c>
      <c r="K102" s="99">
        <v>8.0341621423472578</v>
      </c>
      <c r="L102" s="99">
        <v>7.7900840697707885</v>
      </c>
      <c r="M102" s="99">
        <v>7.8892393160038949</v>
      </c>
      <c r="N102" s="99">
        <v>6.7107469487640623</v>
      </c>
      <c r="O102" s="99">
        <v>6.6414193869729283</v>
      </c>
      <c r="P102" s="99">
        <v>6.7550593302390656</v>
      </c>
      <c r="Q102" s="99">
        <v>6.4240267142401208</v>
      </c>
      <c r="R102" s="99">
        <v>6.6562946813628434</v>
      </c>
      <c r="S102" s="99">
        <v>7.1785935924166546</v>
      </c>
      <c r="T102" s="99">
        <v>7.3563474741772739</v>
      </c>
      <c r="U102" s="99">
        <v>7.2766460691297352</v>
      </c>
      <c r="V102" s="99">
        <v>7.1743275804706439</v>
      </c>
      <c r="W102" s="99">
        <v>6.6105794610623159</v>
      </c>
      <c r="X102" s="99">
        <v>5.7647131860236609</v>
      </c>
      <c r="Y102" s="99">
        <v>5.394757348064406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8.8041878648466607</v>
      </c>
      <c r="D103" s="110">
        <v>8.841835006701892</v>
      </c>
      <c r="E103" s="110">
        <v>7.9746679877478215</v>
      </c>
      <c r="F103" s="110">
        <v>9.5100350570737007</v>
      </c>
      <c r="G103" s="110">
        <v>7.6420902344336277</v>
      </c>
      <c r="H103" s="110">
        <v>8.2294511563718</v>
      </c>
      <c r="I103" s="110">
        <v>7.4958607799250965</v>
      </c>
      <c r="J103" s="110">
        <v>6.6194799292719937</v>
      </c>
      <c r="K103" s="110">
        <v>6.5743164577606539</v>
      </c>
      <c r="L103" s="110">
        <v>6.0986206424775666</v>
      </c>
      <c r="M103" s="110">
        <v>5.9680540221620832</v>
      </c>
      <c r="N103" s="110">
        <v>5.1267112276939848</v>
      </c>
      <c r="O103" s="110">
        <v>5.7338561060233619</v>
      </c>
      <c r="P103" s="110">
        <v>4.7252573989379529</v>
      </c>
      <c r="Q103" s="110">
        <v>5.0252548615125132</v>
      </c>
      <c r="R103" s="110">
        <v>4.8410046105846005</v>
      </c>
      <c r="S103" s="110">
        <v>5.5689889916145168</v>
      </c>
      <c r="T103" s="110">
        <v>5.3852296467549632</v>
      </c>
      <c r="U103" s="110">
        <v>5.2607527869721551</v>
      </c>
      <c r="V103" s="110">
        <v>5.3832213260438628</v>
      </c>
      <c r="W103" s="110">
        <v>4.9587723963772925</v>
      </c>
      <c r="X103" s="110">
        <v>3.695464629078169</v>
      </c>
      <c r="Y103" s="110">
        <v>3.884434932167911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96.798268239554815</v>
      </c>
      <c r="D105" s="118">
        <f t="shared" si="35"/>
        <v>99.269914447585407</v>
      </c>
      <c r="E105" s="118">
        <f t="shared" si="35"/>
        <v>105.53205951279368</v>
      </c>
      <c r="F105" s="118">
        <f t="shared" si="35"/>
        <v>103.81595633725337</v>
      </c>
      <c r="G105" s="118">
        <f t="shared" si="35"/>
        <v>103.44078511841265</v>
      </c>
      <c r="H105" s="118">
        <f t="shared" si="35"/>
        <v>102.51761088835157</v>
      </c>
      <c r="I105" s="118">
        <f t="shared" si="35"/>
        <v>99.337246200333098</v>
      </c>
      <c r="J105" s="118">
        <f t="shared" si="35"/>
        <v>102.49897530368715</v>
      </c>
      <c r="K105" s="118">
        <f t="shared" si="35"/>
        <v>108.72657849426705</v>
      </c>
      <c r="L105" s="118">
        <f t="shared" si="35"/>
        <v>0</v>
      </c>
      <c r="M105" s="118">
        <f t="shared" si="35"/>
        <v>85.063713656356668</v>
      </c>
      <c r="N105" s="118">
        <f t="shared" si="35"/>
        <v>101.24975955755538</v>
      </c>
      <c r="O105" s="118">
        <f t="shared" si="35"/>
        <v>102.23167552353055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77.292681036163842</v>
      </c>
      <c r="S105" s="118">
        <f t="shared" si="36"/>
        <v>74.078254606936866</v>
      </c>
      <c r="T105" s="118">
        <f t="shared" si="36"/>
        <v>78.077214651175524</v>
      </c>
      <c r="U105" s="118">
        <f t="shared" si="36"/>
        <v>72.418743311586539</v>
      </c>
      <c r="V105" s="118">
        <f t="shared" si="36"/>
        <v>64.105341408686925</v>
      </c>
      <c r="W105" s="118">
        <f t="shared" ref="W105:Y105" si="37">W106+W109+W111+W120</f>
        <v>56.033187583967312</v>
      </c>
      <c r="X105" s="118">
        <f t="shared" si="37"/>
        <v>47.967936869134405</v>
      </c>
      <c r="Y105" s="118">
        <f t="shared" si="37"/>
        <v>39.255086976054443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67.862652018679029</v>
      </c>
      <c r="D106" s="123">
        <f t="shared" si="38"/>
        <v>69.386903233615769</v>
      </c>
      <c r="E106" s="123">
        <f t="shared" si="38"/>
        <v>73.742691186112921</v>
      </c>
      <c r="F106" s="123">
        <f t="shared" si="38"/>
        <v>73.865409114425788</v>
      </c>
      <c r="G106" s="123">
        <f t="shared" si="38"/>
        <v>76.571017769067481</v>
      </c>
      <c r="H106" s="123">
        <f t="shared" si="38"/>
        <v>75.212349495450809</v>
      </c>
      <c r="I106" s="123">
        <f t="shared" si="38"/>
        <v>75.108002741662091</v>
      </c>
      <c r="J106" s="123">
        <f t="shared" si="38"/>
        <v>78.887543177602865</v>
      </c>
      <c r="K106" s="123">
        <f t="shared" si="38"/>
        <v>85.428887407698156</v>
      </c>
      <c r="L106" s="123">
        <f t="shared" si="38"/>
        <v>0</v>
      </c>
      <c r="M106" s="123">
        <f t="shared" si="38"/>
        <v>62.169679648732689</v>
      </c>
      <c r="N106" s="123">
        <f t="shared" si="38"/>
        <v>78.566694969707783</v>
      </c>
      <c r="O106" s="123">
        <f t="shared" si="38"/>
        <v>80.05721941675634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59.013502750730915</v>
      </c>
      <c r="S106" s="123">
        <f t="shared" si="39"/>
        <v>55.225829914469124</v>
      </c>
      <c r="T106" s="123">
        <f t="shared" si="39"/>
        <v>58.432834199296764</v>
      </c>
      <c r="U106" s="123">
        <f t="shared" si="39"/>
        <v>53.785001030042359</v>
      </c>
      <c r="V106" s="123">
        <f t="shared" si="39"/>
        <v>46.604925415520043</v>
      </c>
      <c r="W106" s="123">
        <f t="shared" ref="W106:Y106" si="40">SUM(W107:W108)</f>
        <v>41.111787355118175</v>
      </c>
      <c r="X106" s="123">
        <f t="shared" si="40"/>
        <v>35.926538621065404</v>
      </c>
      <c r="Y106" s="123">
        <f t="shared" si="40"/>
        <v>27.889244155206111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67.60286035219363</v>
      </c>
      <c r="D107" s="99">
        <v>69.122761353401003</v>
      </c>
      <c r="E107" s="99">
        <v>73.487830174075796</v>
      </c>
      <c r="F107" s="99">
        <v>73.593272947738441</v>
      </c>
      <c r="G107" s="99">
        <v>76.291027768804042</v>
      </c>
      <c r="H107" s="99">
        <v>74.94399608012651</v>
      </c>
      <c r="I107" s="99">
        <v>74.84740510303341</v>
      </c>
      <c r="J107" s="99">
        <v>78.624574833145829</v>
      </c>
      <c r="K107" s="99">
        <v>85.147071633428411</v>
      </c>
      <c r="L107" s="99">
        <v>0</v>
      </c>
      <c r="M107" s="99">
        <v>61.955231874043101</v>
      </c>
      <c r="N107" s="99">
        <v>78.312860681994309</v>
      </c>
      <c r="O107" s="99">
        <v>79.780702796030212</v>
      </c>
      <c r="P107" s="99">
        <v>0</v>
      </c>
      <c r="Q107" s="99">
        <v>0</v>
      </c>
      <c r="R107" s="99">
        <v>58.822639143292797</v>
      </c>
      <c r="S107" s="99">
        <v>55.047794113730319</v>
      </c>
      <c r="T107" s="99">
        <v>58.245581225644912</v>
      </c>
      <c r="U107" s="99">
        <v>53.610872727415156</v>
      </c>
      <c r="V107" s="99">
        <v>46.454211198679737</v>
      </c>
      <c r="W107" s="99">
        <v>40.941571104541865</v>
      </c>
      <c r="X107" s="99">
        <v>35.77190596792056</v>
      </c>
      <c r="Y107" s="99">
        <v>27.774679022747456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0.25979166648539409</v>
      </c>
      <c r="D108" s="99">
        <v>0.26414188021476176</v>
      </c>
      <c r="E108" s="99">
        <v>0.25486101203711847</v>
      </c>
      <c r="F108" s="99">
        <v>0.27213616668734403</v>
      </c>
      <c r="G108" s="99">
        <v>0.27999000026344567</v>
      </c>
      <c r="H108" s="99">
        <v>0.26835341532429852</v>
      </c>
      <c r="I108" s="99">
        <v>0.26059763862867996</v>
      </c>
      <c r="J108" s="99">
        <v>0.2629683444570427</v>
      </c>
      <c r="K108" s="99">
        <v>0.2818157742697508</v>
      </c>
      <c r="L108" s="99">
        <v>0</v>
      </c>
      <c r="M108" s="99">
        <v>0.21444777468958925</v>
      </c>
      <c r="N108" s="99">
        <v>0.25383428771346672</v>
      </c>
      <c r="O108" s="99">
        <v>0.27651662072613109</v>
      </c>
      <c r="P108" s="99">
        <v>0</v>
      </c>
      <c r="Q108" s="99">
        <v>0</v>
      </c>
      <c r="R108" s="99">
        <v>0.19086360743812089</v>
      </c>
      <c r="S108" s="99">
        <v>0.17803580073880235</v>
      </c>
      <c r="T108" s="99">
        <v>0.18725297365185259</v>
      </c>
      <c r="U108" s="99">
        <v>0.17412830262720366</v>
      </c>
      <c r="V108" s="99">
        <v>0.15071421684030825</v>
      </c>
      <c r="W108" s="99">
        <v>0.17021625057630924</v>
      </c>
      <c r="X108" s="99">
        <v>0.15463265314484423</v>
      </c>
      <c r="Y108" s="99">
        <v>0.11456513245865321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0.89911220226304578</v>
      </c>
      <c r="D109" s="123">
        <f t="shared" si="41"/>
        <v>1.7978120413518577</v>
      </c>
      <c r="E109" s="123">
        <f t="shared" si="41"/>
        <v>5.1153088380464675</v>
      </c>
      <c r="F109" s="123">
        <f t="shared" si="41"/>
        <v>0.99431791905694578</v>
      </c>
      <c r="G109" s="123">
        <f t="shared" si="41"/>
        <v>0.95237638799074464</v>
      </c>
      <c r="H109" s="123">
        <f t="shared" si="41"/>
        <v>1.2984886577868588</v>
      </c>
      <c r="I109" s="123">
        <f t="shared" si="41"/>
        <v>1.4036223240466437</v>
      </c>
      <c r="J109" s="123">
        <f t="shared" si="41"/>
        <v>1.815014457616813</v>
      </c>
      <c r="K109" s="123">
        <f t="shared" si="41"/>
        <v>1.3631777123235174</v>
      </c>
      <c r="L109" s="123">
        <f t="shared" si="41"/>
        <v>0</v>
      </c>
      <c r="M109" s="123">
        <f t="shared" si="41"/>
        <v>0.63608058452499761</v>
      </c>
      <c r="N109" s="123">
        <f t="shared" si="41"/>
        <v>1.5071861502240103</v>
      </c>
      <c r="O109" s="123">
        <f t="shared" si="41"/>
        <v>1.014209004047014</v>
      </c>
      <c r="P109" s="123">
        <f t="shared" si="41"/>
        <v>0</v>
      </c>
      <c r="Q109" s="123">
        <f t="shared" si="41"/>
        <v>0</v>
      </c>
      <c r="R109" s="123">
        <f t="shared" si="41"/>
        <v>0.82984082184523766</v>
      </c>
      <c r="S109" s="123">
        <f t="shared" si="41"/>
        <v>1.0225920405057973</v>
      </c>
      <c r="T109" s="123">
        <f t="shared" si="41"/>
        <v>1.4460860627778336</v>
      </c>
      <c r="U109" s="123">
        <f t="shared" si="41"/>
        <v>1.0286007847336092</v>
      </c>
      <c r="V109" s="123">
        <f t="shared" si="41"/>
        <v>0.58716854834439236</v>
      </c>
      <c r="W109" s="123">
        <f t="shared" si="41"/>
        <v>0.16070189992254591</v>
      </c>
      <c r="X109" s="123">
        <f t="shared" si="41"/>
        <v>0.37732910240552997</v>
      </c>
      <c r="Y109" s="123">
        <f t="shared" si="41"/>
        <v>0.1733409475553378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0.89911220226304578</v>
      </c>
      <c r="D110" s="99">
        <f>RES_hhdet_in_fech!D110/RES_summary!D$21</f>
        <v>1.7978120413518577</v>
      </c>
      <c r="E110" s="99">
        <f>RES_hhdet_in_fech!E110/RES_summary!E$21</f>
        <v>5.1153088380464675</v>
      </c>
      <c r="F110" s="99">
        <f>RES_hhdet_in_fech!F110/RES_summary!F$21</f>
        <v>0.99431791905694578</v>
      </c>
      <c r="G110" s="99">
        <f>RES_hhdet_in_fech!G110/RES_summary!G$21</f>
        <v>0.95237638799074464</v>
      </c>
      <c r="H110" s="99">
        <f>RES_hhdet_in_fech!H110/RES_summary!H$21</f>
        <v>1.2984886577868588</v>
      </c>
      <c r="I110" s="99">
        <f>RES_hhdet_in_fech!I110/RES_summary!I$21</f>
        <v>1.4036223240466437</v>
      </c>
      <c r="J110" s="99">
        <f>RES_hhdet_in_fech!J110/RES_summary!J$21</f>
        <v>1.815014457616813</v>
      </c>
      <c r="K110" s="99">
        <f>RES_hhdet_in_fech!K110/RES_summary!K$21</f>
        <v>1.3631777123235174</v>
      </c>
      <c r="L110" s="99">
        <f>RES_hhdet_in_fech!L110/RES_summary!L$21</f>
        <v>0</v>
      </c>
      <c r="M110" s="99">
        <f>RES_hhdet_in_fech!M110/RES_summary!M$21</f>
        <v>0.63608058452499761</v>
      </c>
      <c r="N110" s="99">
        <f>RES_hhdet_in_fech!N110/RES_summary!N$21</f>
        <v>1.5071861502240103</v>
      </c>
      <c r="O110" s="99">
        <f>RES_hhdet_in_fech!O110/RES_summary!O$21</f>
        <v>1.014209004047014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0.82984082184523766</v>
      </c>
      <c r="S110" s="99">
        <f>RES_hhdet_in_fech!S110/RES_summary!S$21</f>
        <v>1.0225920405057973</v>
      </c>
      <c r="T110" s="99">
        <f>RES_hhdet_in_fech!T110/RES_summary!T$21</f>
        <v>1.4460860627778336</v>
      </c>
      <c r="U110" s="99">
        <f>RES_hhdet_in_fech!U110/RES_summary!U$21</f>
        <v>1.0286007847336092</v>
      </c>
      <c r="V110" s="99">
        <f>RES_hhdet_in_fech!V110/RES_summary!V$21</f>
        <v>0.58716854834439236</v>
      </c>
      <c r="W110" s="99">
        <f>RES_hhdet_in_fech!W110/RES_summary!W$21</f>
        <v>0.16070189992254591</v>
      </c>
      <c r="X110" s="99">
        <f>RES_hhdet_in_fech!X110/RES_summary!X$21</f>
        <v>0.37732910240552997</v>
      </c>
      <c r="Y110" s="99">
        <f>RES_hhdet_in_fech!Y110/RES_summary!Y$21</f>
        <v>0.1733409475553378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18.62872584175382</v>
      </c>
      <c r="D111" s="123">
        <v>18.538727418734506</v>
      </c>
      <c r="E111" s="123">
        <v>17.66042173396632</v>
      </c>
      <c r="F111" s="123">
        <v>18.791608175155119</v>
      </c>
      <c r="G111" s="123">
        <v>17.47554470178061</v>
      </c>
      <c r="H111" s="123">
        <v>17.302817550470877</v>
      </c>
      <c r="I111" s="123">
        <v>14.927183991643156</v>
      </c>
      <c r="J111" s="123">
        <v>14.068881982986493</v>
      </c>
      <c r="K111" s="123">
        <v>14.838823457703787</v>
      </c>
      <c r="L111" s="123">
        <v>0</v>
      </c>
      <c r="M111" s="123">
        <v>15.649504302989632</v>
      </c>
      <c r="N111" s="123">
        <v>15.431006928536396</v>
      </c>
      <c r="O111" s="123">
        <v>15.123869903053993</v>
      </c>
      <c r="P111" s="123">
        <v>0</v>
      </c>
      <c r="Q111" s="123">
        <v>0</v>
      </c>
      <c r="R111" s="123">
        <v>11.902386714367102</v>
      </c>
      <c r="S111" s="123">
        <v>11.831615766800187</v>
      </c>
      <c r="T111" s="123">
        <v>12.221729394119279</v>
      </c>
      <c r="U111" s="123">
        <v>11.759129369857179</v>
      </c>
      <c r="V111" s="123">
        <v>10.845191374438967</v>
      </c>
      <c r="W111" s="123">
        <v>9.2012688181183879</v>
      </c>
      <c r="X111" s="123">
        <v>6.9026279872497449</v>
      </c>
      <c r="Y111" s="123">
        <v>6.7327060207835672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16.604639291593397</v>
      </c>
      <c r="D112" s="99">
        <v>16.938642047877181</v>
      </c>
      <c r="E112" s="99">
        <v>15.156061805460789</v>
      </c>
      <c r="F112" s="99">
        <v>15.53420012016376</v>
      </c>
      <c r="G112" s="99">
        <v>14.208459229311504</v>
      </c>
      <c r="H112" s="99">
        <v>14.846575231674937</v>
      </c>
      <c r="I112" s="99">
        <v>14.531065507499676</v>
      </c>
      <c r="J112" s="99">
        <v>14.068881982986493</v>
      </c>
      <c r="K112" s="99">
        <v>15.050094322286306</v>
      </c>
      <c r="L112" s="99">
        <v>0</v>
      </c>
      <c r="M112" s="99">
        <v>13.443132735640029</v>
      </c>
      <c r="N112" s="99">
        <v>15.444422034298865</v>
      </c>
      <c r="O112" s="99">
        <v>15.486508060562482</v>
      </c>
      <c r="P112" s="99">
        <v>0</v>
      </c>
      <c r="Q112" s="99">
        <v>0</v>
      </c>
      <c r="R112" s="99">
        <v>11.796597611910194</v>
      </c>
      <c r="S112" s="99">
        <v>11.472244643648247</v>
      </c>
      <c r="T112" s="99">
        <v>12.246227549458668</v>
      </c>
      <c r="U112" s="99">
        <v>11.692176709337129</v>
      </c>
      <c r="V112" s="99">
        <v>10.610710589492959</v>
      </c>
      <c r="W112" s="99">
        <v>9.2541138569415562</v>
      </c>
      <c r="X112" s="99">
        <v>7.0023274502695765</v>
      </c>
      <c r="Y112" s="99">
        <v>6.7509695639751524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8.0915230028318703</v>
      </c>
      <c r="X113" s="99">
        <v>6.0285194116563234</v>
      </c>
      <c r="Y113" s="99">
        <v>5.9839007499285435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1.9393744175919443</v>
      </c>
      <c r="X114" s="102">
        <v>0.17082939354531884</v>
      </c>
      <c r="Y114" s="102">
        <v>1.321616106774173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6.1521485852399254</v>
      </c>
      <c r="X115" s="105">
        <v>5.8576900181110059</v>
      </c>
      <c r="Y115" s="105">
        <v>4.6622846431543703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19.053859459661382</v>
      </c>
      <c r="D116" s="102">
        <v>19.892937768610903</v>
      </c>
      <c r="E116" s="102">
        <v>18.554835994146867</v>
      </c>
      <c r="F116" s="102">
        <v>19.395257447261987</v>
      </c>
      <c r="G116" s="102">
        <v>18.391732404092799</v>
      </c>
      <c r="H116" s="102">
        <v>18.021317752123686</v>
      </c>
      <c r="I116" s="102">
        <v>16.838557588591513</v>
      </c>
      <c r="J116" s="102">
        <v>0</v>
      </c>
      <c r="K116" s="102">
        <v>15.802306246067026</v>
      </c>
      <c r="L116" s="102">
        <v>0</v>
      </c>
      <c r="M116" s="102">
        <v>17.602293387314525</v>
      </c>
      <c r="N116" s="102">
        <v>16.322819434532711</v>
      </c>
      <c r="O116" s="102">
        <v>15.294980770957961</v>
      </c>
      <c r="P116" s="102">
        <v>0</v>
      </c>
      <c r="Q116" s="102">
        <v>0</v>
      </c>
      <c r="R116" s="102">
        <v>13.700801456134553</v>
      </c>
      <c r="S116" s="102">
        <v>13.444752876983362</v>
      </c>
      <c r="T116" s="102">
        <v>13.06502661580417</v>
      </c>
      <c r="U116" s="102">
        <v>12.827884203042942</v>
      </c>
      <c r="V116" s="102">
        <v>12.562233755312514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13.545929887261124</v>
      </c>
      <c r="D117" s="105">
        <v>14.347465655170749</v>
      </c>
      <c r="E117" s="105">
        <v>0</v>
      </c>
      <c r="F117" s="105">
        <v>14.076249809564272</v>
      </c>
      <c r="G117" s="105">
        <v>13.17452935368442</v>
      </c>
      <c r="H117" s="105">
        <v>12.905420389886132</v>
      </c>
      <c r="I117" s="105">
        <v>12.022605322246916</v>
      </c>
      <c r="J117" s="105">
        <v>0</v>
      </c>
      <c r="K117" s="105">
        <v>11.340090294350365</v>
      </c>
      <c r="L117" s="105">
        <v>0</v>
      </c>
      <c r="M117" s="105">
        <v>12.885047307951069</v>
      </c>
      <c r="N117" s="105">
        <v>11.793327599298191</v>
      </c>
      <c r="O117" s="105">
        <v>11.165474803011428</v>
      </c>
      <c r="P117" s="105">
        <v>0</v>
      </c>
      <c r="Q117" s="105">
        <v>0</v>
      </c>
      <c r="R117" s="105">
        <v>0</v>
      </c>
      <c r="S117" s="105">
        <v>10.472458209223703</v>
      </c>
      <c r="T117" s="105">
        <v>10.241157086676782</v>
      </c>
      <c r="U117" s="105">
        <v>10.223571714382363</v>
      </c>
      <c r="V117" s="105">
        <v>10.164393304259582</v>
      </c>
      <c r="W117" s="105">
        <v>0</v>
      </c>
      <c r="X117" s="105">
        <v>5.6598612478416275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3.0394914006797311</v>
      </c>
      <c r="D118" s="99">
        <v>3.7128092682270024</v>
      </c>
      <c r="E118" s="99">
        <v>0</v>
      </c>
      <c r="F118" s="99">
        <v>3.7558068341289705</v>
      </c>
      <c r="G118" s="99">
        <v>2.9753562716827808</v>
      </c>
      <c r="H118" s="99">
        <v>2.8434701862985787</v>
      </c>
      <c r="I118" s="99">
        <v>2.4646004192982276</v>
      </c>
      <c r="J118" s="99">
        <v>0</v>
      </c>
      <c r="K118" s="99">
        <v>2.3207033646398316</v>
      </c>
      <c r="L118" s="99">
        <v>0</v>
      </c>
      <c r="M118" s="99">
        <v>3.0671535183198104</v>
      </c>
      <c r="N118" s="99">
        <v>2.0535909886772616</v>
      </c>
      <c r="O118" s="99">
        <v>1.8136215940906089</v>
      </c>
      <c r="P118" s="99">
        <v>0</v>
      </c>
      <c r="Q118" s="99">
        <v>0</v>
      </c>
      <c r="R118" s="99">
        <v>0</v>
      </c>
      <c r="S118" s="99">
        <v>1.8419572751141451</v>
      </c>
      <c r="T118" s="99">
        <v>1.6274961838664967</v>
      </c>
      <c r="U118" s="99">
        <v>1.9076261456405548</v>
      </c>
      <c r="V118" s="99">
        <v>2.0848657119514926</v>
      </c>
      <c r="W118" s="99">
        <v>0</v>
      </c>
      <c r="X118" s="99">
        <v>6.6566615380173222E-2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10.506438486581391</v>
      </c>
      <c r="D119" s="99">
        <v>10.63465638694375</v>
      </c>
      <c r="E119" s="99">
        <v>0</v>
      </c>
      <c r="F119" s="99">
        <v>10.3204429754353</v>
      </c>
      <c r="G119" s="99">
        <v>10.199173082001643</v>
      </c>
      <c r="H119" s="99">
        <v>10.061950203587555</v>
      </c>
      <c r="I119" s="99">
        <v>9.5580049029486869</v>
      </c>
      <c r="J119" s="99">
        <v>0</v>
      </c>
      <c r="K119" s="99">
        <v>9.0193869297105351</v>
      </c>
      <c r="L119" s="99">
        <v>0</v>
      </c>
      <c r="M119" s="99">
        <v>9.8178937896312579</v>
      </c>
      <c r="N119" s="99">
        <v>9.7397366106209304</v>
      </c>
      <c r="O119" s="99">
        <v>9.3518532089208186</v>
      </c>
      <c r="P119" s="99">
        <v>0</v>
      </c>
      <c r="Q119" s="99">
        <v>0</v>
      </c>
      <c r="R119" s="99">
        <v>0</v>
      </c>
      <c r="S119" s="99">
        <v>8.6305009341095591</v>
      </c>
      <c r="T119" s="99">
        <v>8.6136609028102846</v>
      </c>
      <c r="U119" s="99">
        <v>8.3159455687418067</v>
      </c>
      <c r="V119" s="99">
        <v>8.0795275923080894</v>
      </c>
      <c r="W119" s="99">
        <v>0</v>
      </c>
      <c r="X119" s="99">
        <v>5.5932946324614541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9.4077781768589244</v>
      </c>
      <c r="D120" s="123">
        <v>9.5464717538832655</v>
      </c>
      <c r="E120" s="123">
        <v>9.0136377546679665</v>
      </c>
      <c r="F120" s="123">
        <v>10.164621128615526</v>
      </c>
      <c r="G120" s="123">
        <v>8.4418462595738166</v>
      </c>
      <c r="H120" s="123">
        <v>8.7039551846430179</v>
      </c>
      <c r="I120" s="123">
        <v>7.8984371429812068</v>
      </c>
      <c r="J120" s="123">
        <v>7.7275356854809765</v>
      </c>
      <c r="K120" s="123">
        <v>7.0956899165415841</v>
      </c>
      <c r="L120" s="123">
        <v>0</v>
      </c>
      <c r="M120" s="123">
        <v>6.6084491201093538</v>
      </c>
      <c r="N120" s="123">
        <v>5.7448715090871865</v>
      </c>
      <c r="O120" s="123">
        <v>6.0363771996732156</v>
      </c>
      <c r="P120" s="123">
        <v>0</v>
      </c>
      <c r="Q120" s="123">
        <v>0</v>
      </c>
      <c r="R120" s="123">
        <v>5.5469507492205858</v>
      </c>
      <c r="S120" s="123">
        <v>5.9982168851617539</v>
      </c>
      <c r="T120" s="123">
        <v>5.9765649949816568</v>
      </c>
      <c r="U120" s="123">
        <v>5.8460121269533873</v>
      </c>
      <c r="V120" s="123">
        <v>6.0680560703835154</v>
      </c>
      <c r="W120" s="123">
        <v>5.5594295108082088</v>
      </c>
      <c r="X120" s="123">
        <v>4.7614411584137262</v>
      </c>
      <c r="Y120" s="123">
        <v>4.4597958525094326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10.693687972015484</v>
      </c>
      <c r="D121" s="99">
        <v>10.804751659564289</v>
      </c>
      <c r="E121" s="99">
        <v>10.442221184183163</v>
      </c>
      <c r="F121" s="99">
        <v>11.176254148271076</v>
      </c>
      <c r="G121" s="99">
        <v>10.378097688860592</v>
      </c>
      <c r="H121" s="99">
        <v>9.8978685460996285</v>
      </c>
      <c r="I121" s="99">
        <v>8.8905003233694782</v>
      </c>
      <c r="J121" s="99">
        <v>8.5798862671801928</v>
      </c>
      <c r="K121" s="99">
        <v>8.0341621423472578</v>
      </c>
      <c r="L121" s="99">
        <v>0</v>
      </c>
      <c r="M121" s="99">
        <v>7.8892393160038949</v>
      </c>
      <c r="N121" s="99">
        <v>6.7107469487640614</v>
      </c>
      <c r="O121" s="99">
        <v>6.6414193869729266</v>
      </c>
      <c r="P121" s="99">
        <v>0</v>
      </c>
      <c r="Q121" s="99">
        <v>0</v>
      </c>
      <c r="R121" s="99">
        <v>6.6562946813628452</v>
      </c>
      <c r="S121" s="99">
        <v>7.1785935924166555</v>
      </c>
      <c r="T121" s="99">
        <v>7.3563474741772756</v>
      </c>
      <c r="U121" s="99">
        <v>7.2766460691297352</v>
      </c>
      <c r="V121" s="99">
        <v>7.1743275804706439</v>
      </c>
      <c r="W121" s="99">
        <v>6.6105794610623141</v>
      </c>
      <c r="X121" s="99">
        <v>5.7647131860236609</v>
      </c>
      <c r="Y121" s="99">
        <v>5.394757348064406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8.8041878648466625</v>
      </c>
      <c r="D122" s="110">
        <v>8.8418350067018938</v>
      </c>
      <c r="E122" s="110">
        <v>7.9746679877478215</v>
      </c>
      <c r="F122" s="110">
        <v>9.5100350570736989</v>
      </c>
      <c r="G122" s="110">
        <v>7.6420902344336277</v>
      </c>
      <c r="H122" s="110">
        <v>8.2294511563718</v>
      </c>
      <c r="I122" s="110">
        <v>7.4958607799250965</v>
      </c>
      <c r="J122" s="110">
        <v>6.6194799292719946</v>
      </c>
      <c r="K122" s="110">
        <v>6.5743164577606539</v>
      </c>
      <c r="L122" s="110">
        <v>0</v>
      </c>
      <c r="M122" s="110">
        <v>5.9680540221620832</v>
      </c>
      <c r="N122" s="110">
        <v>5.1267112276939866</v>
      </c>
      <c r="O122" s="110">
        <v>5.7338561060233593</v>
      </c>
      <c r="P122" s="110">
        <v>0</v>
      </c>
      <c r="Q122" s="110">
        <v>0</v>
      </c>
      <c r="R122" s="110">
        <v>4.8410046105846023</v>
      </c>
      <c r="S122" s="110">
        <v>5.5689889916145177</v>
      </c>
      <c r="T122" s="110">
        <v>5.3852296467549623</v>
      </c>
      <c r="U122" s="110">
        <v>5.2607527869721551</v>
      </c>
      <c r="V122" s="110">
        <v>5.3832213260438646</v>
      </c>
      <c r="W122" s="110">
        <v>4.9587723963772925</v>
      </c>
      <c r="X122" s="110">
        <v>3.695464629078169</v>
      </c>
      <c r="Y122" s="110">
        <v>3.8844349321679101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146.49524348425572</v>
      </c>
      <c r="G124" s="118">
        <f t="shared" si="42"/>
        <v>139.65347144756902</v>
      </c>
      <c r="H124" s="118">
        <f t="shared" si="42"/>
        <v>121.06709949080513</v>
      </c>
      <c r="I124" s="118">
        <f t="shared" si="42"/>
        <v>0</v>
      </c>
      <c r="J124" s="118">
        <f t="shared" si="42"/>
        <v>49.482487669053114</v>
      </c>
      <c r="K124" s="118">
        <f t="shared" si="42"/>
        <v>45.020144573069246</v>
      </c>
      <c r="L124" s="118">
        <f t="shared" si="42"/>
        <v>57.560754894752677</v>
      </c>
      <c r="M124" s="118">
        <f t="shared" si="42"/>
        <v>109.4046076683492</v>
      </c>
      <c r="N124" s="118">
        <f t="shared" si="42"/>
        <v>95.971247520881477</v>
      </c>
      <c r="O124" s="118">
        <f t="shared" si="42"/>
        <v>99.694636128771293</v>
      </c>
      <c r="P124" s="118">
        <f t="shared" si="42"/>
        <v>78.495295142188809</v>
      </c>
      <c r="Q124" s="118">
        <f t="shared" si="42"/>
        <v>80.468830568854884</v>
      </c>
      <c r="R124" s="118">
        <f t="shared" ref="R124:V124" si="43">R125+R128+R130+R139</f>
        <v>78.769176848183449</v>
      </c>
      <c r="S124" s="118">
        <f t="shared" si="43"/>
        <v>73.210843947056986</v>
      </c>
      <c r="T124" s="118">
        <f t="shared" si="43"/>
        <v>81.513958927568581</v>
      </c>
      <c r="U124" s="118">
        <f t="shared" si="43"/>
        <v>66.279531834404636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36.837346081749949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113.24796716155927</v>
      </c>
      <c r="G125" s="123">
        <f t="shared" si="45"/>
        <v>112.3005979586824</v>
      </c>
      <c r="H125" s="123">
        <f t="shared" si="45"/>
        <v>92.843791362234697</v>
      </c>
      <c r="I125" s="123">
        <f t="shared" si="45"/>
        <v>0</v>
      </c>
      <c r="J125" s="123">
        <f t="shared" si="45"/>
        <v>27.816978762522034</v>
      </c>
      <c r="K125" s="123">
        <f t="shared" si="45"/>
        <v>24.006866854038812</v>
      </c>
      <c r="L125" s="123">
        <f t="shared" si="45"/>
        <v>37.873574953921143</v>
      </c>
      <c r="M125" s="123">
        <f t="shared" si="45"/>
        <v>85.121217282244999</v>
      </c>
      <c r="N125" s="123">
        <f t="shared" si="45"/>
        <v>75.201907054867391</v>
      </c>
      <c r="O125" s="123">
        <f t="shared" si="45"/>
        <v>78.863904450419014</v>
      </c>
      <c r="P125" s="123">
        <f t="shared" si="45"/>
        <v>60.012764916012749</v>
      </c>
      <c r="Q125" s="123">
        <f t="shared" si="45"/>
        <v>62.837098754274407</v>
      </c>
      <c r="R125" s="123">
        <f t="shared" ref="R125:V125" si="46">SUM(R126:R127)</f>
        <v>60.623836125926495</v>
      </c>
      <c r="S125" s="123">
        <f t="shared" si="46"/>
        <v>54.577896338861699</v>
      </c>
      <c r="T125" s="123">
        <f t="shared" si="46"/>
        <v>61.794236868589877</v>
      </c>
      <c r="U125" s="123">
        <f t="shared" si="46"/>
        <v>47.915971221841815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26.048602516876439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112.84144257268932</v>
      </c>
      <c r="G126" s="99">
        <v>111.90184814854818</v>
      </c>
      <c r="H126" s="99">
        <v>92.523177758761264</v>
      </c>
      <c r="I126" s="99">
        <v>0</v>
      </c>
      <c r="J126" s="99">
        <v>27.727786110731394</v>
      </c>
      <c r="K126" s="99">
        <v>23.930901960200288</v>
      </c>
      <c r="L126" s="99">
        <v>37.749596249796539</v>
      </c>
      <c r="M126" s="99">
        <v>84.840605267506277</v>
      </c>
      <c r="N126" s="99">
        <v>74.969561221456786</v>
      </c>
      <c r="O126" s="99">
        <v>78.602702017193522</v>
      </c>
      <c r="P126" s="99">
        <v>59.806628038356166</v>
      </c>
      <c r="Q126" s="99">
        <v>62.640900884876515</v>
      </c>
      <c r="R126" s="99">
        <v>60.433801096437747</v>
      </c>
      <c r="S126" s="99">
        <v>54.406923939735769</v>
      </c>
      <c r="T126" s="99">
        <v>61.601304285303165</v>
      </c>
      <c r="U126" s="99">
        <v>47.764448501596853</v>
      </c>
      <c r="V126" s="99">
        <v>0</v>
      </c>
      <c r="W126" s="99">
        <v>0</v>
      </c>
      <c r="X126" s="99">
        <v>0</v>
      </c>
      <c r="Y126" s="99">
        <v>25.943148644464284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0.40652458886996229</v>
      </c>
      <c r="G127" s="99">
        <v>0.39874981013421418</v>
      </c>
      <c r="H127" s="99">
        <v>0.32061360347343038</v>
      </c>
      <c r="I127" s="99">
        <v>0</v>
      </c>
      <c r="J127" s="99">
        <v>8.919265179064105E-2</v>
      </c>
      <c r="K127" s="99">
        <v>7.5964893838523548E-2</v>
      </c>
      <c r="L127" s="99">
        <v>0.12397870412460335</v>
      </c>
      <c r="M127" s="99">
        <v>0.28061201473871994</v>
      </c>
      <c r="N127" s="99">
        <v>0.23234583341060375</v>
      </c>
      <c r="O127" s="99">
        <v>0.26120243322549014</v>
      </c>
      <c r="P127" s="99">
        <v>0.20613687765658431</v>
      </c>
      <c r="Q127" s="99">
        <v>0.19619786939789299</v>
      </c>
      <c r="R127" s="99">
        <v>0.19003502948874643</v>
      </c>
      <c r="S127" s="99">
        <v>0.17097239912593282</v>
      </c>
      <c r="T127" s="99">
        <v>0.19293258328670873</v>
      </c>
      <c r="U127" s="99">
        <v>0.15152272024496491</v>
      </c>
      <c r="V127" s="99">
        <v>0</v>
      </c>
      <c r="W127" s="99">
        <v>0</v>
      </c>
      <c r="X127" s="99">
        <v>0</v>
      </c>
      <c r="Y127" s="99">
        <v>0.10545387241215526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1.0168572698791207</v>
      </c>
      <c r="G128" s="123">
        <f t="shared" si="48"/>
        <v>0.94026632547221733</v>
      </c>
      <c r="H128" s="123">
        <f t="shared" si="48"/>
        <v>1.3140891021454097</v>
      </c>
      <c r="I128" s="123">
        <f t="shared" si="48"/>
        <v>0</v>
      </c>
      <c r="J128" s="123">
        <f t="shared" si="48"/>
        <v>1.8283342437164434</v>
      </c>
      <c r="K128" s="123">
        <f t="shared" si="48"/>
        <v>1.356545588849817</v>
      </c>
      <c r="L128" s="123">
        <f t="shared" si="48"/>
        <v>0.59978928581229263</v>
      </c>
      <c r="M128" s="123">
        <f t="shared" si="48"/>
        <v>0.65105106514679134</v>
      </c>
      <c r="N128" s="123">
        <f t="shared" si="48"/>
        <v>1.490410023318347</v>
      </c>
      <c r="O128" s="123">
        <f t="shared" si="48"/>
        <v>0.97522384326472455</v>
      </c>
      <c r="P128" s="123">
        <f t="shared" si="48"/>
        <v>0.19528161534901353</v>
      </c>
      <c r="Q128" s="123">
        <f t="shared" si="48"/>
        <v>0.34837574727199616</v>
      </c>
      <c r="R128" s="123">
        <f t="shared" si="48"/>
        <v>0.75461880723931007</v>
      </c>
      <c r="S128" s="123">
        <f t="shared" si="48"/>
        <v>1.0472402890729806</v>
      </c>
      <c r="T128" s="123">
        <f t="shared" si="48"/>
        <v>1.449831161133055</v>
      </c>
      <c r="U128" s="123">
        <f t="shared" si="48"/>
        <v>1.0608982479683597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0.17666295287642805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1.0168572698791207</v>
      </c>
      <c r="G129" s="99">
        <f>RES_hhdet_in_fech!G129/RES_summary!G$21</f>
        <v>0.94026632547221733</v>
      </c>
      <c r="H129" s="99">
        <f>RES_hhdet_in_fech!H129/RES_summary!H$21</f>
        <v>1.3140891021454097</v>
      </c>
      <c r="I129" s="99">
        <f>RES_hhdet_in_fech!I129/RES_summary!I$21</f>
        <v>0</v>
      </c>
      <c r="J129" s="99">
        <f>RES_hhdet_in_fech!J129/RES_summary!J$21</f>
        <v>1.8283342437164434</v>
      </c>
      <c r="K129" s="99">
        <f>RES_hhdet_in_fech!K129/RES_summary!K$21</f>
        <v>1.356545588849817</v>
      </c>
      <c r="L129" s="99">
        <f>RES_hhdet_in_fech!L129/RES_summary!L$21</f>
        <v>0.59978928581229263</v>
      </c>
      <c r="M129" s="99">
        <f>RES_hhdet_in_fech!M129/RES_summary!M$21</f>
        <v>0.65105106514679134</v>
      </c>
      <c r="N129" s="99">
        <f>RES_hhdet_in_fech!N129/RES_summary!N$21</f>
        <v>1.490410023318347</v>
      </c>
      <c r="O129" s="99">
        <f>RES_hhdet_in_fech!O129/RES_summary!O$21</f>
        <v>0.97522384326472455</v>
      </c>
      <c r="P129" s="99">
        <f>RES_hhdet_in_fech!P129/RES_summary!P$21</f>
        <v>0.19528161534901353</v>
      </c>
      <c r="Q129" s="99">
        <f>RES_hhdet_in_fech!Q129/RES_summary!Q$21</f>
        <v>0.34837574727199616</v>
      </c>
      <c r="R129" s="99">
        <f>RES_hhdet_in_fech!R129/RES_summary!R$21</f>
        <v>0.75461880723931007</v>
      </c>
      <c r="S129" s="99">
        <f>RES_hhdet_in_fech!S129/RES_summary!S$21</f>
        <v>1.0472402890729806</v>
      </c>
      <c r="T129" s="99">
        <f>RES_hhdet_in_fech!T129/RES_summary!T$21</f>
        <v>1.449831161133055</v>
      </c>
      <c r="U129" s="99">
        <f>RES_hhdet_in_fech!U129/RES_summary!U$21</f>
        <v>1.0608982479683597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0.17666295287642805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22.066078800527013</v>
      </c>
      <c r="G130" s="123">
        <v>17.985788763541514</v>
      </c>
      <c r="H130" s="123">
        <v>18.208258607738834</v>
      </c>
      <c r="I130" s="123">
        <v>0</v>
      </c>
      <c r="J130" s="123">
        <v>12.107320583751431</v>
      </c>
      <c r="K130" s="123">
        <v>12.512889416594522</v>
      </c>
      <c r="L130" s="123">
        <v>12.376733495476</v>
      </c>
      <c r="M130" s="123">
        <v>17.039598405811759</v>
      </c>
      <c r="N130" s="123">
        <v>13.521913335696308</v>
      </c>
      <c r="O130" s="123">
        <v>13.828961255738552</v>
      </c>
      <c r="P130" s="123">
        <v>12.761412105821927</v>
      </c>
      <c r="Q130" s="123">
        <v>11.831640881812554</v>
      </c>
      <c r="R130" s="123">
        <v>11.874414286427594</v>
      </c>
      <c r="S130" s="123">
        <v>11.601915416814066</v>
      </c>
      <c r="T130" s="123">
        <v>12.264627500398117</v>
      </c>
      <c r="U130" s="123">
        <v>11.440559154739958</v>
      </c>
      <c r="V130" s="123">
        <v>0</v>
      </c>
      <c r="W130" s="123">
        <v>0</v>
      </c>
      <c r="X130" s="123">
        <v>0</v>
      </c>
      <c r="Y130" s="123">
        <v>6.1425696225407744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22.812719129558666</v>
      </c>
      <c r="G131" s="99">
        <v>21.294143651885157</v>
      </c>
      <c r="H131" s="99">
        <v>18.212143017764152</v>
      </c>
      <c r="I131" s="99">
        <v>0</v>
      </c>
      <c r="J131" s="99">
        <v>5.0536789923406058</v>
      </c>
      <c r="K131" s="99">
        <v>5.3635866856751582</v>
      </c>
      <c r="L131" s="99">
        <v>9.1676550936392847</v>
      </c>
      <c r="M131" s="99">
        <v>17.046955829933751</v>
      </c>
      <c r="N131" s="99">
        <v>13.349859243617541</v>
      </c>
      <c r="O131" s="99">
        <v>13.830878891000818</v>
      </c>
      <c r="P131" s="99">
        <v>12.769883899180895</v>
      </c>
      <c r="Q131" s="99">
        <v>11.838588165935935</v>
      </c>
      <c r="R131" s="99">
        <v>11.756879297062319</v>
      </c>
      <c r="S131" s="99">
        <v>10.807410553305795</v>
      </c>
      <c r="T131" s="99">
        <v>13.291530895957315</v>
      </c>
      <c r="U131" s="99">
        <v>10.869792299706633</v>
      </c>
      <c r="V131" s="99">
        <v>0</v>
      </c>
      <c r="W131" s="99">
        <v>0</v>
      </c>
      <c r="X131" s="99">
        <v>0</v>
      </c>
      <c r="Y131" s="99">
        <v>5.8603446456241146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19.325519192871159</v>
      </c>
      <c r="G132" s="99">
        <v>0</v>
      </c>
      <c r="H132" s="99">
        <v>15.388953811366225</v>
      </c>
      <c r="I132" s="99">
        <v>0</v>
      </c>
      <c r="J132" s="99">
        <v>0</v>
      </c>
      <c r="K132" s="99">
        <v>0</v>
      </c>
      <c r="L132" s="99">
        <v>8.5259815427844359</v>
      </c>
      <c r="M132" s="99">
        <v>14.696889131876642</v>
      </c>
      <c r="N132" s="99">
        <v>11.462881770917393</v>
      </c>
      <c r="O132" s="99">
        <v>11.960905779187815</v>
      </c>
      <c r="P132" s="99">
        <v>11.304738963218679</v>
      </c>
      <c r="Q132" s="99">
        <v>10.446143262066709</v>
      </c>
      <c r="R132" s="99">
        <v>10.43394235559521</v>
      </c>
      <c r="S132" s="99">
        <v>9.6631539894058669</v>
      </c>
      <c r="T132" s="99">
        <v>11.946084031636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4.4247061055499568</v>
      </c>
      <c r="G133" s="102">
        <v>0</v>
      </c>
      <c r="H133" s="102">
        <v>2.8875970629358996</v>
      </c>
      <c r="I133" s="102">
        <v>0</v>
      </c>
      <c r="J133" s="102">
        <v>0</v>
      </c>
      <c r="K133" s="102">
        <v>0</v>
      </c>
      <c r="L133" s="102">
        <v>9.1676550936392834E-2</v>
      </c>
      <c r="M133" s="102">
        <v>3.00254632513334</v>
      </c>
      <c r="N133" s="102">
        <v>1.6866655345096162</v>
      </c>
      <c r="O133" s="102">
        <v>1.6730725346533124</v>
      </c>
      <c r="P133" s="102">
        <v>2.583549454511088</v>
      </c>
      <c r="Q133" s="102">
        <v>1.550179571653284</v>
      </c>
      <c r="R133" s="102">
        <v>1.4752750716168332</v>
      </c>
      <c r="S133" s="102">
        <v>1.4650806283630116</v>
      </c>
      <c r="T133" s="102">
        <v>1.7270506431418677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14.900813087321206</v>
      </c>
      <c r="G134" s="105">
        <v>0</v>
      </c>
      <c r="H134" s="105">
        <v>12.501356748430325</v>
      </c>
      <c r="I134" s="105">
        <v>0</v>
      </c>
      <c r="J134" s="105">
        <v>0</v>
      </c>
      <c r="K134" s="105">
        <v>0</v>
      </c>
      <c r="L134" s="105">
        <v>8.4343049918480411</v>
      </c>
      <c r="M134" s="105">
        <v>11.694342806743304</v>
      </c>
      <c r="N134" s="105">
        <v>9.7762162364077803</v>
      </c>
      <c r="O134" s="105">
        <v>10.287833244534498</v>
      </c>
      <c r="P134" s="105">
        <v>8.7211895087075906</v>
      </c>
      <c r="Q134" s="105">
        <v>8.8959636904134261</v>
      </c>
      <c r="R134" s="105">
        <v>8.9586672839783752</v>
      </c>
      <c r="S134" s="105">
        <v>8.1980733610428587</v>
      </c>
      <c r="T134" s="105">
        <v>10.219033388494132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19.395257447261979</v>
      </c>
      <c r="G135" s="102">
        <v>18.391732404092796</v>
      </c>
      <c r="H135" s="102">
        <v>0</v>
      </c>
      <c r="I135" s="102">
        <v>0</v>
      </c>
      <c r="J135" s="102">
        <v>16.291669096647521</v>
      </c>
      <c r="K135" s="102">
        <v>15.802306246067026</v>
      </c>
      <c r="L135" s="102">
        <v>16.710770028178956</v>
      </c>
      <c r="M135" s="102">
        <v>0</v>
      </c>
      <c r="N135" s="102">
        <v>16.322819434532711</v>
      </c>
      <c r="O135" s="102">
        <v>15.294980770957961</v>
      </c>
      <c r="P135" s="102">
        <v>0</v>
      </c>
      <c r="Q135" s="102">
        <v>0</v>
      </c>
      <c r="R135" s="102">
        <v>13.700801456134551</v>
      </c>
      <c r="S135" s="102">
        <v>13.444752876983365</v>
      </c>
      <c r="T135" s="102">
        <v>13.065026615804168</v>
      </c>
      <c r="U135" s="102">
        <v>12.827884203042936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14.076249809564274</v>
      </c>
      <c r="G136" s="105">
        <v>13.174529353684418</v>
      </c>
      <c r="H136" s="105">
        <v>0</v>
      </c>
      <c r="I136" s="105">
        <v>0</v>
      </c>
      <c r="J136" s="105">
        <v>11.873057847544272</v>
      </c>
      <c r="K136" s="105">
        <v>11.340090294350365</v>
      </c>
      <c r="L136" s="105">
        <v>11.987877095851809</v>
      </c>
      <c r="M136" s="105">
        <v>0</v>
      </c>
      <c r="N136" s="105">
        <v>11.793327599298195</v>
      </c>
      <c r="O136" s="105">
        <v>11.165474803011431</v>
      </c>
      <c r="P136" s="105">
        <v>0</v>
      </c>
      <c r="Q136" s="105">
        <v>0</v>
      </c>
      <c r="R136" s="105">
        <v>10.507167051671292</v>
      </c>
      <c r="S136" s="105">
        <v>10.472458209223703</v>
      </c>
      <c r="T136" s="105">
        <v>10.241157086676781</v>
      </c>
      <c r="U136" s="105">
        <v>10.223571714382363</v>
      </c>
      <c r="V136" s="105">
        <v>0</v>
      </c>
      <c r="W136" s="105">
        <v>0</v>
      </c>
      <c r="X136" s="105">
        <v>0</v>
      </c>
      <c r="Y136" s="105">
        <v>6.2077606186975425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3.7558068341289705</v>
      </c>
      <c r="G137" s="99">
        <v>2.9753562716827813</v>
      </c>
      <c r="H137" s="99">
        <v>0</v>
      </c>
      <c r="I137" s="99">
        <v>0</v>
      </c>
      <c r="J137" s="99">
        <v>3.0221285134874885</v>
      </c>
      <c r="K137" s="99">
        <v>2.3207033646398316</v>
      </c>
      <c r="L137" s="99">
        <v>2.3335471510740251</v>
      </c>
      <c r="M137" s="99">
        <v>0</v>
      </c>
      <c r="N137" s="99">
        <v>2.0535909886772612</v>
      </c>
      <c r="O137" s="99">
        <v>1.8136215940906082</v>
      </c>
      <c r="P137" s="99">
        <v>0</v>
      </c>
      <c r="Q137" s="99">
        <v>0</v>
      </c>
      <c r="R137" s="99">
        <v>1.7083770979008841</v>
      </c>
      <c r="S137" s="99">
        <v>1.8419572751141451</v>
      </c>
      <c r="T137" s="99">
        <v>1.6274961838664965</v>
      </c>
      <c r="U137" s="99">
        <v>1.9076261456405545</v>
      </c>
      <c r="V137" s="99">
        <v>0</v>
      </c>
      <c r="W137" s="99">
        <v>0</v>
      </c>
      <c r="X137" s="99">
        <v>0</v>
      </c>
      <c r="Y137" s="99">
        <v>1.2935733064675332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10.320442975435302</v>
      </c>
      <c r="G138" s="99">
        <v>10.199173082001641</v>
      </c>
      <c r="H138" s="99">
        <v>0</v>
      </c>
      <c r="I138" s="99">
        <v>0</v>
      </c>
      <c r="J138" s="99">
        <v>8.8509293340567812</v>
      </c>
      <c r="K138" s="99">
        <v>9.0193869297105351</v>
      </c>
      <c r="L138" s="99">
        <v>9.6543299447777855</v>
      </c>
      <c r="M138" s="99">
        <v>0</v>
      </c>
      <c r="N138" s="99">
        <v>9.7397366106209322</v>
      </c>
      <c r="O138" s="99">
        <v>9.3518532089208222</v>
      </c>
      <c r="P138" s="99">
        <v>0</v>
      </c>
      <c r="Q138" s="99">
        <v>0</v>
      </c>
      <c r="R138" s="99">
        <v>8.7987899537704077</v>
      </c>
      <c r="S138" s="99">
        <v>8.6305009341095591</v>
      </c>
      <c r="T138" s="99">
        <v>8.6136609028102846</v>
      </c>
      <c r="U138" s="99">
        <v>8.3159455687418085</v>
      </c>
      <c r="V138" s="99">
        <v>0</v>
      </c>
      <c r="W138" s="99">
        <v>0</v>
      </c>
      <c r="X138" s="99">
        <v>0</v>
      </c>
      <c r="Y138" s="99">
        <v>4.914187312230009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10.164340252290311</v>
      </c>
      <c r="G139" s="123">
        <v>8.4268183998728681</v>
      </c>
      <c r="H139" s="123">
        <v>8.7009604186861864</v>
      </c>
      <c r="I139" s="123">
        <v>0</v>
      </c>
      <c r="J139" s="123">
        <v>7.7298540790631991</v>
      </c>
      <c r="K139" s="123">
        <v>7.1438427135860989</v>
      </c>
      <c r="L139" s="123">
        <v>6.7106571595432474</v>
      </c>
      <c r="M139" s="123">
        <v>6.5927409151456606</v>
      </c>
      <c r="N139" s="123">
        <v>5.7570171069994318</v>
      </c>
      <c r="O139" s="123">
        <v>6.0265465793489987</v>
      </c>
      <c r="P139" s="123">
        <v>5.525836505005115</v>
      </c>
      <c r="Q139" s="123">
        <v>5.4517151854959351</v>
      </c>
      <c r="R139" s="123">
        <v>5.5163076285900363</v>
      </c>
      <c r="S139" s="123">
        <v>5.9837919023082407</v>
      </c>
      <c r="T139" s="123">
        <v>6.0052633974475285</v>
      </c>
      <c r="U139" s="123">
        <v>5.8621032098545074</v>
      </c>
      <c r="V139" s="123">
        <v>0</v>
      </c>
      <c r="W139" s="123">
        <v>0</v>
      </c>
      <c r="X139" s="123">
        <v>0</v>
      </c>
      <c r="Y139" s="123">
        <v>4.4695109894563103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11.176254148271077</v>
      </c>
      <c r="G140" s="99">
        <v>10.378097688860594</v>
      </c>
      <c r="H140" s="99">
        <v>9.8978685460996285</v>
      </c>
      <c r="I140" s="99">
        <v>0</v>
      </c>
      <c r="J140" s="99">
        <v>8.5798862671801945</v>
      </c>
      <c r="K140" s="99">
        <v>8.0341621423472578</v>
      </c>
      <c r="L140" s="99">
        <v>7.7900840697707903</v>
      </c>
      <c r="M140" s="99">
        <v>7.8892393160038949</v>
      </c>
      <c r="N140" s="99">
        <v>6.7107469487640614</v>
      </c>
      <c r="O140" s="99">
        <v>6.6414193869729266</v>
      </c>
      <c r="P140" s="99">
        <v>6.7550593302390665</v>
      </c>
      <c r="Q140" s="99">
        <v>6.4240267142401208</v>
      </c>
      <c r="R140" s="99">
        <v>6.6562946813628452</v>
      </c>
      <c r="S140" s="99">
        <v>7.1785935924166537</v>
      </c>
      <c r="T140" s="99">
        <v>7.3563474741772739</v>
      </c>
      <c r="U140" s="99">
        <v>7.2766460691297352</v>
      </c>
      <c r="V140" s="99">
        <v>0</v>
      </c>
      <c r="W140" s="99">
        <v>0</v>
      </c>
      <c r="X140" s="99">
        <v>0</v>
      </c>
      <c r="Y140" s="99">
        <v>5.3947573480644051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9.5100350570736989</v>
      </c>
      <c r="G141" s="110">
        <v>7.6420902344336259</v>
      </c>
      <c r="H141" s="110">
        <v>8.2294511563718018</v>
      </c>
      <c r="I141" s="110">
        <v>0</v>
      </c>
      <c r="J141" s="110">
        <v>6.6194799292719964</v>
      </c>
      <c r="K141" s="110">
        <v>6.5743164577606539</v>
      </c>
      <c r="L141" s="110">
        <v>6.0986206424775666</v>
      </c>
      <c r="M141" s="110">
        <v>5.9680540221620832</v>
      </c>
      <c r="N141" s="110">
        <v>5.1267112276939848</v>
      </c>
      <c r="O141" s="110">
        <v>5.733856106023361</v>
      </c>
      <c r="P141" s="110">
        <v>4.7252573989379538</v>
      </c>
      <c r="Q141" s="110">
        <v>5.0252548615125141</v>
      </c>
      <c r="R141" s="110">
        <v>4.8410046105846014</v>
      </c>
      <c r="S141" s="110">
        <v>5.5689889916145168</v>
      </c>
      <c r="T141" s="110">
        <v>5.3852296467549623</v>
      </c>
      <c r="U141" s="110">
        <v>5.2607527869721551</v>
      </c>
      <c r="V141" s="110">
        <v>0</v>
      </c>
      <c r="W141" s="110">
        <v>0</v>
      </c>
      <c r="X141" s="110">
        <v>0</v>
      </c>
      <c r="Y141" s="110">
        <v>3.8844349321679119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62.873812384118736</v>
      </c>
      <c r="D143" s="118">
        <f t="shared" si="49"/>
        <v>59.169272248407843</v>
      </c>
      <c r="E143" s="118">
        <f t="shared" si="49"/>
        <v>60.669650283193171</v>
      </c>
      <c r="F143" s="118">
        <f t="shared" si="49"/>
        <v>62.398891956127642</v>
      </c>
      <c r="G143" s="118">
        <f t="shared" si="49"/>
        <v>62.659136578903272</v>
      </c>
      <c r="H143" s="118">
        <f t="shared" si="49"/>
        <v>55.846308339005823</v>
      </c>
      <c r="I143" s="118">
        <f t="shared" si="49"/>
        <v>51.491793222581201</v>
      </c>
      <c r="J143" s="118">
        <f t="shared" si="49"/>
        <v>49.635236661033112</v>
      </c>
      <c r="K143" s="118">
        <f t="shared" si="49"/>
        <v>47.30457163484499</v>
      </c>
      <c r="L143" s="118">
        <f t="shared" si="49"/>
        <v>49.239904159558293</v>
      </c>
      <c r="M143" s="118">
        <f t="shared" si="49"/>
        <v>47.629239780697489</v>
      </c>
      <c r="N143" s="118">
        <f t="shared" si="49"/>
        <v>44.905593786125664</v>
      </c>
      <c r="O143" s="118">
        <f t="shared" si="49"/>
        <v>41.587773364480157</v>
      </c>
      <c r="P143" s="118">
        <f t="shared" si="49"/>
        <v>33.733818332811822</v>
      </c>
      <c r="Q143" s="118">
        <f t="shared" si="49"/>
        <v>35.418808570480557</v>
      </c>
      <c r="R143" s="118">
        <f t="shared" ref="R143:V143" si="50">R144+R146+R148+R157</f>
        <v>33.761999135189861</v>
      </c>
      <c r="S143" s="118">
        <f t="shared" si="50"/>
        <v>35.093313824649861</v>
      </c>
      <c r="T143" s="118">
        <f t="shared" si="50"/>
        <v>32.986964209931493</v>
      </c>
      <c r="U143" s="118">
        <f t="shared" si="50"/>
        <v>27.871433817969024</v>
      </c>
      <c r="V143" s="118">
        <f t="shared" si="50"/>
        <v>23.098494371186924</v>
      </c>
      <c r="W143" s="118">
        <f t="shared" ref="W143:Y143" si="51">W144+W146+W148+W157</f>
        <v>29.019610000279986</v>
      </c>
      <c r="X143" s="118">
        <f t="shared" si="51"/>
        <v>22.356964303791834</v>
      </c>
      <c r="Y143" s="118">
        <f t="shared" si="51"/>
        <v>19.365466852797852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31.354204598551966</v>
      </c>
      <c r="D144" s="123">
        <f t="shared" si="52"/>
        <v>27.592933925005649</v>
      </c>
      <c r="E144" s="123">
        <f t="shared" si="52"/>
        <v>27.185456071275699</v>
      </c>
      <c r="F144" s="123">
        <f t="shared" si="52"/>
        <v>29.326691295924345</v>
      </c>
      <c r="G144" s="123">
        <f t="shared" si="52"/>
        <v>33.744693503048374</v>
      </c>
      <c r="H144" s="123">
        <f t="shared" si="52"/>
        <v>26.69334106744294</v>
      </c>
      <c r="I144" s="123">
        <f t="shared" si="52"/>
        <v>25.248418468595183</v>
      </c>
      <c r="J144" s="123">
        <f t="shared" si="52"/>
        <v>24.014403550225012</v>
      </c>
      <c r="K144" s="123">
        <f t="shared" si="52"/>
        <v>22.397080670329185</v>
      </c>
      <c r="L144" s="123">
        <f t="shared" si="52"/>
        <v>25.054851612034334</v>
      </c>
      <c r="M144" s="123">
        <f t="shared" si="52"/>
        <v>21.122068354034685</v>
      </c>
      <c r="N144" s="123">
        <f t="shared" si="52"/>
        <v>20.445321421380129</v>
      </c>
      <c r="O144" s="123">
        <f t="shared" si="52"/>
        <v>19.331476097672301</v>
      </c>
      <c r="P144" s="123">
        <f t="shared" si="52"/>
        <v>13.230055903034408</v>
      </c>
      <c r="Q144" s="123">
        <f t="shared" si="52"/>
        <v>14.408926096220025</v>
      </c>
      <c r="R144" s="123">
        <f t="shared" si="52"/>
        <v>13.878802012582975</v>
      </c>
      <c r="S144" s="123">
        <f t="shared" si="52"/>
        <v>14.175569535539573</v>
      </c>
      <c r="T144" s="123">
        <f t="shared" si="52"/>
        <v>12.871168132304668</v>
      </c>
      <c r="U144" s="123">
        <f t="shared" si="52"/>
        <v>8.1506164580999538</v>
      </c>
      <c r="V144" s="123">
        <f t="shared" si="52"/>
        <v>4.3397086292933924</v>
      </c>
      <c r="W144" s="123">
        <f t="shared" si="52"/>
        <v>13.374828909001856</v>
      </c>
      <c r="X144" s="123">
        <f t="shared" si="52"/>
        <v>9.3890893849772485</v>
      </c>
      <c r="Y144" s="123">
        <f t="shared" si="52"/>
        <v>7.1508241055964588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31.354204598551966</v>
      </c>
      <c r="D145" s="99">
        <v>27.592933925005649</v>
      </c>
      <c r="E145" s="99">
        <v>27.185456071275699</v>
      </c>
      <c r="F145" s="99">
        <v>29.326691295924345</v>
      </c>
      <c r="G145" s="99">
        <v>33.744693503048374</v>
      </c>
      <c r="H145" s="99">
        <v>26.69334106744294</v>
      </c>
      <c r="I145" s="99">
        <v>25.248418468595183</v>
      </c>
      <c r="J145" s="99">
        <v>24.014403550225012</v>
      </c>
      <c r="K145" s="99">
        <v>22.397080670329185</v>
      </c>
      <c r="L145" s="99">
        <v>25.054851612034334</v>
      </c>
      <c r="M145" s="99">
        <v>21.122068354034685</v>
      </c>
      <c r="N145" s="99">
        <v>20.445321421380129</v>
      </c>
      <c r="O145" s="99">
        <v>19.331476097672301</v>
      </c>
      <c r="P145" s="99">
        <v>13.230055903034408</v>
      </c>
      <c r="Q145" s="99">
        <v>14.408926096220025</v>
      </c>
      <c r="R145" s="99">
        <v>13.878802012582975</v>
      </c>
      <c r="S145" s="99">
        <v>14.175569535539573</v>
      </c>
      <c r="T145" s="99">
        <v>12.871168132304668</v>
      </c>
      <c r="U145" s="99">
        <v>8.1506164580999538</v>
      </c>
      <c r="V145" s="99">
        <v>4.3397086292933924</v>
      </c>
      <c r="W145" s="99">
        <v>13.374828909001856</v>
      </c>
      <c r="X145" s="99">
        <v>9.3890893849772485</v>
      </c>
      <c r="Y145" s="99">
        <v>7.1508241055964588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2.0191721564723464</v>
      </c>
      <c r="D146" s="123">
        <f t="shared" si="53"/>
        <v>1.7748736104698886</v>
      </c>
      <c r="E146" s="123">
        <f t="shared" si="53"/>
        <v>5.1540611777286394</v>
      </c>
      <c r="F146" s="123">
        <f t="shared" si="53"/>
        <v>1.9458734710466832</v>
      </c>
      <c r="G146" s="123">
        <f t="shared" si="53"/>
        <v>1.9159446289597926</v>
      </c>
      <c r="H146" s="123">
        <f t="shared" si="53"/>
        <v>2.3184570057347607</v>
      </c>
      <c r="I146" s="123">
        <f t="shared" si="53"/>
        <v>2.0230492540259375</v>
      </c>
      <c r="J146" s="123">
        <f t="shared" si="53"/>
        <v>2.3443875566704104</v>
      </c>
      <c r="K146" s="123">
        <f t="shared" si="53"/>
        <v>2.376119585602591</v>
      </c>
      <c r="L146" s="123">
        <f t="shared" si="53"/>
        <v>1.824589093785993</v>
      </c>
      <c r="M146" s="123">
        <f t="shared" si="53"/>
        <v>1.9548531361567656</v>
      </c>
      <c r="N146" s="123">
        <f t="shared" si="53"/>
        <v>2.8653021922927424</v>
      </c>
      <c r="O146" s="123">
        <f t="shared" si="53"/>
        <v>1.7121259813347638</v>
      </c>
      <c r="P146" s="123">
        <f t="shared" si="53"/>
        <v>1.1407409229113541</v>
      </c>
      <c r="Q146" s="123">
        <f t="shared" si="53"/>
        <v>2.2579858754387749</v>
      </c>
      <c r="R146" s="123">
        <f t="shared" si="53"/>
        <v>1.5414049334934337</v>
      </c>
      <c r="S146" s="123">
        <f t="shared" si="53"/>
        <v>2.230590854568423</v>
      </c>
      <c r="T146" s="123">
        <f t="shared" si="53"/>
        <v>1.6281666314538024</v>
      </c>
      <c r="U146" s="123">
        <f t="shared" si="53"/>
        <v>1.8560590048254846</v>
      </c>
      <c r="V146" s="123">
        <f t="shared" si="53"/>
        <v>1.3309153762472894</v>
      </c>
      <c r="W146" s="123">
        <f t="shared" si="53"/>
        <v>1.1236121685503893</v>
      </c>
      <c r="X146" s="123">
        <f t="shared" si="53"/>
        <v>1.5307843713114502</v>
      </c>
      <c r="Y146" s="123">
        <f t="shared" si="53"/>
        <v>1.1586711915028611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2.0191721564723464</v>
      </c>
      <c r="D147" s="99">
        <f>RES_hhdet_in_fech!D147/RES_summary!D$21</f>
        <v>1.7748736104698886</v>
      </c>
      <c r="E147" s="99">
        <f>RES_hhdet_in_fech!E147/RES_summary!E$21</f>
        <v>5.1540611777286394</v>
      </c>
      <c r="F147" s="99">
        <f>RES_hhdet_in_fech!F147/RES_summary!F$21</f>
        <v>1.9458734710466832</v>
      </c>
      <c r="G147" s="99">
        <f>RES_hhdet_in_fech!G147/RES_summary!G$21</f>
        <v>1.9159446289597926</v>
      </c>
      <c r="H147" s="99">
        <f>RES_hhdet_in_fech!H147/RES_summary!H$21</f>
        <v>2.3184570057347607</v>
      </c>
      <c r="I147" s="99">
        <f>RES_hhdet_in_fech!I147/RES_summary!I$21</f>
        <v>2.0230492540259375</v>
      </c>
      <c r="J147" s="99">
        <f>RES_hhdet_in_fech!J147/RES_summary!J$21</f>
        <v>2.3443875566704104</v>
      </c>
      <c r="K147" s="99">
        <f>RES_hhdet_in_fech!K147/RES_summary!K$21</f>
        <v>2.376119585602591</v>
      </c>
      <c r="L147" s="99">
        <f>RES_hhdet_in_fech!L147/RES_summary!L$21</f>
        <v>1.824589093785993</v>
      </c>
      <c r="M147" s="99">
        <f>RES_hhdet_in_fech!M147/RES_summary!M$21</f>
        <v>1.9548531361567656</v>
      </c>
      <c r="N147" s="99">
        <f>RES_hhdet_in_fech!N147/RES_summary!N$21</f>
        <v>2.8653021922927424</v>
      </c>
      <c r="O147" s="99">
        <f>RES_hhdet_in_fech!O147/RES_summary!O$21</f>
        <v>1.7121259813347638</v>
      </c>
      <c r="P147" s="99">
        <f>RES_hhdet_in_fech!P147/RES_summary!P$21</f>
        <v>1.1407409229113541</v>
      </c>
      <c r="Q147" s="99">
        <f>RES_hhdet_in_fech!Q147/RES_summary!Q$21</f>
        <v>2.2579858754387749</v>
      </c>
      <c r="R147" s="99">
        <f>RES_hhdet_in_fech!R147/RES_summary!R$21</f>
        <v>1.5414049334934337</v>
      </c>
      <c r="S147" s="99">
        <f>RES_hhdet_in_fech!S147/RES_summary!S$21</f>
        <v>2.230590854568423</v>
      </c>
      <c r="T147" s="99">
        <f>RES_hhdet_in_fech!T147/RES_summary!T$21</f>
        <v>1.6281666314538024</v>
      </c>
      <c r="U147" s="99">
        <f>RES_hhdet_in_fech!U147/RES_summary!U$21</f>
        <v>1.8560590048254846</v>
      </c>
      <c r="V147" s="99">
        <f>RES_hhdet_in_fech!V147/RES_summary!V$21</f>
        <v>1.3309153762472894</v>
      </c>
      <c r="W147" s="99">
        <f>RES_hhdet_in_fech!W147/RES_summary!W$21</f>
        <v>1.1236121685503893</v>
      </c>
      <c r="X147" s="99">
        <f>RES_hhdet_in_fech!X147/RES_summary!X$21</f>
        <v>1.5307843713114502</v>
      </c>
      <c r="Y147" s="99">
        <f>RES_hhdet_in_fech!Y147/RES_summary!Y$21</f>
        <v>1.1586711915028611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20.10482575760928</v>
      </c>
      <c r="D148" s="123">
        <v>20.257348553256239</v>
      </c>
      <c r="E148" s="123">
        <v>19.274400656534198</v>
      </c>
      <c r="F148" s="123">
        <v>20.962010479533742</v>
      </c>
      <c r="G148" s="123">
        <v>18.57169591403493</v>
      </c>
      <c r="H148" s="123">
        <v>18.133310554396612</v>
      </c>
      <c r="I148" s="123">
        <v>16.31488656415355</v>
      </c>
      <c r="J148" s="123">
        <v>15.546852827344534</v>
      </c>
      <c r="K148" s="123">
        <v>15.387505544163346</v>
      </c>
      <c r="L148" s="123">
        <v>15.649809665302403</v>
      </c>
      <c r="M148" s="123">
        <v>17.959518760602499</v>
      </c>
      <c r="N148" s="123">
        <v>15.838020931402328</v>
      </c>
      <c r="O148" s="123">
        <v>14.517677587439</v>
      </c>
      <c r="P148" s="123">
        <v>13.837125676629693</v>
      </c>
      <c r="Q148" s="123">
        <v>13.300256994323197</v>
      </c>
      <c r="R148" s="123">
        <v>12.825585048617929</v>
      </c>
      <c r="S148" s="123">
        <v>12.703461671819916</v>
      </c>
      <c r="T148" s="123">
        <v>12.482527654265118</v>
      </c>
      <c r="U148" s="123">
        <v>12.002618787235782</v>
      </c>
      <c r="V148" s="123">
        <v>11.366213307747342</v>
      </c>
      <c r="W148" s="123">
        <v>8.9252369787011627</v>
      </c>
      <c r="X148" s="123">
        <v>6.6936865200105498</v>
      </c>
      <c r="Y148" s="123">
        <v>6.5864534350618413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21.897193138666108</v>
      </c>
      <c r="D149" s="99">
        <v>21.465897204798107</v>
      </c>
      <c r="E149" s="99">
        <v>20.868641904655391</v>
      </c>
      <c r="F149" s="99">
        <v>23.38633532321078</v>
      </c>
      <c r="G149" s="99">
        <v>21.015904513938089</v>
      </c>
      <c r="H149" s="99">
        <v>20.31253945217329</v>
      </c>
      <c r="I149" s="99">
        <v>18.269240524305474</v>
      </c>
      <c r="J149" s="99">
        <v>17.1640001098169</v>
      </c>
      <c r="K149" s="99">
        <v>17.055068165784149</v>
      </c>
      <c r="L149" s="99">
        <v>18.268603641564606</v>
      </c>
      <c r="M149" s="99">
        <v>19.886033549497999</v>
      </c>
      <c r="N149" s="99">
        <v>17.94082298517608</v>
      </c>
      <c r="O149" s="99">
        <v>16.437227070771485</v>
      </c>
      <c r="P149" s="99">
        <v>14.345122344965809</v>
      </c>
      <c r="Q149" s="99">
        <v>13.901721293394807</v>
      </c>
      <c r="R149" s="99">
        <v>13.793695225001851</v>
      </c>
      <c r="S149" s="99">
        <v>13.68526621964379</v>
      </c>
      <c r="T149" s="99">
        <v>13.355859191239444</v>
      </c>
      <c r="U149" s="99">
        <v>12.414062094092285</v>
      </c>
      <c r="V149" s="99">
        <v>11.365087773204793</v>
      </c>
      <c r="W149" s="99">
        <v>9.7064156904852243</v>
      </c>
      <c r="X149" s="99">
        <v>8.041755805352107</v>
      </c>
      <c r="Y149" s="99">
        <v>7.3656348254064676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15.692294730801594</v>
      </c>
      <c r="G150" s="99">
        <v>13.875338737723036</v>
      </c>
      <c r="H150" s="99">
        <v>13.421874777197473</v>
      </c>
      <c r="I150" s="99">
        <v>12.035459186309037</v>
      </c>
      <c r="J150" s="99">
        <v>11.616843933372902</v>
      </c>
      <c r="K150" s="99">
        <v>11.337085819120563</v>
      </c>
      <c r="L150" s="99">
        <v>12.165859495787711</v>
      </c>
      <c r="M150" s="99">
        <v>13.654954750528306</v>
      </c>
      <c r="N150" s="99">
        <v>12.231662939508892</v>
      </c>
      <c r="O150" s="99">
        <v>11.487291768922081</v>
      </c>
      <c r="P150" s="99">
        <v>10.733711528416107</v>
      </c>
      <c r="Q150" s="99">
        <v>10.392303628137761</v>
      </c>
      <c r="R150" s="99">
        <v>10.482328868686185</v>
      </c>
      <c r="S150" s="99">
        <v>10.617199904613706</v>
      </c>
      <c r="T150" s="99">
        <v>10.475742336913809</v>
      </c>
      <c r="U150" s="99">
        <v>9.9177659457025396</v>
      </c>
      <c r="V150" s="99">
        <v>9.2060131611756368</v>
      </c>
      <c r="W150" s="99">
        <v>8.0432213346393073</v>
      </c>
      <c r="X150" s="99">
        <v>6.5449688039675085</v>
      </c>
      <c r="Y150" s="99">
        <v>6.1346474647087534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4.5305413949427864</v>
      </c>
      <c r="G151" s="102">
        <v>3.4036920167254361</v>
      </c>
      <c r="H151" s="102">
        <v>3.209095216493639</v>
      </c>
      <c r="I151" s="102">
        <v>2.6712691035518041</v>
      </c>
      <c r="J151" s="102">
        <v>3.1674585133913604</v>
      </c>
      <c r="K151" s="102">
        <v>2.4961114522492407</v>
      </c>
      <c r="L151" s="102">
        <v>2.5566073168769554</v>
      </c>
      <c r="M151" s="102">
        <v>3.464762059855337</v>
      </c>
      <c r="N151" s="102">
        <v>2.2696978252038371</v>
      </c>
      <c r="O151" s="102">
        <v>1.966091650725347</v>
      </c>
      <c r="P151" s="102">
        <v>2.8799278161017936</v>
      </c>
      <c r="Q151" s="102">
        <v>1.8104132223798695</v>
      </c>
      <c r="R151" s="102">
        <v>1.7218363826585494</v>
      </c>
      <c r="S151" s="102">
        <v>1.8721597228558775</v>
      </c>
      <c r="T151" s="102">
        <v>1.6791666633660081</v>
      </c>
      <c r="U151" s="102">
        <v>1.829520486464681</v>
      </c>
      <c r="V151" s="102">
        <v>1.8422212787555434</v>
      </c>
      <c r="W151" s="102">
        <v>2.0987082678567268</v>
      </c>
      <c r="X151" s="102">
        <v>0.88248361391878338</v>
      </c>
      <c r="Y151" s="102">
        <v>1.505577369539546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11.161753335858807</v>
      </c>
      <c r="G152" s="105">
        <v>10.471646720997597</v>
      </c>
      <c r="H152" s="105">
        <v>10.212779560703831</v>
      </c>
      <c r="I152" s="105">
        <v>9.3641900827572311</v>
      </c>
      <c r="J152" s="105">
        <v>8.4493854199815406</v>
      </c>
      <c r="K152" s="105">
        <v>8.8409743668713237</v>
      </c>
      <c r="L152" s="105">
        <v>9.6092521789107561</v>
      </c>
      <c r="M152" s="105">
        <v>10.190192690672969</v>
      </c>
      <c r="N152" s="105">
        <v>9.9619651143050589</v>
      </c>
      <c r="O152" s="105">
        <v>9.521200118196731</v>
      </c>
      <c r="P152" s="105">
        <v>7.8537837123143142</v>
      </c>
      <c r="Q152" s="105">
        <v>8.5818904057578909</v>
      </c>
      <c r="R152" s="105">
        <v>8.760492486027637</v>
      </c>
      <c r="S152" s="105">
        <v>8.745040181757826</v>
      </c>
      <c r="T152" s="105">
        <v>8.7965756735478013</v>
      </c>
      <c r="U152" s="105">
        <v>8.0882454592378572</v>
      </c>
      <c r="V152" s="105">
        <v>7.3637918824200925</v>
      </c>
      <c r="W152" s="105">
        <v>5.9445130667825801</v>
      </c>
      <c r="X152" s="105">
        <v>5.6624851900487254</v>
      </c>
      <c r="Y152" s="105">
        <v>4.629070095169209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19.053859459661382</v>
      </c>
      <c r="D153" s="102">
        <v>19.892937768610906</v>
      </c>
      <c r="E153" s="102">
        <v>18.554835994146867</v>
      </c>
      <c r="F153" s="102">
        <v>19.395257447261979</v>
      </c>
      <c r="G153" s="102">
        <v>18.391732404092796</v>
      </c>
      <c r="H153" s="102">
        <v>18.021317752123686</v>
      </c>
      <c r="I153" s="102">
        <v>16.838557588591513</v>
      </c>
      <c r="J153" s="102">
        <v>16.291669096647524</v>
      </c>
      <c r="K153" s="102">
        <v>15.802306246067024</v>
      </c>
      <c r="L153" s="102">
        <v>16.710770028178963</v>
      </c>
      <c r="M153" s="102">
        <v>17.602293387314525</v>
      </c>
      <c r="N153" s="102">
        <v>16.322819434532708</v>
      </c>
      <c r="O153" s="102">
        <v>15.294980770957956</v>
      </c>
      <c r="P153" s="102">
        <v>15.06362513707443</v>
      </c>
      <c r="Q153" s="102">
        <v>13.986436448241223</v>
      </c>
      <c r="R153" s="102">
        <v>13.700801456134553</v>
      </c>
      <c r="S153" s="102">
        <v>13.444752876983362</v>
      </c>
      <c r="T153" s="102">
        <v>13.065026615804175</v>
      </c>
      <c r="U153" s="102">
        <v>12.827884203042938</v>
      </c>
      <c r="V153" s="102">
        <v>12.562233755312514</v>
      </c>
      <c r="W153" s="102">
        <v>0</v>
      </c>
      <c r="X153" s="102">
        <v>0</v>
      </c>
      <c r="Y153" s="102">
        <v>0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13.545929887261122</v>
      </c>
      <c r="D154" s="105">
        <v>14.347465655170749</v>
      </c>
      <c r="E154" s="105">
        <v>13.208261661629878</v>
      </c>
      <c r="F154" s="105">
        <v>14.076249809564274</v>
      </c>
      <c r="G154" s="105">
        <v>13.174529353684422</v>
      </c>
      <c r="H154" s="105">
        <v>12.905420389886133</v>
      </c>
      <c r="I154" s="105">
        <v>12.022605322246916</v>
      </c>
      <c r="J154" s="105">
        <v>11.873057847544269</v>
      </c>
      <c r="K154" s="105">
        <v>11.340090294350365</v>
      </c>
      <c r="L154" s="105">
        <v>11.987877095851809</v>
      </c>
      <c r="M154" s="105">
        <v>12.885047307951071</v>
      </c>
      <c r="N154" s="105">
        <v>11.793327599298189</v>
      </c>
      <c r="O154" s="105">
        <v>11.165474803011428</v>
      </c>
      <c r="P154" s="105">
        <v>11.573447856408469</v>
      </c>
      <c r="Q154" s="105">
        <v>10.619456215982542</v>
      </c>
      <c r="R154" s="105">
        <v>10.50716705167129</v>
      </c>
      <c r="S154" s="105">
        <v>10.472458209223703</v>
      </c>
      <c r="T154" s="105">
        <v>10.241157086676779</v>
      </c>
      <c r="U154" s="105">
        <v>10.223571714382361</v>
      </c>
      <c r="V154" s="105">
        <v>10.164393304259582</v>
      </c>
      <c r="W154" s="105">
        <v>8.5556387683954149</v>
      </c>
      <c r="X154" s="105">
        <v>5.6598612478416275</v>
      </c>
      <c r="Y154" s="105">
        <v>6.2077606186975416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3.0394914006797302</v>
      </c>
      <c r="D155" s="99">
        <v>3.712809268227002</v>
      </c>
      <c r="E155" s="99">
        <v>2.8937068818945626</v>
      </c>
      <c r="F155" s="99">
        <v>3.7558068341289719</v>
      </c>
      <c r="G155" s="99">
        <v>2.9753562716827813</v>
      </c>
      <c r="H155" s="99">
        <v>2.8434701862985787</v>
      </c>
      <c r="I155" s="99">
        <v>2.4646004192982276</v>
      </c>
      <c r="J155" s="99">
        <v>3.0221285134874885</v>
      </c>
      <c r="K155" s="99">
        <v>2.3207033646398316</v>
      </c>
      <c r="L155" s="99">
        <v>2.3335471510740251</v>
      </c>
      <c r="M155" s="99">
        <v>3.06715351831981</v>
      </c>
      <c r="N155" s="99">
        <v>2.0535909886772616</v>
      </c>
      <c r="O155" s="99">
        <v>1.8136215940906084</v>
      </c>
      <c r="P155" s="99">
        <v>3.0530571282461523</v>
      </c>
      <c r="Q155" s="99">
        <v>1.8280057349251411</v>
      </c>
      <c r="R155" s="99">
        <v>1.7083770979008837</v>
      </c>
      <c r="S155" s="99">
        <v>1.8419572751141449</v>
      </c>
      <c r="T155" s="99">
        <v>1.6274961838664972</v>
      </c>
      <c r="U155" s="99">
        <v>1.907626145640555</v>
      </c>
      <c r="V155" s="99">
        <v>2.0848657119514922</v>
      </c>
      <c r="W155" s="99">
        <v>2.0779981057149741</v>
      </c>
      <c r="X155" s="99">
        <v>6.6566615380173208E-2</v>
      </c>
      <c r="Y155" s="99">
        <v>1.2935733064675334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10.506438486581391</v>
      </c>
      <c r="D156" s="99">
        <v>10.63465638694375</v>
      </c>
      <c r="E156" s="99">
        <v>10.314554779735316</v>
      </c>
      <c r="F156" s="99">
        <v>10.320442975435306</v>
      </c>
      <c r="G156" s="99">
        <v>10.199173082001643</v>
      </c>
      <c r="H156" s="99">
        <v>10.061950203587555</v>
      </c>
      <c r="I156" s="99">
        <v>9.5580049029486869</v>
      </c>
      <c r="J156" s="99">
        <v>8.8509293340567812</v>
      </c>
      <c r="K156" s="99">
        <v>9.0193869297105351</v>
      </c>
      <c r="L156" s="99">
        <v>9.6543299447777837</v>
      </c>
      <c r="M156" s="99">
        <v>9.8178937896312615</v>
      </c>
      <c r="N156" s="99">
        <v>9.7397366106209269</v>
      </c>
      <c r="O156" s="99">
        <v>9.3518532089208204</v>
      </c>
      <c r="P156" s="99">
        <v>8.5203907281623188</v>
      </c>
      <c r="Q156" s="99">
        <v>8.7914504810573977</v>
      </c>
      <c r="R156" s="99">
        <v>8.798789953770406</v>
      </c>
      <c r="S156" s="99">
        <v>8.6305009341095573</v>
      </c>
      <c r="T156" s="99">
        <v>8.6136609028102828</v>
      </c>
      <c r="U156" s="99">
        <v>8.3159455687418067</v>
      </c>
      <c r="V156" s="99">
        <v>8.0795275923080894</v>
      </c>
      <c r="W156" s="99">
        <v>6.4776406626804421</v>
      </c>
      <c r="X156" s="99">
        <v>5.5932946324614541</v>
      </c>
      <c r="Y156" s="99">
        <v>4.914187312230009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9.395609871485151</v>
      </c>
      <c r="D157" s="123">
        <v>9.5441161596760633</v>
      </c>
      <c r="E157" s="123">
        <v>9.0557323776546337</v>
      </c>
      <c r="F157" s="123">
        <v>10.164316709622863</v>
      </c>
      <c r="G157" s="123">
        <v>8.4268025328601812</v>
      </c>
      <c r="H157" s="123">
        <v>8.7011997114315065</v>
      </c>
      <c r="I157" s="123">
        <v>7.905438935806532</v>
      </c>
      <c r="J157" s="123">
        <v>7.729592726793153</v>
      </c>
      <c r="K157" s="123">
        <v>7.1438658347498674</v>
      </c>
      <c r="L157" s="123">
        <v>6.7106537884355619</v>
      </c>
      <c r="M157" s="123">
        <v>6.5927995299035436</v>
      </c>
      <c r="N157" s="123">
        <v>5.7569492410504646</v>
      </c>
      <c r="O157" s="123">
        <v>6.0264936980340869</v>
      </c>
      <c r="P157" s="123">
        <v>5.525895830236367</v>
      </c>
      <c r="Q157" s="123">
        <v>5.4516396044985616</v>
      </c>
      <c r="R157" s="123">
        <v>5.5162071404955233</v>
      </c>
      <c r="S157" s="123">
        <v>5.9836917627219508</v>
      </c>
      <c r="T157" s="123">
        <v>6.0051017919079062</v>
      </c>
      <c r="U157" s="123">
        <v>5.8621395678078061</v>
      </c>
      <c r="V157" s="123">
        <v>6.0616570578989002</v>
      </c>
      <c r="W157" s="123">
        <v>5.5959319440265789</v>
      </c>
      <c r="X157" s="123">
        <v>4.7434040274925886</v>
      </c>
      <c r="Y157" s="123">
        <v>4.4695181206366899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10.69368797201548</v>
      </c>
      <c r="D158" s="99">
        <v>10.804751659564289</v>
      </c>
      <c r="E158" s="99">
        <v>10.442221184183163</v>
      </c>
      <c r="F158" s="99">
        <v>11.176254148271076</v>
      </c>
      <c r="G158" s="99">
        <v>10.378097688860588</v>
      </c>
      <c r="H158" s="99">
        <v>9.8978685460996285</v>
      </c>
      <c r="I158" s="99">
        <v>8.8905003233694782</v>
      </c>
      <c r="J158" s="99">
        <v>8.5798862671801928</v>
      </c>
      <c r="K158" s="99">
        <v>8.0341621423472578</v>
      </c>
      <c r="L158" s="99">
        <v>7.7900840697707885</v>
      </c>
      <c r="M158" s="99">
        <v>7.8892393160038949</v>
      </c>
      <c r="N158" s="99">
        <v>6.7107469487640623</v>
      </c>
      <c r="O158" s="99">
        <v>6.6414193869729266</v>
      </c>
      <c r="P158" s="99">
        <v>6.7550593302390656</v>
      </c>
      <c r="Q158" s="99">
        <v>6.4240267142401217</v>
      </c>
      <c r="R158" s="99">
        <v>6.6562946813628434</v>
      </c>
      <c r="S158" s="99">
        <v>7.178593592416652</v>
      </c>
      <c r="T158" s="99">
        <v>7.3563474741772739</v>
      </c>
      <c r="U158" s="99">
        <v>7.2766460691297352</v>
      </c>
      <c r="V158" s="99">
        <v>7.1743275804706412</v>
      </c>
      <c r="W158" s="99">
        <v>6.6105794610623141</v>
      </c>
      <c r="X158" s="99">
        <v>5.76471318602366</v>
      </c>
      <c r="Y158" s="99">
        <v>5.394757348064406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8.8041878648466607</v>
      </c>
      <c r="D159" s="110">
        <v>8.841835006701892</v>
      </c>
      <c r="E159" s="110">
        <v>7.9746679877478233</v>
      </c>
      <c r="F159" s="110">
        <v>9.5100350570736989</v>
      </c>
      <c r="G159" s="110">
        <v>7.642090234433625</v>
      </c>
      <c r="H159" s="110">
        <v>8.2294511563718</v>
      </c>
      <c r="I159" s="110">
        <v>7.4958607799250965</v>
      </c>
      <c r="J159" s="110">
        <v>6.6194799292719946</v>
      </c>
      <c r="K159" s="110">
        <v>6.5743164577606539</v>
      </c>
      <c r="L159" s="110">
        <v>6.0986206424775666</v>
      </c>
      <c r="M159" s="110">
        <v>5.9680540221620832</v>
      </c>
      <c r="N159" s="110">
        <v>5.1267112276939866</v>
      </c>
      <c r="O159" s="110">
        <v>5.7338561060233584</v>
      </c>
      <c r="P159" s="110">
        <v>4.7252573989379538</v>
      </c>
      <c r="Q159" s="110">
        <v>5.0252548615125132</v>
      </c>
      <c r="R159" s="110">
        <v>4.8410046105846023</v>
      </c>
      <c r="S159" s="110">
        <v>5.5689889916145177</v>
      </c>
      <c r="T159" s="110">
        <v>5.3852296467549632</v>
      </c>
      <c r="U159" s="110">
        <v>5.2607527869721542</v>
      </c>
      <c r="V159" s="110">
        <v>5.3832213260438646</v>
      </c>
      <c r="W159" s="110">
        <v>4.9587723963772925</v>
      </c>
      <c r="X159" s="110">
        <v>3.6954646290781694</v>
      </c>
      <c r="Y159" s="110">
        <v>3.8844349321679115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99.150326376236393</v>
      </c>
      <c r="D161" s="118">
        <f t="shared" si="54"/>
        <v>105.02012988968413</v>
      </c>
      <c r="E161" s="118">
        <f t="shared" si="54"/>
        <v>114.53290686008835</v>
      </c>
      <c r="F161" s="118">
        <f t="shared" si="54"/>
        <v>112.82013316249912</v>
      </c>
      <c r="G161" s="118">
        <f t="shared" si="54"/>
        <v>122.32929194606331</v>
      </c>
      <c r="H161" s="118">
        <f t="shared" si="54"/>
        <v>109.26051313990065</v>
      </c>
      <c r="I161" s="118">
        <f t="shared" si="54"/>
        <v>99.352067243824536</v>
      </c>
      <c r="J161" s="118">
        <f t="shared" si="54"/>
        <v>106.74957061498272</v>
      </c>
      <c r="K161" s="118">
        <f t="shared" si="54"/>
        <v>99.662888795961024</v>
      </c>
      <c r="L161" s="118">
        <f t="shared" si="54"/>
        <v>109.13293558435988</v>
      </c>
      <c r="M161" s="118">
        <f t="shared" si="54"/>
        <v>110.12018188804053</v>
      </c>
      <c r="N161" s="118">
        <f t="shared" si="54"/>
        <v>107.06616498068136</v>
      </c>
      <c r="O161" s="118">
        <f t="shared" si="54"/>
        <v>0</v>
      </c>
      <c r="P161" s="118">
        <f t="shared" si="54"/>
        <v>70.031008688499625</v>
      </c>
      <c r="Q161" s="118">
        <f t="shared" si="54"/>
        <v>0</v>
      </c>
      <c r="R161" s="118">
        <f t="shared" ref="R161:V161" si="55">R162+R164+R166+R175</f>
        <v>90.627364837023123</v>
      </c>
      <c r="S161" s="118">
        <f t="shared" si="55"/>
        <v>0</v>
      </c>
      <c r="T161" s="118">
        <f t="shared" si="55"/>
        <v>70.345431925260485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34.710831771737325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67.631835801605305</v>
      </c>
      <c r="D162" s="123">
        <f t="shared" si="57"/>
        <v>73.442671803159826</v>
      </c>
      <c r="E162" s="123">
        <f t="shared" si="57"/>
        <v>81.05952431723837</v>
      </c>
      <c r="F162" s="123">
        <f t="shared" si="57"/>
        <v>79.755460571596799</v>
      </c>
      <c r="G162" s="123">
        <f t="shared" si="57"/>
        <v>93.453939193178968</v>
      </c>
      <c r="H162" s="123">
        <f t="shared" si="57"/>
        <v>80.122976925302041</v>
      </c>
      <c r="I162" s="123">
        <f t="shared" si="57"/>
        <v>73.132522198589726</v>
      </c>
      <c r="J162" s="123">
        <f t="shared" si="57"/>
        <v>81.157585299969753</v>
      </c>
      <c r="K162" s="123">
        <f t="shared" si="57"/>
        <v>74.815738665624252</v>
      </c>
      <c r="L162" s="123">
        <f t="shared" si="57"/>
        <v>85.005812553950705</v>
      </c>
      <c r="M162" s="123">
        <f t="shared" si="57"/>
        <v>83.682857947249104</v>
      </c>
      <c r="N162" s="123">
        <f t="shared" si="57"/>
        <v>82.676587124349481</v>
      </c>
      <c r="O162" s="123">
        <f t="shared" si="57"/>
        <v>0</v>
      </c>
      <c r="P162" s="123">
        <f t="shared" si="57"/>
        <v>48.97423528301394</v>
      </c>
      <c r="Q162" s="123">
        <f t="shared" si="57"/>
        <v>0</v>
      </c>
      <c r="R162" s="123">
        <f t="shared" si="57"/>
        <v>70.812374795572438</v>
      </c>
      <c r="S162" s="123">
        <f t="shared" si="57"/>
        <v>0</v>
      </c>
      <c r="T162" s="123">
        <f t="shared" si="57"/>
        <v>50.322530862227666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22.906345719820042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67.631835801605305</v>
      </c>
      <c r="D163" s="110">
        <v>73.442671803159826</v>
      </c>
      <c r="E163" s="110">
        <v>81.05952431723837</v>
      </c>
      <c r="F163" s="110">
        <v>79.755460571596799</v>
      </c>
      <c r="G163" s="110">
        <v>93.453939193178968</v>
      </c>
      <c r="H163" s="110">
        <v>80.122976925302041</v>
      </c>
      <c r="I163" s="110">
        <v>73.132522198589726</v>
      </c>
      <c r="J163" s="110">
        <v>81.157585299969753</v>
      </c>
      <c r="K163" s="110">
        <v>74.815738665624252</v>
      </c>
      <c r="L163" s="110">
        <v>85.005812553950705</v>
      </c>
      <c r="M163" s="110">
        <v>83.682857947249104</v>
      </c>
      <c r="N163" s="110">
        <v>82.676587124349481</v>
      </c>
      <c r="O163" s="110">
        <v>0</v>
      </c>
      <c r="P163" s="110">
        <v>48.97423528301394</v>
      </c>
      <c r="Q163" s="110">
        <v>0</v>
      </c>
      <c r="R163" s="110">
        <v>70.812374795572438</v>
      </c>
      <c r="S163" s="110">
        <v>0</v>
      </c>
      <c r="T163" s="110">
        <v>50.322530862227666</v>
      </c>
      <c r="U163" s="110">
        <v>0</v>
      </c>
      <c r="V163" s="110">
        <v>0</v>
      </c>
      <c r="W163" s="110">
        <v>0</v>
      </c>
      <c r="X163" s="110">
        <v>0</v>
      </c>
      <c r="Y163" s="110">
        <v>22.906345719820042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2.0204172755070511</v>
      </c>
      <c r="D164" s="123">
        <f t="shared" si="58"/>
        <v>1.7749093510492338</v>
      </c>
      <c r="E164" s="123">
        <f t="shared" si="58"/>
        <v>5.1449118415156718</v>
      </c>
      <c r="F164" s="123">
        <f t="shared" si="58"/>
        <v>1.9384417115957928</v>
      </c>
      <c r="G164" s="123">
        <f t="shared" si="58"/>
        <v>1.8776425309633131</v>
      </c>
      <c r="H164" s="123">
        <f t="shared" si="58"/>
        <v>2.3011241353493848</v>
      </c>
      <c r="I164" s="123">
        <f t="shared" si="58"/>
        <v>2.0002373252998749</v>
      </c>
      <c r="J164" s="123">
        <f t="shared" si="58"/>
        <v>2.3149522375345022</v>
      </c>
      <c r="K164" s="123">
        <f t="shared" si="58"/>
        <v>2.3154009773461546</v>
      </c>
      <c r="L164" s="123">
        <f t="shared" si="58"/>
        <v>1.766182389435289</v>
      </c>
      <c r="M164" s="123">
        <f t="shared" si="58"/>
        <v>1.8852356654261571</v>
      </c>
      <c r="N164" s="123">
        <f t="shared" si="58"/>
        <v>2.7943234552246645</v>
      </c>
      <c r="O164" s="123">
        <f t="shared" si="58"/>
        <v>0</v>
      </c>
      <c r="P164" s="123">
        <f t="shared" si="58"/>
        <v>1.2678908694733007</v>
      </c>
      <c r="Q164" s="123">
        <f t="shared" si="58"/>
        <v>0</v>
      </c>
      <c r="R164" s="123">
        <f t="shared" si="58"/>
        <v>1.4731701886177668</v>
      </c>
      <c r="S164" s="123">
        <f t="shared" si="58"/>
        <v>0</v>
      </c>
      <c r="T164" s="123">
        <f t="shared" si="58"/>
        <v>1.5341801027405513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0.74843705435311225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2.0204172755070511</v>
      </c>
      <c r="D165" s="99">
        <f>RES_hhdet_in_fech!D165/RES_summary!D$21</f>
        <v>1.7749093510492338</v>
      </c>
      <c r="E165" s="99">
        <f>RES_hhdet_in_fech!E165/RES_summary!E$21</f>
        <v>5.1449118415156718</v>
      </c>
      <c r="F165" s="99">
        <f>RES_hhdet_in_fech!F165/RES_summary!F$21</f>
        <v>1.9384417115957928</v>
      </c>
      <c r="G165" s="99">
        <f>RES_hhdet_in_fech!G165/RES_summary!G$21</f>
        <v>1.8776425309633131</v>
      </c>
      <c r="H165" s="99">
        <f>RES_hhdet_in_fech!H165/RES_summary!H$21</f>
        <v>2.3011241353493848</v>
      </c>
      <c r="I165" s="99">
        <f>RES_hhdet_in_fech!I165/RES_summary!I$21</f>
        <v>2.0002373252998749</v>
      </c>
      <c r="J165" s="99">
        <f>RES_hhdet_in_fech!J165/RES_summary!J$21</f>
        <v>2.3149522375345022</v>
      </c>
      <c r="K165" s="99">
        <f>RES_hhdet_in_fech!K165/RES_summary!K$21</f>
        <v>2.3154009773461546</v>
      </c>
      <c r="L165" s="99">
        <f>RES_hhdet_in_fech!L165/RES_summary!L$21</f>
        <v>1.766182389435289</v>
      </c>
      <c r="M165" s="99">
        <f>RES_hhdet_in_fech!M165/RES_summary!M$21</f>
        <v>1.8852356654261571</v>
      </c>
      <c r="N165" s="99">
        <f>RES_hhdet_in_fech!N165/RES_summary!N$21</f>
        <v>2.7943234552246645</v>
      </c>
      <c r="O165" s="99">
        <f>RES_hhdet_in_fech!O165/RES_summary!O$21</f>
        <v>0</v>
      </c>
      <c r="P165" s="99">
        <f>RES_hhdet_in_fech!P165/RES_summary!P$21</f>
        <v>1.2678908694733007</v>
      </c>
      <c r="Q165" s="99">
        <f>RES_hhdet_in_fech!Q165/RES_summary!Q$21</f>
        <v>0</v>
      </c>
      <c r="R165" s="99">
        <f>RES_hhdet_in_fech!R165/RES_summary!R$21</f>
        <v>1.4731701886177668</v>
      </c>
      <c r="S165" s="99">
        <f>RES_hhdet_in_fech!S165/RES_summary!S$21</f>
        <v>0</v>
      </c>
      <c r="T165" s="99">
        <f>RES_hhdet_in_fech!T165/RES_summary!T$21</f>
        <v>1.5341801027405513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</v>
      </c>
      <c r="X165" s="99">
        <f>RES_hhdet_in_fech!X165/RES_summary!X$21</f>
        <v>0</v>
      </c>
      <c r="Y165" s="99">
        <f>RES_hhdet_in_fech!Y165/RES_summary!Y$21</f>
        <v>0.74843705435311225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20.102128101982093</v>
      </c>
      <c r="D166" s="123">
        <v>20.257970249115278</v>
      </c>
      <c r="E166" s="123">
        <v>19.27235897992357</v>
      </c>
      <c r="F166" s="123">
        <v>20.961912943467972</v>
      </c>
      <c r="G166" s="123">
        <v>18.571164403903904</v>
      </c>
      <c r="H166" s="123">
        <v>18.135325364464332</v>
      </c>
      <c r="I166" s="123">
        <v>16.313897105533698</v>
      </c>
      <c r="J166" s="123">
        <v>15.547409501523594</v>
      </c>
      <c r="K166" s="123">
        <v>15.387943380852311</v>
      </c>
      <c r="L166" s="123">
        <v>15.650250674156801</v>
      </c>
      <c r="M166" s="123">
        <v>17.959385685559862</v>
      </c>
      <c r="N166" s="123">
        <v>15.838148573658451</v>
      </c>
      <c r="O166" s="123">
        <v>0</v>
      </c>
      <c r="P166" s="123">
        <v>15.063625137074427</v>
      </c>
      <c r="Q166" s="123">
        <v>0</v>
      </c>
      <c r="R166" s="123">
        <v>12.825255338058037</v>
      </c>
      <c r="S166" s="123">
        <v>0</v>
      </c>
      <c r="T166" s="123">
        <v>12.48172931428328</v>
      </c>
      <c r="U166" s="123">
        <v>0</v>
      </c>
      <c r="V166" s="123">
        <v>0</v>
      </c>
      <c r="W166" s="123">
        <v>0</v>
      </c>
      <c r="X166" s="123">
        <v>0</v>
      </c>
      <c r="Y166" s="123">
        <v>6.5863231260680815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21.897193138666111</v>
      </c>
      <c r="D167" s="99">
        <v>21.465897204798107</v>
      </c>
      <c r="E167" s="99">
        <v>20.868641904655391</v>
      </c>
      <c r="F167" s="99">
        <v>23.386335323210776</v>
      </c>
      <c r="G167" s="99">
        <v>21.015904513938086</v>
      </c>
      <c r="H167" s="99">
        <v>20.312539452173283</v>
      </c>
      <c r="I167" s="99">
        <v>18.269240524305474</v>
      </c>
      <c r="J167" s="99">
        <v>17.164000109816904</v>
      </c>
      <c r="K167" s="99">
        <v>17.055068165784149</v>
      </c>
      <c r="L167" s="99">
        <v>18.268603641564603</v>
      </c>
      <c r="M167" s="99">
        <v>19.886033549497991</v>
      </c>
      <c r="N167" s="99">
        <v>17.94082298517608</v>
      </c>
      <c r="O167" s="99">
        <v>0</v>
      </c>
      <c r="P167" s="99">
        <v>0</v>
      </c>
      <c r="Q167" s="99">
        <v>0</v>
      </c>
      <c r="R167" s="99">
        <v>13.793695225001851</v>
      </c>
      <c r="S167" s="99">
        <v>0</v>
      </c>
      <c r="T167" s="99">
        <v>13.355859191239443</v>
      </c>
      <c r="U167" s="99">
        <v>0</v>
      </c>
      <c r="V167" s="99">
        <v>0</v>
      </c>
      <c r="W167" s="99">
        <v>0</v>
      </c>
      <c r="X167" s="99">
        <v>0</v>
      </c>
      <c r="Y167" s="99">
        <v>7.3656348254064667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14.275630573724049</v>
      </c>
      <c r="D168" s="99">
        <v>14.265771065883584</v>
      </c>
      <c r="E168" s="99">
        <v>13.643749120923633</v>
      </c>
      <c r="F168" s="99">
        <v>15.692294730801597</v>
      </c>
      <c r="G168" s="99">
        <v>13.875338737723036</v>
      </c>
      <c r="H168" s="99">
        <v>0</v>
      </c>
      <c r="I168" s="99">
        <v>12.035459186309037</v>
      </c>
      <c r="J168" s="99">
        <v>11.616843933372902</v>
      </c>
      <c r="K168" s="99">
        <v>11.337085819120565</v>
      </c>
      <c r="L168" s="99">
        <v>12.165859495787707</v>
      </c>
      <c r="M168" s="99">
        <v>13.654954750528304</v>
      </c>
      <c r="N168" s="99">
        <v>12.231662939508892</v>
      </c>
      <c r="O168" s="99">
        <v>0</v>
      </c>
      <c r="P168" s="99">
        <v>0</v>
      </c>
      <c r="Q168" s="99">
        <v>0</v>
      </c>
      <c r="R168" s="99">
        <v>10.482328868686183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6.1346474647087543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3.494890030438925</v>
      </c>
      <c r="D169" s="102">
        <v>4.0047147422170246</v>
      </c>
      <c r="E169" s="102">
        <v>3.256305499267298</v>
      </c>
      <c r="F169" s="102">
        <v>4.5305413949427864</v>
      </c>
      <c r="G169" s="102">
        <v>3.4036920167254361</v>
      </c>
      <c r="H169" s="102">
        <v>0</v>
      </c>
      <c r="I169" s="102">
        <v>2.6712691035518041</v>
      </c>
      <c r="J169" s="102">
        <v>3.1674585133913609</v>
      </c>
      <c r="K169" s="102">
        <v>2.4961114522492407</v>
      </c>
      <c r="L169" s="102">
        <v>2.5566073168769554</v>
      </c>
      <c r="M169" s="102">
        <v>3.464762059855337</v>
      </c>
      <c r="N169" s="102">
        <v>2.2696978252038371</v>
      </c>
      <c r="O169" s="102">
        <v>0</v>
      </c>
      <c r="P169" s="102">
        <v>0</v>
      </c>
      <c r="Q169" s="102">
        <v>0</v>
      </c>
      <c r="R169" s="102">
        <v>1.721836382658549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1.5055773695395458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10.780740543285125</v>
      </c>
      <c r="D170" s="105">
        <v>10.261056323666558</v>
      </c>
      <c r="E170" s="105">
        <v>10.387443621656336</v>
      </c>
      <c r="F170" s="105">
        <v>11.161753335858808</v>
      </c>
      <c r="G170" s="105">
        <v>10.471646720997597</v>
      </c>
      <c r="H170" s="105">
        <v>0</v>
      </c>
      <c r="I170" s="105">
        <v>9.3641900827572311</v>
      </c>
      <c r="J170" s="105">
        <v>8.4493854199815406</v>
      </c>
      <c r="K170" s="105">
        <v>8.8409743668713254</v>
      </c>
      <c r="L170" s="105">
        <v>9.6092521789107526</v>
      </c>
      <c r="M170" s="105">
        <v>10.190192690672966</v>
      </c>
      <c r="N170" s="105">
        <v>9.9619651143050572</v>
      </c>
      <c r="O170" s="105">
        <v>0</v>
      </c>
      <c r="P170" s="105">
        <v>0</v>
      </c>
      <c r="Q170" s="105">
        <v>0</v>
      </c>
      <c r="R170" s="105">
        <v>8.7604924860276352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4.6290700951692099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19.053859459661378</v>
      </c>
      <c r="D171" s="102">
        <v>19.892937768610903</v>
      </c>
      <c r="E171" s="102">
        <v>18.554835994146867</v>
      </c>
      <c r="F171" s="102">
        <v>19.395257447261979</v>
      </c>
      <c r="G171" s="102">
        <v>18.391732404092796</v>
      </c>
      <c r="H171" s="102">
        <v>18.021317752123682</v>
      </c>
      <c r="I171" s="102">
        <v>16.838557588591513</v>
      </c>
      <c r="J171" s="102">
        <v>16.291669096647521</v>
      </c>
      <c r="K171" s="102">
        <v>15.802306246067026</v>
      </c>
      <c r="L171" s="102">
        <v>16.710770028178956</v>
      </c>
      <c r="M171" s="102">
        <v>17.602293387314525</v>
      </c>
      <c r="N171" s="102">
        <v>16.322819434532704</v>
      </c>
      <c r="O171" s="102">
        <v>0</v>
      </c>
      <c r="P171" s="102">
        <v>15.063625137074427</v>
      </c>
      <c r="Q171" s="102">
        <v>0</v>
      </c>
      <c r="R171" s="102">
        <v>13.700801456134553</v>
      </c>
      <c r="S171" s="102">
        <v>0</v>
      </c>
      <c r="T171" s="102">
        <v>13.06502661580417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13.545929887261124</v>
      </c>
      <c r="D172" s="105">
        <v>14.347465655170755</v>
      </c>
      <c r="E172" s="105">
        <v>13.208261661629882</v>
      </c>
      <c r="F172" s="105">
        <v>14.076249809564271</v>
      </c>
      <c r="G172" s="105">
        <v>13.174529353684422</v>
      </c>
      <c r="H172" s="105">
        <v>12.905420389886135</v>
      </c>
      <c r="I172" s="105">
        <v>12.022605322246912</v>
      </c>
      <c r="J172" s="105">
        <v>11.873057847544269</v>
      </c>
      <c r="K172" s="105">
        <v>11.34009029435037</v>
      </c>
      <c r="L172" s="105">
        <v>11.987877095851811</v>
      </c>
      <c r="M172" s="105">
        <v>12.885047307951071</v>
      </c>
      <c r="N172" s="105">
        <v>11.793327599298189</v>
      </c>
      <c r="O172" s="105">
        <v>0</v>
      </c>
      <c r="P172" s="105">
        <v>0</v>
      </c>
      <c r="Q172" s="105">
        <v>0</v>
      </c>
      <c r="R172" s="105">
        <v>10.507167051671292</v>
      </c>
      <c r="S172" s="105">
        <v>0</v>
      </c>
      <c r="T172" s="105">
        <v>10.241157086676779</v>
      </c>
      <c r="U172" s="105">
        <v>0</v>
      </c>
      <c r="V172" s="105">
        <v>0</v>
      </c>
      <c r="W172" s="105">
        <v>0</v>
      </c>
      <c r="X172" s="105">
        <v>0</v>
      </c>
      <c r="Y172" s="105">
        <v>6.2077606186975416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3.0394914006797302</v>
      </c>
      <c r="D173" s="99">
        <v>3.7128092682270024</v>
      </c>
      <c r="E173" s="99">
        <v>2.893706881894563</v>
      </c>
      <c r="F173" s="99">
        <v>3.7558068341289705</v>
      </c>
      <c r="G173" s="99">
        <v>2.9753562716827813</v>
      </c>
      <c r="H173" s="99">
        <v>2.8434701862985792</v>
      </c>
      <c r="I173" s="99">
        <v>2.4646004192982276</v>
      </c>
      <c r="J173" s="99">
        <v>3.0221285134874889</v>
      </c>
      <c r="K173" s="99">
        <v>2.3207033646398316</v>
      </c>
      <c r="L173" s="99">
        <v>2.3335471510740251</v>
      </c>
      <c r="M173" s="99">
        <v>3.0671535183198104</v>
      </c>
      <c r="N173" s="99">
        <v>2.0535909886772616</v>
      </c>
      <c r="O173" s="99">
        <v>0</v>
      </c>
      <c r="P173" s="99">
        <v>0</v>
      </c>
      <c r="Q173" s="99">
        <v>0</v>
      </c>
      <c r="R173" s="99">
        <v>1.7083770979008837</v>
      </c>
      <c r="S173" s="99">
        <v>0</v>
      </c>
      <c r="T173" s="99">
        <v>1.6274961838664974</v>
      </c>
      <c r="U173" s="99">
        <v>0</v>
      </c>
      <c r="V173" s="99">
        <v>0</v>
      </c>
      <c r="W173" s="99">
        <v>0</v>
      </c>
      <c r="X173" s="99">
        <v>0</v>
      </c>
      <c r="Y173" s="99">
        <v>1.2935733064675334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10.506438486581391</v>
      </c>
      <c r="D174" s="110">
        <v>10.634656386943751</v>
      </c>
      <c r="E174" s="110">
        <v>10.314554779735316</v>
      </c>
      <c r="F174" s="110">
        <v>10.320442975435302</v>
      </c>
      <c r="G174" s="110">
        <v>10.199173082001641</v>
      </c>
      <c r="H174" s="110">
        <v>10.061950203587555</v>
      </c>
      <c r="I174" s="110">
        <v>9.5580049029486869</v>
      </c>
      <c r="J174" s="110">
        <v>8.8509293340567794</v>
      </c>
      <c r="K174" s="110">
        <v>9.0193869297105369</v>
      </c>
      <c r="L174" s="110">
        <v>9.6543299447777855</v>
      </c>
      <c r="M174" s="110">
        <v>9.8178937896312615</v>
      </c>
      <c r="N174" s="110">
        <v>9.7397366106209322</v>
      </c>
      <c r="O174" s="110">
        <v>0</v>
      </c>
      <c r="P174" s="110">
        <v>0</v>
      </c>
      <c r="Q174" s="110">
        <v>0</v>
      </c>
      <c r="R174" s="110">
        <v>8.7987899537704077</v>
      </c>
      <c r="S174" s="110">
        <v>0</v>
      </c>
      <c r="T174" s="110">
        <v>8.6136609028102828</v>
      </c>
      <c r="U174" s="110">
        <v>0</v>
      </c>
      <c r="V174" s="110">
        <v>0</v>
      </c>
      <c r="W174" s="110">
        <v>0</v>
      </c>
      <c r="X174" s="110">
        <v>0</v>
      </c>
      <c r="Y174" s="110">
        <v>4.9141873122300082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9.3959451971419377</v>
      </c>
      <c r="D175" s="123">
        <v>9.5445784863597929</v>
      </c>
      <c r="E175" s="123">
        <v>9.0561117214107263</v>
      </c>
      <c r="F175" s="123">
        <v>10.164317935838552</v>
      </c>
      <c r="G175" s="123">
        <v>8.4265458180171127</v>
      </c>
      <c r="H175" s="123">
        <v>8.7010867147848909</v>
      </c>
      <c r="I175" s="123">
        <v>7.9054106144012311</v>
      </c>
      <c r="J175" s="123">
        <v>7.7296235759548786</v>
      </c>
      <c r="K175" s="123">
        <v>7.1438057721383066</v>
      </c>
      <c r="L175" s="123">
        <v>6.7106899668171005</v>
      </c>
      <c r="M175" s="123">
        <v>6.592702589805409</v>
      </c>
      <c r="N175" s="123">
        <v>5.7571058274487648</v>
      </c>
      <c r="O175" s="123">
        <v>0</v>
      </c>
      <c r="P175" s="123">
        <v>4.7252573989379547</v>
      </c>
      <c r="Q175" s="123">
        <v>0</v>
      </c>
      <c r="R175" s="123">
        <v>5.5165645147748767</v>
      </c>
      <c r="S175" s="123">
        <v>0</v>
      </c>
      <c r="T175" s="123">
        <v>6.0069916460089789</v>
      </c>
      <c r="U175" s="123">
        <v>0</v>
      </c>
      <c r="V175" s="123">
        <v>0</v>
      </c>
      <c r="W175" s="123">
        <v>0</v>
      </c>
      <c r="X175" s="123">
        <v>0</v>
      </c>
      <c r="Y175" s="123">
        <v>4.4697258714960899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10.693687972015482</v>
      </c>
      <c r="D176" s="99">
        <v>10.804751659564291</v>
      </c>
      <c r="E176" s="99">
        <v>10.442221184183163</v>
      </c>
      <c r="F176" s="99">
        <v>11.176254148271077</v>
      </c>
      <c r="G176" s="99">
        <v>10.378097688860592</v>
      </c>
      <c r="H176" s="99">
        <v>9.8978685460996285</v>
      </c>
      <c r="I176" s="99">
        <v>8.8905003233694764</v>
      </c>
      <c r="J176" s="99">
        <v>8.5798862671801945</v>
      </c>
      <c r="K176" s="99">
        <v>8.0341621423472578</v>
      </c>
      <c r="L176" s="99">
        <v>7.790084069770792</v>
      </c>
      <c r="M176" s="99">
        <v>7.8892393160038967</v>
      </c>
      <c r="N176" s="99">
        <v>6.7107469487640614</v>
      </c>
      <c r="O176" s="99">
        <v>0</v>
      </c>
      <c r="P176" s="99">
        <v>0</v>
      </c>
      <c r="Q176" s="99">
        <v>0</v>
      </c>
      <c r="R176" s="99">
        <v>6.6562946813628452</v>
      </c>
      <c r="S176" s="99">
        <v>0</v>
      </c>
      <c r="T176" s="99">
        <v>7.3563474741772756</v>
      </c>
      <c r="U176" s="99">
        <v>0</v>
      </c>
      <c r="V176" s="99">
        <v>0</v>
      </c>
      <c r="W176" s="99">
        <v>0</v>
      </c>
      <c r="X176" s="99">
        <v>0</v>
      </c>
      <c r="Y176" s="99">
        <v>5.394757348064406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8.8041878648466607</v>
      </c>
      <c r="D177" s="110">
        <v>8.8418350067018938</v>
      </c>
      <c r="E177" s="110">
        <v>7.9746679877478215</v>
      </c>
      <c r="F177" s="110">
        <v>9.5100350570736989</v>
      </c>
      <c r="G177" s="110">
        <v>7.6420902344336259</v>
      </c>
      <c r="H177" s="110">
        <v>8.2294511563718018</v>
      </c>
      <c r="I177" s="110">
        <v>7.4958607799250974</v>
      </c>
      <c r="J177" s="110">
        <v>6.6194799292719946</v>
      </c>
      <c r="K177" s="110">
        <v>6.5743164577606539</v>
      </c>
      <c r="L177" s="110">
        <v>6.0986206424775657</v>
      </c>
      <c r="M177" s="110">
        <v>5.9680540221620832</v>
      </c>
      <c r="N177" s="110">
        <v>5.1267112276939866</v>
      </c>
      <c r="O177" s="110">
        <v>0</v>
      </c>
      <c r="P177" s="110">
        <v>4.7252573989379547</v>
      </c>
      <c r="Q177" s="110">
        <v>0</v>
      </c>
      <c r="R177" s="110">
        <v>4.8410046105846023</v>
      </c>
      <c r="S177" s="110">
        <v>0</v>
      </c>
      <c r="T177" s="110">
        <v>5.3852296467549614</v>
      </c>
      <c r="U177" s="110">
        <v>0</v>
      </c>
      <c r="V177" s="110">
        <v>0</v>
      </c>
      <c r="W177" s="110">
        <v>0</v>
      </c>
      <c r="X177" s="110">
        <v>0</v>
      </c>
      <c r="Y177" s="110">
        <v>3.8844349321679106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73.367534913962118</v>
      </c>
      <c r="D24" s="118">
        <f t="shared" si="7"/>
        <v>76.333808522637725</v>
      </c>
      <c r="E24" s="118">
        <f t="shared" si="7"/>
        <v>90.143583094421217</v>
      </c>
      <c r="F24" s="118">
        <f t="shared" si="7"/>
        <v>78.864140798484584</v>
      </c>
      <c r="G24" s="118">
        <f t="shared" si="7"/>
        <v>84.378066891906556</v>
      </c>
      <c r="H24" s="118">
        <f t="shared" si="7"/>
        <v>79.972377788859077</v>
      </c>
      <c r="I24" s="118">
        <f t="shared" si="7"/>
        <v>78.255403835175997</v>
      </c>
      <c r="J24" s="118">
        <f t="shared" si="7"/>
        <v>85.746090633126897</v>
      </c>
      <c r="K24" s="118">
        <f t="shared" si="7"/>
        <v>81.218464859663342</v>
      </c>
      <c r="L24" s="118">
        <f t="shared" si="7"/>
        <v>80.138011244206979</v>
      </c>
      <c r="M24" s="118">
        <f t="shared" si="7"/>
        <v>72.218868554064954</v>
      </c>
      <c r="N24" s="118">
        <f t="shared" si="7"/>
        <v>76.604641157080735</v>
      </c>
      <c r="O24" s="118">
        <f t="shared" si="7"/>
        <v>75.745705274160628</v>
      </c>
      <c r="P24" s="118">
        <f t="shared" si="7"/>
        <v>64.007055104078063</v>
      </c>
      <c r="Q24" s="118">
        <f t="shared" si="7"/>
        <v>64.153646208254315</v>
      </c>
      <c r="R24" s="118">
        <f t="shared" ref="R24:V24" si="8">R25+R28+R30+R39</f>
        <v>65.620686047125744</v>
      </c>
      <c r="S24" s="118">
        <f t="shared" si="8"/>
        <v>66.467081438396932</v>
      </c>
      <c r="T24" s="118">
        <f t="shared" si="8"/>
        <v>63.243610815433591</v>
      </c>
      <c r="U24" s="118">
        <f t="shared" si="8"/>
        <v>59.755611352674023</v>
      </c>
      <c r="V24" s="118">
        <f t="shared" si="8"/>
        <v>54.484643803552267</v>
      </c>
      <c r="W24" s="118">
        <f t="shared" ref="W24:Y24" si="9">W25+W28+W30+W39</f>
        <v>50.799540428703125</v>
      </c>
      <c r="X24" s="118">
        <f t="shared" si="9"/>
        <v>41.250035040092008</v>
      </c>
      <c r="Y24" s="118">
        <f t="shared" si="9"/>
        <v>34.615047811809404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51.851608547653186</v>
      </c>
      <c r="D25" s="123">
        <f t="shared" si="10"/>
        <v>52.326522286908947</v>
      </c>
      <c r="E25" s="123">
        <f t="shared" si="10"/>
        <v>58.725956915236395</v>
      </c>
      <c r="F25" s="123">
        <f t="shared" si="10"/>
        <v>55.760581949403651</v>
      </c>
      <c r="G25" s="123">
        <f t="shared" si="10"/>
        <v>63.513707304230955</v>
      </c>
      <c r="H25" s="123">
        <f t="shared" si="10"/>
        <v>57.964633145021729</v>
      </c>
      <c r="I25" s="123">
        <f t="shared" si="10"/>
        <v>57.241379573927915</v>
      </c>
      <c r="J25" s="123">
        <f t="shared" si="10"/>
        <v>64.232081279367492</v>
      </c>
      <c r="K25" s="123">
        <f t="shared" si="10"/>
        <v>61.393329381440374</v>
      </c>
      <c r="L25" s="123">
        <f t="shared" si="10"/>
        <v>62.182209969087268</v>
      </c>
      <c r="M25" s="123">
        <f t="shared" si="10"/>
        <v>53.231051675575792</v>
      </c>
      <c r="N25" s="123">
        <f t="shared" si="10"/>
        <v>56.085026682310023</v>
      </c>
      <c r="O25" s="123">
        <f t="shared" si="10"/>
        <v>57.094146804777345</v>
      </c>
      <c r="P25" s="123">
        <f t="shared" si="10"/>
        <v>48.703157554970844</v>
      </c>
      <c r="Q25" s="123">
        <f t="shared" si="10"/>
        <v>48.644888742223714</v>
      </c>
      <c r="R25" s="123">
        <f t="shared" ref="R25:V25" si="11">SUM(R26:R27)</f>
        <v>48.524081916681467</v>
      </c>
      <c r="S25" s="123">
        <f t="shared" si="11"/>
        <v>47.630547915405579</v>
      </c>
      <c r="T25" s="123">
        <f t="shared" si="11"/>
        <v>42.954123678739585</v>
      </c>
      <c r="U25" s="123">
        <f t="shared" si="11"/>
        <v>41.245433950086216</v>
      </c>
      <c r="V25" s="123">
        <f t="shared" si="11"/>
        <v>38.061541512993045</v>
      </c>
      <c r="W25" s="123">
        <f t="shared" ref="W25:Y25" si="12">SUM(W26:W27)</f>
        <v>37.868847602248387</v>
      </c>
      <c r="X25" s="123">
        <f t="shared" si="12"/>
        <v>30.176931298134736</v>
      </c>
      <c r="Y25" s="123">
        <f t="shared" si="12"/>
        <v>24.522693728008594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50.581579184603015</v>
      </c>
      <c r="D26" s="99">
        <v>51.060181187266146</v>
      </c>
      <c r="E26" s="99">
        <v>57.441626631913401</v>
      </c>
      <c r="F26" s="99">
        <v>54.470548985401422</v>
      </c>
      <c r="G26" s="99">
        <v>62.064434566721346</v>
      </c>
      <c r="H26" s="99">
        <v>56.68166244401781</v>
      </c>
      <c r="I26" s="99">
        <v>56.016489672390151</v>
      </c>
      <c r="J26" s="99">
        <v>62.918929695072734</v>
      </c>
      <c r="K26" s="99">
        <v>60.158801381289166</v>
      </c>
      <c r="L26" s="99">
        <v>60.894254431793684</v>
      </c>
      <c r="M26" s="99">
        <v>52.126551517054921</v>
      </c>
      <c r="N26" s="99">
        <v>55.00072636265071</v>
      </c>
      <c r="O26" s="99">
        <v>55.922845580631687</v>
      </c>
      <c r="P26" s="99">
        <v>47.678308727384675</v>
      </c>
      <c r="Q26" s="99">
        <v>47.721925106467438</v>
      </c>
      <c r="R26" s="99">
        <v>47.60662967577796</v>
      </c>
      <c r="S26" s="99">
        <v>46.736957116151189</v>
      </c>
      <c r="T26" s="99">
        <v>42.156385417642113</v>
      </c>
      <c r="U26" s="99">
        <v>40.474774063763455</v>
      </c>
      <c r="V26" s="99">
        <v>37.353871489980293</v>
      </c>
      <c r="W26" s="99">
        <v>36.974461842576844</v>
      </c>
      <c r="X26" s="99">
        <v>29.438748247363854</v>
      </c>
      <c r="Y26" s="99">
        <v>23.951249743387763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1.2700293630501691</v>
      </c>
      <c r="D27" s="99">
        <v>1.2663410996428046</v>
      </c>
      <c r="E27" s="99">
        <v>1.2843302833229939</v>
      </c>
      <c r="F27" s="99">
        <v>1.2900329640022314</v>
      </c>
      <c r="G27" s="99">
        <v>1.4492727375096128</v>
      </c>
      <c r="H27" s="99">
        <v>1.2829707010039202</v>
      </c>
      <c r="I27" s="99">
        <v>1.2248899015377614</v>
      </c>
      <c r="J27" s="99">
        <v>1.3131515842947625</v>
      </c>
      <c r="K27" s="99">
        <v>1.2345280001512076</v>
      </c>
      <c r="L27" s="99">
        <v>1.2879555372935834</v>
      </c>
      <c r="M27" s="99">
        <v>1.1045001585208738</v>
      </c>
      <c r="N27" s="99">
        <v>1.0843003196593122</v>
      </c>
      <c r="O27" s="99">
        <v>1.1713012241456566</v>
      </c>
      <c r="P27" s="99">
        <v>1.0248488275861682</v>
      </c>
      <c r="Q27" s="99">
        <v>0.92296363575627727</v>
      </c>
      <c r="R27" s="99">
        <v>0.91745224090351007</v>
      </c>
      <c r="S27" s="99">
        <v>0.89359079925438767</v>
      </c>
      <c r="T27" s="99">
        <v>0.79773826109747414</v>
      </c>
      <c r="U27" s="99">
        <v>0.77065988632276339</v>
      </c>
      <c r="V27" s="99">
        <v>0.70767002301275617</v>
      </c>
      <c r="W27" s="99">
        <v>0.89438575967154577</v>
      </c>
      <c r="X27" s="99">
        <v>0.73818305077088031</v>
      </c>
      <c r="Y27" s="99">
        <v>0.57144398462083112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2.1131402363164931</v>
      </c>
      <c r="D28" s="123">
        <f t="shared" si="13"/>
        <v>4.2586074985275779</v>
      </c>
      <c r="E28" s="123">
        <f t="shared" si="13"/>
        <v>12.835300192520341</v>
      </c>
      <c r="F28" s="123">
        <f t="shared" si="13"/>
        <v>2.6413071110330422</v>
      </c>
      <c r="G28" s="123">
        <f t="shared" si="13"/>
        <v>2.5337877327240599</v>
      </c>
      <c r="H28" s="123">
        <f t="shared" si="13"/>
        <v>3.6810265025699027</v>
      </c>
      <c r="I28" s="123">
        <f t="shared" si="13"/>
        <v>4.0793413789955251</v>
      </c>
      <c r="J28" s="123">
        <f t="shared" si="13"/>
        <v>5.5022225178421929</v>
      </c>
      <c r="K28" s="123">
        <f t="shared" si="13"/>
        <v>4.2279306734325477</v>
      </c>
      <c r="L28" s="123">
        <f t="shared" si="13"/>
        <v>1.9354878409013343</v>
      </c>
      <c r="M28" s="123">
        <f t="shared" si="13"/>
        <v>2.1831047293265566</v>
      </c>
      <c r="N28" s="123">
        <f t="shared" si="13"/>
        <v>5.2160847088374256</v>
      </c>
      <c r="O28" s="123">
        <f t="shared" si="13"/>
        <v>3.5753471489035156</v>
      </c>
      <c r="P28" s="123">
        <f t="shared" si="13"/>
        <v>0.74874179278854402</v>
      </c>
      <c r="Q28" s="123">
        <f t="shared" si="13"/>
        <v>1.3813226572545636</v>
      </c>
      <c r="R28" s="123">
        <f t="shared" si="13"/>
        <v>3.0138277999468328</v>
      </c>
      <c r="S28" s="123">
        <f t="shared" si="13"/>
        <v>4.185976026340696</v>
      </c>
      <c r="T28" s="123">
        <f t="shared" si="13"/>
        <v>5.8009194336075032</v>
      </c>
      <c r="U28" s="123">
        <f t="shared" si="13"/>
        <v>4.2488792188793978</v>
      </c>
      <c r="V28" s="123">
        <f t="shared" si="13"/>
        <v>2.3510559754866671</v>
      </c>
      <c r="W28" s="123">
        <f t="shared" si="13"/>
        <v>0.69607818844505776</v>
      </c>
      <c r="X28" s="123">
        <f t="shared" si="13"/>
        <v>1.6623510366365051</v>
      </c>
      <c r="Y28" s="123">
        <f t="shared" si="13"/>
        <v>0.73239171205672227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2.1131402363164931</v>
      </c>
      <c r="D29" s="99">
        <f>RES_hhdet_in_tesh!D29/RES_summary!D$21</f>
        <v>4.2586074985275779</v>
      </c>
      <c r="E29" s="99">
        <f>RES_hhdet_in_tesh!E29/RES_summary!E$21</f>
        <v>12.835300192520341</v>
      </c>
      <c r="F29" s="99">
        <f>RES_hhdet_in_tesh!F29/RES_summary!F$21</f>
        <v>2.6413071110330422</v>
      </c>
      <c r="G29" s="99">
        <f>RES_hhdet_in_tesh!G29/RES_summary!G$21</f>
        <v>2.5337877327240599</v>
      </c>
      <c r="H29" s="99">
        <f>RES_hhdet_in_tesh!H29/RES_summary!H$21</f>
        <v>3.6810265025699027</v>
      </c>
      <c r="I29" s="99">
        <f>RES_hhdet_in_tesh!I29/RES_summary!I$21</f>
        <v>4.0793413789955251</v>
      </c>
      <c r="J29" s="99">
        <f>RES_hhdet_in_tesh!J29/RES_summary!J$21</f>
        <v>5.5022225178421929</v>
      </c>
      <c r="K29" s="99">
        <f>RES_hhdet_in_tesh!K29/RES_summary!K$21</f>
        <v>4.2279306734325477</v>
      </c>
      <c r="L29" s="99">
        <f>RES_hhdet_in_tesh!L29/RES_summary!L$21</f>
        <v>1.9354878409013343</v>
      </c>
      <c r="M29" s="99">
        <f>RES_hhdet_in_tesh!M29/RES_summary!M$21</f>
        <v>2.1831047293265566</v>
      </c>
      <c r="N29" s="99">
        <f>RES_hhdet_in_tesh!N29/RES_summary!N$21</f>
        <v>5.2160847088374256</v>
      </c>
      <c r="O29" s="99">
        <f>RES_hhdet_in_tesh!O29/RES_summary!O$21</f>
        <v>3.5753471489035156</v>
      </c>
      <c r="P29" s="99">
        <f>RES_hhdet_in_tesh!P29/RES_summary!P$21</f>
        <v>0.74874179278854402</v>
      </c>
      <c r="Q29" s="99">
        <f>RES_hhdet_in_tesh!Q29/RES_summary!Q$21</f>
        <v>1.3813226572545636</v>
      </c>
      <c r="R29" s="99">
        <f>RES_hhdet_in_tesh!R29/RES_summary!R$21</f>
        <v>3.0138277999468328</v>
      </c>
      <c r="S29" s="99">
        <f>RES_hhdet_in_tesh!S29/RES_summary!S$21</f>
        <v>4.185976026340696</v>
      </c>
      <c r="T29" s="99">
        <f>RES_hhdet_in_tesh!T29/RES_summary!T$21</f>
        <v>5.8009194336075032</v>
      </c>
      <c r="U29" s="99">
        <f>RES_hhdet_in_tesh!U29/RES_summary!U$21</f>
        <v>4.2488792188793978</v>
      </c>
      <c r="V29" s="99">
        <f>RES_hhdet_in_tesh!V29/RES_summary!V$21</f>
        <v>2.3510559754866671</v>
      </c>
      <c r="W29" s="99">
        <f>RES_hhdet_in_tesh!W29/RES_summary!W$21</f>
        <v>0.69607818844505776</v>
      </c>
      <c r="X29" s="99">
        <f>RES_hhdet_in_tesh!X29/RES_summary!X$21</f>
        <v>1.6623510366365051</v>
      </c>
      <c r="Y29" s="99">
        <f>RES_hhdet_in_tesh!Y29/RES_summary!Y$21</f>
        <v>0.73239171205672227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12.631183828004241</v>
      </c>
      <c r="D30" s="123">
        <v>12.933748447896988</v>
      </c>
      <c r="E30" s="123">
        <v>12.24908837618217</v>
      </c>
      <c r="F30" s="123">
        <v>13.230715278447578</v>
      </c>
      <c r="G30" s="123">
        <v>12.224704815750849</v>
      </c>
      <c r="H30" s="123">
        <v>11.970539491549763</v>
      </c>
      <c r="I30" s="123">
        <v>11.162811343808475</v>
      </c>
      <c r="J30" s="123">
        <v>10.731311162467591</v>
      </c>
      <c r="K30" s="123">
        <v>10.491639171852276</v>
      </c>
      <c r="L30" s="123">
        <v>11.196596972037648</v>
      </c>
      <c r="M30" s="123">
        <v>12.021599881060219</v>
      </c>
      <c r="N30" s="123">
        <v>11.187406874324484</v>
      </c>
      <c r="O30" s="123">
        <v>10.636845594228877</v>
      </c>
      <c r="P30" s="123">
        <v>10.588444078640759</v>
      </c>
      <c r="Q30" s="123">
        <v>10.062118593305733</v>
      </c>
      <c r="R30" s="123">
        <v>10.026410765085041</v>
      </c>
      <c r="S30" s="123">
        <v>10.021196051561988</v>
      </c>
      <c r="T30" s="123">
        <v>9.8807262546021999</v>
      </c>
      <c r="U30" s="123">
        <v>9.6862464776866268</v>
      </c>
      <c r="V30" s="123">
        <v>9.4126446726307886</v>
      </c>
      <c r="W30" s="123">
        <v>7.9146380906693299</v>
      </c>
      <c r="X30" s="123">
        <v>5.9339801012166093</v>
      </c>
      <c r="Y30" s="123">
        <v>5.8905036894898464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12.827591238827839</v>
      </c>
      <c r="D31" s="99">
        <v>12.613737967431829</v>
      </c>
      <c r="E31" s="99">
        <v>12.305748604265203</v>
      </c>
      <c r="F31" s="99">
        <v>13.839326937943467</v>
      </c>
      <c r="G31" s="99">
        <v>12.485432613842297</v>
      </c>
      <c r="H31" s="99">
        <v>12.118997761565872</v>
      </c>
      <c r="I31" s="99">
        <v>10.950842948627541</v>
      </c>
      <c r="J31" s="99">
        <v>10.344003554541947</v>
      </c>
      <c r="K31" s="99">
        <v>10.344302795891311</v>
      </c>
      <c r="L31" s="99">
        <v>11.163209046019238</v>
      </c>
      <c r="M31" s="99">
        <v>12.335444170537414</v>
      </c>
      <c r="N31" s="99">
        <v>11.402285984956746</v>
      </c>
      <c r="O31" s="99">
        <v>10.812965668757045</v>
      </c>
      <c r="P31" s="99">
        <v>9.8243412706512121</v>
      </c>
      <c r="Q31" s="99">
        <v>9.8588976500355763</v>
      </c>
      <c r="R31" s="99">
        <v>10.000013103259169</v>
      </c>
      <c r="S31" s="99">
        <v>10.122535402787804</v>
      </c>
      <c r="T31" s="99">
        <v>10.05485895190237</v>
      </c>
      <c r="U31" s="99">
        <v>9.4851389731965572</v>
      </c>
      <c r="V31" s="99">
        <v>8.7840531730927705</v>
      </c>
      <c r="W31" s="99">
        <v>7.5547725042477802</v>
      </c>
      <c r="X31" s="99">
        <v>6.2863500036698152</v>
      </c>
      <c r="Y31" s="99">
        <v>5.7704456205683927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12.828081517593033</v>
      </c>
      <c r="D32" s="99">
        <v>12.614296997033136</v>
      </c>
      <c r="E32" s="99">
        <v>12.307610589672137</v>
      </c>
      <c r="F32" s="99">
        <v>13.842790903479361</v>
      </c>
      <c r="G32" s="99">
        <v>12.493761319249318</v>
      </c>
      <c r="H32" s="99">
        <v>12.12741056176151</v>
      </c>
      <c r="I32" s="99">
        <v>10.965386825862073</v>
      </c>
      <c r="J32" s="99">
        <v>10.358276232831457</v>
      </c>
      <c r="K32" s="99">
        <v>10.354925083653521</v>
      </c>
      <c r="L32" s="99">
        <v>11.171492100846871</v>
      </c>
      <c r="M32" s="99">
        <v>12.339408563569892</v>
      </c>
      <c r="N32" s="99">
        <v>11.404471053067848</v>
      </c>
      <c r="O32" s="99">
        <v>10.814561913917499</v>
      </c>
      <c r="P32" s="99">
        <v>9.8261191877349479</v>
      </c>
      <c r="Q32" s="99">
        <v>9.8658090146135269</v>
      </c>
      <c r="R32" s="99">
        <v>10.008771943228096</v>
      </c>
      <c r="S32" s="99">
        <v>10.129814344724405</v>
      </c>
      <c r="T32" s="99">
        <v>10.060723768786511</v>
      </c>
      <c r="U32" s="99">
        <v>9.4861163524957455</v>
      </c>
      <c r="V32" s="99">
        <v>8.7876409535503637</v>
      </c>
      <c r="W32" s="99">
        <v>7.5779959117408575</v>
      </c>
      <c r="X32" s="99">
        <v>6.3523346462961712</v>
      </c>
      <c r="Y32" s="99">
        <v>5.8085817794193053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2.0473409743079078</v>
      </c>
      <c r="D33" s="102">
        <v>2.3532406733665789</v>
      </c>
      <c r="E33" s="102">
        <v>1.920166968015802</v>
      </c>
      <c r="F33" s="102">
        <v>2.6810375676205553</v>
      </c>
      <c r="G33" s="102">
        <v>2.0221145982517195</v>
      </c>
      <c r="H33" s="102">
        <v>1.9146310010576795</v>
      </c>
      <c r="I33" s="102">
        <v>1.6011967431048399</v>
      </c>
      <c r="J33" s="102">
        <v>1.908890812849914</v>
      </c>
      <c r="K33" s="102">
        <v>1.5139507167821977</v>
      </c>
      <c r="L33" s="102">
        <v>1.5622399219361196</v>
      </c>
      <c r="M33" s="102">
        <v>2.1492158728969177</v>
      </c>
      <c r="N33" s="102">
        <v>1.4425059387627925</v>
      </c>
      <c r="O33" s="102">
        <v>1.293361795720769</v>
      </c>
      <c r="P33" s="102">
        <v>1.9723354754206319</v>
      </c>
      <c r="Q33" s="102">
        <v>1.2839186088556362</v>
      </c>
      <c r="R33" s="102">
        <v>1.248279457200459</v>
      </c>
      <c r="S33" s="102">
        <v>1.3847741629665793</v>
      </c>
      <c r="T33" s="102">
        <v>1.2641480952387094</v>
      </c>
      <c r="U33" s="102">
        <v>1.397870893257888</v>
      </c>
      <c r="V33" s="102">
        <v>1.4238490711302723</v>
      </c>
      <c r="W33" s="102">
        <v>1.6334828449582786</v>
      </c>
      <c r="X33" s="102">
        <v>0.68984945624744587</v>
      </c>
      <c r="Y33" s="102">
        <v>1.179511684250097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10.780740543285125</v>
      </c>
      <c r="D34" s="105">
        <v>10.261056323666558</v>
      </c>
      <c r="E34" s="105">
        <v>10.387443621656336</v>
      </c>
      <c r="F34" s="105">
        <v>11.161753335858808</v>
      </c>
      <c r="G34" s="105">
        <v>10.471646720997599</v>
      </c>
      <c r="H34" s="105">
        <v>10.212779560703831</v>
      </c>
      <c r="I34" s="105">
        <v>9.3641900827572311</v>
      </c>
      <c r="J34" s="105">
        <v>8.4493854199815441</v>
      </c>
      <c r="K34" s="105">
        <v>8.8409743668713219</v>
      </c>
      <c r="L34" s="105">
        <v>9.6092521789107526</v>
      </c>
      <c r="M34" s="105">
        <v>10.190192690672971</v>
      </c>
      <c r="N34" s="105">
        <v>9.9619651143050554</v>
      </c>
      <c r="O34" s="105">
        <v>9.5212001181967292</v>
      </c>
      <c r="P34" s="105">
        <v>7.853783712314315</v>
      </c>
      <c r="Q34" s="105">
        <v>8.5818904057578909</v>
      </c>
      <c r="R34" s="105">
        <v>8.760492486027637</v>
      </c>
      <c r="S34" s="105">
        <v>8.745040181757826</v>
      </c>
      <c r="T34" s="105">
        <v>8.7965756735477996</v>
      </c>
      <c r="U34" s="105">
        <v>8.088245459237859</v>
      </c>
      <c r="V34" s="105">
        <v>7.3637918824200916</v>
      </c>
      <c r="W34" s="105">
        <v>5.9445130667825792</v>
      </c>
      <c r="X34" s="105">
        <v>5.6624851900487245</v>
      </c>
      <c r="Y34" s="105">
        <v>4.629070095169209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12.499651493512442</v>
      </c>
      <c r="D35" s="102">
        <v>13.072919761008672</v>
      </c>
      <c r="E35" s="102">
        <v>12.216868241320109</v>
      </c>
      <c r="F35" s="102">
        <v>12.794868072613486</v>
      </c>
      <c r="G35" s="102">
        <v>12.158083065747526</v>
      </c>
      <c r="H35" s="102">
        <v>11.939583305612185</v>
      </c>
      <c r="I35" s="102">
        <v>11.182522749177677</v>
      </c>
      <c r="J35" s="102">
        <v>10.848321674804088</v>
      </c>
      <c r="K35" s="102">
        <v>10.555030992809257</v>
      </c>
      <c r="L35" s="102">
        <v>11.201429361711972</v>
      </c>
      <c r="M35" s="102">
        <v>11.878322657535549</v>
      </c>
      <c r="N35" s="102">
        <v>11.136157777658923</v>
      </c>
      <c r="O35" s="102">
        <v>10.608161992531503</v>
      </c>
      <c r="P35" s="102">
        <v>10.668961296067037</v>
      </c>
      <c r="Q35" s="102">
        <v>10.104236459604492</v>
      </c>
      <c r="R35" s="102">
        <v>10.02927847741541</v>
      </c>
      <c r="S35" s="102">
        <v>9.966764213843458</v>
      </c>
      <c r="T35" s="102">
        <v>9.8057169227779593</v>
      </c>
      <c r="U35" s="102">
        <v>9.746260223984228</v>
      </c>
      <c r="V35" s="102">
        <v>9.6584535537755105</v>
      </c>
      <c r="W35" s="102">
        <v>0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12.500395842384195</v>
      </c>
      <c r="D36" s="105">
        <v>13.074580455275571</v>
      </c>
      <c r="E36" s="105">
        <v>12.219828192890729</v>
      </c>
      <c r="F36" s="105">
        <v>12.798113255377075</v>
      </c>
      <c r="G36" s="105">
        <v>12.166069288759303</v>
      </c>
      <c r="H36" s="105">
        <v>11.94582182903158</v>
      </c>
      <c r="I36" s="105">
        <v>11.194751406408582</v>
      </c>
      <c r="J36" s="105">
        <v>10.863308916677704</v>
      </c>
      <c r="K36" s="105">
        <v>10.569483197778156</v>
      </c>
      <c r="L36" s="105">
        <v>11.218534558383396</v>
      </c>
      <c r="M36" s="105">
        <v>11.887660400671505</v>
      </c>
      <c r="N36" s="105">
        <v>11.14078827037932</v>
      </c>
      <c r="O36" s="105">
        <v>10.609729367862954</v>
      </c>
      <c r="P36" s="105">
        <v>10.682748596174553</v>
      </c>
      <c r="Q36" s="105">
        <v>10.112058647658642</v>
      </c>
      <c r="R36" s="105">
        <v>10.049358375927568</v>
      </c>
      <c r="S36" s="105">
        <v>9.9959670026205476</v>
      </c>
      <c r="T36" s="105">
        <v>9.8351484160918599</v>
      </c>
      <c r="U36" s="105">
        <v>9.7653054578089815</v>
      </c>
      <c r="V36" s="105">
        <v>9.6824732974241812</v>
      </c>
      <c r="W36" s="105">
        <v>8.0925334064583723</v>
      </c>
      <c r="X36" s="105">
        <v>5.6458150217585583</v>
      </c>
      <c r="Y36" s="105">
        <v>5.9491059934828661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1.9939573558028032</v>
      </c>
      <c r="D37" s="99">
        <v>2.4399240683318242</v>
      </c>
      <c r="E37" s="99">
        <v>1.9052734131554132</v>
      </c>
      <c r="F37" s="99">
        <v>2.4776702799417709</v>
      </c>
      <c r="G37" s="99">
        <v>1.9668962067576632</v>
      </c>
      <c r="H37" s="99">
        <v>1.8838716254440242</v>
      </c>
      <c r="I37" s="99">
        <v>1.6367465034598969</v>
      </c>
      <c r="J37" s="99">
        <v>2.0123795826209263</v>
      </c>
      <c r="K37" s="99">
        <v>1.5500962680676202</v>
      </c>
      <c r="L37" s="99">
        <v>1.5642046136056116</v>
      </c>
      <c r="M37" s="99">
        <v>2.0697666110402433</v>
      </c>
      <c r="N37" s="99">
        <v>1.4010516597583902</v>
      </c>
      <c r="O37" s="99">
        <v>1.2578761589421332</v>
      </c>
      <c r="P37" s="99">
        <v>2.1623578680122342</v>
      </c>
      <c r="Q37" s="99">
        <v>1.3206081666012475</v>
      </c>
      <c r="R37" s="99">
        <v>1.2505684221571614</v>
      </c>
      <c r="S37" s="99">
        <v>1.3654660685109881</v>
      </c>
      <c r="T37" s="99">
        <v>1.2214875132815775</v>
      </c>
      <c r="U37" s="99">
        <v>1.4493598890671755</v>
      </c>
      <c r="V37" s="99">
        <v>1.6029457051160936</v>
      </c>
      <c r="W37" s="99">
        <v>1.6148927437779292</v>
      </c>
      <c r="X37" s="99">
        <v>5.2520389297105133E-2</v>
      </c>
      <c r="Y37" s="99">
        <v>1.0349186812528564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10.506438486581395</v>
      </c>
      <c r="D38" s="99">
        <v>10.634656386943748</v>
      </c>
      <c r="E38" s="99">
        <v>10.314554779735316</v>
      </c>
      <c r="F38" s="99">
        <v>10.320442975435304</v>
      </c>
      <c r="G38" s="99">
        <v>10.199173082001641</v>
      </c>
      <c r="H38" s="99">
        <v>10.061950203587555</v>
      </c>
      <c r="I38" s="99">
        <v>9.5580049029486851</v>
      </c>
      <c r="J38" s="99">
        <v>8.8509293340567794</v>
      </c>
      <c r="K38" s="99">
        <v>9.0193869297105351</v>
      </c>
      <c r="L38" s="99">
        <v>9.6543299447777855</v>
      </c>
      <c r="M38" s="99">
        <v>9.8178937896312615</v>
      </c>
      <c r="N38" s="99">
        <v>9.7397366106209304</v>
      </c>
      <c r="O38" s="99">
        <v>9.3518532089208222</v>
      </c>
      <c r="P38" s="99">
        <v>8.5203907281623188</v>
      </c>
      <c r="Q38" s="99">
        <v>8.7914504810573959</v>
      </c>
      <c r="R38" s="99">
        <v>8.7987899537704077</v>
      </c>
      <c r="S38" s="99">
        <v>8.6305009341095591</v>
      </c>
      <c r="T38" s="99">
        <v>8.6136609028102846</v>
      </c>
      <c r="U38" s="99">
        <v>8.3159455687418067</v>
      </c>
      <c r="V38" s="99">
        <v>8.0795275923080894</v>
      </c>
      <c r="W38" s="99">
        <v>6.4776406626804439</v>
      </c>
      <c r="X38" s="99">
        <v>5.5932946324614541</v>
      </c>
      <c r="Y38" s="99">
        <v>4.914187312230009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6.771602301988195</v>
      </c>
      <c r="D39" s="123">
        <v>6.8149302893042085</v>
      </c>
      <c r="E39" s="123">
        <v>6.3332376104823114</v>
      </c>
      <c r="F39" s="123">
        <v>7.231536459600302</v>
      </c>
      <c r="G39" s="123">
        <v>6.1058670392006889</v>
      </c>
      <c r="H39" s="123">
        <v>6.356178649717692</v>
      </c>
      <c r="I39" s="123">
        <v>5.7718715384440857</v>
      </c>
      <c r="J39" s="123">
        <v>5.2804756734496188</v>
      </c>
      <c r="K39" s="123">
        <v>5.1055656329381547</v>
      </c>
      <c r="L39" s="123">
        <v>4.8237164621807311</v>
      </c>
      <c r="M39" s="123">
        <v>4.7831122681023803</v>
      </c>
      <c r="N39" s="123">
        <v>4.1161228916087946</v>
      </c>
      <c r="O39" s="123">
        <v>4.4393657262508777</v>
      </c>
      <c r="P39" s="123">
        <v>3.9667116776779237</v>
      </c>
      <c r="Q39" s="123">
        <v>4.0653162154703111</v>
      </c>
      <c r="R39" s="123">
        <v>4.0563655654124107</v>
      </c>
      <c r="S39" s="123">
        <v>4.6293614450886658</v>
      </c>
      <c r="T39" s="123">
        <v>4.6078414484842982</v>
      </c>
      <c r="U39" s="123">
        <v>4.5750517060217781</v>
      </c>
      <c r="V39" s="123">
        <v>4.6594016424417637</v>
      </c>
      <c r="W39" s="123">
        <v>4.3199765473403513</v>
      </c>
      <c r="X39" s="123">
        <v>3.4767726041041578</v>
      </c>
      <c r="Y39" s="123">
        <v>3.4694586822542406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6.6590158867247968</v>
      </c>
      <c r="D40" s="99">
        <v>6.7291907812849265</v>
      </c>
      <c r="E40" s="99">
        <v>6.5043880727138106</v>
      </c>
      <c r="F40" s="99">
        <v>6.9626621352342397</v>
      </c>
      <c r="G40" s="99">
        <v>6.4663960124269506</v>
      </c>
      <c r="H40" s="99">
        <v>6.168104337060714</v>
      </c>
      <c r="I40" s="99">
        <v>5.5411730618847104</v>
      </c>
      <c r="J40" s="99">
        <v>5.348383327382451</v>
      </c>
      <c r="K40" s="99">
        <v>5.0089543706419741</v>
      </c>
      <c r="L40" s="99">
        <v>4.8575146773747422</v>
      </c>
      <c r="M40" s="99">
        <v>4.9199063885634136</v>
      </c>
      <c r="N40" s="99">
        <v>4.1852399979960513</v>
      </c>
      <c r="O40" s="99">
        <v>4.1421614447642385</v>
      </c>
      <c r="P40" s="99">
        <v>4.2134867563141247</v>
      </c>
      <c r="Q40" s="99">
        <v>4.0087447484658592</v>
      </c>
      <c r="R40" s="99">
        <v>4.1584226001775519</v>
      </c>
      <c r="S40" s="99">
        <v>4.4919278116477965</v>
      </c>
      <c r="T40" s="99">
        <v>4.6112582579258978</v>
      </c>
      <c r="U40" s="99">
        <v>4.5686068702628022</v>
      </c>
      <c r="V40" s="99">
        <v>4.5094797102410373</v>
      </c>
      <c r="W40" s="99">
        <v>4.1573956752922108</v>
      </c>
      <c r="X40" s="99">
        <v>3.6276327401936368</v>
      </c>
      <c r="Y40" s="99">
        <v>3.395032159931727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6.8229373298562619</v>
      </c>
      <c r="D41" s="110">
        <v>6.8627414168289773</v>
      </c>
      <c r="E41" s="110">
        <v>6.1997133500655597</v>
      </c>
      <c r="F41" s="110">
        <v>7.405392110828962</v>
      </c>
      <c r="G41" s="110">
        <v>5.960915426332142</v>
      </c>
      <c r="H41" s="110">
        <v>6.4303005939848319</v>
      </c>
      <c r="I41" s="110">
        <v>5.8677582630044869</v>
      </c>
      <c r="J41" s="110">
        <v>5.1918274568732263</v>
      </c>
      <c r="K41" s="110">
        <v>5.1673610816933957</v>
      </c>
      <c r="L41" s="110">
        <v>4.8045523941064596</v>
      </c>
      <c r="M41" s="110">
        <v>4.7171998106008362</v>
      </c>
      <c r="N41" s="110">
        <v>4.0704425300310279</v>
      </c>
      <c r="O41" s="110">
        <v>4.58085084439778</v>
      </c>
      <c r="P41" s="110">
        <v>3.805970688328471</v>
      </c>
      <c r="Q41" s="110">
        <v>4.0901309444560496</v>
      </c>
      <c r="R41" s="110">
        <v>3.9959135809434438</v>
      </c>
      <c r="S41" s="110">
        <v>4.677061545968999</v>
      </c>
      <c r="T41" s="110">
        <v>4.606273086365591</v>
      </c>
      <c r="U41" s="110">
        <v>4.5777916464989792</v>
      </c>
      <c r="V41" s="110">
        <v>4.7508223484458192</v>
      </c>
      <c r="W41" s="110">
        <v>4.4220788324867657</v>
      </c>
      <c r="X41" s="110">
        <v>3.3219749955704629</v>
      </c>
      <c r="Y41" s="110">
        <v>3.5165248291876519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76.851102037651742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82.762311163767876</v>
      </c>
      <c r="L43" s="118">
        <f t="shared" si="14"/>
        <v>74.251239346738345</v>
      </c>
      <c r="M43" s="118">
        <f t="shared" si="14"/>
        <v>75.330903702696858</v>
      </c>
      <c r="N43" s="118">
        <f t="shared" si="14"/>
        <v>76.488353753057623</v>
      </c>
      <c r="O43" s="118">
        <f t="shared" si="14"/>
        <v>77.45504260043036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68.447507905445065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55.457679236745584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62.551552707435384</v>
      </c>
      <c r="L44" s="123">
        <f t="shared" si="17"/>
        <v>56.976041517274098</v>
      </c>
      <c r="M44" s="123">
        <f t="shared" si="17"/>
        <v>56.408611607354302</v>
      </c>
      <c r="N44" s="123">
        <f t="shared" si="17"/>
        <v>56.282954443485963</v>
      </c>
      <c r="O44" s="123">
        <f t="shared" si="17"/>
        <v>58.721392899628555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47.359242300402975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54.09932444293905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61.293734569075752</v>
      </c>
      <c r="L45" s="99">
        <v>55.795919289361592</v>
      </c>
      <c r="M45" s="99">
        <v>55.238179716547755</v>
      </c>
      <c r="N45" s="99">
        <v>55.194827556426972</v>
      </c>
      <c r="O45" s="99">
        <v>57.516708299961017</v>
      </c>
      <c r="P45" s="99">
        <v>0</v>
      </c>
      <c r="Q45" s="99">
        <v>0</v>
      </c>
      <c r="R45" s="99">
        <v>0</v>
      </c>
      <c r="S45" s="99">
        <v>0</v>
      </c>
      <c r="T45" s="99">
        <v>46.479692763269313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1.3583547938065346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1.2578181383596323</v>
      </c>
      <c r="L46" s="99">
        <v>1.1801222279125021</v>
      </c>
      <c r="M46" s="99">
        <v>1.1704318908065476</v>
      </c>
      <c r="N46" s="99">
        <v>1.0881268870589889</v>
      </c>
      <c r="O46" s="99">
        <v>1.2046845996675408</v>
      </c>
      <c r="P46" s="99">
        <v>0</v>
      </c>
      <c r="Q46" s="99">
        <v>0</v>
      </c>
      <c r="R46" s="99">
        <v>0</v>
      </c>
      <c r="S46" s="99">
        <v>0</v>
      </c>
      <c r="T46" s="99">
        <v>0.87954953713366057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2.1131116101460474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4.228026371920965</v>
      </c>
      <c r="L47" s="123">
        <f t="shared" si="20"/>
        <v>1.9354924170771346</v>
      </c>
      <c r="M47" s="123">
        <f t="shared" si="20"/>
        <v>2.183107254180531</v>
      </c>
      <c r="N47" s="123">
        <f t="shared" si="20"/>
        <v>5.2160287386179762</v>
      </c>
      <c r="O47" s="123">
        <f t="shared" si="20"/>
        <v>3.5752122908569239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6.6762755958985389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2.1131116101460474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4.228026371920965</v>
      </c>
      <c r="L48" s="99">
        <f>RES_hhdet_in_tesh!L48/RES_summary!L$21</f>
        <v>1.9354924170771346</v>
      </c>
      <c r="M48" s="99">
        <f>RES_hhdet_in_tesh!M48/RES_summary!M$21</f>
        <v>2.183107254180531</v>
      </c>
      <c r="N48" s="99">
        <f>RES_hhdet_in_tesh!N48/RES_summary!N$21</f>
        <v>5.2160287386179762</v>
      </c>
      <c r="O48" s="99">
        <f>RES_hhdet_in_tesh!O48/RES_summary!O$21</f>
        <v>3.5752122908569239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6.6762755958985389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12.508704759646543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10.877168603776864</v>
      </c>
      <c r="L49" s="123">
        <v>10.515988807138692</v>
      </c>
      <c r="M49" s="123">
        <v>11.956074194074455</v>
      </c>
      <c r="N49" s="123">
        <v>10.873249844280764</v>
      </c>
      <c r="O49" s="123">
        <v>10.719065105851996</v>
      </c>
      <c r="P49" s="123">
        <v>0</v>
      </c>
      <c r="Q49" s="123">
        <v>0</v>
      </c>
      <c r="R49" s="123">
        <v>0</v>
      </c>
      <c r="S49" s="123">
        <v>0</v>
      </c>
      <c r="T49" s="123">
        <v>9.8057169227779593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12.947770731332147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11.054054104164933</v>
      </c>
      <c r="L50" s="99">
        <v>10.017484574375581</v>
      </c>
      <c r="M50" s="99">
        <v>12.024231880315552</v>
      </c>
      <c r="N50" s="99">
        <v>10.720656089358316</v>
      </c>
      <c r="O50" s="99">
        <v>10.764388844109183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12.947809529199713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11.067458231261751</v>
      </c>
      <c r="L51" s="99">
        <v>10.030498063662709</v>
      </c>
      <c r="M51" s="99">
        <v>12.033149580329285</v>
      </c>
      <c r="N51" s="99">
        <v>10.714014928805064</v>
      </c>
      <c r="O51" s="99">
        <v>10.754313741415546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2.0664727860693262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1.6260413426449982</v>
      </c>
      <c r="L52" s="102">
        <v>1.3891220415223855</v>
      </c>
      <c r="M52" s="102">
        <v>2.0939306207591466</v>
      </c>
      <c r="N52" s="102">
        <v>1.3500055053879831</v>
      </c>
      <c r="O52" s="102">
        <v>1.2848519793380442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10.881336743130385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9.4414168886167555</v>
      </c>
      <c r="L53" s="105">
        <v>8.6413760221403209</v>
      </c>
      <c r="M53" s="105">
        <v>9.9392189595701392</v>
      </c>
      <c r="N53" s="105">
        <v>9.3640094234170803</v>
      </c>
      <c r="O53" s="105">
        <v>9.4694617620775006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12.499651493512445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10.555030992809257</v>
      </c>
      <c r="L54" s="102">
        <v>11.20142936171197</v>
      </c>
      <c r="M54" s="102">
        <v>11.878322657535549</v>
      </c>
      <c r="N54" s="102">
        <v>11.136157777658921</v>
      </c>
      <c r="O54" s="102">
        <v>10.6081619925315</v>
      </c>
      <c r="P54" s="102">
        <v>0</v>
      </c>
      <c r="Q54" s="102">
        <v>0</v>
      </c>
      <c r="R54" s="102">
        <v>0</v>
      </c>
      <c r="S54" s="102">
        <v>0</v>
      </c>
      <c r="T54" s="102">
        <v>9.8057169227779593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12.500395842384197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10.569483197778156</v>
      </c>
      <c r="L55" s="105">
        <v>11.218534558383395</v>
      </c>
      <c r="M55" s="105">
        <v>11.887660400671503</v>
      </c>
      <c r="N55" s="105">
        <v>11.140788270379318</v>
      </c>
      <c r="O55" s="105">
        <v>10.609729367862954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1.993957355802803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1.5500962680676207</v>
      </c>
      <c r="L56" s="99">
        <v>1.5642046136056114</v>
      </c>
      <c r="M56" s="99">
        <v>2.0697666110402437</v>
      </c>
      <c r="N56" s="99">
        <v>1.4010516597583902</v>
      </c>
      <c r="O56" s="99">
        <v>1.257876158942133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10.506438486581395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9.0193869297105369</v>
      </c>
      <c r="L57" s="99">
        <v>9.6543299447777819</v>
      </c>
      <c r="M57" s="99">
        <v>9.8178937896312615</v>
      </c>
      <c r="N57" s="99">
        <v>9.7397366106209269</v>
      </c>
      <c r="O57" s="99">
        <v>9.3518532089208204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6.7716064311135638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5.1055634806346522</v>
      </c>
      <c r="L58" s="123">
        <v>4.8237166052484248</v>
      </c>
      <c r="M58" s="123">
        <v>4.7831106470875708</v>
      </c>
      <c r="N58" s="123">
        <v>4.1161207266729134</v>
      </c>
      <c r="O58" s="123">
        <v>4.4393723040928892</v>
      </c>
      <c r="P58" s="123">
        <v>0</v>
      </c>
      <c r="Q58" s="123">
        <v>0</v>
      </c>
      <c r="R58" s="123">
        <v>0</v>
      </c>
      <c r="S58" s="123">
        <v>0</v>
      </c>
      <c r="T58" s="123">
        <v>4.6062730863655927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6.6590158867247968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5.0089543706419732</v>
      </c>
      <c r="L59" s="99">
        <v>4.8575146773747422</v>
      </c>
      <c r="M59" s="99">
        <v>4.9199063885634136</v>
      </c>
      <c r="N59" s="99">
        <v>4.1852399979960513</v>
      </c>
      <c r="O59" s="99">
        <v>4.1421614447642376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6.8229373298562619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5.1673610816933966</v>
      </c>
      <c r="L60" s="110">
        <v>4.8045523941064596</v>
      </c>
      <c r="M60" s="110">
        <v>4.7171998106008362</v>
      </c>
      <c r="N60" s="110">
        <v>4.0704425300310287</v>
      </c>
      <c r="O60" s="110">
        <v>4.5808508443977809</v>
      </c>
      <c r="P60" s="110">
        <v>0</v>
      </c>
      <c r="Q60" s="110">
        <v>0</v>
      </c>
      <c r="R60" s="110">
        <v>0</v>
      </c>
      <c r="S60" s="110">
        <v>0</v>
      </c>
      <c r="T60" s="110">
        <v>4.6062730863655927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74.406072623712518</v>
      </c>
      <c r="D62" s="118">
        <f t="shared" si="21"/>
        <v>74.657609537000297</v>
      </c>
      <c r="E62" s="118">
        <f t="shared" si="21"/>
        <v>89.750061943105564</v>
      </c>
      <c r="F62" s="118">
        <f t="shared" si="21"/>
        <v>82.503548088927573</v>
      </c>
      <c r="G62" s="118">
        <f t="shared" si="21"/>
        <v>85.209495554302947</v>
      </c>
      <c r="H62" s="118">
        <f t="shared" si="21"/>
        <v>80.927953880120981</v>
      </c>
      <c r="I62" s="118">
        <f t="shared" si="21"/>
        <v>77.808090885007687</v>
      </c>
      <c r="J62" s="118">
        <f t="shared" si="21"/>
        <v>77.54354398542435</v>
      </c>
      <c r="K62" s="118">
        <f t="shared" si="21"/>
        <v>77.27837997870752</v>
      </c>
      <c r="L62" s="118">
        <f t="shared" si="21"/>
        <v>81.437860984851469</v>
      </c>
      <c r="M62" s="118">
        <f t="shared" si="21"/>
        <v>77.12650988342638</v>
      </c>
      <c r="N62" s="118">
        <f t="shared" si="21"/>
        <v>78.724921675871386</v>
      </c>
      <c r="O62" s="118">
        <f t="shared" si="21"/>
        <v>75.996744095860663</v>
      </c>
      <c r="P62" s="118">
        <f t="shared" si="21"/>
        <v>60.122091551935753</v>
      </c>
      <c r="Q62" s="118">
        <f t="shared" si="21"/>
        <v>65.973477157287206</v>
      </c>
      <c r="R62" s="118">
        <f t="shared" ref="R62:V62" si="22">R63+R66+R68+R77</f>
        <v>66.294989132245476</v>
      </c>
      <c r="S62" s="118">
        <f t="shared" si="22"/>
        <v>66.628696404381017</v>
      </c>
      <c r="T62" s="118">
        <f t="shared" si="22"/>
        <v>63.78437532753108</v>
      </c>
      <c r="U62" s="118">
        <f t="shared" si="22"/>
        <v>58.806838971704373</v>
      </c>
      <c r="V62" s="118">
        <f t="shared" si="22"/>
        <v>54.517823389658254</v>
      </c>
      <c r="W62" s="118">
        <f t="shared" ref="W62:Y62" si="23">W63+W66+W68+W77</f>
        <v>53.16808972913875</v>
      </c>
      <c r="X62" s="118">
        <f t="shared" si="23"/>
        <v>42.028411660131589</v>
      </c>
      <c r="Y62" s="118">
        <f t="shared" si="23"/>
        <v>32.50152792899749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52.676367692252789</v>
      </c>
      <c r="D63" s="123">
        <f t="shared" si="24"/>
        <v>50.641326565928367</v>
      </c>
      <c r="E63" s="123">
        <f t="shared" si="24"/>
        <v>57.749244376741615</v>
      </c>
      <c r="F63" s="123">
        <f t="shared" si="24"/>
        <v>60.54777011527127</v>
      </c>
      <c r="G63" s="123">
        <f t="shared" si="24"/>
        <v>63.641943579926661</v>
      </c>
      <c r="H63" s="123">
        <f t="shared" si="24"/>
        <v>58.563983709507689</v>
      </c>
      <c r="I63" s="123">
        <f t="shared" si="24"/>
        <v>56.850855668066828</v>
      </c>
      <c r="J63" s="123">
        <f t="shared" si="24"/>
        <v>57.03785117754915</v>
      </c>
      <c r="K63" s="123">
        <f t="shared" si="24"/>
        <v>57.834288894798192</v>
      </c>
      <c r="L63" s="123">
        <f t="shared" si="24"/>
        <v>62.859837987534235</v>
      </c>
      <c r="M63" s="123">
        <f t="shared" si="24"/>
        <v>58.247844749510051</v>
      </c>
      <c r="N63" s="123">
        <f t="shared" si="24"/>
        <v>58.103881351777169</v>
      </c>
      <c r="O63" s="123">
        <f t="shared" si="24"/>
        <v>57.156550090161119</v>
      </c>
      <c r="P63" s="123">
        <f t="shared" si="24"/>
        <v>45.132109132820773</v>
      </c>
      <c r="Q63" s="123">
        <f t="shared" si="24"/>
        <v>50.465486916752951</v>
      </c>
      <c r="R63" s="123">
        <f t="shared" ref="R63:V63" si="25">SUM(R64:R65)</f>
        <v>48.950911780847605</v>
      </c>
      <c r="S63" s="123">
        <f t="shared" si="25"/>
        <v>47.832990298383692</v>
      </c>
      <c r="T63" s="123">
        <f t="shared" si="25"/>
        <v>43.562515169656194</v>
      </c>
      <c r="U63" s="123">
        <f t="shared" si="25"/>
        <v>40.4018374133883</v>
      </c>
      <c r="V63" s="123">
        <f t="shared" si="25"/>
        <v>37.798188867356821</v>
      </c>
      <c r="W63" s="123">
        <f t="shared" ref="W63:Y63" si="26">SUM(W64:W65)</f>
        <v>39.870308027552632</v>
      </c>
      <c r="X63" s="123">
        <f t="shared" si="26"/>
        <v>30.931116280558744</v>
      </c>
      <c r="Y63" s="123">
        <f t="shared" si="26"/>
        <v>22.948902772181697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51.386137059455649</v>
      </c>
      <c r="D64" s="99">
        <v>49.415768467126298</v>
      </c>
      <c r="E64" s="99">
        <v>56.486274690285533</v>
      </c>
      <c r="F64" s="99">
        <v>59.14698453135459</v>
      </c>
      <c r="G64" s="99">
        <v>62.189744712826858</v>
      </c>
      <c r="H64" s="99">
        <v>57.267747174284793</v>
      </c>
      <c r="I64" s="99">
        <v>55.634322462195016</v>
      </c>
      <c r="J64" s="99">
        <v>55.87177741585981</v>
      </c>
      <c r="K64" s="99">
        <v>56.671327873970306</v>
      </c>
      <c r="L64" s="99">
        <v>61.557847008930061</v>
      </c>
      <c r="M64" s="99">
        <v>57.039250296944459</v>
      </c>
      <c r="N64" s="99">
        <v>56.980550208867143</v>
      </c>
      <c r="O64" s="99">
        <v>55.9839686464369</v>
      </c>
      <c r="P64" s="99">
        <v>44.182405018070995</v>
      </c>
      <c r="Q64" s="99">
        <v>49.50798016755018</v>
      </c>
      <c r="R64" s="99">
        <v>48.025389402398041</v>
      </c>
      <c r="S64" s="99">
        <v>46.935601502702099</v>
      </c>
      <c r="T64" s="99">
        <v>42.753477942860798</v>
      </c>
      <c r="U64" s="99">
        <v>39.646939902407752</v>
      </c>
      <c r="V64" s="99">
        <v>37.095415303220648</v>
      </c>
      <c r="W64" s="99">
        <v>38.928651811654369</v>
      </c>
      <c r="X64" s="99">
        <v>30.174484482774091</v>
      </c>
      <c r="Y64" s="99">
        <v>22.414132302499024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1.2902306327971429</v>
      </c>
      <c r="D65" s="99">
        <v>1.2255580988020665</v>
      </c>
      <c r="E65" s="99">
        <v>1.2629696864560804</v>
      </c>
      <c r="F65" s="99">
        <v>1.4007855839166767</v>
      </c>
      <c r="G65" s="99">
        <v>1.4521988670998023</v>
      </c>
      <c r="H65" s="99">
        <v>1.2962365352228966</v>
      </c>
      <c r="I65" s="99">
        <v>1.2165332058718135</v>
      </c>
      <c r="J65" s="99">
        <v>1.1660737616893408</v>
      </c>
      <c r="K65" s="99">
        <v>1.1629610208278833</v>
      </c>
      <c r="L65" s="99">
        <v>1.3019909786041759</v>
      </c>
      <c r="M65" s="99">
        <v>1.208594452565589</v>
      </c>
      <c r="N65" s="99">
        <v>1.1233311429100281</v>
      </c>
      <c r="O65" s="99">
        <v>1.1725814437242179</v>
      </c>
      <c r="P65" s="99">
        <v>0.94970411474977467</v>
      </c>
      <c r="Q65" s="99">
        <v>0.95750674920277157</v>
      </c>
      <c r="R65" s="99">
        <v>0.9255223784495672</v>
      </c>
      <c r="S65" s="99">
        <v>0.89738879568158958</v>
      </c>
      <c r="T65" s="99">
        <v>0.80903722679539447</v>
      </c>
      <c r="U65" s="99">
        <v>0.75489751098054614</v>
      </c>
      <c r="V65" s="99">
        <v>0.70277356413616954</v>
      </c>
      <c r="W65" s="99">
        <v>0.94165621589826221</v>
      </c>
      <c r="X65" s="99">
        <v>0.75663179778465461</v>
      </c>
      <c r="Y65" s="99">
        <v>0.53477046968267483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2.1131044598413018</v>
      </c>
      <c r="D66" s="123">
        <f t="shared" si="27"/>
        <v>4.2586943800791106</v>
      </c>
      <c r="E66" s="123">
        <f t="shared" si="27"/>
        <v>12.836307590176204</v>
      </c>
      <c r="F66" s="123">
        <f t="shared" si="27"/>
        <v>2.6413057683560921</v>
      </c>
      <c r="G66" s="123">
        <f t="shared" si="27"/>
        <v>2.5338276950249301</v>
      </c>
      <c r="H66" s="123">
        <f t="shared" si="27"/>
        <v>3.6809938466646925</v>
      </c>
      <c r="I66" s="123">
        <f t="shared" si="27"/>
        <v>4.0794808811142698</v>
      </c>
      <c r="J66" s="123">
        <f t="shared" si="27"/>
        <v>5.5021863158823985</v>
      </c>
      <c r="K66" s="123">
        <f t="shared" si="27"/>
        <v>4.2279399246682843</v>
      </c>
      <c r="L66" s="123">
        <f t="shared" si="27"/>
        <v>1.9355247721837008</v>
      </c>
      <c r="M66" s="123">
        <f t="shared" si="27"/>
        <v>2.1831500936225332</v>
      </c>
      <c r="N66" s="123">
        <f t="shared" si="27"/>
        <v>5.2161010790703521</v>
      </c>
      <c r="O66" s="123">
        <f t="shared" si="27"/>
        <v>3.5751788527706068</v>
      </c>
      <c r="P66" s="123">
        <f t="shared" si="27"/>
        <v>0.74902255659338635</v>
      </c>
      <c r="Q66" s="123">
        <f t="shared" si="27"/>
        <v>1.3818034957996173</v>
      </c>
      <c r="R66" s="123">
        <f t="shared" si="27"/>
        <v>3.0142437045935901</v>
      </c>
      <c r="S66" s="123">
        <f t="shared" si="27"/>
        <v>4.1862763470696827</v>
      </c>
      <c r="T66" s="123">
        <f t="shared" si="27"/>
        <v>5.8008768509039186</v>
      </c>
      <c r="U66" s="123">
        <f t="shared" si="27"/>
        <v>4.2489694825272712</v>
      </c>
      <c r="V66" s="123">
        <f t="shared" si="27"/>
        <v>2.3510395959208341</v>
      </c>
      <c r="W66" s="123">
        <f t="shared" si="27"/>
        <v>0.69627347999708777</v>
      </c>
      <c r="X66" s="123">
        <f t="shared" si="27"/>
        <v>1.662359300716779</v>
      </c>
      <c r="Y66" s="123">
        <f t="shared" si="27"/>
        <v>0.73233930486419663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2.1131044598413018</v>
      </c>
      <c r="D67" s="99">
        <f>RES_hhdet_in_tesh!D67/RES_summary!D$21</f>
        <v>4.2586943800791106</v>
      </c>
      <c r="E67" s="99">
        <f>RES_hhdet_in_tesh!E67/RES_summary!E$21</f>
        <v>12.836307590176204</v>
      </c>
      <c r="F67" s="99">
        <f>RES_hhdet_in_tesh!F67/RES_summary!F$21</f>
        <v>2.6413057683560921</v>
      </c>
      <c r="G67" s="99">
        <f>RES_hhdet_in_tesh!G67/RES_summary!G$21</f>
        <v>2.5338276950249301</v>
      </c>
      <c r="H67" s="99">
        <f>RES_hhdet_in_tesh!H67/RES_summary!H$21</f>
        <v>3.6809938466646925</v>
      </c>
      <c r="I67" s="99">
        <f>RES_hhdet_in_tesh!I67/RES_summary!I$21</f>
        <v>4.0794808811142698</v>
      </c>
      <c r="J67" s="99">
        <f>RES_hhdet_in_tesh!J67/RES_summary!J$21</f>
        <v>5.5021863158823985</v>
      </c>
      <c r="K67" s="99">
        <f>RES_hhdet_in_tesh!K67/RES_summary!K$21</f>
        <v>4.2279399246682843</v>
      </c>
      <c r="L67" s="99">
        <f>RES_hhdet_in_tesh!L67/RES_summary!L$21</f>
        <v>1.9355247721837008</v>
      </c>
      <c r="M67" s="99">
        <f>RES_hhdet_in_tesh!M67/RES_summary!M$21</f>
        <v>2.1831500936225332</v>
      </c>
      <c r="N67" s="99">
        <f>RES_hhdet_in_tesh!N67/RES_summary!N$21</f>
        <v>5.2161010790703521</v>
      </c>
      <c r="O67" s="99">
        <f>RES_hhdet_in_tesh!O67/RES_summary!O$21</f>
        <v>3.5751788527706068</v>
      </c>
      <c r="P67" s="99">
        <f>RES_hhdet_in_tesh!P67/RES_summary!P$21</f>
        <v>0.74902255659338635</v>
      </c>
      <c r="Q67" s="99">
        <f>RES_hhdet_in_tesh!Q67/RES_summary!Q$21</f>
        <v>1.3818034957996173</v>
      </c>
      <c r="R67" s="99">
        <f>RES_hhdet_in_tesh!R67/RES_summary!R$21</f>
        <v>3.0142437045935901</v>
      </c>
      <c r="S67" s="99">
        <f>RES_hhdet_in_tesh!S67/RES_summary!S$21</f>
        <v>4.1862763470696827</v>
      </c>
      <c r="T67" s="99">
        <f>RES_hhdet_in_tesh!T67/RES_summary!T$21</f>
        <v>5.8008768509039186</v>
      </c>
      <c r="U67" s="99">
        <f>RES_hhdet_in_tesh!U67/RES_summary!U$21</f>
        <v>4.2489694825272712</v>
      </c>
      <c r="V67" s="99">
        <f>RES_hhdet_in_tesh!V67/RES_summary!V$21</f>
        <v>2.3510395959208341</v>
      </c>
      <c r="W67" s="99">
        <f>RES_hhdet_in_tesh!W67/RES_summary!W$21</f>
        <v>0.69627347999708777</v>
      </c>
      <c r="X67" s="99">
        <f>RES_hhdet_in_tesh!X67/RES_summary!X$21</f>
        <v>1.662359300716779</v>
      </c>
      <c r="Y67" s="99">
        <f>RES_hhdet_in_tesh!Y67/RES_summary!Y$21</f>
        <v>0.73233930486419663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12.842552002780215</v>
      </c>
      <c r="D68" s="123">
        <v>12.934452484142216</v>
      </c>
      <c r="E68" s="123">
        <v>12.609530496406663</v>
      </c>
      <c r="F68" s="123">
        <v>12.472148691051189</v>
      </c>
      <c r="G68" s="123">
        <v>12.388764603509987</v>
      </c>
      <c r="H68" s="123">
        <v>12.162566379304439</v>
      </c>
      <c r="I68" s="123">
        <v>11.294686130061796</v>
      </c>
      <c r="J68" s="123">
        <v>10.079533496154241</v>
      </c>
      <c r="K68" s="123">
        <v>10.269068832038537</v>
      </c>
      <c r="L68" s="123">
        <v>11.668852254817386</v>
      </c>
      <c r="M68" s="123">
        <v>11.560033130292487</v>
      </c>
      <c r="N68" s="123">
        <v>11.373995468379226</v>
      </c>
      <c r="O68" s="123">
        <v>10.875839328424734</v>
      </c>
      <c r="P68" s="123">
        <v>10.353894995243273</v>
      </c>
      <c r="Q68" s="123">
        <v>10.072720196449472</v>
      </c>
      <c r="R68" s="123">
        <v>10.197267111119071</v>
      </c>
      <c r="S68" s="123">
        <v>9.9740432132930188</v>
      </c>
      <c r="T68" s="123">
        <v>9.8929655497415077</v>
      </c>
      <c r="U68" s="123">
        <v>9.5959156742991887</v>
      </c>
      <c r="V68" s="123">
        <v>9.5326587383774388</v>
      </c>
      <c r="W68" s="123">
        <v>8.094764429712292</v>
      </c>
      <c r="X68" s="123">
        <v>5.9236439220372699</v>
      </c>
      <c r="Y68" s="123">
        <v>5.5252377461856863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12.932771205761322</v>
      </c>
      <c r="D69" s="99">
        <v>12.866712726014908</v>
      </c>
      <c r="E69" s="99">
        <v>12.866078058419367</v>
      </c>
      <c r="F69" s="99">
        <v>12.067253259765213</v>
      </c>
      <c r="G69" s="99">
        <v>12.388741160434103</v>
      </c>
      <c r="H69" s="99">
        <v>12.16254474467376</v>
      </c>
      <c r="I69" s="99">
        <v>11.294635877090641</v>
      </c>
      <c r="J69" s="99">
        <v>9.9847793597053851</v>
      </c>
      <c r="K69" s="99">
        <v>10.264414981600893</v>
      </c>
      <c r="L69" s="99">
        <v>11.668639516343134</v>
      </c>
      <c r="M69" s="99">
        <v>11.52701197685713</v>
      </c>
      <c r="N69" s="99">
        <v>11.398702798856085</v>
      </c>
      <c r="O69" s="99">
        <v>10.882559383179975</v>
      </c>
      <c r="P69" s="99">
        <v>10.35369725070395</v>
      </c>
      <c r="Q69" s="99">
        <v>10.07252877040672</v>
      </c>
      <c r="R69" s="99">
        <v>10.199320576139637</v>
      </c>
      <c r="S69" s="99">
        <v>9.9737581465752676</v>
      </c>
      <c r="T69" s="99">
        <v>9.9013107452439506</v>
      </c>
      <c r="U69" s="99">
        <v>9.589110516244153</v>
      </c>
      <c r="V69" s="99">
        <v>9.5197534021214629</v>
      </c>
      <c r="W69" s="99">
        <v>8.0906571967282463</v>
      </c>
      <c r="X69" s="99">
        <v>5.9300275636058952</v>
      </c>
      <c r="Y69" s="99">
        <v>5.514283830100303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12.933480348911926</v>
      </c>
      <c r="D70" s="99">
        <v>12.867742780006541</v>
      </c>
      <c r="E70" s="99">
        <v>12.869762165465097</v>
      </c>
      <c r="F70" s="99">
        <v>12.069434762735467</v>
      </c>
      <c r="G70" s="99">
        <v>12.402215553803522</v>
      </c>
      <c r="H70" s="99">
        <v>12.177338440550812</v>
      </c>
      <c r="I70" s="99">
        <v>11.312401045381115</v>
      </c>
      <c r="J70" s="99">
        <v>10.003621279297599</v>
      </c>
      <c r="K70" s="99">
        <v>10.288752773162619</v>
      </c>
      <c r="L70" s="99">
        <v>11.700155074848723</v>
      </c>
      <c r="M70" s="99">
        <v>11.545885819942027</v>
      </c>
      <c r="N70" s="99">
        <v>11.416814989694943</v>
      </c>
      <c r="O70" s="99">
        <v>10.898189606969853</v>
      </c>
      <c r="P70" s="99">
        <v>10.37826946028339</v>
      </c>
      <c r="Q70" s="99">
        <v>10.10225188548378</v>
      </c>
      <c r="R70" s="99">
        <v>10.230595949904625</v>
      </c>
      <c r="S70" s="99">
        <v>9.9996013951914531</v>
      </c>
      <c r="T70" s="99">
        <v>9.9242793632760691</v>
      </c>
      <c r="U70" s="99">
        <v>9.6109457494346078</v>
      </c>
      <c r="V70" s="99">
        <v>9.5491073498644941</v>
      </c>
      <c r="W70" s="99">
        <v>8.1489379353748426</v>
      </c>
      <c r="X70" s="99">
        <v>6.043061106780903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2.0642769211251766</v>
      </c>
      <c r="D71" s="102">
        <v>2.4007234314704555</v>
      </c>
      <c r="E71" s="102">
        <v>2.0091629382536706</v>
      </c>
      <c r="F71" s="102">
        <v>2.3347322443675393</v>
      </c>
      <c r="G71" s="102">
        <v>2.0074559467195252</v>
      </c>
      <c r="H71" s="102">
        <v>1.9234263118438133</v>
      </c>
      <c r="I71" s="102">
        <v>1.6555779718673713</v>
      </c>
      <c r="J71" s="102">
        <v>1.8389801229925595</v>
      </c>
      <c r="K71" s="102">
        <v>1.5023967718811828</v>
      </c>
      <c r="L71" s="102">
        <v>1.6455418337261212</v>
      </c>
      <c r="M71" s="102">
        <v>2.0028799208027932</v>
      </c>
      <c r="N71" s="102">
        <v>1.4454799697907927</v>
      </c>
      <c r="O71" s="102">
        <v>1.3055770651071965</v>
      </c>
      <c r="P71" s="102">
        <v>2.0866097992566592</v>
      </c>
      <c r="Q71" s="102">
        <v>1.3180197029497664</v>
      </c>
      <c r="R71" s="102">
        <v>1.2817782743093895</v>
      </c>
      <c r="S71" s="102">
        <v>1.3652345874560605</v>
      </c>
      <c r="T71" s="102">
        <v>1.2458622776038029</v>
      </c>
      <c r="U71" s="102">
        <v>1.4177654029058882</v>
      </c>
      <c r="V71" s="102">
        <v>1.561876756689347</v>
      </c>
      <c r="W71" s="102">
        <v>1.7952165645416724</v>
      </c>
      <c r="X71" s="102">
        <v>0.64956609760094031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10.869203427786752</v>
      </c>
      <c r="D72" s="105">
        <v>10.467019348536086</v>
      </c>
      <c r="E72" s="105">
        <v>10.860599227211427</v>
      </c>
      <c r="F72" s="105">
        <v>9.7347025183679303</v>
      </c>
      <c r="G72" s="105">
        <v>10.394759607083994</v>
      </c>
      <c r="H72" s="105">
        <v>10.253912128707</v>
      </c>
      <c r="I72" s="105">
        <v>9.6568230735137419</v>
      </c>
      <c r="J72" s="105">
        <v>8.1646411563050414</v>
      </c>
      <c r="K72" s="105">
        <v>8.7863560012814368</v>
      </c>
      <c r="L72" s="105">
        <v>10.054613241122603</v>
      </c>
      <c r="M72" s="105">
        <v>9.543005899139235</v>
      </c>
      <c r="N72" s="105">
        <v>9.9713350199041511</v>
      </c>
      <c r="O72" s="105">
        <v>9.5926125418626551</v>
      </c>
      <c r="P72" s="105">
        <v>8.291659661026733</v>
      </c>
      <c r="Q72" s="105">
        <v>8.7842321825340122</v>
      </c>
      <c r="R72" s="105">
        <v>8.9488176755952349</v>
      </c>
      <c r="S72" s="105">
        <v>8.634366807735395</v>
      </c>
      <c r="T72" s="105">
        <v>8.6784170856722689</v>
      </c>
      <c r="U72" s="105">
        <v>8.1931803465287203</v>
      </c>
      <c r="V72" s="105">
        <v>7.9872305931751466</v>
      </c>
      <c r="W72" s="105">
        <v>6.3537213708331706</v>
      </c>
      <c r="X72" s="105">
        <v>5.3934950091799614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12.499651493512442</v>
      </c>
      <c r="D73" s="102">
        <v>13.072919761008672</v>
      </c>
      <c r="E73" s="102">
        <v>12.216868241320109</v>
      </c>
      <c r="F73" s="102">
        <v>12.794868072613488</v>
      </c>
      <c r="G73" s="102">
        <v>0</v>
      </c>
      <c r="H73" s="102">
        <v>0</v>
      </c>
      <c r="I73" s="102">
        <v>0</v>
      </c>
      <c r="J73" s="102">
        <v>10.848321674804087</v>
      </c>
      <c r="K73" s="102">
        <v>10.555030992809259</v>
      </c>
      <c r="L73" s="102">
        <v>0</v>
      </c>
      <c r="M73" s="102">
        <v>11.878322657535543</v>
      </c>
      <c r="N73" s="102">
        <v>11.136157777658921</v>
      </c>
      <c r="O73" s="102">
        <v>10.608161992531496</v>
      </c>
      <c r="P73" s="102">
        <v>0</v>
      </c>
      <c r="Q73" s="102">
        <v>0</v>
      </c>
      <c r="R73" s="102">
        <v>10.02927847741541</v>
      </c>
      <c r="S73" s="102">
        <v>9.9667642138434598</v>
      </c>
      <c r="T73" s="102">
        <v>9.805716922777961</v>
      </c>
      <c r="U73" s="102">
        <v>9.7462602239842298</v>
      </c>
      <c r="V73" s="102">
        <v>9.6584535537755105</v>
      </c>
      <c r="W73" s="102">
        <v>0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12.500395842384197</v>
      </c>
      <c r="D74" s="105">
        <v>13.074580455275576</v>
      </c>
      <c r="E74" s="105">
        <v>12.219828192890731</v>
      </c>
      <c r="F74" s="105">
        <v>12.798113255377073</v>
      </c>
      <c r="G74" s="105">
        <v>0</v>
      </c>
      <c r="H74" s="105">
        <v>0</v>
      </c>
      <c r="I74" s="105">
        <v>0</v>
      </c>
      <c r="J74" s="105">
        <v>10.863308916677706</v>
      </c>
      <c r="K74" s="105">
        <v>10.569483197778156</v>
      </c>
      <c r="L74" s="105">
        <v>0</v>
      </c>
      <c r="M74" s="105">
        <v>11.887660400671503</v>
      </c>
      <c r="N74" s="105">
        <v>11.140788270379318</v>
      </c>
      <c r="O74" s="105">
        <v>10.609729367862952</v>
      </c>
      <c r="P74" s="105">
        <v>0</v>
      </c>
      <c r="Q74" s="105">
        <v>0</v>
      </c>
      <c r="R74" s="105">
        <v>10.04935837592757</v>
      </c>
      <c r="S74" s="105">
        <v>9.9959670026205458</v>
      </c>
      <c r="T74" s="105">
        <v>9.8351484160918599</v>
      </c>
      <c r="U74" s="105">
        <v>9.7653054578089815</v>
      </c>
      <c r="V74" s="105">
        <v>9.6824732974241829</v>
      </c>
      <c r="W74" s="105">
        <v>0</v>
      </c>
      <c r="X74" s="105">
        <v>5.6458150217585583</v>
      </c>
      <c r="Y74" s="105">
        <v>5.9491059934828652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1.993957355802803</v>
      </c>
      <c r="D75" s="99">
        <v>2.4399240683318246</v>
      </c>
      <c r="E75" s="99">
        <v>1.9052734131554132</v>
      </c>
      <c r="F75" s="99">
        <v>2.4776702799417705</v>
      </c>
      <c r="G75" s="99">
        <v>0</v>
      </c>
      <c r="H75" s="99">
        <v>0</v>
      </c>
      <c r="I75" s="99">
        <v>0</v>
      </c>
      <c r="J75" s="99">
        <v>2.0123795826209263</v>
      </c>
      <c r="K75" s="99">
        <v>1.5500962680676207</v>
      </c>
      <c r="L75" s="99">
        <v>0</v>
      </c>
      <c r="M75" s="99">
        <v>2.0697666110402433</v>
      </c>
      <c r="N75" s="99">
        <v>1.4010516597583906</v>
      </c>
      <c r="O75" s="99">
        <v>1.2578761589421332</v>
      </c>
      <c r="P75" s="99">
        <v>0</v>
      </c>
      <c r="Q75" s="99">
        <v>0</v>
      </c>
      <c r="R75" s="99">
        <v>1.2505684221571614</v>
      </c>
      <c r="S75" s="99">
        <v>1.3654660685109883</v>
      </c>
      <c r="T75" s="99">
        <v>1.2214875132815775</v>
      </c>
      <c r="U75" s="99">
        <v>1.4493598890671757</v>
      </c>
      <c r="V75" s="99">
        <v>1.6029457051160936</v>
      </c>
      <c r="W75" s="99">
        <v>0</v>
      </c>
      <c r="X75" s="99">
        <v>5.252038929710514E-2</v>
      </c>
      <c r="Y75" s="99">
        <v>1.0349186812528561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10.506438486581395</v>
      </c>
      <c r="D76" s="99">
        <v>10.634656386943751</v>
      </c>
      <c r="E76" s="99">
        <v>10.314554779735317</v>
      </c>
      <c r="F76" s="99">
        <v>10.320442975435304</v>
      </c>
      <c r="G76" s="99">
        <v>0</v>
      </c>
      <c r="H76" s="99">
        <v>0</v>
      </c>
      <c r="I76" s="99">
        <v>0</v>
      </c>
      <c r="J76" s="99">
        <v>8.8509293340567794</v>
      </c>
      <c r="K76" s="99">
        <v>9.0193869297105334</v>
      </c>
      <c r="L76" s="99">
        <v>0</v>
      </c>
      <c r="M76" s="99">
        <v>9.8178937896312632</v>
      </c>
      <c r="N76" s="99">
        <v>9.7397366106209304</v>
      </c>
      <c r="O76" s="99">
        <v>9.3518532089208222</v>
      </c>
      <c r="P76" s="99">
        <v>0</v>
      </c>
      <c r="Q76" s="99">
        <v>0</v>
      </c>
      <c r="R76" s="99">
        <v>8.7987899537704077</v>
      </c>
      <c r="S76" s="99">
        <v>8.6305009341095591</v>
      </c>
      <c r="T76" s="99">
        <v>8.6136609028102828</v>
      </c>
      <c r="U76" s="99">
        <v>8.3159455687418031</v>
      </c>
      <c r="V76" s="99">
        <v>8.0795275923080911</v>
      </c>
      <c r="W76" s="99">
        <v>0</v>
      </c>
      <c r="X76" s="99">
        <v>5.5932946324614532</v>
      </c>
      <c r="Y76" s="99">
        <v>4.914187312230009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6.7740484688382132</v>
      </c>
      <c r="D77" s="123">
        <v>6.8231361068505976</v>
      </c>
      <c r="E77" s="123">
        <v>6.5549794797810756</v>
      </c>
      <c r="F77" s="123">
        <v>6.8423235142490215</v>
      </c>
      <c r="G77" s="123">
        <v>6.6449596758413847</v>
      </c>
      <c r="H77" s="123">
        <v>6.5204099446441584</v>
      </c>
      <c r="I77" s="123">
        <v>5.5830682057647865</v>
      </c>
      <c r="J77" s="123">
        <v>4.923972995838569</v>
      </c>
      <c r="K77" s="123">
        <v>4.9470823272025104</v>
      </c>
      <c r="L77" s="123">
        <v>4.9736459703161602</v>
      </c>
      <c r="M77" s="123">
        <v>5.1354819100013227</v>
      </c>
      <c r="N77" s="123">
        <v>4.0309437766446443</v>
      </c>
      <c r="O77" s="123">
        <v>4.3891758245042087</v>
      </c>
      <c r="P77" s="123">
        <v>3.8870648672783155</v>
      </c>
      <c r="Q77" s="123">
        <v>4.0534665482851633</v>
      </c>
      <c r="R77" s="123">
        <v>4.1325665356852079</v>
      </c>
      <c r="S77" s="123">
        <v>4.6353865456346375</v>
      </c>
      <c r="T77" s="123">
        <v>4.5280177572294651</v>
      </c>
      <c r="U77" s="123">
        <v>4.5601164014896147</v>
      </c>
      <c r="V77" s="123">
        <v>4.8359361880031679</v>
      </c>
      <c r="W77" s="123">
        <v>4.5067437918767341</v>
      </c>
      <c r="X77" s="123">
        <v>3.5112921568187958</v>
      </c>
      <c r="Y77" s="123">
        <v>3.2950481057659093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6.766858374251238</v>
      </c>
      <c r="D78" s="99">
        <v>6.8153386338523658</v>
      </c>
      <c r="E78" s="99">
        <v>6.6735739697402021</v>
      </c>
      <c r="F78" s="99">
        <v>6.5812601824951535</v>
      </c>
      <c r="G78" s="99">
        <v>6.7462512050449934</v>
      </c>
      <c r="H78" s="99">
        <v>6.5376721071359993</v>
      </c>
      <c r="I78" s="99">
        <v>5.5161088925222224</v>
      </c>
      <c r="J78" s="99">
        <v>4.8346231736251166</v>
      </c>
      <c r="K78" s="99">
        <v>4.9382352611201785</v>
      </c>
      <c r="L78" s="99">
        <v>5.0159362803223644</v>
      </c>
      <c r="M78" s="99">
        <v>5.1568500424099044</v>
      </c>
      <c r="N78" s="99">
        <v>4.0271697019919301</v>
      </c>
      <c r="O78" s="99">
        <v>4.3711692547548751</v>
      </c>
      <c r="P78" s="99">
        <v>3.8907161866800291</v>
      </c>
      <c r="Q78" s="99">
        <v>4.0468645289232672</v>
      </c>
      <c r="R78" s="99">
        <v>4.1333000980084051</v>
      </c>
      <c r="S78" s="99">
        <v>4.6349167829223061</v>
      </c>
      <c r="T78" s="99">
        <v>4.5239989752038268</v>
      </c>
      <c r="U78" s="99">
        <v>4.5599611365238237</v>
      </c>
      <c r="V78" s="99">
        <v>4.8417493650248753</v>
      </c>
      <c r="W78" s="99">
        <v>4.5193485797772635</v>
      </c>
      <c r="X78" s="99">
        <v>3.5498104292348516</v>
      </c>
      <c r="Y78" s="99">
        <v>3.2224233976634888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6.8229373298562619</v>
      </c>
      <c r="D79" s="110">
        <v>6.8627414168289791</v>
      </c>
      <c r="E79" s="110">
        <v>6.1997133500655579</v>
      </c>
      <c r="F79" s="110">
        <v>7.405392110828962</v>
      </c>
      <c r="G79" s="110">
        <v>5.960915426332142</v>
      </c>
      <c r="H79" s="110">
        <v>6.4303005939848301</v>
      </c>
      <c r="I79" s="110">
        <v>5.8677582630044851</v>
      </c>
      <c r="J79" s="110">
        <v>5.1918274568732254</v>
      </c>
      <c r="K79" s="110">
        <v>5.1673610816933957</v>
      </c>
      <c r="L79" s="110">
        <v>4.8045523941064605</v>
      </c>
      <c r="M79" s="110">
        <v>4.7171998106008362</v>
      </c>
      <c r="N79" s="110">
        <v>4.0704425300310287</v>
      </c>
      <c r="O79" s="110">
        <v>4.5808508443977809</v>
      </c>
      <c r="P79" s="110">
        <v>3.8059706883284705</v>
      </c>
      <c r="Q79" s="110">
        <v>4.0901309444560496</v>
      </c>
      <c r="R79" s="110">
        <v>3.9959135809434438</v>
      </c>
      <c r="S79" s="110">
        <v>4.677061545968999</v>
      </c>
      <c r="T79" s="110">
        <v>4.6062730863655919</v>
      </c>
      <c r="U79" s="110">
        <v>4.5777916464989774</v>
      </c>
      <c r="V79" s="110">
        <v>4.7508223484458192</v>
      </c>
      <c r="W79" s="110">
        <v>4.4220788324867657</v>
      </c>
      <c r="X79" s="110">
        <v>3.3219749955704634</v>
      </c>
      <c r="Y79" s="110">
        <v>3.5165248291876519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65.896071387210355</v>
      </c>
      <c r="D81" s="118">
        <f t="shared" si="28"/>
        <v>77.942030854089779</v>
      </c>
      <c r="E81" s="118">
        <f t="shared" si="28"/>
        <v>105.50543881666532</v>
      </c>
      <c r="F81" s="118">
        <f t="shared" si="28"/>
        <v>65.16885139603896</v>
      </c>
      <c r="G81" s="118">
        <f t="shared" si="28"/>
        <v>80.624732373341573</v>
      </c>
      <c r="H81" s="118">
        <f t="shared" si="28"/>
        <v>78.551675221908141</v>
      </c>
      <c r="I81" s="118">
        <f t="shared" si="28"/>
        <v>85.755873818295342</v>
      </c>
      <c r="J81" s="118">
        <f t="shared" si="28"/>
        <v>94.802589953830662</v>
      </c>
      <c r="K81" s="118">
        <f t="shared" si="28"/>
        <v>88.591974447212522</v>
      </c>
      <c r="L81" s="118">
        <f t="shared" si="28"/>
        <v>82.728354658183477</v>
      </c>
      <c r="M81" s="118">
        <f t="shared" si="28"/>
        <v>59.294664985982138</v>
      </c>
      <c r="N81" s="118">
        <f t="shared" si="28"/>
        <v>79.213121670195193</v>
      </c>
      <c r="O81" s="118">
        <f t="shared" si="28"/>
        <v>76.289450094579138</v>
      </c>
      <c r="P81" s="118">
        <f t="shared" si="28"/>
        <v>61.479604954043658</v>
      </c>
      <c r="Q81" s="118">
        <f t="shared" si="28"/>
        <v>66.054912644312225</v>
      </c>
      <c r="R81" s="118">
        <f t="shared" ref="R81:V81" si="29">R82+R85+R87+R100</f>
        <v>64.216146066498439</v>
      </c>
      <c r="S81" s="118">
        <f t="shared" si="29"/>
        <v>67.997429862887756</v>
      </c>
      <c r="T81" s="118">
        <f t="shared" si="29"/>
        <v>63.926644621335157</v>
      </c>
      <c r="U81" s="118">
        <f t="shared" si="29"/>
        <v>59.846076840608973</v>
      </c>
      <c r="V81" s="118">
        <f t="shared" si="29"/>
        <v>54.095452383622636</v>
      </c>
      <c r="W81" s="118">
        <f t="shared" ref="W81:Y81" si="30">W82+W85+W87+W100</f>
        <v>51.86030628489587</v>
      </c>
      <c r="X81" s="118">
        <f t="shared" si="30"/>
        <v>42.264221750087984</v>
      </c>
      <c r="Y81" s="118">
        <f t="shared" si="30"/>
        <v>34.728626550125938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44.470145135753825</v>
      </c>
      <c r="D82" s="123">
        <f t="shared" si="31"/>
        <v>53.860013240210165</v>
      </c>
      <c r="E82" s="123">
        <f t="shared" si="31"/>
        <v>74.020496946650312</v>
      </c>
      <c r="F82" s="123">
        <f t="shared" si="31"/>
        <v>42.385005274698877</v>
      </c>
      <c r="G82" s="123">
        <f t="shared" si="31"/>
        <v>59.788067283975572</v>
      </c>
      <c r="H82" s="123">
        <f t="shared" si="31"/>
        <v>56.507220527412613</v>
      </c>
      <c r="I82" s="123">
        <f t="shared" si="31"/>
        <v>64.726157962648614</v>
      </c>
      <c r="J82" s="123">
        <f t="shared" si="31"/>
        <v>73.280869055073381</v>
      </c>
      <c r="K82" s="123">
        <f t="shared" si="31"/>
        <v>68.775399235635376</v>
      </c>
      <c r="L82" s="123">
        <f t="shared" si="31"/>
        <v>64.765312915962028</v>
      </c>
      <c r="M82" s="123">
        <f t="shared" si="31"/>
        <v>40.327661386747614</v>
      </c>
      <c r="N82" s="123">
        <f t="shared" si="31"/>
        <v>58.693851997465401</v>
      </c>
      <c r="O82" s="123">
        <f t="shared" si="31"/>
        <v>57.647134788952556</v>
      </c>
      <c r="P82" s="123">
        <f t="shared" si="31"/>
        <v>46.143503566454363</v>
      </c>
      <c r="Q82" s="123">
        <f t="shared" si="31"/>
        <v>50.534331827442649</v>
      </c>
      <c r="R82" s="123">
        <f t="shared" ref="R82:V82" si="32">SUM(R83:R84)</f>
        <v>47.159702248774401</v>
      </c>
      <c r="S82" s="123">
        <f t="shared" si="32"/>
        <v>49.100584070672632</v>
      </c>
      <c r="T82" s="123">
        <f t="shared" si="32"/>
        <v>43.66756359782508</v>
      </c>
      <c r="U82" s="123">
        <f t="shared" si="32"/>
        <v>41.392213463590402</v>
      </c>
      <c r="V82" s="123">
        <f t="shared" si="32"/>
        <v>37.948203666177506</v>
      </c>
      <c r="W82" s="123">
        <f t="shared" ref="W82:Y82" si="33">SUM(W83:W84)</f>
        <v>38.947002411386357</v>
      </c>
      <c r="X82" s="123">
        <f t="shared" si="33"/>
        <v>31.031208479041542</v>
      </c>
      <c r="Y82" s="123">
        <f t="shared" si="33"/>
        <v>24.688614652797146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44.027954160460332</v>
      </c>
      <c r="D83" s="99">
        <v>53.33094990997013</v>
      </c>
      <c r="E83" s="99">
        <v>73.364359064850007</v>
      </c>
      <c r="F83" s="99">
        <v>41.987249518929119</v>
      </c>
      <c r="G83" s="99">
        <v>59.234788328413778</v>
      </c>
      <c r="H83" s="99">
        <v>56.00020209891003</v>
      </c>
      <c r="I83" s="99">
        <v>64.16493053901128</v>
      </c>
      <c r="J83" s="99">
        <v>72.674169599697095</v>
      </c>
      <c r="K83" s="99">
        <v>68.2154553027069</v>
      </c>
      <c r="L83" s="99">
        <v>64.221977246725714</v>
      </c>
      <c r="M83" s="99">
        <v>39.98873572478341</v>
      </c>
      <c r="N83" s="99">
        <v>58.234630221028773</v>
      </c>
      <c r="O83" s="99">
        <v>57.168180904681506</v>
      </c>
      <c r="P83" s="99">
        <v>45.750142466863721</v>
      </c>
      <c r="Q83" s="99">
        <v>50.146390271590803</v>
      </c>
      <c r="R83" s="99">
        <v>46.798947458859899</v>
      </c>
      <c r="S83" s="99">
        <v>48.727921195433922</v>
      </c>
      <c r="T83" s="99">
        <v>43.339512819741401</v>
      </c>
      <c r="U83" s="99">
        <v>41.079344976370884</v>
      </c>
      <c r="V83" s="99">
        <v>37.662794634315944</v>
      </c>
      <c r="W83" s="99">
        <v>38.573773624732027</v>
      </c>
      <c r="X83" s="99">
        <v>30.723053564052044</v>
      </c>
      <c r="Y83" s="99">
        <v>24.455227372810466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0.44219097529349194</v>
      </c>
      <c r="D84" s="99">
        <v>0.52906333024003782</v>
      </c>
      <c r="E84" s="99">
        <v>0.65613788180030197</v>
      </c>
      <c r="F84" s="99">
        <v>0.39775575576976141</v>
      </c>
      <c r="G84" s="99">
        <v>0.55327895556179696</v>
      </c>
      <c r="H84" s="99">
        <v>0.50701842850258527</v>
      </c>
      <c r="I84" s="99">
        <v>0.5612274236373318</v>
      </c>
      <c r="J84" s="99">
        <v>0.606699455376285</v>
      </c>
      <c r="K84" s="99">
        <v>0.55994393292847311</v>
      </c>
      <c r="L84" s="99">
        <v>0.54333566923631649</v>
      </c>
      <c r="M84" s="99">
        <v>0.33892566196420432</v>
      </c>
      <c r="N84" s="99">
        <v>0.45922177643662809</v>
      </c>
      <c r="O84" s="99">
        <v>0.4789538842710474</v>
      </c>
      <c r="P84" s="99">
        <v>0.39336109959064286</v>
      </c>
      <c r="Q84" s="99">
        <v>0.3879415558518462</v>
      </c>
      <c r="R84" s="99">
        <v>0.36075478991449944</v>
      </c>
      <c r="S84" s="99">
        <v>0.37266287523870678</v>
      </c>
      <c r="T84" s="99">
        <v>0.32805077808367705</v>
      </c>
      <c r="U84" s="99">
        <v>0.31286848721951727</v>
      </c>
      <c r="V84" s="99">
        <v>0.28540903186156047</v>
      </c>
      <c r="W84" s="99">
        <v>0.37322878665432702</v>
      </c>
      <c r="X84" s="99">
        <v>0.30815491498949787</v>
      </c>
      <c r="Y84" s="99">
        <v>0.23338727998667788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2.1131067718622534</v>
      </c>
      <c r="D85" s="123">
        <f t="shared" si="34"/>
        <v>4.2586818652518037</v>
      </c>
      <c r="E85" s="123">
        <f t="shared" si="34"/>
        <v>12.836282786057154</v>
      </c>
      <c r="F85" s="123">
        <f t="shared" si="34"/>
        <v>2.6412994480773793</v>
      </c>
      <c r="G85" s="123">
        <f t="shared" si="34"/>
        <v>2.5338344671737647</v>
      </c>
      <c r="H85" s="123">
        <f t="shared" si="34"/>
        <v>3.6809946895794039</v>
      </c>
      <c r="I85" s="123">
        <f t="shared" si="34"/>
        <v>4.0794736209923368</v>
      </c>
      <c r="J85" s="123">
        <f t="shared" si="34"/>
        <v>5.5021925218270722</v>
      </c>
      <c r="K85" s="123">
        <f t="shared" si="34"/>
        <v>4.2279372786332488</v>
      </c>
      <c r="L85" s="123">
        <f t="shared" si="34"/>
        <v>1.9355246450528145</v>
      </c>
      <c r="M85" s="123">
        <f t="shared" si="34"/>
        <v>2.183134677169293</v>
      </c>
      <c r="N85" s="123">
        <f t="shared" si="34"/>
        <v>5.2160747808478245</v>
      </c>
      <c r="O85" s="123">
        <f t="shared" si="34"/>
        <v>3.5751754804897309</v>
      </c>
      <c r="P85" s="123">
        <f t="shared" si="34"/>
        <v>0.7490098725500296</v>
      </c>
      <c r="Q85" s="123">
        <f t="shared" si="34"/>
        <v>1.3817868353197258</v>
      </c>
      <c r="R85" s="123">
        <f t="shared" si="34"/>
        <v>3.0142376401579045</v>
      </c>
      <c r="S85" s="123">
        <f t="shared" si="34"/>
        <v>4.1863072676365185</v>
      </c>
      <c r="T85" s="123">
        <f t="shared" si="34"/>
        <v>5.8008915888720276</v>
      </c>
      <c r="U85" s="123">
        <f t="shared" si="34"/>
        <v>4.2489486572664354</v>
      </c>
      <c r="V85" s="123">
        <f t="shared" si="34"/>
        <v>2.3510679976213908</v>
      </c>
      <c r="W85" s="123">
        <f t="shared" si="34"/>
        <v>0.69627755671608604</v>
      </c>
      <c r="X85" s="123">
        <f t="shared" si="34"/>
        <v>1.6623563762602989</v>
      </c>
      <c r="Y85" s="123">
        <f t="shared" si="34"/>
        <v>0.73233224915304573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2.1131067718622534</v>
      </c>
      <c r="D86" s="99">
        <f>RES_hhdet_in_tesh!D86/RES_summary!D$21</f>
        <v>4.2586818652518037</v>
      </c>
      <c r="E86" s="99">
        <f>RES_hhdet_in_tesh!E86/RES_summary!E$21</f>
        <v>12.836282786057154</v>
      </c>
      <c r="F86" s="99">
        <f>RES_hhdet_in_tesh!F86/RES_summary!F$21</f>
        <v>2.6412994480773793</v>
      </c>
      <c r="G86" s="99">
        <f>RES_hhdet_in_tesh!G86/RES_summary!G$21</f>
        <v>2.5338344671737647</v>
      </c>
      <c r="H86" s="99">
        <f>RES_hhdet_in_tesh!H86/RES_summary!H$21</f>
        <v>3.6809946895794039</v>
      </c>
      <c r="I86" s="99">
        <f>RES_hhdet_in_tesh!I86/RES_summary!I$21</f>
        <v>4.0794736209923368</v>
      </c>
      <c r="J86" s="99">
        <f>RES_hhdet_in_tesh!J86/RES_summary!J$21</f>
        <v>5.5021925218270722</v>
      </c>
      <c r="K86" s="99">
        <f>RES_hhdet_in_tesh!K86/RES_summary!K$21</f>
        <v>4.2279372786332488</v>
      </c>
      <c r="L86" s="99">
        <f>RES_hhdet_in_tesh!L86/RES_summary!L$21</f>
        <v>1.9355246450528145</v>
      </c>
      <c r="M86" s="99">
        <f>RES_hhdet_in_tesh!M86/RES_summary!M$21</f>
        <v>2.183134677169293</v>
      </c>
      <c r="N86" s="99">
        <f>RES_hhdet_in_tesh!N86/RES_summary!N$21</f>
        <v>5.2160747808478245</v>
      </c>
      <c r="O86" s="99">
        <f>RES_hhdet_in_tesh!O86/RES_summary!O$21</f>
        <v>3.5751754804897309</v>
      </c>
      <c r="P86" s="99">
        <f>RES_hhdet_in_tesh!P86/RES_summary!P$21</f>
        <v>0.7490098725500296</v>
      </c>
      <c r="Q86" s="99">
        <f>RES_hhdet_in_tesh!Q86/RES_summary!Q$21</f>
        <v>1.3817868353197258</v>
      </c>
      <c r="R86" s="99">
        <f>RES_hhdet_in_tesh!R86/RES_summary!R$21</f>
        <v>3.0142376401579045</v>
      </c>
      <c r="S86" s="99">
        <f>RES_hhdet_in_tesh!S86/RES_summary!S$21</f>
        <v>4.1863072676365185</v>
      </c>
      <c r="T86" s="99">
        <f>RES_hhdet_in_tesh!T86/RES_summary!T$21</f>
        <v>5.8008915888720276</v>
      </c>
      <c r="U86" s="99">
        <f>RES_hhdet_in_tesh!U86/RES_summary!U$21</f>
        <v>4.2489486572664354</v>
      </c>
      <c r="V86" s="99">
        <f>RES_hhdet_in_tesh!V86/RES_summary!V$21</f>
        <v>2.3510679976213908</v>
      </c>
      <c r="W86" s="99">
        <f>RES_hhdet_in_tesh!W86/RES_summary!W$21</f>
        <v>0.69627755671608604</v>
      </c>
      <c r="X86" s="99">
        <f>RES_hhdet_in_tesh!X86/RES_summary!X$21</f>
        <v>1.6623563762602989</v>
      </c>
      <c r="Y86" s="99">
        <f>RES_hhdet_in_tesh!Y86/RES_summary!Y$21</f>
        <v>0.73233224915304573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12.55055598163022</v>
      </c>
      <c r="D87" s="123">
        <v>12.995693838826709</v>
      </c>
      <c r="E87" s="123">
        <v>12.320186634467323</v>
      </c>
      <c r="F87" s="123">
        <v>12.962772583341687</v>
      </c>
      <c r="G87" s="123">
        <v>12.19964403129393</v>
      </c>
      <c r="H87" s="123">
        <v>12.029316143374464</v>
      </c>
      <c r="I87" s="123">
        <v>11.159692999709829</v>
      </c>
      <c r="J87" s="123">
        <v>10.745816310196203</v>
      </c>
      <c r="K87" s="123">
        <v>10.479953195934412</v>
      </c>
      <c r="L87" s="123">
        <v>11.187955143762478</v>
      </c>
      <c r="M87" s="123">
        <v>12.011677837925813</v>
      </c>
      <c r="N87" s="123">
        <v>11.193911102502152</v>
      </c>
      <c r="O87" s="123">
        <v>10.638866412661651</v>
      </c>
      <c r="P87" s="123">
        <v>10.603651366399097</v>
      </c>
      <c r="Q87" s="123">
        <v>10.067319156760121</v>
      </c>
      <c r="R87" s="123">
        <v>9.9839820842549365</v>
      </c>
      <c r="S87" s="123">
        <v>10.080510570097184</v>
      </c>
      <c r="T87" s="123">
        <v>9.8547416513141943</v>
      </c>
      <c r="U87" s="123">
        <v>9.6302489107045677</v>
      </c>
      <c r="V87" s="123">
        <v>9.1586280050630471</v>
      </c>
      <c r="W87" s="123">
        <v>7.8871219489753353</v>
      </c>
      <c r="X87" s="123">
        <v>6.0790153476653099</v>
      </c>
      <c r="Y87" s="123">
        <v>5.8449828423656403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10.785968599202203</v>
      </c>
      <c r="D88" s="99">
        <v>13.623739159445398</v>
      </c>
      <c r="E88" s="99">
        <v>12.867112121626056</v>
      </c>
      <c r="F88" s="99">
        <v>11.701843823709034</v>
      </c>
      <c r="G88" s="99">
        <v>11.909117740676566</v>
      </c>
      <c r="H88" s="99">
        <v>12.752933703272511</v>
      </c>
      <c r="I88" s="99">
        <v>11.113515139748291</v>
      </c>
      <c r="J88" s="99">
        <v>10.834192305214358</v>
      </c>
      <c r="K88" s="99">
        <v>10.307515653101451</v>
      </c>
      <c r="L88" s="99">
        <v>11.022097604167769</v>
      </c>
      <c r="M88" s="99">
        <v>11.910225603347673</v>
      </c>
      <c r="N88" s="99">
        <v>11.253879135457995</v>
      </c>
      <c r="O88" s="99">
        <v>10.660199531190544</v>
      </c>
      <c r="P88" s="99">
        <v>10.827412180604149</v>
      </c>
      <c r="Q88" s="99">
        <v>10.12293975245179</v>
      </c>
      <c r="R88" s="99">
        <v>9.6739301159124871</v>
      </c>
      <c r="S88" s="99">
        <v>10.3908148264162</v>
      </c>
      <c r="T88" s="99">
        <v>9.7061853553665092</v>
      </c>
      <c r="U88" s="99">
        <v>9.3813205491335747</v>
      </c>
      <c r="V88" s="99">
        <v>8.3498616971607191</v>
      </c>
      <c r="W88" s="99">
        <v>7.8404596561188162</v>
      </c>
      <c r="X88" s="99">
        <v>6.2695788164607587</v>
      </c>
      <c r="Y88" s="99">
        <v>5.6641294322400819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10.785996486974392</v>
      </c>
      <c r="D89" s="99">
        <v>13.624849338173281</v>
      </c>
      <c r="E89" s="99">
        <v>12.868841455589742</v>
      </c>
      <c r="F89" s="99">
        <v>11.7021829847095</v>
      </c>
      <c r="G89" s="99">
        <v>11.915108780283045</v>
      </c>
      <c r="H89" s="99">
        <v>12.762143154890119</v>
      </c>
      <c r="I89" s="99">
        <v>11.127140503820147</v>
      </c>
      <c r="J89" s="99">
        <v>10.846995080754688</v>
      </c>
      <c r="K89" s="99">
        <v>10.31902468937596</v>
      </c>
      <c r="L89" s="99">
        <v>11.035242585048525</v>
      </c>
      <c r="M89" s="99">
        <v>11.920972301980859</v>
      </c>
      <c r="N89" s="99">
        <v>11.263841456277033</v>
      </c>
      <c r="O89" s="99">
        <v>10.668648327927887</v>
      </c>
      <c r="P89" s="99">
        <v>10.844380943555809</v>
      </c>
      <c r="Q89" s="99">
        <v>10.139747379168815</v>
      </c>
      <c r="R89" s="99">
        <v>9.6883946777437764</v>
      </c>
      <c r="S89" s="99">
        <v>10.412414526379875</v>
      </c>
      <c r="T89" s="99">
        <v>9.7154317566479147</v>
      </c>
      <c r="U89" s="99">
        <v>9.3887116362706315</v>
      </c>
      <c r="V89" s="99">
        <v>8.3530841636353337</v>
      </c>
      <c r="W89" s="99">
        <v>7.867980854311349</v>
      </c>
      <c r="X89" s="99">
        <v>6.3178646103220224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1.7201759840289672</v>
      </c>
      <c r="D90" s="102">
        <v>2.5427663805169636</v>
      </c>
      <c r="E90" s="102">
        <v>2.0085334542666251</v>
      </c>
      <c r="F90" s="102">
        <v>2.2637062700175172</v>
      </c>
      <c r="G90" s="102">
        <v>1.9263847748759095</v>
      </c>
      <c r="H90" s="102">
        <v>2.01822228494862</v>
      </c>
      <c r="I90" s="102">
        <v>1.6268353230741712</v>
      </c>
      <c r="J90" s="102">
        <v>2.0036629175371505</v>
      </c>
      <c r="K90" s="102">
        <v>1.5085092861526648</v>
      </c>
      <c r="L90" s="102">
        <v>1.5416757627797537</v>
      </c>
      <c r="M90" s="102">
        <v>2.0731678411892323</v>
      </c>
      <c r="N90" s="102">
        <v>1.4238684617078361</v>
      </c>
      <c r="O90" s="102">
        <v>1.2745476437566838</v>
      </c>
      <c r="P90" s="102">
        <v>2.1898193352675168</v>
      </c>
      <c r="Q90" s="102">
        <v>1.3246436713691117</v>
      </c>
      <c r="R90" s="102">
        <v>1.2031120471978207</v>
      </c>
      <c r="S90" s="102">
        <v>1.4323950126568867</v>
      </c>
      <c r="T90" s="102">
        <v>1.2159028643703118</v>
      </c>
      <c r="U90" s="102">
        <v>1.3821461009093579</v>
      </c>
      <c r="V90" s="102">
        <v>1.3471899018222926</v>
      </c>
      <c r="W90" s="102">
        <v>1.7091664156520887</v>
      </c>
      <c r="X90" s="102">
        <v>0.6769797088248396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9.0658205029454262</v>
      </c>
      <c r="D91" s="105">
        <v>11.082082957656317</v>
      </c>
      <c r="E91" s="105">
        <v>10.860308001323119</v>
      </c>
      <c r="F91" s="105">
        <v>9.4384767146919835</v>
      </c>
      <c r="G91" s="105">
        <v>9.9887240054071338</v>
      </c>
      <c r="H91" s="105">
        <v>10.743920869941498</v>
      </c>
      <c r="I91" s="105">
        <v>9.5003051807459755</v>
      </c>
      <c r="J91" s="105">
        <v>8.8433321632175375</v>
      </c>
      <c r="K91" s="105">
        <v>8.8105154032232935</v>
      </c>
      <c r="L91" s="105">
        <v>9.4935668222687735</v>
      </c>
      <c r="M91" s="105">
        <v>9.8478044607916253</v>
      </c>
      <c r="N91" s="105">
        <v>9.8399729945691981</v>
      </c>
      <c r="O91" s="105">
        <v>9.3941006841712031</v>
      </c>
      <c r="P91" s="105">
        <v>8.6545616082882937</v>
      </c>
      <c r="Q91" s="105">
        <v>8.8151037077997021</v>
      </c>
      <c r="R91" s="105">
        <v>8.4852826305459548</v>
      </c>
      <c r="S91" s="105">
        <v>8.9800195137229863</v>
      </c>
      <c r="T91" s="105">
        <v>8.4995288922776009</v>
      </c>
      <c r="U91" s="105">
        <v>8.0065655353612737</v>
      </c>
      <c r="V91" s="105">
        <v>7.0058942618130411</v>
      </c>
      <c r="W91" s="105">
        <v>6.1588144386592605</v>
      </c>
      <c r="X91" s="105">
        <v>5.6408849014971807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12.827591238827839</v>
      </c>
      <c r="D92" s="102">
        <v>12.613737967431831</v>
      </c>
      <c r="E92" s="102">
        <v>12.305748604265203</v>
      </c>
      <c r="F92" s="102">
        <v>13.839326937943463</v>
      </c>
      <c r="G92" s="102">
        <v>12.485432613842299</v>
      </c>
      <c r="H92" s="102">
        <v>12.11899776156587</v>
      </c>
      <c r="I92" s="102">
        <v>10.950842948627541</v>
      </c>
      <c r="J92" s="102">
        <v>10.344003554541949</v>
      </c>
      <c r="K92" s="102">
        <v>10.344302795891316</v>
      </c>
      <c r="L92" s="102">
        <v>11.163209046019238</v>
      </c>
      <c r="M92" s="102">
        <v>12.335444170537416</v>
      </c>
      <c r="N92" s="102">
        <v>11.402285984956748</v>
      </c>
      <c r="O92" s="102">
        <v>10.812965668757045</v>
      </c>
      <c r="P92" s="102">
        <v>9.8243412706512139</v>
      </c>
      <c r="Q92" s="102">
        <v>9.8588976500355781</v>
      </c>
      <c r="R92" s="102">
        <v>10.000013103259175</v>
      </c>
      <c r="S92" s="102">
        <v>10.122535402787804</v>
      </c>
      <c r="T92" s="102">
        <v>10.054858951902371</v>
      </c>
      <c r="U92" s="102">
        <v>9.4851389731965572</v>
      </c>
      <c r="V92" s="102">
        <v>8.7840531730927705</v>
      </c>
      <c r="W92" s="102">
        <v>7.5547725042477811</v>
      </c>
      <c r="X92" s="102">
        <v>6.2863500036698126</v>
      </c>
      <c r="Y92" s="102">
        <v>5.7704456205683918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12.828081517593038</v>
      </c>
      <c r="D93" s="105">
        <v>12.61429699703314</v>
      </c>
      <c r="E93" s="105">
        <v>12.307610589672136</v>
      </c>
      <c r="F93" s="105">
        <v>13.842790903479361</v>
      </c>
      <c r="G93" s="105">
        <v>12.493761319249318</v>
      </c>
      <c r="H93" s="105">
        <v>12.127410561761513</v>
      </c>
      <c r="I93" s="105">
        <v>10.965386825862071</v>
      </c>
      <c r="J93" s="105">
        <v>10.358276232831455</v>
      </c>
      <c r="K93" s="105">
        <v>10.354925083653521</v>
      </c>
      <c r="L93" s="105">
        <v>11.171492100846871</v>
      </c>
      <c r="M93" s="105">
        <v>12.339408563569886</v>
      </c>
      <c r="N93" s="105">
        <v>11.40447105306785</v>
      </c>
      <c r="O93" s="105">
        <v>10.814561913917501</v>
      </c>
      <c r="P93" s="105">
        <v>9.8261191877349496</v>
      </c>
      <c r="Q93" s="105">
        <v>9.8658090146135269</v>
      </c>
      <c r="R93" s="105">
        <v>10.008771943228092</v>
      </c>
      <c r="S93" s="105">
        <v>10.129814344724409</v>
      </c>
      <c r="T93" s="105">
        <v>10.060723768786511</v>
      </c>
      <c r="U93" s="105">
        <v>9.4861163524957455</v>
      </c>
      <c r="V93" s="105">
        <v>8.7876409535503655</v>
      </c>
      <c r="W93" s="105">
        <v>7.5779959117408575</v>
      </c>
      <c r="X93" s="105">
        <v>6.3523346462961703</v>
      </c>
      <c r="Y93" s="105">
        <v>5.8085817794193053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2.0473409743079083</v>
      </c>
      <c r="D94" s="99">
        <v>2.3532406733665781</v>
      </c>
      <c r="E94" s="99">
        <v>1.9201669680158018</v>
      </c>
      <c r="F94" s="99">
        <v>2.6810375676205553</v>
      </c>
      <c r="G94" s="99">
        <v>2.0221145982517195</v>
      </c>
      <c r="H94" s="99">
        <v>1.9146310010576788</v>
      </c>
      <c r="I94" s="99">
        <v>1.6011967431048399</v>
      </c>
      <c r="J94" s="99">
        <v>1.908890812849914</v>
      </c>
      <c r="K94" s="99">
        <v>1.5139507167821971</v>
      </c>
      <c r="L94" s="99">
        <v>1.5622399219361196</v>
      </c>
      <c r="M94" s="99">
        <v>2.1492158728969182</v>
      </c>
      <c r="N94" s="99">
        <v>1.4425059387627934</v>
      </c>
      <c r="O94" s="99">
        <v>1.293361795720769</v>
      </c>
      <c r="P94" s="99">
        <v>1.9723354754206317</v>
      </c>
      <c r="Q94" s="99">
        <v>1.283918608855636</v>
      </c>
      <c r="R94" s="99">
        <v>1.2482794572004585</v>
      </c>
      <c r="S94" s="99">
        <v>1.3847741629665793</v>
      </c>
      <c r="T94" s="99">
        <v>1.2641480952387094</v>
      </c>
      <c r="U94" s="99">
        <v>1.3978708932578885</v>
      </c>
      <c r="V94" s="99">
        <v>1.423849071130272</v>
      </c>
      <c r="W94" s="99">
        <v>1.6334828449582786</v>
      </c>
      <c r="X94" s="99">
        <v>0.68984945624744598</v>
      </c>
      <c r="Y94" s="99">
        <v>1.179511684250097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10.780740543285129</v>
      </c>
      <c r="D95" s="99">
        <v>10.26105632366656</v>
      </c>
      <c r="E95" s="99">
        <v>10.387443621656336</v>
      </c>
      <c r="F95" s="99">
        <v>11.161753335858807</v>
      </c>
      <c r="G95" s="99">
        <v>10.471646720997596</v>
      </c>
      <c r="H95" s="99">
        <v>10.212779560703833</v>
      </c>
      <c r="I95" s="99">
        <v>9.3641900827572311</v>
      </c>
      <c r="J95" s="99">
        <v>8.4493854199815406</v>
      </c>
      <c r="K95" s="99">
        <v>8.8409743668713237</v>
      </c>
      <c r="L95" s="99">
        <v>9.6092521789107526</v>
      </c>
      <c r="M95" s="99">
        <v>10.190192690672969</v>
      </c>
      <c r="N95" s="99">
        <v>9.9619651143050554</v>
      </c>
      <c r="O95" s="99">
        <v>9.521200118196731</v>
      </c>
      <c r="P95" s="99">
        <v>7.8537837123143177</v>
      </c>
      <c r="Q95" s="99">
        <v>8.5818904057578909</v>
      </c>
      <c r="R95" s="99">
        <v>8.7604924860276352</v>
      </c>
      <c r="S95" s="99">
        <v>8.7450401817578278</v>
      </c>
      <c r="T95" s="99">
        <v>8.7965756735478013</v>
      </c>
      <c r="U95" s="99">
        <v>8.0882454592378572</v>
      </c>
      <c r="V95" s="99">
        <v>7.3637918824200952</v>
      </c>
      <c r="W95" s="99">
        <v>5.9445130667825792</v>
      </c>
      <c r="X95" s="99">
        <v>5.6624851900487254</v>
      </c>
      <c r="Y95" s="99">
        <v>4.6290700951692081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12.499651493512445</v>
      </c>
      <c r="D96" s="102">
        <v>13.072919761008668</v>
      </c>
      <c r="E96" s="102">
        <v>12.216868241320109</v>
      </c>
      <c r="F96" s="102">
        <v>12.794868072613486</v>
      </c>
      <c r="G96" s="102">
        <v>12.158083065747528</v>
      </c>
      <c r="H96" s="102">
        <v>11.939583305612189</v>
      </c>
      <c r="I96" s="102">
        <v>11.182522749177679</v>
      </c>
      <c r="J96" s="102">
        <v>10.848321674804088</v>
      </c>
      <c r="K96" s="102">
        <v>10.555030992809259</v>
      </c>
      <c r="L96" s="102">
        <v>11.20142936171197</v>
      </c>
      <c r="M96" s="102">
        <v>11.878322657535549</v>
      </c>
      <c r="N96" s="102">
        <v>11.136157777658921</v>
      </c>
      <c r="O96" s="102">
        <v>10.608161992531501</v>
      </c>
      <c r="P96" s="102">
        <v>10.668961296067032</v>
      </c>
      <c r="Q96" s="102">
        <v>10.104236459604493</v>
      </c>
      <c r="R96" s="102">
        <v>10.029278477415406</v>
      </c>
      <c r="S96" s="102">
        <v>9.9667642138434598</v>
      </c>
      <c r="T96" s="102">
        <v>9.805716922777961</v>
      </c>
      <c r="U96" s="102">
        <v>9.7462602239842298</v>
      </c>
      <c r="V96" s="102">
        <v>9.6584535537755123</v>
      </c>
      <c r="W96" s="102">
        <v>0</v>
      </c>
      <c r="X96" s="102">
        <v>0</v>
      </c>
      <c r="Y96" s="102">
        <v>0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12.500395842384197</v>
      </c>
      <c r="D97" s="105">
        <v>13.074580455275575</v>
      </c>
      <c r="E97" s="105">
        <v>12.219828192890729</v>
      </c>
      <c r="F97" s="105">
        <v>12.798113255377075</v>
      </c>
      <c r="G97" s="105">
        <v>12.166069288759305</v>
      </c>
      <c r="H97" s="105">
        <v>11.945821829031583</v>
      </c>
      <c r="I97" s="105">
        <v>11.194751406408585</v>
      </c>
      <c r="J97" s="105">
        <v>10.86330891667771</v>
      </c>
      <c r="K97" s="105">
        <v>10.569483197778156</v>
      </c>
      <c r="L97" s="105">
        <v>11.218534558383393</v>
      </c>
      <c r="M97" s="105">
        <v>11.887660400671502</v>
      </c>
      <c r="N97" s="105">
        <v>11.14078827037932</v>
      </c>
      <c r="O97" s="105">
        <v>10.609729367862954</v>
      </c>
      <c r="P97" s="105">
        <v>10.68274859617455</v>
      </c>
      <c r="Q97" s="105">
        <v>10.112058647658644</v>
      </c>
      <c r="R97" s="105">
        <v>10.04935837592757</v>
      </c>
      <c r="S97" s="105">
        <v>9.9959670026205458</v>
      </c>
      <c r="T97" s="105">
        <v>9.8351484160918616</v>
      </c>
      <c r="U97" s="105">
        <v>9.7653054578089815</v>
      </c>
      <c r="V97" s="105">
        <v>9.6824732974241829</v>
      </c>
      <c r="W97" s="105">
        <v>8.0925334064583705</v>
      </c>
      <c r="X97" s="105">
        <v>5.6458150217585583</v>
      </c>
      <c r="Y97" s="105">
        <v>5.9491059934828661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1.9939573558028032</v>
      </c>
      <c r="D98" s="99">
        <v>2.4399240683318246</v>
      </c>
      <c r="E98" s="99">
        <v>1.9052734131554137</v>
      </c>
      <c r="F98" s="99">
        <v>2.4776702799417705</v>
      </c>
      <c r="G98" s="99">
        <v>1.9668962067576632</v>
      </c>
      <c r="H98" s="99">
        <v>1.8838716254440238</v>
      </c>
      <c r="I98" s="99">
        <v>1.6367465034598967</v>
      </c>
      <c r="J98" s="99">
        <v>2.0123795826209268</v>
      </c>
      <c r="K98" s="99">
        <v>1.5500962680676202</v>
      </c>
      <c r="L98" s="99">
        <v>1.5642046136056114</v>
      </c>
      <c r="M98" s="99">
        <v>2.0697666110402433</v>
      </c>
      <c r="N98" s="99">
        <v>1.4010516597583902</v>
      </c>
      <c r="O98" s="99">
        <v>1.2578761589421332</v>
      </c>
      <c r="P98" s="99">
        <v>2.1623578680122337</v>
      </c>
      <c r="Q98" s="99">
        <v>1.3206081666012475</v>
      </c>
      <c r="R98" s="99">
        <v>1.2505684221571616</v>
      </c>
      <c r="S98" s="99">
        <v>1.3654660685109878</v>
      </c>
      <c r="T98" s="99">
        <v>1.2214875132815775</v>
      </c>
      <c r="U98" s="99">
        <v>1.4493598890671755</v>
      </c>
      <c r="V98" s="99">
        <v>1.6029457051160934</v>
      </c>
      <c r="W98" s="99">
        <v>1.614892743777929</v>
      </c>
      <c r="X98" s="99">
        <v>5.2520389297105154E-2</v>
      </c>
      <c r="Y98" s="99">
        <v>1.0349186812528564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10.506438486581391</v>
      </c>
      <c r="D99" s="99">
        <v>10.63465638694375</v>
      </c>
      <c r="E99" s="99">
        <v>10.314554779735314</v>
      </c>
      <c r="F99" s="99">
        <v>10.320442975435306</v>
      </c>
      <c r="G99" s="99">
        <v>10.199173082001641</v>
      </c>
      <c r="H99" s="99">
        <v>10.061950203587559</v>
      </c>
      <c r="I99" s="99">
        <v>9.5580049029486869</v>
      </c>
      <c r="J99" s="99">
        <v>8.8509293340567812</v>
      </c>
      <c r="K99" s="99">
        <v>9.0193869297105334</v>
      </c>
      <c r="L99" s="99">
        <v>9.6543299447777819</v>
      </c>
      <c r="M99" s="99">
        <v>9.8178937896312579</v>
      </c>
      <c r="N99" s="99">
        <v>9.7397366106209322</v>
      </c>
      <c r="O99" s="99">
        <v>9.3518532089208204</v>
      </c>
      <c r="P99" s="99">
        <v>8.520390728162317</v>
      </c>
      <c r="Q99" s="99">
        <v>8.7914504810573977</v>
      </c>
      <c r="R99" s="99">
        <v>8.7987899537704077</v>
      </c>
      <c r="S99" s="99">
        <v>8.6305009341095573</v>
      </c>
      <c r="T99" s="99">
        <v>8.6136609028102846</v>
      </c>
      <c r="U99" s="99">
        <v>8.3159455687418067</v>
      </c>
      <c r="V99" s="99">
        <v>8.0795275923080894</v>
      </c>
      <c r="W99" s="99">
        <v>6.4776406626804439</v>
      </c>
      <c r="X99" s="99">
        <v>5.5932946324614541</v>
      </c>
      <c r="Y99" s="99">
        <v>4.914187312230009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6.7622634979640592</v>
      </c>
      <c r="D100" s="123">
        <v>6.8276419098011072</v>
      </c>
      <c r="E100" s="123">
        <v>6.3284724494905342</v>
      </c>
      <c r="F100" s="123">
        <v>7.1797740899210218</v>
      </c>
      <c r="G100" s="123">
        <v>6.1031865908983107</v>
      </c>
      <c r="H100" s="123">
        <v>6.3341438615416683</v>
      </c>
      <c r="I100" s="123">
        <v>5.7905492349445575</v>
      </c>
      <c r="J100" s="123">
        <v>5.2737120667340127</v>
      </c>
      <c r="K100" s="123">
        <v>5.1086847370094812</v>
      </c>
      <c r="L100" s="123">
        <v>4.8395619534061645</v>
      </c>
      <c r="M100" s="123">
        <v>4.7721910841394237</v>
      </c>
      <c r="N100" s="123">
        <v>4.1092837893798233</v>
      </c>
      <c r="O100" s="123">
        <v>4.428273412475197</v>
      </c>
      <c r="P100" s="123">
        <v>3.9834401486401703</v>
      </c>
      <c r="Q100" s="123">
        <v>4.0714748247897345</v>
      </c>
      <c r="R100" s="123">
        <v>4.058224093311197</v>
      </c>
      <c r="S100" s="123">
        <v>4.6300279544814238</v>
      </c>
      <c r="T100" s="123">
        <v>4.6034477833238547</v>
      </c>
      <c r="U100" s="123">
        <v>4.5746658090475751</v>
      </c>
      <c r="V100" s="123">
        <v>4.6375527147606928</v>
      </c>
      <c r="W100" s="123">
        <v>4.3299043678180977</v>
      </c>
      <c r="X100" s="123">
        <v>3.4916415471208273</v>
      </c>
      <c r="Y100" s="123">
        <v>3.4626968058101038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6.3691081398560287</v>
      </c>
      <c r="D101" s="99">
        <v>7.2410279637659727</v>
      </c>
      <c r="E101" s="99">
        <v>6.2037290275113266</v>
      </c>
      <c r="F101" s="99">
        <v>6.3215233362226151</v>
      </c>
      <c r="G101" s="99">
        <v>6.0376473579458878</v>
      </c>
      <c r="H101" s="99">
        <v>5.8705857085616797</v>
      </c>
      <c r="I101" s="99">
        <v>6.1440596391495879</v>
      </c>
      <c r="J101" s="99">
        <v>5.2017725259551106</v>
      </c>
      <c r="K101" s="99">
        <v>5.2044292375601557</v>
      </c>
      <c r="L101" s="99">
        <v>5.5689472902702279</v>
      </c>
      <c r="M101" s="99">
        <v>4.4396435941014518</v>
      </c>
      <c r="N101" s="99">
        <v>4.0013340718087615</v>
      </c>
      <c r="O101" s="99">
        <v>4.2550190683289637</v>
      </c>
      <c r="P101" s="99">
        <v>4.2211324381046227</v>
      </c>
      <c r="Q101" s="99">
        <v>4.1611992168556853</v>
      </c>
      <c r="R101" s="99">
        <v>4.0862655589493766</v>
      </c>
      <c r="S101" s="99">
        <v>4.6467585045760282</v>
      </c>
      <c r="T101" s="99">
        <v>4.4893894940166463</v>
      </c>
      <c r="U101" s="99">
        <v>4.5649858877466265</v>
      </c>
      <c r="V101" s="99">
        <v>4.2802796340469875</v>
      </c>
      <c r="W101" s="99">
        <v>4.4922962571786345</v>
      </c>
      <c r="X101" s="99">
        <v>3.6326589497939494</v>
      </c>
      <c r="Y101" s="99">
        <v>3.3476338707884814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6.6590158867247959</v>
      </c>
      <c r="D102" s="99">
        <v>6.7291907812849274</v>
      </c>
      <c r="E102" s="99">
        <v>6.5043880727138106</v>
      </c>
      <c r="F102" s="99">
        <v>6.9626621352342406</v>
      </c>
      <c r="G102" s="99">
        <v>6.4663960124269515</v>
      </c>
      <c r="H102" s="99">
        <v>6.1681043370607131</v>
      </c>
      <c r="I102" s="99">
        <v>5.5411730618847104</v>
      </c>
      <c r="J102" s="99">
        <v>5.348383327382451</v>
      </c>
      <c r="K102" s="99">
        <v>5.008954370641975</v>
      </c>
      <c r="L102" s="99">
        <v>4.8575146773747422</v>
      </c>
      <c r="M102" s="99">
        <v>4.9199063885634136</v>
      </c>
      <c r="N102" s="99">
        <v>4.1852399979960513</v>
      </c>
      <c r="O102" s="99">
        <v>4.1421614447642385</v>
      </c>
      <c r="P102" s="99">
        <v>4.2134867563141247</v>
      </c>
      <c r="Q102" s="99">
        <v>4.0087447484658592</v>
      </c>
      <c r="R102" s="99">
        <v>4.1584226001775519</v>
      </c>
      <c r="S102" s="99">
        <v>4.4919278116477965</v>
      </c>
      <c r="T102" s="99">
        <v>4.6112582579258978</v>
      </c>
      <c r="U102" s="99">
        <v>4.5686068702628013</v>
      </c>
      <c r="V102" s="99">
        <v>4.5094797102410391</v>
      </c>
      <c r="W102" s="99">
        <v>4.1573956752922117</v>
      </c>
      <c r="X102" s="99">
        <v>3.6276327401936359</v>
      </c>
      <c r="Y102" s="99">
        <v>3.3950321599317284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6.8229373298562619</v>
      </c>
      <c r="D103" s="110">
        <v>6.8627414168289773</v>
      </c>
      <c r="E103" s="110">
        <v>6.199713350065557</v>
      </c>
      <c r="F103" s="110">
        <v>7.4053921108289611</v>
      </c>
      <c r="G103" s="110">
        <v>5.9609154263321429</v>
      </c>
      <c r="H103" s="110">
        <v>6.4303005939848301</v>
      </c>
      <c r="I103" s="110">
        <v>5.8677582630044869</v>
      </c>
      <c r="J103" s="110">
        <v>5.1918274568732246</v>
      </c>
      <c r="K103" s="110">
        <v>5.1673610816933966</v>
      </c>
      <c r="L103" s="110">
        <v>4.8045523941064596</v>
      </c>
      <c r="M103" s="110">
        <v>4.7171998106008353</v>
      </c>
      <c r="N103" s="110">
        <v>4.0704425300310279</v>
      </c>
      <c r="O103" s="110">
        <v>4.5808508443977818</v>
      </c>
      <c r="P103" s="110">
        <v>3.8059706883284701</v>
      </c>
      <c r="Q103" s="110">
        <v>4.0901309444560487</v>
      </c>
      <c r="R103" s="110">
        <v>3.9959135809434425</v>
      </c>
      <c r="S103" s="110">
        <v>4.677061545968999</v>
      </c>
      <c r="T103" s="110">
        <v>4.606273086365591</v>
      </c>
      <c r="U103" s="110">
        <v>4.5777916464989792</v>
      </c>
      <c r="V103" s="110">
        <v>4.7508223484458201</v>
      </c>
      <c r="W103" s="110">
        <v>4.4220788324867657</v>
      </c>
      <c r="X103" s="110">
        <v>3.3219749955704621</v>
      </c>
      <c r="Y103" s="110">
        <v>3.5165248291876519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73.349330723398367</v>
      </c>
      <c r="D105" s="118">
        <f t="shared" si="35"/>
        <v>77.675437783402231</v>
      </c>
      <c r="E105" s="118">
        <f t="shared" si="35"/>
        <v>88.42840256418738</v>
      </c>
      <c r="F105" s="118">
        <f t="shared" si="35"/>
        <v>80.253299213889107</v>
      </c>
      <c r="G105" s="118">
        <f t="shared" si="35"/>
        <v>80.935384603067718</v>
      </c>
      <c r="H105" s="118">
        <f t="shared" si="35"/>
        <v>81.437343953146694</v>
      </c>
      <c r="I105" s="118">
        <f t="shared" si="35"/>
        <v>81.080186508796757</v>
      </c>
      <c r="J105" s="118">
        <f t="shared" si="35"/>
        <v>85.154597697082565</v>
      </c>
      <c r="K105" s="118">
        <f t="shared" si="35"/>
        <v>90.096381724985591</v>
      </c>
      <c r="L105" s="118">
        <f t="shared" si="35"/>
        <v>0</v>
      </c>
      <c r="M105" s="118">
        <f t="shared" si="35"/>
        <v>69.22418192232459</v>
      </c>
      <c r="N105" s="118">
        <f t="shared" si="35"/>
        <v>85.867167683275142</v>
      </c>
      <c r="O105" s="118">
        <f t="shared" si="35"/>
        <v>86.467376758381377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66.864744238557023</v>
      </c>
      <c r="S105" s="118">
        <f t="shared" si="36"/>
        <v>65.180088984333736</v>
      </c>
      <c r="T105" s="118">
        <f t="shared" si="36"/>
        <v>70.196226435802132</v>
      </c>
      <c r="U105" s="118">
        <f t="shared" si="36"/>
        <v>64.372870535351026</v>
      </c>
      <c r="V105" s="118">
        <f t="shared" si="36"/>
        <v>56.06031225874267</v>
      </c>
      <c r="W105" s="118">
        <f t="shared" ref="W105:Y105" si="37">W106+W109+W111+W120</f>
        <v>48.133008970368245</v>
      </c>
      <c r="X105" s="118">
        <f t="shared" si="37"/>
        <v>41.931516689791962</v>
      </c>
      <c r="Y105" s="118">
        <f t="shared" si="37"/>
        <v>34.039258356519383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51.993527641973408</v>
      </c>
      <c r="D106" s="123">
        <f t="shared" si="38"/>
        <v>53.516509140170172</v>
      </c>
      <c r="E106" s="123">
        <f t="shared" si="38"/>
        <v>57.248109892652536</v>
      </c>
      <c r="F106" s="123">
        <f t="shared" si="38"/>
        <v>57.725731585884319</v>
      </c>
      <c r="G106" s="123">
        <f t="shared" si="38"/>
        <v>60.23220120568417</v>
      </c>
      <c r="H106" s="123">
        <f t="shared" si="38"/>
        <v>59.547640507417952</v>
      </c>
      <c r="I106" s="123">
        <f t="shared" si="38"/>
        <v>59.848667205396566</v>
      </c>
      <c r="J106" s="123">
        <f t="shared" si="38"/>
        <v>63.262880063743907</v>
      </c>
      <c r="K106" s="123">
        <f t="shared" si="38"/>
        <v>68.946516730147806</v>
      </c>
      <c r="L106" s="123">
        <f t="shared" si="38"/>
        <v>0</v>
      </c>
      <c r="M106" s="123">
        <f t="shared" si="38"/>
        <v>50.818437682869416</v>
      </c>
      <c r="N106" s="123">
        <f t="shared" si="38"/>
        <v>64.632078704229514</v>
      </c>
      <c r="O106" s="123">
        <f t="shared" si="38"/>
        <v>66.286847535494118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49.710460774378362</v>
      </c>
      <c r="S106" s="123">
        <f t="shared" si="39"/>
        <v>46.736547768475987</v>
      </c>
      <c r="T106" s="123">
        <f t="shared" si="39"/>
        <v>49.664060799110686</v>
      </c>
      <c r="U106" s="123">
        <f t="shared" si="39"/>
        <v>45.899900670069314</v>
      </c>
      <c r="V106" s="123">
        <f t="shared" si="39"/>
        <v>39.927441395408543</v>
      </c>
      <c r="W106" s="123">
        <f t="shared" ref="W106:Y106" si="40">SUM(W107:W108)</f>
        <v>35.354442932760549</v>
      </c>
      <c r="X106" s="123">
        <f t="shared" si="40"/>
        <v>30.988392260597092</v>
      </c>
      <c r="Y106" s="123">
        <f t="shared" si="40"/>
        <v>24.123725901052715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51.733735975488017</v>
      </c>
      <c r="D107" s="99">
        <v>53.252367259955413</v>
      </c>
      <c r="E107" s="99">
        <v>56.993248880615418</v>
      </c>
      <c r="F107" s="99">
        <v>57.453595419196972</v>
      </c>
      <c r="G107" s="99">
        <v>59.952211205420724</v>
      </c>
      <c r="H107" s="99">
        <v>59.279287092093654</v>
      </c>
      <c r="I107" s="99">
        <v>59.588069566767885</v>
      </c>
      <c r="J107" s="99">
        <v>62.999911719286864</v>
      </c>
      <c r="K107" s="99">
        <v>68.664700955878061</v>
      </c>
      <c r="L107" s="99">
        <v>0</v>
      </c>
      <c r="M107" s="99">
        <v>50.603989908179827</v>
      </c>
      <c r="N107" s="99">
        <v>64.37824441651604</v>
      </c>
      <c r="O107" s="99">
        <v>66.010330914767991</v>
      </c>
      <c r="P107" s="99">
        <v>0</v>
      </c>
      <c r="Q107" s="99">
        <v>0</v>
      </c>
      <c r="R107" s="99">
        <v>49.519597166940244</v>
      </c>
      <c r="S107" s="99">
        <v>46.558511967737182</v>
      </c>
      <c r="T107" s="99">
        <v>49.476807825458835</v>
      </c>
      <c r="U107" s="99">
        <v>45.725772367442111</v>
      </c>
      <c r="V107" s="99">
        <v>39.776727178568237</v>
      </c>
      <c r="W107" s="99">
        <v>35.184226682184239</v>
      </c>
      <c r="X107" s="99">
        <v>30.833759607452247</v>
      </c>
      <c r="Y107" s="99">
        <v>24.009160768594061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0.25979166648539409</v>
      </c>
      <c r="D108" s="99">
        <v>0.26414188021476176</v>
      </c>
      <c r="E108" s="99">
        <v>0.25486101203711847</v>
      </c>
      <c r="F108" s="99">
        <v>0.27213616668734403</v>
      </c>
      <c r="G108" s="99">
        <v>0.27999000026344567</v>
      </c>
      <c r="H108" s="99">
        <v>0.26835341532429852</v>
      </c>
      <c r="I108" s="99">
        <v>0.26059763862867996</v>
      </c>
      <c r="J108" s="99">
        <v>0.2629683444570427</v>
      </c>
      <c r="K108" s="99">
        <v>0.2818157742697508</v>
      </c>
      <c r="L108" s="99">
        <v>0</v>
      </c>
      <c r="M108" s="99">
        <v>0.21444777468958925</v>
      </c>
      <c r="N108" s="99">
        <v>0.25383428771346672</v>
      </c>
      <c r="O108" s="99">
        <v>0.27651662072613109</v>
      </c>
      <c r="P108" s="99">
        <v>0</v>
      </c>
      <c r="Q108" s="99">
        <v>0</v>
      </c>
      <c r="R108" s="99">
        <v>0.19086360743812089</v>
      </c>
      <c r="S108" s="99">
        <v>0.17803580073880235</v>
      </c>
      <c r="T108" s="99">
        <v>0.18725297365185259</v>
      </c>
      <c r="U108" s="99">
        <v>0.17412830262720366</v>
      </c>
      <c r="V108" s="99">
        <v>0.15071421684030825</v>
      </c>
      <c r="W108" s="99">
        <v>0.17021625057630924</v>
      </c>
      <c r="X108" s="99">
        <v>0.15463265314484423</v>
      </c>
      <c r="Y108" s="99">
        <v>0.11456513245865321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2.0701271709082891</v>
      </c>
      <c r="D109" s="123">
        <f t="shared" si="41"/>
        <v>4.3139591625188451</v>
      </c>
      <c r="E109" s="123">
        <f t="shared" si="41"/>
        <v>12.778887489773298</v>
      </c>
      <c r="F109" s="123">
        <f t="shared" si="41"/>
        <v>2.5828024448409126</v>
      </c>
      <c r="G109" s="123">
        <f t="shared" si="41"/>
        <v>2.5698223528270341</v>
      </c>
      <c r="H109" s="123">
        <f t="shared" si="41"/>
        <v>3.6362462014180053</v>
      </c>
      <c r="I109" s="123">
        <f t="shared" si="41"/>
        <v>4.0758494089960129</v>
      </c>
      <c r="J109" s="123">
        <f t="shared" si="41"/>
        <v>5.4617168908055653</v>
      </c>
      <c r="K109" s="123">
        <f t="shared" si="41"/>
        <v>4.2489330670618193</v>
      </c>
      <c r="L109" s="123">
        <f t="shared" si="41"/>
        <v>0</v>
      </c>
      <c r="M109" s="123">
        <f t="shared" si="41"/>
        <v>2.133001077177445</v>
      </c>
      <c r="N109" s="123">
        <f t="shared" si="41"/>
        <v>5.2747404020378319</v>
      </c>
      <c r="O109" s="123">
        <f t="shared" si="41"/>
        <v>3.7180623096238761</v>
      </c>
      <c r="P109" s="123">
        <f t="shared" si="41"/>
        <v>0</v>
      </c>
      <c r="Q109" s="123">
        <f t="shared" si="41"/>
        <v>0</v>
      </c>
      <c r="R109" s="123">
        <f t="shared" si="41"/>
        <v>3.3148731392089572</v>
      </c>
      <c r="S109" s="123">
        <f t="shared" si="41"/>
        <v>4.0880459648749401</v>
      </c>
      <c r="T109" s="123">
        <f t="shared" si="41"/>
        <v>5.7861055164454003</v>
      </c>
      <c r="U109" s="123">
        <f t="shared" si="41"/>
        <v>4.1196432934772176</v>
      </c>
      <c r="V109" s="123">
        <f t="shared" si="41"/>
        <v>2.3581696940411381</v>
      </c>
      <c r="W109" s="123">
        <f t="shared" si="41"/>
        <v>0.65124915645874171</v>
      </c>
      <c r="X109" s="123">
        <f t="shared" si="41"/>
        <v>1.5457565165823552</v>
      </c>
      <c r="Y109" s="123">
        <f t="shared" si="41"/>
        <v>0.71870966908423406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2.0701271709082891</v>
      </c>
      <c r="D110" s="99">
        <f>RES_hhdet_in_tesh!D110/RES_summary!D$21</f>
        <v>4.3139591625188451</v>
      </c>
      <c r="E110" s="99">
        <f>RES_hhdet_in_tesh!E110/RES_summary!E$21</f>
        <v>12.778887489773298</v>
      </c>
      <c r="F110" s="99">
        <f>RES_hhdet_in_tesh!F110/RES_summary!F$21</f>
        <v>2.5828024448409126</v>
      </c>
      <c r="G110" s="99">
        <f>RES_hhdet_in_tesh!G110/RES_summary!G$21</f>
        <v>2.5698223528270341</v>
      </c>
      <c r="H110" s="99">
        <f>RES_hhdet_in_tesh!H110/RES_summary!H$21</f>
        <v>3.6362462014180053</v>
      </c>
      <c r="I110" s="99">
        <f>RES_hhdet_in_tesh!I110/RES_summary!I$21</f>
        <v>4.0758494089960129</v>
      </c>
      <c r="J110" s="99">
        <f>RES_hhdet_in_tesh!J110/RES_summary!J$21</f>
        <v>5.4617168908055653</v>
      </c>
      <c r="K110" s="99">
        <f>RES_hhdet_in_tesh!K110/RES_summary!K$21</f>
        <v>4.2489330670618193</v>
      </c>
      <c r="L110" s="99">
        <f>RES_hhdet_in_tesh!L110/RES_summary!L$21</f>
        <v>0</v>
      </c>
      <c r="M110" s="99">
        <f>RES_hhdet_in_tesh!M110/RES_summary!M$21</f>
        <v>2.133001077177445</v>
      </c>
      <c r="N110" s="99">
        <f>RES_hhdet_in_tesh!N110/RES_summary!N$21</f>
        <v>5.2747404020378319</v>
      </c>
      <c r="O110" s="99">
        <f>RES_hhdet_in_tesh!O110/RES_summary!O$21</f>
        <v>3.7180623096238761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3.3148731392089572</v>
      </c>
      <c r="S110" s="99">
        <f>RES_hhdet_in_tesh!S110/RES_summary!S$21</f>
        <v>4.0880459648749401</v>
      </c>
      <c r="T110" s="99">
        <f>RES_hhdet_in_tesh!T110/RES_summary!T$21</f>
        <v>5.7861055164454003</v>
      </c>
      <c r="U110" s="99">
        <f>RES_hhdet_in_tesh!U110/RES_summary!U$21</f>
        <v>4.1196432934772176</v>
      </c>
      <c r="V110" s="99">
        <f>RES_hhdet_in_tesh!V110/RES_summary!V$21</f>
        <v>2.3581696940411381</v>
      </c>
      <c r="W110" s="99">
        <f>RES_hhdet_in_tesh!W110/RES_summary!W$21</f>
        <v>0.65124915645874171</v>
      </c>
      <c r="X110" s="99">
        <f>RES_hhdet_in_tesh!X110/RES_summary!X$21</f>
        <v>1.5457565165823552</v>
      </c>
      <c r="Y110" s="99">
        <f>RES_hhdet_in_tesh!Y110/RES_summary!Y$21</f>
        <v>0.71870966908423406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12.515102374994077</v>
      </c>
      <c r="D111" s="123">
        <v>13.030169317669285</v>
      </c>
      <c r="E111" s="123">
        <v>12.073407737949355</v>
      </c>
      <c r="F111" s="123">
        <v>12.713302705604269</v>
      </c>
      <c r="G111" s="123">
        <v>12.024689754596663</v>
      </c>
      <c r="H111" s="123">
        <v>11.897726227983224</v>
      </c>
      <c r="I111" s="123">
        <v>11.382183648217763</v>
      </c>
      <c r="J111" s="123">
        <v>11.149685184937269</v>
      </c>
      <c r="K111" s="123">
        <v>11.790144671458078</v>
      </c>
      <c r="L111" s="123">
        <v>0</v>
      </c>
      <c r="M111" s="123">
        <v>11.487974492356042</v>
      </c>
      <c r="N111" s="123">
        <v>11.845107035087974</v>
      </c>
      <c r="O111" s="123">
        <v>12.027845868743457</v>
      </c>
      <c r="P111" s="123">
        <v>0</v>
      </c>
      <c r="Q111" s="123">
        <v>0</v>
      </c>
      <c r="R111" s="123">
        <v>9.7802987921018811</v>
      </c>
      <c r="S111" s="123">
        <v>9.7278027008328056</v>
      </c>
      <c r="T111" s="123">
        <v>10.138291482412354</v>
      </c>
      <c r="U111" s="123">
        <v>9.7782014732450513</v>
      </c>
      <c r="V111" s="123">
        <v>9.1161568883960555</v>
      </c>
      <c r="W111" s="123">
        <v>7.8014864694602064</v>
      </c>
      <c r="X111" s="123">
        <v>5.9179328667816327</v>
      </c>
      <c r="Y111" s="123">
        <v>5.7265808788160859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12.63852333962919</v>
      </c>
      <c r="D112" s="99">
        <v>12.96861176197724</v>
      </c>
      <c r="E112" s="99">
        <v>11.671718328511249</v>
      </c>
      <c r="F112" s="99">
        <v>12.0325095862729</v>
      </c>
      <c r="G112" s="99">
        <v>11.069271023264394</v>
      </c>
      <c r="H112" s="99">
        <v>11.632926465473945</v>
      </c>
      <c r="I112" s="99">
        <v>11.45083097942719</v>
      </c>
      <c r="J112" s="99">
        <v>11.149685184937269</v>
      </c>
      <c r="K112" s="99">
        <v>11.994792600818808</v>
      </c>
      <c r="L112" s="99">
        <v>0</v>
      </c>
      <c r="M112" s="99">
        <v>10.83531916302665</v>
      </c>
      <c r="N112" s="99">
        <v>12.519414805454609</v>
      </c>
      <c r="O112" s="99">
        <v>12.625442513955708</v>
      </c>
      <c r="P112" s="99">
        <v>0</v>
      </c>
      <c r="Q112" s="99">
        <v>0</v>
      </c>
      <c r="R112" s="99">
        <v>9.7656529282599092</v>
      </c>
      <c r="S112" s="99">
        <v>9.5364783706549296</v>
      </c>
      <c r="T112" s="99">
        <v>10.218982497878125</v>
      </c>
      <c r="U112" s="99">
        <v>9.7919601135735519</v>
      </c>
      <c r="V112" s="99">
        <v>8.9170869298756656</v>
      </c>
      <c r="W112" s="99">
        <v>7.8021648888809665</v>
      </c>
      <c r="X112" s="99">
        <v>5.92138906978201</v>
      </c>
      <c r="Y112" s="99">
        <v>5.7252026178890958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7.7872396616242696</v>
      </c>
      <c r="X113" s="99">
        <v>6.0021487442875134</v>
      </c>
      <c r="Y113" s="99">
        <v>5.7830895768226718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1.6350910763843438</v>
      </c>
      <c r="X114" s="102">
        <v>0.14445872617650832</v>
      </c>
      <c r="Y114" s="102">
        <v>1.120804933668301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6.1521485852399254</v>
      </c>
      <c r="X115" s="105">
        <v>5.8576900181110059</v>
      </c>
      <c r="Y115" s="105">
        <v>4.6622846431543703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12.499651493512445</v>
      </c>
      <c r="D116" s="102">
        <v>13.072919761008672</v>
      </c>
      <c r="E116" s="102">
        <v>12.216868241320109</v>
      </c>
      <c r="F116" s="102">
        <v>12.794868072613491</v>
      </c>
      <c r="G116" s="102">
        <v>12.158083065747528</v>
      </c>
      <c r="H116" s="102">
        <v>11.939583305612189</v>
      </c>
      <c r="I116" s="102">
        <v>11.182522749177677</v>
      </c>
      <c r="J116" s="102">
        <v>0</v>
      </c>
      <c r="K116" s="102">
        <v>10.555030992809257</v>
      </c>
      <c r="L116" s="102">
        <v>0</v>
      </c>
      <c r="M116" s="102">
        <v>11.878322657535547</v>
      </c>
      <c r="N116" s="102">
        <v>11.136157777658923</v>
      </c>
      <c r="O116" s="102">
        <v>10.608161992531501</v>
      </c>
      <c r="P116" s="102">
        <v>0</v>
      </c>
      <c r="Q116" s="102">
        <v>0</v>
      </c>
      <c r="R116" s="102">
        <v>10.02927847741541</v>
      </c>
      <c r="S116" s="102">
        <v>9.966764213843458</v>
      </c>
      <c r="T116" s="102">
        <v>9.8057169227779593</v>
      </c>
      <c r="U116" s="102">
        <v>9.7462602239842298</v>
      </c>
      <c r="V116" s="102">
        <v>9.6584535537755105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12.500395842384197</v>
      </c>
      <c r="D117" s="105">
        <v>13.074580455275575</v>
      </c>
      <c r="E117" s="105">
        <v>0</v>
      </c>
      <c r="F117" s="105">
        <v>12.798113255377071</v>
      </c>
      <c r="G117" s="105">
        <v>12.166069288759303</v>
      </c>
      <c r="H117" s="105">
        <v>11.945821829031578</v>
      </c>
      <c r="I117" s="105">
        <v>11.194751406408583</v>
      </c>
      <c r="J117" s="105">
        <v>0</v>
      </c>
      <c r="K117" s="105">
        <v>10.569483197778156</v>
      </c>
      <c r="L117" s="105">
        <v>0</v>
      </c>
      <c r="M117" s="105">
        <v>11.887660400671503</v>
      </c>
      <c r="N117" s="105">
        <v>11.140788270379323</v>
      </c>
      <c r="O117" s="105">
        <v>10.609729367862952</v>
      </c>
      <c r="P117" s="105">
        <v>0</v>
      </c>
      <c r="Q117" s="105">
        <v>0</v>
      </c>
      <c r="R117" s="105">
        <v>0</v>
      </c>
      <c r="S117" s="105">
        <v>9.9959670026205476</v>
      </c>
      <c r="T117" s="105">
        <v>9.8351484160918616</v>
      </c>
      <c r="U117" s="105">
        <v>9.7653054578089815</v>
      </c>
      <c r="V117" s="105">
        <v>9.6824732974241812</v>
      </c>
      <c r="W117" s="105">
        <v>0</v>
      </c>
      <c r="X117" s="105">
        <v>5.6458150217585592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1.9939573558028032</v>
      </c>
      <c r="D118" s="99">
        <v>2.4399240683318246</v>
      </c>
      <c r="E118" s="99">
        <v>0</v>
      </c>
      <c r="F118" s="99">
        <v>2.4776702799417705</v>
      </c>
      <c r="G118" s="99">
        <v>1.9668962067576632</v>
      </c>
      <c r="H118" s="99">
        <v>1.883871625444024</v>
      </c>
      <c r="I118" s="99">
        <v>1.6367465034598967</v>
      </c>
      <c r="J118" s="99">
        <v>0</v>
      </c>
      <c r="K118" s="99">
        <v>1.5500962680676207</v>
      </c>
      <c r="L118" s="99">
        <v>0</v>
      </c>
      <c r="M118" s="99">
        <v>2.0697666110402437</v>
      </c>
      <c r="N118" s="99">
        <v>1.4010516597583902</v>
      </c>
      <c r="O118" s="99">
        <v>1.257876158942133</v>
      </c>
      <c r="P118" s="99">
        <v>0</v>
      </c>
      <c r="Q118" s="99">
        <v>0</v>
      </c>
      <c r="R118" s="99">
        <v>0</v>
      </c>
      <c r="S118" s="99">
        <v>1.3654660685109881</v>
      </c>
      <c r="T118" s="99">
        <v>1.2214875132815772</v>
      </c>
      <c r="U118" s="99">
        <v>1.4493598890671755</v>
      </c>
      <c r="V118" s="99">
        <v>1.6029457051160934</v>
      </c>
      <c r="W118" s="99">
        <v>0</v>
      </c>
      <c r="X118" s="99">
        <v>5.2520389297105154E-2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10.506438486581391</v>
      </c>
      <c r="D119" s="99">
        <v>10.63465638694375</v>
      </c>
      <c r="E119" s="99">
        <v>0</v>
      </c>
      <c r="F119" s="99">
        <v>10.3204429754353</v>
      </c>
      <c r="G119" s="99">
        <v>10.199173082001643</v>
      </c>
      <c r="H119" s="99">
        <v>10.061950203587555</v>
      </c>
      <c r="I119" s="99">
        <v>9.5580049029486869</v>
      </c>
      <c r="J119" s="99">
        <v>0</v>
      </c>
      <c r="K119" s="99">
        <v>9.0193869297105351</v>
      </c>
      <c r="L119" s="99">
        <v>0</v>
      </c>
      <c r="M119" s="99">
        <v>9.8178937896312579</v>
      </c>
      <c r="N119" s="99">
        <v>9.7397366106209304</v>
      </c>
      <c r="O119" s="99">
        <v>9.3518532089208186</v>
      </c>
      <c r="P119" s="99">
        <v>0</v>
      </c>
      <c r="Q119" s="99">
        <v>0</v>
      </c>
      <c r="R119" s="99">
        <v>0</v>
      </c>
      <c r="S119" s="99">
        <v>8.6305009341095591</v>
      </c>
      <c r="T119" s="99">
        <v>8.6136609028102846</v>
      </c>
      <c r="U119" s="99">
        <v>8.3159455687418067</v>
      </c>
      <c r="V119" s="99">
        <v>8.0795275923080894</v>
      </c>
      <c r="W119" s="99">
        <v>0</v>
      </c>
      <c r="X119" s="99">
        <v>5.5932946324614541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6.7705735355226002</v>
      </c>
      <c r="D120" s="123">
        <v>6.8148001630439339</v>
      </c>
      <c r="E120" s="123">
        <v>6.3279974438121904</v>
      </c>
      <c r="F120" s="123">
        <v>7.2314624775596066</v>
      </c>
      <c r="G120" s="123">
        <v>6.1086712899598563</v>
      </c>
      <c r="H120" s="123">
        <v>6.3557310163275123</v>
      </c>
      <c r="I120" s="123">
        <v>5.7734862461864056</v>
      </c>
      <c r="J120" s="123">
        <v>5.2803155575958307</v>
      </c>
      <c r="K120" s="123">
        <v>5.1107872563178889</v>
      </c>
      <c r="L120" s="123">
        <v>0</v>
      </c>
      <c r="M120" s="123">
        <v>4.7847686699216956</v>
      </c>
      <c r="N120" s="123">
        <v>4.1152415419198176</v>
      </c>
      <c r="O120" s="123">
        <v>4.4346210445199326</v>
      </c>
      <c r="P120" s="123">
        <v>0</v>
      </c>
      <c r="Q120" s="123">
        <v>0</v>
      </c>
      <c r="R120" s="123">
        <v>4.0591115328678198</v>
      </c>
      <c r="S120" s="123">
        <v>4.6276925501500115</v>
      </c>
      <c r="T120" s="123">
        <v>4.6077686378336837</v>
      </c>
      <c r="U120" s="123">
        <v>4.5751250985594432</v>
      </c>
      <c r="V120" s="123">
        <v>4.6585442808969324</v>
      </c>
      <c r="W120" s="123">
        <v>4.325830411688746</v>
      </c>
      <c r="X120" s="123">
        <v>3.4794350458308858</v>
      </c>
      <c r="Y120" s="123">
        <v>3.4702419075663475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6.6590158867247968</v>
      </c>
      <c r="D121" s="99">
        <v>6.7291907812849274</v>
      </c>
      <c r="E121" s="99">
        <v>6.5043880727138088</v>
      </c>
      <c r="F121" s="99">
        <v>6.9626621352342406</v>
      </c>
      <c r="G121" s="99">
        <v>6.4663960124269524</v>
      </c>
      <c r="H121" s="99">
        <v>6.1681043370607131</v>
      </c>
      <c r="I121" s="99">
        <v>5.5411730618847104</v>
      </c>
      <c r="J121" s="99">
        <v>5.348383327382451</v>
      </c>
      <c r="K121" s="99">
        <v>5.0089543706419732</v>
      </c>
      <c r="L121" s="99">
        <v>0</v>
      </c>
      <c r="M121" s="99">
        <v>4.9199063885634127</v>
      </c>
      <c r="N121" s="99">
        <v>4.1852399979960513</v>
      </c>
      <c r="O121" s="99">
        <v>4.1421614447642376</v>
      </c>
      <c r="P121" s="99">
        <v>0</v>
      </c>
      <c r="Q121" s="99">
        <v>0</v>
      </c>
      <c r="R121" s="99">
        <v>4.1584226001775519</v>
      </c>
      <c r="S121" s="99">
        <v>4.4919278116477974</v>
      </c>
      <c r="T121" s="99">
        <v>4.6112582579258969</v>
      </c>
      <c r="U121" s="99">
        <v>4.5686068702628022</v>
      </c>
      <c r="V121" s="99">
        <v>4.5094797102410391</v>
      </c>
      <c r="W121" s="99">
        <v>4.1573956752922108</v>
      </c>
      <c r="X121" s="99">
        <v>3.6276327401936368</v>
      </c>
      <c r="Y121" s="99">
        <v>3.3950321599317275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6.8229373298562628</v>
      </c>
      <c r="D122" s="110">
        <v>6.8627414168289791</v>
      </c>
      <c r="E122" s="110">
        <v>6.1997133500655579</v>
      </c>
      <c r="F122" s="110">
        <v>7.4053921108289593</v>
      </c>
      <c r="G122" s="110">
        <v>5.9609154263321429</v>
      </c>
      <c r="H122" s="110">
        <v>6.4303005939848301</v>
      </c>
      <c r="I122" s="110">
        <v>5.8677582630044851</v>
      </c>
      <c r="J122" s="110">
        <v>5.1918274568732263</v>
      </c>
      <c r="K122" s="110">
        <v>5.1673610816933957</v>
      </c>
      <c r="L122" s="110">
        <v>0</v>
      </c>
      <c r="M122" s="110">
        <v>4.7171998106008362</v>
      </c>
      <c r="N122" s="110">
        <v>4.0704425300310287</v>
      </c>
      <c r="O122" s="110">
        <v>4.58085084439778</v>
      </c>
      <c r="P122" s="110">
        <v>0</v>
      </c>
      <c r="Q122" s="110">
        <v>0</v>
      </c>
      <c r="R122" s="110">
        <v>3.9959135809434438</v>
      </c>
      <c r="S122" s="110">
        <v>4.6770615459689999</v>
      </c>
      <c r="T122" s="110">
        <v>4.6062730863655919</v>
      </c>
      <c r="U122" s="110">
        <v>4.5777916464989774</v>
      </c>
      <c r="V122" s="110">
        <v>4.7508223484458192</v>
      </c>
      <c r="W122" s="110">
        <v>4.4220788324867657</v>
      </c>
      <c r="X122" s="110">
        <v>3.3219749955704629</v>
      </c>
      <c r="Y122" s="110">
        <v>3.5165248291876519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113.40708886737823</v>
      </c>
      <c r="G124" s="118">
        <f t="shared" si="42"/>
        <v>106.63043554430209</v>
      </c>
      <c r="H124" s="118">
        <f t="shared" si="42"/>
        <v>96.03267596937475</v>
      </c>
      <c r="I124" s="118">
        <f t="shared" si="42"/>
        <v>0</v>
      </c>
      <c r="J124" s="118">
        <f t="shared" si="42"/>
        <v>41.120803072999664</v>
      </c>
      <c r="K124" s="118">
        <f t="shared" si="42"/>
        <v>37.073091443955221</v>
      </c>
      <c r="L124" s="118">
        <f t="shared" si="42"/>
        <v>45.875004774609799</v>
      </c>
      <c r="M124" s="118">
        <f t="shared" si="42"/>
        <v>87.638859761816732</v>
      </c>
      <c r="N124" s="118">
        <f t="shared" si="42"/>
        <v>79.668566353245197</v>
      </c>
      <c r="O124" s="118">
        <f t="shared" si="42"/>
        <v>82.296423779609768</v>
      </c>
      <c r="P124" s="118">
        <f t="shared" si="42"/>
        <v>63.779484488069897</v>
      </c>
      <c r="Q124" s="118">
        <f t="shared" si="42"/>
        <v>66.578382957183734</v>
      </c>
      <c r="R124" s="118">
        <f t="shared" ref="R124:V124" si="43">R125+R128+R130+R139</f>
        <v>66.750615820968477</v>
      </c>
      <c r="S124" s="118">
        <f t="shared" si="43"/>
        <v>63.436892661087121</v>
      </c>
      <c r="T124" s="118">
        <f t="shared" si="43"/>
        <v>71.590351984524247</v>
      </c>
      <c r="U124" s="118">
        <f t="shared" si="43"/>
        <v>58.47286715781091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32.237920054550912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86.232306370106528</v>
      </c>
      <c r="G125" s="123">
        <f t="shared" si="45"/>
        <v>85.780130619429059</v>
      </c>
      <c r="H125" s="123">
        <f t="shared" si="45"/>
        <v>71.144179694347216</v>
      </c>
      <c r="I125" s="123">
        <f t="shared" si="45"/>
        <v>0</v>
      </c>
      <c r="J125" s="123">
        <f t="shared" si="45"/>
        <v>21.457274807920253</v>
      </c>
      <c r="K125" s="123">
        <f t="shared" si="45"/>
        <v>18.584888789540841</v>
      </c>
      <c r="L125" s="123">
        <f t="shared" si="45"/>
        <v>29.432407972388901</v>
      </c>
      <c r="M125" s="123">
        <f t="shared" si="45"/>
        <v>66.497608588877398</v>
      </c>
      <c r="N125" s="123">
        <f t="shared" si="45"/>
        <v>59.160621391486025</v>
      </c>
      <c r="O125" s="123">
        <f t="shared" si="45"/>
        <v>62.615714822678413</v>
      </c>
      <c r="P125" s="123">
        <f t="shared" si="45"/>
        <v>48.155929219997915</v>
      </c>
      <c r="Q125" s="123">
        <f t="shared" si="45"/>
        <v>50.918348053477089</v>
      </c>
      <c r="R125" s="123">
        <f t="shared" ref="R125:V125" si="46">SUM(R126:R127)</f>
        <v>49.494657498920255</v>
      </c>
      <c r="S125" s="123">
        <f t="shared" si="46"/>
        <v>44.882319542928641</v>
      </c>
      <c r="T125" s="123">
        <f t="shared" si="46"/>
        <v>51.170431954236619</v>
      </c>
      <c r="U125" s="123">
        <f t="shared" si="46"/>
        <v>39.941110684300931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22.205188076691055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85.825781781236572</v>
      </c>
      <c r="G126" s="99">
        <v>85.381380809294839</v>
      </c>
      <c r="H126" s="99">
        <v>70.823566090873783</v>
      </c>
      <c r="I126" s="99">
        <v>0</v>
      </c>
      <c r="J126" s="99">
        <v>21.368082156129613</v>
      </c>
      <c r="K126" s="99">
        <v>18.508923895702317</v>
      </c>
      <c r="L126" s="99">
        <v>29.308429268264298</v>
      </c>
      <c r="M126" s="99">
        <v>66.216996574138676</v>
      </c>
      <c r="N126" s="99">
        <v>58.92827555807542</v>
      </c>
      <c r="O126" s="99">
        <v>62.354512389452921</v>
      </c>
      <c r="P126" s="99">
        <v>47.949792342341333</v>
      </c>
      <c r="Q126" s="99">
        <v>50.722150184079197</v>
      </c>
      <c r="R126" s="99">
        <v>49.304622469431507</v>
      </c>
      <c r="S126" s="99">
        <v>44.711347143802712</v>
      </c>
      <c r="T126" s="99">
        <v>50.977499370949907</v>
      </c>
      <c r="U126" s="99">
        <v>39.789587964055968</v>
      </c>
      <c r="V126" s="99">
        <v>0</v>
      </c>
      <c r="W126" s="99">
        <v>0</v>
      </c>
      <c r="X126" s="99">
        <v>0</v>
      </c>
      <c r="Y126" s="99">
        <v>22.099734204278899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0.40652458886996229</v>
      </c>
      <c r="G127" s="99">
        <v>0.39874981013421418</v>
      </c>
      <c r="H127" s="99">
        <v>0.32061360347343038</v>
      </c>
      <c r="I127" s="99">
        <v>0</v>
      </c>
      <c r="J127" s="99">
        <v>8.919265179064105E-2</v>
      </c>
      <c r="K127" s="99">
        <v>7.5964893838523548E-2</v>
      </c>
      <c r="L127" s="99">
        <v>0.12397870412460335</v>
      </c>
      <c r="M127" s="99">
        <v>0.28061201473871994</v>
      </c>
      <c r="N127" s="99">
        <v>0.23234583341060375</v>
      </c>
      <c r="O127" s="99">
        <v>0.26120243322549014</v>
      </c>
      <c r="P127" s="99">
        <v>0.20613687765658431</v>
      </c>
      <c r="Q127" s="99">
        <v>0.19619786939789299</v>
      </c>
      <c r="R127" s="99">
        <v>0.19003502948874643</v>
      </c>
      <c r="S127" s="99">
        <v>0.17097239912593282</v>
      </c>
      <c r="T127" s="99">
        <v>0.19293258328670873</v>
      </c>
      <c r="U127" s="99">
        <v>0.15152272024496491</v>
      </c>
      <c r="V127" s="99">
        <v>0</v>
      </c>
      <c r="W127" s="99">
        <v>0</v>
      </c>
      <c r="X127" s="99">
        <v>0</v>
      </c>
      <c r="Y127" s="99">
        <v>0.10545387241215526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2.6413498060952025</v>
      </c>
      <c r="G128" s="123">
        <f t="shared" si="48"/>
        <v>2.5371454513974414</v>
      </c>
      <c r="H128" s="123">
        <f t="shared" si="48"/>
        <v>3.6799331879765926</v>
      </c>
      <c r="I128" s="123">
        <f t="shared" si="48"/>
        <v>0</v>
      </c>
      <c r="J128" s="123">
        <f t="shared" si="48"/>
        <v>5.5017986104948893</v>
      </c>
      <c r="K128" s="123">
        <f t="shared" si="48"/>
        <v>4.2282611851219283</v>
      </c>
      <c r="L128" s="123">
        <f t="shared" si="48"/>
        <v>1.9355818727018281</v>
      </c>
      <c r="M128" s="123">
        <f t="shared" si="48"/>
        <v>2.1832023442323032</v>
      </c>
      <c r="N128" s="123">
        <f t="shared" si="48"/>
        <v>5.2160285339876484</v>
      </c>
      <c r="O128" s="123">
        <f t="shared" si="48"/>
        <v>3.5751437826133055</v>
      </c>
      <c r="P128" s="123">
        <f t="shared" si="48"/>
        <v>0.74908215505749931</v>
      </c>
      <c r="Q128" s="123">
        <f t="shared" si="48"/>
        <v>1.3817729998777899</v>
      </c>
      <c r="R128" s="123">
        <f t="shared" si="48"/>
        <v>3.0143920961820392</v>
      </c>
      <c r="S128" s="123">
        <f t="shared" si="48"/>
        <v>4.1865829856075374</v>
      </c>
      <c r="T128" s="123">
        <f t="shared" si="48"/>
        <v>5.8010904712212943</v>
      </c>
      <c r="U128" s="123">
        <f t="shared" si="48"/>
        <v>4.2489976842050305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0.73248343332568444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2.6413498060952025</v>
      </c>
      <c r="G129" s="99">
        <f>RES_hhdet_in_tesh!G129/RES_summary!G$21</f>
        <v>2.5371454513974414</v>
      </c>
      <c r="H129" s="99">
        <f>RES_hhdet_in_tesh!H129/RES_summary!H$21</f>
        <v>3.6799331879765926</v>
      </c>
      <c r="I129" s="99">
        <f>RES_hhdet_in_tesh!I129/RES_summary!I$21</f>
        <v>0</v>
      </c>
      <c r="J129" s="99">
        <f>RES_hhdet_in_tesh!J129/RES_summary!J$21</f>
        <v>5.5017986104948893</v>
      </c>
      <c r="K129" s="99">
        <f>RES_hhdet_in_tesh!K129/RES_summary!K$21</f>
        <v>4.2282611851219283</v>
      </c>
      <c r="L129" s="99">
        <f>RES_hhdet_in_tesh!L129/RES_summary!L$21</f>
        <v>1.9355818727018281</v>
      </c>
      <c r="M129" s="99">
        <f>RES_hhdet_in_tesh!M129/RES_summary!M$21</f>
        <v>2.1832023442323032</v>
      </c>
      <c r="N129" s="99">
        <f>RES_hhdet_in_tesh!N129/RES_summary!N$21</f>
        <v>5.2160285339876484</v>
      </c>
      <c r="O129" s="99">
        <f>RES_hhdet_in_tesh!O129/RES_summary!O$21</f>
        <v>3.5751437826133055</v>
      </c>
      <c r="P129" s="99">
        <f>RES_hhdet_in_tesh!P129/RES_summary!P$21</f>
        <v>0.74908215505749931</v>
      </c>
      <c r="Q129" s="99">
        <f>RES_hhdet_in_tesh!Q129/RES_summary!Q$21</f>
        <v>1.3817729998777899</v>
      </c>
      <c r="R129" s="99">
        <f>RES_hhdet_in_tesh!R129/RES_summary!R$21</f>
        <v>3.0143920961820392</v>
      </c>
      <c r="S129" s="99">
        <f>RES_hhdet_in_tesh!S129/RES_summary!S$21</f>
        <v>4.1865829856075374</v>
      </c>
      <c r="T129" s="99">
        <f>RES_hhdet_in_tesh!T129/RES_summary!T$21</f>
        <v>5.8010904712212943</v>
      </c>
      <c r="U129" s="99">
        <f>RES_hhdet_in_tesh!U129/RES_summary!U$21</f>
        <v>4.2489976842050305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0.73248343332568444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17.301895582153797</v>
      </c>
      <c r="G130" s="123">
        <v>12.207264598220698</v>
      </c>
      <c r="H130" s="123">
        <v>14.852361435240326</v>
      </c>
      <c r="I130" s="123">
        <v>0</v>
      </c>
      <c r="J130" s="123">
        <v>8.8812289526548742</v>
      </c>
      <c r="K130" s="123">
        <v>9.1543792352411533</v>
      </c>
      <c r="L130" s="123">
        <v>9.6832987445411494</v>
      </c>
      <c r="M130" s="123">
        <v>14.174937550440543</v>
      </c>
      <c r="N130" s="123">
        <v>11.175794675974691</v>
      </c>
      <c r="O130" s="123">
        <v>11.666192297040471</v>
      </c>
      <c r="P130" s="123">
        <v>10.907773023267605</v>
      </c>
      <c r="Q130" s="123">
        <v>10.212944143482899</v>
      </c>
      <c r="R130" s="123">
        <v>10.185197936935028</v>
      </c>
      <c r="S130" s="123">
        <v>9.738638447640847</v>
      </c>
      <c r="T130" s="123">
        <v>10.01098833984873</v>
      </c>
      <c r="U130" s="123">
        <v>9.7077070046441936</v>
      </c>
      <c r="V130" s="123">
        <v>0</v>
      </c>
      <c r="W130" s="123">
        <v>0</v>
      </c>
      <c r="X130" s="123">
        <v>0</v>
      </c>
      <c r="Y130" s="123">
        <v>5.830788137598053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18.485586857859158</v>
      </c>
      <c r="G131" s="99">
        <v>17.309843638158856</v>
      </c>
      <c r="H131" s="99">
        <v>14.852356080103137</v>
      </c>
      <c r="I131" s="99">
        <v>0</v>
      </c>
      <c r="J131" s="99">
        <v>4.1492065266412101</v>
      </c>
      <c r="K131" s="99">
        <v>4.4196151821446978</v>
      </c>
      <c r="L131" s="99">
        <v>7.583078456015464</v>
      </c>
      <c r="M131" s="99">
        <v>14.174887040820568</v>
      </c>
      <c r="N131" s="99">
        <v>11.179503096659872</v>
      </c>
      <c r="O131" s="99">
        <v>11.689265987095579</v>
      </c>
      <c r="P131" s="99">
        <v>10.907655498388671</v>
      </c>
      <c r="Q131" s="99">
        <v>10.21284225733587</v>
      </c>
      <c r="R131" s="99">
        <v>10.21896324118523</v>
      </c>
      <c r="S131" s="99">
        <v>9.462203483020847</v>
      </c>
      <c r="T131" s="99">
        <v>11.718463620002028</v>
      </c>
      <c r="U131" s="99">
        <v>9.6470153706365416</v>
      </c>
      <c r="V131" s="99">
        <v>0</v>
      </c>
      <c r="W131" s="99">
        <v>0</v>
      </c>
      <c r="X131" s="99">
        <v>0</v>
      </c>
      <c r="Y131" s="99">
        <v>5.318566264724387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18.486237892234666</v>
      </c>
      <c r="G132" s="99">
        <v>0</v>
      </c>
      <c r="H132" s="99">
        <v>14.856248193811098</v>
      </c>
      <c r="I132" s="99">
        <v>0</v>
      </c>
      <c r="J132" s="99">
        <v>0</v>
      </c>
      <c r="K132" s="99">
        <v>0</v>
      </c>
      <c r="L132" s="99">
        <v>8.5101357764081982</v>
      </c>
      <c r="M132" s="99">
        <v>14.191020537254055</v>
      </c>
      <c r="N132" s="99">
        <v>11.188671770356175</v>
      </c>
      <c r="O132" s="99">
        <v>11.701842435663465</v>
      </c>
      <c r="P132" s="99">
        <v>10.9279807086389</v>
      </c>
      <c r="Q132" s="99">
        <v>10.233263308740662</v>
      </c>
      <c r="R132" s="99">
        <v>10.240961789736915</v>
      </c>
      <c r="S132" s="99">
        <v>9.4807942270843952</v>
      </c>
      <c r="T132" s="99">
        <v>11.74168569167726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3.5854248049134618</v>
      </c>
      <c r="G133" s="102">
        <v>0</v>
      </c>
      <c r="H133" s="102">
        <v>2.3548914453807734</v>
      </c>
      <c r="I133" s="102">
        <v>0</v>
      </c>
      <c r="J133" s="102">
        <v>0</v>
      </c>
      <c r="K133" s="102">
        <v>0</v>
      </c>
      <c r="L133" s="102">
        <v>7.5830784560154657E-2</v>
      </c>
      <c r="M133" s="102">
        <v>2.4966777305107501</v>
      </c>
      <c r="N133" s="102">
        <v>1.4124555339483953</v>
      </c>
      <c r="O133" s="102">
        <v>1.4140091911289658</v>
      </c>
      <c r="P133" s="102">
        <v>2.2067911999313101</v>
      </c>
      <c r="Q133" s="102">
        <v>1.3372996183272372</v>
      </c>
      <c r="R133" s="102">
        <v>1.2822945057585391</v>
      </c>
      <c r="S133" s="102">
        <v>1.2827208660415375</v>
      </c>
      <c r="T133" s="102">
        <v>1.5226523031831256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14.900813087321206</v>
      </c>
      <c r="G134" s="105">
        <v>0</v>
      </c>
      <c r="H134" s="105">
        <v>12.501356748430325</v>
      </c>
      <c r="I134" s="105">
        <v>0</v>
      </c>
      <c r="J134" s="105">
        <v>0</v>
      </c>
      <c r="K134" s="105">
        <v>0</v>
      </c>
      <c r="L134" s="105">
        <v>8.4343049918480411</v>
      </c>
      <c r="M134" s="105">
        <v>11.694342806743304</v>
      </c>
      <c r="N134" s="105">
        <v>9.7762162364077803</v>
      </c>
      <c r="O134" s="105">
        <v>10.287833244534498</v>
      </c>
      <c r="P134" s="105">
        <v>8.7211895087075906</v>
      </c>
      <c r="Q134" s="105">
        <v>8.8959636904134261</v>
      </c>
      <c r="R134" s="105">
        <v>8.9586672839783752</v>
      </c>
      <c r="S134" s="105">
        <v>8.1980733610428587</v>
      </c>
      <c r="T134" s="105">
        <v>10.219033388494132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12.794868072613484</v>
      </c>
      <c r="G135" s="102">
        <v>12.158083065747523</v>
      </c>
      <c r="H135" s="102">
        <v>0</v>
      </c>
      <c r="I135" s="102">
        <v>0</v>
      </c>
      <c r="J135" s="102">
        <v>10.848321674804087</v>
      </c>
      <c r="K135" s="102">
        <v>10.555030992809259</v>
      </c>
      <c r="L135" s="102">
        <v>11.201429361711972</v>
      </c>
      <c r="M135" s="102">
        <v>0</v>
      </c>
      <c r="N135" s="102">
        <v>11.136157777658923</v>
      </c>
      <c r="O135" s="102">
        <v>10.6081619925315</v>
      </c>
      <c r="P135" s="102">
        <v>0</v>
      </c>
      <c r="Q135" s="102">
        <v>0</v>
      </c>
      <c r="R135" s="102">
        <v>10.029278477415406</v>
      </c>
      <c r="S135" s="102">
        <v>9.9667642138434598</v>
      </c>
      <c r="T135" s="102">
        <v>9.8057169227779593</v>
      </c>
      <c r="U135" s="102">
        <v>9.746260223984228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12.798113255377071</v>
      </c>
      <c r="G136" s="105">
        <v>12.166069288759303</v>
      </c>
      <c r="H136" s="105">
        <v>0</v>
      </c>
      <c r="I136" s="105">
        <v>0</v>
      </c>
      <c r="J136" s="105">
        <v>10.86330891667771</v>
      </c>
      <c r="K136" s="105">
        <v>10.569483197778153</v>
      </c>
      <c r="L136" s="105">
        <v>11.218534558383396</v>
      </c>
      <c r="M136" s="105">
        <v>0</v>
      </c>
      <c r="N136" s="105">
        <v>11.14078827037932</v>
      </c>
      <c r="O136" s="105">
        <v>10.609729367862954</v>
      </c>
      <c r="P136" s="105">
        <v>0</v>
      </c>
      <c r="Q136" s="105">
        <v>0</v>
      </c>
      <c r="R136" s="105">
        <v>10.04935837592757</v>
      </c>
      <c r="S136" s="105">
        <v>9.9959670026205476</v>
      </c>
      <c r="T136" s="105">
        <v>9.8351484160918599</v>
      </c>
      <c r="U136" s="105">
        <v>9.7653054578089833</v>
      </c>
      <c r="V136" s="105">
        <v>0</v>
      </c>
      <c r="W136" s="105">
        <v>0</v>
      </c>
      <c r="X136" s="105">
        <v>0</v>
      </c>
      <c r="Y136" s="105">
        <v>5.9491059934828652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2.47767027994177</v>
      </c>
      <c r="G137" s="99">
        <v>1.9668962067576627</v>
      </c>
      <c r="H137" s="99">
        <v>0</v>
      </c>
      <c r="I137" s="99">
        <v>0</v>
      </c>
      <c r="J137" s="99">
        <v>2.0123795826209268</v>
      </c>
      <c r="K137" s="99">
        <v>1.5500962680676202</v>
      </c>
      <c r="L137" s="99">
        <v>1.5642046136056118</v>
      </c>
      <c r="M137" s="99">
        <v>0</v>
      </c>
      <c r="N137" s="99">
        <v>1.4010516597583902</v>
      </c>
      <c r="O137" s="99">
        <v>1.257876158942133</v>
      </c>
      <c r="P137" s="99">
        <v>0</v>
      </c>
      <c r="Q137" s="99">
        <v>0</v>
      </c>
      <c r="R137" s="99">
        <v>1.2505684221571618</v>
      </c>
      <c r="S137" s="99">
        <v>1.3654660685109881</v>
      </c>
      <c r="T137" s="99">
        <v>1.221487513281577</v>
      </c>
      <c r="U137" s="99">
        <v>1.4493598890671755</v>
      </c>
      <c r="V137" s="99">
        <v>0</v>
      </c>
      <c r="W137" s="99">
        <v>0</v>
      </c>
      <c r="X137" s="99">
        <v>0</v>
      </c>
      <c r="Y137" s="99">
        <v>1.0349186812528561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10.320442975435302</v>
      </c>
      <c r="G138" s="99">
        <v>10.199173082001641</v>
      </c>
      <c r="H138" s="99">
        <v>0</v>
      </c>
      <c r="I138" s="99">
        <v>0</v>
      </c>
      <c r="J138" s="99">
        <v>8.8509293340567812</v>
      </c>
      <c r="K138" s="99">
        <v>9.0193869297105351</v>
      </c>
      <c r="L138" s="99">
        <v>9.6543299447777855</v>
      </c>
      <c r="M138" s="99">
        <v>0</v>
      </c>
      <c r="N138" s="99">
        <v>9.7397366106209322</v>
      </c>
      <c r="O138" s="99">
        <v>9.3518532089208222</v>
      </c>
      <c r="P138" s="99">
        <v>0</v>
      </c>
      <c r="Q138" s="99">
        <v>0</v>
      </c>
      <c r="R138" s="99">
        <v>8.7987899537704077</v>
      </c>
      <c r="S138" s="99">
        <v>8.6305009341095591</v>
      </c>
      <c r="T138" s="99">
        <v>8.6136609028102846</v>
      </c>
      <c r="U138" s="99">
        <v>8.3159455687418085</v>
      </c>
      <c r="V138" s="99">
        <v>0</v>
      </c>
      <c r="W138" s="99">
        <v>0</v>
      </c>
      <c r="X138" s="99">
        <v>0</v>
      </c>
      <c r="Y138" s="99">
        <v>4.914187312230009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7.2315371090226996</v>
      </c>
      <c r="G139" s="123">
        <v>6.1058948752548838</v>
      </c>
      <c r="H139" s="123">
        <v>6.3562016518106246</v>
      </c>
      <c r="I139" s="123">
        <v>0</v>
      </c>
      <c r="J139" s="123">
        <v>5.2805007019296504</v>
      </c>
      <c r="K139" s="123">
        <v>5.1055622340513009</v>
      </c>
      <c r="L139" s="123">
        <v>4.8237161849779167</v>
      </c>
      <c r="M139" s="123">
        <v>4.7831112782664853</v>
      </c>
      <c r="N139" s="123">
        <v>4.1161217517968431</v>
      </c>
      <c r="O139" s="123">
        <v>4.4393728772775836</v>
      </c>
      <c r="P139" s="123">
        <v>3.9667000897468805</v>
      </c>
      <c r="Q139" s="123">
        <v>4.06531776034595</v>
      </c>
      <c r="R139" s="123">
        <v>4.0563682889311572</v>
      </c>
      <c r="S139" s="123">
        <v>4.6293516849101</v>
      </c>
      <c r="T139" s="123">
        <v>4.6078412192176108</v>
      </c>
      <c r="U139" s="123">
        <v>4.5750517846607597</v>
      </c>
      <c r="V139" s="123">
        <v>0</v>
      </c>
      <c r="W139" s="123">
        <v>0</v>
      </c>
      <c r="X139" s="123">
        <v>0</v>
      </c>
      <c r="Y139" s="123">
        <v>3.4694604069361246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6.9626621352342406</v>
      </c>
      <c r="G140" s="99">
        <v>6.4663960124269515</v>
      </c>
      <c r="H140" s="99">
        <v>6.168104337060714</v>
      </c>
      <c r="I140" s="99">
        <v>0</v>
      </c>
      <c r="J140" s="99">
        <v>5.348383327382451</v>
      </c>
      <c r="K140" s="99">
        <v>5.0089543706419741</v>
      </c>
      <c r="L140" s="99">
        <v>4.8575146773747404</v>
      </c>
      <c r="M140" s="99">
        <v>4.9199063885634136</v>
      </c>
      <c r="N140" s="99">
        <v>4.1852399979960504</v>
      </c>
      <c r="O140" s="99">
        <v>4.1421614447642376</v>
      </c>
      <c r="P140" s="99">
        <v>4.2134867563141256</v>
      </c>
      <c r="Q140" s="99">
        <v>4.0087447484658592</v>
      </c>
      <c r="R140" s="99">
        <v>4.1584226001775511</v>
      </c>
      <c r="S140" s="99">
        <v>4.4919278116477965</v>
      </c>
      <c r="T140" s="99">
        <v>4.6112582579258961</v>
      </c>
      <c r="U140" s="99">
        <v>4.5686068702628013</v>
      </c>
      <c r="V140" s="99">
        <v>0</v>
      </c>
      <c r="W140" s="99">
        <v>0</v>
      </c>
      <c r="X140" s="99">
        <v>0</v>
      </c>
      <c r="Y140" s="99">
        <v>3.395032159931727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7.4053921108289611</v>
      </c>
      <c r="G141" s="110">
        <v>5.9609154263321429</v>
      </c>
      <c r="H141" s="110">
        <v>6.4303005939848301</v>
      </c>
      <c r="I141" s="110">
        <v>0</v>
      </c>
      <c r="J141" s="110">
        <v>5.1918274568732246</v>
      </c>
      <c r="K141" s="110">
        <v>5.1673610816933975</v>
      </c>
      <c r="L141" s="110">
        <v>4.8045523941064596</v>
      </c>
      <c r="M141" s="110">
        <v>4.7171998106008362</v>
      </c>
      <c r="N141" s="110">
        <v>4.0704425300310279</v>
      </c>
      <c r="O141" s="110">
        <v>4.5808508443977809</v>
      </c>
      <c r="P141" s="110">
        <v>3.8059706883284705</v>
      </c>
      <c r="Q141" s="110">
        <v>4.0901309444560496</v>
      </c>
      <c r="R141" s="110">
        <v>3.9959135809434434</v>
      </c>
      <c r="S141" s="110">
        <v>4.6770615459689973</v>
      </c>
      <c r="T141" s="110">
        <v>4.6062730863655919</v>
      </c>
      <c r="U141" s="110">
        <v>4.5777916464989774</v>
      </c>
      <c r="V141" s="110">
        <v>0</v>
      </c>
      <c r="W141" s="110">
        <v>0</v>
      </c>
      <c r="X141" s="110">
        <v>0</v>
      </c>
      <c r="Y141" s="110">
        <v>3.5165248291876527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75.844626989844642</v>
      </c>
      <c r="D143" s="118">
        <f t="shared" si="49"/>
        <v>72.28614374029334</v>
      </c>
      <c r="E143" s="118">
        <f t="shared" si="49"/>
        <v>81.727211324240287</v>
      </c>
      <c r="F143" s="118">
        <f t="shared" si="49"/>
        <v>82.682175313551127</v>
      </c>
      <c r="G143" s="118">
        <f t="shared" si="49"/>
        <v>92.709589171178678</v>
      </c>
      <c r="H143" s="118">
        <f t="shared" si="49"/>
        <v>82.319911980105118</v>
      </c>
      <c r="I143" s="118">
        <f t="shared" si="49"/>
        <v>79.844163650860693</v>
      </c>
      <c r="J143" s="118">
        <f t="shared" si="49"/>
        <v>79.8928177764233</v>
      </c>
      <c r="K143" s="118">
        <f t="shared" si="49"/>
        <v>78.482039492228424</v>
      </c>
      <c r="L143" s="118">
        <f t="shared" si="49"/>
        <v>86.832428221540198</v>
      </c>
      <c r="M143" s="118">
        <f t="shared" si="49"/>
        <v>81.043304002418679</v>
      </c>
      <c r="N143" s="118">
        <f t="shared" si="49"/>
        <v>84.697037052139109</v>
      </c>
      <c r="O143" s="118">
        <f t="shared" si="49"/>
        <v>81.511004716995075</v>
      </c>
      <c r="P143" s="118">
        <f t="shared" si="49"/>
        <v>63.050817712740646</v>
      </c>
      <c r="Q143" s="118">
        <f t="shared" si="49"/>
        <v>73.632299120405179</v>
      </c>
      <c r="R143" s="118">
        <f t="shared" ref="R143:V143" si="50">R144+R146+R148+R157</f>
        <v>68.940813550149699</v>
      </c>
      <c r="S143" s="118">
        <f t="shared" si="50"/>
        <v>73.311298605978138</v>
      </c>
      <c r="T143" s="118">
        <f t="shared" si="50"/>
        <v>66.17071492470798</v>
      </c>
      <c r="U143" s="118">
        <f t="shared" si="50"/>
        <v>50.29806522470119</v>
      </c>
      <c r="V143" s="118">
        <f t="shared" si="50"/>
        <v>34.691420692759195</v>
      </c>
      <c r="W143" s="118">
        <f t="shared" ref="W143:Y143" si="51">W144+W146+W148+W157</f>
        <v>64.597777942364999</v>
      </c>
      <c r="X143" s="118">
        <f t="shared" si="51"/>
        <v>49.935187123566067</v>
      </c>
      <c r="Y143" s="118">
        <f t="shared" si="51"/>
        <v>40.855948784127477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51.792897075231856</v>
      </c>
      <c r="D144" s="123">
        <f t="shared" si="52"/>
        <v>48.278523985108457</v>
      </c>
      <c r="E144" s="123">
        <f t="shared" si="52"/>
        <v>50.269220922910989</v>
      </c>
      <c r="F144" s="123">
        <f t="shared" si="52"/>
        <v>57.165398148750455</v>
      </c>
      <c r="G144" s="123">
        <f t="shared" si="52"/>
        <v>69.209123089054927</v>
      </c>
      <c r="H144" s="123">
        <f t="shared" si="52"/>
        <v>57.500684549275924</v>
      </c>
      <c r="I144" s="123">
        <f t="shared" si="52"/>
        <v>57.03497136531972</v>
      </c>
      <c r="J144" s="123">
        <f t="shared" si="52"/>
        <v>56.826303465972053</v>
      </c>
      <c r="K144" s="123">
        <f t="shared" si="52"/>
        <v>55.47862690043155</v>
      </c>
      <c r="L144" s="123">
        <f t="shared" si="52"/>
        <v>64.923976124639097</v>
      </c>
      <c r="M144" s="123">
        <f t="shared" si="52"/>
        <v>57.68328820645047</v>
      </c>
      <c r="N144" s="123">
        <f t="shared" si="52"/>
        <v>59.365736051786953</v>
      </c>
      <c r="O144" s="123">
        <f t="shared" si="52"/>
        <v>60.158154909330321</v>
      </c>
      <c r="P144" s="123">
        <f t="shared" si="52"/>
        <v>44.119939891874701</v>
      </c>
      <c r="Q144" s="123">
        <f t="shared" si="52"/>
        <v>50.548928535090724</v>
      </c>
      <c r="R144" s="123">
        <f t="shared" si="52"/>
        <v>48.700765840591714</v>
      </c>
      <c r="S144" s="123">
        <f t="shared" si="52"/>
        <v>49.743440754653001</v>
      </c>
      <c r="T144" s="123">
        <f t="shared" si="52"/>
        <v>45.167498712712117</v>
      </c>
      <c r="U144" s="123">
        <f t="shared" si="52"/>
        <v>28.60307502314825</v>
      </c>
      <c r="V144" s="123">
        <f t="shared" si="52"/>
        <v>15.274187039682557</v>
      </c>
      <c r="W144" s="123">
        <f t="shared" si="52"/>
        <v>47.809692565540288</v>
      </c>
      <c r="X144" s="123">
        <f t="shared" si="52"/>
        <v>34.253466402738916</v>
      </c>
      <c r="Y144" s="123">
        <f t="shared" si="52"/>
        <v>26.691882895051847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51.792897075231856</v>
      </c>
      <c r="D145" s="99">
        <v>48.278523985108457</v>
      </c>
      <c r="E145" s="99">
        <v>50.269220922910989</v>
      </c>
      <c r="F145" s="99">
        <v>57.165398148750455</v>
      </c>
      <c r="G145" s="99">
        <v>69.209123089054927</v>
      </c>
      <c r="H145" s="99">
        <v>57.500684549275924</v>
      </c>
      <c r="I145" s="99">
        <v>57.03497136531972</v>
      </c>
      <c r="J145" s="99">
        <v>56.826303465972053</v>
      </c>
      <c r="K145" s="99">
        <v>55.47862690043155</v>
      </c>
      <c r="L145" s="99">
        <v>64.923976124639097</v>
      </c>
      <c r="M145" s="99">
        <v>57.68328820645047</v>
      </c>
      <c r="N145" s="99">
        <v>59.365736051786953</v>
      </c>
      <c r="O145" s="99">
        <v>60.158154909330321</v>
      </c>
      <c r="P145" s="99">
        <v>44.119939891874701</v>
      </c>
      <c r="Q145" s="99">
        <v>50.548928535090724</v>
      </c>
      <c r="R145" s="99">
        <v>48.700765840591714</v>
      </c>
      <c r="S145" s="99">
        <v>49.743440754653001</v>
      </c>
      <c r="T145" s="99">
        <v>45.167498712712117</v>
      </c>
      <c r="U145" s="99">
        <v>28.60307502314825</v>
      </c>
      <c r="V145" s="99">
        <v>15.274187039682557</v>
      </c>
      <c r="W145" s="99">
        <v>47.809692565540288</v>
      </c>
      <c r="X145" s="99">
        <v>34.253466402738916</v>
      </c>
      <c r="Y145" s="99">
        <v>26.691882895051847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4.6489672071339507</v>
      </c>
      <c r="D146" s="123">
        <f t="shared" si="53"/>
        <v>4.2589170047175955</v>
      </c>
      <c r="E146" s="123">
        <f t="shared" si="53"/>
        <v>12.875697243483708</v>
      </c>
      <c r="F146" s="123">
        <f t="shared" si="53"/>
        <v>5.0545269898556571</v>
      </c>
      <c r="G146" s="123">
        <f t="shared" si="53"/>
        <v>5.1698439780382524</v>
      </c>
      <c r="H146" s="123">
        <f t="shared" si="53"/>
        <v>6.4925330149767166</v>
      </c>
      <c r="I146" s="123">
        <f t="shared" si="53"/>
        <v>5.8745461404598132</v>
      </c>
      <c r="J146" s="123">
        <f t="shared" si="53"/>
        <v>7.0546992411695912</v>
      </c>
      <c r="K146" s="123">
        <f t="shared" si="53"/>
        <v>7.4062046256255378</v>
      </c>
      <c r="L146" s="123">
        <f t="shared" si="53"/>
        <v>5.8881371484966332</v>
      </c>
      <c r="M146" s="123">
        <f t="shared" si="53"/>
        <v>6.5553075295638408</v>
      </c>
      <c r="N146" s="123">
        <f t="shared" si="53"/>
        <v>10.02777608823421</v>
      </c>
      <c r="O146" s="123">
        <f t="shared" si="53"/>
        <v>6.2766067498188862</v>
      </c>
      <c r="P146" s="123">
        <f t="shared" si="53"/>
        <v>4.375776323692901</v>
      </c>
      <c r="Q146" s="123">
        <f t="shared" si="53"/>
        <v>8.9559159649271987</v>
      </c>
      <c r="R146" s="123">
        <f t="shared" si="53"/>
        <v>6.1572794157316952</v>
      </c>
      <c r="S146" s="123">
        <f t="shared" si="53"/>
        <v>8.9172979850254261</v>
      </c>
      <c r="T146" s="123">
        <f t="shared" si="53"/>
        <v>6.5146495567840246</v>
      </c>
      <c r="U146" s="123">
        <f t="shared" si="53"/>
        <v>7.433691617790835</v>
      </c>
      <c r="V146" s="123">
        <f t="shared" si="53"/>
        <v>5.345184639826579</v>
      </c>
      <c r="W146" s="123">
        <f t="shared" si="53"/>
        <v>4.5534712240981801</v>
      </c>
      <c r="X146" s="123">
        <f t="shared" si="53"/>
        <v>6.2709711558215089</v>
      </c>
      <c r="Y146" s="123">
        <f t="shared" si="53"/>
        <v>4.8041054370988014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4.6489672071339507</v>
      </c>
      <c r="D147" s="99">
        <f>RES_hhdet_in_tesh!D147/RES_summary!D$21</f>
        <v>4.2589170047175955</v>
      </c>
      <c r="E147" s="99">
        <f>RES_hhdet_in_tesh!E147/RES_summary!E$21</f>
        <v>12.875697243483708</v>
      </c>
      <c r="F147" s="99">
        <f>RES_hhdet_in_tesh!F147/RES_summary!F$21</f>
        <v>5.0545269898556571</v>
      </c>
      <c r="G147" s="99">
        <f>RES_hhdet_in_tesh!G147/RES_summary!G$21</f>
        <v>5.1698439780382524</v>
      </c>
      <c r="H147" s="99">
        <f>RES_hhdet_in_tesh!H147/RES_summary!H$21</f>
        <v>6.4925330149767166</v>
      </c>
      <c r="I147" s="99">
        <f>RES_hhdet_in_tesh!I147/RES_summary!I$21</f>
        <v>5.8745461404598132</v>
      </c>
      <c r="J147" s="99">
        <f>RES_hhdet_in_tesh!J147/RES_summary!J$21</f>
        <v>7.0546992411695912</v>
      </c>
      <c r="K147" s="99">
        <f>RES_hhdet_in_tesh!K147/RES_summary!K$21</f>
        <v>7.4062046256255378</v>
      </c>
      <c r="L147" s="99">
        <f>RES_hhdet_in_tesh!L147/RES_summary!L$21</f>
        <v>5.8881371484966332</v>
      </c>
      <c r="M147" s="99">
        <f>RES_hhdet_in_tesh!M147/RES_summary!M$21</f>
        <v>6.5553075295638408</v>
      </c>
      <c r="N147" s="99">
        <f>RES_hhdet_in_tesh!N147/RES_summary!N$21</f>
        <v>10.02777608823421</v>
      </c>
      <c r="O147" s="99">
        <f>RES_hhdet_in_tesh!O147/RES_summary!O$21</f>
        <v>6.2766067498188862</v>
      </c>
      <c r="P147" s="99">
        <f>RES_hhdet_in_tesh!P147/RES_summary!P$21</f>
        <v>4.375776323692901</v>
      </c>
      <c r="Q147" s="99">
        <f>RES_hhdet_in_tesh!Q147/RES_summary!Q$21</f>
        <v>8.9559159649271987</v>
      </c>
      <c r="R147" s="99">
        <f>RES_hhdet_in_tesh!R147/RES_summary!R$21</f>
        <v>6.1572794157316952</v>
      </c>
      <c r="S147" s="99">
        <f>RES_hhdet_in_tesh!S147/RES_summary!S$21</f>
        <v>8.9172979850254261</v>
      </c>
      <c r="T147" s="99">
        <f>RES_hhdet_in_tesh!T147/RES_summary!T$21</f>
        <v>6.5146495567840246</v>
      </c>
      <c r="U147" s="99">
        <f>RES_hhdet_in_tesh!U147/RES_summary!U$21</f>
        <v>7.433691617790835</v>
      </c>
      <c r="V147" s="99">
        <f>RES_hhdet_in_tesh!V147/RES_summary!V$21</f>
        <v>5.345184639826579</v>
      </c>
      <c r="W147" s="99">
        <f>RES_hhdet_in_tesh!W147/RES_summary!W$21</f>
        <v>4.5534712240981801</v>
      </c>
      <c r="X147" s="99">
        <f>RES_hhdet_in_tesh!X147/RES_summary!X$21</f>
        <v>6.2709711558215089</v>
      </c>
      <c r="Y147" s="99">
        <f>RES_hhdet_in_tesh!Y147/RES_summary!Y$21</f>
        <v>4.8041054370988014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12.631133524396454</v>
      </c>
      <c r="D148" s="123">
        <v>12.933742320250017</v>
      </c>
      <c r="E148" s="123">
        <v>12.249098189780641</v>
      </c>
      <c r="F148" s="123">
        <v>13.230706810415677</v>
      </c>
      <c r="G148" s="123">
        <v>12.224730160279824</v>
      </c>
      <c r="H148" s="123">
        <v>11.970530369537052</v>
      </c>
      <c r="I148" s="123">
        <v>11.162799521067241</v>
      </c>
      <c r="J148" s="123">
        <v>10.731335238653712</v>
      </c>
      <c r="K148" s="123">
        <v>10.491648240979407</v>
      </c>
      <c r="L148" s="123">
        <v>11.19659886898104</v>
      </c>
      <c r="M148" s="123">
        <v>12.021590803624079</v>
      </c>
      <c r="N148" s="123">
        <v>11.187408078669218</v>
      </c>
      <c r="O148" s="123">
        <v>10.636844619295843</v>
      </c>
      <c r="P148" s="123">
        <v>10.588389496911834</v>
      </c>
      <c r="Q148" s="123">
        <v>10.062132462433613</v>
      </c>
      <c r="R148" s="123">
        <v>10.026409000824728</v>
      </c>
      <c r="S148" s="123">
        <v>10.021196663520223</v>
      </c>
      <c r="T148" s="123">
        <v>9.8807258447122379</v>
      </c>
      <c r="U148" s="123">
        <v>9.6862469647547957</v>
      </c>
      <c r="V148" s="123">
        <v>9.4126424973231657</v>
      </c>
      <c r="W148" s="123">
        <v>7.914632837748945</v>
      </c>
      <c r="X148" s="123">
        <v>5.9339788625849934</v>
      </c>
      <c r="Y148" s="123">
        <v>5.8905006186838786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12.827591238827834</v>
      </c>
      <c r="D149" s="99">
        <v>12.613737967431829</v>
      </c>
      <c r="E149" s="99">
        <v>12.305748604265203</v>
      </c>
      <c r="F149" s="99">
        <v>13.839326937943467</v>
      </c>
      <c r="G149" s="99">
        <v>12.485432613842297</v>
      </c>
      <c r="H149" s="99">
        <v>12.11899776156587</v>
      </c>
      <c r="I149" s="99">
        <v>10.950842948627539</v>
      </c>
      <c r="J149" s="99">
        <v>10.344003554541951</v>
      </c>
      <c r="K149" s="99">
        <v>10.344302795891311</v>
      </c>
      <c r="L149" s="99">
        <v>11.163209046019238</v>
      </c>
      <c r="M149" s="99">
        <v>12.335444170537416</v>
      </c>
      <c r="N149" s="99">
        <v>11.402285984956746</v>
      </c>
      <c r="O149" s="99">
        <v>10.812965668757045</v>
      </c>
      <c r="P149" s="99">
        <v>9.8243412706512103</v>
      </c>
      <c r="Q149" s="99">
        <v>9.8588976500355763</v>
      </c>
      <c r="R149" s="99">
        <v>10.000013103259173</v>
      </c>
      <c r="S149" s="99">
        <v>10.122535402787804</v>
      </c>
      <c r="T149" s="99">
        <v>10.054858951902375</v>
      </c>
      <c r="U149" s="99">
        <v>9.485138973196559</v>
      </c>
      <c r="V149" s="99">
        <v>8.784053173092774</v>
      </c>
      <c r="W149" s="99">
        <v>7.5547725042477802</v>
      </c>
      <c r="X149" s="99">
        <v>6.2863500036698134</v>
      </c>
      <c r="Y149" s="99">
        <v>5.7704456205683918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13.842790903479361</v>
      </c>
      <c r="G150" s="99">
        <v>12.493761319249318</v>
      </c>
      <c r="H150" s="99">
        <v>12.12741056176151</v>
      </c>
      <c r="I150" s="99">
        <v>10.965386825862073</v>
      </c>
      <c r="J150" s="99">
        <v>10.358276232831455</v>
      </c>
      <c r="K150" s="99">
        <v>10.354925083653519</v>
      </c>
      <c r="L150" s="99">
        <v>11.171492100846875</v>
      </c>
      <c r="M150" s="99">
        <v>12.339408563569886</v>
      </c>
      <c r="N150" s="99">
        <v>11.40447105306785</v>
      </c>
      <c r="O150" s="99">
        <v>10.814561913917501</v>
      </c>
      <c r="P150" s="99">
        <v>9.8261191877349461</v>
      </c>
      <c r="Q150" s="99">
        <v>9.8658090146135269</v>
      </c>
      <c r="R150" s="99">
        <v>10.008771943228096</v>
      </c>
      <c r="S150" s="99">
        <v>10.129814344724405</v>
      </c>
      <c r="T150" s="99">
        <v>10.060723768786509</v>
      </c>
      <c r="U150" s="99">
        <v>9.4861163524957455</v>
      </c>
      <c r="V150" s="99">
        <v>8.7876409535503655</v>
      </c>
      <c r="W150" s="99">
        <v>7.5779959117408602</v>
      </c>
      <c r="X150" s="99">
        <v>6.3523346462961712</v>
      </c>
      <c r="Y150" s="99">
        <v>5.8085817794193053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2.6810375676205545</v>
      </c>
      <c r="G151" s="102">
        <v>2.0221145982517195</v>
      </c>
      <c r="H151" s="102">
        <v>1.9146310010576795</v>
      </c>
      <c r="I151" s="102">
        <v>1.6011967431048399</v>
      </c>
      <c r="J151" s="102">
        <v>1.9088908128499142</v>
      </c>
      <c r="K151" s="102">
        <v>1.5139507167821971</v>
      </c>
      <c r="L151" s="102">
        <v>1.5622399219361196</v>
      </c>
      <c r="M151" s="102">
        <v>2.1492158728969182</v>
      </c>
      <c r="N151" s="102">
        <v>1.4425059387627925</v>
      </c>
      <c r="O151" s="102">
        <v>1.2933617957207688</v>
      </c>
      <c r="P151" s="102">
        <v>1.9723354754206321</v>
      </c>
      <c r="Q151" s="102">
        <v>1.283918608855636</v>
      </c>
      <c r="R151" s="102">
        <v>1.248279457200459</v>
      </c>
      <c r="S151" s="102">
        <v>1.3847741629665791</v>
      </c>
      <c r="T151" s="102">
        <v>1.264148095238709</v>
      </c>
      <c r="U151" s="102">
        <v>1.3978708932578883</v>
      </c>
      <c r="V151" s="102">
        <v>1.4238490711302718</v>
      </c>
      <c r="W151" s="102">
        <v>1.6334828449582788</v>
      </c>
      <c r="X151" s="102">
        <v>0.68984945624744598</v>
      </c>
      <c r="Y151" s="102">
        <v>1.1795116842500974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11.161753335858807</v>
      </c>
      <c r="G152" s="105">
        <v>10.471646720997597</v>
      </c>
      <c r="H152" s="105">
        <v>10.212779560703831</v>
      </c>
      <c r="I152" s="105">
        <v>9.3641900827572311</v>
      </c>
      <c r="J152" s="105">
        <v>8.4493854199815406</v>
      </c>
      <c r="K152" s="105">
        <v>8.8409743668713237</v>
      </c>
      <c r="L152" s="105">
        <v>9.6092521789107561</v>
      </c>
      <c r="M152" s="105">
        <v>10.190192690672969</v>
      </c>
      <c r="N152" s="105">
        <v>9.9619651143050589</v>
      </c>
      <c r="O152" s="105">
        <v>9.521200118196731</v>
      </c>
      <c r="P152" s="105">
        <v>7.8537837123143142</v>
      </c>
      <c r="Q152" s="105">
        <v>8.5818904057578909</v>
      </c>
      <c r="R152" s="105">
        <v>8.760492486027637</v>
      </c>
      <c r="S152" s="105">
        <v>8.745040181757826</v>
      </c>
      <c r="T152" s="105">
        <v>8.7965756735478013</v>
      </c>
      <c r="U152" s="105">
        <v>8.0882454592378572</v>
      </c>
      <c r="V152" s="105">
        <v>7.3637918824200925</v>
      </c>
      <c r="W152" s="105">
        <v>5.9445130667825801</v>
      </c>
      <c r="X152" s="105">
        <v>5.6624851900487254</v>
      </c>
      <c r="Y152" s="105">
        <v>4.629070095169209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12.499651493512445</v>
      </c>
      <c r="D153" s="102">
        <v>13.072919761008672</v>
      </c>
      <c r="E153" s="102">
        <v>12.216868241320109</v>
      </c>
      <c r="F153" s="102">
        <v>12.794868072613484</v>
      </c>
      <c r="G153" s="102">
        <v>12.158083065747526</v>
      </c>
      <c r="H153" s="102">
        <v>11.939583305612189</v>
      </c>
      <c r="I153" s="102">
        <v>11.182522749177675</v>
      </c>
      <c r="J153" s="102">
        <v>10.848321674804087</v>
      </c>
      <c r="K153" s="102">
        <v>10.555030992809257</v>
      </c>
      <c r="L153" s="102">
        <v>11.201429361711973</v>
      </c>
      <c r="M153" s="102">
        <v>11.878322657535547</v>
      </c>
      <c r="N153" s="102">
        <v>11.136157777658923</v>
      </c>
      <c r="O153" s="102">
        <v>10.6081619925315</v>
      </c>
      <c r="P153" s="102">
        <v>10.668961296067033</v>
      </c>
      <c r="Q153" s="102">
        <v>10.104236459604492</v>
      </c>
      <c r="R153" s="102">
        <v>10.02927847741541</v>
      </c>
      <c r="S153" s="102">
        <v>9.9667642138434598</v>
      </c>
      <c r="T153" s="102">
        <v>9.8057169227779593</v>
      </c>
      <c r="U153" s="102">
        <v>9.746260223984228</v>
      </c>
      <c r="V153" s="102">
        <v>9.6584535537755105</v>
      </c>
      <c r="W153" s="102">
        <v>0</v>
      </c>
      <c r="X153" s="102">
        <v>0</v>
      </c>
      <c r="Y153" s="102">
        <v>0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12.500395842384195</v>
      </c>
      <c r="D154" s="105">
        <v>13.074580455275575</v>
      </c>
      <c r="E154" s="105">
        <v>12.219828192890727</v>
      </c>
      <c r="F154" s="105">
        <v>12.798113255377075</v>
      </c>
      <c r="G154" s="105">
        <v>12.166069288759305</v>
      </c>
      <c r="H154" s="105">
        <v>11.945821829031578</v>
      </c>
      <c r="I154" s="105">
        <v>11.194751406408583</v>
      </c>
      <c r="J154" s="105">
        <v>10.863308916677706</v>
      </c>
      <c r="K154" s="105">
        <v>10.569483197778156</v>
      </c>
      <c r="L154" s="105">
        <v>11.218534558383395</v>
      </c>
      <c r="M154" s="105">
        <v>11.887660400671503</v>
      </c>
      <c r="N154" s="105">
        <v>11.140788270379318</v>
      </c>
      <c r="O154" s="105">
        <v>10.609729367862954</v>
      </c>
      <c r="P154" s="105">
        <v>10.682748596174553</v>
      </c>
      <c r="Q154" s="105">
        <v>10.112058647658646</v>
      </c>
      <c r="R154" s="105">
        <v>10.049358375927568</v>
      </c>
      <c r="S154" s="105">
        <v>9.9959670026205458</v>
      </c>
      <c r="T154" s="105">
        <v>9.8351484160918581</v>
      </c>
      <c r="U154" s="105">
        <v>9.7653054578089797</v>
      </c>
      <c r="V154" s="105">
        <v>9.6824732974241812</v>
      </c>
      <c r="W154" s="105">
        <v>8.0925334064583723</v>
      </c>
      <c r="X154" s="105">
        <v>5.6458150217585592</v>
      </c>
      <c r="Y154" s="105">
        <v>5.9491059934828652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1.993957355802803</v>
      </c>
      <c r="D155" s="99">
        <v>2.4399240683318246</v>
      </c>
      <c r="E155" s="99">
        <v>1.9052734131554132</v>
      </c>
      <c r="F155" s="99">
        <v>2.4776702799417709</v>
      </c>
      <c r="G155" s="99">
        <v>1.9668962067576634</v>
      </c>
      <c r="H155" s="99">
        <v>1.8838716254440238</v>
      </c>
      <c r="I155" s="99">
        <v>1.6367465034598969</v>
      </c>
      <c r="J155" s="99">
        <v>2.0123795826209263</v>
      </c>
      <c r="K155" s="99">
        <v>1.5500962680676202</v>
      </c>
      <c r="L155" s="99">
        <v>1.5642046136056118</v>
      </c>
      <c r="M155" s="99">
        <v>2.0697666110402428</v>
      </c>
      <c r="N155" s="99">
        <v>1.4010516597583902</v>
      </c>
      <c r="O155" s="99">
        <v>1.2578761589421332</v>
      </c>
      <c r="P155" s="99">
        <v>2.1623578680122342</v>
      </c>
      <c r="Q155" s="99">
        <v>1.3206081666012481</v>
      </c>
      <c r="R155" s="99">
        <v>1.2505684221571618</v>
      </c>
      <c r="S155" s="99">
        <v>1.3654660685109878</v>
      </c>
      <c r="T155" s="99">
        <v>1.2214875132815772</v>
      </c>
      <c r="U155" s="99">
        <v>1.4493598890671755</v>
      </c>
      <c r="V155" s="99">
        <v>1.6029457051160934</v>
      </c>
      <c r="W155" s="99">
        <v>1.6148927437779288</v>
      </c>
      <c r="X155" s="99">
        <v>5.2520389297105126E-2</v>
      </c>
      <c r="Y155" s="99">
        <v>1.0349186812528564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10.506438486581391</v>
      </c>
      <c r="D156" s="99">
        <v>10.63465638694375</v>
      </c>
      <c r="E156" s="99">
        <v>10.314554779735316</v>
      </c>
      <c r="F156" s="99">
        <v>10.320442975435306</v>
      </c>
      <c r="G156" s="99">
        <v>10.199173082001643</v>
      </c>
      <c r="H156" s="99">
        <v>10.061950203587555</v>
      </c>
      <c r="I156" s="99">
        <v>9.5580049029486869</v>
      </c>
      <c r="J156" s="99">
        <v>8.8509293340567812</v>
      </c>
      <c r="K156" s="99">
        <v>9.0193869297105351</v>
      </c>
      <c r="L156" s="99">
        <v>9.6543299447777837</v>
      </c>
      <c r="M156" s="99">
        <v>9.8178937896312615</v>
      </c>
      <c r="N156" s="99">
        <v>9.7397366106209269</v>
      </c>
      <c r="O156" s="99">
        <v>9.3518532089208204</v>
      </c>
      <c r="P156" s="99">
        <v>8.5203907281623188</v>
      </c>
      <c r="Q156" s="99">
        <v>8.7914504810573977</v>
      </c>
      <c r="R156" s="99">
        <v>8.798789953770406</v>
      </c>
      <c r="S156" s="99">
        <v>8.6305009341095573</v>
      </c>
      <c r="T156" s="99">
        <v>8.6136609028102828</v>
      </c>
      <c r="U156" s="99">
        <v>8.3159455687418067</v>
      </c>
      <c r="V156" s="99">
        <v>8.0795275923080894</v>
      </c>
      <c r="W156" s="99">
        <v>6.4776406626804421</v>
      </c>
      <c r="X156" s="99">
        <v>5.5932946324614541</v>
      </c>
      <c r="Y156" s="99">
        <v>4.914187312230009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6.7716291830823767</v>
      </c>
      <c r="D157" s="123">
        <v>6.8149604302172744</v>
      </c>
      <c r="E157" s="123">
        <v>6.3331949680649497</v>
      </c>
      <c r="F157" s="123">
        <v>7.2315433645293359</v>
      </c>
      <c r="G157" s="123">
        <v>6.1058919438056796</v>
      </c>
      <c r="H157" s="123">
        <v>6.3561640463154294</v>
      </c>
      <c r="I157" s="123">
        <v>5.7718466240139197</v>
      </c>
      <c r="J157" s="123">
        <v>5.2804798306279439</v>
      </c>
      <c r="K157" s="123">
        <v>5.1055597251919398</v>
      </c>
      <c r="L157" s="123">
        <v>4.8237160794234262</v>
      </c>
      <c r="M157" s="123">
        <v>4.7831174627802993</v>
      </c>
      <c r="N157" s="123">
        <v>4.1161168334487286</v>
      </c>
      <c r="O157" s="123">
        <v>4.4393984385500325</v>
      </c>
      <c r="P157" s="123">
        <v>3.9667120002612015</v>
      </c>
      <c r="Q157" s="123">
        <v>4.0653221579536467</v>
      </c>
      <c r="R157" s="123">
        <v>4.056359293001556</v>
      </c>
      <c r="S157" s="123">
        <v>4.6293632027794915</v>
      </c>
      <c r="T157" s="123">
        <v>4.6078408104996091</v>
      </c>
      <c r="U157" s="123">
        <v>4.5750516190073149</v>
      </c>
      <c r="V157" s="123">
        <v>4.6594065159268903</v>
      </c>
      <c r="W157" s="123">
        <v>4.3199813149775839</v>
      </c>
      <c r="X157" s="123">
        <v>3.4767707024206542</v>
      </c>
      <c r="Y157" s="123">
        <v>3.4694598332929538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6.6590158867247959</v>
      </c>
      <c r="D158" s="99">
        <v>6.7291907812849274</v>
      </c>
      <c r="E158" s="99">
        <v>6.5043880727138106</v>
      </c>
      <c r="F158" s="99">
        <v>6.9626621352342397</v>
      </c>
      <c r="G158" s="99">
        <v>6.4663960124269506</v>
      </c>
      <c r="H158" s="99">
        <v>6.1681043370607131</v>
      </c>
      <c r="I158" s="99">
        <v>5.5411730618847095</v>
      </c>
      <c r="J158" s="99">
        <v>5.348383327382451</v>
      </c>
      <c r="K158" s="99">
        <v>5.0089543706419741</v>
      </c>
      <c r="L158" s="99">
        <v>4.8575146773747404</v>
      </c>
      <c r="M158" s="99">
        <v>4.9199063885634127</v>
      </c>
      <c r="N158" s="99">
        <v>4.1852399979960504</v>
      </c>
      <c r="O158" s="99">
        <v>4.1421614447642385</v>
      </c>
      <c r="P158" s="99">
        <v>4.2134867563141256</v>
      </c>
      <c r="Q158" s="99">
        <v>4.0087447484658592</v>
      </c>
      <c r="R158" s="99">
        <v>4.1584226001775511</v>
      </c>
      <c r="S158" s="99">
        <v>4.4919278116477965</v>
      </c>
      <c r="T158" s="99">
        <v>4.6112582579258978</v>
      </c>
      <c r="U158" s="99">
        <v>4.5686068702628013</v>
      </c>
      <c r="V158" s="99">
        <v>4.5094797102410382</v>
      </c>
      <c r="W158" s="99">
        <v>4.1573956752922108</v>
      </c>
      <c r="X158" s="99">
        <v>3.6276327401936359</v>
      </c>
      <c r="Y158" s="99">
        <v>3.395032159931727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6.8229373298562619</v>
      </c>
      <c r="D159" s="110">
        <v>6.8627414168289773</v>
      </c>
      <c r="E159" s="110">
        <v>6.1997133500655597</v>
      </c>
      <c r="F159" s="110">
        <v>7.4053921108289611</v>
      </c>
      <c r="G159" s="110">
        <v>5.960915426332142</v>
      </c>
      <c r="H159" s="110">
        <v>6.4303005939848301</v>
      </c>
      <c r="I159" s="110">
        <v>5.8677582630044851</v>
      </c>
      <c r="J159" s="110">
        <v>5.1918274568732246</v>
      </c>
      <c r="K159" s="110">
        <v>5.1673610816933957</v>
      </c>
      <c r="L159" s="110">
        <v>4.8045523941064596</v>
      </c>
      <c r="M159" s="110">
        <v>4.7171998106008362</v>
      </c>
      <c r="N159" s="110">
        <v>4.0704425300310287</v>
      </c>
      <c r="O159" s="110">
        <v>4.58085084439778</v>
      </c>
      <c r="P159" s="110">
        <v>3.8059706883284705</v>
      </c>
      <c r="Q159" s="110">
        <v>4.0901309444560496</v>
      </c>
      <c r="R159" s="110">
        <v>3.9959135809434434</v>
      </c>
      <c r="S159" s="110">
        <v>4.677061545968999</v>
      </c>
      <c r="T159" s="110">
        <v>4.6062730863655927</v>
      </c>
      <c r="U159" s="110">
        <v>4.5777916464989783</v>
      </c>
      <c r="V159" s="110">
        <v>4.7508223484458192</v>
      </c>
      <c r="W159" s="110">
        <v>4.4220788324867648</v>
      </c>
      <c r="X159" s="110">
        <v>3.3219749955704629</v>
      </c>
      <c r="Y159" s="110">
        <v>3.5165248291876527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72.158862350343384</v>
      </c>
      <c r="D161" s="118">
        <f t="shared" si="54"/>
        <v>76.492422812901623</v>
      </c>
      <c r="E161" s="118">
        <f t="shared" si="54"/>
        <v>89.635498504441244</v>
      </c>
      <c r="F161" s="118">
        <f t="shared" si="54"/>
        <v>83.029335148343378</v>
      </c>
      <c r="G161" s="118">
        <f t="shared" si="54"/>
        <v>91.12332572692921</v>
      </c>
      <c r="H161" s="118">
        <f t="shared" si="54"/>
        <v>83.103768997939298</v>
      </c>
      <c r="I161" s="118">
        <f t="shared" si="54"/>
        <v>76.230379494709311</v>
      </c>
      <c r="J161" s="118">
        <f t="shared" si="54"/>
        <v>82.603759224918662</v>
      </c>
      <c r="K161" s="118">
        <f t="shared" si="54"/>
        <v>78.027066271817219</v>
      </c>
      <c r="L161" s="118">
        <f t="shared" si="54"/>
        <v>84.730924655026669</v>
      </c>
      <c r="M161" s="118">
        <f t="shared" si="54"/>
        <v>85.378128882877519</v>
      </c>
      <c r="N161" s="118">
        <f t="shared" si="54"/>
        <v>86.734823300436418</v>
      </c>
      <c r="O161" s="118">
        <f t="shared" si="54"/>
        <v>0</v>
      </c>
      <c r="P161" s="118">
        <f t="shared" si="54"/>
        <v>56.01509087907958</v>
      </c>
      <c r="Q161" s="118">
        <f t="shared" si="54"/>
        <v>0</v>
      </c>
      <c r="R161" s="118">
        <f t="shared" ref="R161:V161" si="55">R162+R164+R166+R175</f>
        <v>74.437713686941478</v>
      </c>
      <c r="S161" s="118">
        <f t="shared" si="55"/>
        <v>0</v>
      </c>
      <c r="T161" s="118">
        <f t="shared" si="55"/>
        <v>61.383781191729057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32.896096644550553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48.104240365069423</v>
      </c>
      <c r="D162" s="123">
        <f t="shared" si="57"/>
        <v>52.484723575762096</v>
      </c>
      <c r="E162" s="123">
        <f t="shared" si="57"/>
        <v>58.200327748602071</v>
      </c>
      <c r="F162" s="123">
        <f t="shared" si="57"/>
        <v>57.531839947394936</v>
      </c>
      <c r="G162" s="123">
        <f t="shared" si="57"/>
        <v>67.726295036834586</v>
      </c>
      <c r="H162" s="123">
        <f t="shared" si="57"/>
        <v>58.333059249511365</v>
      </c>
      <c r="I162" s="123">
        <f t="shared" si="57"/>
        <v>53.487393695349105</v>
      </c>
      <c r="J162" s="123">
        <f t="shared" si="57"/>
        <v>59.625831208974667</v>
      </c>
      <c r="K162" s="123">
        <f t="shared" si="57"/>
        <v>55.212917592779682</v>
      </c>
      <c r="L162" s="123">
        <f t="shared" si="57"/>
        <v>63.010957775007824</v>
      </c>
      <c r="M162" s="123">
        <f t="shared" si="57"/>
        <v>62.251564016550162</v>
      </c>
      <c r="N162" s="123">
        <f t="shared" si="57"/>
        <v>61.651917099671032</v>
      </c>
      <c r="O162" s="123">
        <f t="shared" si="57"/>
        <v>0</v>
      </c>
      <c r="P162" s="123">
        <f t="shared" si="57"/>
        <v>36.676647175030617</v>
      </c>
      <c r="Q162" s="123">
        <f t="shared" si="57"/>
        <v>0</v>
      </c>
      <c r="R162" s="123">
        <f t="shared" si="57"/>
        <v>54.470210436413076</v>
      </c>
      <c r="S162" s="123">
        <f t="shared" si="57"/>
        <v>0</v>
      </c>
      <c r="T162" s="123">
        <f t="shared" si="57"/>
        <v>40.756160409689386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20.43296371788766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48.104240365069423</v>
      </c>
      <c r="D163" s="110">
        <v>52.484723575762096</v>
      </c>
      <c r="E163" s="110">
        <v>58.200327748602071</v>
      </c>
      <c r="F163" s="110">
        <v>57.531839947394936</v>
      </c>
      <c r="G163" s="110">
        <v>67.726295036834586</v>
      </c>
      <c r="H163" s="110">
        <v>58.333059249511365</v>
      </c>
      <c r="I163" s="110">
        <v>53.487393695349105</v>
      </c>
      <c r="J163" s="110">
        <v>59.625831208974667</v>
      </c>
      <c r="K163" s="110">
        <v>55.212917592779682</v>
      </c>
      <c r="L163" s="110">
        <v>63.010957775007824</v>
      </c>
      <c r="M163" s="110">
        <v>62.251564016550162</v>
      </c>
      <c r="N163" s="110">
        <v>61.651917099671032</v>
      </c>
      <c r="O163" s="110">
        <v>0</v>
      </c>
      <c r="P163" s="110">
        <v>36.676647175030617</v>
      </c>
      <c r="Q163" s="110">
        <v>0</v>
      </c>
      <c r="R163" s="110">
        <v>54.470210436413076</v>
      </c>
      <c r="S163" s="110">
        <v>0</v>
      </c>
      <c r="T163" s="110">
        <v>40.756160409689386</v>
      </c>
      <c r="U163" s="110">
        <v>0</v>
      </c>
      <c r="V163" s="110">
        <v>0</v>
      </c>
      <c r="W163" s="110">
        <v>0</v>
      </c>
      <c r="X163" s="110">
        <v>0</v>
      </c>
      <c r="Y163" s="110">
        <v>20.43296371788766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4.6518339847600014</v>
      </c>
      <c r="D164" s="123">
        <f t="shared" si="58"/>
        <v>4.2590027664080248</v>
      </c>
      <c r="E164" s="123">
        <f t="shared" si="58"/>
        <v>12.852840688430373</v>
      </c>
      <c r="F164" s="123">
        <f t="shared" si="58"/>
        <v>5.0352225338950998</v>
      </c>
      <c r="G164" s="123">
        <f t="shared" si="58"/>
        <v>5.0664924157434497</v>
      </c>
      <c r="H164" s="123">
        <f t="shared" si="58"/>
        <v>6.4439945978557569</v>
      </c>
      <c r="I164" s="123">
        <f t="shared" si="58"/>
        <v>5.808304684604277</v>
      </c>
      <c r="J164" s="123">
        <f t="shared" si="58"/>
        <v>6.9661228780248381</v>
      </c>
      <c r="K164" s="123">
        <f t="shared" si="58"/>
        <v>7.2169488154149954</v>
      </c>
      <c r="L164" s="123">
        <f t="shared" si="58"/>
        <v>5.699652690938553</v>
      </c>
      <c r="M164" s="123">
        <f t="shared" si="58"/>
        <v>6.3218557568302849</v>
      </c>
      <c r="N164" s="123">
        <f t="shared" si="58"/>
        <v>9.779369869770111</v>
      </c>
      <c r="O164" s="123">
        <f t="shared" si="58"/>
        <v>0</v>
      </c>
      <c r="P164" s="123">
        <f t="shared" si="58"/>
        <v>4.8635117196534603</v>
      </c>
      <c r="Q164" s="123">
        <f t="shared" si="58"/>
        <v>0</v>
      </c>
      <c r="R164" s="123">
        <f t="shared" si="58"/>
        <v>5.8847096445240448</v>
      </c>
      <c r="S164" s="123">
        <f t="shared" si="58"/>
        <v>0</v>
      </c>
      <c r="T164" s="123">
        <f t="shared" si="58"/>
        <v>6.1385889707255021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3.1031845345877134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4.6518339847600014</v>
      </c>
      <c r="D165" s="99">
        <f>RES_hhdet_in_tesh!D165/RES_summary!D$21</f>
        <v>4.2590027664080248</v>
      </c>
      <c r="E165" s="99">
        <f>RES_hhdet_in_tesh!E165/RES_summary!E$21</f>
        <v>12.852840688430373</v>
      </c>
      <c r="F165" s="99">
        <f>RES_hhdet_in_tesh!F165/RES_summary!F$21</f>
        <v>5.0352225338950998</v>
      </c>
      <c r="G165" s="99">
        <f>RES_hhdet_in_tesh!G165/RES_summary!G$21</f>
        <v>5.0664924157434497</v>
      </c>
      <c r="H165" s="99">
        <f>RES_hhdet_in_tesh!H165/RES_summary!H$21</f>
        <v>6.4439945978557569</v>
      </c>
      <c r="I165" s="99">
        <f>RES_hhdet_in_tesh!I165/RES_summary!I$21</f>
        <v>5.808304684604277</v>
      </c>
      <c r="J165" s="99">
        <f>RES_hhdet_in_tesh!J165/RES_summary!J$21</f>
        <v>6.9661228780248381</v>
      </c>
      <c r="K165" s="99">
        <f>RES_hhdet_in_tesh!K165/RES_summary!K$21</f>
        <v>7.2169488154149954</v>
      </c>
      <c r="L165" s="99">
        <f>RES_hhdet_in_tesh!L165/RES_summary!L$21</f>
        <v>5.699652690938553</v>
      </c>
      <c r="M165" s="99">
        <f>RES_hhdet_in_tesh!M165/RES_summary!M$21</f>
        <v>6.3218557568302849</v>
      </c>
      <c r="N165" s="99">
        <f>RES_hhdet_in_tesh!N165/RES_summary!N$21</f>
        <v>9.779369869770111</v>
      </c>
      <c r="O165" s="99">
        <f>RES_hhdet_in_tesh!O165/RES_summary!O$21</f>
        <v>0</v>
      </c>
      <c r="P165" s="99">
        <f>RES_hhdet_in_tesh!P165/RES_summary!P$21</f>
        <v>4.8635117196534603</v>
      </c>
      <c r="Q165" s="99">
        <f>RES_hhdet_in_tesh!Q165/RES_summary!Q$21</f>
        <v>0</v>
      </c>
      <c r="R165" s="99">
        <f>RES_hhdet_in_tesh!R165/RES_summary!R$21</f>
        <v>5.8847096445240448</v>
      </c>
      <c r="S165" s="99">
        <f>RES_hhdet_in_tesh!S165/RES_summary!S$21</f>
        <v>0</v>
      </c>
      <c r="T165" s="99">
        <f>RES_hhdet_in_tesh!T165/RES_summary!T$21</f>
        <v>6.1385889707255021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0</v>
      </c>
      <c r="X165" s="99">
        <f>RES_hhdet_in_tesh!X165/RES_summary!X$21</f>
        <v>0</v>
      </c>
      <c r="Y165" s="99">
        <f>RES_hhdet_in_tesh!Y165/RES_summary!Y$21</f>
        <v>3.1031845345877134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12.63118790822938</v>
      </c>
      <c r="D166" s="123">
        <v>12.93376749575831</v>
      </c>
      <c r="E166" s="123">
        <v>12.249088260858725</v>
      </c>
      <c r="F166" s="123">
        <v>13.230729628340963</v>
      </c>
      <c r="G166" s="123">
        <v>12.224693758913826</v>
      </c>
      <c r="H166" s="123">
        <v>11.970533346531386</v>
      </c>
      <c r="I166" s="123">
        <v>11.162827858668594</v>
      </c>
      <c r="J166" s="123">
        <v>10.731322843711446</v>
      </c>
      <c r="K166" s="123">
        <v>10.491633621083698</v>
      </c>
      <c r="L166" s="123">
        <v>11.19659697685691</v>
      </c>
      <c r="M166" s="123">
        <v>12.021601874983453</v>
      </c>
      <c r="N166" s="123">
        <v>11.187408149493086</v>
      </c>
      <c r="O166" s="123">
        <v>0</v>
      </c>
      <c r="P166" s="123">
        <v>10.668961296067032</v>
      </c>
      <c r="Q166" s="123">
        <v>0</v>
      </c>
      <c r="R166" s="123">
        <v>10.026402320020216</v>
      </c>
      <c r="S166" s="123">
        <v>0</v>
      </c>
      <c r="T166" s="123">
        <v>9.8811862211678072</v>
      </c>
      <c r="U166" s="123">
        <v>0</v>
      </c>
      <c r="V166" s="123">
        <v>0</v>
      </c>
      <c r="W166" s="123">
        <v>0</v>
      </c>
      <c r="X166" s="123">
        <v>0</v>
      </c>
      <c r="Y166" s="123">
        <v>5.8905052705824277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12.827591238827837</v>
      </c>
      <c r="D167" s="99">
        <v>12.613737967431831</v>
      </c>
      <c r="E167" s="99">
        <v>12.305748604265203</v>
      </c>
      <c r="F167" s="99">
        <v>13.839326937943467</v>
      </c>
      <c r="G167" s="99">
        <v>12.485432613842297</v>
      </c>
      <c r="H167" s="99">
        <v>12.118997761565865</v>
      </c>
      <c r="I167" s="99">
        <v>10.950842948627541</v>
      </c>
      <c r="J167" s="99">
        <v>10.344003554541951</v>
      </c>
      <c r="K167" s="99">
        <v>10.344302795891311</v>
      </c>
      <c r="L167" s="99">
        <v>11.163209046019238</v>
      </c>
      <c r="M167" s="99">
        <v>12.335444170537412</v>
      </c>
      <c r="N167" s="99">
        <v>11.402285984956746</v>
      </c>
      <c r="O167" s="99">
        <v>0</v>
      </c>
      <c r="P167" s="99">
        <v>0</v>
      </c>
      <c r="Q167" s="99">
        <v>0</v>
      </c>
      <c r="R167" s="99">
        <v>10.000013103259175</v>
      </c>
      <c r="S167" s="99">
        <v>0</v>
      </c>
      <c r="T167" s="99">
        <v>10.054858951902375</v>
      </c>
      <c r="U167" s="99">
        <v>0</v>
      </c>
      <c r="V167" s="99">
        <v>0</v>
      </c>
      <c r="W167" s="99">
        <v>0</v>
      </c>
      <c r="X167" s="99">
        <v>0</v>
      </c>
      <c r="Y167" s="99">
        <v>5.7704456205683918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12.828081517593033</v>
      </c>
      <c r="D168" s="99">
        <v>12.614296997033136</v>
      </c>
      <c r="E168" s="99">
        <v>12.307610589672137</v>
      </c>
      <c r="F168" s="99">
        <v>13.842790903479361</v>
      </c>
      <c r="G168" s="99">
        <v>12.493761319249318</v>
      </c>
      <c r="H168" s="99">
        <v>0</v>
      </c>
      <c r="I168" s="99">
        <v>10.965386825862073</v>
      </c>
      <c r="J168" s="99">
        <v>10.358276232831455</v>
      </c>
      <c r="K168" s="99">
        <v>10.354925083653525</v>
      </c>
      <c r="L168" s="99">
        <v>11.171492100846871</v>
      </c>
      <c r="M168" s="99">
        <v>12.339408563569883</v>
      </c>
      <c r="N168" s="99">
        <v>11.404471053067853</v>
      </c>
      <c r="O168" s="99">
        <v>0</v>
      </c>
      <c r="P168" s="99">
        <v>0</v>
      </c>
      <c r="Q168" s="99">
        <v>0</v>
      </c>
      <c r="R168" s="99">
        <v>10.008771943228096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5.8085817794193071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2.0473409743079078</v>
      </c>
      <c r="D169" s="102">
        <v>2.3532406733665789</v>
      </c>
      <c r="E169" s="102">
        <v>1.920166968015802</v>
      </c>
      <c r="F169" s="102">
        <v>2.6810375676205553</v>
      </c>
      <c r="G169" s="102">
        <v>2.0221145982517195</v>
      </c>
      <c r="H169" s="102">
        <v>0</v>
      </c>
      <c r="I169" s="102">
        <v>1.6011967431048399</v>
      </c>
      <c r="J169" s="102">
        <v>1.9088908128499142</v>
      </c>
      <c r="K169" s="102">
        <v>1.5139507167821973</v>
      </c>
      <c r="L169" s="102">
        <v>1.5622399219361192</v>
      </c>
      <c r="M169" s="102">
        <v>2.1492158728969177</v>
      </c>
      <c r="N169" s="102">
        <v>1.442505938762793</v>
      </c>
      <c r="O169" s="102">
        <v>0</v>
      </c>
      <c r="P169" s="102">
        <v>0</v>
      </c>
      <c r="Q169" s="102">
        <v>0</v>
      </c>
      <c r="R169" s="102">
        <v>1.2482794572004585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1.1795116842500968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10.780740543285125</v>
      </c>
      <c r="D170" s="105">
        <v>10.261056323666558</v>
      </c>
      <c r="E170" s="105">
        <v>10.387443621656336</v>
      </c>
      <c r="F170" s="105">
        <v>11.161753335858808</v>
      </c>
      <c r="G170" s="105">
        <v>10.471646720997597</v>
      </c>
      <c r="H170" s="105">
        <v>0</v>
      </c>
      <c r="I170" s="105">
        <v>9.3641900827572311</v>
      </c>
      <c r="J170" s="105">
        <v>8.4493854199815406</v>
      </c>
      <c r="K170" s="105">
        <v>8.8409743668713254</v>
      </c>
      <c r="L170" s="105">
        <v>9.6092521789107526</v>
      </c>
      <c r="M170" s="105">
        <v>10.190192690672966</v>
      </c>
      <c r="N170" s="105">
        <v>9.9619651143050572</v>
      </c>
      <c r="O170" s="105">
        <v>0</v>
      </c>
      <c r="P170" s="105">
        <v>0</v>
      </c>
      <c r="Q170" s="105">
        <v>0</v>
      </c>
      <c r="R170" s="105">
        <v>8.7604924860276352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4.6290700951692099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12.499651493512442</v>
      </c>
      <c r="D171" s="102">
        <v>13.072919761008672</v>
      </c>
      <c r="E171" s="102">
        <v>12.216868241320109</v>
      </c>
      <c r="F171" s="102">
        <v>12.794868072613486</v>
      </c>
      <c r="G171" s="102">
        <v>12.158083065747526</v>
      </c>
      <c r="H171" s="102">
        <v>11.939583305612183</v>
      </c>
      <c r="I171" s="102">
        <v>11.182522749177675</v>
      </c>
      <c r="J171" s="102">
        <v>10.848321674804087</v>
      </c>
      <c r="K171" s="102">
        <v>10.555030992809259</v>
      </c>
      <c r="L171" s="102">
        <v>11.20142936171197</v>
      </c>
      <c r="M171" s="102">
        <v>11.878322657535549</v>
      </c>
      <c r="N171" s="102">
        <v>11.136157777658921</v>
      </c>
      <c r="O171" s="102">
        <v>0</v>
      </c>
      <c r="P171" s="102">
        <v>10.668961296067032</v>
      </c>
      <c r="Q171" s="102">
        <v>0</v>
      </c>
      <c r="R171" s="102">
        <v>10.02927847741541</v>
      </c>
      <c r="S171" s="102">
        <v>0</v>
      </c>
      <c r="T171" s="102">
        <v>9.8057169227779593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12.500395842384194</v>
      </c>
      <c r="D172" s="105">
        <v>13.074580455275578</v>
      </c>
      <c r="E172" s="105">
        <v>12.219828192890731</v>
      </c>
      <c r="F172" s="105">
        <v>12.798113255377073</v>
      </c>
      <c r="G172" s="105">
        <v>12.166069288759305</v>
      </c>
      <c r="H172" s="105">
        <v>11.94582182903158</v>
      </c>
      <c r="I172" s="105">
        <v>11.194751406408582</v>
      </c>
      <c r="J172" s="105">
        <v>10.863308916677706</v>
      </c>
      <c r="K172" s="105">
        <v>10.569483197778158</v>
      </c>
      <c r="L172" s="105">
        <v>11.218534558383396</v>
      </c>
      <c r="M172" s="105">
        <v>11.887660400671503</v>
      </c>
      <c r="N172" s="105">
        <v>11.140788270379323</v>
      </c>
      <c r="O172" s="105">
        <v>0</v>
      </c>
      <c r="P172" s="105">
        <v>0</v>
      </c>
      <c r="Q172" s="105">
        <v>0</v>
      </c>
      <c r="R172" s="105">
        <v>10.04935837592757</v>
      </c>
      <c r="S172" s="105">
        <v>0</v>
      </c>
      <c r="T172" s="105">
        <v>9.8351484160918599</v>
      </c>
      <c r="U172" s="105">
        <v>0</v>
      </c>
      <c r="V172" s="105">
        <v>0</v>
      </c>
      <c r="W172" s="105">
        <v>0</v>
      </c>
      <c r="X172" s="105">
        <v>0</v>
      </c>
      <c r="Y172" s="105">
        <v>5.9491059934828652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1.993957355802803</v>
      </c>
      <c r="D173" s="99">
        <v>2.4399240683318246</v>
      </c>
      <c r="E173" s="99">
        <v>1.9052734131554132</v>
      </c>
      <c r="F173" s="99">
        <v>2.4776702799417709</v>
      </c>
      <c r="G173" s="99">
        <v>1.9668962067576632</v>
      </c>
      <c r="H173" s="99">
        <v>1.8838716254440238</v>
      </c>
      <c r="I173" s="99">
        <v>1.6367465034598969</v>
      </c>
      <c r="J173" s="99">
        <v>2.0123795826209268</v>
      </c>
      <c r="K173" s="99">
        <v>1.5500962680676209</v>
      </c>
      <c r="L173" s="99">
        <v>1.5642046136056114</v>
      </c>
      <c r="M173" s="99">
        <v>2.0697666110402433</v>
      </c>
      <c r="N173" s="99">
        <v>1.4010516597583906</v>
      </c>
      <c r="O173" s="99">
        <v>0</v>
      </c>
      <c r="P173" s="99">
        <v>0</v>
      </c>
      <c r="Q173" s="99">
        <v>0</v>
      </c>
      <c r="R173" s="99">
        <v>1.2505684221571616</v>
      </c>
      <c r="S173" s="99">
        <v>0</v>
      </c>
      <c r="T173" s="99">
        <v>1.2214875132815772</v>
      </c>
      <c r="U173" s="99">
        <v>0</v>
      </c>
      <c r="V173" s="99">
        <v>0</v>
      </c>
      <c r="W173" s="99">
        <v>0</v>
      </c>
      <c r="X173" s="99">
        <v>0</v>
      </c>
      <c r="Y173" s="99">
        <v>1.0349186812528561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10.506438486581391</v>
      </c>
      <c r="D174" s="110">
        <v>10.634656386943751</v>
      </c>
      <c r="E174" s="110">
        <v>10.314554779735316</v>
      </c>
      <c r="F174" s="110">
        <v>10.320442975435302</v>
      </c>
      <c r="G174" s="110">
        <v>10.199173082001641</v>
      </c>
      <c r="H174" s="110">
        <v>10.061950203587555</v>
      </c>
      <c r="I174" s="110">
        <v>9.5580049029486869</v>
      </c>
      <c r="J174" s="110">
        <v>8.8509293340567794</v>
      </c>
      <c r="K174" s="110">
        <v>9.0193869297105369</v>
      </c>
      <c r="L174" s="110">
        <v>9.6543299447777855</v>
      </c>
      <c r="M174" s="110">
        <v>9.8178937896312615</v>
      </c>
      <c r="N174" s="110">
        <v>9.7397366106209322</v>
      </c>
      <c r="O174" s="110">
        <v>0</v>
      </c>
      <c r="P174" s="110">
        <v>0</v>
      </c>
      <c r="Q174" s="110">
        <v>0</v>
      </c>
      <c r="R174" s="110">
        <v>8.7987899537704077</v>
      </c>
      <c r="S174" s="110">
        <v>0</v>
      </c>
      <c r="T174" s="110">
        <v>8.6136609028102828</v>
      </c>
      <c r="U174" s="110">
        <v>0</v>
      </c>
      <c r="V174" s="110">
        <v>0</v>
      </c>
      <c r="W174" s="110">
        <v>0</v>
      </c>
      <c r="X174" s="110">
        <v>0</v>
      </c>
      <c r="Y174" s="110">
        <v>4.9141873122300082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6.7716000922845661</v>
      </c>
      <c r="D175" s="123">
        <v>6.8149289749731858</v>
      </c>
      <c r="E175" s="123">
        <v>6.3332418065500704</v>
      </c>
      <c r="F175" s="123">
        <v>7.2315430387123758</v>
      </c>
      <c r="G175" s="123">
        <v>6.1058445154373375</v>
      </c>
      <c r="H175" s="123">
        <v>6.3561818040407863</v>
      </c>
      <c r="I175" s="123">
        <v>5.7718532560873372</v>
      </c>
      <c r="J175" s="123">
        <v>5.2804822942077001</v>
      </c>
      <c r="K175" s="123">
        <v>5.1055662425388464</v>
      </c>
      <c r="L175" s="123">
        <v>4.8237172122233796</v>
      </c>
      <c r="M175" s="123">
        <v>4.7831072345136025</v>
      </c>
      <c r="N175" s="123">
        <v>4.1161281815021873</v>
      </c>
      <c r="O175" s="123">
        <v>0</v>
      </c>
      <c r="P175" s="123">
        <v>3.805970688328471</v>
      </c>
      <c r="Q175" s="123">
        <v>0</v>
      </c>
      <c r="R175" s="123">
        <v>4.0563912859841507</v>
      </c>
      <c r="S175" s="123">
        <v>0</v>
      </c>
      <c r="T175" s="123">
        <v>4.6078455901463586</v>
      </c>
      <c r="U175" s="123">
        <v>0</v>
      </c>
      <c r="V175" s="123">
        <v>0</v>
      </c>
      <c r="W175" s="123">
        <v>0</v>
      </c>
      <c r="X175" s="123">
        <v>0</v>
      </c>
      <c r="Y175" s="123">
        <v>3.4694431214927564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6.6590158867247959</v>
      </c>
      <c r="D176" s="99">
        <v>6.7291907812849292</v>
      </c>
      <c r="E176" s="99">
        <v>6.5043880727138115</v>
      </c>
      <c r="F176" s="99">
        <v>6.9626621352342397</v>
      </c>
      <c r="G176" s="99">
        <v>6.4663960124269524</v>
      </c>
      <c r="H176" s="99">
        <v>6.168104337060714</v>
      </c>
      <c r="I176" s="99">
        <v>5.5411730618847077</v>
      </c>
      <c r="J176" s="99">
        <v>5.348383327382451</v>
      </c>
      <c r="K176" s="99">
        <v>5.008954370641975</v>
      </c>
      <c r="L176" s="99">
        <v>4.8575146773747431</v>
      </c>
      <c r="M176" s="99">
        <v>4.9199063885634136</v>
      </c>
      <c r="N176" s="99">
        <v>4.1852399979960504</v>
      </c>
      <c r="O176" s="99">
        <v>0</v>
      </c>
      <c r="P176" s="99">
        <v>0</v>
      </c>
      <c r="Q176" s="99">
        <v>0</v>
      </c>
      <c r="R176" s="99">
        <v>4.1584226001775519</v>
      </c>
      <c r="S176" s="99">
        <v>0</v>
      </c>
      <c r="T176" s="99">
        <v>4.6112582579258969</v>
      </c>
      <c r="U176" s="99">
        <v>0</v>
      </c>
      <c r="V176" s="99">
        <v>0</v>
      </c>
      <c r="W176" s="99">
        <v>0</v>
      </c>
      <c r="X176" s="99">
        <v>0</v>
      </c>
      <c r="Y176" s="99">
        <v>3.3950321599317275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6.822937329856261</v>
      </c>
      <c r="D177" s="110">
        <v>6.8627414168289773</v>
      </c>
      <c r="E177" s="110">
        <v>6.1997133500655579</v>
      </c>
      <c r="F177" s="110">
        <v>7.4053921108289611</v>
      </c>
      <c r="G177" s="110">
        <v>5.960915426332142</v>
      </c>
      <c r="H177" s="110">
        <v>6.4303005939848301</v>
      </c>
      <c r="I177" s="110">
        <v>5.8677582630044851</v>
      </c>
      <c r="J177" s="110">
        <v>5.1918274568732246</v>
      </c>
      <c r="K177" s="110">
        <v>5.1673610816933975</v>
      </c>
      <c r="L177" s="110">
        <v>4.8045523941064587</v>
      </c>
      <c r="M177" s="110">
        <v>4.7171998106008362</v>
      </c>
      <c r="N177" s="110">
        <v>4.0704425300310287</v>
      </c>
      <c r="O177" s="110">
        <v>0</v>
      </c>
      <c r="P177" s="110">
        <v>3.805970688328471</v>
      </c>
      <c r="Q177" s="110">
        <v>0</v>
      </c>
      <c r="R177" s="110">
        <v>3.9959135809434438</v>
      </c>
      <c r="S177" s="110">
        <v>0</v>
      </c>
      <c r="T177" s="110">
        <v>4.6062730863655919</v>
      </c>
      <c r="U177" s="110">
        <v>0</v>
      </c>
      <c r="V177" s="110">
        <v>0</v>
      </c>
      <c r="W177" s="110">
        <v>0</v>
      </c>
      <c r="X177" s="110">
        <v>0</v>
      </c>
      <c r="Y177" s="110">
        <v>3.5165248291876519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24.927921462048726</v>
      </c>
      <c r="D24" s="118">
        <f t="shared" si="7"/>
        <v>24.532264281103803</v>
      </c>
      <c r="E24" s="118">
        <f t="shared" si="7"/>
        <v>27.460784211109743</v>
      </c>
      <c r="F24" s="118">
        <f t="shared" si="7"/>
        <v>26.418864109141751</v>
      </c>
      <c r="G24" s="118">
        <f t="shared" si="7"/>
        <v>27.820650946773551</v>
      </c>
      <c r="H24" s="118">
        <f t="shared" si="7"/>
        <v>25.09239814878482</v>
      </c>
      <c r="I24" s="118">
        <f t="shared" si="7"/>
        <v>24.12309044495613</v>
      </c>
      <c r="J24" s="118">
        <f t="shared" si="7"/>
        <v>27.740004278467953</v>
      </c>
      <c r="K24" s="118">
        <f t="shared" si="7"/>
        <v>26.200747790892429</v>
      </c>
      <c r="L24" s="118">
        <f t="shared" si="7"/>
        <v>25.981806759176887</v>
      </c>
      <c r="M24" s="118">
        <f t="shared" si="7"/>
        <v>22.24703992715337</v>
      </c>
      <c r="N24" s="118">
        <f t="shared" si="7"/>
        <v>21.982266131080003</v>
      </c>
      <c r="O24" s="118">
        <f t="shared" si="7"/>
        <v>20.948166168839126</v>
      </c>
      <c r="P24" s="118">
        <f t="shared" si="7"/>
        <v>17.048837175598457</v>
      </c>
      <c r="Q24" s="118">
        <f t="shared" si="7"/>
        <v>16.488486680853427</v>
      </c>
      <c r="R24" s="118">
        <f t="shared" ref="R24:V24" si="8">R25+R28+R30+R39</f>
        <v>16.687417409015922</v>
      </c>
      <c r="S24" s="118">
        <f t="shared" si="8"/>
        <v>16.179612567419504</v>
      </c>
      <c r="T24" s="118">
        <f t="shared" si="8"/>
        <v>14.704878646153505</v>
      </c>
      <c r="U24" s="118">
        <f t="shared" si="8"/>
        <v>14.006354351090485</v>
      </c>
      <c r="V24" s="118">
        <f t="shared" si="8"/>
        <v>13.159051185301177</v>
      </c>
      <c r="W24" s="118">
        <f t="shared" ref="W24:Y24" si="9">W25+W28+W30+W39</f>
        <v>12.929350841018355</v>
      </c>
      <c r="X24" s="118">
        <f t="shared" si="9"/>
        <v>10.680098594940938</v>
      </c>
      <c r="Y24" s="118">
        <f t="shared" si="9"/>
        <v>8.5168073768449908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22.172863963327888</v>
      </c>
      <c r="D25" s="123">
        <f t="shared" si="10"/>
        <v>22.175747493422318</v>
      </c>
      <c r="E25" s="123">
        <f t="shared" si="10"/>
        <v>24.706689046899587</v>
      </c>
      <c r="F25" s="123">
        <f t="shared" si="10"/>
        <v>23.206226172632039</v>
      </c>
      <c r="G25" s="123">
        <f t="shared" si="10"/>
        <v>26.181648010643631</v>
      </c>
      <c r="H25" s="123">
        <f t="shared" si="10"/>
        <v>23.66991839785538</v>
      </c>
      <c r="I25" s="123">
        <f t="shared" si="10"/>
        <v>23.148117667998164</v>
      </c>
      <c r="J25" s="123">
        <f t="shared" si="10"/>
        <v>25.708813507058466</v>
      </c>
      <c r="K25" s="123">
        <f t="shared" si="10"/>
        <v>24.277703698159755</v>
      </c>
      <c r="L25" s="123">
        <f t="shared" si="10"/>
        <v>24.242769022961237</v>
      </c>
      <c r="M25" s="123">
        <f t="shared" si="10"/>
        <v>20.257446329873854</v>
      </c>
      <c r="N25" s="123">
        <f t="shared" si="10"/>
        <v>20.6055621513317</v>
      </c>
      <c r="O25" s="123">
        <f t="shared" si="10"/>
        <v>19.947053009074196</v>
      </c>
      <c r="P25" s="123">
        <f t="shared" si="10"/>
        <v>16.116287154084048</v>
      </c>
      <c r="Q25" s="123">
        <f t="shared" si="10"/>
        <v>15.483949862910643</v>
      </c>
      <c r="R25" s="123">
        <f t="shared" ref="R25:V25" si="11">SUM(R26:R27)</f>
        <v>15.215615397150552</v>
      </c>
      <c r="S25" s="123">
        <f t="shared" si="11"/>
        <v>14.835718179433098</v>
      </c>
      <c r="T25" s="123">
        <f t="shared" si="11"/>
        <v>13.352810686244803</v>
      </c>
      <c r="U25" s="123">
        <f t="shared" si="11"/>
        <v>12.810876196871295</v>
      </c>
      <c r="V25" s="123">
        <f t="shared" si="11"/>
        <v>11.794692244818155</v>
      </c>
      <c r="W25" s="123">
        <f t="shared" ref="W25:Y25" si="12">SUM(W26:W27)</f>
        <v>11.631914497813977</v>
      </c>
      <c r="X25" s="123">
        <f t="shared" si="12"/>
        <v>9.2344212597268083</v>
      </c>
      <c r="Y25" s="123">
        <f t="shared" si="12"/>
        <v>7.4943614875520952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22.172863963327888</v>
      </c>
      <c r="D26" s="99">
        <v>22.175747493422318</v>
      </c>
      <c r="E26" s="99">
        <v>24.706689046899587</v>
      </c>
      <c r="F26" s="99">
        <v>23.206226172632039</v>
      </c>
      <c r="G26" s="99">
        <v>26.181648010643631</v>
      </c>
      <c r="H26" s="99">
        <v>23.66991839785538</v>
      </c>
      <c r="I26" s="99">
        <v>23.148117667998164</v>
      </c>
      <c r="J26" s="99">
        <v>25.708813507058466</v>
      </c>
      <c r="K26" s="99">
        <v>24.277703698159755</v>
      </c>
      <c r="L26" s="99">
        <v>24.242769022961237</v>
      </c>
      <c r="M26" s="99">
        <v>20.257446329873854</v>
      </c>
      <c r="N26" s="99">
        <v>20.6055621513317</v>
      </c>
      <c r="O26" s="99">
        <v>19.947053009074196</v>
      </c>
      <c r="P26" s="99">
        <v>16.116287154084048</v>
      </c>
      <c r="Q26" s="99">
        <v>15.483949862910643</v>
      </c>
      <c r="R26" s="99">
        <v>15.215615397150552</v>
      </c>
      <c r="S26" s="99">
        <v>14.835718179433098</v>
      </c>
      <c r="T26" s="99">
        <v>13.352810686244803</v>
      </c>
      <c r="U26" s="99">
        <v>12.810876196871295</v>
      </c>
      <c r="V26" s="99">
        <v>11.794692244818155</v>
      </c>
      <c r="W26" s="99">
        <v>11.631914497813977</v>
      </c>
      <c r="X26" s="99">
        <v>9.2344212597268083</v>
      </c>
      <c r="Y26" s="99">
        <v>7.4943614875520952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1.9943154863053594</v>
      </c>
      <c r="D30" s="123">
        <v>1.4778389431402721</v>
      </c>
      <c r="E30" s="123">
        <v>1.7145376912122077</v>
      </c>
      <c r="F30" s="123">
        <v>2.2156772940446374</v>
      </c>
      <c r="G30" s="123">
        <v>0.96296948483350808</v>
      </c>
      <c r="H30" s="123">
        <v>0.78686516197916223</v>
      </c>
      <c r="I30" s="123">
        <v>0.38202008579083319</v>
      </c>
      <c r="J30" s="123">
        <v>0.92758481315502783</v>
      </c>
      <c r="K30" s="123">
        <v>1.2110844675889443</v>
      </c>
      <c r="L30" s="123">
        <v>1.0987207694756194</v>
      </c>
      <c r="M30" s="123">
        <v>1.4068645691481469</v>
      </c>
      <c r="N30" s="123">
        <v>0.7701074152395686</v>
      </c>
      <c r="O30" s="123">
        <v>0.51454197385492295</v>
      </c>
      <c r="P30" s="123">
        <v>0.32728869178600312</v>
      </c>
      <c r="Q30" s="123">
        <v>0.55960036858139028</v>
      </c>
      <c r="R30" s="123">
        <v>0.90933443450255058</v>
      </c>
      <c r="S30" s="123">
        <v>0.92374381210511336</v>
      </c>
      <c r="T30" s="123">
        <v>0.82634090151894535</v>
      </c>
      <c r="U30" s="123">
        <v>0.70237740812843574</v>
      </c>
      <c r="V30" s="123">
        <v>0.7470201343646502</v>
      </c>
      <c r="W30" s="123">
        <v>0.71816699883961777</v>
      </c>
      <c r="X30" s="123">
        <v>0.78248666591412275</v>
      </c>
      <c r="Y30" s="123">
        <v>0.54769875960045755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4.974166393379396</v>
      </c>
      <c r="D31" s="99">
        <v>4.8761932090419382</v>
      </c>
      <c r="E31" s="99">
        <v>4.7405206950615195</v>
      </c>
      <c r="F31" s="99">
        <v>5.3124399320205598</v>
      </c>
      <c r="G31" s="99">
        <v>4.773972869386176</v>
      </c>
      <c r="H31" s="99">
        <v>4.6141964619556859</v>
      </c>
      <c r="I31" s="99">
        <v>4.1500406775012326</v>
      </c>
      <c r="J31" s="99">
        <v>3.8989742649460077</v>
      </c>
      <c r="K31" s="99">
        <v>3.8742292845395281</v>
      </c>
      <c r="L31" s="99">
        <v>4.1498960032178172</v>
      </c>
      <c r="M31" s="99">
        <v>4.5173113811039647</v>
      </c>
      <c r="N31" s="99">
        <v>4.0754373493125984</v>
      </c>
      <c r="O31" s="99">
        <v>3.7338805013964516</v>
      </c>
      <c r="P31" s="99">
        <v>3.2586379918824333</v>
      </c>
      <c r="Q31" s="99">
        <v>3.1579150090075645</v>
      </c>
      <c r="R31" s="99">
        <v>3.13337580731142</v>
      </c>
      <c r="S31" s="99">
        <v>3.1087450744542831</v>
      </c>
      <c r="T31" s="99">
        <v>3.0339169738819525</v>
      </c>
      <c r="U31" s="99">
        <v>2.8199783452940035</v>
      </c>
      <c r="V31" s="99">
        <v>2.5816933385612013</v>
      </c>
      <c r="W31" s="99">
        <v>2.2049093882506243</v>
      </c>
      <c r="X31" s="99">
        <v>1.8267652487437849</v>
      </c>
      <c r="Y31" s="99">
        <v>1.6731776069393338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0.79389921931450647</v>
      </c>
      <c r="D32" s="99">
        <v>0.9097110008420195</v>
      </c>
      <c r="E32" s="99">
        <v>0.73970235721355948</v>
      </c>
      <c r="F32" s="99">
        <v>1.0291577832752037</v>
      </c>
      <c r="G32" s="99">
        <v>0.77318267851935019</v>
      </c>
      <c r="H32" s="99">
        <v>0.72897806937869514</v>
      </c>
      <c r="I32" s="99">
        <v>0.60680548956282787</v>
      </c>
      <c r="J32" s="99">
        <v>0.71951987590198174</v>
      </c>
      <c r="K32" s="99">
        <v>0.5670166774929376</v>
      </c>
      <c r="L32" s="99">
        <v>0.58075891810176927</v>
      </c>
      <c r="M32" s="99">
        <v>0.78705534951673861</v>
      </c>
      <c r="N32" s="99">
        <v>0.5155845579733036</v>
      </c>
      <c r="O32" s="99">
        <v>0.44661737937876983</v>
      </c>
      <c r="P32" s="99">
        <v>0.65420440270568359</v>
      </c>
      <c r="Q32" s="99">
        <v>0.41125346759581133</v>
      </c>
      <c r="R32" s="99">
        <v>0.39113235268471613</v>
      </c>
      <c r="S32" s="99">
        <v>0.42527980264394127</v>
      </c>
      <c r="T32" s="99">
        <v>0.38143949925022252</v>
      </c>
      <c r="U32" s="99">
        <v>0.41559387370531703</v>
      </c>
      <c r="V32" s="99">
        <v>0.41847898568210928</v>
      </c>
      <c r="W32" s="99">
        <v>0.47674257012633403</v>
      </c>
      <c r="X32" s="99">
        <v>0.20046497773779079</v>
      </c>
      <c r="Y32" s="99">
        <v>0.34200695526460323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0.79389921931450647</v>
      </c>
      <c r="D33" s="102">
        <v>0.9097110008420195</v>
      </c>
      <c r="E33" s="102">
        <v>0.73970235721355948</v>
      </c>
      <c r="F33" s="102">
        <v>1.0291577832752037</v>
      </c>
      <c r="G33" s="102">
        <v>0.77318267851935019</v>
      </c>
      <c r="H33" s="102">
        <v>0.72897806937869514</v>
      </c>
      <c r="I33" s="102">
        <v>0.60680548956282787</v>
      </c>
      <c r="J33" s="102">
        <v>0.71951987590198174</v>
      </c>
      <c r="K33" s="102">
        <v>0.5670166774929376</v>
      </c>
      <c r="L33" s="102">
        <v>0.58075891810176927</v>
      </c>
      <c r="M33" s="102">
        <v>0.78705534951673861</v>
      </c>
      <c r="N33" s="102">
        <v>0.5155845579733036</v>
      </c>
      <c r="O33" s="102">
        <v>0.44661737937876983</v>
      </c>
      <c r="P33" s="102">
        <v>0.65420440270568359</v>
      </c>
      <c r="Q33" s="102">
        <v>0.41125346759581133</v>
      </c>
      <c r="R33" s="102">
        <v>0.39113235268471613</v>
      </c>
      <c r="S33" s="102">
        <v>0.42527980264394127</v>
      </c>
      <c r="T33" s="102">
        <v>0.38143949925022252</v>
      </c>
      <c r="U33" s="102">
        <v>0.41559387370531703</v>
      </c>
      <c r="V33" s="102">
        <v>0.41847898568210928</v>
      </c>
      <c r="W33" s="102">
        <v>0.47674257012633403</v>
      </c>
      <c r="X33" s="102">
        <v>0.20046497773779079</v>
      </c>
      <c r="Y33" s="102">
        <v>0.34200695526460323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0.76074201241547812</v>
      </c>
      <c r="D39" s="123">
        <v>0.87867784454121145</v>
      </c>
      <c r="E39" s="123">
        <v>1.0395574729979491</v>
      </c>
      <c r="F39" s="123">
        <v>0.99696064246507121</v>
      </c>
      <c r="G39" s="123">
        <v>0.67603345129641079</v>
      </c>
      <c r="H39" s="123">
        <v>0.63561458895028</v>
      </c>
      <c r="I39" s="123">
        <v>0.59295269116713034</v>
      </c>
      <c r="J39" s="123">
        <v>1.1036059582544588</v>
      </c>
      <c r="K39" s="123">
        <v>0.71195962514373234</v>
      </c>
      <c r="L39" s="123">
        <v>0.64031696674002903</v>
      </c>
      <c r="M39" s="123">
        <v>0.5827290281313684</v>
      </c>
      <c r="N39" s="123">
        <v>0.60659656450873278</v>
      </c>
      <c r="O39" s="123">
        <v>0.48657118591000992</v>
      </c>
      <c r="P39" s="123">
        <v>0.60526132972840663</v>
      </c>
      <c r="Q39" s="123">
        <v>0.44493644936139293</v>
      </c>
      <c r="R39" s="123">
        <v>0.56246757736281916</v>
      </c>
      <c r="S39" s="123">
        <v>0.42015057588129351</v>
      </c>
      <c r="T39" s="123">
        <v>0.52572705838975742</v>
      </c>
      <c r="U39" s="123">
        <v>0.49310074609075338</v>
      </c>
      <c r="V39" s="123">
        <v>0.61733880611837166</v>
      </c>
      <c r="W39" s="123">
        <v>0.57926934436476107</v>
      </c>
      <c r="X39" s="123">
        <v>0.66319066930000803</v>
      </c>
      <c r="Y39" s="123">
        <v>0.47474712969243948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2.4291781597230373</v>
      </c>
      <c r="D40" s="99">
        <v>2.4544073869866243</v>
      </c>
      <c r="E40" s="99">
        <v>2.3720549641990476</v>
      </c>
      <c r="F40" s="99">
        <v>2.538797892321258</v>
      </c>
      <c r="G40" s="99">
        <v>2.3574886710015721</v>
      </c>
      <c r="H40" s="99">
        <v>2.2483998189319925</v>
      </c>
      <c r="I40" s="99">
        <v>2.0195660534566109</v>
      </c>
      <c r="J40" s="99">
        <v>1.9490069644526529</v>
      </c>
      <c r="K40" s="99">
        <v>1.8250402722556036</v>
      </c>
      <c r="L40" s="99">
        <v>1.7695954972891328</v>
      </c>
      <c r="M40" s="99">
        <v>1.7921196030234452</v>
      </c>
      <c r="N40" s="99">
        <v>1.5244132768812444</v>
      </c>
      <c r="O40" s="99">
        <v>1.5086648279447703</v>
      </c>
      <c r="P40" s="99">
        <v>1.5344792774571065</v>
      </c>
      <c r="Q40" s="99">
        <v>1.4592819084067865</v>
      </c>
      <c r="R40" s="99">
        <v>1.5120438998183838</v>
      </c>
      <c r="S40" s="99">
        <v>1.6306893204533675</v>
      </c>
      <c r="T40" s="99">
        <v>1.6710678922341102</v>
      </c>
      <c r="U40" s="99">
        <v>1.6529629210635108</v>
      </c>
      <c r="V40" s="99">
        <v>1.6297202531797115</v>
      </c>
      <c r="W40" s="99">
        <v>1.5016592303749157</v>
      </c>
      <c r="X40" s="99">
        <v>1.309512247337135</v>
      </c>
      <c r="Y40" s="99">
        <v>1.2254730791863107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30.247519422035559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34.512252026620708</v>
      </c>
      <c r="L43" s="118">
        <f t="shared" si="14"/>
        <v>30.651852135282301</v>
      </c>
      <c r="M43" s="118">
        <f t="shared" si="14"/>
        <v>29.830260838163362</v>
      </c>
      <c r="N43" s="118">
        <f t="shared" si="14"/>
        <v>28.916100917813466</v>
      </c>
      <c r="O43" s="118">
        <f t="shared" si="14"/>
        <v>28.724318031282486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17.760084487622482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29.354821806569518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30.382482296427341</v>
      </c>
      <c r="L44" s="123">
        <f t="shared" si="17"/>
        <v>27.236987308631825</v>
      </c>
      <c r="M44" s="123">
        <f t="shared" si="17"/>
        <v>26.273705980054071</v>
      </c>
      <c r="N44" s="123">
        <f t="shared" si="17"/>
        <v>25.236681344463697</v>
      </c>
      <c r="O44" s="123">
        <f t="shared" si="17"/>
        <v>24.944619661926851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17.760084487622482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29.354821806569518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30.382482296427341</v>
      </c>
      <c r="L45" s="99">
        <v>27.236987308631825</v>
      </c>
      <c r="M45" s="99">
        <v>26.273705980054071</v>
      </c>
      <c r="N45" s="99">
        <v>25.236681344463697</v>
      </c>
      <c r="O45" s="99">
        <v>24.944619661926851</v>
      </c>
      <c r="P45" s="99">
        <v>0</v>
      </c>
      <c r="Q45" s="99">
        <v>0</v>
      </c>
      <c r="R45" s="99">
        <v>0</v>
      </c>
      <c r="S45" s="99">
        <v>0</v>
      </c>
      <c r="T45" s="99">
        <v>17.760084487622482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0.13201679322172644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3.4177853078642944</v>
      </c>
      <c r="L49" s="123">
        <v>2.7745430796794923</v>
      </c>
      <c r="M49" s="123">
        <v>2.9738401612958638</v>
      </c>
      <c r="N49" s="123">
        <v>3.072851757358408</v>
      </c>
      <c r="O49" s="123">
        <v>3.2931498048239742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6.5528980538870192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5.3324513044013413</v>
      </c>
      <c r="L50" s="99">
        <v>4.7811856199302385</v>
      </c>
      <c r="M50" s="99">
        <v>5.6250846985890393</v>
      </c>
      <c r="N50" s="99">
        <v>4.8556304052151438</v>
      </c>
      <c r="O50" s="99">
        <v>4.6583423109503199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1.0458468704172796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0.7843987551436773</v>
      </c>
      <c r="L51" s="99">
        <v>0.66300579551119077</v>
      </c>
      <c r="M51" s="99">
        <v>0.97956669598342927</v>
      </c>
      <c r="N51" s="99">
        <v>0.61144837820854692</v>
      </c>
      <c r="O51" s="99">
        <v>0.55602602482482077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1.0458468704172796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0.7843987551436773</v>
      </c>
      <c r="L52" s="102">
        <v>0.66300579551119077</v>
      </c>
      <c r="M52" s="102">
        <v>0.97956669598342927</v>
      </c>
      <c r="N52" s="102">
        <v>0.61144837820854692</v>
      </c>
      <c r="O52" s="102">
        <v>0.55602602482482077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0.76068082224431244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0.71198442232907588</v>
      </c>
      <c r="L58" s="123">
        <v>0.64032174697098332</v>
      </c>
      <c r="M58" s="123">
        <v>0.58271469681342436</v>
      </c>
      <c r="N58" s="123">
        <v>0.60656781599136045</v>
      </c>
      <c r="O58" s="123">
        <v>0.48654856453166073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2.4291781597230373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1.8250402722556036</v>
      </c>
      <c r="L59" s="99">
        <v>1.7695954972891332</v>
      </c>
      <c r="M59" s="99">
        <v>1.7921196030234454</v>
      </c>
      <c r="N59" s="99">
        <v>1.5244132768812444</v>
      </c>
      <c r="O59" s="99">
        <v>1.5086648279447705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24.777145660382118</v>
      </c>
      <c r="D62" s="118">
        <f t="shared" si="21"/>
        <v>23.217226355426369</v>
      </c>
      <c r="E62" s="118">
        <f t="shared" si="21"/>
        <v>25.100441023126177</v>
      </c>
      <c r="F62" s="118">
        <f t="shared" si="21"/>
        <v>24.867398637745129</v>
      </c>
      <c r="G62" s="118">
        <f t="shared" si="21"/>
        <v>28.527408754053553</v>
      </c>
      <c r="H62" s="118">
        <f t="shared" si="21"/>
        <v>26.29294935961444</v>
      </c>
      <c r="I62" s="118">
        <f t="shared" si="21"/>
        <v>24.835302091006081</v>
      </c>
      <c r="J62" s="118">
        <f t="shared" si="21"/>
        <v>23.606099148383048</v>
      </c>
      <c r="K62" s="118">
        <f t="shared" si="21"/>
        <v>24.341172301234106</v>
      </c>
      <c r="L62" s="118">
        <f t="shared" si="21"/>
        <v>25.9276282696067</v>
      </c>
      <c r="M62" s="118">
        <f t="shared" si="21"/>
        <v>23.750104261520285</v>
      </c>
      <c r="N62" s="118">
        <f t="shared" si="21"/>
        <v>22.456068372260134</v>
      </c>
      <c r="O62" s="118">
        <f t="shared" si="21"/>
        <v>21.275682609437872</v>
      </c>
      <c r="P62" s="118">
        <f t="shared" si="21"/>
        <v>16.638135812849423</v>
      </c>
      <c r="Q62" s="118">
        <f t="shared" si="21"/>
        <v>17.229661837473916</v>
      </c>
      <c r="R62" s="118">
        <f t="shared" ref="R62:V62" si="22">R63+R66+R68+R77</f>
        <v>16.682511778096796</v>
      </c>
      <c r="S62" s="118">
        <f t="shared" si="22"/>
        <v>16.154833862528534</v>
      </c>
      <c r="T62" s="118">
        <f t="shared" si="22"/>
        <v>14.612211673959592</v>
      </c>
      <c r="U62" s="118">
        <f t="shared" si="22"/>
        <v>13.78980707585405</v>
      </c>
      <c r="V62" s="118">
        <f t="shared" si="22"/>
        <v>12.880884983105911</v>
      </c>
      <c r="W62" s="118">
        <f t="shared" ref="W62:Y62" si="23">W63+W66+W68+W77</f>
        <v>12.802176576813423</v>
      </c>
      <c r="X62" s="118">
        <f t="shared" si="23"/>
        <v>9.6041125504876508</v>
      </c>
      <c r="Y62" s="118">
        <f t="shared" si="23"/>
        <v>7.5890197949662257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19.303745564151217</v>
      </c>
      <c r="D63" s="123">
        <f t="shared" si="24"/>
        <v>18.396014054188548</v>
      </c>
      <c r="E63" s="123">
        <f t="shared" si="24"/>
        <v>20.828315657607408</v>
      </c>
      <c r="F63" s="123">
        <f t="shared" si="24"/>
        <v>21.604835330339753</v>
      </c>
      <c r="G63" s="123">
        <f t="shared" si="24"/>
        <v>22.494032523926435</v>
      </c>
      <c r="H63" s="123">
        <f t="shared" si="24"/>
        <v>20.504373650206723</v>
      </c>
      <c r="I63" s="123">
        <f t="shared" si="24"/>
        <v>19.70948455808545</v>
      </c>
      <c r="J63" s="123">
        <f t="shared" si="24"/>
        <v>19.566511224172171</v>
      </c>
      <c r="K63" s="123">
        <f t="shared" si="24"/>
        <v>19.592724841259475</v>
      </c>
      <c r="L63" s="123">
        <f t="shared" si="24"/>
        <v>20.980931420953375</v>
      </c>
      <c r="M63" s="123">
        <f t="shared" si="24"/>
        <v>18.944752157938513</v>
      </c>
      <c r="N63" s="123">
        <f t="shared" si="24"/>
        <v>18.189910524156531</v>
      </c>
      <c r="O63" s="123">
        <f t="shared" si="24"/>
        <v>16.936470441946405</v>
      </c>
      <c r="P63" s="123">
        <f t="shared" si="24"/>
        <v>12.590014863397299</v>
      </c>
      <c r="Q63" s="123">
        <f t="shared" si="24"/>
        <v>13.44870511292129</v>
      </c>
      <c r="R63" s="123">
        <f t="shared" ref="R63:V63" si="25">SUM(R64:R65)</f>
        <v>12.743395050261315</v>
      </c>
      <c r="S63" s="123">
        <f t="shared" si="25"/>
        <v>12.235312171080199</v>
      </c>
      <c r="T63" s="123">
        <f t="shared" si="25"/>
        <v>10.985885127638902</v>
      </c>
      <c r="U63" s="123">
        <f t="shared" si="25"/>
        <v>10.061659776434265</v>
      </c>
      <c r="V63" s="123">
        <f t="shared" si="25"/>
        <v>9.3045880052190526</v>
      </c>
      <c r="W63" s="123">
        <f t="shared" ref="W63:Y63" si="26">SUM(W64:W65)</f>
        <v>9.676313239845717</v>
      </c>
      <c r="X63" s="123">
        <f t="shared" si="26"/>
        <v>7.4545538351216694</v>
      </c>
      <c r="Y63" s="123">
        <f t="shared" si="26"/>
        <v>5.5113204007871559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19.303745564151217</v>
      </c>
      <c r="D64" s="99">
        <v>18.396014054188548</v>
      </c>
      <c r="E64" s="99">
        <v>20.828315657607408</v>
      </c>
      <c r="F64" s="99">
        <v>21.604835330339753</v>
      </c>
      <c r="G64" s="99">
        <v>22.494032523926435</v>
      </c>
      <c r="H64" s="99">
        <v>20.504373650206723</v>
      </c>
      <c r="I64" s="99">
        <v>19.70948455808545</v>
      </c>
      <c r="J64" s="99">
        <v>19.566511224172171</v>
      </c>
      <c r="K64" s="99">
        <v>19.592724841259475</v>
      </c>
      <c r="L64" s="99">
        <v>20.980931420953375</v>
      </c>
      <c r="M64" s="99">
        <v>18.944752157938513</v>
      </c>
      <c r="N64" s="99">
        <v>18.189910524156531</v>
      </c>
      <c r="O64" s="99">
        <v>16.936470441946405</v>
      </c>
      <c r="P64" s="99">
        <v>12.590014863397299</v>
      </c>
      <c r="Q64" s="99">
        <v>13.44870511292129</v>
      </c>
      <c r="R64" s="99">
        <v>12.743395050261315</v>
      </c>
      <c r="S64" s="99">
        <v>12.235312171080199</v>
      </c>
      <c r="T64" s="99">
        <v>10.985885127638902</v>
      </c>
      <c r="U64" s="99">
        <v>10.061659776434265</v>
      </c>
      <c r="V64" s="99">
        <v>9.3045880052190526</v>
      </c>
      <c r="W64" s="99">
        <v>9.676313239845717</v>
      </c>
      <c r="X64" s="99">
        <v>7.4545538351216694</v>
      </c>
      <c r="Y64" s="99">
        <v>5.5113204007871559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3.5616459334960471</v>
      </c>
      <c r="D68" s="123">
        <v>2.9764422190453534</v>
      </c>
      <c r="E68" s="123">
        <v>2.6516695357755098</v>
      </c>
      <c r="F68" s="123">
        <v>1.8067036929638991</v>
      </c>
      <c r="G68" s="123">
        <v>4.131389160199503</v>
      </c>
      <c r="H68" s="123">
        <v>4.0131988417244706</v>
      </c>
      <c r="I68" s="123">
        <v>3.6812017849876462</v>
      </c>
      <c r="J68" s="123">
        <v>2.8671972518525166</v>
      </c>
      <c r="K68" s="123">
        <v>3.213589097904761</v>
      </c>
      <c r="L68" s="123">
        <v>3.6498889424447691</v>
      </c>
      <c r="M68" s="123">
        <v>3.2200335995848794</v>
      </c>
      <c r="N68" s="123">
        <v>3.0785224620037575</v>
      </c>
      <c r="O68" s="123">
        <v>3.0483345239098965</v>
      </c>
      <c r="P68" s="123">
        <v>2.8455985060617537</v>
      </c>
      <c r="Q68" s="123">
        <v>2.6742563209996386</v>
      </c>
      <c r="R68" s="123">
        <v>2.6153487662337902</v>
      </c>
      <c r="S68" s="123">
        <v>2.448609689216827</v>
      </c>
      <c r="T68" s="123">
        <v>2.2505065612370703</v>
      </c>
      <c r="U68" s="123">
        <v>2.2878259612478615</v>
      </c>
      <c r="V68" s="123">
        <v>2.1364598278792899</v>
      </c>
      <c r="W68" s="123">
        <v>1.8785969084307934</v>
      </c>
      <c r="X68" s="123">
        <v>1.2159727034399077</v>
      </c>
      <c r="Y68" s="123">
        <v>1.3106299493034073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4.5006151764814799</v>
      </c>
      <c r="D69" s="99">
        <v>4.4331993584107972</v>
      </c>
      <c r="E69" s="99">
        <v>4.3874759719134184</v>
      </c>
      <c r="F69" s="99">
        <v>4.0729368617859398</v>
      </c>
      <c r="G69" s="99">
        <v>4.137421128394176</v>
      </c>
      <c r="H69" s="99">
        <v>4.0181457812809036</v>
      </c>
      <c r="I69" s="99">
        <v>3.6901100697969054</v>
      </c>
      <c r="J69" s="99">
        <v>3.2241127862231935</v>
      </c>
      <c r="K69" s="99">
        <v>3.2730233308456329</v>
      </c>
      <c r="L69" s="99">
        <v>3.6711756225088701</v>
      </c>
      <c r="M69" s="99">
        <v>3.5535124990792273</v>
      </c>
      <c r="N69" s="99">
        <v>3.4144839299509742</v>
      </c>
      <c r="O69" s="99">
        <v>3.1395191570622849</v>
      </c>
      <c r="P69" s="99">
        <v>2.8640015902685456</v>
      </c>
      <c r="Q69" s="99">
        <v>2.6893099370691718</v>
      </c>
      <c r="R69" s="99">
        <v>2.6664669545286852</v>
      </c>
      <c r="S69" s="99">
        <v>2.5617650970744132</v>
      </c>
      <c r="T69" s="99">
        <v>2.5057211085092153</v>
      </c>
      <c r="U69" s="99">
        <v>2.397291588039856</v>
      </c>
      <c r="V69" s="99">
        <v>2.3554956577955579</v>
      </c>
      <c r="W69" s="99">
        <v>1.9875885278428509</v>
      </c>
      <c r="X69" s="99">
        <v>1.4503929787660848</v>
      </c>
      <c r="Y69" s="99">
        <v>1.3445002157723016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0.71837009190556733</v>
      </c>
      <c r="D70" s="99">
        <v>0.82716431172027238</v>
      </c>
      <c r="E70" s="99">
        <v>0.68514694806149112</v>
      </c>
      <c r="F70" s="99">
        <v>0.78801835146615518</v>
      </c>
      <c r="G70" s="99">
        <v>0.67042248608791366</v>
      </c>
      <c r="H70" s="99">
        <v>0.63544327957555358</v>
      </c>
      <c r="I70" s="99">
        <v>0.54089968121180332</v>
      </c>
      <c r="J70" s="99">
        <v>0.59381175232354433</v>
      </c>
      <c r="K70" s="99">
        <v>0.47907062364184871</v>
      </c>
      <c r="L70" s="99">
        <v>0.51771871582224605</v>
      </c>
      <c r="M70" s="99">
        <v>0.61744178344022838</v>
      </c>
      <c r="N70" s="99">
        <v>0.43299384280920017</v>
      </c>
      <c r="O70" s="99">
        <v>0.37664707929463825</v>
      </c>
      <c r="P70" s="99">
        <v>0.57719031555946732</v>
      </c>
      <c r="Q70" s="99">
        <v>0.35190403176705343</v>
      </c>
      <c r="R70" s="99">
        <v>0.33510265570772058</v>
      </c>
      <c r="S70" s="99">
        <v>0.35066123161053808</v>
      </c>
      <c r="T70" s="99">
        <v>0.31528991338714929</v>
      </c>
      <c r="U70" s="99">
        <v>0.35444341458392725</v>
      </c>
      <c r="V70" s="99">
        <v>0.38645895150747372</v>
      </c>
      <c r="W70" s="99">
        <v>0.44102126216883791</v>
      </c>
      <c r="X70" s="99">
        <v>0.15887381586334598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0.71837009190556733</v>
      </c>
      <c r="D71" s="102">
        <v>0.82716431172027238</v>
      </c>
      <c r="E71" s="102">
        <v>0.68514694806149112</v>
      </c>
      <c r="F71" s="102">
        <v>0.78801835146615518</v>
      </c>
      <c r="G71" s="102">
        <v>0.67042248608791366</v>
      </c>
      <c r="H71" s="102">
        <v>0.63544327957555358</v>
      </c>
      <c r="I71" s="102">
        <v>0.54089968121180332</v>
      </c>
      <c r="J71" s="102">
        <v>0.59381175232354433</v>
      </c>
      <c r="K71" s="102">
        <v>0.47907062364184871</v>
      </c>
      <c r="L71" s="102">
        <v>0.51771871582224605</v>
      </c>
      <c r="M71" s="102">
        <v>0.61744178344022838</v>
      </c>
      <c r="N71" s="102">
        <v>0.43299384280920017</v>
      </c>
      <c r="O71" s="102">
        <v>0.37664707929463825</v>
      </c>
      <c r="P71" s="102">
        <v>0.57719031555946732</v>
      </c>
      <c r="Q71" s="102">
        <v>0.35190403176705343</v>
      </c>
      <c r="R71" s="102">
        <v>0.33510265570772058</v>
      </c>
      <c r="S71" s="102">
        <v>0.35066123161053808</v>
      </c>
      <c r="T71" s="102">
        <v>0.31528991338714929</v>
      </c>
      <c r="U71" s="102">
        <v>0.35444341458392725</v>
      </c>
      <c r="V71" s="102">
        <v>0.38645895150747372</v>
      </c>
      <c r="W71" s="102">
        <v>0.44102126216883791</v>
      </c>
      <c r="X71" s="102">
        <v>0.15887381586334598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1.9117541627348513</v>
      </c>
      <c r="D77" s="123">
        <v>1.8447700821924669</v>
      </c>
      <c r="E77" s="123">
        <v>1.6204558297432585</v>
      </c>
      <c r="F77" s="123">
        <v>1.4558596144414753</v>
      </c>
      <c r="G77" s="123">
        <v>1.9019870699276125</v>
      </c>
      <c r="H77" s="123">
        <v>1.7753768676832444</v>
      </c>
      <c r="I77" s="123">
        <v>1.4446157479329862</v>
      </c>
      <c r="J77" s="123">
        <v>1.1723906723583599</v>
      </c>
      <c r="K77" s="123">
        <v>1.5348583620698679</v>
      </c>
      <c r="L77" s="123">
        <v>1.2968079062085547</v>
      </c>
      <c r="M77" s="123">
        <v>1.5853185039968896</v>
      </c>
      <c r="N77" s="123">
        <v>1.1876353860998468</v>
      </c>
      <c r="O77" s="123">
        <v>1.2908776435815719</v>
      </c>
      <c r="P77" s="123">
        <v>1.2025224433903712</v>
      </c>
      <c r="Q77" s="123">
        <v>1.1067004035529877</v>
      </c>
      <c r="R77" s="123">
        <v>1.3237679616016924</v>
      </c>
      <c r="S77" s="123">
        <v>1.4709120022315063</v>
      </c>
      <c r="T77" s="123">
        <v>1.3758199850836208</v>
      </c>
      <c r="U77" s="123">
        <v>1.4403213381719226</v>
      </c>
      <c r="V77" s="123">
        <v>1.4398371500075695</v>
      </c>
      <c r="W77" s="123">
        <v>1.2472664285369128</v>
      </c>
      <c r="X77" s="123">
        <v>0.93358601192607438</v>
      </c>
      <c r="Y77" s="123">
        <v>0.76706944487566253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2.1929162305529033</v>
      </c>
      <c r="D78" s="99">
        <v>2.2079674643539526</v>
      </c>
      <c r="E78" s="99">
        <v>2.1613943447195734</v>
      </c>
      <c r="F78" s="99">
        <v>2.1308600741022197</v>
      </c>
      <c r="G78" s="99">
        <v>2.1836284680925333</v>
      </c>
      <c r="H78" s="99">
        <v>2.1154841234781641</v>
      </c>
      <c r="I78" s="99">
        <v>1.7843904464906535</v>
      </c>
      <c r="J78" s="99">
        <v>1.5634720743081154</v>
      </c>
      <c r="K78" s="99">
        <v>1.5965029513886893</v>
      </c>
      <c r="L78" s="99">
        <v>1.6211396141383922</v>
      </c>
      <c r="M78" s="99">
        <v>1.6663052250440826</v>
      </c>
      <c r="N78" s="99">
        <v>1.3011130081275728</v>
      </c>
      <c r="O78" s="99">
        <v>1.412146854039529</v>
      </c>
      <c r="P78" s="99">
        <v>1.2566668170730138</v>
      </c>
      <c r="Q78" s="99">
        <v>1.3059797659628207</v>
      </c>
      <c r="R78" s="99">
        <v>1.330874037742678</v>
      </c>
      <c r="S78" s="99">
        <v>1.4874921967419679</v>
      </c>
      <c r="T78" s="99">
        <v>1.4464748617240391</v>
      </c>
      <c r="U78" s="99">
        <v>1.4529735782499784</v>
      </c>
      <c r="V78" s="99">
        <v>1.5381763658032048</v>
      </c>
      <c r="W78" s="99">
        <v>1.4329575208191851</v>
      </c>
      <c r="X78" s="99">
        <v>1.1235324493967811</v>
      </c>
      <c r="Y78" s="99">
        <v>1.0186001415001547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2.6501765921041032</v>
      </c>
      <c r="D81" s="118">
        <f t="shared" si="28"/>
        <v>2.1975803721190306</v>
      </c>
      <c r="E81" s="118">
        <f t="shared" si="28"/>
        <v>2.5183538401515078</v>
      </c>
      <c r="F81" s="118">
        <f t="shared" si="28"/>
        <v>2.7676410200096102</v>
      </c>
      <c r="G81" s="118">
        <f t="shared" si="28"/>
        <v>1.5360658931698539</v>
      </c>
      <c r="H81" s="118">
        <f t="shared" si="28"/>
        <v>1.3345047779301882</v>
      </c>
      <c r="I81" s="118">
        <f t="shared" si="28"/>
        <v>0.92094869775876009</v>
      </c>
      <c r="J81" s="118">
        <f t="shared" si="28"/>
        <v>1.8056377104459638</v>
      </c>
      <c r="K81" s="118">
        <f t="shared" si="28"/>
        <v>1.8237643210247003</v>
      </c>
      <c r="L81" s="118">
        <f t="shared" si="28"/>
        <v>1.671051444858827</v>
      </c>
      <c r="M81" s="118">
        <f t="shared" si="28"/>
        <v>1.8457549864689615</v>
      </c>
      <c r="N81" s="118">
        <f t="shared" si="28"/>
        <v>1.2652658096247749</v>
      </c>
      <c r="O81" s="118">
        <f t="shared" si="28"/>
        <v>0.92719589625061316</v>
      </c>
      <c r="P81" s="118">
        <f t="shared" si="28"/>
        <v>0.87192212103932865</v>
      </c>
      <c r="Q81" s="118">
        <f t="shared" si="28"/>
        <v>0.92824586403463094</v>
      </c>
      <c r="R81" s="118">
        <f t="shared" ref="R81:V81" si="29">R82+R85+R87+R100</f>
        <v>1.3274573038150908</v>
      </c>
      <c r="S81" s="118">
        <f t="shared" si="29"/>
        <v>1.1794546203203944</v>
      </c>
      <c r="T81" s="118">
        <f t="shared" si="29"/>
        <v>1.209495897982684</v>
      </c>
      <c r="U81" s="118">
        <f t="shared" si="29"/>
        <v>1.0475281969542114</v>
      </c>
      <c r="V81" s="118">
        <f t="shared" si="29"/>
        <v>1.1502306169027727</v>
      </c>
      <c r="W81" s="118">
        <f t="shared" ref="W81:Y81" si="30">W82+W85+W87+W100</f>
        <v>0.99554460228946851</v>
      </c>
      <c r="X81" s="118">
        <f t="shared" si="30"/>
        <v>1.0465993915471778</v>
      </c>
      <c r="Y81" s="118">
        <f t="shared" si="30"/>
        <v>0.8859754422396261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1.9071548495765929</v>
      </c>
      <c r="D87" s="123">
        <v>1.3452008992550266</v>
      </c>
      <c r="E87" s="123">
        <v>1.5170458153874096</v>
      </c>
      <c r="F87" s="123">
        <v>1.8274124176983042</v>
      </c>
      <c r="G87" s="123">
        <v>0.88655296788066351</v>
      </c>
      <c r="H87" s="123">
        <v>0.72773889768790356</v>
      </c>
      <c r="I87" s="123">
        <v>0.3577321161686472</v>
      </c>
      <c r="J87" s="123">
        <v>0.79687369141115438</v>
      </c>
      <c r="K87" s="123">
        <v>1.1342601821055902</v>
      </c>
      <c r="L87" s="123">
        <v>1.0443483426911311</v>
      </c>
      <c r="M87" s="123">
        <v>1.2815757418182196</v>
      </c>
      <c r="N87" s="123">
        <v>0.69481904932432748</v>
      </c>
      <c r="O87" s="123">
        <v>0.46995517405374643</v>
      </c>
      <c r="P87" s="123">
        <v>0.3065193406898345</v>
      </c>
      <c r="Q87" s="123">
        <v>0.5119030221016746</v>
      </c>
      <c r="R87" s="123">
        <v>0.7999509947837542</v>
      </c>
      <c r="S87" s="123">
        <v>0.77547447519685953</v>
      </c>
      <c r="T87" s="123">
        <v>0.70329951427703008</v>
      </c>
      <c r="U87" s="123">
        <v>0.5732908623129217</v>
      </c>
      <c r="V87" s="123">
        <v>0.56850412137494777</v>
      </c>
      <c r="W87" s="123">
        <v>0.44966035893860906</v>
      </c>
      <c r="X87" s="123">
        <v>0.44668271386908992</v>
      </c>
      <c r="Y87" s="123">
        <v>0.43759172800793789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4.974166393379396</v>
      </c>
      <c r="D92" s="102">
        <v>4.8761932090419391</v>
      </c>
      <c r="E92" s="102">
        <v>4.7405206950615204</v>
      </c>
      <c r="F92" s="102">
        <v>5.3124399320205598</v>
      </c>
      <c r="G92" s="102">
        <v>4.7739728693861769</v>
      </c>
      <c r="H92" s="102">
        <v>4.6141964619556841</v>
      </c>
      <c r="I92" s="102">
        <v>4.1500406775012317</v>
      </c>
      <c r="J92" s="102">
        <v>3.8989742649460077</v>
      </c>
      <c r="K92" s="102">
        <v>3.874229284539529</v>
      </c>
      <c r="L92" s="102">
        <v>4.1498960032178172</v>
      </c>
      <c r="M92" s="102">
        <v>4.5173113811039656</v>
      </c>
      <c r="N92" s="102">
        <v>4.0754373493125993</v>
      </c>
      <c r="O92" s="102">
        <v>3.7338805013964516</v>
      </c>
      <c r="P92" s="102">
        <v>3.2586379918824346</v>
      </c>
      <c r="Q92" s="102">
        <v>3.1579150090075649</v>
      </c>
      <c r="R92" s="102">
        <v>3.1333758073114213</v>
      </c>
      <c r="S92" s="102">
        <v>3.1087450744542835</v>
      </c>
      <c r="T92" s="102">
        <v>3.0339169738819525</v>
      </c>
      <c r="U92" s="102">
        <v>2.8199783452940035</v>
      </c>
      <c r="V92" s="102">
        <v>2.5816933385612013</v>
      </c>
      <c r="W92" s="102">
        <v>2.2049093882506243</v>
      </c>
      <c r="X92" s="102">
        <v>1.8267652487437847</v>
      </c>
      <c r="Y92" s="102">
        <v>1.6731776069393334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0.79389921931450658</v>
      </c>
      <c r="D93" s="105">
        <v>0.90971100084201917</v>
      </c>
      <c r="E93" s="105">
        <v>0.73970235721355937</v>
      </c>
      <c r="F93" s="105">
        <v>1.0291577832752037</v>
      </c>
      <c r="G93" s="105">
        <v>0.77318267851935008</v>
      </c>
      <c r="H93" s="105">
        <v>0.72897806937869492</v>
      </c>
      <c r="I93" s="105">
        <v>0.60680548956282787</v>
      </c>
      <c r="J93" s="105">
        <v>0.71951987590198174</v>
      </c>
      <c r="K93" s="105">
        <v>0.56701667749293772</v>
      </c>
      <c r="L93" s="105">
        <v>0.58075891810176927</v>
      </c>
      <c r="M93" s="105">
        <v>0.7870553495167385</v>
      </c>
      <c r="N93" s="105">
        <v>0.51558455797330383</v>
      </c>
      <c r="O93" s="105">
        <v>0.44661737937877</v>
      </c>
      <c r="P93" s="105">
        <v>0.65420440270568347</v>
      </c>
      <c r="Q93" s="105">
        <v>0.41125346759581127</v>
      </c>
      <c r="R93" s="105">
        <v>0.39113235268471602</v>
      </c>
      <c r="S93" s="105">
        <v>0.42527980264394127</v>
      </c>
      <c r="T93" s="105">
        <v>0.38143949925022252</v>
      </c>
      <c r="U93" s="105">
        <v>0.41559387370531709</v>
      </c>
      <c r="V93" s="105">
        <v>0.41847898568210934</v>
      </c>
      <c r="W93" s="105">
        <v>0.47674257012633403</v>
      </c>
      <c r="X93" s="105">
        <v>0.20046497773779079</v>
      </c>
      <c r="Y93" s="105">
        <v>0.34200695526460329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0.79389921931450658</v>
      </c>
      <c r="D94" s="99">
        <v>0.90971100084201917</v>
      </c>
      <c r="E94" s="99">
        <v>0.73970235721355937</v>
      </c>
      <c r="F94" s="99">
        <v>1.0291577832752037</v>
      </c>
      <c r="G94" s="99">
        <v>0.77318267851935008</v>
      </c>
      <c r="H94" s="99">
        <v>0.72897806937869492</v>
      </c>
      <c r="I94" s="99">
        <v>0.60680548956282787</v>
      </c>
      <c r="J94" s="99">
        <v>0.71951987590198174</v>
      </c>
      <c r="K94" s="99">
        <v>0.56701667749293772</v>
      </c>
      <c r="L94" s="99">
        <v>0.58075891810176927</v>
      </c>
      <c r="M94" s="99">
        <v>0.7870553495167385</v>
      </c>
      <c r="N94" s="99">
        <v>0.51558455797330383</v>
      </c>
      <c r="O94" s="99">
        <v>0.44661737937877</v>
      </c>
      <c r="P94" s="99">
        <v>0.65420440270568347</v>
      </c>
      <c r="Q94" s="99">
        <v>0.41125346759581127</v>
      </c>
      <c r="R94" s="99">
        <v>0.39113235268471602</v>
      </c>
      <c r="S94" s="99">
        <v>0.42527980264394127</v>
      </c>
      <c r="T94" s="99">
        <v>0.38143949925022252</v>
      </c>
      <c r="U94" s="99">
        <v>0.41559387370531709</v>
      </c>
      <c r="V94" s="99">
        <v>0.41847898568210934</v>
      </c>
      <c r="W94" s="99">
        <v>0.47674257012633403</v>
      </c>
      <c r="X94" s="99">
        <v>0.20046497773779079</v>
      </c>
      <c r="Y94" s="99">
        <v>0.34200695526460329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0.74302174252751041</v>
      </c>
      <c r="D100" s="123">
        <v>0.85237947286400384</v>
      </c>
      <c r="E100" s="123">
        <v>1.0013080247640984</v>
      </c>
      <c r="F100" s="123">
        <v>0.94022860231130578</v>
      </c>
      <c r="G100" s="123">
        <v>0.64951292528919047</v>
      </c>
      <c r="H100" s="123">
        <v>0.60676588024228451</v>
      </c>
      <c r="I100" s="123">
        <v>0.5632165815901129</v>
      </c>
      <c r="J100" s="123">
        <v>1.0087640190348093</v>
      </c>
      <c r="K100" s="123">
        <v>0.68950413891911</v>
      </c>
      <c r="L100" s="123">
        <v>0.62670310216769598</v>
      </c>
      <c r="M100" s="123">
        <v>0.56417924465074198</v>
      </c>
      <c r="N100" s="123">
        <v>0.57044676030044739</v>
      </c>
      <c r="O100" s="123">
        <v>0.45724072219686673</v>
      </c>
      <c r="P100" s="123">
        <v>0.56540278034949409</v>
      </c>
      <c r="Q100" s="123">
        <v>0.4163428419329564</v>
      </c>
      <c r="R100" s="123">
        <v>0.52750630903133655</v>
      </c>
      <c r="S100" s="123">
        <v>0.40398014512353492</v>
      </c>
      <c r="T100" s="123">
        <v>0.5061963837056539</v>
      </c>
      <c r="U100" s="123">
        <v>0.47423733464128975</v>
      </c>
      <c r="V100" s="123">
        <v>0.58172649552782496</v>
      </c>
      <c r="W100" s="123">
        <v>0.54588424335085939</v>
      </c>
      <c r="X100" s="123">
        <v>0.59991667767808787</v>
      </c>
      <c r="Y100" s="123">
        <v>0.44838371423168821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2.4291781597230369</v>
      </c>
      <c r="D102" s="99">
        <v>2.4544073869866243</v>
      </c>
      <c r="E102" s="99">
        <v>2.3720549641990476</v>
      </c>
      <c r="F102" s="99">
        <v>2.538797892321258</v>
      </c>
      <c r="G102" s="99">
        <v>2.3574886710015721</v>
      </c>
      <c r="H102" s="99">
        <v>2.2483998189319916</v>
      </c>
      <c r="I102" s="99">
        <v>2.0195660534566109</v>
      </c>
      <c r="J102" s="99">
        <v>1.9490069644526526</v>
      </c>
      <c r="K102" s="99">
        <v>1.8250402722556034</v>
      </c>
      <c r="L102" s="99">
        <v>1.7695954972891328</v>
      </c>
      <c r="M102" s="99">
        <v>1.7921196030234448</v>
      </c>
      <c r="N102" s="99">
        <v>1.5244132768812444</v>
      </c>
      <c r="O102" s="99">
        <v>1.5086648279447703</v>
      </c>
      <c r="P102" s="99">
        <v>1.5344792774571063</v>
      </c>
      <c r="Q102" s="99">
        <v>1.4592819084067861</v>
      </c>
      <c r="R102" s="99">
        <v>1.5120438998183838</v>
      </c>
      <c r="S102" s="99">
        <v>1.6306893204533675</v>
      </c>
      <c r="T102" s="99">
        <v>1.6710678922341102</v>
      </c>
      <c r="U102" s="99">
        <v>1.6529629210635106</v>
      </c>
      <c r="V102" s="99">
        <v>1.6297202531797115</v>
      </c>
      <c r="W102" s="99">
        <v>1.5016592303749159</v>
      </c>
      <c r="X102" s="99">
        <v>1.3095122473371348</v>
      </c>
      <c r="Y102" s="99">
        <v>1.2254730791863109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0.7759874676893036</v>
      </c>
      <c r="D105" s="118">
        <f t="shared" si="35"/>
        <v>0.88106931840545477</v>
      </c>
      <c r="E105" s="118">
        <f t="shared" si="35"/>
        <v>0.99875998492591478</v>
      </c>
      <c r="F105" s="118">
        <f t="shared" si="35"/>
        <v>0.99738488626906563</v>
      </c>
      <c r="G105" s="118">
        <f t="shared" si="35"/>
        <v>0.68911207306199818</v>
      </c>
      <c r="H105" s="118">
        <f t="shared" si="35"/>
        <v>0.63945315951276827</v>
      </c>
      <c r="I105" s="118">
        <f t="shared" si="35"/>
        <v>0.58296752058541346</v>
      </c>
      <c r="J105" s="118">
        <f t="shared" si="35"/>
        <v>1.1016126320819342</v>
      </c>
      <c r="K105" s="118">
        <f t="shared" si="35"/>
        <v>0.651800097234144</v>
      </c>
      <c r="L105" s="118">
        <f t="shared" si="35"/>
        <v>0</v>
      </c>
      <c r="M105" s="118">
        <f t="shared" si="35"/>
        <v>0.59737320100781499</v>
      </c>
      <c r="N105" s="118">
        <f t="shared" si="35"/>
        <v>0.59489298609999786</v>
      </c>
      <c r="O105" s="118">
        <f t="shared" si="35"/>
        <v>0.50288827598159003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0.58801707215159382</v>
      </c>
      <c r="S105" s="118">
        <f t="shared" si="36"/>
        <v>0.43485048545423138</v>
      </c>
      <c r="T105" s="118">
        <f t="shared" si="36"/>
        <v>0.50132036767023302</v>
      </c>
      <c r="U105" s="118">
        <f t="shared" si="36"/>
        <v>0.47989246095392252</v>
      </c>
      <c r="V105" s="118">
        <f t="shared" si="36"/>
        <v>0.62312833209812513</v>
      </c>
      <c r="W105" s="118">
        <f t="shared" ref="W105:Y105" si="37">W106+W109+W111+W120</f>
        <v>0.54605790195451476</v>
      </c>
      <c r="X105" s="118">
        <f t="shared" si="37"/>
        <v>0.67459721832519082</v>
      </c>
      <c r="Y105" s="118">
        <f t="shared" si="37"/>
        <v>0.46684688730907081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0.7759874676893036</v>
      </c>
      <c r="D120" s="123">
        <v>0.88106931840545477</v>
      </c>
      <c r="E120" s="123">
        <v>0.99875998492591478</v>
      </c>
      <c r="F120" s="123">
        <v>0.99738488626906563</v>
      </c>
      <c r="G120" s="123">
        <v>0.68911207306199818</v>
      </c>
      <c r="H120" s="123">
        <v>0.63945315951276827</v>
      </c>
      <c r="I120" s="123">
        <v>0.58296752058541346</v>
      </c>
      <c r="J120" s="123">
        <v>1.1016126320819342</v>
      </c>
      <c r="K120" s="123">
        <v>0.651800097234144</v>
      </c>
      <c r="L120" s="123">
        <v>0</v>
      </c>
      <c r="M120" s="123">
        <v>0.59737320100781499</v>
      </c>
      <c r="N120" s="123">
        <v>0.59489298609999786</v>
      </c>
      <c r="O120" s="123">
        <v>0.50288827598159003</v>
      </c>
      <c r="P120" s="123">
        <v>0</v>
      </c>
      <c r="Q120" s="123">
        <v>0</v>
      </c>
      <c r="R120" s="123">
        <v>0.58801707215159382</v>
      </c>
      <c r="S120" s="123">
        <v>0.43485048545423138</v>
      </c>
      <c r="T120" s="123">
        <v>0.50132036767023302</v>
      </c>
      <c r="U120" s="123">
        <v>0.47989246095392252</v>
      </c>
      <c r="V120" s="123">
        <v>0.62312833209812513</v>
      </c>
      <c r="W120" s="123">
        <v>0.54605790195451476</v>
      </c>
      <c r="X120" s="123">
        <v>0.67459721832519082</v>
      </c>
      <c r="Y120" s="123">
        <v>0.46684688730907081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2.4291781597230373</v>
      </c>
      <c r="D121" s="99">
        <v>2.4544073869866239</v>
      </c>
      <c r="E121" s="99">
        <v>2.3720549641990476</v>
      </c>
      <c r="F121" s="99">
        <v>2.538797892321258</v>
      </c>
      <c r="G121" s="99">
        <v>2.357488671001573</v>
      </c>
      <c r="H121" s="99">
        <v>2.2483998189319916</v>
      </c>
      <c r="I121" s="99">
        <v>2.0195660534566109</v>
      </c>
      <c r="J121" s="99">
        <v>1.9490069644526526</v>
      </c>
      <c r="K121" s="99">
        <v>1.8250402722556034</v>
      </c>
      <c r="L121" s="99">
        <v>0</v>
      </c>
      <c r="M121" s="99">
        <v>1.7921196030234452</v>
      </c>
      <c r="N121" s="99">
        <v>1.5244132768812444</v>
      </c>
      <c r="O121" s="99">
        <v>1.5086648279447703</v>
      </c>
      <c r="P121" s="99">
        <v>0</v>
      </c>
      <c r="Q121" s="99">
        <v>0</v>
      </c>
      <c r="R121" s="99">
        <v>1.5120438998183843</v>
      </c>
      <c r="S121" s="99">
        <v>1.6306893204533677</v>
      </c>
      <c r="T121" s="99">
        <v>1.6710678922341102</v>
      </c>
      <c r="U121" s="99">
        <v>1.6529629210635111</v>
      </c>
      <c r="V121" s="99">
        <v>1.6297202531797117</v>
      </c>
      <c r="W121" s="99">
        <v>1.5016592303749157</v>
      </c>
      <c r="X121" s="99">
        <v>1.309512247337135</v>
      </c>
      <c r="Y121" s="99">
        <v>1.2254730791863109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0.99695691840683875</v>
      </c>
      <c r="G124" s="118">
        <f t="shared" si="42"/>
        <v>0.67616327464514281</v>
      </c>
      <c r="H124" s="118">
        <f t="shared" si="42"/>
        <v>0.63541734013295426</v>
      </c>
      <c r="I124" s="118">
        <f t="shared" si="42"/>
        <v>0</v>
      </c>
      <c r="J124" s="118">
        <f t="shared" si="42"/>
        <v>1.1039175446659828</v>
      </c>
      <c r="K124" s="118">
        <f t="shared" si="42"/>
        <v>0.71199878450352916</v>
      </c>
      <c r="L124" s="118">
        <f t="shared" si="42"/>
        <v>0.64030770473655818</v>
      </c>
      <c r="M124" s="118">
        <f t="shared" si="42"/>
        <v>0.58272027703739937</v>
      </c>
      <c r="N124" s="118">
        <f t="shared" si="42"/>
        <v>0.6065814287700787</v>
      </c>
      <c r="O124" s="118">
        <f t="shared" si="42"/>
        <v>0.48654659333384376</v>
      </c>
      <c r="P124" s="118">
        <f t="shared" si="42"/>
        <v>0.60521769601319564</v>
      </c>
      <c r="Q124" s="118">
        <f t="shared" si="42"/>
        <v>0.44490874922080292</v>
      </c>
      <c r="R124" s="118">
        <f t="shared" ref="R124:V124" si="43">R125+R128+R130+R139</f>
        <v>0.56249291798654766</v>
      </c>
      <c r="S124" s="118">
        <f t="shared" si="43"/>
        <v>0.4202365451888872</v>
      </c>
      <c r="T124" s="118">
        <f t="shared" si="43"/>
        <v>0.52565020643073312</v>
      </c>
      <c r="U124" s="118">
        <f t="shared" si="43"/>
        <v>0.49308659361497442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0.47472973315953088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0.99695691840683875</v>
      </c>
      <c r="G139" s="123">
        <v>0.67616327464514281</v>
      </c>
      <c r="H139" s="123">
        <v>0.63541734013295426</v>
      </c>
      <c r="I139" s="123">
        <v>0</v>
      </c>
      <c r="J139" s="123">
        <v>1.1039175446659828</v>
      </c>
      <c r="K139" s="123">
        <v>0.71199878450352916</v>
      </c>
      <c r="L139" s="123">
        <v>0.64030770473655818</v>
      </c>
      <c r="M139" s="123">
        <v>0.58272027703739937</v>
      </c>
      <c r="N139" s="123">
        <v>0.6065814287700787</v>
      </c>
      <c r="O139" s="123">
        <v>0.48654659333384376</v>
      </c>
      <c r="P139" s="123">
        <v>0.60521769601319564</v>
      </c>
      <c r="Q139" s="123">
        <v>0.44490874922080292</v>
      </c>
      <c r="R139" s="123">
        <v>0.56249291798654766</v>
      </c>
      <c r="S139" s="123">
        <v>0.4202365451888872</v>
      </c>
      <c r="T139" s="123">
        <v>0.52565020643073312</v>
      </c>
      <c r="U139" s="123">
        <v>0.49308659361497442</v>
      </c>
      <c r="V139" s="123">
        <v>0</v>
      </c>
      <c r="W139" s="123">
        <v>0</v>
      </c>
      <c r="X139" s="123">
        <v>0</v>
      </c>
      <c r="Y139" s="123">
        <v>0.47472973315953088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2.538797892321258</v>
      </c>
      <c r="G140" s="99">
        <v>2.3574886710015726</v>
      </c>
      <c r="H140" s="99">
        <v>2.248399818931992</v>
      </c>
      <c r="I140" s="99">
        <v>0</v>
      </c>
      <c r="J140" s="99">
        <v>1.9490069644526529</v>
      </c>
      <c r="K140" s="99">
        <v>1.8250402722556036</v>
      </c>
      <c r="L140" s="99">
        <v>1.7695954972891323</v>
      </c>
      <c r="M140" s="99">
        <v>1.7921196030234452</v>
      </c>
      <c r="N140" s="99">
        <v>1.5244132768812442</v>
      </c>
      <c r="O140" s="99">
        <v>1.5086648279447703</v>
      </c>
      <c r="P140" s="99">
        <v>1.5344792774571065</v>
      </c>
      <c r="Q140" s="99">
        <v>1.4592819084067861</v>
      </c>
      <c r="R140" s="99">
        <v>1.5120438998183838</v>
      </c>
      <c r="S140" s="99">
        <v>1.6306893204533675</v>
      </c>
      <c r="T140" s="99">
        <v>1.6710678922341098</v>
      </c>
      <c r="U140" s="99">
        <v>1.6529629210635108</v>
      </c>
      <c r="V140" s="99">
        <v>0</v>
      </c>
      <c r="W140" s="99">
        <v>0</v>
      </c>
      <c r="X140" s="99">
        <v>0</v>
      </c>
      <c r="Y140" s="99">
        <v>1.2254730791863107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2.7544713502994878</v>
      </c>
      <c r="D143" s="118">
        <f t="shared" si="49"/>
        <v>2.356449778012609</v>
      </c>
      <c r="E143" s="118">
        <f t="shared" si="49"/>
        <v>2.7547635627727551</v>
      </c>
      <c r="F143" s="118">
        <f t="shared" si="49"/>
        <v>3.212550623000956</v>
      </c>
      <c r="G143" s="118">
        <f t="shared" si="49"/>
        <v>1.6395917544501248</v>
      </c>
      <c r="H143" s="118">
        <f t="shared" si="49"/>
        <v>1.4219775689872125</v>
      </c>
      <c r="I143" s="118">
        <f t="shared" si="49"/>
        <v>0.97549522421941615</v>
      </c>
      <c r="J143" s="118">
        <f t="shared" si="49"/>
        <v>2.0309179559364248</v>
      </c>
      <c r="K143" s="118">
        <f t="shared" si="49"/>
        <v>1.922851279181327</v>
      </c>
      <c r="L143" s="118">
        <f t="shared" si="49"/>
        <v>1.7388666861882416</v>
      </c>
      <c r="M143" s="118">
        <f t="shared" si="49"/>
        <v>1.9896425596229808</v>
      </c>
      <c r="N143" s="118">
        <f t="shared" si="49"/>
        <v>1.3767399355767456</v>
      </c>
      <c r="O143" s="118">
        <f t="shared" si="49"/>
        <v>1.0011659177502636</v>
      </c>
      <c r="P143" s="118">
        <f t="shared" si="49"/>
        <v>0.93281841312971947</v>
      </c>
      <c r="Q143" s="118">
        <f t="shared" si="49"/>
        <v>1.0043629715270048</v>
      </c>
      <c r="R143" s="118">
        <f t="shared" ref="R143:V143" si="50">R144+R146+R148+R157</f>
        <v>1.4718355786484163</v>
      </c>
      <c r="S143" s="118">
        <f t="shared" si="50"/>
        <v>1.3441161366256484</v>
      </c>
      <c r="T143" s="118">
        <f t="shared" si="50"/>
        <v>1.3520800466052976</v>
      </c>
      <c r="U143" s="118">
        <f t="shared" si="50"/>
        <v>1.1954415024737755</v>
      </c>
      <c r="V143" s="118">
        <f t="shared" si="50"/>
        <v>1.3643751536530702</v>
      </c>
      <c r="W143" s="118">
        <f t="shared" ref="W143:Y143" si="51">W144+W146+W148+W157</f>
        <v>1.2974318973061914</v>
      </c>
      <c r="X143" s="118">
        <f t="shared" si="51"/>
        <v>1.4456994001447354</v>
      </c>
      <c r="Y143" s="118">
        <f t="shared" si="51"/>
        <v>1.0224727939833673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1.9941276931305734</v>
      </c>
      <c r="D148" s="123">
        <v>1.4783258662878054</v>
      </c>
      <c r="E148" s="123">
        <v>1.7155380837023331</v>
      </c>
      <c r="F148" s="123">
        <v>2.2156295762719824</v>
      </c>
      <c r="G148" s="123">
        <v>0.96344215166197367</v>
      </c>
      <c r="H148" s="123">
        <v>0.78623775213556524</v>
      </c>
      <c r="I148" s="123">
        <v>0.38238846502583895</v>
      </c>
      <c r="J148" s="123">
        <v>0.92726024382894978</v>
      </c>
      <c r="K148" s="123">
        <v>1.210823589530174</v>
      </c>
      <c r="L148" s="123">
        <v>1.0985625082775583</v>
      </c>
      <c r="M148" s="123">
        <v>1.4068676055812528</v>
      </c>
      <c r="N148" s="123">
        <v>0.7702238183096074</v>
      </c>
      <c r="O148" s="123">
        <v>0.5147072303305722</v>
      </c>
      <c r="P148" s="123">
        <v>0.3275558687317715</v>
      </c>
      <c r="Q148" s="123">
        <v>0.55953307289350318</v>
      </c>
      <c r="R148" s="123">
        <v>0.90942636211143768</v>
      </c>
      <c r="S148" s="123">
        <v>0.92398104278315907</v>
      </c>
      <c r="T148" s="123">
        <v>0.82656684559591298</v>
      </c>
      <c r="U148" s="123">
        <v>0.70232509659184195</v>
      </c>
      <c r="V148" s="123">
        <v>0.74706925683523662</v>
      </c>
      <c r="W148" s="123">
        <v>0.71818960175909863</v>
      </c>
      <c r="X148" s="123">
        <v>0.78251687812017534</v>
      </c>
      <c r="Y148" s="123">
        <v>0.54773727459601818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4.9741663933793943</v>
      </c>
      <c r="D149" s="99">
        <v>4.8761932090419382</v>
      </c>
      <c r="E149" s="99">
        <v>4.7405206950615195</v>
      </c>
      <c r="F149" s="99">
        <v>5.3124399320205606</v>
      </c>
      <c r="G149" s="99">
        <v>4.7739728693861769</v>
      </c>
      <c r="H149" s="99">
        <v>4.6141964619556841</v>
      </c>
      <c r="I149" s="99">
        <v>4.1500406775012317</v>
      </c>
      <c r="J149" s="99">
        <v>3.8989742649460077</v>
      </c>
      <c r="K149" s="99">
        <v>3.8742292845395276</v>
      </c>
      <c r="L149" s="99">
        <v>4.1498960032178163</v>
      </c>
      <c r="M149" s="99">
        <v>4.5173113811039656</v>
      </c>
      <c r="N149" s="99">
        <v>4.0754373493125993</v>
      </c>
      <c r="O149" s="99">
        <v>3.7338805013964511</v>
      </c>
      <c r="P149" s="99">
        <v>3.2586379918824333</v>
      </c>
      <c r="Q149" s="99">
        <v>3.1579150090075649</v>
      </c>
      <c r="R149" s="99">
        <v>3.1333758073114213</v>
      </c>
      <c r="S149" s="99">
        <v>3.1087450744542831</v>
      </c>
      <c r="T149" s="99">
        <v>3.0339169738819525</v>
      </c>
      <c r="U149" s="99">
        <v>2.8199783452940039</v>
      </c>
      <c r="V149" s="99">
        <v>2.5816933385612013</v>
      </c>
      <c r="W149" s="99">
        <v>2.2049093882506239</v>
      </c>
      <c r="X149" s="99">
        <v>1.8267652487437847</v>
      </c>
      <c r="Y149" s="99">
        <v>1.6731776069393332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1.0291577832752035</v>
      </c>
      <c r="G150" s="99">
        <v>0.77318267851935019</v>
      </c>
      <c r="H150" s="99">
        <v>0.72897806937869514</v>
      </c>
      <c r="I150" s="99">
        <v>0.60680548956282787</v>
      </c>
      <c r="J150" s="99">
        <v>0.71951987590198174</v>
      </c>
      <c r="K150" s="99">
        <v>0.5670166774929376</v>
      </c>
      <c r="L150" s="99">
        <v>0.58075891810176927</v>
      </c>
      <c r="M150" s="99">
        <v>0.7870553495167385</v>
      </c>
      <c r="N150" s="99">
        <v>0.51558455797330371</v>
      </c>
      <c r="O150" s="99">
        <v>0.44661737937876989</v>
      </c>
      <c r="P150" s="99">
        <v>0.65420440270568359</v>
      </c>
      <c r="Q150" s="99">
        <v>0.41125346759581127</v>
      </c>
      <c r="R150" s="99">
        <v>0.39113235268471613</v>
      </c>
      <c r="S150" s="99">
        <v>0.42527980264394122</v>
      </c>
      <c r="T150" s="99">
        <v>0.38143949925022252</v>
      </c>
      <c r="U150" s="99">
        <v>0.41559387370531692</v>
      </c>
      <c r="V150" s="99">
        <v>0.41847898568210928</v>
      </c>
      <c r="W150" s="99">
        <v>0.47674257012633409</v>
      </c>
      <c r="X150" s="99">
        <v>0.20046497773779087</v>
      </c>
      <c r="Y150" s="99">
        <v>0.34200695526460329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1.0291577832752035</v>
      </c>
      <c r="G151" s="102">
        <v>0.77318267851935019</v>
      </c>
      <c r="H151" s="102">
        <v>0.72897806937869514</v>
      </c>
      <c r="I151" s="102">
        <v>0.60680548956282787</v>
      </c>
      <c r="J151" s="102">
        <v>0.71951987590198174</v>
      </c>
      <c r="K151" s="102">
        <v>0.5670166774929376</v>
      </c>
      <c r="L151" s="102">
        <v>0.58075891810176927</v>
      </c>
      <c r="M151" s="102">
        <v>0.7870553495167385</v>
      </c>
      <c r="N151" s="102">
        <v>0.51558455797330371</v>
      </c>
      <c r="O151" s="102">
        <v>0.44661737937876989</v>
      </c>
      <c r="P151" s="102">
        <v>0.65420440270568359</v>
      </c>
      <c r="Q151" s="102">
        <v>0.41125346759581127</v>
      </c>
      <c r="R151" s="102">
        <v>0.39113235268471613</v>
      </c>
      <c r="S151" s="102">
        <v>0.42527980264394122</v>
      </c>
      <c r="T151" s="102">
        <v>0.38143949925022252</v>
      </c>
      <c r="U151" s="102">
        <v>0.41559387370531692</v>
      </c>
      <c r="V151" s="102">
        <v>0.41847898568210928</v>
      </c>
      <c r="W151" s="102">
        <v>0.47674257012633409</v>
      </c>
      <c r="X151" s="102">
        <v>0.20046497773779087</v>
      </c>
      <c r="Y151" s="102">
        <v>0.34200695526460329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0.76034365716891461</v>
      </c>
      <c r="D157" s="123">
        <v>0.87812391172480364</v>
      </c>
      <c r="E157" s="123">
        <v>1.0392254790704218</v>
      </c>
      <c r="F157" s="123">
        <v>0.99692104672897353</v>
      </c>
      <c r="G157" s="123">
        <v>0.67614960278815128</v>
      </c>
      <c r="H157" s="123">
        <v>0.63573981685164715</v>
      </c>
      <c r="I157" s="123">
        <v>0.59310675919357714</v>
      </c>
      <c r="J157" s="123">
        <v>1.1036577121074751</v>
      </c>
      <c r="K157" s="123">
        <v>0.71202768965115293</v>
      </c>
      <c r="L157" s="123">
        <v>0.64030417791068317</v>
      </c>
      <c r="M157" s="123">
        <v>0.58277495404172808</v>
      </c>
      <c r="N157" s="123">
        <v>0.60651611726713806</v>
      </c>
      <c r="O157" s="123">
        <v>0.4864586874196915</v>
      </c>
      <c r="P157" s="123">
        <v>0.60526254439794802</v>
      </c>
      <c r="Q157" s="123">
        <v>0.4448298986335017</v>
      </c>
      <c r="R157" s="123">
        <v>0.56240921653697851</v>
      </c>
      <c r="S157" s="123">
        <v>0.42013509384248932</v>
      </c>
      <c r="T157" s="123">
        <v>0.52551320100938459</v>
      </c>
      <c r="U157" s="123">
        <v>0.49311640588193345</v>
      </c>
      <c r="V157" s="123">
        <v>0.61730589681783354</v>
      </c>
      <c r="W157" s="123">
        <v>0.57924229554709272</v>
      </c>
      <c r="X157" s="123">
        <v>0.66318252202455996</v>
      </c>
      <c r="Y157" s="123">
        <v>0.4747355193873492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2.4291781597230369</v>
      </c>
      <c r="D158" s="99">
        <v>2.4544073869866239</v>
      </c>
      <c r="E158" s="99">
        <v>2.3720549641990476</v>
      </c>
      <c r="F158" s="99">
        <v>2.538797892321258</v>
      </c>
      <c r="G158" s="99">
        <v>2.3574886710015721</v>
      </c>
      <c r="H158" s="99">
        <v>2.2483998189319916</v>
      </c>
      <c r="I158" s="99">
        <v>2.0195660534566109</v>
      </c>
      <c r="J158" s="99">
        <v>1.9490069644526533</v>
      </c>
      <c r="K158" s="99">
        <v>1.8250402722556034</v>
      </c>
      <c r="L158" s="99">
        <v>1.7695954972891328</v>
      </c>
      <c r="M158" s="99">
        <v>1.7921196030234448</v>
      </c>
      <c r="N158" s="99">
        <v>1.5244132768812444</v>
      </c>
      <c r="O158" s="99">
        <v>1.5086648279447703</v>
      </c>
      <c r="P158" s="99">
        <v>1.5344792774571068</v>
      </c>
      <c r="Q158" s="99">
        <v>1.4592819084067865</v>
      </c>
      <c r="R158" s="99">
        <v>1.5120438998183843</v>
      </c>
      <c r="S158" s="99">
        <v>1.6306893204533677</v>
      </c>
      <c r="T158" s="99">
        <v>1.6710678922341102</v>
      </c>
      <c r="U158" s="99">
        <v>1.6529629210635108</v>
      </c>
      <c r="V158" s="99">
        <v>1.6297202531797113</v>
      </c>
      <c r="W158" s="99">
        <v>1.5016592303749157</v>
      </c>
      <c r="X158" s="99">
        <v>1.3095122473371348</v>
      </c>
      <c r="Y158" s="99">
        <v>1.2254730791863107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2.7551056818150426</v>
      </c>
      <c r="D161" s="118">
        <f t="shared" si="54"/>
        <v>2.356322676681275</v>
      </c>
      <c r="E161" s="118">
        <f t="shared" si="54"/>
        <v>2.7538613865791581</v>
      </c>
      <c r="F161" s="118">
        <f t="shared" si="54"/>
        <v>3.2127740522055657</v>
      </c>
      <c r="G161" s="118">
        <f t="shared" si="54"/>
        <v>1.6389304299128449</v>
      </c>
      <c r="H161" s="118">
        <f t="shared" si="54"/>
        <v>1.4228784207978418</v>
      </c>
      <c r="I161" s="118">
        <f t="shared" si="54"/>
        <v>0.97454003738194606</v>
      </c>
      <c r="J161" s="118">
        <f t="shared" si="54"/>
        <v>2.0311387281808297</v>
      </c>
      <c r="K161" s="118">
        <f t="shared" si="54"/>
        <v>1.9231107842687716</v>
      </c>
      <c r="L161" s="118">
        <f t="shared" si="54"/>
        <v>1.739040296613811</v>
      </c>
      <c r="M161" s="118">
        <f t="shared" si="54"/>
        <v>1.9895706063651946</v>
      </c>
      <c r="N161" s="118">
        <f t="shared" si="54"/>
        <v>1.37685546513034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1.4717167054765772</v>
      </c>
      <c r="S161" s="118">
        <f t="shared" si="55"/>
        <v>0</v>
      </c>
      <c r="T161" s="118">
        <f t="shared" si="55"/>
        <v>1.3619515896923704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1.0224986352587084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1.9943309234470492</v>
      </c>
      <c r="D166" s="123">
        <v>1.4776206772286555</v>
      </c>
      <c r="E166" s="123">
        <v>1.7142712449591824</v>
      </c>
      <c r="F166" s="123">
        <v>2.2158511371065686</v>
      </c>
      <c r="G166" s="123">
        <v>0.96300202620557851</v>
      </c>
      <c r="H166" s="123">
        <v>0.78729088097312871</v>
      </c>
      <c r="I166" s="123">
        <v>0.38147429018247137</v>
      </c>
      <c r="J166" s="123">
        <v>0.92745034629337653</v>
      </c>
      <c r="K166" s="123">
        <v>1.21115818247527</v>
      </c>
      <c r="L166" s="123">
        <v>1.0986982691699758</v>
      </c>
      <c r="M166" s="123">
        <v>1.4068860799624556</v>
      </c>
      <c r="N166" s="123">
        <v>0.77018865531165459</v>
      </c>
      <c r="O166" s="123">
        <v>0</v>
      </c>
      <c r="P166" s="123">
        <v>0</v>
      </c>
      <c r="Q166" s="123">
        <v>0</v>
      </c>
      <c r="R166" s="123">
        <v>0.90900981442038697</v>
      </c>
      <c r="S166" s="123">
        <v>0</v>
      </c>
      <c r="T166" s="123">
        <v>0.8348362142896647</v>
      </c>
      <c r="U166" s="123">
        <v>0</v>
      </c>
      <c r="V166" s="123">
        <v>0</v>
      </c>
      <c r="W166" s="123">
        <v>0</v>
      </c>
      <c r="X166" s="123">
        <v>0</v>
      </c>
      <c r="Y166" s="123">
        <v>0.54759454717192535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4.9741663933793951</v>
      </c>
      <c r="D167" s="99">
        <v>4.8761932090419391</v>
      </c>
      <c r="E167" s="99">
        <v>4.7405206950615204</v>
      </c>
      <c r="F167" s="99">
        <v>5.3124399320205598</v>
      </c>
      <c r="G167" s="99">
        <v>4.773972869386176</v>
      </c>
      <c r="H167" s="99">
        <v>4.6141964619556841</v>
      </c>
      <c r="I167" s="99">
        <v>4.1500406775012317</v>
      </c>
      <c r="J167" s="99">
        <v>3.8989742649460082</v>
      </c>
      <c r="K167" s="99">
        <v>3.8742292845395281</v>
      </c>
      <c r="L167" s="99">
        <v>4.1498960032178163</v>
      </c>
      <c r="M167" s="99">
        <v>4.5173113811039638</v>
      </c>
      <c r="N167" s="99">
        <v>4.0754373493125993</v>
      </c>
      <c r="O167" s="99">
        <v>0</v>
      </c>
      <c r="P167" s="99">
        <v>0</v>
      </c>
      <c r="Q167" s="99">
        <v>0</v>
      </c>
      <c r="R167" s="99">
        <v>3.1333758073114213</v>
      </c>
      <c r="S167" s="99">
        <v>0</v>
      </c>
      <c r="T167" s="99">
        <v>3.0339169738819525</v>
      </c>
      <c r="U167" s="99">
        <v>0</v>
      </c>
      <c r="V167" s="99">
        <v>0</v>
      </c>
      <c r="W167" s="99">
        <v>0</v>
      </c>
      <c r="X167" s="99">
        <v>0</v>
      </c>
      <c r="Y167" s="99">
        <v>1.6731776069393332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0.79389921931450647</v>
      </c>
      <c r="D168" s="99">
        <v>0.9097110008420195</v>
      </c>
      <c r="E168" s="99">
        <v>0.73970235721355948</v>
      </c>
      <c r="F168" s="99">
        <v>1.0291577832752037</v>
      </c>
      <c r="G168" s="99">
        <v>0.77318267851935019</v>
      </c>
      <c r="H168" s="99">
        <v>0</v>
      </c>
      <c r="I168" s="99">
        <v>0.60680548956282787</v>
      </c>
      <c r="J168" s="99">
        <v>0.71951987590198163</v>
      </c>
      <c r="K168" s="99">
        <v>0.56701667749293772</v>
      </c>
      <c r="L168" s="99">
        <v>0.58075891810176927</v>
      </c>
      <c r="M168" s="99">
        <v>0.7870553495167385</v>
      </c>
      <c r="N168" s="99">
        <v>0.51558455797330371</v>
      </c>
      <c r="O168" s="99">
        <v>0</v>
      </c>
      <c r="P168" s="99">
        <v>0</v>
      </c>
      <c r="Q168" s="99">
        <v>0</v>
      </c>
      <c r="R168" s="99">
        <v>0.39113235268471602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0.34200695526460323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0.79389921931450647</v>
      </c>
      <c r="D169" s="102">
        <v>0.9097110008420195</v>
      </c>
      <c r="E169" s="102">
        <v>0.73970235721355948</v>
      </c>
      <c r="F169" s="102">
        <v>1.0291577832752037</v>
      </c>
      <c r="G169" s="102">
        <v>0.77318267851935019</v>
      </c>
      <c r="H169" s="102">
        <v>0</v>
      </c>
      <c r="I169" s="102">
        <v>0.60680548956282787</v>
      </c>
      <c r="J169" s="102">
        <v>0.71951987590198163</v>
      </c>
      <c r="K169" s="102">
        <v>0.56701667749293772</v>
      </c>
      <c r="L169" s="102">
        <v>0.58075891810176927</v>
      </c>
      <c r="M169" s="102">
        <v>0.7870553495167385</v>
      </c>
      <c r="N169" s="102">
        <v>0.51558455797330371</v>
      </c>
      <c r="O169" s="102">
        <v>0</v>
      </c>
      <c r="P169" s="102">
        <v>0</v>
      </c>
      <c r="Q169" s="102">
        <v>0</v>
      </c>
      <c r="R169" s="102">
        <v>0.39113235268471602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0.34200695526460323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0.76077475836799335</v>
      </c>
      <c r="D175" s="123">
        <v>0.87870199945261973</v>
      </c>
      <c r="E175" s="123">
        <v>1.0395901416199758</v>
      </c>
      <c r="F175" s="123">
        <v>0.99692291509899689</v>
      </c>
      <c r="G175" s="123">
        <v>0.67592840370726637</v>
      </c>
      <c r="H175" s="123">
        <v>0.63558753982471317</v>
      </c>
      <c r="I175" s="123">
        <v>0.59306574719947469</v>
      </c>
      <c r="J175" s="123">
        <v>1.1036883818874532</v>
      </c>
      <c r="K175" s="123">
        <v>0.71195260179350162</v>
      </c>
      <c r="L175" s="123">
        <v>0.64034202744383528</v>
      </c>
      <c r="M175" s="123">
        <v>0.58268452640273904</v>
      </c>
      <c r="N175" s="123">
        <v>0.60666680981868537</v>
      </c>
      <c r="O175" s="123">
        <v>0</v>
      </c>
      <c r="P175" s="123">
        <v>0</v>
      </c>
      <c r="Q175" s="123">
        <v>0</v>
      </c>
      <c r="R175" s="123">
        <v>0.56270689105619021</v>
      </c>
      <c r="S175" s="123">
        <v>0</v>
      </c>
      <c r="T175" s="123">
        <v>0.5271153754027057</v>
      </c>
      <c r="U175" s="123">
        <v>0</v>
      </c>
      <c r="V175" s="123">
        <v>0</v>
      </c>
      <c r="W175" s="123">
        <v>0</v>
      </c>
      <c r="X175" s="123">
        <v>0</v>
      </c>
      <c r="Y175" s="123">
        <v>0.47490408808678314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2.4291781597230373</v>
      </c>
      <c r="D176" s="99">
        <v>2.4544073869866243</v>
      </c>
      <c r="E176" s="99">
        <v>2.372054964199048</v>
      </c>
      <c r="F176" s="99">
        <v>2.5387978923212584</v>
      </c>
      <c r="G176" s="99">
        <v>2.3574886710015726</v>
      </c>
      <c r="H176" s="99">
        <v>2.248399818931992</v>
      </c>
      <c r="I176" s="99">
        <v>2.0195660534566104</v>
      </c>
      <c r="J176" s="99">
        <v>1.9490069644526529</v>
      </c>
      <c r="K176" s="99">
        <v>1.8250402722556036</v>
      </c>
      <c r="L176" s="99">
        <v>1.7695954972891332</v>
      </c>
      <c r="M176" s="99">
        <v>1.7921196030234454</v>
      </c>
      <c r="N176" s="99">
        <v>1.5244132768812444</v>
      </c>
      <c r="O176" s="99">
        <v>0</v>
      </c>
      <c r="P176" s="99">
        <v>0</v>
      </c>
      <c r="Q176" s="99">
        <v>0</v>
      </c>
      <c r="R176" s="99">
        <v>1.5120438998183843</v>
      </c>
      <c r="S176" s="99">
        <v>0</v>
      </c>
      <c r="T176" s="99">
        <v>1.6710678922341096</v>
      </c>
      <c r="U176" s="99">
        <v>0</v>
      </c>
      <c r="V176" s="99">
        <v>0</v>
      </c>
      <c r="W176" s="99">
        <v>0</v>
      </c>
      <c r="X176" s="99">
        <v>0</v>
      </c>
      <c r="Y176" s="99">
        <v>1.2254730791863109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102443</v>
      </c>
      <c r="C5" s="120">
        <v>84810</v>
      </c>
      <c r="D5" s="120">
        <v>46374</v>
      </c>
      <c r="E5" s="120">
        <v>26717</v>
      </c>
      <c r="F5" s="120">
        <v>12883</v>
      </c>
      <c r="G5" s="120">
        <v>9495</v>
      </c>
      <c r="H5" s="120">
        <v>7648</v>
      </c>
      <c r="I5" s="120">
        <v>6372</v>
      </c>
      <c r="J5" s="120">
        <v>5157</v>
      </c>
      <c r="K5" s="120">
        <v>4332</v>
      </c>
      <c r="L5" s="120">
        <v>3851</v>
      </c>
      <c r="M5" s="120">
        <v>3344</v>
      </c>
      <c r="N5" s="120">
        <v>2231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102443</v>
      </c>
      <c r="C7" s="52">
        <v>84810</v>
      </c>
      <c r="D7" s="52">
        <v>46374</v>
      </c>
      <c r="E7" s="52">
        <v>26717</v>
      </c>
      <c r="F7" s="52">
        <v>12883</v>
      </c>
      <c r="G7" s="52">
        <v>9495</v>
      </c>
      <c r="H7" s="52">
        <v>7648</v>
      </c>
      <c r="I7" s="52">
        <v>6372</v>
      </c>
      <c r="J7" s="52">
        <v>5157</v>
      </c>
      <c r="K7" s="52">
        <v>4332</v>
      </c>
      <c r="L7" s="52">
        <v>3851</v>
      </c>
      <c r="M7" s="52">
        <v>3344</v>
      </c>
      <c r="N7" s="52">
        <v>2231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9044</v>
      </c>
      <c r="C9" s="52">
        <v>9082</v>
      </c>
      <c r="D9" s="52">
        <v>8702</v>
      </c>
      <c r="E9" s="52">
        <v>7292</v>
      </c>
      <c r="F9" s="52">
        <v>5833</v>
      </c>
      <c r="G9" s="52">
        <v>4364</v>
      </c>
      <c r="H9" s="52">
        <v>2734</v>
      </c>
      <c r="I9" s="52">
        <v>1829</v>
      </c>
      <c r="J9" s="52">
        <v>1322</v>
      </c>
      <c r="K9" s="52">
        <v>667</v>
      </c>
      <c r="L9" s="52">
        <v>419</v>
      </c>
      <c r="M9" s="52">
        <v>491</v>
      </c>
      <c r="N9" s="52">
        <v>491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50991</v>
      </c>
      <c r="C12" s="52">
        <v>42214</v>
      </c>
      <c r="D12" s="52">
        <v>23082</v>
      </c>
      <c r="E12" s="52">
        <v>13298</v>
      </c>
      <c r="F12" s="52">
        <v>6412</v>
      </c>
      <c r="G12" s="52">
        <v>4725</v>
      </c>
      <c r="H12" s="52">
        <v>3399</v>
      </c>
      <c r="I12" s="52">
        <v>684</v>
      </c>
      <c r="J12" s="52">
        <v>553</v>
      </c>
      <c r="K12" s="52">
        <v>465</v>
      </c>
      <c r="L12" s="52">
        <v>413</v>
      </c>
      <c r="M12" s="52">
        <v>358</v>
      </c>
      <c r="N12" s="52">
        <v>238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9</v>
      </c>
      <c r="C13" s="52">
        <v>8</v>
      </c>
      <c r="D13" s="52">
        <v>4</v>
      </c>
      <c r="E13" s="52">
        <v>2</v>
      </c>
      <c r="F13" s="52">
        <v>1</v>
      </c>
      <c r="G13" s="52">
        <v>1</v>
      </c>
      <c r="H13" s="52">
        <v>1</v>
      </c>
      <c r="I13" s="52">
        <v>1</v>
      </c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50534</v>
      </c>
      <c r="C14" s="52">
        <v>41835</v>
      </c>
      <c r="D14" s="52">
        <v>22876</v>
      </c>
      <c r="E14" s="52">
        <v>13180</v>
      </c>
      <c r="F14" s="52">
        <v>6356</v>
      </c>
      <c r="G14" s="52">
        <v>4685</v>
      </c>
      <c r="H14" s="52">
        <v>4124</v>
      </c>
      <c r="I14" s="52">
        <v>4923</v>
      </c>
      <c r="J14" s="52">
        <v>3983</v>
      </c>
      <c r="K14" s="52">
        <v>3346</v>
      </c>
      <c r="L14" s="52">
        <v>2975</v>
      </c>
      <c r="M14" s="52">
        <v>2583</v>
      </c>
      <c r="N14" s="52">
        <v>1724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909</v>
      </c>
      <c r="C15" s="52">
        <v>753</v>
      </c>
      <c r="D15" s="52">
        <v>412</v>
      </c>
      <c r="E15" s="52">
        <v>237</v>
      </c>
      <c r="F15" s="52">
        <v>114</v>
      </c>
      <c r="G15" s="52">
        <v>84</v>
      </c>
      <c r="H15" s="52">
        <v>124</v>
      </c>
      <c r="I15" s="52">
        <v>764</v>
      </c>
      <c r="J15" s="52">
        <v>620</v>
      </c>
      <c r="K15" s="52">
        <v>520</v>
      </c>
      <c r="L15" s="52">
        <v>462</v>
      </c>
      <c r="M15" s="52">
        <v>402</v>
      </c>
      <c r="N15" s="52">
        <v>268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40357</v>
      </c>
      <c r="C18" s="52">
        <v>33410</v>
      </c>
      <c r="D18" s="52">
        <v>18269</v>
      </c>
      <c r="E18" s="52">
        <v>10525</v>
      </c>
      <c r="F18" s="52">
        <v>5075</v>
      </c>
      <c r="G18" s="52">
        <v>3740</v>
      </c>
      <c r="H18" s="52">
        <v>2874</v>
      </c>
      <c r="I18" s="52">
        <v>1857</v>
      </c>
      <c r="J18" s="52">
        <v>1504</v>
      </c>
      <c r="K18" s="52">
        <v>1264</v>
      </c>
      <c r="L18" s="52">
        <v>1124</v>
      </c>
      <c r="M18" s="52">
        <v>976</v>
      </c>
      <c r="N18" s="52">
        <v>651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62086</v>
      </c>
      <c r="C19" s="36">
        <v>51400</v>
      </c>
      <c r="D19" s="36">
        <v>28105</v>
      </c>
      <c r="E19" s="36">
        <v>16192</v>
      </c>
      <c r="F19" s="36">
        <v>7808</v>
      </c>
      <c r="G19" s="36">
        <v>5755</v>
      </c>
      <c r="H19" s="36">
        <v>4774</v>
      </c>
      <c r="I19" s="36">
        <v>4515</v>
      </c>
      <c r="J19" s="36">
        <v>3653</v>
      </c>
      <c r="K19" s="36">
        <v>3068</v>
      </c>
      <c r="L19" s="36">
        <v>2727</v>
      </c>
      <c r="M19" s="36">
        <v>2368</v>
      </c>
      <c r="N19" s="36">
        <v>1580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17633</v>
      </c>
      <c r="D23" s="52">
        <v>38436</v>
      </c>
      <c r="E23" s="52">
        <v>19657</v>
      </c>
      <c r="F23" s="52">
        <v>13834</v>
      </c>
      <c r="G23" s="52">
        <v>3388</v>
      </c>
      <c r="H23" s="52">
        <v>1847</v>
      </c>
      <c r="I23" s="52">
        <v>1276</v>
      </c>
      <c r="J23" s="52">
        <v>1215</v>
      </c>
      <c r="K23" s="52">
        <v>825</v>
      </c>
      <c r="L23" s="52">
        <v>481</v>
      </c>
      <c r="M23" s="52">
        <v>507</v>
      </c>
      <c r="N23" s="52">
        <v>1113</v>
      </c>
      <c r="O23" s="52">
        <v>2231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1413</v>
      </c>
      <c r="D25" s="52">
        <v>1416</v>
      </c>
      <c r="E25" s="52">
        <v>1435</v>
      </c>
      <c r="F25" s="52">
        <v>1481</v>
      </c>
      <c r="G25" s="52">
        <v>1557</v>
      </c>
      <c r="H25" s="52">
        <v>1661</v>
      </c>
      <c r="I25" s="52">
        <v>951</v>
      </c>
      <c r="J25" s="52">
        <v>553</v>
      </c>
      <c r="K25" s="52">
        <v>752</v>
      </c>
      <c r="L25" s="52">
        <v>366</v>
      </c>
      <c r="M25" s="52">
        <v>41</v>
      </c>
      <c r="N25" s="52">
        <v>48</v>
      </c>
      <c r="O25" s="52">
        <v>491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8777</v>
      </c>
      <c r="D28" s="52">
        <v>19132</v>
      </c>
      <c r="E28" s="52">
        <v>9784</v>
      </c>
      <c r="F28" s="52">
        <v>6886</v>
      </c>
      <c r="G28" s="52">
        <v>1687</v>
      </c>
      <c r="H28" s="52">
        <v>1538</v>
      </c>
      <c r="I28" s="52">
        <v>3187</v>
      </c>
      <c r="J28" s="52">
        <v>131</v>
      </c>
      <c r="K28" s="52">
        <v>88</v>
      </c>
      <c r="L28" s="52">
        <v>52</v>
      </c>
      <c r="M28" s="52">
        <v>55</v>
      </c>
      <c r="N28" s="52">
        <v>120</v>
      </c>
      <c r="O28" s="52">
        <v>238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1</v>
      </c>
      <c r="D29" s="52">
        <v>4</v>
      </c>
      <c r="E29" s="52">
        <v>2</v>
      </c>
      <c r="F29" s="52">
        <v>1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1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8699</v>
      </c>
      <c r="D30" s="52">
        <v>18959</v>
      </c>
      <c r="E30" s="52">
        <v>9697</v>
      </c>
      <c r="F30" s="52">
        <v>6825</v>
      </c>
      <c r="G30" s="52">
        <v>1671</v>
      </c>
      <c r="H30" s="52">
        <v>1526</v>
      </c>
      <c r="I30" s="52">
        <v>3160</v>
      </c>
      <c r="J30" s="52">
        <v>940</v>
      </c>
      <c r="K30" s="52">
        <v>638</v>
      </c>
      <c r="L30" s="52">
        <v>371</v>
      </c>
      <c r="M30" s="52">
        <v>392</v>
      </c>
      <c r="N30" s="52">
        <v>859</v>
      </c>
      <c r="O30" s="52">
        <v>1724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156</v>
      </c>
      <c r="D31" s="52">
        <v>341</v>
      </c>
      <c r="E31" s="52">
        <v>175</v>
      </c>
      <c r="F31" s="52">
        <v>123</v>
      </c>
      <c r="G31" s="52">
        <v>30</v>
      </c>
      <c r="H31" s="52">
        <v>27</v>
      </c>
      <c r="I31" s="52">
        <v>57</v>
      </c>
      <c r="J31" s="52">
        <v>144</v>
      </c>
      <c r="K31" s="52">
        <v>100</v>
      </c>
      <c r="L31" s="52">
        <v>58</v>
      </c>
      <c r="M31" s="52">
        <v>60</v>
      </c>
      <c r="N31" s="52">
        <v>134</v>
      </c>
      <c r="O31" s="52">
        <v>268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6947</v>
      </c>
      <c r="D34" s="52">
        <v>15141</v>
      </c>
      <c r="E34" s="52">
        <v>7744</v>
      </c>
      <c r="F34" s="52">
        <v>5450</v>
      </c>
      <c r="G34" s="52">
        <v>1335</v>
      </c>
      <c r="H34" s="52">
        <v>1218</v>
      </c>
      <c r="I34" s="52">
        <v>2523</v>
      </c>
      <c r="J34" s="52">
        <v>354</v>
      </c>
      <c r="K34" s="52">
        <v>240</v>
      </c>
      <c r="L34" s="52">
        <v>140</v>
      </c>
      <c r="M34" s="52">
        <v>148</v>
      </c>
      <c r="N34" s="52">
        <v>325</v>
      </c>
      <c r="O34" s="52">
        <v>651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10686</v>
      </c>
      <c r="D35" s="36">
        <v>23295</v>
      </c>
      <c r="E35" s="36">
        <v>11913</v>
      </c>
      <c r="F35" s="36">
        <v>8384</v>
      </c>
      <c r="G35" s="36">
        <v>2053</v>
      </c>
      <c r="H35" s="36">
        <v>1875</v>
      </c>
      <c r="I35" s="36">
        <v>3882</v>
      </c>
      <c r="J35" s="36">
        <v>862</v>
      </c>
      <c r="K35" s="36">
        <v>585</v>
      </c>
      <c r="L35" s="36">
        <v>341</v>
      </c>
      <c r="M35" s="36">
        <v>359</v>
      </c>
      <c r="N35" s="36">
        <v>788</v>
      </c>
      <c r="O35" s="36">
        <v>1580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1451</v>
      </c>
      <c r="D41" s="52">
        <v>1036</v>
      </c>
      <c r="E41" s="52">
        <v>25</v>
      </c>
      <c r="F41" s="52">
        <v>22</v>
      </c>
      <c r="G41" s="52">
        <v>88</v>
      </c>
      <c r="H41" s="52">
        <v>31</v>
      </c>
      <c r="I41" s="52">
        <v>46</v>
      </c>
      <c r="J41" s="52">
        <v>46</v>
      </c>
      <c r="K41" s="52">
        <v>97</v>
      </c>
      <c r="L41" s="52">
        <v>118</v>
      </c>
      <c r="M41" s="52">
        <v>113</v>
      </c>
      <c r="N41" s="52">
        <v>48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212</v>
      </c>
      <c r="I44" s="52">
        <v>472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1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1</v>
      </c>
      <c r="F46" s="52">
        <v>1</v>
      </c>
      <c r="G46" s="52">
        <v>0</v>
      </c>
      <c r="H46" s="52">
        <v>965</v>
      </c>
      <c r="I46" s="52">
        <v>3959</v>
      </c>
      <c r="J46" s="52">
        <v>0</v>
      </c>
      <c r="K46" s="52">
        <v>1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67</v>
      </c>
      <c r="I47" s="52">
        <v>697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352</v>
      </c>
      <c r="I50" s="52">
        <v>1506</v>
      </c>
      <c r="J50" s="52">
        <v>1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894</v>
      </c>
      <c r="I51" s="36">
        <v>3623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1451</v>
      </c>
      <c r="D73" s="52">
        <v>1036</v>
      </c>
      <c r="E73" s="52">
        <v>25</v>
      </c>
      <c r="F73" s="52">
        <v>22</v>
      </c>
      <c r="G73" s="52">
        <v>88</v>
      </c>
      <c r="H73" s="52">
        <v>31</v>
      </c>
      <c r="I73" s="52">
        <v>46</v>
      </c>
      <c r="J73" s="52">
        <v>46</v>
      </c>
      <c r="K73" s="52">
        <v>97</v>
      </c>
      <c r="L73" s="52">
        <v>118</v>
      </c>
      <c r="M73" s="52">
        <v>113</v>
      </c>
      <c r="N73" s="52">
        <v>48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212</v>
      </c>
      <c r="I76" s="52">
        <f t="shared" si="3"/>
        <v>472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1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1</v>
      </c>
      <c r="F78" s="52">
        <f t="shared" si="9"/>
        <v>1</v>
      </c>
      <c r="G78" s="52">
        <f t="shared" si="9"/>
        <v>0</v>
      </c>
      <c r="H78" s="52">
        <f t="shared" si="9"/>
        <v>965</v>
      </c>
      <c r="I78" s="52">
        <f t="shared" si="9"/>
        <v>3959</v>
      </c>
      <c r="J78" s="52">
        <f t="shared" si="9"/>
        <v>0</v>
      </c>
      <c r="K78" s="52">
        <f t="shared" si="9"/>
        <v>1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67</v>
      </c>
      <c r="I79" s="52">
        <f t="shared" si="12"/>
        <v>697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352</v>
      </c>
      <c r="I82" s="52">
        <v>1506</v>
      </c>
      <c r="J82" s="52">
        <v>1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894</v>
      </c>
      <c r="I83" s="36">
        <v>3623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90.871285359381872</v>
      </c>
      <c r="C110" s="117">
        <f t="shared" si="15"/>
        <v>96.493857495727241</v>
      </c>
      <c r="D110" s="117">
        <f t="shared" si="15"/>
        <v>28.795463287883621</v>
      </c>
      <c r="E110" s="117">
        <f t="shared" si="15"/>
        <v>23.836665185570816</v>
      </c>
      <c r="F110" s="117">
        <f t="shared" si="15"/>
        <v>11.263793250638589</v>
      </c>
      <c r="G110" s="117">
        <f t="shared" si="15"/>
        <v>9.4493479178157926</v>
      </c>
      <c r="H110" s="117">
        <f t="shared" si="15"/>
        <v>8.9358191714323532</v>
      </c>
      <c r="I110" s="117">
        <f t="shared" si="15"/>
        <v>6.8711771296859068</v>
      </c>
      <c r="J110" s="117">
        <f t="shared" si="15"/>
        <v>5.3353136205563425</v>
      </c>
      <c r="K110" s="117">
        <f t="shared" si="15"/>
        <v>4.5391128613632921</v>
      </c>
      <c r="L110" s="117">
        <f t="shared" si="15"/>
        <v>4.4218809974926616</v>
      </c>
      <c r="M110" s="117">
        <f t="shared" si="15"/>
        <v>4.361519546584697</v>
      </c>
      <c r="N110" s="117">
        <f t="shared" si="15"/>
        <v>2.8874857765876953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65.314236068529681</v>
      </c>
      <c r="C111" s="122">
        <f t="shared" si="18"/>
        <v>75.162813624723242</v>
      </c>
      <c r="D111" s="122">
        <f t="shared" si="18"/>
        <v>16.91599813932606</v>
      </c>
      <c r="E111" s="122">
        <f t="shared" si="18"/>
        <v>16.906237393645018</v>
      </c>
      <c r="F111" s="122">
        <f t="shared" si="18"/>
        <v>7.6634813262421115</v>
      </c>
      <c r="G111" s="122">
        <f t="shared" si="18"/>
        <v>7.024323357744807</v>
      </c>
      <c r="H111" s="122">
        <f t="shared" si="18"/>
        <v>7.0231233510824547</v>
      </c>
      <c r="I111" s="122">
        <f t="shared" si="18"/>
        <v>5.5273692385975419</v>
      </c>
      <c r="J111" s="122">
        <f t="shared" si="18"/>
        <v>4.2882498245779068</v>
      </c>
      <c r="K111" s="122">
        <f t="shared" si="18"/>
        <v>3.6826932963094339</v>
      </c>
      <c r="L111" s="122">
        <f t="shared" si="18"/>
        <v>3.644530066796936</v>
      </c>
      <c r="M111" s="122">
        <f t="shared" si="18"/>
        <v>3.6383408807075561</v>
      </c>
      <c r="N111" s="122">
        <f t="shared" si="18"/>
        <v>2.4312154209006756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64.912553740326743</v>
      </c>
      <c r="C112" s="98">
        <v>74.712983662940658</v>
      </c>
      <c r="D112" s="98">
        <v>16.815993121238179</v>
      </c>
      <c r="E112" s="98">
        <v>16.816079105760963</v>
      </c>
      <c r="F112" s="98">
        <v>7.6202063628546863</v>
      </c>
      <c r="G112" s="98">
        <v>6.9852106620808252</v>
      </c>
      <c r="H112" s="98">
        <v>6.9852106620808252</v>
      </c>
      <c r="I112" s="98">
        <v>5.4985382631126392</v>
      </c>
      <c r="J112" s="98">
        <v>4.2668959587274289</v>
      </c>
      <c r="K112" s="98">
        <v>3.6646603611349948</v>
      </c>
      <c r="L112" s="98">
        <v>3.626139294926912</v>
      </c>
      <c r="M112" s="98">
        <v>3.6199484092863279</v>
      </c>
      <c r="N112" s="98">
        <v>2.419776440240756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0.40168232820294436</v>
      </c>
      <c r="C113" s="98">
        <v>0.44982996178257983</v>
      </c>
      <c r="D113" s="98">
        <v>0.10000501808788004</v>
      </c>
      <c r="E113" s="98">
        <v>9.0158287884053973E-2</v>
      </c>
      <c r="F113" s="98">
        <v>4.3274963387425348E-2</v>
      </c>
      <c r="G113" s="98">
        <v>3.9112695663981401E-2</v>
      </c>
      <c r="H113" s="98">
        <v>3.7912689001629564E-2</v>
      </c>
      <c r="I113" s="98">
        <v>2.8830975484902748E-2</v>
      </c>
      <c r="J113" s="98">
        <v>2.13538658504779E-2</v>
      </c>
      <c r="K113" s="98">
        <v>1.8032935174438852E-2</v>
      </c>
      <c r="L113" s="98">
        <v>1.8390771870024133E-2</v>
      </c>
      <c r="M113" s="98">
        <v>1.8392471421228063E-2</v>
      </c>
      <c r="N113" s="98">
        <v>1.1438980659919714E-2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0.27859046629716433</v>
      </c>
      <c r="C114" s="122">
        <f t="shared" si="21"/>
        <v>0.32293289427978339</v>
      </c>
      <c r="D114" s="122">
        <f t="shared" si="21"/>
        <v>0.21931927352298555</v>
      </c>
      <c r="E114" s="122">
        <f t="shared" si="21"/>
        <v>0.49402067178192677</v>
      </c>
      <c r="F114" s="122">
        <f t="shared" si="21"/>
        <v>0.15232196380958815</v>
      </c>
      <c r="G114" s="122">
        <f t="shared" si="21"/>
        <v>0.1096274345480075</v>
      </c>
      <c r="H114" s="122">
        <f t="shared" si="21"/>
        <v>8.3017680817324205E-2</v>
      </c>
      <c r="I114" s="122">
        <f t="shared" si="21"/>
        <v>4.6808738454807076E-2</v>
      </c>
      <c r="J114" s="122">
        <f t="shared" si="21"/>
        <v>4.0239601236729074E-2</v>
      </c>
      <c r="K114" s="122">
        <f t="shared" si="21"/>
        <v>1.9530900279599035E-2</v>
      </c>
      <c r="L114" s="122">
        <f t="shared" si="21"/>
        <v>8.5740536436997011E-3</v>
      </c>
      <c r="M114" s="122">
        <f t="shared" si="21"/>
        <v>1.0962485817850006E-2</v>
      </c>
      <c r="N114" s="122">
        <f t="shared" si="21"/>
        <v>1.7125991884675697E-2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0.27859046629716433</v>
      </c>
      <c r="C115" s="98">
        <v>0.32293289427978339</v>
      </c>
      <c r="D115" s="98">
        <v>0.21931927352298555</v>
      </c>
      <c r="E115" s="98">
        <v>0.49402067178192677</v>
      </c>
      <c r="F115" s="98">
        <v>0.15232196380958815</v>
      </c>
      <c r="G115" s="98">
        <v>0.1096274345480075</v>
      </c>
      <c r="H115" s="98">
        <v>8.3017680817324205E-2</v>
      </c>
      <c r="I115" s="98">
        <v>4.6808738454807076E-2</v>
      </c>
      <c r="J115" s="98">
        <v>4.0239601236729074E-2</v>
      </c>
      <c r="K115" s="98">
        <v>1.9530900279599035E-2</v>
      </c>
      <c r="L115" s="98">
        <v>8.5740536436997011E-3</v>
      </c>
      <c r="M115" s="98">
        <v>1.0962485817850006E-2</v>
      </c>
      <c r="N115" s="98">
        <v>1.7125991884675697E-2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17.436591674667838</v>
      </c>
      <c r="C116" s="122">
        <v>14.4155472582886</v>
      </c>
      <c r="D116" s="122">
        <v>8.017990835961216</v>
      </c>
      <c r="E116" s="122">
        <v>4.4651743065398337</v>
      </c>
      <c r="F116" s="122">
        <v>2.3613663772851612</v>
      </c>
      <c r="G116" s="122">
        <v>1.6234621617577043</v>
      </c>
      <c r="H116" s="122">
        <v>1.2632286220564835</v>
      </c>
      <c r="I116" s="122">
        <v>0.88113129252153255</v>
      </c>
      <c r="J116" s="122">
        <v>0.69808063279154065</v>
      </c>
      <c r="K116" s="122">
        <v>0.58096831588218456</v>
      </c>
      <c r="L116" s="122">
        <v>0.55347726605281844</v>
      </c>
      <c r="M116" s="122">
        <v>0.52371100661064962</v>
      </c>
      <c r="N116" s="122">
        <v>0.33040279141464274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9.1762327902072744</v>
      </c>
      <c r="C118" s="98">
        <v>7.7219700453453441</v>
      </c>
      <c r="D118" s="98">
        <v>4.1713648163741768</v>
      </c>
      <c r="E118" s="98">
        <v>2.3710897561003299</v>
      </c>
      <c r="F118" s="98">
        <v>1.2954887925550655</v>
      </c>
      <c r="G118" s="98">
        <v>0.86970841383651754</v>
      </c>
      <c r="H118" s="98">
        <v>0.60860149674796871</v>
      </c>
      <c r="I118" s="98">
        <v>0.10537060092072109</v>
      </c>
      <c r="J118" s="98">
        <v>8.1329747037635819E-2</v>
      </c>
      <c r="K118" s="98">
        <v>6.9520924536026055E-2</v>
      </c>
      <c r="L118" s="98">
        <v>6.7172896534719362E-2</v>
      </c>
      <c r="M118" s="98">
        <v>6.5697901515531121E-2</v>
      </c>
      <c r="N118" s="98">
        <v>4.0878867719308869E-2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1.0432966028353727E-3</v>
      </c>
      <c r="C119" s="98">
        <v>9.273435531775029E-4</v>
      </c>
      <c r="D119" s="98">
        <v>4.6657937166383838E-4</v>
      </c>
      <c r="E119" s="98">
        <v>2.2544876369210229E-4</v>
      </c>
      <c r="F119" s="98">
        <v>1.3106144737850775E-4</v>
      </c>
      <c r="G119" s="98">
        <v>1.168950364496272E-4</v>
      </c>
      <c r="H119" s="98">
        <v>1.1379159134619442E-4</v>
      </c>
      <c r="I119" s="98">
        <v>1.0133909386895819E-4</v>
      </c>
      <c r="J119" s="98">
        <v>9.9007382281649745E-5</v>
      </c>
      <c r="K119" s="98">
        <v>9.8332904833434381E-5</v>
      </c>
      <c r="L119" s="98">
        <v>1.0652971296588201E-4</v>
      </c>
      <c r="M119" s="98">
        <v>1.2266818759177765E-4</v>
      </c>
      <c r="N119" s="98">
        <v>1.1151974356241515E-4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2.9747252668364539E-4</v>
      </c>
      <c r="C120" s="101">
        <v>2.3356440622414448E-4</v>
      </c>
      <c r="D120" s="101">
        <v>1.3486127759153977E-4</v>
      </c>
      <c r="E120" s="101">
        <v>5.5644547756684436E-5</v>
      </c>
      <c r="F120" s="101">
        <v>3.9140653899144997E-5</v>
      </c>
      <c r="G120" s="101">
        <v>2.9810827274499878E-5</v>
      </c>
      <c r="H120" s="101">
        <v>2.838438449702891E-5</v>
      </c>
      <c r="I120" s="101">
        <v>2.2492202934976014E-5</v>
      </c>
      <c r="J120" s="101">
        <v>2.7101500025136304E-5</v>
      </c>
      <c r="K120" s="101">
        <v>2.1849901479482704E-5</v>
      </c>
      <c r="L120" s="101">
        <v>2.2728936958764034E-5</v>
      </c>
      <c r="M120" s="101">
        <v>3.1927920819180889E-5</v>
      </c>
      <c r="N120" s="101">
        <v>2.1698294258534465E-5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7.4582407615172747E-4</v>
      </c>
      <c r="C121" s="104">
        <v>6.9377914695335839E-4</v>
      </c>
      <c r="D121" s="104">
        <v>3.3171809407229861E-4</v>
      </c>
      <c r="E121" s="104">
        <v>1.6980421593541784E-4</v>
      </c>
      <c r="F121" s="104">
        <v>9.1920793479362742E-5</v>
      </c>
      <c r="G121" s="104">
        <v>8.7084209175127315E-5</v>
      </c>
      <c r="H121" s="104">
        <v>8.5407206849165513E-5</v>
      </c>
      <c r="I121" s="104">
        <v>7.8846890933982185E-5</v>
      </c>
      <c r="J121" s="104">
        <v>7.1905882256513448E-5</v>
      </c>
      <c r="K121" s="104">
        <v>7.6483003353951671E-5</v>
      </c>
      <c r="L121" s="104">
        <v>8.380077600711797E-5</v>
      </c>
      <c r="M121" s="104">
        <v>9.0740266772596772E-5</v>
      </c>
      <c r="N121" s="104">
        <v>8.9821449303880674E-5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8.1561515491780963</v>
      </c>
      <c r="C122" s="101">
        <v>6.6100302878084269</v>
      </c>
      <c r="D122" s="101">
        <v>3.7979819185506805</v>
      </c>
      <c r="E122" s="101">
        <v>2.068078890151384</v>
      </c>
      <c r="F122" s="101">
        <v>1.0524021847679508</v>
      </c>
      <c r="G122" s="101">
        <v>0.74435304081043951</v>
      </c>
      <c r="H122" s="101">
        <v>0.6410749273978229</v>
      </c>
      <c r="I122" s="101">
        <v>0.69831566383429333</v>
      </c>
      <c r="J122" s="101">
        <v>0.55395980785711663</v>
      </c>
      <c r="K122" s="101">
        <v>0.46027308144635387</v>
      </c>
      <c r="L122" s="101">
        <v>0.4378084621584552</v>
      </c>
      <c r="M122" s="101">
        <v>0.41158669071916931</v>
      </c>
      <c r="N122" s="101">
        <v>0.26077833478873025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0.10316403867963012</v>
      </c>
      <c r="C123" s="104">
        <v>8.2619581581651017E-2</v>
      </c>
      <c r="D123" s="104">
        <v>4.8177521664694037E-2</v>
      </c>
      <c r="E123" s="104">
        <v>2.5780211524428324E-2</v>
      </c>
      <c r="F123" s="104">
        <v>1.334433851476639E-2</v>
      </c>
      <c r="G123" s="104">
        <v>9.2838120742976486E-3</v>
      </c>
      <c r="H123" s="104">
        <v>1.3438406319345546E-2</v>
      </c>
      <c r="I123" s="104">
        <v>7.7343688672649222E-2</v>
      </c>
      <c r="J123" s="104">
        <v>6.2692070514506523E-2</v>
      </c>
      <c r="K123" s="104">
        <v>5.1075976994971205E-2</v>
      </c>
      <c r="L123" s="104">
        <v>4.8389377646677931E-2</v>
      </c>
      <c r="M123" s="104">
        <v>4.6303746188357434E-2</v>
      </c>
      <c r="N123" s="104">
        <v>2.8634069163041169E-2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2.6949624808990325E-2</v>
      </c>
      <c r="C124" s="98">
        <v>1.8979143689090192E-2</v>
      </c>
      <c r="D124" s="98">
        <v>1.276655546773493E-2</v>
      </c>
      <c r="E124" s="98">
        <v>5.7996068944157937E-3</v>
      </c>
      <c r="F124" s="98">
        <v>3.6552140748220122E-3</v>
      </c>
      <c r="G124" s="98">
        <v>2.1590776898142766E-3</v>
      </c>
      <c r="H124" s="98">
        <v>3.0043203687732415E-3</v>
      </c>
      <c r="I124" s="98">
        <v>1.5857870028392743E-2</v>
      </c>
      <c r="J124" s="98">
        <v>1.5991750009395175E-2</v>
      </c>
      <c r="K124" s="98">
        <v>1.0502225558943208E-2</v>
      </c>
      <c r="L124" s="98">
        <v>9.4917994922358133E-3</v>
      </c>
      <c r="M124" s="98">
        <v>1.115886835130786E-2</v>
      </c>
      <c r="N124" s="98">
        <v>5.098914953154344E-3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7.6214413870639791E-2</v>
      </c>
      <c r="C125" s="98">
        <v>6.3640437892560825E-2</v>
      </c>
      <c r="D125" s="98">
        <v>3.5410966196959111E-2</v>
      </c>
      <c r="E125" s="98">
        <v>1.9980604630012531E-2</v>
      </c>
      <c r="F125" s="98">
        <v>9.6891244399443782E-3</v>
      </c>
      <c r="G125" s="98">
        <v>7.124734384483372E-3</v>
      </c>
      <c r="H125" s="98">
        <v>1.0434085950572304E-2</v>
      </c>
      <c r="I125" s="98">
        <v>6.1485818644256479E-2</v>
      </c>
      <c r="J125" s="98">
        <v>4.6700320505111345E-2</v>
      </c>
      <c r="K125" s="98">
        <v>4.0573751436027997E-2</v>
      </c>
      <c r="L125" s="98">
        <v>3.8897578154442121E-2</v>
      </c>
      <c r="M125" s="98">
        <v>3.5144877837049573E-2</v>
      </c>
      <c r="N125" s="98">
        <v>2.3535154209886826E-2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7.8418671498871877</v>
      </c>
      <c r="C126" s="122">
        <v>6.5925637184356063</v>
      </c>
      <c r="D126" s="122">
        <v>3.6421550390733604</v>
      </c>
      <c r="E126" s="122">
        <v>1.9712328136040416</v>
      </c>
      <c r="F126" s="122">
        <v>1.0866235833017286</v>
      </c>
      <c r="G126" s="122">
        <v>0.6919349637652733</v>
      </c>
      <c r="H126" s="122">
        <v>0.56644951747609107</v>
      </c>
      <c r="I126" s="122">
        <v>0.41586786011202564</v>
      </c>
      <c r="J126" s="122">
        <v>0.3087435619501655</v>
      </c>
      <c r="K126" s="122">
        <v>0.25592034889207493</v>
      </c>
      <c r="L126" s="122">
        <v>0.21529961099920791</v>
      </c>
      <c r="M126" s="122">
        <v>0.18850517344864159</v>
      </c>
      <c r="N126" s="122">
        <v>0.10874157238770141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3.5833246532996252</v>
      </c>
      <c r="C128" s="98">
        <v>2.8976605599266043</v>
      </c>
      <c r="D128" s="98">
        <v>1.605078263831901</v>
      </c>
      <c r="E128" s="98">
        <v>0.90167849712538051</v>
      </c>
      <c r="F128" s="98">
        <v>0.46762982239238077</v>
      </c>
      <c r="G128" s="98">
        <v>0.322213090669214</v>
      </c>
      <c r="H128" s="98">
        <v>0.23639754897650755</v>
      </c>
      <c r="I128" s="98">
        <v>0.13632243989788689</v>
      </c>
      <c r="J128" s="98">
        <v>0.10728174239101987</v>
      </c>
      <c r="K128" s="98">
        <v>8.5468251977522461E-2</v>
      </c>
      <c r="L128" s="98">
        <v>7.3953505324846638E-2</v>
      </c>
      <c r="M128" s="98">
        <v>6.6077412244277933E-2</v>
      </c>
      <c r="N128" s="98">
        <v>3.7757074994910801E-2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4.2585424965875625</v>
      </c>
      <c r="C129" s="33">
        <v>3.6949031585090024</v>
      </c>
      <c r="D129" s="33">
        <v>2.0370767752414594</v>
      </c>
      <c r="E129" s="33">
        <v>1.0695543164786612</v>
      </c>
      <c r="F129" s="33">
        <v>0.61899376090934788</v>
      </c>
      <c r="G129" s="33">
        <v>0.36972187309605931</v>
      </c>
      <c r="H129" s="33">
        <v>0.33005196849958357</v>
      </c>
      <c r="I129" s="33">
        <v>0.27954542021413875</v>
      </c>
      <c r="J129" s="33">
        <v>0.20146181955914561</v>
      </c>
      <c r="K129" s="33">
        <v>0.17045209691455249</v>
      </c>
      <c r="L129" s="33">
        <v>0.14134610567436126</v>
      </c>
      <c r="M129" s="33">
        <v>0.12242776120436365</v>
      </c>
      <c r="N129" s="33">
        <v>7.0984497392790599E-2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55.730151504771122</v>
      </c>
      <c r="C131" s="117">
        <f t="shared" si="22"/>
        <v>59.080051930735948</v>
      </c>
      <c r="D131" s="117">
        <f t="shared" si="22"/>
        <v>17.958301776375421</v>
      </c>
      <c r="E131" s="117">
        <f t="shared" si="22"/>
        <v>15.183376553393664</v>
      </c>
      <c r="F131" s="117">
        <f t="shared" si="22"/>
        <v>7.0873056625190243</v>
      </c>
      <c r="G131" s="117">
        <f t="shared" si="22"/>
        <v>5.9062384639332732</v>
      </c>
      <c r="H131" s="117">
        <f t="shared" si="22"/>
        <v>5.5771045213927772</v>
      </c>
      <c r="I131" s="117">
        <f t="shared" si="22"/>
        <v>4.3391482077964074</v>
      </c>
      <c r="J131" s="117">
        <f t="shared" si="22"/>
        <v>3.3750748481684849</v>
      </c>
      <c r="K131" s="117">
        <f t="shared" si="22"/>
        <v>2.8473235072299903</v>
      </c>
      <c r="L131" s="117">
        <f t="shared" si="22"/>
        <v>2.7505620194915412</v>
      </c>
      <c r="M131" s="117">
        <f t="shared" si="22"/>
        <v>2.7145073659338346</v>
      </c>
      <c r="N131" s="117">
        <f t="shared" si="22"/>
        <v>1.8198215516791274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39.315122333696117</v>
      </c>
      <c r="C132" s="122">
        <f t="shared" si="25"/>
        <v>45.238380710064973</v>
      </c>
      <c r="D132" s="122">
        <f t="shared" si="25"/>
        <v>10.18076908837531</v>
      </c>
      <c r="E132" s="122">
        <f t="shared" si="25"/>
        <v>10.170973903725862</v>
      </c>
      <c r="F132" s="122">
        <f t="shared" si="25"/>
        <v>4.6113966292926394</v>
      </c>
      <c r="G132" s="122">
        <f t="shared" si="25"/>
        <v>4.2265704424656905</v>
      </c>
      <c r="H132" s="122">
        <f t="shared" si="25"/>
        <v>4.2253704358033382</v>
      </c>
      <c r="I132" s="122">
        <f t="shared" si="25"/>
        <v>3.3250660870395401</v>
      </c>
      <c r="J132" s="122">
        <f t="shared" si="25"/>
        <v>2.5792504564520189</v>
      </c>
      <c r="K132" s="122">
        <f t="shared" si="25"/>
        <v>2.2149044628916252</v>
      </c>
      <c r="L132" s="122">
        <f t="shared" si="25"/>
        <v>2.1921698912245331</v>
      </c>
      <c r="M132" s="122">
        <f t="shared" si="25"/>
        <v>2.1884603108603073</v>
      </c>
      <c r="N132" s="122">
        <f t="shared" si="25"/>
        <v>1.4620339720493392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38.913440005493172</v>
      </c>
      <c r="C133" s="98">
        <v>44.788550748282397</v>
      </c>
      <c r="D133" s="98">
        <v>10.080764070287429</v>
      </c>
      <c r="E133" s="98">
        <v>10.080815615841809</v>
      </c>
      <c r="F133" s="98">
        <v>4.5681216659052142</v>
      </c>
      <c r="G133" s="98">
        <v>4.1874577468017087</v>
      </c>
      <c r="H133" s="98">
        <v>4.1874577468017087</v>
      </c>
      <c r="I133" s="98">
        <v>3.2962351115546373</v>
      </c>
      <c r="J133" s="98">
        <v>2.557896590601541</v>
      </c>
      <c r="K133" s="98">
        <v>2.1968715277171862</v>
      </c>
      <c r="L133" s="98">
        <v>2.1737791193545091</v>
      </c>
      <c r="M133" s="98">
        <v>2.1700678394390791</v>
      </c>
      <c r="N133" s="98">
        <v>1.4505949913894194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0.40168232820294436</v>
      </c>
      <c r="C134" s="98">
        <v>0.44982996178257983</v>
      </c>
      <c r="D134" s="98">
        <v>0.10000501808788004</v>
      </c>
      <c r="E134" s="98">
        <v>9.0158287884053973E-2</v>
      </c>
      <c r="F134" s="98">
        <v>4.3274963387425348E-2</v>
      </c>
      <c r="G134" s="98">
        <v>3.9112695663981401E-2</v>
      </c>
      <c r="H134" s="98">
        <v>3.7912689001629564E-2</v>
      </c>
      <c r="I134" s="98">
        <v>2.8830975484902748E-2</v>
      </c>
      <c r="J134" s="98">
        <v>2.13538658504779E-2</v>
      </c>
      <c r="K134" s="98">
        <v>1.8032935174438852E-2</v>
      </c>
      <c r="L134" s="98">
        <v>1.8390771870024133E-2</v>
      </c>
      <c r="M134" s="98">
        <v>1.8392471421228063E-2</v>
      </c>
      <c r="N134" s="98">
        <v>1.1438980659919714E-2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0.50038051047742604</v>
      </c>
      <c r="C135" s="122">
        <f t="shared" si="28"/>
        <v>0.60114428817759036</v>
      </c>
      <c r="D135" s="122">
        <f t="shared" si="28"/>
        <v>0.42199839771429681</v>
      </c>
      <c r="E135" s="122">
        <f t="shared" si="28"/>
        <v>0.96414734950009673</v>
      </c>
      <c r="F135" s="122">
        <f t="shared" si="28"/>
        <v>0.30336032840386151</v>
      </c>
      <c r="G135" s="122">
        <f t="shared" si="28"/>
        <v>0.22643868342099588</v>
      </c>
      <c r="H135" s="122">
        <f t="shared" si="28"/>
        <v>0.18441332199367885</v>
      </c>
      <c r="I135" s="122">
        <f t="shared" si="28"/>
        <v>0.11165657287362259</v>
      </c>
      <c r="J135" s="122">
        <f t="shared" si="28"/>
        <v>9.7510426655609758E-2</v>
      </c>
      <c r="K135" s="122">
        <f t="shared" si="28"/>
        <v>5.099261293577325E-2</v>
      </c>
      <c r="L135" s="122">
        <f t="shared" si="28"/>
        <v>2.5574839039697261E-2</v>
      </c>
      <c r="M135" s="122">
        <f t="shared" si="28"/>
        <v>3.3863957368839542E-2</v>
      </c>
      <c r="N135" s="122">
        <f t="shared" si="28"/>
        <v>5.4112598281196862E-2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0.50038051047742604</v>
      </c>
      <c r="C136" s="98">
        <v>0.60114428817759036</v>
      </c>
      <c r="D136" s="98">
        <v>0.42199839771429681</v>
      </c>
      <c r="E136" s="98">
        <v>0.96414734950009673</v>
      </c>
      <c r="F136" s="98">
        <v>0.30336032840386151</v>
      </c>
      <c r="G136" s="98">
        <v>0.22643868342099588</v>
      </c>
      <c r="H136" s="98">
        <v>0.18441332199367885</v>
      </c>
      <c r="I136" s="98">
        <v>0.11165657287362259</v>
      </c>
      <c r="J136" s="98">
        <v>9.7510426655609758E-2</v>
      </c>
      <c r="K136" s="98">
        <v>5.099261293577325E-2</v>
      </c>
      <c r="L136" s="98">
        <v>2.5574839039697261E-2</v>
      </c>
      <c r="M136" s="98">
        <v>3.3863957368839542E-2</v>
      </c>
      <c r="N136" s="98">
        <v>5.4112598281196862E-2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10.461008079772757</v>
      </c>
      <c r="C137" s="122">
        <v>8.6390025291279784</v>
      </c>
      <c r="D137" s="122">
        <v>4.813972176994489</v>
      </c>
      <c r="E137" s="122">
        <v>2.6774929903839069</v>
      </c>
      <c r="F137" s="122">
        <v>1.4126465632016909</v>
      </c>
      <c r="G137" s="122">
        <v>0.97290058255067924</v>
      </c>
      <c r="H137" s="122">
        <v>0.76874604928744894</v>
      </c>
      <c r="I137" s="122">
        <v>0.59871303930094377</v>
      </c>
      <c r="J137" s="122">
        <v>0.47380239758299703</v>
      </c>
      <c r="K137" s="122">
        <v>0.39477594524668241</v>
      </c>
      <c r="L137" s="122">
        <v>0.37611940895330748</v>
      </c>
      <c r="M137" s="122">
        <v>0.35519801954084224</v>
      </c>
      <c r="N137" s="122">
        <v>0.22459602770557119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5.1763137123285379</v>
      </c>
      <c r="C139" s="98">
        <v>4.3559639719001115</v>
      </c>
      <c r="D139" s="98">
        <v>2.3530672544800089</v>
      </c>
      <c r="E139" s="98">
        <v>1.3375319369362499</v>
      </c>
      <c r="F139" s="98">
        <v>0.73078534016999941</v>
      </c>
      <c r="G139" s="98">
        <v>0.49060259162930181</v>
      </c>
      <c r="H139" s="98">
        <v>0.34448350467866717</v>
      </c>
      <c r="I139" s="98">
        <v>6.3069299084148475E-2</v>
      </c>
      <c r="J139" s="98">
        <v>4.8680282596870537E-2</v>
      </c>
      <c r="K139" s="98">
        <v>4.1612037356950113E-2</v>
      </c>
      <c r="L139" s="98">
        <v>4.0206619377997285E-2</v>
      </c>
      <c r="M139" s="98">
        <v>3.9323799588469224E-2</v>
      </c>
      <c r="N139" s="98">
        <v>2.4468307418178084E-2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9.1362835423813697E-4</v>
      </c>
      <c r="C140" s="98">
        <v>8.2553284874916939E-4</v>
      </c>
      <c r="D140" s="98">
        <v>4.0779335245112009E-4</v>
      </c>
      <c r="E140" s="98">
        <v>2.0119331014809198E-4</v>
      </c>
      <c r="F140" s="98">
        <v>1.1400003973648317E-4</v>
      </c>
      <c r="G140" s="98">
        <v>1.0390049942459969E-4</v>
      </c>
      <c r="H140" s="98">
        <v>1.0141884060422608E-4</v>
      </c>
      <c r="I140" s="98">
        <v>9.2329037692184406E-5</v>
      </c>
      <c r="J140" s="98">
        <v>8.8150907333097776E-5</v>
      </c>
      <c r="K140" s="98">
        <v>8.9580145472501551E-5</v>
      </c>
      <c r="L140" s="98">
        <v>9.7424824510587065E-5</v>
      </c>
      <c r="M140" s="98">
        <v>1.0987831720780266E-4</v>
      </c>
      <c r="N140" s="98">
        <v>1.0282771589510509E-4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1.6780427808640944E-4</v>
      </c>
      <c r="C141" s="101">
        <v>1.31753701795811E-4</v>
      </c>
      <c r="D141" s="101">
        <v>7.6075258378821505E-5</v>
      </c>
      <c r="E141" s="101">
        <v>3.1389094212674135E-5</v>
      </c>
      <c r="F141" s="101">
        <v>2.2079246257120425E-5</v>
      </c>
      <c r="G141" s="101">
        <v>1.6816290249472375E-5</v>
      </c>
      <c r="H141" s="101">
        <v>1.6011633755060556E-5</v>
      </c>
      <c r="I141" s="101">
        <v>1.3482146758202225E-5</v>
      </c>
      <c r="J141" s="101">
        <v>1.6245025076584328E-5</v>
      </c>
      <c r="K141" s="101">
        <v>1.3097142118549886E-5</v>
      </c>
      <c r="L141" s="101">
        <v>1.3624048503469099E-5</v>
      </c>
      <c r="M141" s="101">
        <v>1.9138050435205893E-5</v>
      </c>
      <c r="N141" s="101">
        <v>1.300626659122442E-5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7.4582407615172747E-4</v>
      </c>
      <c r="C142" s="104">
        <v>6.9377914695335839E-4</v>
      </c>
      <c r="D142" s="104">
        <v>3.3171809407229861E-4</v>
      </c>
      <c r="E142" s="104">
        <v>1.6980421593541784E-4</v>
      </c>
      <c r="F142" s="104">
        <v>9.1920793479362742E-5</v>
      </c>
      <c r="G142" s="104">
        <v>8.7084209175127315E-5</v>
      </c>
      <c r="H142" s="104">
        <v>8.5407206849165513E-5</v>
      </c>
      <c r="I142" s="104">
        <v>7.8846890933982185E-5</v>
      </c>
      <c r="J142" s="104">
        <v>7.1905882256513448E-5</v>
      </c>
      <c r="K142" s="104">
        <v>7.6483003353951671E-5</v>
      </c>
      <c r="L142" s="104">
        <v>8.380077600711797E-5</v>
      </c>
      <c r="M142" s="104">
        <v>9.0740266772596772E-5</v>
      </c>
      <c r="N142" s="104">
        <v>8.9821449303880674E-5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5.1904161084923732</v>
      </c>
      <c r="C143" s="101">
        <v>4.2064946288204599</v>
      </c>
      <c r="D143" s="101">
        <v>2.4169617755318353</v>
      </c>
      <c r="E143" s="101">
        <v>1.3160884985535339</v>
      </c>
      <c r="F143" s="101">
        <v>0.66973199145363815</v>
      </c>
      <c r="G143" s="101">
        <v>0.47369536101627246</v>
      </c>
      <c r="H143" s="101">
        <v>0.41177349422634218</v>
      </c>
      <c r="I143" s="101">
        <v>0.4635365438787501</v>
      </c>
      <c r="J143" s="101">
        <v>0.36771568833538565</v>
      </c>
      <c r="K143" s="101">
        <v>0.3055274614865009</v>
      </c>
      <c r="L143" s="101">
        <v>0.29061556038746611</v>
      </c>
      <c r="M143" s="101">
        <v>0.27321037013150495</v>
      </c>
      <c r="N143" s="101">
        <v>0.17310422926761018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9.3364630597608883E-2</v>
      </c>
      <c r="C144" s="104">
        <v>7.5718395558657892E-2</v>
      </c>
      <c r="D144" s="104">
        <v>4.3535353630192897E-2</v>
      </c>
      <c r="E144" s="104">
        <v>2.3671361583974797E-2</v>
      </c>
      <c r="F144" s="104">
        <v>1.2015231538316778E-2</v>
      </c>
      <c r="G144" s="104">
        <v>8.4987294056803261E-3</v>
      </c>
      <c r="H144" s="104">
        <v>1.2387631541835403E-2</v>
      </c>
      <c r="I144" s="104">
        <v>7.201486730035303E-2</v>
      </c>
      <c r="J144" s="104">
        <v>5.7318275743407747E-2</v>
      </c>
      <c r="K144" s="104">
        <v>4.754686625775887E-2</v>
      </c>
      <c r="L144" s="104">
        <v>4.5199804363333478E-2</v>
      </c>
      <c r="M144" s="104">
        <v>4.2553971503660269E-2</v>
      </c>
      <c r="N144" s="104">
        <v>2.6920663303887822E-2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1.7150216726969095E-2</v>
      </c>
      <c r="C145" s="98">
        <v>1.2077957666097072E-2</v>
      </c>
      <c r="D145" s="98">
        <v>8.1243874332337825E-3</v>
      </c>
      <c r="E145" s="98">
        <v>3.6907569539622654E-3</v>
      </c>
      <c r="F145" s="98">
        <v>2.3261070983724005E-3</v>
      </c>
      <c r="G145" s="98">
        <v>1.3739950211969533E-3</v>
      </c>
      <c r="H145" s="98">
        <v>1.9535455912630981E-3</v>
      </c>
      <c r="I145" s="98">
        <v>1.0529048656096553E-2</v>
      </c>
      <c r="J145" s="98">
        <v>1.06179552382964E-2</v>
      </c>
      <c r="K145" s="98">
        <v>6.9731148217308751E-3</v>
      </c>
      <c r="L145" s="98">
        <v>6.3022262088913567E-3</v>
      </c>
      <c r="M145" s="98">
        <v>7.4090936666106957E-3</v>
      </c>
      <c r="N145" s="98">
        <v>3.3855090940009972E-3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7.6214413870639791E-2</v>
      </c>
      <c r="C146" s="98">
        <v>6.3640437892560825E-2</v>
      </c>
      <c r="D146" s="98">
        <v>3.5410966196959111E-2</v>
      </c>
      <c r="E146" s="98">
        <v>1.9980604630012531E-2</v>
      </c>
      <c r="F146" s="98">
        <v>9.6891244399443782E-3</v>
      </c>
      <c r="G146" s="98">
        <v>7.124734384483372E-3</v>
      </c>
      <c r="H146" s="98">
        <v>1.0434085950572304E-2</v>
      </c>
      <c r="I146" s="98">
        <v>6.1485818644256479E-2</v>
      </c>
      <c r="J146" s="98">
        <v>4.6700320505111345E-2</v>
      </c>
      <c r="K146" s="98">
        <v>4.0573751436027997E-2</v>
      </c>
      <c r="L146" s="98">
        <v>3.8897578154442121E-2</v>
      </c>
      <c r="M146" s="98">
        <v>3.5144877837049573E-2</v>
      </c>
      <c r="N146" s="98">
        <v>2.3535154209886826E-2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5.4536405808248158</v>
      </c>
      <c r="C147" s="122">
        <v>4.6015244033654028</v>
      </c>
      <c r="D147" s="122">
        <v>2.5415621132913242</v>
      </c>
      <c r="E147" s="122">
        <v>1.3707623097837969</v>
      </c>
      <c r="F147" s="122">
        <v>0.75990214162083258</v>
      </c>
      <c r="G147" s="122">
        <v>0.48032875549590737</v>
      </c>
      <c r="H147" s="122">
        <v>0.39857471430831132</v>
      </c>
      <c r="I147" s="122">
        <v>0.30371250858230087</v>
      </c>
      <c r="J147" s="122">
        <v>0.2245115674778595</v>
      </c>
      <c r="K147" s="122">
        <v>0.18665048615590935</v>
      </c>
      <c r="L147" s="122">
        <v>0.156697880274004</v>
      </c>
      <c r="M147" s="122">
        <v>0.13698507816384531</v>
      </c>
      <c r="N147" s="122">
        <v>7.9078953643020158E-2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2.2087083688054241</v>
      </c>
      <c r="C149" s="98">
        <v>1.7860751530771637</v>
      </c>
      <c r="D149" s="98">
        <v>0.98934652506261955</v>
      </c>
      <c r="E149" s="98">
        <v>0.55578130235530165</v>
      </c>
      <c r="F149" s="98">
        <v>0.28824011278742528</v>
      </c>
      <c r="G149" s="98">
        <v>0.19860738804239353</v>
      </c>
      <c r="H149" s="98">
        <v>0.14590666116961376</v>
      </c>
      <c r="I149" s="98">
        <v>8.4963126391299798E-2</v>
      </c>
      <c r="J149" s="98">
        <v>6.6863498338101887E-2</v>
      </c>
      <c r="K149" s="98">
        <v>5.3268210465868167E-2</v>
      </c>
      <c r="L149" s="98">
        <v>4.6091627260330593E-2</v>
      </c>
      <c r="M149" s="98">
        <v>4.1182843277037369E-2</v>
      </c>
      <c r="N149" s="98">
        <v>2.3532154055756049E-2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3.2449322120193922</v>
      </c>
      <c r="C150" s="33">
        <v>2.8154492502882387</v>
      </c>
      <c r="D150" s="33">
        <v>1.5522155882287045</v>
      </c>
      <c r="E150" s="33">
        <v>0.81498100742849533</v>
      </c>
      <c r="F150" s="33">
        <v>0.4716620288334073</v>
      </c>
      <c r="G150" s="33">
        <v>0.28172136745351384</v>
      </c>
      <c r="H150" s="33">
        <v>0.25266805313869756</v>
      </c>
      <c r="I150" s="33">
        <v>0.21874938219100107</v>
      </c>
      <c r="J150" s="33">
        <v>0.1576480691397576</v>
      </c>
      <c r="K150" s="33">
        <v>0.13338227569004119</v>
      </c>
      <c r="L150" s="33">
        <v>0.11060625301367341</v>
      </c>
      <c r="M150" s="33">
        <v>9.5802234886807933E-2</v>
      </c>
      <c r="N150" s="33">
        <v>5.5546799587264106E-2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0.61328670860511103</v>
      </c>
      <c r="C152" s="119">
        <f t="shared" si="29"/>
        <v>0.61226749001460556</v>
      </c>
      <c r="D152" s="119">
        <f t="shared" si="29"/>
        <v>0.62365038536927464</v>
      </c>
      <c r="E152" s="119">
        <f t="shared" si="29"/>
        <v>0.63697570256533642</v>
      </c>
      <c r="F152" s="119">
        <f t="shared" si="29"/>
        <v>0.62921127055641024</v>
      </c>
      <c r="G152" s="119">
        <f t="shared" si="29"/>
        <v>0.6250419092726659</v>
      </c>
      <c r="H152" s="119">
        <f t="shared" si="29"/>
        <v>0.62412907136960383</v>
      </c>
      <c r="I152" s="119">
        <f t="shared" si="29"/>
        <v>0.63149997822785819</v>
      </c>
      <c r="J152" s="119">
        <f t="shared" si="29"/>
        <v>0.63259165031362252</v>
      </c>
      <c r="K152" s="119">
        <f t="shared" si="29"/>
        <v>0.62728634299143993</v>
      </c>
      <c r="L152" s="119">
        <f t="shared" si="29"/>
        <v>0.62203438334301442</v>
      </c>
      <c r="M152" s="119">
        <f t="shared" si="29"/>
        <v>0.62237652197602533</v>
      </c>
      <c r="N152" s="119">
        <f t="shared" si="29"/>
        <v>0.6302443345122597</v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0.60193802607513458</v>
      </c>
      <c r="C153" s="124">
        <f t="shared" si="32"/>
        <v>0.60187183699553193</v>
      </c>
      <c r="D153" s="124">
        <f t="shared" si="32"/>
        <v>0.60184264650084174</v>
      </c>
      <c r="E153" s="124">
        <f t="shared" si="32"/>
        <v>0.60161073495567308</v>
      </c>
      <c r="F153" s="124">
        <f t="shared" si="32"/>
        <v>0.60173652586609727</v>
      </c>
      <c r="G153" s="124">
        <f t="shared" si="32"/>
        <v>0.60170499380635734</v>
      </c>
      <c r="H153" s="124">
        <f t="shared" si="32"/>
        <v>0.60163693909093785</v>
      </c>
      <c r="I153" s="124">
        <f t="shared" si="32"/>
        <v>0.6015639526704043</v>
      </c>
      <c r="J153" s="124">
        <f t="shared" si="32"/>
        <v>0.60146926181146521</v>
      </c>
      <c r="K153" s="124">
        <f t="shared" si="32"/>
        <v>0.60143603734562001</v>
      </c>
      <c r="L153" s="124">
        <f t="shared" si="32"/>
        <v>0.60149589962119943</v>
      </c>
      <c r="M153" s="124">
        <f t="shared" si="32"/>
        <v>0.60149952481492408</v>
      </c>
      <c r="N153" s="124">
        <f t="shared" si="32"/>
        <v>0.60135928699716357</v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0.59947479745074805</v>
      </c>
      <c r="C154" s="111">
        <f t="shared" si="35"/>
        <v>0.59947479745074805</v>
      </c>
      <c r="D154" s="111">
        <f t="shared" si="35"/>
        <v>0.59947479745074805</v>
      </c>
      <c r="E154" s="111">
        <f t="shared" si="35"/>
        <v>0.59947479745074805</v>
      </c>
      <c r="F154" s="111">
        <f t="shared" si="35"/>
        <v>0.59947479745074794</v>
      </c>
      <c r="G154" s="111">
        <f t="shared" si="35"/>
        <v>0.59947479745074805</v>
      </c>
      <c r="H154" s="111">
        <f t="shared" si="35"/>
        <v>0.59947479745074805</v>
      </c>
      <c r="I154" s="111">
        <f t="shared" si="35"/>
        <v>0.59947479745074805</v>
      </c>
      <c r="J154" s="111">
        <f t="shared" si="35"/>
        <v>0.59947479745074805</v>
      </c>
      <c r="K154" s="111">
        <f t="shared" si="35"/>
        <v>0.59947479745074805</v>
      </c>
      <c r="L154" s="111">
        <f t="shared" si="35"/>
        <v>0.59947479745074805</v>
      </c>
      <c r="M154" s="111">
        <f t="shared" si="35"/>
        <v>0.59947479745074805</v>
      </c>
      <c r="N154" s="111">
        <f t="shared" si="35"/>
        <v>0.59947479745074805</v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1.7961149824261564</v>
      </c>
      <c r="C156" s="124">
        <f t="shared" si="41"/>
        <v>1.8615145710637007</v>
      </c>
      <c r="D156" s="124">
        <f t="shared" si="41"/>
        <v>1.924128194187501</v>
      </c>
      <c r="E156" s="124">
        <f t="shared" si="41"/>
        <v>1.9516336148898963</v>
      </c>
      <c r="F156" s="124">
        <f t="shared" si="41"/>
        <v>1.9915731179981413</v>
      </c>
      <c r="G156" s="124">
        <f t="shared" si="41"/>
        <v>2.065529348147201</v>
      </c>
      <c r="H156" s="124">
        <f t="shared" si="41"/>
        <v>2.2213740516248595</v>
      </c>
      <c r="I156" s="124">
        <f t="shared" si="41"/>
        <v>2.3853788108693599</v>
      </c>
      <c r="J156" s="124">
        <f t="shared" si="41"/>
        <v>2.4232453518104498</v>
      </c>
      <c r="K156" s="124">
        <f t="shared" si="41"/>
        <v>2.6108685316998668</v>
      </c>
      <c r="L156" s="124">
        <f t="shared" si="41"/>
        <v>2.9828177082248493</v>
      </c>
      <c r="M156" s="124">
        <f t="shared" si="41"/>
        <v>3.0890765043179815</v>
      </c>
      <c r="N156" s="124">
        <f t="shared" si="41"/>
        <v>3.1596767443068043</v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1.7961149824261564</v>
      </c>
      <c r="C157" s="111">
        <f t="shared" si="44"/>
        <v>1.8615145710637007</v>
      </c>
      <c r="D157" s="111">
        <f t="shared" si="44"/>
        <v>1.924128194187501</v>
      </c>
      <c r="E157" s="111">
        <f t="shared" si="44"/>
        <v>1.9516336148898963</v>
      </c>
      <c r="F157" s="111">
        <f t="shared" si="44"/>
        <v>1.9915731179981413</v>
      </c>
      <c r="G157" s="111">
        <f t="shared" si="44"/>
        <v>2.065529348147201</v>
      </c>
      <c r="H157" s="111">
        <f t="shared" si="44"/>
        <v>2.2213740516248595</v>
      </c>
      <c r="I157" s="111">
        <f t="shared" si="44"/>
        <v>2.3853788108693599</v>
      </c>
      <c r="J157" s="111">
        <f t="shared" si="44"/>
        <v>2.4232453518104498</v>
      </c>
      <c r="K157" s="111">
        <f t="shared" si="44"/>
        <v>2.6108685316998668</v>
      </c>
      <c r="L157" s="111">
        <f t="shared" si="44"/>
        <v>2.9828177082248493</v>
      </c>
      <c r="M157" s="111">
        <f t="shared" si="44"/>
        <v>3.0890765043179815</v>
      </c>
      <c r="N157" s="111">
        <f t="shared" si="44"/>
        <v>3.1596767443068043</v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0.59994569322688662</v>
      </c>
      <c r="C158" s="124">
        <f t="shared" si="47"/>
        <v>0.5992837021265881</v>
      </c>
      <c r="D158" s="124">
        <f t="shared" si="47"/>
        <v>0.60039631816533234</v>
      </c>
      <c r="E158" s="124">
        <f t="shared" si="47"/>
        <v>0.59963907488725965</v>
      </c>
      <c r="F158" s="124">
        <f t="shared" si="47"/>
        <v>0.59823269137328716</v>
      </c>
      <c r="G158" s="124">
        <f t="shared" si="47"/>
        <v>0.59927518205741903</v>
      </c>
      <c r="H158" s="124">
        <f t="shared" si="47"/>
        <v>0.60855654777356327</v>
      </c>
      <c r="I158" s="124">
        <f t="shared" si="47"/>
        <v>0.67948221154149147</v>
      </c>
      <c r="J158" s="124">
        <f t="shared" si="47"/>
        <v>0.67872159078288441</v>
      </c>
      <c r="K158" s="124">
        <f t="shared" si="47"/>
        <v>0.67951372640214625</v>
      </c>
      <c r="L158" s="124">
        <f t="shared" si="47"/>
        <v>0.67955710563442429</v>
      </c>
      <c r="M158" s="124">
        <f t="shared" si="47"/>
        <v>0.67823287091025841</v>
      </c>
      <c r="N158" s="124">
        <f t="shared" si="47"/>
        <v>0.67976431659050918</v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0.56410008667746692</v>
      </c>
      <c r="C160" s="111">
        <f t="shared" si="53"/>
        <v>0.56410008667746692</v>
      </c>
      <c r="D160" s="111">
        <f t="shared" si="53"/>
        <v>0.56410008667746692</v>
      </c>
      <c r="E160" s="111">
        <f t="shared" si="53"/>
        <v>0.56410008667746692</v>
      </c>
      <c r="F160" s="111">
        <f t="shared" si="53"/>
        <v>0.56410008667746692</v>
      </c>
      <c r="G160" s="111">
        <f t="shared" si="53"/>
        <v>0.56410008667746692</v>
      </c>
      <c r="H160" s="111">
        <f t="shared" si="53"/>
        <v>0.56602474118022605</v>
      </c>
      <c r="I160" s="111">
        <f t="shared" si="53"/>
        <v>0.59854739873411811</v>
      </c>
      <c r="J160" s="111">
        <f t="shared" si="53"/>
        <v>0.59855445725588508</v>
      </c>
      <c r="K160" s="111">
        <f t="shared" si="53"/>
        <v>0.59855414229116832</v>
      </c>
      <c r="L160" s="111">
        <f t="shared" si="53"/>
        <v>0.59855420046113195</v>
      </c>
      <c r="M160" s="111">
        <f t="shared" si="53"/>
        <v>0.59855488046559591</v>
      </c>
      <c r="N160" s="111">
        <f t="shared" si="53"/>
        <v>0.59855638825878332</v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0.87571295809376193</v>
      </c>
      <c r="C161" s="111">
        <f t="shared" si="56"/>
        <v>0.89021252794664552</v>
      </c>
      <c r="D161" s="111">
        <f t="shared" si="56"/>
        <v>0.87400639037451378</v>
      </c>
      <c r="E161" s="111">
        <f t="shared" si="56"/>
        <v>0.8924125679520859</v>
      </c>
      <c r="F161" s="111">
        <f t="shared" si="56"/>
        <v>0.869821309139438</v>
      </c>
      <c r="G161" s="111">
        <f t="shared" si="56"/>
        <v>0.88883585291812495</v>
      </c>
      <c r="H161" s="111">
        <f t="shared" si="56"/>
        <v>0.89126832136193579</v>
      </c>
      <c r="I161" s="111">
        <f t="shared" si="56"/>
        <v>0.91109002623977764</v>
      </c>
      <c r="J161" s="111">
        <f t="shared" si="56"/>
        <v>0.89034681355711254</v>
      </c>
      <c r="K161" s="111">
        <f t="shared" si="56"/>
        <v>0.91098849997608544</v>
      </c>
      <c r="L161" s="111">
        <f t="shared" si="56"/>
        <v>0.91453193478320038</v>
      </c>
      <c r="M161" s="111">
        <f t="shared" si="56"/>
        <v>0.89573604505727378</v>
      </c>
      <c r="N161" s="111">
        <f t="shared" si="56"/>
        <v>0.92205839621174057</v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0.56410008667746692</v>
      </c>
      <c r="C162" s="112">
        <f t="shared" si="59"/>
        <v>0.56410008667746692</v>
      </c>
      <c r="D162" s="112">
        <f t="shared" si="59"/>
        <v>0.56410008667746692</v>
      </c>
      <c r="E162" s="112">
        <f t="shared" si="59"/>
        <v>0.56410008667746681</v>
      </c>
      <c r="F162" s="112">
        <f t="shared" si="59"/>
        <v>0.56410008667746692</v>
      </c>
      <c r="G162" s="112">
        <f t="shared" si="59"/>
        <v>0.56410008667746692</v>
      </c>
      <c r="H162" s="112">
        <f t="shared" si="59"/>
        <v>0.56410008667746692</v>
      </c>
      <c r="I162" s="112">
        <f t="shared" si="59"/>
        <v>0.59941424133414267</v>
      </c>
      <c r="J162" s="112">
        <f t="shared" si="59"/>
        <v>0.59941424133414278</v>
      </c>
      <c r="K162" s="112">
        <f t="shared" si="59"/>
        <v>0.59941424133414267</v>
      </c>
      <c r="L162" s="112">
        <f t="shared" si="59"/>
        <v>0.59941424133414267</v>
      </c>
      <c r="M162" s="112">
        <f t="shared" si="59"/>
        <v>0.59941424133414267</v>
      </c>
      <c r="N162" s="112">
        <f t="shared" si="59"/>
        <v>0.59941424133414267</v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0.63638053770781355</v>
      </c>
      <c r="C164" s="112">
        <f t="shared" si="65"/>
        <v>0.63638053770781344</v>
      </c>
      <c r="D164" s="112">
        <f t="shared" si="65"/>
        <v>0.63638053770781355</v>
      </c>
      <c r="E164" s="112">
        <f t="shared" si="65"/>
        <v>0.63638215390187358</v>
      </c>
      <c r="F164" s="112">
        <f t="shared" si="65"/>
        <v>0.63638407554361986</v>
      </c>
      <c r="G164" s="112">
        <f t="shared" si="65"/>
        <v>0.63638533739382674</v>
      </c>
      <c r="H164" s="112">
        <f t="shared" si="65"/>
        <v>0.64231726531213051</v>
      </c>
      <c r="I164" s="112">
        <f t="shared" si="65"/>
        <v>0.66379227602253088</v>
      </c>
      <c r="J164" s="112">
        <f t="shared" si="65"/>
        <v>0.66379488749882531</v>
      </c>
      <c r="K164" s="112">
        <f t="shared" si="65"/>
        <v>0.66379606760060106</v>
      </c>
      <c r="L164" s="112">
        <f t="shared" si="65"/>
        <v>0.66379612434782986</v>
      </c>
      <c r="M164" s="112">
        <f t="shared" si="65"/>
        <v>0.66379787367303322</v>
      </c>
      <c r="N164" s="112">
        <f t="shared" si="65"/>
        <v>0.66379835352446248</v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0.90501139537147512</v>
      </c>
      <c r="C165" s="113">
        <f t="shared" si="68"/>
        <v>0.91647033438225722</v>
      </c>
      <c r="D165" s="113">
        <f t="shared" si="68"/>
        <v>0.90364452395850281</v>
      </c>
      <c r="E165" s="113">
        <f t="shared" si="68"/>
        <v>0.91819888915747405</v>
      </c>
      <c r="F165" s="113">
        <f t="shared" si="68"/>
        <v>0.90039918614333203</v>
      </c>
      <c r="G165" s="113">
        <f t="shared" si="68"/>
        <v>0.91543531231197217</v>
      </c>
      <c r="H165" s="113">
        <f t="shared" si="68"/>
        <v>0.92180808106706236</v>
      </c>
      <c r="I165" s="113">
        <f t="shared" si="68"/>
        <v>0.93110205287919501</v>
      </c>
      <c r="J165" s="113">
        <f t="shared" si="68"/>
        <v>0.91428270390502864</v>
      </c>
      <c r="K165" s="113">
        <f t="shared" si="68"/>
        <v>0.93090468465126375</v>
      </c>
      <c r="L165" s="113">
        <f t="shared" si="68"/>
        <v>0.93408525923533081</v>
      </c>
      <c r="M165" s="113">
        <f t="shared" si="68"/>
        <v>0.9190178982615449</v>
      </c>
      <c r="N165" s="113">
        <f t="shared" si="68"/>
        <v>0.94016198503267956</v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0.63638053770781355</v>
      </c>
      <c r="C166" s="111">
        <f t="shared" si="71"/>
        <v>0.63638053770781355</v>
      </c>
      <c r="D166" s="111">
        <f t="shared" si="71"/>
        <v>0.63638053770781366</v>
      </c>
      <c r="E166" s="111">
        <f t="shared" si="71"/>
        <v>0.63638053770781355</v>
      </c>
      <c r="F166" s="111">
        <f t="shared" si="71"/>
        <v>0.63638053770781355</v>
      </c>
      <c r="G166" s="111">
        <f t="shared" si="71"/>
        <v>0.63638053770781355</v>
      </c>
      <c r="H166" s="111">
        <f t="shared" si="71"/>
        <v>0.65024543040354654</v>
      </c>
      <c r="I166" s="111">
        <f t="shared" si="71"/>
        <v>0.66396361158496098</v>
      </c>
      <c r="J166" s="111">
        <f t="shared" si="71"/>
        <v>0.66396455872924087</v>
      </c>
      <c r="K166" s="111">
        <f t="shared" si="71"/>
        <v>0.66396544071488672</v>
      </c>
      <c r="L166" s="111">
        <f t="shared" si="71"/>
        <v>0.66396537495830033</v>
      </c>
      <c r="M166" s="111">
        <f t="shared" si="71"/>
        <v>0.66396460943481983</v>
      </c>
      <c r="N166" s="111">
        <f t="shared" si="71"/>
        <v>0.66396657428196915</v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0.6954517943986428</v>
      </c>
      <c r="C168" s="124">
        <f t="shared" si="77"/>
        <v>0.69798709574813622</v>
      </c>
      <c r="D168" s="124">
        <f t="shared" si="77"/>
        <v>0.69781821092875562</v>
      </c>
      <c r="E168" s="124">
        <f t="shared" si="77"/>
        <v>0.69538326489076985</v>
      </c>
      <c r="F168" s="124">
        <f t="shared" si="77"/>
        <v>0.6993241756375782</v>
      </c>
      <c r="G168" s="124">
        <f t="shared" si="77"/>
        <v>0.69418193999349687</v>
      </c>
      <c r="H168" s="124">
        <f t="shared" si="77"/>
        <v>0.70363677964494786</v>
      </c>
      <c r="I168" s="124">
        <f t="shared" si="77"/>
        <v>0.73031012423149844</v>
      </c>
      <c r="J168" s="124">
        <f t="shared" si="77"/>
        <v>0.72717813469450754</v>
      </c>
      <c r="K168" s="124">
        <f t="shared" si="77"/>
        <v>0.72933038331634337</v>
      </c>
      <c r="L168" s="124">
        <f t="shared" si="77"/>
        <v>0.72781311376628766</v>
      </c>
      <c r="M168" s="124">
        <f t="shared" si="77"/>
        <v>0.72669134569490745</v>
      </c>
      <c r="N168" s="124">
        <f t="shared" si="77"/>
        <v>0.72721914817523758</v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0.61638522392091488</v>
      </c>
      <c r="C170" s="111">
        <f t="shared" si="83"/>
        <v>0.61638522392091488</v>
      </c>
      <c r="D170" s="111">
        <f t="shared" si="83"/>
        <v>0.61638522392091488</v>
      </c>
      <c r="E170" s="111">
        <f t="shared" si="83"/>
        <v>0.61638522392091488</v>
      </c>
      <c r="F170" s="111">
        <f t="shared" si="83"/>
        <v>0.61638522392091488</v>
      </c>
      <c r="G170" s="111">
        <f t="shared" si="83"/>
        <v>0.61638522392091488</v>
      </c>
      <c r="H170" s="111">
        <f t="shared" si="83"/>
        <v>0.61720885771160638</v>
      </c>
      <c r="I170" s="111">
        <f t="shared" si="83"/>
        <v>0.62325121568350683</v>
      </c>
      <c r="J170" s="111">
        <f t="shared" si="83"/>
        <v>0.62325142049239091</v>
      </c>
      <c r="K170" s="111">
        <f t="shared" si="83"/>
        <v>0.62325143235499103</v>
      </c>
      <c r="L170" s="111">
        <f t="shared" si="83"/>
        <v>0.62325142071183059</v>
      </c>
      <c r="M170" s="111">
        <f t="shared" si="83"/>
        <v>0.62325145429107898</v>
      </c>
      <c r="N170" s="111">
        <f t="shared" si="83"/>
        <v>0.62325151137708357</v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0.76198187868727574</v>
      </c>
      <c r="C171" s="45">
        <f t="shared" si="86"/>
        <v>0.76198187868727574</v>
      </c>
      <c r="D171" s="45">
        <f t="shared" si="86"/>
        <v>0.76198187868727574</v>
      </c>
      <c r="E171" s="45">
        <f t="shared" si="86"/>
        <v>0.76198187868727574</v>
      </c>
      <c r="F171" s="45">
        <f t="shared" si="86"/>
        <v>0.76198187868727574</v>
      </c>
      <c r="G171" s="45">
        <f t="shared" si="86"/>
        <v>0.76198187868727585</v>
      </c>
      <c r="H171" s="45">
        <f t="shared" si="86"/>
        <v>0.76554020958374125</v>
      </c>
      <c r="I171" s="45">
        <f t="shared" si="86"/>
        <v>0.78251821125680965</v>
      </c>
      <c r="J171" s="45">
        <f t="shared" si="86"/>
        <v>0.78252082446557536</v>
      </c>
      <c r="K171" s="45">
        <f t="shared" si="86"/>
        <v>0.78252059144162733</v>
      </c>
      <c r="L171" s="45">
        <f t="shared" si="86"/>
        <v>0.78252069617321096</v>
      </c>
      <c r="M171" s="45">
        <f t="shared" si="86"/>
        <v>0.78252051613432005</v>
      </c>
      <c r="N171" s="45">
        <f t="shared" si="86"/>
        <v>0.78252015056044633</v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320.70905555463162</v>
      </c>
      <c r="C173" s="117">
        <f t="shared" si="89"/>
        <v>358.72571736695704</v>
      </c>
      <c r="D173" s="117">
        <f t="shared" si="89"/>
        <v>89.52774138176224</v>
      </c>
      <c r="E173" s="117">
        <f t="shared" si="89"/>
        <v>82.936549237719461</v>
      </c>
      <c r="F173" s="117">
        <f t="shared" si="89"/>
        <v>35.042689028102124</v>
      </c>
      <c r="G173" s="117">
        <f t="shared" si="89"/>
        <v>30.747767563027338</v>
      </c>
      <c r="H173" s="117">
        <f t="shared" si="89"/>
        <v>29.666269378820893</v>
      </c>
      <c r="I173" s="117">
        <f t="shared" si="89"/>
        <v>22.311271550897864</v>
      </c>
      <c r="J173" s="117">
        <f t="shared" si="89"/>
        <v>17.204407438867324</v>
      </c>
      <c r="K173" s="117">
        <f t="shared" si="89"/>
        <v>14.818368956206857</v>
      </c>
      <c r="L173" s="117">
        <f t="shared" si="89"/>
        <v>14.607571515143954</v>
      </c>
      <c r="M173" s="117">
        <f t="shared" si="89"/>
        <v>14.508204822845599</v>
      </c>
      <c r="N173" s="117">
        <f t="shared" si="89"/>
        <v>9.7037629880929135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286.99916743972602</v>
      </c>
      <c r="C174" s="122">
        <f t="shared" si="92"/>
        <v>330.66940831711804</v>
      </c>
      <c r="D174" s="122">
        <f t="shared" si="92"/>
        <v>74.266768794232419</v>
      </c>
      <c r="E174" s="122">
        <f t="shared" si="92"/>
        <v>74.290171348649551</v>
      </c>
      <c r="F174" s="122">
        <f t="shared" si="92"/>
        <v>30.384654037785392</v>
      </c>
      <c r="G174" s="122">
        <f t="shared" si="92"/>
        <v>27.598786188027475</v>
      </c>
      <c r="H174" s="122">
        <f t="shared" si="92"/>
        <v>27.433816086016954</v>
      </c>
      <c r="I174" s="122">
        <f t="shared" si="92"/>
        <v>21.672690342301816</v>
      </c>
      <c r="J174" s="122">
        <f t="shared" si="92"/>
        <v>16.7060486537397</v>
      </c>
      <c r="K174" s="122">
        <f t="shared" si="92"/>
        <v>14.408849851842966</v>
      </c>
      <c r="L174" s="122">
        <f t="shared" si="92"/>
        <v>14.234673748047234</v>
      </c>
      <c r="M174" s="122">
        <f t="shared" si="92"/>
        <v>14.159987119821006</v>
      </c>
      <c r="N174" s="122">
        <f t="shared" si="92"/>
        <v>9.4959596631157321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286.99916743972602</v>
      </c>
      <c r="C175" s="98">
        <v>330.66940831711804</v>
      </c>
      <c r="D175" s="98">
        <v>74.266768794232419</v>
      </c>
      <c r="E175" s="98">
        <v>74.290171348649551</v>
      </c>
      <c r="F175" s="98">
        <v>30.384654037785392</v>
      </c>
      <c r="G175" s="98">
        <v>27.598786188027475</v>
      </c>
      <c r="H175" s="98">
        <v>27.433816086016954</v>
      </c>
      <c r="I175" s="98">
        <v>21.672690342301816</v>
      </c>
      <c r="J175" s="98">
        <v>16.7060486537397</v>
      </c>
      <c r="K175" s="98">
        <v>14.408849851842966</v>
      </c>
      <c r="L175" s="98">
        <v>14.234673748047234</v>
      </c>
      <c r="M175" s="98">
        <v>14.159987119821006</v>
      </c>
      <c r="N175" s="98">
        <v>9.4959596631157321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24.243207346433174</v>
      </c>
      <c r="C179" s="122">
        <v>20.401064228257265</v>
      </c>
      <c r="D179" s="122">
        <v>11.02056319059762</v>
      </c>
      <c r="E179" s="122">
        <v>6.2642597965264812</v>
      </c>
      <c r="F179" s="122">
        <v>3.4226174173291146</v>
      </c>
      <c r="G179" s="122">
        <v>2.2977360193831124</v>
      </c>
      <c r="H179" s="122">
        <v>1.6079215109713325</v>
      </c>
      <c r="I179" s="122">
        <v>0.27843493524506779</v>
      </c>
      <c r="J179" s="122">
        <v>0.21493428253166921</v>
      </c>
      <c r="K179" s="122">
        <v>0.18372302513743236</v>
      </c>
      <c r="L179" s="122">
        <v>0.17752216082136271</v>
      </c>
      <c r="M179" s="122">
        <v>0.17364971707687435</v>
      </c>
      <c r="N179" s="122">
        <v>0.10805401105471614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24.242421462451127</v>
      </c>
      <c r="C181" s="98">
        <v>20.400447181272543</v>
      </c>
      <c r="D181" s="98">
        <v>11.020206904526301</v>
      </c>
      <c r="E181" s="98">
        <v>6.264112790820584</v>
      </c>
      <c r="F181" s="98">
        <v>3.4225140127784854</v>
      </c>
      <c r="G181" s="98">
        <v>2.297657263029012</v>
      </c>
      <c r="H181" s="98">
        <v>1.6078465230947538</v>
      </c>
      <c r="I181" s="98">
        <v>0.27837551375090619</v>
      </c>
      <c r="J181" s="98">
        <v>0.21486268387011662</v>
      </c>
      <c r="K181" s="98">
        <v>0.18366530052073082</v>
      </c>
      <c r="L181" s="98">
        <v>0.1774621139064963</v>
      </c>
      <c r="M181" s="98">
        <v>0.17356536763515745</v>
      </c>
      <c r="N181" s="98">
        <v>0.10799668696470471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7.8588398204774371E-4</v>
      </c>
      <c r="C182" s="98">
        <v>6.1704698472290565E-4</v>
      </c>
      <c r="D182" s="98">
        <v>3.5628607131978329E-4</v>
      </c>
      <c r="E182" s="98">
        <v>1.4700570589759013E-4</v>
      </c>
      <c r="F182" s="98">
        <v>1.0340455062905733E-4</v>
      </c>
      <c r="G182" s="98">
        <v>7.875635410034482E-5</v>
      </c>
      <c r="H182" s="98">
        <v>7.4987876578673369E-5</v>
      </c>
      <c r="I182" s="98">
        <v>5.9421494161587442E-5</v>
      </c>
      <c r="J182" s="98">
        <v>7.1598661552606873E-5</v>
      </c>
      <c r="K182" s="98">
        <v>5.7724616701522164E-5</v>
      </c>
      <c r="L182" s="98">
        <v>6.0046914866399516E-5</v>
      </c>
      <c r="M182" s="98">
        <v>8.4349441716906082E-5</v>
      </c>
      <c r="N182" s="98">
        <v>5.7324090011429864E-5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7.8588398204774371E-4</v>
      </c>
      <c r="C183" s="101">
        <v>6.1704698472290565E-4</v>
      </c>
      <c r="D183" s="101">
        <v>3.5628607131978329E-4</v>
      </c>
      <c r="E183" s="101">
        <v>1.4700570589759013E-4</v>
      </c>
      <c r="F183" s="101">
        <v>1.0340455062905733E-4</v>
      </c>
      <c r="G183" s="101">
        <v>7.875635410034482E-5</v>
      </c>
      <c r="H183" s="101">
        <v>7.4987876578673369E-5</v>
      </c>
      <c r="I183" s="101">
        <v>5.9421494161587442E-5</v>
      </c>
      <c r="J183" s="101">
        <v>7.1598661552606873E-5</v>
      </c>
      <c r="K183" s="101">
        <v>5.7724616701522164E-5</v>
      </c>
      <c r="L183" s="101">
        <v>6.0046914866399516E-5</v>
      </c>
      <c r="M183" s="101">
        <v>8.4349441716906082E-5</v>
      </c>
      <c r="N183" s="101">
        <v>5.7324090011429864E-5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9.4666807684724059</v>
      </c>
      <c r="C189" s="122">
        <v>7.6552448215817472</v>
      </c>
      <c r="D189" s="122">
        <v>4.2404093969321961</v>
      </c>
      <c r="E189" s="122">
        <v>2.3821180925434269</v>
      </c>
      <c r="F189" s="122">
        <v>1.2354175729876171</v>
      </c>
      <c r="G189" s="122">
        <v>0.85124535561674908</v>
      </c>
      <c r="H189" s="122">
        <v>0.62453178183260527</v>
      </c>
      <c r="I189" s="122">
        <v>0.36014627335098243</v>
      </c>
      <c r="J189" s="122">
        <v>0.28342450259595764</v>
      </c>
      <c r="K189" s="122">
        <v>0.22579607922645889</v>
      </c>
      <c r="L189" s="122">
        <v>0.19537560627535688</v>
      </c>
      <c r="M189" s="122">
        <v>0.17456798594772036</v>
      </c>
      <c r="N189" s="122">
        <v>9.9749313922465013E-2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9.4666807684724059</v>
      </c>
      <c r="C191" s="98">
        <v>7.6552448215817472</v>
      </c>
      <c r="D191" s="98">
        <v>4.2404093969321961</v>
      </c>
      <c r="E191" s="98">
        <v>2.3821180925434269</v>
      </c>
      <c r="F191" s="98">
        <v>1.2354175729876171</v>
      </c>
      <c r="G191" s="98">
        <v>0.85124535561674908</v>
      </c>
      <c r="H191" s="98">
        <v>0.62453178183260527</v>
      </c>
      <c r="I191" s="98">
        <v>0.36014627335098243</v>
      </c>
      <c r="J191" s="98">
        <v>0.28342450259595764</v>
      </c>
      <c r="K191" s="98">
        <v>0.22579607922645889</v>
      </c>
      <c r="L191" s="98">
        <v>0.19537560627535688</v>
      </c>
      <c r="M191" s="98">
        <v>0.17456798594772036</v>
      </c>
      <c r="N191" s="98">
        <v>9.9749313922465013E-2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10316.303200117249</v>
      </c>
      <c r="C194" s="117">
        <f t="shared" si="96"/>
        <v>13232.208025885011</v>
      </c>
      <c r="D194" s="117">
        <f t="shared" si="96"/>
        <v>7221.5301254600954</v>
      </c>
      <c r="E194" s="117">
        <f t="shared" si="96"/>
        <v>10376.180563243952</v>
      </c>
      <c r="F194" s="117">
        <f t="shared" si="96"/>
        <v>10168.277226183871</v>
      </c>
      <c r="G194" s="117">
        <f t="shared" si="96"/>
        <v>11574.082810342037</v>
      </c>
      <c r="H194" s="117">
        <f t="shared" si="96"/>
        <v>13588.333808022788</v>
      </c>
      <c r="I194" s="117">
        <f t="shared" si="96"/>
        <v>12541.084434753153</v>
      </c>
      <c r="J194" s="117">
        <f t="shared" si="96"/>
        <v>12032.130581165457</v>
      </c>
      <c r="K194" s="117">
        <f t="shared" si="96"/>
        <v>12186.030142579661</v>
      </c>
      <c r="L194" s="117">
        <f t="shared" si="96"/>
        <v>13354.057647582356</v>
      </c>
      <c r="M194" s="117">
        <f t="shared" si="96"/>
        <v>15168.801533128</v>
      </c>
      <c r="N194" s="117">
        <f t="shared" si="96"/>
        <v>15052.200619325371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7414.899656169775</v>
      </c>
      <c r="C195" s="122">
        <f t="shared" si="99"/>
        <v>10307.08079773059</v>
      </c>
      <c r="D195" s="122">
        <f t="shared" si="99"/>
        <v>4242.3137611670772</v>
      </c>
      <c r="E195" s="122">
        <f t="shared" si="99"/>
        <v>7359.3420252308106</v>
      </c>
      <c r="F195" s="122">
        <f t="shared" si="99"/>
        <v>6918.1314774660996</v>
      </c>
      <c r="G195" s="122">
        <f t="shared" si="99"/>
        <v>8603.7788994809998</v>
      </c>
      <c r="H195" s="122">
        <f t="shared" si="99"/>
        <v>10679.775702548242</v>
      </c>
      <c r="I195" s="122">
        <f t="shared" si="99"/>
        <v>10088.403051614785</v>
      </c>
      <c r="J195" s="122">
        <f t="shared" si="99"/>
        <v>9670.8057901572738</v>
      </c>
      <c r="K195" s="122">
        <f t="shared" si="99"/>
        <v>9886.8243388916708</v>
      </c>
      <c r="L195" s="122">
        <f t="shared" si="99"/>
        <v>11006.461874019311</v>
      </c>
      <c r="M195" s="122">
        <f t="shared" si="99"/>
        <v>12653.679558202415</v>
      </c>
      <c r="N195" s="122">
        <f t="shared" si="99"/>
        <v>12673.704771436513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7369.2980486709685</v>
      </c>
      <c r="C196" s="98">
        <v>10245.395590142671</v>
      </c>
      <c r="D196" s="98">
        <v>4217.2337947988099</v>
      </c>
      <c r="E196" s="98">
        <v>7320.0958191413711</v>
      </c>
      <c r="F196" s="98">
        <v>6879.0654350694713</v>
      </c>
      <c r="G196" s="98">
        <v>8555.8715113217477</v>
      </c>
      <c r="H196" s="98">
        <v>10622.123430962343</v>
      </c>
      <c r="I196" s="98">
        <v>10035.781544256119</v>
      </c>
      <c r="J196" s="98">
        <v>9622.6488268373087</v>
      </c>
      <c r="K196" s="98">
        <v>9838.4118190212357</v>
      </c>
      <c r="L196" s="98">
        <v>10950.921838483508</v>
      </c>
      <c r="M196" s="98">
        <v>12589.712918660285</v>
      </c>
      <c r="N196" s="98">
        <v>12614.074406095919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45.601607498806587</v>
      </c>
      <c r="C197" s="98">
        <v>61.685207587918917</v>
      </c>
      <c r="D197" s="98">
        <v>25.079966368267666</v>
      </c>
      <c r="E197" s="98">
        <v>39.24620608943922</v>
      </c>
      <c r="F197" s="98">
        <v>39.066042396627864</v>
      </c>
      <c r="G197" s="98">
        <v>47.907388159252626</v>
      </c>
      <c r="H197" s="98">
        <v>57.652271585898511</v>
      </c>
      <c r="I197" s="98">
        <v>52.621507358665873</v>
      </c>
      <c r="J197" s="98">
        <v>48.156963319964696</v>
      </c>
      <c r="K197" s="98">
        <v>48.41251987043487</v>
      </c>
      <c r="L197" s="98">
        <v>55.540035535803867</v>
      </c>
      <c r="M197" s="98">
        <v>63.966639542129904</v>
      </c>
      <c r="N197" s="98">
        <v>59.63036534059448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31.627413518112714</v>
      </c>
      <c r="C198" s="122">
        <f t="shared" si="102"/>
        <v>44.283805688879625</v>
      </c>
      <c r="D198" s="122">
        <f t="shared" si="102"/>
        <v>55.002439967919997</v>
      </c>
      <c r="E198" s="122">
        <f t="shared" si="102"/>
        <v>215.04886075621545</v>
      </c>
      <c r="F198" s="122">
        <f t="shared" si="102"/>
        <v>137.5071364670892</v>
      </c>
      <c r="G198" s="122">
        <f t="shared" si="102"/>
        <v>134.27773183710661</v>
      </c>
      <c r="H198" s="122">
        <f t="shared" si="102"/>
        <v>126.2415831466371</v>
      </c>
      <c r="I198" s="122">
        <f t="shared" si="102"/>
        <v>85.434028284589814</v>
      </c>
      <c r="J198" s="122">
        <f t="shared" si="102"/>
        <v>90.747830595919936</v>
      </c>
      <c r="K198" s="122">
        <f t="shared" si="102"/>
        <v>52.434065155063891</v>
      </c>
      <c r="L198" s="122">
        <f t="shared" si="102"/>
        <v>25.893597475000657</v>
      </c>
      <c r="M198" s="122">
        <f t="shared" si="102"/>
        <v>38.126109468180495</v>
      </c>
      <c r="N198" s="122">
        <f t="shared" si="102"/>
        <v>89.276237390756776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31.627413518112714</v>
      </c>
      <c r="C199" s="98">
        <f>RES_hhdet_fech!C8</f>
        <v>44.283805688879625</v>
      </c>
      <c r="D199" s="98">
        <f>RES_hhdet_fech!D8</f>
        <v>55.002439967919997</v>
      </c>
      <c r="E199" s="98">
        <f>RES_hhdet_fech!E8</f>
        <v>215.04886075621545</v>
      </c>
      <c r="F199" s="98">
        <f>RES_hhdet_fech!F8</f>
        <v>137.5071364670892</v>
      </c>
      <c r="G199" s="98">
        <f>RES_hhdet_fech!G8</f>
        <v>134.27773183710661</v>
      </c>
      <c r="H199" s="98">
        <f>RES_hhdet_fech!H8</f>
        <v>126.2415831466371</v>
      </c>
      <c r="I199" s="98">
        <f>RES_hhdet_fech!I8</f>
        <v>85.434028284589814</v>
      </c>
      <c r="J199" s="98">
        <f>RES_hhdet_fech!J8</f>
        <v>90.747830595919936</v>
      </c>
      <c r="K199" s="98">
        <f>RES_hhdet_fech!K8</f>
        <v>52.434065155063891</v>
      </c>
      <c r="L199" s="98">
        <f>RES_hhdet_fech!L8</f>
        <v>25.893597475000657</v>
      </c>
      <c r="M199" s="98">
        <f>RES_hhdet_fech!M8</f>
        <v>38.126109468180495</v>
      </c>
      <c r="N199" s="98">
        <f>RES_hhdet_fech!N8</f>
        <v>89.276237390756776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1979.5160350281324</v>
      </c>
      <c r="C200" s="122">
        <v>1976.8047944098153</v>
      </c>
      <c r="D200" s="122">
        <v>2010.8085009321803</v>
      </c>
      <c r="E200" s="122">
        <v>1943.7054004962483</v>
      </c>
      <c r="F200" s="122">
        <v>2131.6999897404658</v>
      </c>
      <c r="G200" s="122">
        <v>1988.5060496305528</v>
      </c>
      <c r="H200" s="122">
        <v>1920.9399679023147</v>
      </c>
      <c r="I200" s="122">
        <v>1608.216718773607</v>
      </c>
      <c r="J200" s="122">
        <v>1574.302454792635</v>
      </c>
      <c r="K200" s="122">
        <v>1559.7094906994012</v>
      </c>
      <c r="L200" s="122">
        <v>1671.4984690195479</v>
      </c>
      <c r="M200" s="122">
        <v>1821.3992245460095</v>
      </c>
      <c r="N200" s="122">
        <v>1722.3596881005358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2092.9102655392244</v>
      </c>
      <c r="C202" s="98">
        <v>2127.4106132412558</v>
      </c>
      <c r="D202" s="98">
        <v>2101.7664333433704</v>
      </c>
      <c r="E202" s="98">
        <v>2073.6782872196445</v>
      </c>
      <c r="F202" s="98">
        <v>2349.7402772014057</v>
      </c>
      <c r="G202" s="98">
        <v>2140.6791223108357</v>
      </c>
      <c r="H202" s="98">
        <v>2082.3875866957565</v>
      </c>
      <c r="I202" s="98">
        <v>1791.6083168245414</v>
      </c>
      <c r="J202" s="98">
        <v>1710.4248789289413</v>
      </c>
      <c r="K202" s="98">
        <v>1738.7706502236192</v>
      </c>
      <c r="L202" s="98">
        <v>1891.5757547186104</v>
      </c>
      <c r="M202" s="98">
        <v>2134.2642307978404</v>
      </c>
      <c r="N202" s="98">
        <v>1997.56819989732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1348.1710545528206</v>
      </c>
      <c r="C203" s="98">
        <v>1348.125690431795</v>
      </c>
      <c r="D203" s="98">
        <v>1356.5795231126101</v>
      </c>
      <c r="E203" s="98">
        <v>1310.9845608695748</v>
      </c>
      <c r="F203" s="98">
        <v>1524.2446330120451</v>
      </c>
      <c r="G203" s="98">
        <v>1359.4892739091642</v>
      </c>
      <c r="H203" s="98">
        <v>1323.3962073562411</v>
      </c>
      <c r="I203" s="98">
        <v>1178.5736616959839</v>
      </c>
      <c r="J203" s="98">
        <v>1151.4558559355864</v>
      </c>
      <c r="K203" s="98">
        <v>1143.6116832128419</v>
      </c>
      <c r="L203" s="98">
        <v>1238.9405617932077</v>
      </c>
      <c r="M203" s="98">
        <v>1426.6310216923741</v>
      </c>
      <c r="N203" s="98">
        <v>1296.9746176308881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384.40060948119958</v>
      </c>
      <c r="C204" s="101">
        <v>339.54425554835007</v>
      </c>
      <c r="D204" s="101">
        <v>392.10916459740184</v>
      </c>
      <c r="E204" s="101">
        <v>323.57304520511997</v>
      </c>
      <c r="F204" s="101">
        <v>455.2058048470563</v>
      </c>
      <c r="G204" s="101">
        <v>346.69992120243359</v>
      </c>
      <c r="H204" s="101">
        <v>330.1103917004462</v>
      </c>
      <c r="I204" s="101">
        <v>261.58432013377103</v>
      </c>
      <c r="J204" s="101">
        <v>315.1904452923352</v>
      </c>
      <c r="K204" s="101">
        <v>254.11435420638384</v>
      </c>
      <c r="L204" s="101">
        <v>264.33753683042573</v>
      </c>
      <c r="M204" s="101">
        <v>371.32171912707372</v>
      </c>
      <c r="N204" s="101">
        <v>252.3511622267558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963.770445071621</v>
      </c>
      <c r="C205" s="104">
        <v>1008.5814348834448</v>
      </c>
      <c r="D205" s="104">
        <v>964.4703585152082</v>
      </c>
      <c r="E205" s="104">
        <v>987.41151566445478</v>
      </c>
      <c r="F205" s="104">
        <v>1069.0388281649887</v>
      </c>
      <c r="G205" s="104">
        <v>1012.7893527067306</v>
      </c>
      <c r="H205" s="104">
        <v>993.28581565579486</v>
      </c>
      <c r="I205" s="104">
        <v>916.98934156221276</v>
      </c>
      <c r="J205" s="104">
        <v>836.26541064325147</v>
      </c>
      <c r="K205" s="104">
        <v>889.4973290064579</v>
      </c>
      <c r="L205" s="104">
        <v>974.603024962782</v>
      </c>
      <c r="M205" s="104">
        <v>1055.3093025653004</v>
      </c>
      <c r="N205" s="104">
        <v>1044.6234554041323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1877.0737031887693</v>
      </c>
      <c r="C206" s="101">
        <v>1837.5678796991037</v>
      </c>
      <c r="D206" s="101">
        <v>1930.8677090725832</v>
      </c>
      <c r="E206" s="101">
        <v>1824.867791537223</v>
      </c>
      <c r="F206" s="101">
        <v>1925.6509453825151</v>
      </c>
      <c r="G206" s="101">
        <v>1847.7749977855733</v>
      </c>
      <c r="H206" s="101">
        <v>1807.8810391941513</v>
      </c>
      <c r="I206" s="101">
        <v>1649.6874203519867</v>
      </c>
      <c r="J206" s="101">
        <v>1617.5125697660724</v>
      </c>
      <c r="K206" s="101">
        <v>1599.8134899046909</v>
      </c>
      <c r="L206" s="101">
        <v>1711.4999713959107</v>
      </c>
      <c r="M206" s="101">
        <v>1853.1758471017961</v>
      </c>
      <c r="N206" s="101">
        <v>1759.1949150771072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1319.9095377822864</v>
      </c>
      <c r="C207" s="104">
        <v>1276.0501112810109</v>
      </c>
      <c r="D207" s="104">
        <v>1359.9625654378438</v>
      </c>
      <c r="E207" s="104">
        <v>1265.0795781818626</v>
      </c>
      <c r="F207" s="104">
        <v>1361.356639708185</v>
      </c>
      <c r="G207" s="104">
        <v>1285.3658860009721</v>
      </c>
      <c r="H207" s="104">
        <v>1260.3924636611991</v>
      </c>
      <c r="I207" s="104">
        <v>1177.3653131713488</v>
      </c>
      <c r="J207" s="104">
        <v>1175.9819033608239</v>
      </c>
      <c r="K207" s="104">
        <v>1142.3338700990673</v>
      </c>
      <c r="L207" s="104">
        <v>1218.1135541793603</v>
      </c>
      <c r="M207" s="104">
        <v>1339.5835029119328</v>
      </c>
      <c r="N207" s="104">
        <v>1242.590389426003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344.80103028444165</v>
      </c>
      <c r="C208" s="98">
        <v>293.13073187797994</v>
      </c>
      <c r="D208" s="98">
        <v>360.37631089746901</v>
      </c>
      <c r="E208" s="98">
        <v>284.5967433842012</v>
      </c>
      <c r="F208" s="98">
        <v>372.89596219456143</v>
      </c>
      <c r="G208" s="98">
        <v>298.92944681595282</v>
      </c>
      <c r="H208" s="98">
        <v>281.77617652284511</v>
      </c>
      <c r="I208" s="98">
        <v>241.39663407095236</v>
      </c>
      <c r="J208" s="98">
        <v>299.97427840204176</v>
      </c>
      <c r="K208" s="98">
        <v>234.88631394328755</v>
      </c>
      <c r="L208" s="98">
        <v>238.93858894957253</v>
      </c>
      <c r="M208" s="98">
        <v>322.82994757639409</v>
      </c>
      <c r="N208" s="98">
        <v>221.27007800442175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975.1085074978447</v>
      </c>
      <c r="C209" s="98">
        <v>982.91937940303114</v>
      </c>
      <c r="D209" s="98">
        <v>999.58625454037497</v>
      </c>
      <c r="E209" s="98">
        <v>980.48283479766144</v>
      </c>
      <c r="F209" s="98">
        <v>988.46067751362386</v>
      </c>
      <c r="G209" s="98">
        <v>986.43643918501925</v>
      </c>
      <c r="H209" s="98">
        <v>978.61628713835398</v>
      </c>
      <c r="I209" s="98">
        <v>935.96867910039646</v>
      </c>
      <c r="J209" s="98">
        <v>876.00762495878223</v>
      </c>
      <c r="K209" s="98">
        <v>907.44755615578003</v>
      </c>
      <c r="L209" s="98">
        <v>979.17496522978763</v>
      </c>
      <c r="M209" s="98">
        <v>1016.7535553355385</v>
      </c>
      <c r="N209" s="98">
        <v>1021.3203114215814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890.260095401228</v>
      </c>
      <c r="C210" s="122">
        <v>904.03862805572578</v>
      </c>
      <c r="D210" s="122">
        <v>913.40542339291801</v>
      </c>
      <c r="E210" s="122">
        <v>858.08427676067686</v>
      </c>
      <c r="F210" s="122">
        <v>980.9386225102154</v>
      </c>
      <c r="G210" s="122">
        <v>847.5201293933784</v>
      </c>
      <c r="H210" s="122">
        <v>861.37655442559344</v>
      </c>
      <c r="I210" s="122">
        <v>759.03063608017237</v>
      </c>
      <c r="J210" s="122">
        <v>696.2745056196286</v>
      </c>
      <c r="K210" s="122">
        <v>687.06224783352525</v>
      </c>
      <c r="L210" s="122">
        <v>650.2037070684986</v>
      </c>
      <c r="M210" s="122">
        <v>655.59664091139416</v>
      </c>
      <c r="N210" s="122">
        <v>566.8599223975649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1032.6353722495389</v>
      </c>
      <c r="C212" s="98">
        <v>1008.6738195733734</v>
      </c>
      <c r="D212" s="98">
        <v>1021.7888340010404</v>
      </c>
      <c r="E212" s="98">
        <v>996.34403055279574</v>
      </c>
      <c r="F212" s="98">
        <v>1071.6324796893375</v>
      </c>
      <c r="G212" s="98">
        <v>1001.9620974553367</v>
      </c>
      <c r="H212" s="98">
        <v>956.61221106359881</v>
      </c>
      <c r="I212" s="98">
        <v>853.75873775574826</v>
      </c>
      <c r="J212" s="98">
        <v>829.57889894119751</v>
      </c>
      <c r="K212" s="98">
        <v>786.38905893875494</v>
      </c>
      <c r="L212" s="98">
        <v>765.19507733804835</v>
      </c>
      <c r="M212" s="98">
        <v>787.37736106654961</v>
      </c>
      <c r="N212" s="98">
        <v>674.52347494748471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797.71364293582042</v>
      </c>
      <c r="C213" s="33">
        <v>836.0257535692549</v>
      </c>
      <c r="D213" s="33">
        <v>842.9533142166224</v>
      </c>
      <c r="E213" s="33">
        <v>768.21372904192367</v>
      </c>
      <c r="F213" s="33">
        <v>921.98993844463575</v>
      </c>
      <c r="G213" s="33">
        <v>747.15297725580706</v>
      </c>
      <c r="H213" s="33">
        <v>804.04365179098386</v>
      </c>
      <c r="I213" s="33">
        <v>720.06937698569971</v>
      </c>
      <c r="J213" s="33">
        <v>641.39090103281228</v>
      </c>
      <c r="K213" s="33">
        <v>646.14011965979319</v>
      </c>
      <c r="L213" s="33">
        <v>602.80719068310282</v>
      </c>
      <c r="M213" s="33">
        <v>601.28161436095832</v>
      </c>
      <c r="N213" s="33">
        <v>522.49981308743963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6326.8516345722792</v>
      </c>
      <c r="C215" s="117">
        <f t="shared" si="103"/>
        <v>8101.6507953597338</v>
      </c>
      <c r="D215" s="117">
        <f t="shared" si="103"/>
        <v>4503.7100456990147</v>
      </c>
      <c r="E215" s="117">
        <f t="shared" si="103"/>
        <v>6609.3749042171021</v>
      </c>
      <c r="F215" s="117">
        <f t="shared" si="103"/>
        <v>6397.994632856964</v>
      </c>
      <c r="G215" s="117">
        <f t="shared" si="103"/>
        <v>7234.2868178561312</v>
      </c>
      <c r="H215" s="117">
        <f t="shared" si="103"/>
        <v>8480.8741610614543</v>
      </c>
      <c r="I215" s="117">
        <f t="shared" si="103"/>
        <v>7919.6945475003467</v>
      </c>
      <c r="J215" s="117">
        <f t="shared" si="103"/>
        <v>7611.4253411284644</v>
      </c>
      <c r="K215" s="117">
        <f t="shared" si="103"/>
        <v>7644.1302837222502</v>
      </c>
      <c r="L215" s="117">
        <f t="shared" si="103"/>
        <v>8306.6830139409594</v>
      </c>
      <c r="M215" s="117">
        <f t="shared" si="103"/>
        <v>9440.7059407328034</v>
      </c>
      <c r="N215" s="117">
        <f t="shared" si="103"/>
        <v>9486.5641622717412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4463.310062580028</v>
      </c>
      <c r="C216" s="122">
        <f t="shared" si="106"/>
        <v>6203.5416537914825</v>
      </c>
      <c r="D216" s="122">
        <f t="shared" si="106"/>
        <v>2553.2053413077338</v>
      </c>
      <c r="E216" s="122">
        <f t="shared" si="106"/>
        <v>4427.4591645892797</v>
      </c>
      <c r="F216" s="122">
        <f t="shared" si="106"/>
        <v>4162.8924007353417</v>
      </c>
      <c r="G216" s="122">
        <f t="shared" si="106"/>
        <v>5176.9367294234835</v>
      </c>
      <c r="H216" s="122">
        <f t="shared" si="106"/>
        <v>6425.3475638588943</v>
      </c>
      <c r="I216" s="122">
        <f t="shared" si="106"/>
        <v>6068.8196158615574</v>
      </c>
      <c r="J216" s="122">
        <f t="shared" si="106"/>
        <v>5816.6924197279395</v>
      </c>
      <c r="K216" s="122">
        <f t="shared" si="106"/>
        <v>5946.292452315236</v>
      </c>
      <c r="L216" s="122">
        <f t="shared" si="106"/>
        <v>6620.3416865596791</v>
      </c>
      <c r="M216" s="122">
        <f t="shared" si="106"/>
        <v>7611.182241419071</v>
      </c>
      <c r="N216" s="122">
        <f t="shared" si="106"/>
        <v>7621.4500649636111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4417.7084550812215</v>
      </c>
      <c r="C217" s="98">
        <v>6141.8564462035638</v>
      </c>
      <c r="D217" s="98">
        <v>2528.1253749394659</v>
      </c>
      <c r="E217" s="98">
        <v>4388.2129584998402</v>
      </c>
      <c r="F217" s="98">
        <v>4123.8263583387134</v>
      </c>
      <c r="G217" s="98">
        <v>5129.0293412642304</v>
      </c>
      <c r="H217" s="98">
        <v>6367.6952922729961</v>
      </c>
      <c r="I217" s="98">
        <v>6016.198108502892</v>
      </c>
      <c r="J217" s="98">
        <v>5768.5354564079744</v>
      </c>
      <c r="K217" s="98">
        <v>5897.8799324448009</v>
      </c>
      <c r="L217" s="98">
        <v>6564.8016510238749</v>
      </c>
      <c r="M217" s="98">
        <v>7547.215601876941</v>
      </c>
      <c r="N217" s="98">
        <v>7561.8196996230163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45.601607498806587</v>
      </c>
      <c r="C218" s="98">
        <v>61.685207587918917</v>
      </c>
      <c r="D218" s="98">
        <v>25.079966368267666</v>
      </c>
      <c r="E218" s="98">
        <v>39.24620608943922</v>
      </c>
      <c r="F218" s="98">
        <v>39.066042396627864</v>
      </c>
      <c r="G218" s="98">
        <v>47.907388159252626</v>
      </c>
      <c r="H218" s="98">
        <v>57.652271585898511</v>
      </c>
      <c r="I218" s="98">
        <v>52.621507358665873</v>
      </c>
      <c r="J218" s="98">
        <v>48.156963319964696</v>
      </c>
      <c r="K218" s="98">
        <v>48.41251987043487</v>
      </c>
      <c r="L218" s="98">
        <v>55.540035535803867</v>
      </c>
      <c r="M218" s="98">
        <v>63.966639542129904</v>
      </c>
      <c r="N218" s="98">
        <v>59.63036534059448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56.806471275269807</v>
      </c>
      <c r="C219" s="122">
        <f t="shared" si="109"/>
        <v>82.434949552003019</v>
      </c>
      <c r="D219" s="122">
        <f t="shared" si="109"/>
        <v>105.83174549138035</v>
      </c>
      <c r="E219" s="122">
        <f t="shared" si="109"/>
        <v>419.69658549560671</v>
      </c>
      <c r="F219" s="122">
        <f t="shared" si="109"/>
        <v>273.85551652075674</v>
      </c>
      <c r="G219" s="122">
        <f t="shared" si="109"/>
        <v>277.35459591218353</v>
      </c>
      <c r="H219" s="122">
        <f t="shared" si="109"/>
        <v>280.42977703798181</v>
      </c>
      <c r="I219" s="122">
        <f t="shared" si="109"/>
        <v>203.79252079727414</v>
      </c>
      <c r="J219" s="122">
        <f t="shared" si="109"/>
        <v>219.9042586784451</v>
      </c>
      <c r="K219" s="122">
        <f t="shared" si="109"/>
        <v>136.89845070245681</v>
      </c>
      <c r="L219" s="122">
        <f t="shared" si="109"/>
        <v>77.235881078078194</v>
      </c>
      <c r="M219" s="122">
        <f t="shared" si="109"/>
        <v>117.77446895921169</v>
      </c>
      <c r="N219" s="122">
        <f t="shared" si="109"/>
        <v>282.08405110278773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56.806471275269807</v>
      </c>
      <c r="C220" s="98">
        <f>RES_hhdet_tesh!C8</f>
        <v>82.434949552003019</v>
      </c>
      <c r="D220" s="98">
        <f>RES_hhdet_tesh!D8</f>
        <v>105.83174549138035</v>
      </c>
      <c r="E220" s="98">
        <f>RES_hhdet_tesh!E8</f>
        <v>419.69658549560671</v>
      </c>
      <c r="F220" s="98">
        <f>RES_hhdet_tesh!F8</f>
        <v>273.85551652075674</v>
      </c>
      <c r="G220" s="98">
        <f>RES_hhdet_tesh!G8</f>
        <v>277.35459591218353</v>
      </c>
      <c r="H220" s="98">
        <f>RES_hhdet_tesh!H8</f>
        <v>280.42977703798181</v>
      </c>
      <c r="I220" s="98">
        <f>RES_hhdet_tesh!I8</f>
        <v>203.79252079727414</v>
      </c>
      <c r="J220" s="98">
        <f>RES_hhdet_tesh!J8</f>
        <v>219.9042586784451</v>
      </c>
      <c r="K220" s="98">
        <f>RES_hhdet_tesh!K8</f>
        <v>136.89845070245681</v>
      </c>
      <c r="L220" s="98">
        <f>RES_hhdet_tesh!L8</f>
        <v>77.235881078078194</v>
      </c>
      <c r="M220" s="98">
        <f>RES_hhdet_tesh!M8</f>
        <v>117.77446895921169</v>
      </c>
      <c r="N220" s="98">
        <f>RES_hhdet_tesh!N8</f>
        <v>282.08405110278773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1187.6021198886908</v>
      </c>
      <c r="C221" s="122">
        <v>1184.6668955755028</v>
      </c>
      <c r="D221" s="122">
        <v>1207.2820204952325</v>
      </c>
      <c r="E221" s="122">
        <v>1165.5217082069407</v>
      </c>
      <c r="F221" s="122">
        <v>1275.2526220628476</v>
      </c>
      <c r="G221" s="122">
        <v>1191.6623249146287</v>
      </c>
      <c r="H221" s="122">
        <v>1169.0005953468919</v>
      </c>
      <c r="I221" s="122">
        <v>1092.7546527102913</v>
      </c>
      <c r="J221" s="122">
        <v>1068.513066490257</v>
      </c>
      <c r="K221" s="122">
        <v>1059.8440081299439</v>
      </c>
      <c r="L221" s="122">
        <v>1135.8786616792952</v>
      </c>
      <c r="M221" s="122">
        <v>1235.3328251375585</v>
      </c>
      <c r="N221" s="122">
        <v>1170.7986563047034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1180.6108621988369</v>
      </c>
      <c r="C223" s="98">
        <v>1200.072511327955</v>
      </c>
      <c r="D223" s="98">
        <v>1185.6066272247856</v>
      </c>
      <c r="E223" s="98">
        <v>1169.7621015617826</v>
      </c>
      <c r="F223" s="98">
        <v>1325.4886940388481</v>
      </c>
      <c r="G223" s="98">
        <v>1207.5572784441863</v>
      </c>
      <c r="H223" s="98">
        <v>1178.6828947963811</v>
      </c>
      <c r="I223" s="98">
        <v>1072.3624975857408</v>
      </c>
      <c r="J223" s="98">
        <v>1023.7824350842754</v>
      </c>
      <c r="K223" s="98">
        <v>1040.7483751856555</v>
      </c>
      <c r="L223" s="98">
        <v>1132.21061347726</v>
      </c>
      <c r="M223" s="98">
        <v>1277.4742715471984</v>
      </c>
      <c r="N223" s="98">
        <v>1195.657207031139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1180.6108621988371</v>
      </c>
      <c r="C224" s="98">
        <v>1200.1183788691051</v>
      </c>
      <c r="D224" s="98">
        <v>1185.6591722516316</v>
      </c>
      <c r="E224" s="98">
        <v>1169.939098511155</v>
      </c>
      <c r="F224" s="98">
        <v>1325.8204621352991</v>
      </c>
      <c r="G224" s="98">
        <v>1208.3628083080944</v>
      </c>
      <c r="H224" s="98">
        <v>1179.5011162271492</v>
      </c>
      <c r="I224" s="98">
        <v>1073.7867083601047</v>
      </c>
      <c r="J224" s="98">
        <v>1025.195052283927</v>
      </c>
      <c r="K224" s="98">
        <v>1041.8170918451931</v>
      </c>
      <c r="L224" s="98">
        <v>1133.0507090581277</v>
      </c>
      <c r="M224" s="98">
        <v>1277.884829126745</v>
      </c>
      <c r="N224" s="98">
        <v>1195.8863358600722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216.84041712721577</v>
      </c>
      <c r="C225" s="101">
        <v>191.53694398566023</v>
      </c>
      <c r="D225" s="101">
        <v>221.18881373642353</v>
      </c>
      <c r="E225" s="101">
        <v>182.52758284670008</v>
      </c>
      <c r="F225" s="101">
        <v>256.78163397031057</v>
      </c>
      <c r="G225" s="101">
        <v>195.57345560136372</v>
      </c>
      <c r="H225" s="101">
        <v>186.21530057135428</v>
      </c>
      <c r="I225" s="101">
        <v>156.7973667978919</v>
      </c>
      <c r="J225" s="101">
        <v>188.92964164067573</v>
      </c>
      <c r="K225" s="101">
        <v>152.31976283873519</v>
      </c>
      <c r="L225" s="101">
        <v>158.44768409534564</v>
      </c>
      <c r="M225" s="101">
        <v>222.57552656144452</v>
      </c>
      <c r="N225" s="101">
        <v>151.26288045594001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963.770445071621</v>
      </c>
      <c r="C226" s="104">
        <v>1008.5814348834448</v>
      </c>
      <c r="D226" s="104">
        <v>964.4703585152082</v>
      </c>
      <c r="E226" s="104">
        <v>987.41151566445478</v>
      </c>
      <c r="F226" s="104">
        <v>1069.0388281649887</v>
      </c>
      <c r="G226" s="104">
        <v>1012.7893527067306</v>
      </c>
      <c r="H226" s="104">
        <v>993.28581565579486</v>
      </c>
      <c r="I226" s="104">
        <v>916.98934156221276</v>
      </c>
      <c r="J226" s="104">
        <v>836.26541064325147</v>
      </c>
      <c r="K226" s="104">
        <v>889.4973290064579</v>
      </c>
      <c r="L226" s="104">
        <v>974.603024962782</v>
      </c>
      <c r="M226" s="104">
        <v>1055.3093025653004</v>
      </c>
      <c r="N226" s="104">
        <v>1044.6234554041323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1194.5331725524657</v>
      </c>
      <c r="C227" s="101">
        <v>1169.3924353575223</v>
      </c>
      <c r="D227" s="101">
        <v>1228.7666309422646</v>
      </c>
      <c r="E227" s="101">
        <v>1161.313295764613</v>
      </c>
      <c r="F227" s="101">
        <v>1225.4535966969497</v>
      </c>
      <c r="G227" s="101">
        <v>1175.8969153936498</v>
      </c>
      <c r="H227" s="101">
        <v>1161.23320510484</v>
      </c>
      <c r="I227" s="101">
        <v>1095.0497674811829</v>
      </c>
      <c r="J227" s="101">
        <v>1073.6965742758059</v>
      </c>
      <c r="K227" s="101">
        <v>1061.9499034931277</v>
      </c>
      <c r="L227" s="101">
        <v>1136.0870478340273</v>
      </c>
      <c r="M227" s="101">
        <v>1230.1341868483944</v>
      </c>
      <c r="N227" s="101">
        <v>1167.7506881567901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1194.5331725524657</v>
      </c>
      <c r="C228" s="104">
        <v>1169.4620721742249</v>
      </c>
      <c r="D228" s="104">
        <v>1228.9227250464646</v>
      </c>
      <c r="E228" s="104">
        <v>1161.5946633823919</v>
      </c>
      <c r="F228" s="104">
        <v>1225.7644104440712</v>
      </c>
      <c r="G228" s="104">
        <v>1176.6693212864545</v>
      </c>
      <c r="H228" s="104">
        <v>1161.8399583189173</v>
      </c>
      <c r="I228" s="104">
        <v>1096.247260082599</v>
      </c>
      <c r="J228" s="104">
        <v>1075.1799143481164</v>
      </c>
      <c r="K228" s="104">
        <v>1063.4039511110302</v>
      </c>
      <c r="L228" s="104">
        <v>1137.8219150336977</v>
      </c>
      <c r="M228" s="104">
        <v>1231.1012153919626</v>
      </c>
      <c r="N228" s="104">
        <v>1168.2362471052813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219.42466505462107</v>
      </c>
      <c r="C229" s="98">
        <v>186.54269277119383</v>
      </c>
      <c r="D229" s="98">
        <v>229.33647050608954</v>
      </c>
      <c r="E229" s="98">
        <v>181.11182858473057</v>
      </c>
      <c r="F229" s="98">
        <v>237.30373293044752</v>
      </c>
      <c r="G229" s="98">
        <v>190.23288210143534</v>
      </c>
      <c r="H229" s="98">
        <v>183.22367118056314</v>
      </c>
      <c r="I229" s="98">
        <v>160.27858098220275</v>
      </c>
      <c r="J229" s="98">
        <v>199.17228938933408</v>
      </c>
      <c r="K229" s="98">
        <v>155.95639495525015</v>
      </c>
      <c r="L229" s="98">
        <v>158.64694980391013</v>
      </c>
      <c r="M229" s="98">
        <v>214.34766005642385</v>
      </c>
      <c r="N229" s="98">
        <v>146.91593568369996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975.1085074978447</v>
      </c>
      <c r="C230" s="98">
        <v>982.91937940303114</v>
      </c>
      <c r="D230" s="98">
        <v>999.58625454037497</v>
      </c>
      <c r="E230" s="98">
        <v>980.48283479766144</v>
      </c>
      <c r="F230" s="98">
        <v>988.46067751362386</v>
      </c>
      <c r="G230" s="98">
        <v>986.43643918501925</v>
      </c>
      <c r="H230" s="98">
        <v>978.61628713835398</v>
      </c>
      <c r="I230" s="98">
        <v>935.96867910039646</v>
      </c>
      <c r="J230" s="98">
        <v>876.00762495878223</v>
      </c>
      <c r="K230" s="98">
        <v>907.44755615578003</v>
      </c>
      <c r="L230" s="98">
        <v>979.17496522978763</v>
      </c>
      <c r="M230" s="98">
        <v>1016.7535553355385</v>
      </c>
      <c r="N230" s="98">
        <v>1021.3203114215814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619.1329808282909</v>
      </c>
      <c r="C231" s="122">
        <v>631.00729644074556</v>
      </c>
      <c r="D231" s="122">
        <v>637.39093840466853</v>
      </c>
      <c r="E231" s="122">
        <v>596.69744592527445</v>
      </c>
      <c r="F231" s="122">
        <v>685.99409353801786</v>
      </c>
      <c r="G231" s="122">
        <v>588.333167605835</v>
      </c>
      <c r="H231" s="122">
        <v>606.09622481768577</v>
      </c>
      <c r="I231" s="122">
        <v>554.32775813122396</v>
      </c>
      <c r="J231" s="122">
        <v>506.31559623182204</v>
      </c>
      <c r="K231" s="122">
        <v>501.09537257461352</v>
      </c>
      <c r="L231" s="122">
        <v>473.22678462390718</v>
      </c>
      <c r="M231" s="122">
        <v>476.416405216962</v>
      </c>
      <c r="N231" s="122">
        <v>412.23138990063853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636.50118515268923</v>
      </c>
      <c r="C233" s="98">
        <v>621.73163814089833</v>
      </c>
      <c r="D233" s="98">
        <v>629.81553924562184</v>
      </c>
      <c r="E233" s="98">
        <v>614.13173837455179</v>
      </c>
      <c r="F233" s="98">
        <v>660.53842595423771</v>
      </c>
      <c r="G233" s="98">
        <v>617.59463180027717</v>
      </c>
      <c r="H233" s="98">
        <v>590.42953006353798</v>
      </c>
      <c r="I233" s="98">
        <v>532.10617120668644</v>
      </c>
      <c r="J233" s="98">
        <v>517.03622717561507</v>
      </c>
      <c r="K233" s="98">
        <v>490.1181073718725</v>
      </c>
      <c r="L233" s="98">
        <v>476.90891907263767</v>
      </c>
      <c r="M233" s="98">
        <v>490.73408536059895</v>
      </c>
      <c r="N233" s="98">
        <v>420.39777522034228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607.84334029870706</v>
      </c>
      <c r="C234" s="33">
        <v>637.03647433564629</v>
      </c>
      <c r="D234" s="33">
        <v>642.31515001244748</v>
      </c>
      <c r="E234" s="33">
        <v>585.36494048872282</v>
      </c>
      <c r="F234" s="33">
        <v>702.53962542680927</v>
      </c>
      <c r="G234" s="33">
        <v>569.3170292761713</v>
      </c>
      <c r="H234" s="33">
        <v>615.5277457065464</v>
      </c>
      <c r="I234" s="33">
        <v>563.46740085965507</v>
      </c>
      <c r="J234" s="33">
        <v>501.9017366809145</v>
      </c>
      <c r="K234" s="33">
        <v>505.61794859034518</v>
      </c>
      <c r="L234" s="33">
        <v>471.70910251155919</v>
      </c>
      <c r="M234" s="33">
        <v>470.51519921181438</v>
      </c>
      <c r="N234" s="33">
        <v>408.86663240498837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3130.6097591307512</v>
      </c>
      <c r="C236" s="117">
        <f t="shared" si="110"/>
        <v>4229.7573088899553</v>
      </c>
      <c r="D236" s="117">
        <f t="shared" si="110"/>
        <v>1930.5589636814211</v>
      </c>
      <c r="E236" s="117">
        <f t="shared" si="110"/>
        <v>3104.2613032046806</v>
      </c>
      <c r="F236" s="117">
        <f t="shared" si="110"/>
        <v>2720.0721127145948</v>
      </c>
      <c r="G236" s="117">
        <f t="shared" si="110"/>
        <v>3238.3114863641217</v>
      </c>
      <c r="H236" s="117">
        <f t="shared" si="110"/>
        <v>3878.957816268422</v>
      </c>
      <c r="I236" s="117">
        <f t="shared" si="110"/>
        <v>3501.4550456525212</v>
      </c>
      <c r="J236" s="117">
        <f t="shared" si="110"/>
        <v>3336.1270969298675</v>
      </c>
      <c r="K236" s="117">
        <f t="shared" si="110"/>
        <v>3420.6761210080467</v>
      </c>
      <c r="L236" s="117">
        <f t="shared" si="110"/>
        <v>3793.1891755762022</v>
      </c>
      <c r="M236" s="117">
        <f t="shared" si="110"/>
        <v>4338.5779972624405</v>
      </c>
      <c r="N236" s="117">
        <f t="shared" si="110"/>
        <v>4349.5127692034566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2801.5498124784122</v>
      </c>
      <c r="C237" s="122">
        <f t="shared" si="113"/>
        <v>3898.9436188788827</v>
      </c>
      <c r="D237" s="122">
        <f t="shared" si="113"/>
        <v>1601.4742915045588</v>
      </c>
      <c r="E237" s="122">
        <f t="shared" si="113"/>
        <v>2780.6329808230544</v>
      </c>
      <c r="F237" s="122">
        <f t="shared" si="113"/>
        <v>2358.5076486676544</v>
      </c>
      <c r="G237" s="122">
        <f t="shared" si="113"/>
        <v>2906.6652120092126</v>
      </c>
      <c r="H237" s="122">
        <f t="shared" si="113"/>
        <v>3587.0575426277396</v>
      </c>
      <c r="I237" s="122">
        <f t="shared" si="113"/>
        <v>3401.2382834748614</v>
      </c>
      <c r="J237" s="122">
        <f t="shared" si="113"/>
        <v>3239.489752518848</v>
      </c>
      <c r="K237" s="122">
        <f t="shared" si="113"/>
        <v>3326.1426250791706</v>
      </c>
      <c r="L237" s="122">
        <f t="shared" si="113"/>
        <v>3696.3577637100066</v>
      </c>
      <c r="M237" s="122">
        <f t="shared" si="113"/>
        <v>4234.4459090373821</v>
      </c>
      <c r="N237" s="122">
        <f t="shared" si="113"/>
        <v>4256.3691901011798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2801.5498124784122</v>
      </c>
      <c r="C238" s="98">
        <v>3898.9436188788827</v>
      </c>
      <c r="D238" s="98">
        <v>1601.4742915045588</v>
      </c>
      <c r="E238" s="98">
        <v>2780.6329808230544</v>
      </c>
      <c r="F238" s="98">
        <v>2358.5076486676544</v>
      </c>
      <c r="G238" s="98">
        <v>2906.6652120092126</v>
      </c>
      <c r="H238" s="98">
        <v>3587.0575426277396</v>
      </c>
      <c r="I238" s="98">
        <v>3401.2382834748614</v>
      </c>
      <c r="J238" s="98">
        <v>3239.489752518848</v>
      </c>
      <c r="K238" s="98">
        <v>3326.1426250791706</v>
      </c>
      <c r="L238" s="98">
        <v>3696.3577637100066</v>
      </c>
      <c r="M238" s="98">
        <v>4234.4459090373821</v>
      </c>
      <c r="N238" s="98">
        <v>4256.3691901011798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236.65069693813314</v>
      </c>
      <c r="C242" s="122">
        <v>240.55022082604958</v>
      </c>
      <c r="D242" s="122">
        <v>237.64530104363695</v>
      </c>
      <c r="E242" s="122">
        <v>234.4671855570042</v>
      </c>
      <c r="F242" s="122">
        <v>265.66928644951599</v>
      </c>
      <c r="G242" s="122">
        <v>241.99431483761057</v>
      </c>
      <c r="H242" s="122">
        <v>210.24078333830184</v>
      </c>
      <c r="I242" s="122">
        <v>43.696631394392313</v>
      </c>
      <c r="J242" s="122">
        <v>41.678162212850346</v>
      </c>
      <c r="K242" s="122">
        <v>42.41067062267598</v>
      </c>
      <c r="L242" s="122">
        <v>46.097678738343994</v>
      </c>
      <c r="M242" s="122">
        <v>51.928743144998307</v>
      </c>
      <c r="N242" s="122">
        <v>48.432994645771466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475.4254959198903</v>
      </c>
      <c r="C244" s="98">
        <v>483.26259490388367</v>
      </c>
      <c r="D244" s="98">
        <v>477.43726299828006</v>
      </c>
      <c r="E244" s="98">
        <v>471.05675972481453</v>
      </c>
      <c r="F244" s="98">
        <v>533.76700136907141</v>
      </c>
      <c r="G244" s="98">
        <v>486.27666942412952</v>
      </c>
      <c r="H244" s="98">
        <v>473.0351641938081</v>
      </c>
      <c r="I244" s="98">
        <v>406.9817452498628</v>
      </c>
      <c r="J244" s="98">
        <v>388.54011549749845</v>
      </c>
      <c r="K244" s="98">
        <v>394.97914090479748</v>
      </c>
      <c r="L244" s="98">
        <v>429.69034844187962</v>
      </c>
      <c r="M244" s="98">
        <v>484.8194626680376</v>
      </c>
      <c r="N244" s="98">
        <v>453.76759228867525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87.320442449749308</v>
      </c>
      <c r="C245" s="98">
        <v>77.13087309036321</v>
      </c>
      <c r="D245" s="98">
        <v>89.071517829945819</v>
      </c>
      <c r="E245" s="98">
        <v>73.502852948795066</v>
      </c>
      <c r="F245" s="98">
        <v>103.40455062905733</v>
      </c>
      <c r="G245" s="98">
        <v>78.756354100344822</v>
      </c>
      <c r="H245" s="98">
        <v>74.987876578673365</v>
      </c>
      <c r="I245" s="98">
        <v>59.421494161587439</v>
      </c>
      <c r="J245" s="98">
        <v>71.59866155260687</v>
      </c>
      <c r="K245" s="98">
        <v>57.724616701522166</v>
      </c>
      <c r="L245" s="98">
        <v>60.046914866399518</v>
      </c>
      <c r="M245" s="98">
        <v>84.349441716906085</v>
      </c>
      <c r="N245" s="98">
        <v>57.324090011429867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87.320442449749308</v>
      </c>
      <c r="C246" s="101">
        <v>77.13087309036321</v>
      </c>
      <c r="D246" s="101">
        <v>89.071517829945819</v>
      </c>
      <c r="E246" s="101">
        <v>73.502852948795066</v>
      </c>
      <c r="F246" s="101">
        <v>103.40455062905733</v>
      </c>
      <c r="G246" s="101">
        <v>78.756354100344822</v>
      </c>
      <c r="H246" s="101">
        <v>74.987876578673365</v>
      </c>
      <c r="I246" s="101">
        <v>59.421494161587439</v>
      </c>
      <c r="J246" s="101">
        <v>71.59866155260687</v>
      </c>
      <c r="K246" s="101">
        <v>57.724616701522166</v>
      </c>
      <c r="L246" s="101">
        <v>60.046914866399518</v>
      </c>
      <c r="M246" s="101">
        <v>84.349441716906085</v>
      </c>
      <c r="N246" s="101">
        <v>57.324090011429867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92.409249714205998</v>
      </c>
      <c r="C252" s="122">
        <v>90.263469185022373</v>
      </c>
      <c r="D252" s="122">
        <v>91.439371133225421</v>
      </c>
      <c r="E252" s="122">
        <v>89.161136824622034</v>
      </c>
      <c r="F252" s="122">
        <v>95.895177597424293</v>
      </c>
      <c r="G252" s="122">
        <v>89.651959517298479</v>
      </c>
      <c r="H252" s="122">
        <v>81.659490302380391</v>
      </c>
      <c r="I252" s="122">
        <v>56.520130783267795</v>
      </c>
      <c r="J252" s="122">
        <v>54.959182198169025</v>
      </c>
      <c r="K252" s="122">
        <v>52.122825306200113</v>
      </c>
      <c r="L252" s="122">
        <v>50.733733127851693</v>
      </c>
      <c r="M252" s="122">
        <v>52.203345080059918</v>
      </c>
      <c r="N252" s="122">
        <v>44.710584456506055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234.57345116020531</v>
      </c>
      <c r="C254" s="98">
        <v>229.13034485428756</v>
      </c>
      <c r="D254" s="98">
        <v>232.10955153167637</v>
      </c>
      <c r="E254" s="98">
        <v>226.3295099803731</v>
      </c>
      <c r="F254" s="98">
        <v>243.43203408623</v>
      </c>
      <c r="G254" s="98">
        <v>227.6057100579543</v>
      </c>
      <c r="H254" s="98">
        <v>217.30402986520713</v>
      </c>
      <c r="I254" s="98">
        <v>193.9398348685958</v>
      </c>
      <c r="J254" s="98">
        <v>188.4471426834825</v>
      </c>
      <c r="K254" s="98">
        <v>178.63613862852759</v>
      </c>
      <c r="L254" s="98">
        <v>173.8217137681111</v>
      </c>
      <c r="M254" s="98">
        <v>178.86064133987742</v>
      </c>
      <c r="N254" s="98">
        <v>153.22475256907066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112.23861798443411</v>
      </c>
      <c r="C257" s="118">
        <f t="shared" si="117"/>
        <v>143.90358941103767</v>
      </c>
      <c r="D257" s="118">
        <f t="shared" si="117"/>
        <v>78.498793418881263</v>
      </c>
      <c r="E257" s="118">
        <f t="shared" si="117"/>
        <v>112.70269622156054</v>
      </c>
      <c r="F257" s="118">
        <f t="shared" si="117"/>
        <v>110.33087946306051</v>
      </c>
      <c r="G257" s="118">
        <f t="shared" si="117"/>
        <v>125.40998089378809</v>
      </c>
      <c r="H257" s="118">
        <f t="shared" si="117"/>
        <v>147.04464450885868</v>
      </c>
      <c r="I257" s="118">
        <f t="shared" si="117"/>
        <v>135.50915750046676</v>
      </c>
      <c r="J257" s="118">
        <f t="shared" si="117"/>
        <v>129.79046159417132</v>
      </c>
      <c r="K257" s="118">
        <f t="shared" si="117"/>
        <v>131.18044415038702</v>
      </c>
      <c r="L257" s="118">
        <f t="shared" si="117"/>
        <v>143.47512277461175</v>
      </c>
      <c r="M257" s="118">
        <f t="shared" si="117"/>
        <v>162.52361184740334</v>
      </c>
      <c r="N257" s="118">
        <f t="shared" si="117"/>
        <v>160.81410918082665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80.672123895340007</v>
      </c>
      <c r="C258" s="123">
        <f t="shared" si="120"/>
        <v>112.09209530575005</v>
      </c>
      <c r="D258" s="123">
        <f t="shared" si="120"/>
        <v>46.114397609705264</v>
      </c>
      <c r="E258" s="123">
        <f t="shared" si="120"/>
        <v>79.934777889104865</v>
      </c>
      <c r="F258" s="123">
        <f t="shared" si="120"/>
        <v>75.065177037504469</v>
      </c>
      <c r="G258" s="123">
        <f t="shared" si="120"/>
        <v>93.225507807335518</v>
      </c>
      <c r="H258" s="123">
        <f t="shared" si="120"/>
        <v>115.57000613926331</v>
      </c>
      <c r="I258" s="123">
        <f t="shared" si="120"/>
        <v>109.00739925337768</v>
      </c>
      <c r="J258" s="123">
        <f t="shared" si="120"/>
        <v>104.31887677955352</v>
      </c>
      <c r="K258" s="123">
        <f t="shared" si="120"/>
        <v>106.42990316271388</v>
      </c>
      <c r="L258" s="123">
        <f t="shared" si="120"/>
        <v>118.25270718184272</v>
      </c>
      <c r="M258" s="123">
        <f t="shared" si="120"/>
        <v>135.57575398869571</v>
      </c>
      <c r="N258" s="123">
        <f t="shared" si="120"/>
        <v>135.40282875466363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80.175990609583494</v>
      </c>
      <c r="C259" s="99">
        <v>111.4212531629949</v>
      </c>
      <c r="D259" s="99">
        <v>45.841775732527992</v>
      </c>
      <c r="E259" s="99">
        <v>79.508498371724912</v>
      </c>
      <c r="F259" s="99">
        <v>74.641290992810269</v>
      </c>
      <c r="G259" s="99">
        <v>92.70641141480283</v>
      </c>
      <c r="H259" s="99">
        <v>114.94612848801873</v>
      </c>
      <c r="I259" s="99">
        <v>108.43881236875252</v>
      </c>
      <c r="J259" s="99">
        <v>103.79940814047012</v>
      </c>
      <c r="K259" s="99">
        <v>105.90875100858844</v>
      </c>
      <c r="L259" s="99">
        <v>117.65598866918538</v>
      </c>
      <c r="M259" s="99">
        <v>134.8903940231491</v>
      </c>
      <c r="N259" s="99">
        <v>134.76575220187951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0.49613328575651872</v>
      </c>
      <c r="C260" s="99">
        <v>0.67084214275514353</v>
      </c>
      <c r="D260" s="99">
        <v>0.27262187717726943</v>
      </c>
      <c r="E260" s="99">
        <v>0.42627951737994796</v>
      </c>
      <c r="F260" s="99">
        <v>0.423886044694197</v>
      </c>
      <c r="G260" s="99">
        <v>0.51909639253268924</v>
      </c>
      <c r="H260" s="99">
        <v>0.62387765124458328</v>
      </c>
      <c r="I260" s="99">
        <v>0.56858688462516349</v>
      </c>
      <c r="J260" s="99">
        <v>0.51946863908340124</v>
      </c>
      <c r="K260" s="99">
        <v>0.52115215412545235</v>
      </c>
      <c r="L260" s="99">
        <v>0.59671851265734277</v>
      </c>
      <c r="M260" s="99">
        <v>0.68535996554660439</v>
      </c>
      <c r="N260" s="99">
        <v>0.63707655278412922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0.34409779499839011</v>
      </c>
      <c r="C261" s="123">
        <f t="shared" si="123"/>
        <v>0.48159752166415082</v>
      </c>
      <c r="D261" s="123">
        <f t="shared" si="123"/>
        <v>0.59788231822976534</v>
      </c>
      <c r="E261" s="123">
        <f t="shared" si="123"/>
        <v>2.3357907352205167</v>
      </c>
      <c r="F261" s="123">
        <f t="shared" si="123"/>
        <v>1.4920210141196928</v>
      </c>
      <c r="G261" s="123">
        <f t="shared" si="123"/>
        <v>1.4549548383311672</v>
      </c>
      <c r="H261" s="123">
        <f t="shared" si="123"/>
        <v>1.3661092653664995</v>
      </c>
      <c r="I261" s="123">
        <f t="shared" si="123"/>
        <v>0.92313334265049829</v>
      </c>
      <c r="J261" s="123">
        <f t="shared" si="123"/>
        <v>0.97889586073402202</v>
      </c>
      <c r="K261" s="123">
        <f t="shared" si="123"/>
        <v>0.56444337287643875</v>
      </c>
      <c r="L261" s="123">
        <f t="shared" si="123"/>
        <v>0.27819911931222507</v>
      </c>
      <c r="M261" s="123">
        <f t="shared" si="123"/>
        <v>0.40849588564564748</v>
      </c>
      <c r="N261" s="123">
        <f t="shared" si="123"/>
        <v>0.95380595502945298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0.34409779499839011</v>
      </c>
      <c r="C262" s="99">
        <f>RES_hhdet_fecs!C8</f>
        <v>0.48159752166415082</v>
      </c>
      <c r="D262" s="99">
        <f>RES_hhdet_fecs!D8</f>
        <v>0.59788231822976534</v>
      </c>
      <c r="E262" s="99">
        <f>RES_hhdet_fecs!E8</f>
        <v>2.3357907352205167</v>
      </c>
      <c r="F262" s="99">
        <f>RES_hhdet_fecs!F8</f>
        <v>1.4920210141196928</v>
      </c>
      <c r="G262" s="99">
        <f>RES_hhdet_fecs!G8</f>
        <v>1.4549548383311672</v>
      </c>
      <c r="H262" s="99">
        <f>RES_hhdet_fecs!H8</f>
        <v>1.3661092653664995</v>
      </c>
      <c r="I262" s="99">
        <f>RES_hhdet_fecs!I8</f>
        <v>0.92313334265049829</v>
      </c>
      <c r="J262" s="99">
        <f>RES_hhdet_fecs!J8</f>
        <v>0.97889586073402202</v>
      </c>
      <c r="K262" s="99">
        <f>RES_hhdet_fecs!K8</f>
        <v>0.56444337287643875</v>
      </c>
      <c r="L262" s="99">
        <f>RES_hhdet_fecs!L8</f>
        <v>0.27819911931222507</v>
      </c>
      <c r="M262" s="99">
        <f>RES_hhdet_fecs!M8</f>
        <v>0.40849588564564748</v>
      </c>
      <c r="N262" s="99">
        <f>RES_hhdet_fecs!N8</f>
        <v>0.95380595502945298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21.536604706137286</v>
      </c>
      <c r="C263" s="123">
        <v>21.498249190463024</v>
      </c>
      <c r="D263" s="123">
        <v>21.857700290289781</v>
      </c>
      <c r="E263" s="123">
        <v>21.111895457209489</v>
      </c>
      <c r="F263" s="123">
        <v>23.13000810145396</v>
      </c>
      <c r="G263" s="123">
        <v>21.546286628303466</v>
      </c>
      <c r="H263" s="123">
        <v>20.787238427737378</v>
      </c>
      <c r="I263" s="123">
        <v>17.377133036060773</v>
      </c>
      <c r="J263" s="123">
        <v>16.981983441587726</v>
      </c>
      <c r="K263" s="123">
        <v>16.789994882796908</v>
      </c>
      <c r="L263" s="123">
        <v>17.958470330819065</v>
      </c>
      <c r="M263" s="123">
        <v>19.515080340578098</v>
      </c>
      <c r="N263" s="123">
        <v>18.401278719022823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22.770303587712291</v>
      </c>
      <c r="C265" s="99">
        <v>23.136125338845538</v>
      </c>
      <c r="D265" s="99">
        <v>22.84642260012016</v>
      </c>
      <c r="E265" s="99">
        <v>22.523618651514294</v>
      </c>
      <c r="F265" s="99">
        <v>25.495853970801132</v>
      </c>
      <c r="G265" s="99">
        <v>23.195144896392819</v>
      </c>
      <c r="H265" s="99">
        <v>22.534325896126393</v>
      </c>
      <c r="I265" s="99">
        <v>19.358719323422015</v>
      </c>
      <c r="J265" s="99">
        <v>18.450334548882427</v>
      </c>
      <c r="K265" s="99">
        <v>18.717556374245653</v>
      </c>
      <c r="L265" s="99">
        <v>20.322966307912047</v>
      </c>
      <c r="M265" s="99">
        <v>22.867220634961825</v>
      </c>
      <c r="N265" s="99">
        <v>21.341540597193596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14.66774027811687</v>
      </c>
      <c r="C266" s="99">
        <v>14.661205858528161</v>
      </c>
      <c r="D266" s="99">
        <v>14.746162363245226</v>
      </c>
      <c r="E266" s="99">
        <v>14.239487624013304</v>
      </c>
      <c r="F266" s="99">
        <v>16.538814504783439</v>
      </c>
      <c r="G266" s="99">
        <v>14.730629343166045</v>
      </c>
      <c r="H266" s="99">
        <v>14.320985015850589</v>
      </c>
      <c r="I266" s="99">
        <v>12.734745928836134</v>
      </c>
      <c r="J266" s="99">
        <v>12.420741782933304</v>
      </c>
      <c r="K266" s="99">
        <v>12.310776092309474</v>
      </c>
      <c r="L266" s="99">
        <v>13.311096440107729</v>
      </c>
      <c r="M266" s="99">
        <v>15.285401810592692</v>
      </c>
      <c r="N266" s="99">
        <v>13.856566427680432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4.1821757584687562</v>
      </c>
      <c r="C267" s="102">
        <v>3.6926291546900161</v>
      </c>
      <c r="D267" s="102">
        <v>4.2622679369381578</v>
      </c>
      <c r="E267" s="102">
        <v>3.5145451061654329</v>
      </c>
      <c r="F267" s="102">
        <v>4.9392100223367628</v>
      </c>
      <c r="G267" s="102">
        <v>3.7566372391101046</v>
      </c>
      <c r="H267" s="102">
        <v>3.5722529253448854</v>
      </c>
      <c r="I267" s="102">
        <v>2.8264757343017926</v>
      </c>
      <c r="J267" s="102">
        <v>3.3999559021243666</v>
      </c>
      <c r="K267" s="102">
        <v>2.7354957652128005</v>
      </c>
      <c r="L267" s="102">
        <v>2.8400252231612875</v>
      </c>
      <c r="M267" s="102">
        <v>3.9784650631838301</v>
      </c>
      <c r="N267" s="102">
        <v>2.6960594254995285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10.485564519648115</v>
      </c>
      <c r="C268" s="105">
        <v>10.968576703838144</v>
      </c>
      <c r="D268" s="105">
        <v>10.483894426307067</v>
      </c>
      <c r="E268" s="105">
        <v>10.72494251784787</v>
      </c>
      <c r="F268" s="105">
        <v>11.599604482446674</v>
      </c>
      <c r="G268" s="105">
        <v>10.97399210405594</v>
      </c>
      <c r="H268" s="105">
        <v>10.748732090505703</v>
      </c>
      <c r="I268" s="105">
        <v>9.9082701945343405</v>
      </c>
      <c r="J268" s="105">
        <v>9.0207858808089405</v>
      </c>
      <c r="K268" s="105">
        <v>9.5752803270966727</v>
      </c>
      <c r="L268" s="105">
        <v>10.471071216946441</v>
      </c>
      <c r="M268" s="105">
        <v>11.30693674740886</v>
      </c>
      <c r="N268" s="105">
        <v>11.160507002180903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20.422059551180787</v>
      </c>
      <c r="C269" s="102">
        <v>19.98401273301058</v>
      </c>
      <c r="D269" s="102">
        <v>20.988735459165643</v>
      </c>
      <c r="E269" s="102">
        <v>19.821120025867298</v>
      </c>
      <c r="F269" s="102">
        <v>20.89427320056085</v>
      </c>
      <c r="G269" s="102">
        <v>20.021407394912185</v>
      </c>
      <c r="H269" s="102">
        <v>19.563783792657045</v>
      </c>
      <c r="I269" s="102">
        <v>17.825233027817998</v>
      </c>
      <c r="J269" s="102">
        <v>17.448090481409796</v>
      </c>
      <c r="K269" s="102">
        <v>17.221707291711319</v>
      </c>
      <c r="L269" s="102">
        <v>18.388243858542051</v>
      </c>
      <c r="M269" s="102">
        <v>19.855545700270437</v>
      </c>
      <c r="N269" s="102">
        <v>18.794817468772518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14.360262538956139</v>
      </c>
      <c r="C270" s="105">
        <v>13.877365812453654</v>
      </c>
      <c r="D270" s="105">
        <v>14.782936389802225</v>
      </c>
      <c r="E270" s="105">
        <v>13.740882642404179</v>
      </c>
      <c r="F270" s="105">
        <v>14.771398534956198</v>
      </c>
      <c r="G270" s="105">
        <v>13.927471735459719</v>
      </c>
      <c r="H270" s="105">
        <v>13.639197003776964</v>
      </c>
      <c r="I270" s="105">
        <v>12.721689459007537</v>
      </c>
      <c r="J270" s="105">
        <v>12.685303989512496</v>
      </c>
      <c r="K270" s="105">
        <v>12.29702066171847</v>
      </c>
      <c r="L270" s="105">
        <v>13.087332431198758</v>
      </c>
      <c r="M270" s="105">
        <v>14.352745586984321</v>
      </c>
      <c r="N270" s="105">
        <v>13.275538348568411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3.7513429343851499</v>
      </c>
      <c r="C271" s="99">
        <v>3.1878704144771404</v>
      </c>
      <c r="D271" s="99">
        <v>3.9173284734302207</v>
      </c>
      <c r="E271" s="99">
        <v>3.091197201106469</v>
      </c>
      <c r="F271" s="99">
        <v>4.0461071764651919</v>
      </c>
      <c r="G271" s="99">
        <v>3.239024364011045</v>
      </c>
      <c r="H271" s="99">
        <v>3.0492095861969486</v>
      </c>
      <c r="I271" s="99">
        <v>2.6083433754544441</v>
      </c>
      <c r="J271" s="99">
        <v>3.2358192755258677</v>
      </c>
      <c r="K271" s="99">
        <v>2.5285093362985074</v>
      </c>
      <c r="L271" s="99">
        <v>2.5671405867668122</v>
      </c>
      <c r="M271" s="99">
        <v>3.4589080078631622</v>
      </c>
      <c r="N271" s="99">
        <v>2.3639965598763011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10.608919604570989</v>
      </c>
      <c r="C272" s="99">
        <v>10.689495397976515</v>
      </c>
      <c r="D272" s="99">
        <v>10.865607916372008</v>
      </c>
      <c r="E272" s="99">
        <v>10.649685441297709</v>
      </c>
      <c r="F272" s="99">
        <v>10.725291358491008</v>
      </c>
      <c r="G272" s="99">
        <v>10.688447371448673</v>
      </c>
      <c r="H272" s="99">
        <v>10.589987417580014</v>
      </c>
      <c r="I272" s="99">
        <v>10.113346083553093</v>
      </c>
      <c r="J272" s="99">
        <v>9.449484713986628</v>
      </c>
      <c r="K272" s="99">
        <v>9.7685113254199649</v>
      </c>
      <c r="L272" s="99">
        <v>10.520191844431945</v>
      </c>
      <c r="M272" s="99">
        <v>10.893837579121158</v>
      </c>
      <c r="N272" s="99">
        <v>10.911541788692112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9.685791587958434</v>
      </c>
      <c r="C273" s="123">
        <v>9.8316473931604342</v>
      </c>
      <c r="D273" s="123">
        <v>9.9288132006564513</v>
      </c>
      <c r="E273" s="123">
        <v>9.3202321400256807</v>
      </c>
      <c r="F273" s="123">
        <v>10.643673309982407</v>
      </c>
      <c r="G273" s="123">
        <v>9.1832316198179491</v>
      </c>
      <c r="H273" s="123">
        <v>9.3212906764914933</v>
      </c>
      <c r="I273" s="123">
        <v>8.2014918683778131</v>
      </c>
      <c r="J273" s="123">
        <v>7.5107055122960285</v>
      </c>
      <c r="K273" s="123">
        <v>7.3961027319997825</v>
      </c>
      <c r="L273" s="123">
        <v>6.9857461426377441</v>
      </c>
      <c r="M273" s="123">
        <v>7.0242816324839188</v>
      </c>
      <c r="N273" s="123">
        <v>6.056195752110737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11.23479649782033</v>
      </c>
      <c r="C275" s="99">
        <v>10.969581410570486</v>
      </c>
      <c r="D275" s="99">
        <v>11.106952294664417</v>
      </c>
      <c r="E275" s="99">
        <v>10.821964587367498</v>
      </c>
      <c r="F275" s="99">
        <v>11.627746895102893</v>
      </c>
      <c r="G275" s="99">
        <v>10.856674309077302</v>
      </c>
      <c r="H275" s="99">
        <v>10.35187275320167</v>
      </c>
      <c r="I275" s="99">
        <v>9.2250497047403517</v>
      </c>
      <c r="J275" s="99">
        <v>8.9486585518699648</v>
      </c>
      <c r="K275" s="99">
        <v>8.4653381634220253</v>
      </c>
      <c r="L275" s="99">
        <v>8.2212059109600251</v>
      </c>
      <c r="M275" s="99">
        <v>8.4362243337377354</v>
      </c>
      <c r="N275" s="99">
        <v>7.2064473819175729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8.6789109522708916</v>
      </c>
      <c r="C276" s="110">
        <v>9.091990281843902</v>
      </c>
      <c r="D276" s="110">
        <v>9.1629913501518612</v>
      </c>
      <c r="E276" s="110">
        <v>8.3440875001867099</v>
      </c>
      <c r="F276" s="110">
        <v>10.004050686456988</v>
      </c>
      <c r="G276" s="110">
        <v>8.0957119572931937</v>
      </c>
      <c r="H276" s="110">
        <v>8.7008690408683194</v>
      </c>
      <c r="I276" s="110">
        <v>7.7805069509635878</v>
      </c>
      <c r="J276" s="110">
        <v>6.918676667095041</v>
      </c>
      <c r="K276" s="110">
        <v>6.955583310449029</v>
      </c>
      <c r="L276" s="110">
        <v>6.4765210676123504</v>
      </c>
      <c r="M276" s="110">
        <v>6.4423322758860602</v>
      </c>
      <c r="N276" s="110">
        <v>5.5822629603358944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68.834452602060011</v>
      </c>
      <c r="C278" s="118">
        <f t="shared" si="124"/>
        <v>88.107489492788389</v>
      </c>
      <c r="D278" s="118">
        <f t="shared" si="124"/>
        <v>48.955802766708373</v>
      </c>
      <c r="E278" s="118">
        <f t="shared" si="124"/>
        <v>71.788879106736189</v>
      </c>
      <c r="F278" s="118">
        <f t="shared" si="124"/>
        <v>69.421432848558467</v>
      </c>
      <c r="G278" s="118">
        <f t="shared" si="124"/>
        <v>78.386493899701861</v>
      </c>
      <c r="H278" s="118">
        <f t="shared" si="124"/>
        <v>91.774837427187478</v>
      </c>
      <c r="I278" s="118">
        <f t="shared" si="124"/>
        <v>85.57403001122016</v>
      </c>
      <c r="J278" s="118">
        <f t="shared" si="124"/>
        <v>82.104362294823673</v>
      </c>
      <c r="K278" s="118">
        <f t="shared" si="124"/>
        <v>82.28770108308909</v>
      </c>
      <c r="L278" s="118">
        <f t="shared" si="124"/>
        <v>89.246459520168926</v>
      </c>
      <c r="M278" s="118">
        <f t="shared" si="124"/>
        <v>101.15088028056846</v>
      </c>
      <c r="N278" s="118">
        <f t="shared" si="124"/>
        <v>101.35218122085196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48.559619016849666</v>
      </c>
      <c r="C279" s="123">
        <f t="shared" si="127"/>
        <v>67.465075314350031</v>
      </c>
      <c r="D279" s="123">
        <f t="shared" si="127"/>
        <v>27.753611099217103</v>
      </c>
      <c r="E279" s="123">
        <f t="shared" si="127"/>
        <v>48.089620474382855</v>
      </c>
      <c r="F279" s="123">
        <f t="shared" si="127"/>
        <v>45.169458844071485</v>
      </c>
      <c r="G279" s="123">
        <f t="shared" si="127"/>
        <v>56.094253597807331</v>
      </c>
      <c r="H279" s="123">
        <f t="shared" si="127"/>
        <v>69.531184744347271</v>
      </c>
      <c r="I279" s="123">
        <f t="shared" si="127"/>
        <v>65.574921965182753</v>
      </c>
      <c r="J279" s="123">
        <f t="shared" si="127"/>
        <v>62.744597809599256</v>
      </c>
      <c r="K279" s="123">
        <f t="shared" si="127"/>
        <v>64.010779213260719</v>
      </c>
      <c r="L279" s="123">
        <f t="shared" si="127"/>
        <v>71.128518488984767</v>
      </c>
      <c r="M279" s="123">
        <f t="shared" si="127"/>
        <v>81.548751600625522</v>
      </c>
      <c r="N279" s="123">
        <f t="shared" si="127"/>
        <v>81.42574855730355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48.063485731093145</v>
      </c>
      <c r="C280" s="99">
        <v>66.794233171594882</v>
      </c>
      <c r="D280" s="99">
        <v>27.480989222039835</v>
      </c>
      <c r="E280" s="99">
        <v>47.663340957002909</v>
      </c>
      <c r="F280" s="99">
        <v>44.745572799377285</v>
      </c>
      <c r="G280" s="99">
        <v>55.575157205274643</v>
      </c>
      <c r="H280" s="99">
        <v>68.907307093102688</v>
      </c>
      <c r="I280" s="99">
        <v>65.006335080557591</v>
      </c>
      <c r="J280" s="99">
        <v>62.225129170515856</v>
      </c>
      <c r="K280" s="99">
        <v>63.489627059135266</v>
      </c>
      <c r="L280" s="99">
        <v>70.53179997632742</v>
      </c>
      <c r="M280" s="99">
        <v>80.863391635078912</v>
      </c>
      <c r="N280" s="99">
        <v>80.788672004519427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0.49613328575651872</v>
      </c>
      <c r="C281" s="99">
        <v>0.67084214275514353</v>
      </c>
      <c r="D281" s="99">
        <v>0.27262187717726943</v>
      </c>
      <c r="E281" s="99">
        <v>0.42627951737994796</v>
      </c>
      <c r="F281" s="99">
        <v>0.423886044694197</v>
      </c>
      <c r="G281" s="99">
        <v>0.51909639253268924</v>
      </c>
      <c r="H281" s="99">
        <v>0.62387765124458328</v>
      </c>
      <c r="I281" s="99">
        <v>0.56858688462516349</v>
      </c>
      <c r="J281" s="99">
        <v>0.51946863908340124</v>
      </c>
      <c r="K281" s="99">
        <v>0.52115215412545235</v>
      </c>
      <c r="L281" s="99">
        <v>0.59671851265734277</v>
      </c>
      <c r="M281" s="99">
        <v>0.68535996554660439</v>
      </c>
      <c r="N281" s="99">
        <v>0.63707655278412922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0.61803920501641274</v>
      </c>
      <c r="C282" s="123">
        <f t="shared" si="130"/>
        <v>0.89650080396598297</v>
      </c>
      <c r="D282" s="123">
        <f t="shared" si="130"/>
        <v>1.1504022253120751</v>
      </c>
      <c r="E282" s="123">
        <f t="shared" si="130"/>
        <v>4.5586077162047456</v>
      </c>
      <c r="F282" s="123">
        <f t="shared" si="130"/>
        <v>2.9714689432091053</v>
      </c>
      <c r="G282" s="123">
        <f t="shared" si="130"/>
        <v>3.0052519188017928</v>
      </c>
      <c r="H282" s="123">
        <f t="shared" si="130"/>
        <v>3.034639673769441</v>
      </c>
      <c r="I282" s="123">
        <f t="shared" si="130"/>
        <v>2.2020227151655032</v>
      </c>
      <c r="J282" s="123">
        <f t="shared" si="130"/>
        <v>2.3721048444302082</v>
      </c>
      <c r="K282" s="123">
        <f t="shared" si="130"/>
        <v>1.473687440169628</v>
      </c>
      <c r="L282" s="123">
        <f t="shared" si="130"/>
        <v>0.82981725949706242</v>
      </c>
      <c r="M282" s="123">
        <f t="shared" si="130"/>
        <v>1.2618750424585345</v>
      </c>
      <c r="N282" s="123">
        <f t="shared" si="130"/>
        <v>3.0137184946879039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0.61803920501641274</v>
      </c>
      <c r="C283" s="99">
        <f>RES_hhdet_tess!C8</f>
        <v>0.89650080396598297</v>
      </c>
      <c r="D283" s="99">
        <f>RES_hhdet_tess!D8</f>
        <v>1.1504022253120751</v>
      </c>
      <c r="E283" s="99">
        <f>RES_hhdet_tess!E8</f>
        <v>4.5586077162047456</v>
      </c>
      <c r="F283" s="99">
        <f>RES_hhdet_tess!F8</f>
        <v>2.9714689432091053</v>
      </c>
      <c r="G283" s="99">
        <f>RES_hhdet_tess!G8</f>
        <v>3.0052519188017928</v>
      </c>
      <c r="H283" s="99">
        <f>RES_hhdet_tess!H8</f>
        <v>3.034639673769441</v>
      </c>
      <c r="I283" s="99">
        <f>RES_hhdet_tess!I8</f>
        <v>2.2020227151655032</v>
      </c>
      <c r="J283" s="99">
        <f>RES_hhdet_tess!J8</f>
        <v>2.3721048444302082</v>
      </c>
      <c r="K283" s="99">
        <f>RES_hhdet_tess!K8</f>
        <v>1.473687440169628</v>
      </c>
      <c r="L283" s="99">
        <f>RES_hhdet_tess!L8</f>
        <v>0.82981725949706242</v>
      </c>
      <c r="M283" s="99">
        <f>RES_hhdet_tess!M8</f>
        <v>1.2618750424585345</v>
      </c>
      <c r="N283" s="99">
        <f>RES_hhdet_tess!N8</f>
        <v>3.0137184946879039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12.920793240176963</v>
      </c>
      <c r="C284" s="123">
        <v>12.883550364100605</v>
      </c>
      <c r="D284" s="123">
        <v>13.123282777851301</v>
      </c>
      <c r="E284" s="123">
        <v>12.659517461077636</v>
      </c>
      <c r="F284" s="123">
        <v>13.837126998018739</v>
      </c>
      <c r="G284" s="123">
        <v>12.912154841837895</v>
      </c>
      <c r="H284" s="123">
        <v>12.650210055329811</v>
      </c>
      <c r="I284" s="123">
        <v>11.807452785593288</v>
      </c>
      <c r="J284" s="123">
        <v>11.52603881612302</v>
      </c>
      <c r="K284" s="123">
        <v>11.409031989082296</v>
      </c>
      <c r="L284" s="123">
        <v>12.203806119633082</v>
      </c>
      <c r="M284" s="123">
        <v>13.235768965434628</v>
      </c>
      <c r="N284" s="123">
        <v>12.508532652828031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12.844730227500742</v>
      </c>
      <c r="C286" s="99">
        <v>13.051090309023502</v>
      </c>
      <c r="D286" s="99">
        <v>12.88766896899782</v>
      </c>
      <c r="E286" s="99">
        <v>12.705575233609425</v>
      </c>
      <c r="F286" s="99">
        <v>14.382213434844957</v>
      </c>
      <c r="G286" s="99">
        <v>13.084383246551594</v>
      </c>
      <c r="H286" s="99">
        <v>12.754985983025808</v>
      </c>
      <c r="I286" s="99">
        <v>11.587111093858153</v>
      </c>
      <c r="J286" s="99">
        <v>11.043529982095828</v>
      </c>
      <c r="K286" s="99">
        <v>11.203470901373199</v>
      </c>
      <c r="L286" s="99">
        <v>12.164396849430819</v>
      </c>
      <c r="M286" s="99">
        <v>13.687286513739984</v>
      </c>
      <c r="N286" s="99">
        <v>12.774115459734395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12.844730227500744</v>
      </c>
      <c r="C287" s="99">
        <v>13.051589130066525</v>
      </c>
      <c r="D287" s="99">
        <v>12.888240138976469</v>
      </c>
      <c r="E287" s="99">
        <v>12.707497716867659</v>
      </c>
      <c r="F287" s="99">
        <v>14.385813284165053</v>
      </c>
      <c r="G287" s="99">
        <v>13.09311149625375</v>
      </c>
      <c r="H287" s="99">
        <v>12.763840275326588</v>
      </c>
      <c r="I287" s="99">
        <v>11.602500002460214</v>
      </c>
      <c r="J287" s="99">
        <v>11.058767868450355</v>
      </c>
      <c r="K287" s="99">
        <v>11.214975445874463</v>
      </c>
      <c r="L287" s="99">
        <v>12.173422781457495</v>
      </c>
      <c r="M287" s="99">
        <v>13.691685364931589</v>
      </c>
      <c r="N287" s="99">
        <v>12.776563417308466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2.3591657078526258</v>
      </c>
      <c r="C288" s="102">
        <v>2.0830124262283793</v>
      </c>
      <c r="D288" s="102">
        <v>2.4043457126694028</v>
      </c>
      <c r="E288" s="102">
        <v>1.9825551990197878</v>
      </c>
      <c r="F288" s="102">
        <v>2.7862088017183813</v>
      </c>
      <c r="G288" s="102">
        <v>2.1191193921978098</v>
      </c>
      <c r="H288" s="102">
        <v>2.0151081848208849</v>
      </c>
      <c r="I288" s="102">
        <v>1.6942298079258731</v>
      </c>
      <c r="J288" s="102">
        <v>2.0379819876414182</v>
      </c>
      <c r="K288" s="102">
        <v>1.6396951187777911</v>
      </c>
      <c r="L288" s="102">
        <v>1.7023515645110525</v>
      </c>
      <c r="M288" s="102">
        <v>2.3847486175227277</v>
      </c>
      <c r="N288" s="102">
        <v>1.6160564151275645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10.485564519648115</v>
      </c>
      <c r="C289" s="105">
        <v>10.968576703838144</v>
      </c>
      <c r="D289" s="105">
        <v>10.483894426307067</v>
      </c>
      <c r="E289" s="105">
        <v>10.72494251784787</v>
      </c>
      <c r="F289" s="105">
        <v>11.599604482446674</v>
      </c>
      <c r="G289" s="105">
        <v>10.97399210405594</v>
      </c>
      <c r="H289" s="105">
        <v>10.748732090505703</v>
      </c>
      <c r="I289" s="105">
        <v>9.9082701945343405</v>
      </c>
      <c r="J289" s="105">
        <v>9.0207858808089405</v>
      </c>
      <c r="K289" s="105">
        <v>9.5752803270966727</v>
      </c>
      <c r="L289" s="105">
        <v>10.471071216946441</v>
      </c>
      <c r="M289" s="105">
        <v>11.30693674740886</v>
      </c>
      <c r="N289" s="105">
        <v>11.160507002180903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12.996201238281417</v>
      </c>
      <c r="C290" s="102">
        <v>12.717436768593066</v>
      </c>
      <c r="D290" s="102">
        <v>13.356822757310885</v>
      </c>
      <c r="E290" s="102">
        <v>12.613807054808991</v>
      </c>
      <c r="F290" s="102">
        <v>13.29678273489475</v>
      </c>
      <c r="G290" s="102">
        <v>12.741330100110453</v>
      </c>
      <c r="H290" s="102">
        <v>12.566156104857255</v>
      </c>
      <c r="I290" s="102">
        <v>11.832252002167298</v>
      </c>
      <c r="J290" s="102">
        <v>11.581953258176741</v>
      </c>
      <c r="K290" s="102">
        <v>11.431701577606571</v>
      </c>
      <c r="L290" s="102">
        <v>12.206045006862999</v>
      </c>
      <c r="M290" s="102">
        <v>13.180069016457253</v>
      </c>
      <c r="N290" s="102">
        <v>12.475968890563999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12.996201238281417</v>
      </c>
      <c r="C291" s="105">
        <v>12.718194086484308</v>
      </c>
      <c r="D291" s="105">
        <v>13.358519516671661</v>
      </c>
      <c r="E291" s="105">
        <v>12.616863178298731</v>
      </c>
      <c r="F291" s="105">
        <v>13.300155219073369</v>
      </c>
      <c r="G291" s="105">
        <v>12.749699437866731</v>
      </c>
      <c r="H291" s="105">
        <v>12.572722017347271</v>
      </c>
      <c r="I291" s="105">
        <v>11.845191171373532</v>
      </c>
      <c r="J291" s="105">
        <v>11.597954031388735</v>
      </c>
      <c r="K291" s="105">
        <v>11.447354141247111</v>
      </c>
      <c r="L291" s="105">
        <v>12.224684306695242</v>
      </c>
      <c r="M291" s="105">
        <v>13.190430083632995</v>
      </c>
      <c r="N291" s="105">
        <v>12.481156486167539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2.3872816337104288</v>
      </c>
      <c r="C292" s="99">
        <v>2.0286986885077933</v>
      </c>
      <c r="D292" s="99">
        <v>2.4929116002996525</v>
      </c>
      <c r="E292" s="99">
        <v>1.9671777370010228</v>
      </c>
      <c r="F292" s="99">
        <v>2.5748638605823624</v>
      </c>
      <c r="G292" s="99">
        <v>2.0612520664180578</v>
      </c>
      <c r="H292" s="99">
        <v>1.9827345997672552</v>
      </c>
      <c r="I292" s="99">
        <v>1.7318450878204403</v>
      </c>
      <c r="J292" s="99">
        <v>2.1484693174021046</v>
      </c>
      <c r="K292" s="99">
        <v>1.6788428158271442</v>
      </c>
      <c r="L292" s="99">
        <v>1.7044924622632975</v>
      </c>
      <c r="M292" s="99">
        <v>2.2965925045118354</v>
      </c>
      <c r="N292" s="99">
        <v>1.5696146974754273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10.608919604570989</v>
      </c>
      <c r="C293" s="99">
        <v>10.689495397976515</v>
      </c>
      <c r="D293" s="99">
        <v>10.865607916372008</v>
      </c>
      <c r="E293" s="99">
        <v>10.649685441297709</v>
      </c>
      <c r="F293" s="99">
        <v>10.725291358491008</v>
      </c>
      <c r="G293" s="99">
        <v>10.688447371448673</v>
      </c>
      <c r="H293" s="99">
        <v>10.589987417580014</v>
      </c>
      <c r="I293" s="99">
        <v>10.113346083553093</v>
      </c>
      <c r="J293" s="99">
        <v>9.449484713986628</v>
      </c>
      <c r="K293" s="99">
        <v>9.7685113254199649</v>
      </c>
      <c r="L293" s="99">
        <v>10.520191844431945</v>
      </c>
      <c r="M293" s="99">
        <v>10.893837579121158</v>
      </c>
      <c r="N293" s="99">
        <v>10.911541788692112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6.7360011400169721</v>
      </c>
      <c r="C294" s="123">
        <v>6.8623630103717863</v>
      </c>
      <c r="D294" s="123">
        <v>6.9285066643278963</v>
      </c>
      <c r="E294" s="123">
        <v>6.4811334550709452</v>
      </c>
      <c r="F294" s="123">
        <v>7.4433780632591411</v>
      </c>
      <c r="G294" s="123">
        <v>6.3748335412548478</v>
      </c>
      <c r="H294" s="123">
        <v>6.558802953740952</v>
      </c>
      <c r="I294" s="123">
        <v>5.9896325452786252</v>
      </c>
      <c r="J294" s="123">
        <v>5.4616208246711828</v>
      </c>
      <c r="K294" s="123">
        <v>5.3942024405764561</v>
      </c>
      <c r="L294" s="123">
        <v>5.0843176520540103</v>
      </c>
      <c r="M294" s="123">
        <v>5.1044846720497601</v>
      </c>
      <c r="N294" s="123">
        <v>4.4041815160324642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6.9249625550148934</v>
      </c>
      <c r="C296" s="99">
        <v>6.7614878940731948</v>
      </c>
      <c r="D296" s="99">
        <v>6.8461612772256464</v>
      </c>
      <c r="E296" s="99">
        <v>6.6704990654487251</v>
      </c>
      <c r="F296" s="99">
        <v>7.1671713736337219</v>
      </c>
      <c r="G296" s="99">
        <v>6.6918936250370562</v>
      </c>
      <c r="H296" s="99">
        <v>6.3892675571795046</v>
      </c>
      <c r="I296" s="99">
        <v>5.7495234432202</v>
      </c>
      <c r="J296" s="99">
        <v>5.5772641539543386</v>
      </c>
      <c r="K296" s="99">
        <v>5.2760341357221465</v>
      </c>
      <c r="L296" s="99">
        <v>5.1238782639703349</v>
      </c>
      <c r="M296" s="99">
        <v>5.2578890847278315</v>
      </c>
      <c r="N296" s="99">
        <v>4.4914292224395549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6.6131728723709466</v>
      </c>
      <c r="C297" s="110">
        <v>6.9279318359658708</v>
      </c>
      <c r="D297" s="110">
        <v>6.982033363383974</v>
      </c>
      <c r="E297" s="110">
        <v>6.3580434693232837</v>
      </c>
      <c r="F297" s="110">
        <v>7.622905336549227</v>
      </c>
      <c r="G297" s="110">
        <v>6.1687858065293106</v>
      </c>
      <c r="H297" s="110">
        <v>6.6608651091070179</v>
      </c>
      <c r="I297" s="110">
        <v>6.0883883819392004</v>
      </c>
      <c r="J297" s="110">
        <v>5.4140085697459508</v>
      </c>
      <c r="K297" s="110">
        <v>5.4428871659140858</v>
      </c>
      <c r="L297" s="110">
        <v>5.0680117746084843</v>
      </c>
      <c r="M297" s="110">
        <v>5.04125717763515</v>
      </c>
      <c r="N297" s="110">
        <v>4.3682332521900475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34.060196370481258</v>
      </c>
      <c r="C299" s="118">
        <f t="shared" si="131"/>
        <v>45.999674271756732</v>
      </c>
      <c r="D299" s="118">
        <f t="shared" si="131"/>
        <v>20.985379364230248</v>
      </c>
      <c r="E299" s="118">
        <f t="shared" si="131"/>
        <v>33.717475955145183</v>
      </c>
      <c r="F299" s="118">
        <f t="shared" si="131"/>
        <v>29.514139093882296</v>
      </c>
      <c r="G299" s="118">
        <f t="shared" si="131"/>
        <v>35.088446167861612</v>
      </c>
      <c r="H299" s="118">
        <f t="shared" si="131"/>
        <v>41.975711019204326</v>
      </c>
      <c r="I299" s="118">
        <f t="shared" si="131"/>
        <v>37.833986823921009</v>
      </c>
      <c r="J299" s="118">
        <f t="shared" si="131"/>
        <v>35.986766676646987</v>
      </c>
      <c r="K299" s="118">
        <f t="shared" si="131"/>
        <v>36.822969219528602</v>
      </c>
      <c r="L299" s="118">
        <f t="shared" si="131"/>
        <v>40.753776644932479</v>
      </c>
      <c r="M299" s="118">
        <f t="shared" si="131"/>
        <v>46.484975418579467</v>
      </c>
      <c r="N299" s="118">
        <f t="shared" si="131"/>
        <v>46.469153517130962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30.480112213409335</v>
      </c>
      <c r="C300" s="123">
        <f t="shared" si="134"/>
        <v>42.401992212513285</v>
      </c>
      <c r="D300" s="123">
        <f t="shared" si="134"/>
        <v>17.408194300990491</v>
      </c>
      <c r="E300" s="123">
        <f t="shared" si="134"/>
        <v>30.202330446279184</v>
      </c>
      <c r="F300" s="123">
        <f t="shared" si="134"/>
        <v>25.590984324049142</v>
      </c>
      <c r="G300" s="123">
        <f t="shared" si="134"/>
        <v>31.494921427120964</v>
      </c>
      <c r="H300" s="123">
        <f t="shared" si="134"/>
        <v>38.816944640931332</v>
      </c>
      <c r="I300" s="123">
        <f t="shared" si="134"/>
        <v>36.75112281158038</v>
      </c>
      <c r="J300" s="123">
        <f t="shared" si="134"/>
        <v>34.944340694504241</v>
      </c>
      <c r="K300" s="123">
        <f t="shared" si="134"/>
        <v>35.805332972289385</v>
      </c>
      <c r="L300" s="123">
        <f t="shared" si="134"/>
        <v>39.713426283073993</v>
      </c>
      <c r="M300" s="123">
        <f t="shared" si="134"/>
        <v>45.369269405115723</v>
      </c>
      <c r="N300" s="123">
        <f t="shared" si="134"/>
        <v>45.474029808773295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30.480112213409335</v>
      </c>
      <c r="C301" s="99">
        <v>42.401992212513285</v>
      </c>
      <c r="D301" s="99">
        <v>17.408194300990491</v>
      </c>
      <c r="E301" s="99">
        <v>30.202330446279184</v>
      </c>
      <c r="F301" s="99">
        <v>25.590984324049142</v>
      </c>
      <c r="G301" s="99">
        <v>31.494921427120964</v>
      </c>
      <c r="H301" s="99">
        <v>38.816944640931332</v>
      </c>
      <c r="I301" s="99">
        <v>36.75112281158038</v>
      </c>
      <c r="J301" s="99">
        <v>34.944340694504241</v>
      </c>
      <c r="K301" s="99">
        <v>35.805332972289385</v>
      </c>
      <c r="L301" s="99">
        <v>39.713426283073993</v>
      </c>
      <c r="M301" s="99">
        <v>45.369269405115723</v>
      </c>
      <c r="N301" s="99">
        <v>45.474029808773295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2.5746962505994726</v>
      </c>
      <c r="C305" s="123">
        <v>2.6160441358516997</v>
      </c>
      <c r="D305" s="123">
        <v>2.5832294637701549</v>
      </c>
      <c r="E305" s="123">
        <v>2.5467062592725278</v>
      </c>
      <c r="F305" s="123">
        <v>2.8826442639486722</v>
      </c>
      <c r="G305" s="123">
        <v>2.6221086281732955</v>
      </c>
      <c r="H305" s="123">
        <v>2.2750972771210516</v>
      </c>
      <c r="I305" s="123">
        <v>0.47215164977709506</v>
      </c>
      <c r="J305" s="123">
        <v>0.44958188207084981</v>
      </c>
      <c r="K305" s="123">
        <v>0.45654331590391745</v>
      </c>
      <c r="L305" s="123">
        <v>0.49527044821510868</v>
      </c>
      <c r="M305" s="123">
        <v>0.55638191825434546</v>
      </c>
      <c r="N305" s="123">
        <v>0.51744652399328495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5.1725021629847259</v>
      </c>
      <c r="C307" s="99">
        <v>5.2556022319721523</v>
      </c>
      <c r="D307" s="99">
        <v>5.1897933578432962</v>
      </c>
      <c r="E307" s="99">
        <v>5.1164652128779879</v>
      </c>
      <c r="F307" s="99">
        <v>5.7916381880071857</v>
      </c>
      <c r="G307" s="99">
        <v>5.2690091146645939</v>
      </c>
      <c r="H307" s="99">
        <v>5.1188974705640717</v>
      </c>
      <c r="I307" s="99">
        <v>4.3975266815085448</v>
      </c>
      <c r="J307" s="99">
        <v>4.191177996124134</v>
      </c>
      <c r="K307" s="99">
        <v>4.251880105973644</v>
      </c>
      <c r="L307" s="99">
        <v>4.6165650265053015</v>
      </c>
      <c r="M307" s="99">
        <v>5.1945178394379301</v>
      </c>
      <c r="N307" s="99">
        <v>4.847944362058497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0.95002304529376269</v>
      </c>
      <c r="C308" s="99">
        <v>0.83881763877938409</v>
      </c>
      <c r="D308" s="99">
        <v>0.96821678455487203</v>
      </c>
      <c r="E308" s="99">
        <v>0.79836406631653989</v>
      </c>
      <c r="F308" s="99">
        <v>1.1219909486740192</v>
      </c>
      <c r="G308" s="99">
        <v>0.85335771523625148</v>
      </c>
      <c r="H308" s="99">
        <v>0.81147297452134415</v>
      </c>
      <c r="I308" s="99">
        <v>0.64206222780399536</v>
      </c>
      <c r="J308" s="99">
        <v>0.77233398272657117</v>
      </c>
      <c r="K308" s="99">
        <v>0.62139521802573994</v>
      </c>
      <c r="L308" s="99">
        <v>0.64514012969331824</v>
      </c>
      <c r="M308" s="99">
        <v>0.90374812375283908</v>
      </c>
      <c r="N308" s="99">
        <v>0.61243685909647305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0.95002304529376269</v>
      </c>
      <c r="C309" s="102">
        <v>0.83881763877938409</v>
      </c>
      <c r="D309" s="102">
        <v>0.96821678455487203</v>
      </c>
      <c r="E309" s="102">
        <v>0.79836406631653989</v>
      </c>
      <c r="F309" s="102">
        <v>1.1219909486740192</v>
      </c>
      <c r="G309" s="102">
        <v>0.85335771523625148</v>
      </c>
      <c r="H309" s="102">
        <v>0.81147297452134415</v>
      </c>
      <c r="I309" s="102">
        <v>0.64206222780399536</v>
      </c>
      <c r="J309" s="102">
        <v>0.77233398272657117</v>
      </c>
      <c r="K309" s="102">
        <v>0.62139521802573994</v>
      </c>
      <c r="L309" s="102">
        <v>0.64514012969331824</v>
      </c>
      <c r="M309" s="102">
        <v>0.90374812375283908</v>
      </c>
      <c r="N309" s="102">
        <v>0.61243685909647305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1.0053879064724527</v>
      </c>
      <c r="C315" s="123">
        <v>0.98163792339174238</v>
      </c>
      <c r="D315" s="123">
        <v>0.99395559946960155</v>
      </c>
      <c r="E315" s="123">
        <v>0.96843924959347494</v>
      </c>
      <c r="F315" s="123">
        <v>1.0405105058844788</v>
      </c>
      <c r="G315" s="123">
        <v>0.97141611256735128</v>
      </c>
      <c r="H315" s="123">
        <v>0.88366910115194763</v>
      </c>
      <c r="I315" s="123">
        <v>0.61071236256353045</v>
      </c>
      <c r="J315" s="123">
        <v>0.59284410007189148</v>
      </c>
      <c r="K315" s="123">
        <v>0.56109293133530147</v>
      </c>
      <c r="L315" s="123">
        <v>0.54507991364337993</v>
      </c>
      <c r="M315" s="123">
        <v>0.55932409520939574</v>
      </c>
      <c r="N315" s="123">
        <v>0.47767718436438106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2.5520963724448666</v>
      </c>
      <c r="C317" s="99">
        <v>2.4918501132251922</v>
      </c>
      <c r="D317" s="99">
        <v>2.5230552832559692</v>
      </c>
      <c r="E317" s="99">
        <v>2.458317475666401</v>
      </c>
      <c r="F317" s="99">
        <v>2.6413589846915744</v>
      </c>
      <c r="G317" s="99">
        <v>2.4662021360500002</v>
      </c>
      <c r="H317" s="99">
        <v>2.3515314146172916</v>
      </c>
      <c r="I317" s="99">
        <v>2.0955622909288185</v>
      </c>
      <c r="J317" s="99">
        <v>2.0327772766427823</v>
      </c>
      <c r="K317" s="99">
        <v>1.9229862172029475</v>
      </c>
      <c r="L317" s="99">
        <v>1.8675291347336798</v>
      </c>
      <c r="M317" s="99">
        <v>1.9163727196518638</v>
      </c>
      <c r="N317" s="99">
        <v>1.6370165872763962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1163824</v>
      </c>
      <c r="C5" s="120">
        <v>1119434</v>
      </c>
      <c r="D5" s="120">
        <v>1061086</v>
      </c>
      <c r="E5" s="120">
        <v>999454</v>
      </c>
      <c r="F5" s="120">
        <v>946986</v>
      </c>
      <c r="G5" s="120">
        <v>916386</v>
      </c>
      <c r="H5" s="120">
        <v>897553</v>
      </c>
      <c r="I5" s="120">
        <v>886895</v>
      </c>
      <c r="J5" s="120">
        <v>885587</v>
      </c>
      <c r="K5" s="120">
        <v>859754</v>
      </c>
      <c r="L5" s="120">
        <v>824737</v>
      </c>
      <c r="M5" s="120">
        <v>789780</v>
      </c>
      <c r="N5" s="120">
        <v>770071</v>
      </c>
      <c r="O5" s="120">
        <v>768612</v>
      </c>
      <c r="P5" s="120">
        <v>767097</v>
      </c>
      <c r="Q5" s="120">
        <v>761462</v>
      </c>
      <c r="R5" s="120">
        <v>759737</v>
      </c>
      <c r="S5" s="120">
        <v>757833</v>
      </c>
      <c r="T5" s="120">
        <v>764063</v>
      </c>
      <c r="U5" s="120">
        <v>772185</v>
      </c>
      <c r="V5" s="120">
        <v>767331</v>
      </c>
      <c r="W5" s="120">
        <v>757716</v>
      </c>
      <c r="X5" s="120">
        <v>754335</v>
      </c>
      <c r="Y5" s="120">
        <v>786511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1163824</v>
      </c>
      <c r="C7" s="52">
        <v>1119434</v>
      </c>
      <c r="D7" s="52">
        <v>1061086</v>
      </c>
      <c r="E7" s="52">
        <v>999454</v>
      </c>
      <c r="F7" s="52">
        <v>946986</v>
      </c>
      <c r="G7" s="52">
        <v>916386</v>
      </c>
      <c r="H7" s="52">
        <v>897553</v>
      </c>
      <c r="I7" s="52">
        <v>886895</v>
      </c>
      <c r="J7" s="52">
        <v>885587</v>
      </c>
      <c r="K7" s="52">
        <v>859754</v>
      </c>
      <c r="L7" s="52">
        <v>824737</v>
      </c>
      <c r="M7" s="52">
        <v>789780</v>
      </c>
      <c r="N7" s="52">
        <v>770071</v>
      </c>
      <c r="O7" s="52">
        <v>768612</v>
      </c>
      <c r="P7" s="52">
        <v>767097</v>
      </c>
      <c r="Q7" s="52">
        <v>761462</v>
      </c>
      <c r="R7" s="52">
        <v>759737</v>
      </c>
      <c r="S7" s="52">
        <v>757833</v>
      </c>
      <c r="T7" s="52">
        <v>764063</v>
      </c>
      <c r="U7" s="52">
        <v>772185</v>
      </c>
      <c r="V7" s="52">
        <v>767331</v>
      </c>
      <c r="W7" s="52">
        <v>757716</v>
      </c>
      <c r="X7" s="52">
        <v>754335</v>
      </c>
      <c r="Y7" s="52">
        <v>786511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102743</v>
      </c>
      <c r="C9" s="52">
        <v>109574</v>
      </c>
      <c r="D9" s="52">
        <v>125852</v>
      </c>
      <c r="E9" s="52">
        <v>132334</v>
      </c>
      <c r="F9" s="52">
        <v>130063</v>
      </c>
      <c r="G9" s="52">
        <v>141377</v>
      </c>
      <c r="H9" s="52">
        <v>154681</v>
      </c>
      <c r="I9" s="52">
        <v>181938</v>
      </c>
      <c r="J9" s="52">
        <v>217764</v>
      </c>
      <c r="K9" s="52">
        <v>244083</v>
      </c>
      <c r="L9" s="52">
        <v>251444</v>
      </c>
      <c r="M9" s="52">
        <v>266132</v>
      </c>
      <c r="N9" s="52">
        <v>284273</v>
      </c>
      <c r="O9" s="52">
        <v>289772</v>
      </c>
      <c r="P9" s="52">
        <v>293270</v>
      </c>
      <c r="Q9" s="52">
        <v>278314</v>
      </c>
      <c r="R9" s="52">
        <v>277494</v>
      </c>
      <c r="S9" s="52">
        <v>282006</v>
      </c>
      <c r="T9" s="52">
        <v>307008</v>
      </c>
      <c r="U9" s="52">
        <v>331733</v>
      </c>
      <c r="V9" s="52">
        <v>346148</v>
      </c>
      <c r="W9" s="52">
        <v>340209</v>
      </c>
      <c r="X9" s="52">
        <v>346782</v>
      </c>
      <c r="Y9" s="52">
        <v>354232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579293</v>
      </c>
      <c r="C11" s="52">
        <v>543886</v>
      </c>
      <c r="D11" s="52">
        <v>490772</v>
      </c>
      <c r="E11" s="52">
        <v>443666</v>
      </c>
      <c r="F11" s="52">
        <v>407399</v>
      </c>
      <c r="G11" s="52">
        <v>344619</v>
      </c>
      <c r="H11" s="52">
        <v>275602</v>
      </c>
      <c r="I11" s="52">
        <v>230139</v>
      </c>
      <c r="J11" s="52">
        <v>218579</v>
      </c>
      <c r="K11" s="52">
        <v>207561</v>
      </c>
      <c r="L11" s="52">
        <v>193847</v>
      </c>
      <c r="M11" s="52">
        <v>187184</v>
      </c>
      <c r="N11" s="52">
        <v>175073</v>
      </c>
      <c r="O11" s="52">
        <v>167728</v>
      </c>
      <c r="P11" s="52">
        <v>158016</v>
      </c>
      <c r="Q11" s="52">
        <v>153387</v>
      </c>
      <c r="R11" s="52">
        <v>156898</v>
      </c>
      <c r="S11" s="52">
        <v>161416</v>
      </c>
      <c r="T11" s="52">
        <v>168413</v>
      </c>
      <c r="U11" s="52">
        <v>175080</v>
      </c>
      <c r="V11" s="52">
        <v>188729</v>
      </c>
      <c r="W11" s="52">
        <v>204542</v>
      </c>
      <c r="X11" s="52">
        <v>227376</v>
      </c>
      <c r="Y11" s="52">
        <v>246270</v>
      </c>
      <c r="DA11" s="63" t="s">
        <v>1071</v>
      </c>
    </row>
    <row r="12" spans="1:105" ht="12" customHeight="1" x14ac:dyDescent="0.25">
      <c r="A12" s="97" t="s">
        <v>140</v>
      </c>
      <c r="B12" s="52">
        <v>103</v>
      </c>
      <c r="C12" s="52">
        <v>105</v>
      </c>
      <c r="D12" s="52">
        <v>98</v>
      </c>
      <c r="E12" s="52">
        <v>99</v>
      </c>
      <c r="F12" s="52">
        <v>108</v>
      </c>
      <c r="G12" s="52">
        <v>122</v>
      </c>
      <c r="H12" s="52">
        <v>125</v>
      </c>
      <c r="I12" s="52">
        <v>142</v>
      </c>
      <c r="J12" s="52">
        <v>197</v>
      </c>
      <c r="K12" s="52">
        <v>253</v>
      </c>
      <c r="L12" s="52">
        <v>348</v>
      </c>
      <c r="M12" s="52">
        <v>381</v>
      </c>
      <c r="N12" s="52">
        <v>442</v>
      </c>
      <c r="O12" s="52">
        <v>500</v>
      </c>
      <c r="P12" s="52">
        <v>486</v>
      </c>
      <c r="Q12" s="52">
        <v>515</v>
      </c>
      <c r="R12" s="52">
        <v>574</v>
      </c>
      <c r="S12" s="52">
        <v>644</v>
      </c>
      <c r="T12" s="52">
        <v>705</v>
      </c>
      <c r="U12" s="52">
        <v>763</v>
      </c>
      <c r="V12" s="52">
        <v>880</v>
      </c>
      <c r="W12" s="52">
        <v>1583</v>
      </c>
      <c r="X12" s="52">
        <v>3813</v>
      </c>
      <c r="Y12" s="52">
        <v>3803</v>
      </c>
      <c r="DA12" s="63" t="s">
        <v>1072</v>
      </c>
    </row>
    <row r="13" spans="1:105" ht="12" customHeight="1" x14ac:dyDescent="0.25">
      <c r="A13" s="97" t="s">
        <v>122</v>
      </c>
      <c r="B13" s="52">
        <v>574097</v>
      </c>
      <c r="C13" s="52">
        <v>564454</v>
      </c>
      <c r="D13" s="52">
        <v>558365</v>
      </c>
      <c r="E13" s="52">
        <v>542780</v>
      </c>
      <c r="F13" s="52">
        <v>525817</v>
      </c>
      <c r="G13" s="52">
        <v>548668</v>
      </c>
      <c r="H13" s="52">
        <v>590498</v>
      </c>
      <c r="I13" s="52">
        <v>611081</v>
      </c>
      <c r="J13" s="52">
        <v>599445</v>
      </c>
      <c r="K13" s="52">
        <v>568914</v>
      </c>
      <c r="L13" s="52">
        <v>521324</v>
      </c>
      <c r="M13" s="52">
        <v>492466</v>
      </c>
      <c r="N13" s="52">
        <v>471706</v>
      </c>
      <c r="O13" s="52">
        <v>457476</v>
      </c>
      <c r="P13" s="52">
        <v>448067</v>
      </c>
      <c r="Q13" s="52">
        <v>446677</v>
      </c>
      <c r="R13" s="52">
        <v>433038</v>
      </c>
      <c r="S13" s="52">
        <v>418738</v>
      </c>
      <c r="T13" s="52">
        <v>413742</v>
      </c>
      <c r="U13" s="52">
        <v>400583</v>
      </c>
      <c r="V13" s="52">
        <v>366879</v>
      </c>
      <c r="W13" s="52">
        <v>294622</v>
      </c>
      <c r="X13" s="52">
        <v>237386</v>
      </c>
      <c r="Y13" s="52">
        <v>182347</v>
      </c>
      <c r="DA13" s="63" t="s">
        <v>1073</v>
      </c>
    </row>
    <row r="14" spans="1:105" ht="12" customHeight="1" x14ac:dyDescent="0.25">
      <c r="A14" s="97" t="s">
        <v>121</v>
      </c>
      <c r="B14" s="52">
        <v>10331</v>
      </c>
      <c r="C14" s="52">
        <v>10989</v>
      </c>
      <c r="D14" s="52">
        <v>11851</v>
      </c>
      <c r="E14" s="52">
        <v>12909</v>
      </c>
      <c r="F14" s="52">
        <v>13662</v>
      </c>
      <c r="G14" s="52">
        <v>22977</v>
      </c>
      <c r="H14" s="52">
        <v>31328</v>
      </c>
      <c r="I14" s="52">
        <v>45533</v>
      </c>
      <c r="J14" s="52">
        <v>67366</v>
      </c>
      <c r="K14" s="52">
        <v>83026</v>
      </c>
      <c r="L14" s="52">
        <v>109218</v>
      </c>
      <c r="M14" s="52">
        <v>109749</v>
      </c>
      <c r="N14" s="52">
        <v>122850</v>
      </c>
      <c r="O14" s="52">
        <v>142908</v>
      </c>
      <c r="P14" s="52">
        <v>160528</v>
      </c>
      <c r="Q14" s="52">
        <v>160883</v>
      </c>
      <c r="R14" s="52">
        <v>169227</v>
      </c>
      <c r="S14" s="52">
        <v>177035</v>
      </c>
      <c r="T14" s="52">
        <v>181203</v>
      </c>
      <c r="U14" s="52">
        <v>195759</v>
      </c>
      <c r="V14" s="52">
        <v>210843</v>
      </c>
      <c r="W14" s="52">
        <v>256969</v>
      </c>
      <c r="X14" s="52">
        <v>285760</v>
      </c>
      <c r="Y14" s="52">
        <v>354091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458485</v>
      </c>
      <c r="C16" s="52">
        <v>429891</v>
      </c>
      <c r="D16" s="52">
        <v>402472</v>
      </c>
      <c r="E16" s="52">
        <v>383771</v>
      </c>
      <c r="F16" s="52">
        <v>363390</v>
      </c>
      <c r="G16" s="52">
        <v>334251</v>
      </c>
      <c r="H16" s="52">
        <v>306615</v>
      </c>
      <c r="I16" s="52">
        <v>293001</v>
      </c>
      <c r="J16" s="52">
        <v>318209</v>
      </c>
      <c r="K16" s="52">
        <v>313863</v>
      </c>
      <c r="L16" s="52">
        <v>301045</v>
      </c>
      <c r="M16" s="52">
        <v>284563</v>
      </c>
      <c r="N16" s="52">
        <v>287523</v>
      </c>
      <c r="O16" s="52">
        <v>287772</v>
      </c>
      <c r="P16" s="52">
        <v>289673</v>
      </c>
      <c r="Q16" s="52">
        <v>277654</v>
      </c>
      <c r="R16" s="52">
        <v>269861</v>
      </c>
      <c r="S16" s="52">
        <v>256666</v>
      </c>
      <c r="T16" s="52">
        <v>253891</v>
      </c>
      <c r="U16" s="52">
        <v>249830</v>
      </c>
      <c r="V16" s="52">
        <v>250906</v>
      </c>
      <c r="W16" s="52">
        <v>253824</v>
      </c>
      <c r="X16" s="52">
        <v>270655</v>
      </c>
      <c r="Y16" s="52">
        <v>290753</v>
      </c>
      <c r="DA16" s="63" t="s">
        <v>1075</v>
      </c>
    </row>
    <row r="17" spans="1:105" ht="12" customHeight="1" x14ac:dyDescent="0.25">
      <c r="A17" s="109" t="s">
        <v>120</v>
      </c>
      <c r="B17" s="36">
        <v>705339</v>
      </c>
      <c r="C17" s="36">
        <v>689543</v>
      </c>
      <c r="D17" s="36">
        <v>658614</v>
      </c>
      <c r="E17" s="36">
        <v>615683</v>
      </c>
      <c r="F17" s="36">
        <v>583596</v>
      </c>
      <c r="G17" s="36">
        <v>582135</v>
      </c>
      <c r="H17" s="36">
        <v>590938</v>
      </c>
      <c r="I17" s="36">
        <v>593894</v>
      </c>
      <c r="J17" s="36">
        <v>567378</v>
      </c>
      <c r="K17" s="36">
        <v>545891</v>
      </c>
      <c r="L17" s="36">
        <v>523692</v>
      </c>
      <c r="M17" s="36">
        <v>505217</v>
      </c>
      <c r="N17" s="36">
        <v>482548</v>
      </c>
      <c r="O17" s="36">
        <v>480840</v>
      </c>
      <c r="P17" s="36">
        <v>477424</v>
      </c>
      <c r="Q17" s="36">
        <v>483808</v>
      </c>
      <c r="R17" s="36">
        <v>489876</v>
      </c>
      <c r="S17" s="36">
        <v>501167</v>
      </c>
      <c r="T17" s="36">
        <v>510172</v>
      </c>
      <c r="U17" s="36">
        <v>522355</v>
      </c>
      <c r="V17" s="36">
        <v>516425</v>
      </c>
      <c r="W17" s="36">
        <v>503892</v>
      </c>
      <c r="X17" s="36">
        <v>483680</v>
      </c>
      <c r="Y17" s="36">
        <v>495758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90924</v>
      </c>
      <c r="D21" s="52">
        <v>90935</v>
      </c>
      <c r="E21" s="52">
        <v>91011</v>
      </c>
      <c r="F21" s="52">
        <v>91203</v>
      </c>
      <c r="G21" s="52">
        <v>91555</v>
      </c>
      <c r="H21" s="52">
        <v>92128</v>
      </c>
      <c r="I21" s="52">
        <v>93009</v>
      </c>
      <c r="J21" s="52">
        <v>94307</v>
      </c>
      <c r="K21" s="52">
        <v>96136</v>
      </c>
      <c r="L21" s="52">
        <v>98632</v>
      </c>
      <c r="M21" s="52">
        <v>101899</v>
      </c>
      <c r="N21" s="52">
        <v>106032</v>
      </c>
      <c r="O21" s="52">
        <v>92946</v>
      </c>
      <c r="P21" s="52">
        <v>26397</v>
      </c>
      <c r="Q21" s="52">
        <v>33799</v>
      </c>
      <c r="R21" s="52">
        <v>42455</v>
      </c>
      <c r="S21" s="52">
        <v>52420</v>
      </c>
      <c r="T21" s="52">
        <v>54477</v>
      </c>
      <c r="U21" s="52">
        <v>59566</v>
      </c>
      <c r="V21" s="52">
        <v>65975</v>
      </c>
      <c r="W21" s="52">
        <v>71272</v>
      </c>
      <c r="X21" s="52">
        <v>72726</v>
      </c>
      <c r="Y21" s="52">
        <v>71806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16054</v>
      </c>
      <c r="D23" s="52">
        <v>16097</v>
      </c>
      <c r="E23" s="52">
        <v>16432</v>
      </c>
      <c r="F23" s="52">
        <v>18257</v>
      </c>
      <c r="G23" s="52">
        <v>24057</v>
      </c>
      <c r="H23" s="52">
        <v>24838</v>
      </c>
      <c r="I23" s="52">
        <v>21473</v>
      </c>
      <c r="J23" s="52">
        <v>22571</v>
      </c>
      <c r="K23" s="52">
        <v>33587</v>
      </c>
      <c r="L23" s="52">
        <v>40042</v>
      </c>
      <c r="M23" s="52">
        <v>30296</v>
      </c>
      <c r="N23" s="52">
        <v>27258</v>
      </c>
      <c r="O23" s="52">
        <v>63684</v>
      </c>
      <c r="P23" s="52">
        <v>40045</v>
      </c>
      <c r="Q23" s="52">
        <v>48434</v>
      </c>
      <c r="R23" s="52">
        <v>44441</v>
      </c>
      <c r="S23" s="52">
        <v>45853</v>
      </c>
      <c r="T23" s="52">
        <v>44088</v>
      </c>
      <c r="U23" s="52">
        <v>47412</v>
      </c>
      <c r="V23" s="52">
        <v>61813</v>
      </c>
      <c r="W23" s="52">
        <v>62771</v>
      </c>
      <c r="X23" s="52">
        <v>52110</v>
      </c>
      <c r="Y23" s="52">
        <v>49722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90515</v>
      </c>
      <c r="D25" s="52">
        <v>90621</v>
      </c>
      <c r="E25" s="52">
        <v>91344</v>
      </c>
      <c r="F25" s="52">
        <v>93153</v>
      </c>
      <c r="G25" s="52">
        <v>96607</v>
      </c>
      <c r="H25" s="52">
        <v>102276</v>
      </c>
      <c r="I25" s="52">
        <v>56302</v>
      </c>
      <c r="J25" s="52">
        <v>39433</v>
      </c>
      <c r="K25" s="52">
        <v>44784</v>
      </c>
      <c r="L25" s="52">
        <v>40536</v>
      </c>
      <c r="M25" s="52">
        <v>41306</v>
      </c>
      <c r="N25" s="52">
        <v>38796</v>
      </c>
      <c r="O25" s="52">
        <v>29046</v>
      </c>
      <c r="P25" s="52">
        <v>19507</v>
      </c>
      <c r="Q25" s="52">
        <v>22933</v>
      </c>
      <c r="R25" s="52">
        <v>29437</v>
      </c>
      <c r="S25" s="52">
        <v>29984</v>
      </c>
      <c r="T25" s="52">
        <v>27300</v>
      </c>
      <c r="U25" s="52">
        <v>26719</v>
      </c>
      <c r="V25" s="52">
        <v>22937</v>
      </c>
      <c r="W25" s="52">
        <v>22091</v>
      </c>
      <c r="X25" s="52">
        <v>23211</v>
      </c>
      <c r="Y25" s="52">
        <v>29729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16</v>
      </c>
      <c r="D26" s="52">
        <v>16</v>
      </c>
      <c r="E26" s="52">
        <v>16</v>
      </c>
      <c r="F26" s="52">
        <v>17</v>
      </c>
      <c r="G26" s="52">
        <v>16</v>
      </c>
      <c r="H26" s="52">
        <v>22</v>
      </c>
      <c r="I26" s="52">
        <v>12</v>
      </c>
      <c r="J26" s="52">
        <v>16</v>
      </c>
      <c r="K26" s="52">
        <v>17</v>
      </c>
      <c r="L26" s="52">
        <v>20</v>
      </c>
      <c r="M26" s="52">
        <v>28</v>
      </c>
      <c r="N26" s="52">
        <v>32</v>
      </c>
      <c r="O26" s="52">
        <v>35</v>
      </c>
      <c r="P26" s="52">
        <v>44</v>
      </c>
      <c r="Q26" s="52">
        <v>62</v>
      </c>
      <c r="R26" s="52">
        <v>78</v>
      </c>
      <c r="S26" s="52">
        <v>85</v>
      </c>
      <c r="T26" s="52">
        <v>90</v>
      </c>
      <c r="U26" s="52">
        <v>79</v>
      </c>
      <c r="V26" s="52">
        <v>88</v>
      </c>
      <c r="W26" s="52">
        <v>95</v>
      </c>
      <c r="X26" s="52">
        <v>106</v>
      </c>
      <c r="Y26" s="52">
        <v>166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89703</v>
      </c>
      <c r="D27" s="52">
        <v>89858</v>
      </c>
      <c r="E27" s="52">
        <v>90961</v>
      </c>
      <c r="F27" s="52">
        <v>93965</v>
      </c>
      <c r="G27" s="52">
        <v>99780</v>
      </c>
      <c r="H27" s="52">
        <v>109379</v>
      </c>
      <c r="I27" s="52">
        <v>70368</v>
      </c>
      <c r="J27" s="52">
        <v>75741</v>
      </c>
      <c r="K27" s="52">
        <v>85297</v>
      </c>
      <c r="L27" s="52">
        <v>90518</v>
      </c>
      <c r="M27" s="52">
        <v>97132</v>
      </c>
      <c r="N27" s="52">
        <v>110704</v>
      </c>
      <c r="O27" s="52">
        <v>114482</v>
      </c>
      <c r="P27" s="52">
        <v>64924</v>
      </c>
      <c r="Q27" s="52">
        <v>65844</v>
      </c>
      <c r="R27" s="52">
        <v>62179</v>
      </c>
      <c r="S27" s="52">
        <v>64206</v>
      </c>
      <c r="T27" s="52">
        <v>67130</v>
      </c>
      <c r="U27" s="52">
        <v>76757</v>
      </c>
      <c r="V27" s="52">
        <v>78896</v>
      </c>
      <c r="W27" s="52">
        <v>72257</v>
      </c>
      <c r="X27" s="52">
        <v>57236</v>
      </c>
      <c r="Y27" s="52">
        <v>55039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1614</v>
      </c>
      <c r="D28" s="52">
        <v>1618</v>
      </c>
      <c r="E28" s="52">
        <v>1651</v>
      </c>
      <c r="F28" s="52">
        <v>1738</v>
      </c>
      <c r="G28" s="52">
        <v>1911</v>
      </c>
      <c r="H28" s="52">
        <v>2219</v>
      </c>
      <c r="I28" s="52">
        <v>1806</v>
      </c>
      <c r="J28" s="52">
        <v>3335</v>
      </c>
      <c r="K28" s="52">
        <v>3784</v>
      </c>
      <c r="L28" s="52">
        <v>5295</v>
      </c>
      <c r="M28" s="52">
        <v>7767</v>
      </c>
      <c r="N28" s="52">
        <v>11477</v>
      </c>
      <c r="O28" s="52">
        <v>15532</v>
      </c>
      <c r="P28" s="52">
        <v>14618</v>
      </c>
      <c r="Q28" s="52">
        <v>20134</v>
      </c>
      <c r="R28" s="52">
        <v>23588</v>
      </c>
      <c r="S28" s="52">
        <v>23816</v>
      </c>
      <c r="T28" s="52">
        <v>25217</v>
      </c>
      <c r="U28" s="52">
        <v>22489</v>
      </c>
      <c r="V28" s="52">
        <v>29437</v>
      </c>
      <c r="W28" s="52">
        <v>32041</v>
      </c>
      <c r="X28" s="52">
        <v>30915</v>
      </c>
      <c r="Y28" s="52">
        <v>31483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71638</v>
      </c>
      <c r="D30" s="52">
        <v>71723</v>
      </c>
      <c r="E30" s="52">
        <v>72314</v>
      </c>
      <c r="F30" s="52">
        <v>73943</v>
      </c>
      <c r="G30" s="52">
        <v>77230</v>
      </c>
      <c r="H30" s="52">
        <v>82782</v>
      </c>
      <c r="I30" s="52">
        <v>48210</v>
      </c>
      <c r="J30" s="52">
        <v>41166</v>
      </c>
      <c r="K30" s="52">
        <v>46495</v>
      </c>
      <c r="L30" s="52">
        <v>49494</v>
      </c>
      <c r="M30" s="52">
        <v>52668</v>
      </c>
      <c r="N30" s="52">
        <v>53261</v>
      </c>
      <c r="O30" s="52">
        <v>50594</v>
      </c>
      <c r="P30" s="52">
        <v>36582</v>
      </c>
      <c r="Q30" s="52">
        <v>43522</v>
      </c>
      <c r="R30" s="52">
        <v>50033</v>
      </c>
      <c r="S30" s="52">
        <v>43145</v>
      </c>
      <c r="T30" s="52">
        <v>42420</v>
      </c>
      <c r="U30" s="52">
        <v>44076</v>
      </c>
      <c r="V30" s="52">
        <v>46848</v>
      </c>
      <c r="W30" s="52">
        <v>42163</v>
      </c>
      <c r="X30" s="52">
        <v>37934</v>
      </c>
      <c r="Y30" s="52">
        <v>37467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110209</v>
      </c>
      <c r="D31" s="36">
        <v>110394</v>
      </c>
      <c r="E31" s="36">
        <v>111656</v>
      </c>
      <c r="F31" s="36">
        <v>114931</v>
      </c>
      <c r="G31" s="36">
        <v>121083</v>
      </c>
      <c r="H31" s="36">
        <v>131115</v>
      </c>
      <c r="I31" s="36">
        <v>80283</v>
      </c>
      <c r="J31" s="36">
        <v>77353</v>
      </c>
      <c r="K31" s="36">
        <v>87390</v>
      </c>
      <c r="L31" s="36">
        <v>86881</v>
      </c>
      <c r="M31" s="36">
        <v>93572</v>
      </c>
      <c r="N31" s="36">
        <v>107741</v>
      </c>
      <c r="O31" s="36">
        <v>108516</v>
      </c>
      <c r="P31" s="36">
        <v>62509</v>
      </c>
      <c r="Q31" s="36">
        <v>65445</v>
      </c>
      <c r="R31" s="36">
        <v>65249</v>
      </c>
      <c r="S31" s="36">
        <v>74968</v>
      </c>
      <c r="T31" s="36">
        <v>77366</v>
      </c>
      <c r="U31" s="36">
        <v>81937</v>
      </c>
      <c r="V31" s="36">
        <v>84534</v>
      </c>
      <c r="W31" s="36">
        <v>84320</v>
      </c>
      <c r="X31" s="36">
        <v>73553</v>
      </c>
      <c r="Y31" s="36">
        <v>78927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46534</v>
      </c>
      <c r="D35" s="52">
        <v>32587</v>
      </c>
      <c r="E35" s="52">
        <v>29379</v>
      </c>
      <c r="F35" s="52">
        <v>38735</v>
      </c>
      <c r="G35" s="52">
        <v>60955</v>
      </c>
      <c r="H35" s="52">
        <v>73295</v>
      </c>
      <c r="I35" s="52">
        <v>82351</v>
      </c>
      <c r="J35" s="52">
        <v>92999</v>
      </c>
      <c r="K35" s="52">
        <v>70303</v>
      </c>
      <c r="L35" s="52">
        <v>63615</v>
      </c>
      <c r="M35" s="52">
        <v>66942</v>
      </c>
      <c r="N35" s="52">
        <v>86323</v>
      </c>
      <c r="O35" s="52">
        <v>91487</v>
      </c>
      <c r="P35" s="52">
        <v>24882</v>
      </c>
      <c r="Q35" s="52">
        <v>28164</v>
      </c>
      <c r="R35" s="52">
        <v>40730</v>
      </c>
      <c r="S35" s="52">
        <v>50516</v>
      </c>
      <c r="T35" s="52">
        <v>60707</v>
      </c>
      <c r="U35" s="52">
        <v>67688</v>
      </c>
      <c r="V35" s="52">
        <v>61121</v>
      </c>
      <c r="W35" s="52">
        <v>61657</v>
      </c>
      <c r="X35" s="52">
        <v>69345</v>
      </c>
      <c r="Y35" s="52">
        <v>103982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22885</v>
      </c>
      <c r="D37" s="52">
        <v>32375</v>
      </c>
      <c r="E37" s="52">
        <v>22914</v>
      </c>
      <c r="F37" s="52">
        <v>15986</v>
      </c>
      <c r="G37" s="52">
        <v>35371</v>
      </c>
      <c r="H37" s="52">
        <v>38142</v>
      </c>
      <c r="I37" s="52">
        <v>48730</v>
      </c>
      <c r="J37" s="52">
        <v>58397</v>
      </c>
      <c r="K37" s="52">
        <v>59906</v>
      </c>
      <c r="L37" s="52">
        <v>47403</v>
      </c>
      <c r="M37" s="52">
        <v>44984</v>
      </c>
      <c r="N37" s="52">
        <v>45399</v>
      </c>
      <c r="O37" s="52">
        <v>69183</v>
      </c>
      <c r="P37" s="52">
        <v>43543</v>
      </c>
      <c r="Q37" s="52">
        <v>33478</v>
      </c>
      <c r="R37" s="52">
        <v>43621</v>
      </c>
      <c r="S37" s="52">
        <v>50365</v>
      </c>
      <c r="T37" s="52">
        <v>69090</v>
      </c>
      <c r="U37" s="52">
        <v>72137</v>
      </c>
      <c r="V37" s="52">
        <v>76228</v>
      </c>
      <c r="W37" s="52">
        <v>56832</v>
      </c>
      <c r="X37" s="52">
        <v>58683</v>
      </c>
      <c r="Y37" s="52">
        <v>57172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55108</v>
      </c>
      <c r="D39" s="52">
        <v>37507</v>
      </c>
      <c r="E39" s="52">
        <v>44238</v>
      </c>
      <c r="F39" s="52">
        <v>56886</v>
      </c>
      <c r="G39" s="52">
        <v>33827</v>
      </c>
      <c r="H39" s="52">
        <v>33259</v>
      </c>
      <c r="I39" s="52">
        <v>10839</v>
      </c>
      <c r="J39" s="52">
        <v>27873</v>
      </c>
      <c r="K39" s="52">
        <v>33766</v>
      </c>
      <c r="L39" s="52">
        <v>26822</v>
      </c>
      <c r="M39" s="52">
        <v>34643</v>
      </c>
      <c r="N39" s="52">
        <v>26685</v>
      </c>
      <c r="O39" s="52">
        <v>21701</v>
      </c>
      <c r="P39" s="52">
        <v>9795</v>
      </c>
      <c r="Q39" s="52">
        <v>18304</v>
      </c>
      <c r="R39" s="52">
        <v>32948</v>
      </c>
      <c r="S39" s="52">
        <v>34502</v>
      </c>
      <c r="T39" s="52">
        <v>34297</v>
      </c>
      <c r="U39" s="52">
        <v>33386</v>
      </c>
      <c r="V39" s="52">
        <v>36586</v>
      </c>
      <c r="W39" s="52">
        <v>37904</v>
      </c>
      <c r="X39" s="52">
        <v>46045</v>
      </c>
      <c r="Y39" s="52">
        <v>48623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18</v>
      </c>
      <c r="D40" s="52">
        <v>9</v>
      </c>
      <c r="E40" s="52">
        <v>17</v>
      </c>
      <c r="F40" s="52">
        <v>26</v>
      </c>
      <c r="G40" s="52">
        <v>30</v>
      </c>
      <c r="H40" s="52">
        <v>25</v>
      </c>
      <c r="I40" s="52">
        <v>29</v>
      </c>
      <c r="J40" s="52">
        <v>71</v>
      </c>
      <c r="K40" s="52">
        <v>73</v>
      </c>
      <c r="L40" s="52">
        <v>115</v>
      </c>
      <c r="M40" s="52">
        <v>61</v>
      </c>
      <c r="N40" s="52">
        <v>93</v>
      </c>
      <c r="O40" s="52">
        <v>93</v>
      </c>
      <c r="P40" s="52">
        <v>30</v>
      </c>
      <c r="Q40" s="52">
        <v>91</v>
      </c>
      <c r="R40" s="52">
        <v>137</v>
      </c>
      <c r="S40" s="52">
        <v>155</v>
      </c>
      <c r="T40" s="52">
        <v>151</v>
      </c>
      <c r="U40" s="52">
        <v>137</v>
      </c>
      <c r="V40" s="52">
        <v>205</v>
      </c>
      <c r="W40" s="52">
        <v>798</v>
      </c>
      <c r="X40" s="52">
        <v>2336</v>
      </c>
      <c r="Y40" s="52">
        <v>156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80060</v>
      </c>
      <c r="D41" s="52">
        <v>83769</v>
      </c>
      <c r="E41" s="52">
        <v>75376</v>
      </c>
      <c r="F41" s="52">
        <v>77002</v>
      </c>
      <c r="G41" s="52">
        <v>122631</v>
      </c>
      <c r="H41" s="52">
        <v>151209</v>
      </c>
      <c r="I41" s="52">
        <v>90951</v>
      </c>
      <c r="J41" s="52">
        <v>64105</v>
      </c>
      <c r="K41" s="52">
        <v>54766</v>
      </c>
      <c r="L41" s="52">
        <v>42928</v>
      </c>
      <c r="M41" s="52">
        <v>68274</v>
      </c>
      <c r="N41" s="52">
        <v>89944</v>
      </c>
      <c r="O41" s="52">
        <v>100252</v>
      </c>
      <c r="P41" s="52">
        <v>55515</v>
      </c>
      <c r="Q41" s="52">
        <v>64454</v>
      </c>
      <c r="R41" s="52">
        <v>48540</v>
      </c>
      <c r="S41" s="52">
        <v>49906</v>
      </c>
      <c r="T41" s="52">
        <v>62134</v>
      </c>
      <c r="U41" s="52">
        <v>63598</v>
      </c>
      <c r="V41" s="52">
        <v>45192</v>
      </c>
      <c r="W41" s="52">
        <v>0</v>
      </c>
      <c r="X41" s="52">
        <v>0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2272</v>
      </c>
      <c r="D42" s="52">
        <v>2480</v>
      </c>
      <c r="E42" s="52">
        <v>2709</v>
      </c>
      <c r="F42" s="52">
        <v>2491</v>
      </c>
      <c r="G42" s="52">
        <v>11226</v>
      </c>
      <c r="H42" s="52">
        <v>10570</v>
      </c>
      <c r="I42" s="52">
        <v>16011</v>
      </c>
      <c r="J42" s="52">
        <v>25168</v>
      </c>
      <c r="K42" s="52">
        <v>19444</v>
      </c>
      <c r="L42" s="52">
        <v>31487</v>
      </c>
      <c r="M42" s="52">
        <v>8298</v>
      </c>
      <c r="N42" s="52">
        <v>24578</v>
      </c>
      <c r="O42" s="52">
        <v>35590</v>
      </c>
      <c r="P42" s="52">
        <v>32238</v>
      </c>
      <c r="Q42" s="52">
        <v>20489</v>
      </c>
      <c r="R42" s="52">
        <v>31932</v>
      </c>
      <c r="S42" s="52">
        <v>31624</v>
      </c>
      <c r="T42" s="52">
        <v>29385</v>
      </c>
      <c r="U42" s="52">
        <v>37045</v>
      </c>
      <c r="V42" s="52">
        <v>44521</v>
      </c>
      <c r="W42" s="52">
        <v>78167</v>
      </c>
      <c r="X42" s="52">
        <v>59706</v>
      </c>
      <c r="Y42" s="52">
        <v>99814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43044</v>
      </c>
      <c r="D44" s="52">
        <v>44304</v>
      </c>
      <c r="E44" s="52">
        <v>53613</v>
      </c>
      <c r="F44" s="52">
        <v>53562</v>
      </c>
      <c r="G44" s="52">
        <v>48091</v>
      </c>
      <c r="H44" s="52">
        <v>55146</v>
      </c>
      <c r="I44" s="52">
        <v>34596</v>
      </c>
      <c r="J44" s="52">
        <v>66374</v>
      </c>
      <c r="K44" s="52">
        <v>42149</v>
      </c>
      <c r="L44" s="52">
        <v>36676</v>
      </c>
      <c r="M44" s="52">
        <v>36186</v>
      </c>
      <c r="N44" s="52">
        <v>56221</v>
      </c>
      <c r="O44" s="52">
        <v>50843</v>
      </c>
      <c r="P44" s="52">
        <v>38483</v>
      </c>
      <c r="Q44" s="52">
        <v>31503</v>
      </c>
      <c r="R44" s="52">
        <v>42240</v>
      </c>
      <c r="S44" s="52">
        <v>29950</v>
      </c>
      <c r="T44" s="52">
        <v>39645</v>
      </c>
      <c r="U44" s="52">
        <v>40015</v>
      </c>
      <c r="V44" s="52">
        <v>47924</v>
      </c>
      <c r="W44" s="52">
        <v>45081</v>
      </c>
      <c r="X44" s="52">
        <v>54765</v>
      </c>
      <c r="Y44" s="52">
        <v>57565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94413</v>
      </c>
      <c r="D45" s="36">
        <v>79465</v>
      </c>
      <c r="E45" s="36">
        <v>68725</v>
      </c>
      <c r="F45" s="36">
        <v>82844</v>
      </c>
      <c r="G45" s="36">
        <v>119622</v>
      </c>
      <c r="H45" s="36">
        <v>139918</v>
      </c>
      <c r="I45" s="36">
        <v>83239</v>
      </c>
      <c r="J45" s="36">
        <v>50837</v>
      </c>
      <c r="K45" s="36">
        <v>65903</v>
      </c>
      <c r="L45" s="36">
        <v>64682</v>
      </c>
      <c r="M45" s="36">
        <v>75097</v>
      </c>
      <c r="N45" s="36">
        <v>85072</v>
      </c>
      <c r="O45" s="36">
        <v>106808</v>
      </c>
      <c r="P45" s="36">
        <v>59093</v>
      </c>
      <c r="Q45" s="36">
        <v>71829</v>
      </c>
      <c r="R45" s="36">
        <v>71317</v>
      </c>
      <c r="S45" s="36">
        <v>86259</v>
      </c>
      <c r="T45" s="36">
        <v>86371</v>
      </c>
      <c r="U45" s="36">
        <v>94120</v>
      </c>
      <c r="V45" s="36">
        <v>78604</v>
      </c>
      <c r="W45" s="36">
        <v>71787</v>
      </c>
      <c r="X45" s="36">
        <v>53341</v>
      </c>
      <c r="Y45" s="36">
        <v>91005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14679</v>
      </c>
      <c r="D49" s="52">
        <v>9500</v>
      </c>
      <c r="E49" s="52">
        <v>9061</v>
      </c>
      <c r="F49" s="52">
        <v>14747</v>
      </c>
      <c r="G49" s="52">
        <v>25000</v>
      </c>
      <c r="H49" s="52">
        <v>28497</v>
      </c>
      <c r="I49" s="52">
        <v>31723</v>
      </c>
      <c r="J49" s="52">
        <v>36730</v>
      </c>
      <c r="K49" s="52">
        <v>25693</v>
      </c>
      <c r="L49" s="52">
        <v>20741</v>
      </c>
      <c r="M49" s="52">
        <v>23007</v>
      </c>
      <c r="N49" s="52">
        <v>27229</v>
      </c>
      <c r="O49" s="52">
        <v>27183</v>
      </c>
      <c r="P49" s="52">
        <v>13959</v>
      </c>
      <c r="Q49" s="52">
        <v>11712</v>
      </c>
      <c r="R49" s="52">
        <v>13753</v>
      </c>
      <c r="S49" s="52">
        <v>13689</v>
      </c>
      <c r="T49" s="52">
        <v>17336</v>
      </c>
      <c r="U49" s="52">
        <v>20750</v>
      </c>
      <c r="V49" s="52">
        <v>16840</v>
      </c>
      <c r="W49" s="52">
        <v>15554</v>
      </c>
      <c r="X49" s="52">
        <v>26704</v>
      </c>
      <c r="Y49" s="52">
        <v>33934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3746</v>
      </c>
      <c r="D51" s="52">
        <v>6733</v>
      </c>
      <c r="E51" s="52">
        <v>7185</v>
      </c>
      <c r="F51" s="52">
        <v>6194</v>
      </c>
      <c r="G51" s="52">
        <v>10239</v>
      </c>
      <c r="H51" s="52">
        <v>13233</v>
      </c>
      <c r="I51" s="52">
        <v>18330</v>
      </c>
      <c r="J51" s="52">
        <v>24132</v>
      </c>
      <c r="K51" s="52">
        <v>12783</v>
      </c>
      <c r="L51" s="52">
        <v>6044</v>
      </c>
      <c r="M51" s="52">
        <v>6868</v>
      </c>
      <c r="N51" s="52">
        <v>12478</v>
      </c>
      <c r="O51" s="52">
        <v>14522</v>
      </c>
      <c r="P51" s="52">
        <v>2149</v>
      </c>
      <c r="Q51" s="52">
        <v>1635</v>
      </c>
      <c r="R51" s="52">
        <v>6252</v>
      </c>
      <c r="S51" s="52">
        <v>6074</v>
      </c>
      <c r="T51" s="52">
        <v>15063</v>
      </c>
      <c r="U51" s="52">
        <v>11736</v>
      </c>
      <c r="V51" s="52">
        <v>7407</v>
      </c>
      <c r="W51" s="52">
        <v>2267</v>
      </c>
      <c r="X51" s="52">
        <v>6962</v>
      </c>
      <c r="Y51" s="52">
        <v>4940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5885</v>
      </c>
      <c r="D53" s="52">
        <v>2879</v>
      </c>
      <c r="E53" s="52">
        <v>3277</v>
      </c>
      <c r="F53" s="52">
        <v>6150</v>
      </c>
      <c r="G53" s="52">
        <v>5042</v>
      </c>
      <c r="H53" s="52">
        <v>4859</v>
      </c>
      <c r="I53" s="52">
        <v>2919</v>
      </c>
      <c r="J53" s="52">
        <v>8734</v>
      </c>
      <c r="K53" s="52">
        <v>8029</v>
      </c>
      <c r="L53" s="52">
        <v>5488</v>
      </c>
      <c r="M53" s="52">
        <v>7163</v>
      </c>
      <c r="N53" s="52">
        <v>5143</v>
      </c>
      <c r="O53" s="52">
        <v>3744</v>
      </c>
      <c r="P53" s="52">
        <v>1401</v>
      </c>
      <c r="Q53" s="52">
        <v>2074</v>
      </c>
      <c r="R53" s="52">
        <v>3989</v>
      </c>
      <c r="S53" s="52">
        <v>4065</v>
      </c>
      <c r="T53" s="52">
        <v>4719</v>
      </c>
      <c r="U53" s="52">
        <v>5165</v>
      </c>
      <c r="V53" s="52">
        <v>4868</v>
      </c>
      <c r="W53" s="52">
        <v>5043</v>
      </c>
      <c r="X53" s="52">
        <v>11375</v>
      </c>
      <c r="Y53" s="52">
        <v>11100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2</v>
      </c>
      <c r="D54" s="52">
        <v>1</v>
      </c>
      <c r="E54" s="52">
        <v>1</v>
      </c>
      <c r="F54" s="52">
        <v>3</v>
      </c>
      <c r="G54" s="52">
        <v>5</v>
      </c>
      <c r="H54" s="52">
        <v>4</v>
      </c>
      <c r="I54" s="52">
        <v>8</v>
      </c>
      <c r="J54" s="52">
        <v>23</v>
      </c>
      <c r="K54" s="52">
        <v>18</v>
      </c>
      <c r="L54" s="52">
        <v>24</v>
      </c>
      <c r="M54" s="52">
        <v>13</v>
      </c>
      <c r="N54" s="52">
        <v>18</v>
      </c>
      <c r="O54" s="52">
        <v>16</v>
      </c>
      <c r="P54" s="52">
        <v>5</v>
      </c>
      <c r="Q54" s="52">
        <v>11</v>
      </c>
      <c r="R54" s="52">
        <v>18</v>
      </c>
      <c r="S54" s="52">
        <v>19</v>
      </c>
      <c r="T54" s="52">
        <v>22</v>
      </c>
      <c r="U54" s="52">
        <v>22</v>
      </c>
      <c r="V54" s="52">
        <v>29</v>
      </c>
      <c r="W54" s="52">
        <v>107</v>
      </c>
      <c r="X54" s="52">
        <v>579</v>
      </c>
      <c r="Y54" s="52">
        <v>39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8549</v>
      </c>
      <c r="D55" s="52">
        <v>6430</v>
      </c>
      <c r="E55" s="52">
        <v>5582</v>
      </c>
      <c r="F55" s="52">
        <v>8325</v>
      </c>
      <c r="G55" s="52">
        <v>18279</v>
      </c>
      <c r="H55" s="52">
        <v>22090</v>
      </c>
      <c r="I55" s="52">
        <v>24486</v>
      </c>
      <c r="J55" s="52">
        <v>20087</v>
      </c>
      <c r="K55" s="52">
        <v>13023</v>
      </c>
      <c r="L55" s="52">
        <v>8784</v>
      </c>
      <c r="M55" s="52">
        <v>14115</v>
      </c>
      <c r="N55" s="52">
        <v>17331</v>
      </c>
      <c r="O55" s="52">
        <v>17286</v>
      </c>
      <c r="P55" s="52">
        <v>7941</v>
      </c>
      <c r="Q55" s="52">
        <v>7304</v>
      </c>
      <c r="R55" s="52">
        <v>5878</v>
      </c>
      <c r="S55" s="52">
        <v>5879</v>
      </c>
      <c r="T55" s="52">
        <v>8550</v>
      </c>
      <c r="U55" s="52">
        <v>9833</v>
      </c>
      <c r="V55" s="52">
        <v>6014</v>
      </c>
      <c r="W55" s="52">
        <v>0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243</v>
      </c>
      <c r="D56" s="52">
        <v>190</v>
      </c>
      <c r="E56" s="52">
        <v>201</v>
      </c>
      <c r="F56" s="52">
        <v>269</v>
      </c>
      <c r="G56" s="52">
        <v>1674</v>
      </c>
      <c r="H56" s="52">
        <v>1544</v>
      </c>
      <c r="I56" s="52">
        <v>4310</v>
      </c>
      <c r="J56" s="52">
        <v>7886</v>
      </c>
      <c r="K56" s="52">
        <v>4623</v>
      </c>
      <c r="L56" s="52">
        <v>6445</v>
      </c>
      <c r="M56" s="52">
        <v>1716</v>
      </c>
      <c r="N56" s="52">
        <v>4737</v>
      </c>
      <c r="O56" s="52">
        <v>6137</v>
      </c>
      <c r="P56" s="52">
        <v>4612</v>
      </c>
      <c r="Q56" s="52">
        <v>2323</v>
      </c>
      <c r="R56" s="52">
        <v>3868</v>
      </c>
      <c r="S56" s="52">
        <v>3726</v>
      </c>
      <c r="T56" s="52">
        <v>4045</v>
      </c>
      <c r="U56" s="52">
        <v>5730</v>
      </c>
      <c r="V56" s="52">
        <v>5929</v>
      </c>
      <c r="W56" s="52">
        <v>10404</v>
      </c>
      <c r="X56" s="52">
        <v>14750</v>
      </c>
      <c r="Y56" s="52">
        <v>22795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4597</v>
      </c>
      <c r="D58" s="52">
        <v>3401</v>
      </c>
      <c r="E58" s="52">
        <v>3971</v>
      </c>
      <c r="F58" s="52">
        <v>5791</v>
      </c>
      <c r="G58" s="52">
        <v>7169</v>
      </c>
      <c r="H58" s="52">
        <v>8056</v>
      </c>
      <c r="I58" s="52">
        <v>9314</v>
      </c>
      <c r="J58" s="52">
        <v>20798</v>
      </c>
      <c r="K58" s="52">
        <v>10023</v>
      </c>
      <c r="L58" s="52">
        <v>7505</v>
      </c>
      <c r="M58" s="52">
        <v>7481</v>
      </c>
      <c r="N58" s="52">
        <v>10835</v>
      </c>
      <c r="O58" s="52">
        <v>8767</v>
      </c>
      <c r="P58" s="52">
        <v>5506</v>
      </c>
      <c r="Q58" s="52">
        <v>3571</v>
      </c>
      <c r="R58" s="52">
        <v>5116</v>
      </c>
      <c r="S58" s="52">
        <v>3527</v>
      </c>
      <c r="T58" s="52">
        <v>5454</v>
      </c>
      <c r="U58" s="52">
        <v>6190</v>
      </c>
      <c r="V58" s="52">
        <v>6379</v>
      </c>
      <c r="W58" s="52">
        <v>6000</v>
      </c>
      <c r="X58" s="52">
        <v>13524</v>
      </c>
      <c r="Y58" s="52">
        <v>13146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10082</v>
      </c>
      <c r="D59" s="36">
        <v>6099</v>
      </c>
      <c r="E59" s="36">
        <v>5090</v>
      </c>
      <c r="F59" s="36">
        <v>8956</v>
      </c>
      <c r="G59" s="36">
        <v>17831</v>
      </c>
      <c r="H59" s="36">
        <v>20441</v>
      </c>
      <c r="I59" s="36">
        <v>22409</v>
      </c>
      <c r="J59" s="36">
        <v>15932</v>
      </c>
      <c r="K59" s="36">
        <v>15670</v>
      </c>
      <c r="L59" s="36">
        <v>13236</v>
      </c>
      <c r="M59" s="36">
        <v>15526</v>
      </c>
      <c r="N59" s="36">
        <v>16394</v>
      </c>
      <c r="O59" s="36">
        <v>18416</v>
      </c>
      <c r="P59" s="36">
        <v>8453</v>
      </c>
      <c r="Q59" s="36">
        <v>8141</v>
      </c>
      <c r="R59" s="36">
        <v>8637</v>
      </c>
      <c r="S59" s="36">
        <v>10162</v>
      </c>
      <c r="T59" s="36">
        <v>11882</v>
      </c>
      <c r="U59" s="36">
        <v>14560</v>
      </c>
      <c r="V59" s="36">
        <v>10461</v>
      </c>
      <c r="W59" s="36">
        <v>9554</v>
      </c>
      <c r="X59" s="36">
        <v>13180</v>
      </c>
      <c r="Y59" s="36">
        <v>20788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31855</v>
      </c>
      <c r="D63" s="52">
        <v>23087</v>
      </c>
      <c r="E63" s="52">
        <v>20318</v>
      </c>
      <c r="F63" s="52">
        <v>23988</v>
      </c>
      <c r="G63" s="52">
        <v>35955</v>
      </c>
      <c r="H63" s="52">
        <v>44798</v>
      </c>
      <c r="I63" s="52">
        <v>50628</v>
      </c>
      <c r="J63" s="52">
        <v>56269</v>
      </c>
      <c r="K63" s="52">
        <v>44610</v>
      </c>
      <c r="L63" s="52">
        <v>42874</v>
      </c>
      <c r="M63" s="52">
        <v>43935</v>
      </c>
      <c r="N63" s="52">
        <v>59094</v>
      </c>
      <c r="O63" s="52">
        <v>64304</v>
      </c>
      <c r="P63" s="52">
        <v>10923</v>
      </c>
      <c r="Q63" s="52">
        <v>16452</v>
      </c>
      <c r="R63" s="52">
        <v>26977</v>
      </c>
      <c r="S63" s="52">
        <v>36827</v>
      </c>
      <c r="T63" s="52">
        <v>43371</v>
      </c>
      <c r="U63" s="52">
        <v>46938</v>
      </c>
      <c r="V63" s="52">
        <v>44281</v>
      </c>
      <c r="W63" s="52">
        <v>46103</v>
      </c>
      <c r="X63" s="52">
        <v>42641</v>
      </c>
      <c r="Y63" s="52">
        <v>70048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19139</v>
      </c>
      <c r="D65" s="52">
        <v>25642</v>
      </c>
      <c r="E65" s="52">
        <v>15729</v>
      </c>
      <c r="F65" s="52">
        <v>9792</v>
      </c>
      <c r="G65" s="52">
        <v>25132</v>
      </c>
      <c r="H65" s="52">
        <v>24909</v>
      </c>
      <c r="I65" s="52">
        <v>30400</v>
      </c>
      <c r="J65" s="52">
        <v>34265</v>
      </c>
      <c r="K65" s="52">
        <v>47123</v>
      </c>
      <c r="L65" s="52">
        <v>41359</v>
      </c>
      <c r="M65" s="52">
        <v>38116</v>
      </c>
      <c r="N65" s="52">
        <v>32921</v>
      </c>
      <c r="O65" s="52">
        <v>54661</v>
      </c>
      <c r="P65" s="52">
        <v>41394</v>
      </c>
      <c r="Q65" s="52">
        <v>31843</v>
      </c>
      <c r="R65" s="52">
        <v>37369</v>
      </c>
      <c r="S65" s="52">
        <v>44291</v>
      </c>
      <c r="T65" s="52">
        <v>54027</v>
      </c>
      <c r="U65" s="52">
        <v>60401</v>
      </c>
      <c r="V65" s="52">
        <v>68821</v>
      </c>
      <c r="W65" s="52">
        <v>54565</v>
      </c>
      <c r="X65" s="52">
        <v>51721</v>
      </c>
      <c r="Y65" s="52">
        <v>52232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49223</v>
      </c>
      <c r="D67" s="52">
        <f t="shared" si="0"/>
        <v>34628</v>
      </c>
      <c r="E67" s="52">
        <f t="shared" si="0"/>
        <v>40961</v>
      </c>
      <c r="F67" s="52">
        <f t="shared" si="0"/>
        <v>50736</v>
      </c>
      <c r="G67" s="52">
        <f t="shared" si="0"/>
        <v>28785</v>
      </c>
      <c r="H67" s="52">
        <f t="shared" si="0"/>
        <v>28400</v>
      </c>
      <c r="I67" s="52">
        <f t="shared" si="0"/>
        <v>7920</v>
      </c>
      <c r="J67" s="52">
        <f t="shared" si="0"/>
        <v>19139</v>
      </c>
      <c r="K67" s="52">
        <f t="shared" si="0"/>
        <v>25737</v>
      </c>
      <c r="L67" s="52">
        <f t="shared" si="0"/>
        <v>21334</v>
      </c>
      <c r="M67" s="52">
        <f t="shared" si="0"/>
        <v>27480</v>
      </c>
      <c r="N67" s="52">
        <f t="shared" si="0"/>
        <v>21542</v>
      </c>
      <c r="O67" s="52">
        <f t="shared" si="0"/>
        <v>17957</v>
      </c>
      <c r="P67" s="52">
        <f t="shared" si="0"/>
        <v>8394</v>
      </c>
      <c r="Q67" s="52">
        <f t="shared" si="0"/>
        <v>16230</v>
      </c>
      <c r="R67" s="52">
        <f t="shared" ref="R67:V67" si="1">R39-R53</f>
        <v>28959</v>
      </c>
      <c r="S67" s="52">
        <f t="shared" si="1"/>
        <v>30437</v>
      </c>
      <c r="T67" s="52">
        <f t="shared" si="1"/>
        <v>29578</v>
      </c>
      <c r="U67" s="52">
        <f t="shared" si="1"/>
        <v>28221</v>
      </c>
      <c r="V67" s="52">
        <f t="shared" si="1"/>
        <v>31718</v>
      </c>
      <c r="W67" s="52">
        <f t="shared" ref="W67:Y67" si="2">W39-W53</f>
        <v>32861</v>
      </c>
      <c r="X67" s="52">
        <f t="shared" si="2"/>
        <v>34670</v>
      </c>
      <c r="Y67" s="52">
        <f t="shared" si="2"/>
        <v>37523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16</v>
      </c>
      <c r="D68" s="52">
        <f t="shared" si="3"/>
        <v>8</v>
      </c>
      <c r="E68" s="52">
        <f t="shared" si="3"/>
        <v>16</v>
      </c>
      <c r="F68" s="52">
        <f t="shared" si="3"/>
        <v>23</v>
      </c>
      <c r="G68" s="52">
        <f t="shared" si="3"/>
        <v>25</v>
      </c>
      <c r="H68" s="52">
        <f t="shared" si="3"/>
        <v>21</v>
      </c>
      <c r="I68" s="52">
        <f t="shared" si="3"/>
        <v>21</v>
      </c>
      <c r="J68" s="52">
        <f t="shared" si="3"/>
        <v>48</v>
      </c>
      <c r="K68" s="52">
        <f t="shared" si="3"/>
        <v>55</v>
      </c>
      <c r="L68" s="52">
        <f t="shared" si="3"/>
        <v>91</v>
      </c>
      <c r="M68" s="52">
        <f t="shared" si="3"/>
        <v>48</v>
      </c>
      <c r="N68" s="52">
        <f t="shared" si="3"/>
        <v>75</v>
      </c>
      <c r="O68" s="52">
        <f t="shared" si="3"/>
        <v>77</v>
      </c>
      <c r="P68" s="52">
        <f t="shared" si="3"/>
        <v>25</v>
      </c>
      <c r="Q68" s="52">
        <f t="shared" si="3"/>
        <v>80</v>
      </c>
      <c r="R68" s="52">
        <f t="shared" ref="R68:V68" si="4">R40-R54</f>
        <v>119</v>
      </c>
      <c r="S68" s="52">
        <f t="shared" si="4"/>
        <v>136</v>
      </c>
      <c r="T68" s="52">
        <f t="shared" si="4"/>
        <v>129</v>
      </c>
      <c r="U68" s="52">
        <f t="shared" si="4"/>
        <v>115</v>
      </c>
      <c r="V68" s="52">
        <f t="shared" si="4"/>
        <v>176</v>
      </c>
      <c r="W68" s="52">
        <f t="shared" ref="W68:Y68" si="5">W40-W54</f>
        <v>691</v>
      </c>
      <c r="X68" s="52">
        <f t="shared" si="5"/>
        <v>1757</v>
      </c>
      <c r="Y68" s="52">
        <f t="shared" si="5"/>
        <v>117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71511</v>
      </c>
      <c r="D69" s="52">
        <f t="shared" si="6"/>
        <v>77339</v>
      </c>
      <c r="E69" s="52">
        <f t="shared" si="6"/>
        <v>69794</v>
      </c>
      <c r="F69" s="52">
        <f t="shared" si="6"/>
        <v>68677</v>
      </c>
      <c r="G69" s="52">
        <f t="shared" si="6"/>
        <v>104352</v>
      </c>
      <c r="H69" s="52">
        <f t="shared" si="6"/>
        <v>129119</v>
      </c>
      <c r="I69" s="52">
        <f t="shared" si="6"/>
        <v>66465</v>
      </c>
      <c r="J69" s="52">
        <f t="shared" si="6"/>
        <v>44018</v>
      </c>
      <c r="K69" s="52">
        <f t="shared" si="6"/>
        <v>41743</v>
      </c>
      <c r="L69" s="52">
        <f t="shared" si="6"/>
        <v>34144</v>
      </c>
      <c r="M69" s="52">
        <f t="shared" si="6"/>
        <v>54159</v>
      </c>
      <c r="N69" s="52">
        <f t="shared" si="6"/>
        <v>72613</v>
      </c>
      <c r="O69" s="52">
        <f t="shared" si="6"/>
        <v>82966</v>
      </c>
      <c r="P69" s="52">
        <f t="shared" si="6"/>
        <v>47574</v>
      </c>
      <c r="Q69" s="52">
        <f t="shared" si="6"/>
        <v>57150</v>
      </c>
      <c r="R69" s="52">
        <f t="shared" ref="R69:V69" si="7">R41-R55</f>
        <v>42662</v>
      </c>
      <c r="S69" s="52">
        <f t="shared" si="7"/>
        <v>44027</v>
      </c>
      <c r="T69" s="52">
        <f t="shared" si="7"/>
        <v>53584</v>
      </c>
      <c r="U69" s="52">
        <f t="shared" si="7"/>
        <v>53765</v>
      </c>
      <c r="V69" s="52">
        <f t="shared" si="7"/>
        <v>39178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2029</v>
      </c>
      <c r="D70" s="52">
        <f t="shared" si="9"/>
        <v>2290</v>
      </c>
      <c r="E70" s="52">
        <f t="shared" si="9"/>
        <v>2508</v>
      </c>
      <c r="F70" s="52">
        <f t="shared" si="9"/>
        <v>2222</v>
      </c>
      <c r="G70" s="52">
        <f t="shared" si="9"/>
        <v>9552</v>
      </c>
      <c r="H70" s="52">
        <f t="shared" si="9"/>
        <v>9026</v>
      </c>
      <c r="I70" s="52">
        <f t="shared" si="9"/>
        <v>11701</v>
      </c>
      <c r="J70" s="52">
        <f t="shared" si="9"/>
        <v>17282</v>
      </c>
      <c r="K70" s="52">
        <f t="shared" si="9"/>
        <v>14821</v>
      </c>
      <c r="L70" s="52">
        <f t="shared" si="9"/>
        <v>25042</v>
      </c>
      <c r="M70" s="52">
        <f t="shared" si="9"/>
        <v>6582</v>
      </c>
      <c r="N70" s="52">
        <f t="shared" si="9"/>
        <v>19841</v>
      </c>
      <c r="O70" s="52">
        <f t="shared" si="9"/>
        <v>29453</v>
      </c>
      <c r="P70" s="52">
        <f t="shared" si="9"/>
        <v>27626</v>
      </c>
      <c r="Q70" s="52">
        <f t="shared" si="9"/>
        <v>18166</v>
      </c>
      <c r="R70" s="52">
        <f t="shared" ref="R70:V70" si="10">R42-R56</f>
        <v>28064</v>
      </c>
      <c r="S70" s="52">
        <f t="shared" si="10"/>
        <v>27898</v>
      </c>
      <c r="T70" s="52">
        <f t="shared" si="10"/>
        <v>25340</v>
      </c>
      <c r="U70" s="52">
        <f t="shared" si="10"/>
        <v>31315</v>
      </c>
      <c r="V70" s="52">
        <f t="shared" si="10"/>
        <v>38592</v>
      </c>
      <c r="W70" s="52">
        <f t="shared" ref="W70:Y70" si="11">W42-W56</f>
        <v>67763</v>
      </c>
      <c r="X70" s="52">
        <f t="shared" si="11"/>
        <v>44956</v>
      </c>
      <c r="Y70" s="52">
        <f t="shared" si="11"/>
        <v>77019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38447</v>
      </c>
      <c r="D72" s="52">
        <v>40903</v>
      </c>
      <c r="E72" s="52">
        <v>49642</v>
      </c>
      <c r="F72" s="52">
        <v>47771</v>
      </c>
      <c r="G72" s="52">
        <v>40922</v>
      </c>
      <c r="H72" s="52">
        <v>47090</v>
      </c>
      <c r="I72" s="52">
        <v>25282</v>
      </c>
      <c r="J72" s="52">
        <v>45576</v>
      </c>
      <c r="K72" s="52">
        <v>32126</v>
      </c>
      <c r="L72" s="52">
        <v>29171</v>
      </c>
      <c r="M72" s="52">
        <v>28705</v>
      </c>
      <c r="N72" s="52">
        <v>45386</v>
      </c>
      <c r="O72" s="52">
        <v>42076</v>
      </c>
      <c r="P72" s="52">
        <v>32977</v>
      </c>
      <c r="Q72" s="52">
        <v>27932</v>
      </c>
      <c r="R72" s="52">
        <v>37124</v>
      </c>
      <c r="S72" s="52">
        <v>26423</v>
      </c>
      <c r="T72" s="52">
        <v>34191</v>
      </c>
      <c r="U72" s="52">
        <v>33825</v>
      </c>
      <c r="V72" s="52">
        <v>41545</v>
      </c>
      <c r="W72" s="52">
        <v>39081</v>
      </c>
      <c r="X72" s="52">
        <v>41241</v>
      </c>
      <c r="Y72" s="52">
        <v>44419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84331</v>
      </c>
      <c r="D73" s="36">
        <v>73366</v>
      </c>
      <c r="E73" s="36">
        <v>63635</v>
      </c>
      <c r="F73" s="36">
        <v>73888</v>
      </c>
      <c r="G73" s="36">
        <v>101791</v>
      </c>
      <c r="H73" s="36">
        <v>119477</v>
      </c>
      <c r="I73" s="36">
        <v>60830</v>
      </c>
      <c r="J73" s="36">
        <v>34905</v>
      </c>
      <c r="K73" s="36">
        <v>50233</v>
      </c>
      <c r="L73" s="36">
        <v>51446</v>
      </c>
      <c r="M73" s="36">
        <v>59571</v>
      </c>
      <c r="N73" s="36">
        <v>68678</v>
      </c>
      <c r="O73" s="36">
        <v>88392</v>
      </c>
      <c r="P73" s="36">
        <v>50640</v>
      </c>
      <c r="Q73" s="36">
        <v>63688</v>
      </c>
      <c r="R73" s="36">
        <v>62680</v>
      </c>
      <c r="S73" s="36">
        <v>76097</v>
      </c>
      <c r="T73" s="36">
        <v>74489</v>
      </c>
      <c r="U73" s="36">
        <v>79560</v>
      </c>
      <c r="V73" s="36">
        <v>68143</v>
      </c>
      <c r="W73" s="36">
        <v>62233</v>
      </c>
      <c r="X73" s="36">
        <v>40161</v>
      </c>
      <c r="Y73" s="36">
        <v>70217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16369</v>
      </c>
      <c r="K79" s="52">
        <f>RES_hhdet_numvin!K26</f>
        <v>23207</v>
      </c>
      <c r="L79" s="52">
        <f>RES_hhdet_numvin!L26</f>
        <v>29492</v>
      </c>
      <c r="M79" s="52">
        <f>RES_hhdet_numvin!M26</f>
        <v>38700</v>
      </c>
      <c r="N79" s="52">
        <f>RES_hhdet_numvin!N26</f>
        <v>58273</v>
      </c>
      <c r="O79" s="52">
        <f>RES_hhdet_numvin!O26</f>
        <v>69151</v>
      </c>
      <c r="P79" s="52">
        <f>RES_hhdet_numvin!P26</f>
        <v>20455</v>
      </c>
      <c r="Q79" s="52">
        <f>RES_hhdet_numvin!Q26</f>
        <v>24646</v>
      </c>
      <c r="R79" s="52">
        <f>RES_hhdet_numvin!R26</f>
        <v>37318</v>
      </c>
      <c r="S79" s="52">
        <f>RES_hhdet_numvin!S26</f>
        <v>47851</v>
      </c>
      <c r="T79" s="52">
        <f>RES_hhdet_numvin!T26</f>
        <v>58854</v>
      </c>
      <c r="U79" s="52">
        <f>RES_hhdet_numvin!U26</f>
        <v>66631</v>
      </c>
      <c r="V79" s="52">
        <f>RES_hhdet_numvin!V26</f>
        <v>60715</v>
      </c>
      <c r="W79" s="52">
        <f>RES_hhdet_numvin!W26</f>
        <v>61537</v>
      </c>
      <c r="X79" s="52">
        <f>RES_hhdet_numvin!X26</f>
        <v>69330</v>
      </c>
      <c r="Y79" s="52">
        <f>RES_hhdet_numvin!Y26</f>
        <v>103982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11290</v>
      </c>
      <c r="S82" s="138">
        <f>RES_hhdet_numvin!S29</f>
        <v>23988</v>
      </c>
      <c r="T82" s="138">
        <f>RES_hhdet_numvin!T29</f>
        <v>42195</v>
      </c>
      <c r="U82" s="138">
        <f>RES_hhdet_numvin!U29</f>
        <v>50195</v>
      </c>
      <c r="V82" s="138">
        <f>RES_hhdet_numvin!V29</f>
        <v>61466</v>
      </c>
      <c r="W82" s="138">
        <f>RES_hhdet_numvin!W29</f>
        <v>50690</v>
      </c>
      <c r="X82" s="138">
        <f>RES_hhdet_numvin!X29</f>
        <v>57236</v>
      </c>
      <c r="Y82" s="138">
        <f>RES_hhdet_numvin!Y29</f>
        <v>57172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10571</v>
      </c>
      <c r="S84" s="138">
        <f>RES_hhdet_numvin!S31</f>
        <v>19370</v>
      </c>
      <c r="T84" s="138">
        <f>RES_hhdet_numvin!T31</f>
        <v>24935</v>
      </c>
      <c r="U84" s="138">
        <f>RES_hhdet_numvin!U31</f>
        <v>27825</v>
      </c>
      <c r="V84" s="138">
        <f>RES_hhdet_numvin!V31</f>
        <v>32914</v>
      </c>
      <c r="W84" s="138">
        <f>RES_hhdet_numvin!W31</f>
        <v>36159</v>
      </c>
      <c r="X84" s="138">
        <f>RES_hhdet_numvin!X31</f>
        <v>45873</v>
      </c>
      <c r="Y84" s="138">
        <f>RES_hhdet_numvin!Y31</f>
        <v>48623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45</v>
      </c>
      <c r="S85" s="138">
        <f>RES_hhdet_numvin!S32</f>
        <v>89</v>
      </c>
      <c r="T85" s="138">
        <f>RES_hhdet_numvin!T32</f>
        <v>111</v>
      </c>
      <c r="U85" s="138">
        <f>RES_hhdet_numvin!U32</f>
        <v>117</v>
      </c>
      <c r="V85" s="138">
        <f>RES_hhdet_numvin!V32</f>
        <v>186</v>
      </c>
      <c r="W85" s="138">
        <f>RES_hhdet_numvin!W32</f>
        <v>769</v>
      </c>
      <c r="X85" s="138">
        <f>RES_hhdet_numvin!X32</f>
        <v>2330</v>
      </c>
      <c r="Y85" s="138">
        <f>RES_hhdet_numvin!Y32</f>
        <v>156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15561</v>
      </c>
      <c r="S88" s="138">
        <f>RES_hhdet_numvin!S35</f>
        <v>27999</v>
      </c>
      <c r="T88" s="138">
        <f>RES_hhdet_numvin!T35</f>
        <v>45146</v>
      </c>
      <c r="U88" s="138">
        <f>RES_hhdet_numvin!U35</f>
        <v>52998</v>
      </c>
      <c r="V88" s="138">
        <f>RES_hhdet_numvin!V35</f>
        <v>40643</v>
      </c>
      <c r="W88" s="138">
        <f>RES_hhdet_numvin!W35</f>
        <v>0</v>
      </c>
      <c r="X88" s="138">
        <f>RES_hhdet_numvin!X35</f>
        <v>0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10251</v>
      </c>
      <c r="S89" s="138">
        <f>RES_hhdet_numvin!S36</f>
        <v>17748</v>
      </c>
      <c r="T89" s="138">
        <f>RES_hhdet_numvin!T36</f>
        <v>21362</v>
      </c>
      <c r="U89" s="138">
        <f>RES_hhdet_numvin!U36</f>
        <v>30872</v>
      </c>
      <c r="V89" s="138">
        <f>RES_hhdet_numvin!V36</f>
        <v>40040</v>
      </c>
      <c r="W89" s="138">
        <f>RES_hhdet_numvin!W36</f>
        <v>74530</v>
      </c>
      <c r="X89" s="138">
        <f>RES_hhdet_numvin!X36</f>
        <v>59474</v>
      </c>
      <c r="Y89" s="138">
        <f>RES_hhdet_numvin!Y36</f>
        <v>99814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13557</v>
      </c>
      <c r="S93" s="138">
        <f>RES_hhdet_numvin!S40</f>
        <v>16809</v>
      </c>
      <c r="T93" s="138">
        <f>RES_hhdet_numvin!T40</f>
        <v>28807</v>
      </c>
      <c r="U93" s="138">
        <f>RES_hhdet_numvin!U40</f>
        <v>33349</v>
      </c>
      <c r="V93" s="138">
        <f>RES_hhdet_numvin!V40</f>
        <v>43109</v>
      </c>
      <c r="W93" s="138">
        <f>RES_hhdet_numvin!W40</f>
        <v>43003</v>
      </c>
      <c r="X93" s="138">
        <f>RES_hhdet_numvin!X40</f>
        <v>54554</v>
      </c>
      <c r="Y93" s="138">
        <f>RES_hhdet_numvin!Y40</f>
        <v>57565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22880</v>
      </c>
      <c r="S94" s="39">
        <f>RES_hhdet_numvin!S41</f>
        <v>48402</v>
      </c>
      <c r="T94" s="39">
        <f>RES_hhdet_numvin!T41</f>
        <v>62749</v>
      </c>
      <c r="U94" s="39">
        <f>RES_hhdet_numvin!U41</f>
        <v>78437</v>
      </c>
      <c r="V94" s="39">
        <f>RES_hhdet_numvin!V41</f>
        <v>70690</v>
      </c>
      <c r="W94" s="39">
        <f>RES_hhdet_numvin!W41</f>
        <v>68450</v>
      </c>
      <c r="X94" s="39">
        <f>RES_hhdet_numvin!X41</f>
        <v>53145</v>
      </c>
      <c r="Y94" s="39">
        <f>RES_hhdet_numvin!Y41</f>
        <v>91005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1286.1668135382572</v>
      </c>
      <c r="C98" s="117">
        <f t="shared" si="12"/>
        <v>1261.8903819298969</v>
      </c>
      <c r="D98" s="117">
        <f t="shared" si="12"/>
        <v>1214.5988676567122</v>
      </c>
      <c r="E98" s="117">
        <f t="shared" si="12"/>
        <v>1258.4467021431442</v>
      </c>
      <c r="F98" s="117">
        <f t="shared" si="12"/>
        <v>1169.3434418103634</v>
      </c>
      <c r="G98" s="117">
        <f t="shared" si="12"/>
        <v>1238.2570936312168</v>
      </c>
      <c r="H98" s="117">
        <f t="shared" si="12"/>
        <v>1126.2692341533523</v>
      </c>
      <c r="I98" s="117">
        <f t="shared" si="12"/>
        <v>1087.4067906787454</v>
      </c>
      <c r="J98" s="117">
        <f t="shared" si="12"/>
        <v>1190.7701007001756</v>
      </c>
      <c r="K98" s="117">
        <f t="shared" si="12"/>
        <v>1117.5381026593116</v>
      </c>
      <c r="L98" s="117">
        <f t="shared" si="12"/>
        <v>1091.5086522605018</v>
      </c>
      <c r="M98" s="117">
        <f t="shared" si="12"/>
        <v>934.19517319970134</v>
      </c>
      <c r="N98" s="117">
        <f t="shared" si="12"/>
        <v>938.30178866472249</v>
      </c>
      <c r="O98" s="117">
        <f t="shared" si="12"/>
        <v>940.85503382516345</v>
      </c>
      <c r="P98" s="117">
        <f t="shared" si="12"/>
        <v>839.02373926295809</v>
      </c>
      <c r="Q98" s="117">
        <f t="shared" si="12"/>
        <v>857.48405005085738</v>
      </c>
      <c r="R98" s="117">
        <f t="shared" ref="R98:V98" si="13">R99+R102+R104+R113</f>
        <v>876.20506484144835</v>
      </c>
      <c r="S98" s="117">
        <f t="shared" si="13"/>
        <v>894.94125443607254</v>
      </c>
      <c r="T98" s="117">
        <f t="shared" si="13"/>
        <v>853.7398159151104</v>
      </c>
      <c r="U98" s="117">
        <f t="shared" si="13"/>
        <v>865.89132365833007</v>
      </c>
      <c r="V98" s="117">
        <f t="shared" si="13"/>
        <v>841.06055516934737</v>
      </c>
      <c r="W98" s="117">
        <f t="shared" ref="W98:Y98" si="14">W99+W102+W104+W113</f>
        <v>883.03673325852526</v>
      </c>
      <c r="X98" s="117">
        <f t="shared" si="14"/>
        <v>775.90190005258273</v>
      </c>
      <c r="Y98" s="117">
        <f t="shared" si="14"/>
        <v>771.81268200308045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995.8212004587906</v>
      </c>
      <c r="C99" s="122">
        <f t="shared" si="15"/>
        <v>982.20205251165646</v>
      </c>
      <c r="D99" s="122">
        <f t="shared" si="15"/>
        <v>947.45804115840599</v>
      </c>
      <c r="E99" s="122">
        <f t="shared" si="15"/>
        <v>1013.4924869762644</v>
      </c>
      <c r="F99" s="122">
        <f t="shared" si="15"/>
        <v>919.5448493817828</v>
      </c>
      <c r="G99" s="122">
        <f t="shared" si="15"/>
        <v>1020.7004654535621</v>
      </c>
      <c r="H99" s="122">
        <f t="shared" si="15"/>
        <v>916.56808418758465</v>
      </c>
      <c r="I99" s="122">
        <f t="shared" si="15"/>
        <v>897.49166125015256</v>
      </c>
      <c r="J99" s="122">
        <f t="shared" si="15"/>
        <v>1008.4052187957114</v>
      </c>
      <c r="K99" s="122">
        <f t="shared" si="15"/>
        <v>942.31909493585135</v>
      </c>
      <c r="L99" s="122">
        <f t="shared" si="15"/>
        <v>920.40895459956357</v>
      </c>
      <c r="M99" s="122">
        <f t="shared" si="15"/>
        <v>758.87895056439322</v>
      </c>
      <c r="N99" s="122">
        <f t="shared" si="15"/>
        <v>778.03016962504091</v>
      </c>
      <c r="O99" s="122">
        <f t="shared" si="15"/>
        <v>788.01083334134842</v>
      </c>
      <c r="P99" s="122">
        <f t="shared" si="15"/>
        <v>692.6268964881416</v>
      </c>
      <c r="Q99" s="122">
        <f t="shared" si="15"/>
        <v>711.59038988370412</v>
      </c>
      <c r="R99" s="122">
        <f t="shared" ref="R99:V99" si="16">SUM(R100:R101)</f>
        <v>733.27633960789365</v>
      </c>
      <c r="S99" s="122">
        <f t="shared" si="16"/>
        <v>744.94107218433146</v>
      </c>
      <c r="T99" s="122">
        <f t="shared" si="16"/>
        <v>705.547640813003</v>
      </c>
      <c r="U99" s="122">
        <f t="shared" si="16"/>
        <v>717.05935731206409</v>
      </c>
      <c r="V99" s="122">
        <f t="shared" si="16"/>
        <v>696.57448246210515</v>
      </c>
      <c r="W99" s="122">
        <f t="shared" ref="W99:Y99" si="17">SUM(W100:W101)</f>
        <v>758.08211791846588</v>
      </c>
      <c r="X99" s="122">
        <f t="shared" si="17"/>
        <v>678.64654224347373</v>
      </c>
      <c r="Y99" s="122">
        <f t="shared" si="17"/>
        <v>669.27329933205726</v>
      </c>
      <c r="DA99" s="130" t="s">
        <v>1593</v>
      </c>
    </row>
    <row r="100" spans="1:105" ht="12" customHeight="1" x14ac:dyDescent="0.25">
      <c r="A100" s="97" t="s">
        <v>74</v>
      </c>
      <c r="B100" s="98">
        <v>984.00836096756711</v>
      </c>
      <c r="C100" s="98">
        <v>970.81419497787169</v>
      </c>
      <c r="D100" s="98">
        <v>936.56686809712005</v>
      </c>
      <c r="E100" s="98">
        <v>1002.9357213231478</v>
      </c>
      <c r="F100" s="98">
        <v>909.34639483697561</v>
      </c>
      <c r="G100" s="98">
        <v>1009.4295652198821</v>
      </c>
      <c r="H100" s="98">
        <v>906.63194530225348</v>
      </c>
      <c r="I100" s="98">
        <v>887.94849590182127</v>
      </c>
      <c r="J100" s="98">
        <v>997.98565067934544</v>
      </c>
      <c r="K100" s="98">
        <v>932.5832644381311</v>
      </c>
      <c r="L100" s="98">
        <v>910.43031835921727</v>
      </c>
      <c r="M100" s="98">
        <v>750.449983642044</v>
      </c>
      <c r="N100" s="98">
        <v>769.73270909129974</v>
      </c>
      <c r="O100" s="98">
        <v>778.77601648041093</v>
      </c>
      <c r="P100" s="98">
        <v>684.24451500723023</v>
      </c>
      <c r="Q100" s="98">
        <v>703.76216680997379</v>
      </c>
      <c r="R100" s="98">
        <v>725.13066781312693</v>
      </c>
      <c r="S100" s="98">
        <v>736.58893665806784</v>
      </c>
      <c r="T100" s="98">
        <v>697.56891181809488</v>
      </c>
      <c r="U100" s="98">
        <v>708.73597019203157</v>
      </c>
      <c r="V100" s="98">
        <v>688.36848189548004</v>
      </c>
      <c r="W100" s="98">
        <v>746.47603897964939</v>
      </c>
      <c r="X100" s="98">
        <v>667.64935511607791</v>
      </c>
      <c r="Y100" s="98">
        <v>658.69722938760003</v>
      </c>
      <c r="DA100" s="63" t="s">
        <v>1594</v>
      </c>
    </row>
    <row r="101" spans="1:105" ht="12" customHeight="1" x14ac:dyDescent="0.25">
      <c r="A101" s="97" t="s">
        <v>53</v>
      </c>
      <c r="B101" s="98">
        <v>11.812839491223487</v>
      </c>
      <c r="C101" s="98">
        <v>11.387857533784715</v>
      </c>
      <c r="D101" s="98">
        <v>10.891173061285961</v>
      </c>
      <c r="E101" s="98">
        <v>10.556765653116564</v>
      </c>
      <c r="F101" s="98">
        <v>10.198454544807174</v>
      </c>
      <c r="G101" s="98">
        <v>11.270900233680027</v>
      </c>
      <c r="H101" s="98">
        <v>9.936138885331216</v>
      </c>
      <c r="I101" s="98">
        <v>9.5431653483313372</v>
      </c>
      <c r="J101" s="98">
        <v>10.419568116366028</v>
      </c>
      <c r="K101" s="98">
        <v>9.7358304977203041</v>
      </c>
      <c r="L101" s="98">
        <v>9.9786362403462601</v>
      </c>
      <c r="M101" s="98">
        <v>8.4289669223492023</v>
      </c>
      <c r="N101" s="98">
        <v>8.2974605337411838</v>
      </c>
      <c r="O101" s="98">
        <v>9.2348168609375154</v>
      </c>
      <c r="P101" s="98">
        <v>8.3823814809113166</v>
      </c>
      <c r="Q101" s="98">
        <v>7.8282230737302845</v>
      </c>
      <c r="R101" s="98">
        <v>8.1456717947667201</v>
      </c>
      <c r="S101" s="98">
        <v>8.3521355262635684</v>
      </c>
      <c r="T101" s="98">
        <v>7.9787289949081055</v>
      </c>
      <c r="U101" s="98">
        <v>8.3233871200324785</v>
      </c>
      <c r="V101" s="98">
        <v>8.2060005666251481</v>
      </c>
      <c r="W101" s="98">
        <v>11.606078938816468</v>
      </c>
      <c r="X101" s="98">
        <v>10.997187127395858</v>
      </c>
      <c r="Y101" s="98">
        <v>10.576069944457267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3.1648850374579331</v>
      </c>
      <c r="C102" s="122">
        <f t="shared" si="18"/>
        <v>3.8530511649177956</v>
      </c>
      <c r="D102" s="122">
        <f t="shared" si="18"/>
        <v>3.0424997936685694</v>
      </c>
      <c r="E102" s="122">
        <f t="shared" si="18"/>
        <v>8.3046331788727237</v>
      </c>
      <c r="F102" s="122">
        <f t="shared" si="18"/>
        <v>3.0709948489100292</v>
      </c>
      <c r="G102" s="122">
        <f t="shared" si="18"/>
        <v>3.1060652547364649</v>
      </c>
      <c r="H102" s="122">
        <f t="shared" si="18"/>
        <v>4.0939893257407061</v>
      </c>
      <c r="I102" s="122">
        <f t="shared" si="18"/>
        <v>4.1140572175113643</v>
      </c>
      <c r="J102" s="122">
        <f t="shared" si="18"/>
        <v>5.6919080376903306</v>
      </c>
      <c r="K102" s="122">
        <f t="shared" si="18"/>
        <v>6.3307700964864022</v>
      </c>
      <c r="L102" s="122">
        <f t="shared" si="18"/>
        <v>5.0399605903577038</v>
      </c>
      <c r="M102" s="122">
        <f t="shared" si="18"/>
        <v>5.8404945507368593</v>
      </c>
      <c r="N102" s="122">
        <f t="shared" si="18"/>
        <v>9.612377667515144</v>
      </c>
      <c r="O102" s="122">
        <f t="shared" si="18"/>
        <v>5.5962002925824796</v>
      </c>
      <c r="P102" s="122">
        <f t="shared" si="18"/>
        <v>4.0975279012341153</v>
      </c>
      <c r="Q102" s="122">
        <f t="shared" si="18"/>
        <v>7.9427937219821114</v>
      </c>
      <c r="R102" s="122">
        <f t="shared" si="18"/>
        <v>5.2883644901693181</v>
      </c>
      <c r="S102" s="122">
        <f t="shared" si="18"/>
        <v>7.6736289617281983</v>
      </c>
      <c r="T102" s="122">
        <f t="shared" si="18"/>
        <v>5.9916155255732209</v>
      </c>
      <c r="U102" s="122">
        <f t="shared" si="18"/>
        <v>7.4858061551096347</v>
      </c>
      <c r="V102" s="122">
        <f t="shared" si="18"/>
        <v>5.8018989723370522</v>
      </c>
      <c r="W102" s="122">
        <f t="shared" si="18"/>
        <v>5.5005079883547374</v>
      </c>
      <c r="X102" s="122">
        <f t="shared" si="18"/>
        <v>8.1335829965690447</v>
      </c>
      <c r="Y102" s="122">
        <f t="shared" si="18"/>
        <v>7.1138788616760245</v>
      </c>
      <c r="DA102" s="130" t="s">
        <v>1596</v>
      </c>
    </row>
    <row r="103" spans="1:105" ht="12" customHeight="1" x14ac:dyDescent="0.25">
      <c r="A103" s="97" t="s">
        <v>53</v>
      </c>
      <c r="B103" s="98">
        <v>3.1648850374579331</v>
      </c>
      <c r="C103" s="98">
        <v>3.8530511649177956</v>
      </c>
      <c r="D103" s="98">
        <v>3.0424997936685694</v>
      </c>
      <c r="E103" s="98">
        <v>8.3046331788727237</v>
      </c>
      <c r="F103" s="98">
        <v>3.0709948489100292</v>
      </c>
      <c r="G103" s="98">
        <v>3.1060652547364649</v>
      </c>
      <c r="H103" s="98">
        <v>4.0939893257407061</v>
      </c>
      <c r="I103" s="98">
        <v>4.1140572175113643</v>
      </c>
      <c r="J103" s="98">
        <v>5.6919080376903306</v>
      </c>
      <c r="K103" s="98">
        <v>6.3307700964864022</v>
      </c>
      <c r="L103" s="98">
        <v>5.0399605903577038</v>
      </c>
      <c r="M103" s="98">
        <v>5.8404945507368593</v>
      </c>
      <c r="N103" s="98">
        <v>9.612377667515144</v>
      </c>
      <c r="O103" s="98">
        <v>5.5962002925824796</v>
      </c>
      <c r="P103" s="98">
        <v>4.0975279012341153</v>
      </c>
      <c r="Q103" s="98">
        <v>7.9427937219821114</v>
      </c>
      <c r="R103" s="98">
        <v>5.2883644901693181</v>
      </c>
      <c r="S103" s="98">
        <v>7.6736289617281983</v>
      </c>
      <c r="T103" s="98">
        <v>5.9916155255732209</v>
      </c>
      <c r="U103" s="98">
        <v>7.4858061551096347</v>
      </c>
      <c r="V103" s="98">
        <v>5.8018989723370522</v>
      </c>
      <c r="W103" s="98">
        <v>5.5005079883547374</v>
      </c>
      <c r="X103" s="98">
        <v>8.1335829965690447</v>
      </c>
      <c r="Y103" s="98">
        <v>7.1138788616760245</v>
      </c>
      <c r="DA103" s="63" t="s">
        <v>1597</v>
      </c>
    </row>
    <row r="104" spans="1:105" ht="12" customHeight="1" x14ac:dyDescent="0.25">
      <c r="A104" s="121" t="s">
        <v>55</v>
      </c>
      <c r="B104" s="122">
        <v>198.09161610387139</v>
      </c>
      <c r="C104" s="122">
        <v>189.13429023653615</v>
      </c>
      <c r="D104" s="122">
        <v>181.29904904118609</v>
      </c>
      <c r="E104" s="122">
        <v>163.51584223853752</v>
      </c>
      <c r="F104" s="122">
        <v>167.64221146342331</v>
      </c>
      <c r="G104" s="122">
        <v>149.02157425594029</v>
      </c>
      <c r="H104" s="122">
        <v>140.36509655176803</v>
      </c>
      <c r="I104" s="122">
        <v>127.36686171289959</v>
      </c>
      <c r="J104" s="122">
        <v>122.58408780212714</v>
      </c>
      <c r="K104" s="122">
        <v>117.28933015816548</v>
      </c>
      <c r="L104" s="122">
        <v>119.11216395272815</v>
      </c>
      <c r="M104" s="122">
        <v>124.15201548705608</v>
      </c>
      <c r="N104" s="122">
        <v>112.4262731452955</v>
      </c>
      <c r="O104" s="122">
        <v>106.25886564890722</v>
      </c>
      <c r="P104" s="122">
        <v>104.85304423820449</v>
      </c>
      <c r="Q104" s="122">
        <v>99.896502797945772</v>
      </c>
      <c r="R104" s="122">
        <v>99.414890189547151</v>
      </c>
      <c r="S104" s="122">
        <v>99.081630524724034</v>
      </c>
      <c r="T104" s="122">
        <v>98.484166234267775</v>
      </c>
      <c r="U104" s="122">
        <v>97.534899881225201</v>
      </c>
      <c r="V104" s="122">
        <v>94.30257888041848</v>
      </c>
      <c r="W104" s="122">
        <v>78.467122421099987</v>
      </c>
      <c r="X104" s="122">
        <v>55.930089740597566</v>
      </c>
      <c r="Y104" s="122">
        <v>60.539630197439564</v>
      </c>
      <c r="DA104" s="130" t="s">
        <v>1598</v>
      </c>
    </row>
    <row r="105" spans="1:105" ht="12" customHeight="1" x14ac:dyDescent="0.25">
      <c r="A105" s="97" t="s">
        <v>141</v>
      </c>
      <c r="B105" s="98">
        <v>104.24834621281289</v>
      </c>
      <c r="C105" s="98">
        <v>99.114358796692756</v>
      </c>
      <c r="D105" s="98">
        <v>88.048205723187039</v>
      </c>
      <c r="E105" s="98">
        <v>78.131947511220901</v>
      </c>
      <c r="F105" s="98">
        <v>80.677478888623526</v>
      </c>
      <c r="G105" s="98">
        <v>61.661789820930771</v>
      </c>
      <c r="H105" s="98">
        <v>47.532162850761864</v>
      </c>
      <c r="I105" s="98">
        <v>35.832898240421628</v>
      </c>
      <c r="J105" s="98">
        <v>32.355933686103839</v>
      </c>
      <c r="K105" s="98">
        <v>31.032262740622219</v>
      </c>
      <c r="L105" s="98">
        <v>31.32464253685411</v>
      </c>
      <c r="M105" s="98">
        <v>33.77235878189034</v>
      </c>
      <c r="N105" s="98">
        <v>29.188646812535019</v>
      </c>
      <c r="O105" s="98">
        <v>26.56728119943816</v>
      </c>
      <c r="P105" s="98">
        <v>22.901227847040449</v>
      </c>
      <c r="Q105" s="98">
        <v>22.29417875498952</v>
      </c>
      <c r="R105" s="98">
        <v>22.746184481091746</v>
      </c>
      <c r="S105" s="98">
        <v>23.264601258397757</v>
      </c>
      <c r="T105" s="98">
        <v>23.739942879413238</v>
      </c>
      <c r="U105" s="98">
        <v>23.009430837074198</v>
      </c>
      <c r="V105" s="98">
        <v>22.868015018704639</v>
      </c>
      <c r="W105" s="98">
        <v>21.57533822572811</v>
      </c>
      <c r="X105" s="98">
        <v>20.213505199011109</v>
      </c>
      <c r="Y105" s="98">
        <v>20.321497176707016</v>
      </c>
      <c r="DA105" s="63" t="s">
        <v>1599</v>
      </c>
    </row>
    <row r="106" spans="1:105" ht="12" customHeight="1" x14ac:dyDescent="0.25">
      <c r="A106" s="97" t="s">
        <v>140</v>
      </c>
      <c r="B106" s="98">
        <v>1.1939950010227044E-2</v>
      </c>
      <c r="C106" s="98">
        <v>1.2151449344730725E-2</v>
      </c>
      <c r="D106" s="98">
        <v>1.1395609367593469E-2</v>
      </c>
      <c r="E106" s="98">
        <v>1.1108946929206697E-2</v>
      </c>
      <c r="F106" s="98">
        <v>1.4033819787527282E-2</v>
      </c>
      <c r="G106" s="98">
        <v>1.4116070871884764E-2</v>
      </c>
      <c r="H106" s="98">
        <v>1.4045251665687585E-2</v>
      </c>
      <c r="I106" s="98">
        <v>1.4387613883749865E-2</v>
      </c>
      <c r="J106" s="98">
        <v>1.943483484505161E-2</v>
      </c>
      <c r="K106" s="98">
        <v>2.4729576828224083E-2</v>
      </c>
      <c r="L106" s="98">
        <v>3.6756729306948725E-2</v>
      </c>
      <c r="M106" s="98">
        <v>4.6219215571276596E-2</v>
      </c>
      <c r="N106" s="98">
        <v>4.8642377228890726E-2</v>
      </c>
      <c r="O106" s="98">
        <v>5.2633870617054948E-2</v>
      </c>
      <c r="P106" s="98">
        <v>4.9284138240795083E-2</v>
      </c>
      <c r="Q106" s="98">
        <v>5.1126582102928503E-2</v>
      </c>
      <c r="R106" s="98">
        <v>5.8258485528048E-2</v>
      </c>
      <c r="S106" s="98">
        <v>6.7269370046759813E-2</v>
      </c>
      <c r="T106" s="98">
        <v>7.3689663024271004E-2</v>
      </c>
      <c r="U106" s="98">
        <v>7.6854339950746267E-2</v>
      </c>
      <c r="V106" s="98">
        <v>8.3587577561850396E-2</v>
      </c>
      <c r="W106" s="98">
        <v>0.1342496565602839</v>
      </c>
      <c r="X106" s="98">
        <v>0.26625183224796845</v>
      </c>
      <c r="Y106" s="98">
        <v>0.25531467296907129</v>
      </c>
      <c r="DA106" s="63" t="s">
        <v>1600</v>
      </c>
    </row>
    <row r="107" spans="1:105" ht="12" customHeight="1" x14ac:dyDescent="0.25">
      <c r="A107" s="100" t="s">
        <v>50</v>
      </c>
      <c r="B107" s="101">
        <v>3.404407805379497E-3</v>
      </c>
      <c r="C107" s="101">
        <v>3.0459449305413745E-3</v>
      </c>
      <c r="D107" s="101">
        <v>3.2691995845408953E-3</v>
      </c>
      <c r="E107" s="101">
        <v>2.7049097475186803E-3</v>
      </c>
      <c r="F107" s="101">
        <v>4.110365908860515E-3</v>
      </c>
      <c r="G107" s="101">
        <v>3.501021930212764E-3</v>
      </c>
      <c r="H107" s="101">
        <v>3.3837933749692258E-3</v>
      </c>
      <c r="I107" s="101">
        <v>3.2169104750930282E-3</v>
      </c>
      <c r="J107" s="101">
        <v>5.3338056084971334E-3</v>
      </c>
      <c r="K107" s="101">
        <v>5.4877355247658363E-3</v>
      </c>
      <c r="L107" s="101">
        <v>7.7915742606230031E-3</v>
      </c>
      <c r="M107" s="101">
        <v>1.1909350660108091E-2</v>
      </c>
      <c r="N107" s="101">
        <v>9.2816568196733406E-3</v>
      </c>
      <c r="O107" s="101">
        <v>9.4245298713342106E-3</v>
      </c>
      <c r="P107" s="101">
        <v>1.4079382596650666E-2</v>
      </c>
      <c r="Q107" s="101">
        <v>9.6430414299748489E-3</v>
      </c>
      <c r="R107" s="101">
        <v>1.0266202464849576E-2</v>
      </c>
      <c r="S107" s="101">
        <v>1.256189482172625E-2</v>
      </c>
      <c r="T107" s="101">
        <v>1.2390405300165348E-2</v>
      </c>
      <c r="U107" s="101">
        <v>1.4759460357602427E-2</v>
      </c>
      <c r="V107" s="101">
        <v>1.7245163944936821E-2</v>
      </c>
      <c r="W107" s="101">
        <v>3.552331819900937E-2</v>
      </c>
      <c r="X107" s="101">
        <v>3.6143567582436253E-2</v>
      </c>
      <c r="Y107" s="101">
        <v>6.3025220005971577E-2</v>
      </c>
      <c r="DA107" s="131" t="s">
        <v>1601</v>
      </c>
    </row>
    <row r="108" spans="1:105" ht="12" customHeight="1" x14ac:dyDescent="0.25">
      <c r="A108" s="103" t="s">
        <v>52</v>
      </c>
      <c r="B108" s="104">
        <v>8.535542204847547E-3</v>
      </c>
      <c r="C108" s="104">
        <v>9.1055044141893499E-3</v>
      </c>
      <c r="D108" s="104">
        <v>8.1264097830525735E-3</v>
      </c>
      <c r="E108" s="104">
        <v>8.4040371816880167E-3</v>
      </c>
      <c r="F108" s="104">
        <v>9.9234538786667683E-3</v>
      </c>
      <c r="G108" s="104">
        <v>1.0615048941671999E-2</v>
      </c>
      <c r="H108" s="104">
        <v>1.066145829071836E-2</v>
      </c>
      <c r="I108" s="104">
        <v>1.1170703408656838E-2</v>
      </c>
      <c r="J108" s="104">
        <v>1.4101029236554478E-2</v>
      </c>
      <c r="K108" s="104">
        <v>1.9241841303458247E-2</v>
      </c>
      <c r="L108" s="104">
        <v>2.896515504632572E-2</v>
      </c>
      <c r="M108" s="104">
        <v>3.4309864911168504E-2</v>
      </c>
      <c r="N108" s="104">
        <v>3.9360720409217384E-2</v>
      </c>
      <c r="O108" s="104">
        <v>4.3209340745720734E-2</v>
      </c>
      <c r="P108" s="104">
        <v>3.5204755644144416E-2</v>
      </c>
      <c r="Q108" s="104">
        <v>4.1483540672953657E-2</v>
      </c>
      <c r="R108" s="104">
        <v>4.7992283063198422E-2</v>
      </c>
      <c r="S108" s="104">
        <v>5.4707475225033567E-2</v>
      </c>
      <c r="T108" s="104">
        <v>6.129925772410566E-2</v>
      </c>
      <c r="U108" s="104">
        <v>6.2094879593143845E-2</v>
      </c>
      <c r="V108" s="104">
        <v>6.6342413616913579E-2</v>
      </c>
      <c r="W108" s="104">
        <v>9.8726338361274521E-2</v>
      </c>
      <c r="X108" s="104">
        <v>0.23010826466553222</v>
      </c>
      <c r="Y108" s="104">
        <v>0.19228945296309971</v>
      </c>
      <c r="DA108" s="132" t="s">
        <v>1602</v>
      </c>
    </row>
    <row r="109" spans="1:105" ht="12" customHeight="1" x14ac:dyDescent="0.25">
      <c r="A109" s="106" t="s">
        <v>122</v>
      </c>
      <c r="B109" s="101">
        <v>92.658846240719058</v>
      </c>
      <c r="C109" s="101">
        <v>88.80382780459054</v>
      </c>
      <c r="D109" s="101">
        <v>91.858326373498969</v>
      </c>
      <c r="E109" s="101">
        <v>83.974639360249185</v>
      </c>
      <c r="F109" s="101">
        <v>85.362353511748196</v>
      </c>
      <c r="G109" s="101">
        <v>84.827870858269648</v>
      </c>
      <c r="H109" s="101">
        <v>89.440660668643901</v>
      </c>
      <c r="I109" s="101">
        <v>86.921137085528883</v>
      </c>
      <c r="J109" s="101">
        <v>83.429347008790984</v>
      </c>
      <c r="K109" s="101">
        <v>78.125587246374181</v>
      </c>
      <c r="L109" s="101">
        <v>76.395079815805445</v>
      </c>
      <c r="M109" s="101">
        <v>77.797219154397354</v>
      </c>
      <c r="N109" s="101">
        <v>70.193481954394613</v>
      </c>
      <c r="O109" s="101">
        <v>65.100045602034385</v>
      </c>
      <c r="P109" s="101">
        <v>64.619245274753453</v>
      </c>
      <c r="Q109" s="101">
        <v>61.397648103995884</v>
      </c>
      <c r="R109" s="101">
        <v>59.51938880565671</v>
      </c>
      <c r="S109" s="101">
        <v>57.599612521845749</v>
      </c>
      <c r="T109" s="101">
        <v>56.197301113819364</v>
      </c>
      <c r="U109" s="101">
        <v>54.148463085991942</v>
      </c>
      <c r="V109" s="101">
        <v>49.238200503589063</v>
      </c>
      <c r="W109" s="101">
        <v>33.495537219221653</v>
      </c>
      <c r="X109" s="101">
        <v>18.038513932022738</v>
      </c>
      <c r="Y109" s="101">
        <v>15.699051714563549</v>
      </c>
      <c r="DA109" s="131" t="s">
        <v>1603</v>
      </c>
    </row>
    <row r="110" spans="1:105" ht="12" customHeight="1" x14ac:dyDescent="0.25">
      <c r="A110" s="107" t="s">
        <v>121</v>
      </c>
      <c r="B110" s="104">
        <v>1.1724837003292174</v>
      </c>
      <c r="C110" s="104">
        <v>1.2039521859081164</v>
      </c>
      <c r="D110" s="104">
        <v>1.3811213351324969</v>
      </c>
      <c r="E110" s="104">
        <v>1.398146420138235</v>
      </c>
      <c r="F110" s="104">
        <v>1.5883452432640659</v>
      </c>
      <c r="G110" s="104">
        <v>2.5177975058679927</v>
      </c>
      <c r="H110" s="104">
        <v>3.3782277806966006</v>
      </c>
      <c r="I110" s="104">
        <v>4.5984387730653227</v>
      </c>
      <c r="J110" s="104">
        <v>6.7793722723872829</v>
      </c>
      <c r="K110" s="104">
        <v>8.1067505943408662</v>
      </c>
      <c r="L110" s="104">
        <v>11.355684870761653</v>
      </c>
      <c r="M110" s="104">
        <v>12.536218335197107</v>
      </c>
      <c r="N110" s="104">
        <v>12.995502001136973</v>
      </c>
      <c r="O110" s="104">
        <v>14.538904976817614</v>
      </c>
      <c r="P110" s="104">
        <v>17.283286978169805</v>
      </c>
      <c r="Q110" s="104">
        <v>16.15354935685744</v>
      </c>
      <c r="R110" s="104">
        <v>17.091058417270652</v>
      </c>
      <c r="S110" s="104">
        <v>18.150147374433772</v>
      </c>
      <c r="T110" s="104">
        <v>18.473232578010904</v>
      </c>
      <c r="U110" s="104">
        <v>20.300151618208314</v>
      </c>
      <c r="V110" s="104">
        <v>22.11277578056292</v>
      </c>
      <c r="W110" s="104">
        <v>23.261997319589931</v>
      </c>
      <c r="X110" s="104">
        <v>17.411818777315752</v>
      </c>
      <c r="Y110" s="104">
        <v>24.263766633199928</v>
      </c>
      <c r="DA110" s="132" t="s">
        <v>1604</v>
      </c>
    </row>
    <row r="111" spans="1:105" ht="12" customHeight="1" x14ac:dyDescent="0.25">
      <c r="A111" s="108" t="s">
        <v>53</v>
      </c>
      <c r="B111" s="98">
        <v>0.30628886017786472</v>
      </c>
      <c r="C111" s="98">
        <v>0.27524854347978295</v>
      </c>
      <c r="D111" s="98">
        <v>0.36265158277204507</v>
      </c>
      <c r="E111" s="98">
        <v>0.3100593073195389</v>
      </c>
      <c r="F111" s="98">
        <v>0.42762250341787905</v>
      </c>
      <c r="G111" s="98">
        <v>0.57116604104280522</v>
      </c>
      <c r="H111" s="98">
        <v>0.74641670121194459</v>
      </c>
      <c r="I111" s="98">
        <v>0.94510818721017642</v>
      </c>
      <c r="J111" s="98">
        <v>1.7301597777212332</v>
      </c>
      <c r="K111" s="98">
        <v>1.6653736280030147</v>
      </c>
      <c r="L111" s="98">
        <v>2.220636170076725</v>
      </c>
      <c r="M111" s="98">
        <v>3.0092696636263727</v>
      </c>
      <c r="N111" s="98">
        <v>2.2950160652232943</v>
      </c>
      <c r="O111" s="98">
        <v>2.4100084944184013</v>
      </c>
      <c r="P111" s="98">
        <v>4.6777341354350535</v>
      </c>
      <c r="Q111" s="98">
        <v>2.8861849632036054</v>
      </c>
      <c r="R111" s="98">
        <v>2.882135968090993</v>
      </c>
      <c r="S111" s="98">
        <v>3.3045589853728989</v>
      </c>
      <c r="T111" s="98">
        <v>3.0367439867524406</v>
      </c>
      <c r="U111" s="98">
        <v>3.9089068209386162</v>
      </c>
      <c r="V111" s="98">
        <v>4.6611803290064859</v>
      </c>
      <c r="W111" s="98">
        <v>5.7639597417241877</v>
      </c>
      <c r="X111" s="98">
        <v>0.21073635445186856</v>
      </c>
      <c r="Y111" s="98">
        <v>5.1702634887844328</v>
      </c>
      <c r="DA111" s="63" t="s">
        <v>1605</v>
      </c>
    </row>
    <row r="112" spans="1:105" ht="12" customHeight="1" x14ac:dyDescent="0.25">
      <c r="A112" s="108" t="s">
        <v>52</v>
      </c>
      <c r="B112" s="98">
        <v>0.86619484015135273</v>
      </c>
      <c r="C112" s="98">
        <v>0.92870364242833336</v>
      </c>
      <c r="D112" s="98">
        <v>1.0184697523604518</v>
      </c>
      <c r="E112" s="98">
        <v>1.0880871128186962</v>
      </c>
      <c r="F112" s="98">
        <v>1.1607227398461868</v>
      </c>
      <c r="G112" s="98">
        <v>1.9466314648251877</v>
      </c>
      <c r="H112" s="98">
        <v>2.6318110794846561</v>
      </c>
      <c r="I112" s="98">
        <v>3.6533305858551461</v>
      </c>
      <c r="J112" s="98">
        <v>5.0492124946660493</v>
      </c>
      <c r="K112" s="98">
        <v>6.4413769663378524</v>
      </c>
      <c r="L112" s="98">
        <v>9.1350487006849281</v>
      </c>
      <c r="M112" s="98">
        <v>9.5269486715707341</v>
      </c>
      <c r="N112" s="98">
        <v>10.700485935913679</v>
      </c>
      <c r="O112" s="98">
        <v>12.128896482399213</v>
      </c>
      <c r="P112" s="98">
        <v>12.605552842734751</v>
      </c>
      <c r="Q112" s="98">
        <v>13.267364393653834</v>
      </c>
      <c r="R112" s="98">
        <v>14.208922449179658</v>
      </c>
      <c r="S112" s="98">
        <v>14.845588389060872</v>
      </c>
      <c r="T112" s="98">
        <v>15.436488591258465</v>
      </c>
      <c r="U112" s="98">
        <v>16.3912447972697</v>
      </c>
      <c r="V112" s="98">
        <v>17.451595451556432</v>
      </c>
      <c r="W112" s="98">
        <v>17.498037577865745</v>
      </c>
      <c r="X112" s="98">
        <v>17.201082422863884</v>
      </c>
      <c r="Y112" s="98">
        <v>19.093503144415497</v>
      </c>
      <c r="DA112" s="63" t="s">
        <v>1606</v>
      </c>
    </row>
    <row r="113" spans="1:105" ht="12" customHeight="1" x14ac:dyDescent="0.25">
      <c r="A113" s="121" t="s">
        <v>54</v>
      </c>
      <c r="B113" s="122">
        <v>89.089111938137449</v>
      </c>
      <c r="C113" s="122">
        <v>86.700988016786368</v>
      </c>
      <c r="D113" s="122">
        <v>82.79927766345152</v>
      </c>
      <c r="E113" s="122">
        <v>73.133739749469385</v>
      </c>
      <c r="F113" s="122">
        <v>79.08538611624715</v>
      </c>
      <c r="G113" s="122">
        <v>65.428988666977943</v>
      </c>
      <c r="H113" s="122">
        <v>65.242064088258928</v>
      </c>
      <c r="I113" s="122">
        <v>58.434210498182068</v>
      </c>
      <c r="J113" s="122">
        <v>54.088886064646729</v>
      </c>
      <c r="K113" s="122">
        <v>51.598907468808427</v>
      </c>
      <c r="L113" s="122">
        <v>46.947573117852329</v>
      </c>
      <c r="M113" s="122">
        <v>45.323712597515303</v>
      </c>
      <c r="N113" s="122">
        <v>38.232968226870994</v>
      </c>
      <c r="O113" s="122">
        <v>40.989134542325345</v>
      </c>
      <c r="P113" s="122">
        <v>37.4462706353779</v>
      </c>
      <c r="Q113" s="122">
        <v>38.054363647225443</v>
      </c>
      <c r="R113" s="122">
        <v>38.225470553838292</v>
      </c>
      <c r="S113" s="122">
        <v>43.244922765288855</v>
      </c>
      <c r="T113" s="122">
        <v>43.716393342266272</v>
      </c>
      <c r="U113" s="122">
        <v>43.811260309931114</v>
      </c>
      <c r="V113" s="122">
        <v>44.381594854486714</v>
      </c>
      <c r="W113" s="122">
        <v>40.986984930604798</v>
      </c>
      <c r="X113" s="122">
        <v>33.191685071942359</v>
      </c>
      <c r="Y113" s="122">
        <v>34.885873611907591</v>
      </c>
      <c r="DA113" s="130" t="s">
        <v>1607</v>
      </c>
    </row>
    <row r="114" spans="1:105" ht="12" customHeight="1" x14ac:dyDescent="0.25">
      <c r="A114" s="97" t="s">
        <v>50</v>
      </c>
      <c r="B114" s="98">
        <v>40.709185610131541</v>
      </c>
      <c r="C114" s="98">
        <v>37.246701579014172</v>
      </c>
      <c r="D114" s="98">
        <v>35.282000605443784</v>
      </c>
      <c r="E114" s="98">
        <v>32.753884229732328</v>
      </c>
      <c r="F114" s="98">
        <v>33.300804785140144</v>
      </c>
      <c r="G114" s="98">
        <v>28.585799473680602</v>
      </c>
      <c r="H114" s="98">
        <v>25.012186167015955</v>
      </c>
      <c r="I114" s="98">
        <v>21.517529817693056</v>
      </c>
      <c r="J114" s="98">
        <v>22.703605399605784</v>
      </c>
      <c r="K114" s="98">
        <v>21.224858841471576</v>
      </c>
      <c r="L114" s="98">
        <v>19.806761152745981</v>
      </c>
      <c r="M114" s="98">
        <v>19.262417011376201</v>
      </c>
      <c r="N114" s="98">
        <v>16.670511765406353</v>
      </c>
      <c r="O114" s="98">
        <v>16.679357930943009</v>
      </c>
      <c r="P114" s="98">
        <v>17.253483061155936</v>
      </c>
      <c r="Q114" s="98">
        <v>15.916951652007722</v>
      </c>
      <c r="R114" s="98">
        <v>16.222985805596853</v>
      </c>
      <c r="S114" s="98">
        <v>16.85278510685119</v>
      </c>
      <c r="T114" s="98">
        <v>17.286198873435705</v>
      </c>
      <c r="U114" s="98">
        <v>17.01862188229028</v>
      </c>
      <c r="V114" s="98">
        <v>17.014472901505655</v>
      </c>
      <c r="W114" s="98">
        <v>16.095255525062619</v>
      </c>
      <c r="X114" s="98">
        <v>15.174130937270972</v>
      </c>
      <c r="Y114" s="98">
        <v>15.399325904794754</v>
      </c>
      <c r="DA114" s="63" t="s">
        <v>1608</v>
      </c>
    </row>
    <row r="115" spans="1:105" ht="12" customHeight="1" x14ac:dyDescent="0.25">
      <c r="A115" s="109" t="s">
        <v>120</v>
      </c>
      <c r="B115" s="33">
        <v>48.379926328005915</v>
      </c>
      <c r="C115" s="33">
        <v>49.454286437772197</v>
      </c>
      <c r="D115" s="33">
        <v>47.517277058007735</v>
      </c>
      <c r="E115" s="33">
        <v>40.379855519737063</v>
      </c>
      <c r="F115" s="33">
        <v>45.784581331107013</v>
      </c>
      <c r="G115" s="33">
        <v>36.843189193297341</v>
      </c>
      <c r="H115" s="33">
        <v>40.229877921242966</v>
      </c>
      <c r="I115" s="33">
        <v>36.916680680489016</v>
      </c>
      <c r="J115" s="33">
        <v>31.385280665040941</v>
      </c>
      <c r="K115" s="33">
        <v>30.374048627336851</v>
      </c>
      <c r="L115" s="33">
        <v>27.140811965106344</v>
      </c>
      <c r="M115" s="33">
        <v>26.061295586139103</v>
      </c>
      <c r="N115" s="33">
        <v>21.562456461464642</v>
      </c>
      <c r="O115" s="33">
        <v>24.30977661138234</v>
      </c>
      <c r="P115" s="33">
        <v>20.19278757422196</v>
      </c>
      <c r="Q115" s="33">
        <v>22.137411995217722</v>
      </c>
      <c r="R115" s="33">
        <v>22.002484748241443</v>
      </c>
      <c r="S115" s="33">
        <v>26.392137658437665</v>
      </c>
      <c r="T115" s="33">
        <v>26.430194468830571</v>
      </c>
      <c r="U115" s="33">
        <v>26.792638427640831</v>
      </c>
      <c r="V115" s="33">
        <v>27.367121952981059</v>
      </c>
      <c r="W115" s="33">
        <v>24.891729405542179</v>
      </c>
      <c r="X115" s="33">
        <v>18.017554134671389</v>
      </c>
      <c r="Y115" s="33">
        <v>19.486547707112837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656.05185308124101</v>
      </c>
      <c r="C117" s="117">
        <f t="shared" si="19"/>
        <v>646.92940431456793</v>
      </c>
      <c r="D117" s="117">
        <f t="shared" si="19"/>
        <v>624.58804529773897</v>
      </c>
      <c r="E117" s="117">
        <f t="shared" si="19"/>
        <v>651.56850050464277</v>
      </c>
      <c r="F117" s="117">
        <f t="shared" si="19"/>
        <v>606.72949563598718</v>
      </c>
      <c r="G117" s="117">
        <f t="shared" si="19"/>
        <v>641.03500116982082</v>
      </c>
      <c r="H117" s="117">
        <f t="shared" si="19"/>
        <v>596.03402996049704</v>
      </c>
      <c r="I117" s="117">
        <f t="shared" si="19"/>
        <v>581.99520499729419</v>
      </c>
      <c r="J117" s="117">
        <f t="shared" si="19"/>
        <v>644.58797926862508</v>
      </c>
      <c r="K117" s="117">
        <f t="shared" si="19"/>
        <v>617.09241269902759</v>
      </c>
      <c r="L117" s="117">
        <f t="shared" si="19"/>
        <v>610.35800197465119</v>
      </c>
      <c r="M117" s="117">
        <f t="shared" si="19"/>
        <v>540.20331783036727</v>
      </c>
      <c r="N117" s="117">
        <f t="shared" si="19"/>
        <v>563.72905425500153</v>
      </c>
      <c r="O117" s="117">
        <f t="shared" si="19"/>
        <v>572.39903612812861</v>
      </c>
      <c r="P117" s="117">
        <f t="shared" si="19"/>
        <v>513.21964091254893</v>
      </c>
      <c r="Q117" s="117">
        <f t="shared" si="19"/>
        <v>539.71616017779081</v>
      </c>
      <c r="R117" s="117">
        <f t="shared" ref="R117:V117" si="20">R118+R121+R123+R132</f>
        <v>550.49860920416097</v>
      </c>
      <c r="S117" s="117">
        <f t="shared" si="20"/>
        <v>579.57637474466844</v>
      </c>
      <c r="T117" s="117">
        <f t="shared" si="20"/>
        <v>559.7251515905383</v>
      </c>
      <c r="U117" s="117">
        <f t="shared" si="20"/>
        <v>583.09230154496618</v>
      </c>
      <c r="V117" s="117">
        <f t="shared" si="20"/>
        <v>572.43833152244815</v>
      </c>
      <c r="W117" s="117">
        <f t="shared" ref="W117:Y117" si="21">W118+W121+W123+W132</f>
        <v>608.03822586093725</v>
      </c>
      <c r="X117" s="117">
        <f t="shared" si="21"/>
        <v>553.96734441501667</v>
      </c>
      <c r="Y117" s="117">
        <f t="shared" si="21"/>
        <v>560.23091423678147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469.56583339838852</v>
      </c>
      <c r="C118" s="122">
        <f t="shared" si="22"/>
        <v>464.9331332152222</v>
      </c>
      <c r="D118" s="122">
        <f t="shared" si="22"/>
        <v>450.03452078015357</v>
      </c>
      <c r="E118" s="122">
        <f t="shared" si="22"/>
        <v>482.70773722249686</v>
      </c>
      <c r="F118" s="122">
        <f t="shared" si="22"/>
        <v>440.81955753962023</v>
      </c>
      <c r="G118" s="122">
        <f t="shared" si="22"/>
        <v>493.94198895043615</v>
      </c>
      <c r="H118" s="122">
        <f t="shared" si="22"/>
        <v>448.91488551962584</v>
      </c>
      <c r="I118" s="122">
        <f t="shared" si="22"/>
        <v>445.96983725214386</v>
      </c>
      <c r="J118" s="122">
        <f t="shared" si="22"/>
        <v>509.66739419178759</v>
      </c>
      <c r="K118" s="122">
        <f t="shared" si="22"/>
        <v>484.16483747246406</v>
      </c>
      <c r="L118" s="122">
        <f t="shared" si="22"/>
        <v>481.76636221947138</v>
      </c>
      <c r="M118" s="122">
        <f t="shared" si="22"/>
        <v>406.23151599738765</v>
      </c>
      <c r="N118" s="122">
        <f t="shared" si="22"/>
        <v>429.18302890153689</v>
      </c>
      <c r="O118" s="122">
        <f t="shared" si="22"/>
        <v>450.1438047741965</v>
      </c>
      <c r="P118" s="122">
        <f t="shared" si="22"/>
        <v>398.34991753100132</v>
      </c>
      <c r="Q118" s="122">
        <f t="shared" si="22"/>
        <v>412.58726315786873</v>
      </c>
      <c r="R118" s="122">
        <f t="shared" ref="R118:V118" si="23">SUM(R119:R120)</f>
        <v>430.82487328867131</v>
      </c>
      <c r="S118" s="122">
        <f t="shared" si="23"/>
        <v>445.18899669915601</v>
      </c>
      <c r="T118" s="122">
        <f t="shared" si="23"/>
        <v>429.61373267334386</v>
      </c>
      <c r="U118" s="122">
        <f t="shared" si="23"/>
        <v>445.46462037667055</v>
      </c>
      <c r="V118" s="122">
        <f t="shared" si="23"/>
        <v>441.35405070933388</v>
      </c>
      <c r="W118" s="122">
        <f t="shared" ref="W118:Y118" si="24">SUM(W119:W120)</f>
        <v>491.40857827959064</v>
      </c>
      <c r="X118" s="122">
        <f t="shared" si="24"/>
        <v>449.56513166970643</v>
      </c>
      <c r="Y118" s="122">
        <f t="shared" si="24"/>
        <v>453.85677524632803</v>
      </c>
      <c r="DA118" s="130" t="s">
        <v>1761</v>
      </c>
    </row>
    <row r="119" spans="1:105" ht="12" customHeight="1" x14ac:dyDescent="0.25">
      <c r="A119" s="97" t="s">
        <v>74</v>
      </c>
      <c r="B119" s="98">
        <v>457.75299390716503</v>
      </c>
      <c r="C119" s="98">
        <v>453.54527568143749</v>
      </c>
      <c r="D119" s="98">
        <v>439.14334771886763</v>
      </c>
      <c r="E119" s="98">
        <v>472.15097156938032</v>
      </c>
      <c r="F119" s="98">
        <v>430.62110299481304</v>
      </c>
      <c r="G119" s="98">
        <v>482.67108871675612</v>
      </c>
      <c r="H119" s="98">
        <v>438.97874663429462</v>
      </c>
      <c r="I119" s="98">
        <v>436.42667190381252</v>
      </c>
      <c r="J119" s="98">
        <v>499.24782607542159</v>
      </c>
      <c r="K119" s="98">
        <v>474.42900697474374</v>
      </c>
      <c r="L119" s="98">
        <v>471.78772597912513</v>
      </c>
      <c r="M119" s="98">
        <v>397.80254907503843</v>
      </c>
      <c r="N119" s="98">
        <v>420.88556836779571</v>
      </c>
      <c r="O119" s="98">
        <v>440.90898791325895</v>
      </c>
      <c r="P119" s="98">
        <v>389.96753605009002</v>
      </c>
      <c r="Q119" s="98">
        <v>404.75904008413846</v>
      </c>
      <c r="R119" s="98">
        <v>422.6792014939046</v>
      </c>
      <c r="S119" s="98">
        <v>436.83686117289244</v>
      </c>
      <c r="T119" s="98">
        <v>421.63500367843574</v>
      </c>
      <c r="U119" s="98">
        <v>437.14123325663809</v>
      </c>
      <c r="V119" s="98">
        <v>433.14805014270871</v>
      </c>
      <c r="W119" s="98">
        <v>479.80249934077415</v>
      </c>
      <c r="X119" s="98">
        <v>438.56794454231056</v>
      </c>
      <c r="Y119" s="98">
        <v>443.28070530187074</v>
      </c>
      <c r="DA119" s="63" t="s">
        <v>1762</v>
      </c>
    </row>
    <row r="120" spans="1:105" ht="12" customHeight="1" x14ac:dyDescent="0.25">
      <c r="A120" s="97" t="s">
        <v>53</v>
      </c>
      <c r="B120" s="98">
        <v>11.812839491223487</v>
      </c>
      <c r="C120" s="98">
        <v>11.387857533784715</v>
      </c>
      <c r="D120" s="98">
        <v>10.891173061285961</v>
      </c>
      <c r="E120" s="98">
        <v>10.556765653116564</v>
      </c>
      <c r="F120" s="98">
        <v>10.198454544807174</v>
      </c>
      <c r="G120" s="98">
        <v>11.270900233680027</v>
      </c>
      <c r="H120" s="98">
        <v>9.936138885331216</v>
      </c>
      <c r="I120" s="98">
        <v>9.5431653483313372</v>
      </c>
      <c r="J120" s="98">
        <v>10.419568116366028</v>
      </c>
      <c r="K120" s="98">
        <v>9.7358304977203041</v>
      </c>
      <c r="L120" s="98">
        <v>9.9786362403462601</v>
      </c>
      <c r="M120" s="98">
        <v>8.4289669223492023</v>
      </c>
      <c r="N120" s="98">
        <v>8.2974605337411838</v>
      </c>
      <c r="O120" s="98">
        <v>9.2348168609375154</v>
      </c>
      <c r="P120" s="98">
        <v>8.3823814809113166</v>
      </c>
      <c r="Q120" s="98">
        <v>7.8282230737302845</v>
      </c>
      <c r="R120" s="98">
        <v>8.1456717947667201</v>
      </c>
      <c r="S120" s="98">
        <v>8.3521355262635684</v>
      </c>
      <c r="T120" s="98">
        <v>7.9787289949081055</v>
      </c>
      <c r="U120" s="98">
        <v>8.3233871200324785</v>
      </c>
      <c r="V120" s="98">
        <v>8.2060005666251481</v>
      </c>
      <c r="W120" s="98">
        <v>11.606078938816468</v>
      </c>
      <c r="X120" s="98">
        <v>10.997187127395858</v>
      </c>
      <c r="Y120" s="98">
        <v>10.576069944457267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5.6844974334345615</v>
      </c>
      <c r="C121" s="122">
        <f t="shared" si="25"/>
        <v>7.2538556449338678</v>
      </c>
      <c r="D121" s="122">
        <f t="shared" si="25"/>
        <v>6.1030347293425207</v>
      </c>
      <c r="E121" s="122">
        <f t="shared" si="25"/>
        <v>17.496622053528405</v>
      </c>
      <c r="F121" s="122">
        <f t="shared" si="25"/>
        <v>6.7571759960421183</v>
      </c>
      <c r="G121" s="122">
        <f t="shared" si="25"/>
        <v>7.3108091243059299</v>
      </c>
      <c r="H121" s="122">
        <f t="shared" si="25"/>
        <v>10.346533924987181</v>
      </c>
      <c r="I121" s="122">
        <f t="shared" si="25"/>
        <v>10.937971273593606</v>
      </c>
      <c r="J121" s="122">
        <f t="shared" si="25"/>
        <v>15.690222921619378</v>
      </c>
      <c r="K121" s="122">
        <f t="shared" si="25"/>
        <v>18.124158950502959</v>
      </c>
      <c r="L121" s="122">
        <f t="shared" si="25"/>
        <v>14.86888785366077</v>
      </c>
      <c r="M121" s="122">
        <f t="shared" si="25"/>
        <v>17.721032187519153</v>
      </c>
      <c r="N121" s="122">
        <f t="shared" si="25"/>
        <v>30.034865294121158</v>
      </c>
      <c r="O121" s="122">
        <f t="shared" si="25"/>
        <v>18.320017260259682</v>
      </c>
      <c r="P121" s="122">
        <f t="shared" si="25"/>
        <v>13.857017659011083</v>
      </c>
      <c r="Q121" s="122">
        <f t="shared" si="25"/>
        <v>27.70785792427769</v>
      </c>
      <c r="R121" s="122">
        <f t="shared" si="25"/>
        <v>19.168682710755121</v>
      </c>
      <c r="S121" s="122">
        <f t="shared" si="25"/>
        <v>28.765572274478792</v>
      </c>
      <c r="T121" s="122">
        <f t="shared" si="25"/>
        <v>23.044969013249062</v>
      </c>
      <c r="U121" s="122">
        <f t="shared" si="25"/>
        <v>29.320324899417592</v>
      </c>
      <c r="V121" s="122">
        <f t="shared" si="25"/>
        <v>23.017813791945265</v>
      </c>
      <c r="W121" s="122">
        <f t="shared" si="25"/>
        <v>22.022265070031548</v>
      </c>
      <c r="X121" s="122">
        <f t="shared" si="25"/>
        <v>32.74226592583959</v>
      </c>
      <c r="Y121" s="122">
        <f t="shared" si="25"/>
        <v>28.785477633806924</v>
      </c>
      <c r="DA121" s="130" t="s">
        <v>1764</v>
      </c>
    </row>
    <row r="122" spans="1:105" ht="12" customHeight="1" x14ac:dyDescent="0.25">
      <c r="A122" s="97" t="s">
        <v>53</v>
      </c>
      <c r="B122" s="98">
        <v>5.6844974334345615</v>
      </c>
      <c r="C122" s="98">
        <v>7.2538556449338678</v>
      </c>
      <c r="D122" s="98">
        <v>6.1030347293425207</v>
      </c>
      <c r="E122" s="98">
        <v>17.496622053528405</v>
      </c>
      <c r="F122" s="98">
        <v>6.7571759960421183</v>
      </c>
      <c r="G122" s="98">
        <v>7.3108091243059299</v>
      </c>
      <c r="H122" s="98">
        <v>10.346533924987181</v>
      </c>
      <c r="I122" s="98">
        <v>10.937971273593606</v>
      </c>
      <c r="J122" s="98">
        <v>15.690222921619378</v>
      </c>
      <c r="K122" s="98">
        <v>18.124158950502959</v>
      </c>
      <c r="L122" s="98">
        <v>14.86888785366077</v>
      </c>
      <c r="M122" s="98">
        <v>17.721032187519153</v>
      </c>
      <c r="N122" s="98">
        <v>30.034865294121158</v>
      </c>
      <c r="O122" s="98">
        <v>18.320017260259682</v>
      </c>
      <c r="P122" s="98">
        <v>13.857017659011083</v>
      </c>
      <c r="Q122" s="98">
        <v>27.70785792427769</v>
      </c>
      <c r="R122" s="98">
        <v>19.168682710755121</v>
      </c>
      <c r="S122" s="98">
        <v>28.765572274478792</v>
      </c>
      <c r="T122" s="98">
        <v>23.044969013249062</v>
      </c>
      <c r="U122" s="98">
        <v>29.320324899417592</v>
      </c>
      <c r="V122" s="98">
        <v>23.017813791945265</v>
      </c>
      <c r="W122" s="98">
        <v>22.022265070031548</v>
      </c>
      <c r="X122" s="98">
        <v>32.74226592583959</v>
      </c>
      <c r="Y122" s="98">
        <v>28.785477633806924</v>
      </c>
      <c r="DA122" s="63" t="s">
        <v>1765</v>
      </c>
    </row>
    <row r="123" spans="1:105" ht="12" customHeight="1" x14ac:dyDescent="0.25">
      <c r="A123" s="121" t="s">
        <v>55</v>
      </c>
      <c r="B123" s="122">
        <v>118.84435460731295</v>
      </c>
      <c r="C123" s="122">
        <v>113.99083529320347</v>
      </c>
      <c r="D123" s="122">
        <v>110.2801656333364</v>
      </c>
      <c r="E123" s="122">
        <v>100.1100402808394</v>
      </c>
      <c r="F123" s="122">
        <v>103.26003863961159</v>
      </c>
      <c r="G123" s="122">
        <v>93.535342208444334</v>
      </c>
      <c r="H123" s="122">
        <v>89.930539548320212</v>
      </c>
      <c r="I123" s="122">
        <v>82.907899581111863</v>
      </c>
      <c r="J123" s="122">
        <v>80.598067712581084</v>
      </c>
      <c r="K123" s="122">
        <v>77.843637504952312</v>
      </c>
      <c r="L123" s="122">
        <v>80.137083040409209</v>
      </c>
      <c r="M123" s="122">
        <v>83.8039045609666</v>
      </c>
      <c r="N123" s="122">
        <v>77.153309220268596</v>
      </c>
      <c r="O123" s="122">
        <v>74.31693535971732</v>
      </c>
      <c r="P123" s="122">
        <v>74.236207001124995</v>
      </c>
      <c r="Q123" s="122">
        <v>71.845733772211929</v>
      </c>
      <c r="R123" s="122">
        <v>72.72960565261414</v>
      </c>
      <c r="S123" s="122">
        <v>73.718890467834584</v>
      </c>
      <c r="T123" s="122">
        <v>74.596025573455677</v>
      </c>
      <c r="U123" s="122">
        <v>75.371243409472839</v>
      </c>
      <c r="V123" s="122">
        <v>74.310775086653436</v>
      </c>
      <c r="W123" s="122">
        <v>63.207956217674244</v>
      </c>
      <c r="X123" s="122">
        <v>46.547136420115741</v>
      </c>
      <c r="Y123" s="122">
        <v>50.825555432859588</v>
      </c>
      <c r="DA123" s="130" t="s">
        <v>1766</v>
      </c>
    </row>
    <row r="124" spans="1:105" ht="12" customHeight="1" x14ac:dyDescent="0.25">
      <c r="A124" s="97" t="s">
        <v>141</v>
      </c>
      <c r="B124" s="98">
        <v>58.806501134630331</v>
      </c>
      <c r="C124" s="98">
        <v>56.121110321810662</v>
      </c>
      <c r="D124" s="98">
        <v>50.028725875716646</v>
      </c>
      <c r="E124" s="98">
        <v>44.619926567160775</v>
      </c>
      <c r="F124" s="98">
        <v>46.419961584734189</v>
      </c>
      <c r="G124" s="98">
        <v>35.764884521609183</v>
      </c>
      <c r="H124" s="98">
        <v>27.907341429404184</v>
      </c>
      <c r="I124" s="98">
        <v>21.193341806691436</v>
      </c>
      <c r="J124" s="98">
        <v>19.197908965566462</v>
      </c>
      <c r="K124" s="98">
        <v>18.509889100912417</v>
      </c>
      <c r="L124" s="98">
        <v>18.783946096298589</v>
      </c>
      <c r="M124" s="98">
        <v>20.430701500985197</v>
      </c>
      <c r="N124" s="98">
        <v>17.855811527531117</v>
      </c>
      <c r="O124" s="98">
        <v>16.463949190842676</v>
      </c>
      <c r="P124" s="98">
        <v>14.32044059214471</v>
      </c>
      <c r="Q124" s="98">
        <v>14.198421611232776</v>
      </c>
      <c r="R124" s="98">
        <v>14.982024438261497</v>
      </c>
      <c r="S124" s="98">
        <v>15.879560935920953</v>
      </c>
      <c r="T124" s="98">
        <v>16.743902756555951</v>
      </c>
      <c r="U124" s="98">
        <v>16.712267139493886</v>
      </c>
      <c r="V124" s="98">
        <v>16.978888856189698</v>
      </c>
      <c r="W124" s="98">
        <v>16.261235502197422</v>
      </c>
      <c r="X124" s="98">
        <v>15.401267442481856</v>
      </c>
      <c r="Y124" s="98">
        <v>15.631189560007529</v>
      </c>
      <c r="DA124" s="63" t="s">
        <v>1767</v>
      </c>
    </row>
    <row r="125" spans="1:105" ht="12" customHeight="1" x14ac:dyDescent="0.25">
      <c r="A125" s="97" t="s">
        <v>140</v>
      </c>
      <c r="B125" s="98">
        <v>1.0455968942947567E-2</v>
      </c>
      <c r="C125" s="98">
        <v>1.0834705873408471E-2</v>
      </c>
      <c r="D125" s="98">
        <v>9.9900968564600474E-3</v>
      </c>
      <c r="E125" s="98">
        <v>9.9575623012477781E-3</v>
      </c>
      <c r="F125" s="98">
        <v>1.2307053645540533E-2</v>
      </c>
      <c r="G125" s="98">
        <v>1.2664855051256503E-2</v>
      </c>
      <c r="H125" s="98">
        <v>1.2660204904072854E-2</v>
      </c>
      <c r="I125" s="98">
        <v>1.3080798543212766E-2</v>
      </c>
      <c r="J125" s="98">
        <v>1.7286743205493733E-2</v>
      </c>
      <c r="K125" s="98">
        <v>2.2536862669286388E-2</v>
      </c>
      <c r="L125" s="98">
        <v>3.3674212600018599E-2</v>
      </c>
      <c r="M125" s="98">
        <v>4.154616637301678E-2</v>
      </c>
      <c r="N125" s="98">
        <v>4.5060205630536469E-2</v>
      </c>
      <c r="O125" s="98">
        <v>4.9078906540476905E-2</v>
      </c>
      <c r="P125" s="98">
        <v>4.4045792143734969E-2</v>
      </c>
      <c r="Q125" s="98">
        <v>4.7689806112499462E-2</v>
      </c>
      <c r="R125" s="98">
        <v>5.4830686400395366E-2</v>
      </c>
      <c r="S125" s="98">
        <v>6.3370385473381086E-2</v>
      </c>
      <c r="T125" s="98">
        <v>7.0108519733241698E-2</v>
      </c>
      <c r="U125" s="98">
        <v>7.2826579717856443E-2</v>
      </c>
      <c r="V125" s="98">
        <v>7.9170259041292698E-2</v>
      </c>
      <c r="W125" s="98">
        <v>0.12585518444958388</v>
      </c>
      <c r="X125" s="98">
        <v>0.25814190288793876</v>
      </c>
      <c r="Y125" s="98">
        <v>0.24128582844782764</v>
      </c>
      <c r="DA125" s="63" t="s">
        <v>1768</v>
      </c>
    </row>
    <row r="126" spans="1:105" ht="12" customHeight="1" x14ac:dyDescent="0.25">
      <c r="A126" s="100" t="s">
        <v>50</v>
      </c>
      <c r="B126" s="101">
        <v>1.9204267381000191E-3</v>
      </c>
      <c r="C126" s="101">
        <v>1.7292014592191212E-3</v>
      </c>
      <c r="D126" s="101">
        <v>1.8636870734074743E-3</v>
      </c>
      <c r="E126" s="101">
        <v>1.5535251195597617E-3</v>
      </c>
      <c r="F126" s="101">
        <v>2.3835997668737647E-3</v>
      </c>
      <c r="G126" s="101">
        <v>2.0498061095845037E-3</v>
      </c>
      <c r="H126" s="101">
        <v>1.9987466133544953E-3</v>
      </c>
      <c r="I126" s="101">
        <v>1.9100951345559284E-3</v>
      </c>
      <c r="J126" s="101">
        <v>3.1857139689392554E-3</v>
      </c>
      <c r="K126" s="101">
        <v>3.295021365828139E-3</v>
      </c>
      <c r="L126" s="101">
        <v>4.7090575536928823E-3</v>
      </c>
      <c r="M126" s="101">
        <v>7.236301461848272E-3</v>
      </c>
      <c r="N126" s="101">
        <v>5.6994852213190826E-3</v>
      </c>
      <c r="O126" s="101">
        <v>5.8695657947561725E-3</v>
      </c>
      <c r="P126" s="101">
        <v>8.8410364995905565E-3</v>
      </c>
      <c r="Q126" s="101">
        <v>6.2062654395458024E-3</v>
      </c>
      <c r="R126" s="101">
        <v>6.8384033371969412E-3</v>
      </c>
      <c r="S126" s="101">
        <v>8.6629102483475155E-3</v>
      </c>
      <c r="T126" s="101">
        <v>8.8092620091360374E-3</v>
      </c>
      <c r="U126" s="101">
        <v>1.0731700124712595E-2</v>
      </c>
      <c r="V126" s="101">
        <v>1.2827845424379121E-2</v>
      </c>
      <c r="W126" s="101">
        <v>2.7128846088309361E-2</v>
      </c>
      <c r="X126" s="101">
        <v>2.8033638222406544E-2</v>
      </c>
      <c r="Y126" s="101">
        <v>4.899637548472794E-2</v>
      </c>
      <c r="DA126" s="131" t="s">
        <v>1769</v>
      </c>
    </row>
    <row r="127" spans="1:105" ht="12" customHeight="1" x14ac:dyDescent="0.25">
      <c r="A127" s="103" t="s">
        <v>52</v>
      </c>
      <c r="B127" s="104">
        <v>8.535542204847547E-3</v>
      </c>
      <c r="C127" s="104">
        <v>9.1055044141893499E-3</v>
      </c>
      <c r="D127" s="104">
        <v>8.1264097830525735E-3</v>
      </c>
      <c r="E127" s="104">
        <v>8.4040371816880167E-3</v>
      </c>
      <c r="F127" s="104">
        <v>9.9234538786667683E-3</v>
      </c>
      <c r="G127" s="104">
        <v>1.0615048941671999E-2</v>
      </c>
      <c r="H127" s="104">
        <v>1.066145829071836E-2</v>
      </c>
      <c r="I127" s="104">
        <v>1.1170703408656838E-2</v>
      </c>
      <c r="J127" s="104">
        <v>1.4101029236554478E-2</v>
      </c>
      <c r="K127" s="104">
        <v>1.9241841303458247E-2</v>
      </c>
      <c r="L127" s="104">
        <v>2.896515504632572E-2</v>
      </c>
      <c r="M127" s="104">
        <v>3.4309864911168504E-2</v>
      </c>
      <c r="N127" s="104">
        <v>3.9360720409217384E-2</v>
      </c>
      <c r="O127" s="104">
        <v>4.3209340745720734E-2</v>
      </c>
      <c r="P127" s="104">
        <v>3.5204755644144416E-2</v>
      </c>
      <c r="Q127" s="104">
        <v>4.1483540672953657E-2</v>
      </c>
      <c r="R127" s="104">
        <v>4.7992283063198422E-2</v>
      </c>
      <c r="S127" s="104">
        <v>5.4707475225033567E-2</v>
      </c>
      <c r="T127" s="104">
        <v>6.129925772410566E-2</v>
      </c>
      <c r="U127" s="104">
        <v>6.2094879593143845E-2</v>
      </c>
      <c r="V127" s="104">
        <v>6.6342413616913579E-2</v>
      </c>
      <c r="W127" s="104">
        <v>9.8726338361274521E-2</v>
      </c>
      <c r="X127" s="104">
        <v>0.23010826466553222</v>
      </c>
      <c r="Y127" s="104">
        <v>0.19228945296309971</v>
      </c>
      <c r="DA127" s="132" t="s">
        <v>1770</v>
      </c>
    </row>
    <row r="128" spans="1:105" ht="12" customHeight="1" x14ac:dyDescent="0.25">
      <c r="A128" s="106" t="s">
        <v>122</v>
      </c>
      <c r="B128" s="101">
        <v>58.966286394054414</v>
      </c>
      <c r="C128" s="101">
        <v>56.75393322746649</v>
      </c>
      <c r="D128" s="101">
        <v>58.989310970617218</v>
      </c>
      <c r="E128" s="101">
        <v>54.191080872659036</v>
      </c>
      <c r="F128" s="101">
        <v>55.388387881878934</v>
      </c>
      <c r="G128" s="101">
        <v>55.435756222508658</v>
      </c>
      <c r="H128" s="101">
        <v>58.88597998964601</v>
      </c>
      <c r="I128" s="101">
        <v>57.422537162667858</v>
      </c>
      <c r="J128" s="101">
        <v>55.185652136235582</v>
      </c>
      <c r="K128" s="101">
        <v>51.762802082187093</v>
      </c>
      <c r="L128" s="101">
        <v>50.704343906347219</v>
      </c>
      <c r="M128" s="101">
        <v>51.796277423332512</v>
      </c>
      <c r="N128" s="101">
        <v>47.012697033326234</v>
      </c>
      <c r="O128" s="101">
        <v>44.043606888251361</v>
      </c>
      <c r="P128" s="101">
        <v>44.067052001155254</v>
      </c>
      <c r="Q128" s="101">
        <v>42.339300165990558</v>
      </c>
      <c r="R128" s="101">
        <v>41.464319734877002</v>
      </c>
      <c r="S128" s="101">
        <v>40.581590846791862</v>
      </c>
      <c r="T128" s="101">
        <v>40.156505465166482</v>
      </c>
      <c r="U128" s="101">
        <v>39.338126605463707</v>
      </c>
      <c r="V128" s="101">
        <v>36.338794331002234</v>
      </c>
      <c r="W128" s="101">
        <v>24.960521461285801</v>
      </c>
      <c r="X128" s="101">
        <v>13.525128478581024</v>
      </c>
      <c r="Y128" s="101">
        <v>11.83852075393215</v>
      </c>
      <c r="DA128" s="131" t="s">
        <v>1771</v>
      </c>
    </row>
    <row r="129" spans="1:105" ht="12" customHeight="1" x14ac:dyDescent="0.25">
      <c r="A129" s="107" t="s">
        <v>121</v>
      </c>
      <c r="B129" s="104">
        <v>1.0611111096852557</v>
      </c>
      <c r="C129" s="104">
        <v>1.1049570380529217</v>
      </c>
      <c r="D129" s="104">
        <v>1.2521386901460732</v>
      </c>
      <c r="E129" s="104">
        <v>1.2890752787183488</v>
      </c>
      <c r="F129" s="104">
        <v>1.4393821193529255</v>
      </c>
      <c r="G129" s="104">
        <v>2.3220366092752265</v>
      </c>
      <c r="H129" s="104">
        <v>3.1245579243659387</v>
      </c>
      <c r="I129" s="104">
        <v>4.2789398132093588</v>
      </c>
      <c r="J129" s="104">
        <v>6.1972198675735459</v>
      </c>
      <c r="K129" s="104">
        <v>7.5484094591835138</v>
      </c>
      <c r="L129" s="104">
        <v>10.615118825163382</v>
      </c>
      <c r="M129" s="104">
        <v>11.535379470275867</v>
      </c>
      <c r="N129" s="104">
        <v>12.23974045378071</v>
      </c>
      <c r="O129" s="104">
        <v>13.760300374082798</v>
      </c>
      <c r="P129" s="104">
        <v>15.804668615681294</v>
      </c>
      <c r="Q129" s="104">
        <v>15.260322188876099</v>
      </c>
      <c r="R129" s="104">
        <v>16.228430793075251</v>
      </c>
      <c r="S129" s="104">
        <v>17.194368299648392</v>
      </c>
      <c r="T129" s="104">
        <v>17.625508832000005</v>
      </c>
      <c r="U129" s="104">
        <v>19.248023084797399</v>
      </c>
      <c r="V129" s="104">
        <v>20.913921640420213</v>
      </c>
      <c r="W129" s="104">
        <v>21.860344069741437</v>
      </c>
      <c r="X129" s="104">
        <v>17.362598596164922</v>
      </c>
      <c r="Y129" s="104">
        <v>23.11455929047208</v>
      </c>
      <c r="DA129" s="132" t="s">
        <v>1772</v>
      </c>
    </row>
    <row r="130" spans="1:105" ht="12" customHeight="1" x14ac:dyDescent="0.25">
      <c r="A130" s="108" t="s">
        <v>53</v>
      </c>
      <c r="B130" s="98">
        <v>0.19491626953390287</v>
      </c>
      <c r="C130" s="98">
        <v>0.17625339562458833</v>
      </c>
      <c r="D130" s="98">
        <v>0.23366893778562128</v>
      </c>
      <c r="E130" s="98">
        <v>0.20098816589965274</v>
      </c>
      <c r="F130" s="98">
        <v>0.27865937950673858</v>
      </c>
      <c r="G130" s="98">
        <v>0.37540514445003897</v>
      </c>
      <c r="H130" s="98">
        <v>0.49274684488128279</v>
      </c>
      <c r="I130" s="98">
        <v>0.62560922735421309</v>
      </c>
      <c r="J130" s="98">
        <v>1.1480073729074971</v>
      </c>
      <c r="K130" s="98">
        <v>1.1070324928456614</v>
      </c>
      <c r="L130" s="98">
        <v>1.4800701244784529</v>
      </c>
      <c r="M130" s="98">
        <v>2.0084307987051337</v>
      </c>
      <c r="N130" s="98">
        <v>1.5392545178670309</v>
      </c>
      <c r="O130" s="98">
        <v>1.6314038916835851</v>
      </c>
      <c r="P130" s="98">
        <v>3.199115772946544</v>
      </c>
      <c r="Q130" s="98">
        <v>1.9929577952222657</v>
      </c>
      <c r="R130" s="98">
        <v>2.0195083438955934</v>
      </c>
      <c r="S130" s="98">
        <v>2.3487799105875213</v>
      </c>
      <c r="T130" s="98">
        <v>2.1890202407415407</v>
      </c>
      <c r="U130" s="98">
        <v>2.8567782875276997</v>
      </c>
      <c r="V130" s="98">
        <v>3.4623261888637811</v>
      </c>
      <c r="W130" s="98">
        <v>4.3623064918756906</v>
      </c>
      <c r="X130" s="98">
        <v>0.16151617330103737</v>
      </c>
      <c r="Y130" s="98">
        <v>4.0210561460565835</v>
      </c>
      <c r="DA130" s="63" t="s">
        <v>1773</v>
      </c>
    </row>
    <row r="131" spans="1:105" ht="12" customHeight="1" x14ac:dyDescent="0.25">
      <c r="A131" s="108" t="s">
        <v>52</v>
      </c>
      <c r="B131" s="98">
        <v>0.86619484015135273</v>
      </c>
      <c r="C131" s="98">
        <v>0.92870364242833336</v>
      </c>
      <c r="D131" s="98">
        <v>1.0184697523604518</v>
      </c>
      <c r="E131" s="98">
        <v>1.0880871128186962</v>
      </c>
      <c r="F131" s="98">
        <v>1.1607227398461868</v>
      </c>
      <c r="G131" s="98">
        <v>1.9466314648251877</v>
      </c>
      <c r="H131" s="98">
        <v>2.6318110794846561</v>
      </c>
      <c r="I131" s="98">
        <v>3.6533305858551461</v>
      </c>
      <c r="J131" s="98">
        <v>5.0492124946660493</v>
      </c>
      <c r="K131" s="98">
        <v>6.4413769663378524</v>
      </c>
      <c r="L131" s="98">
        <v>9.1350487006849281</v>
      </c>
      <c r="M131" s="98">
        <v>9.5269486715707341</v>
      </c>
      <c r="N131" s="98">
        <v>10.700485935913679</v>
      </c>
      <c r="O131" s="98">
        <v>12.128896482399213</v>
      </c>
      <c r="P131" s="98">
        <v>12.605552842734751</v>
      </c>
      <c r="Q131" s="98">
        <v>13.267364393653834</v>
      </c>
      <c r="R131" s="98">
        <v>14.208922449179658</v>
      </c>
      <c r="S131" s="98">
        <v>14.845588389060872</v>
      </c>
      <c r="T131" s="98">
        <v>15.436488591258465</v>
      </c>
      <c r="U131" s="98">
        <v>16.3912447972697</v>
      </c>
      <c r="V131" s="98">
        <v>17.451595451556432</v>
      </c>
      <c r="W131" s="98">
        <v>17.498037577865745</v>
      </c>
      <c r="X131" s="98">
        <v>17.201082422863884</v>
      </c>
      <c r="Y131" s="98">
        <v>19.093503144415497</v>
      </c>
      <c r="DA131" s="63" t="s">
        <v>1774</v>
      </c>
    </row>
    <row r="132" spans="1:105" ht="12" customHeight="1" x14ac:dyDescent="0.25">
      <c r="A132" s="121" t="s">
        <v>54</v>
      </c>
      <c r="B132" s="122">
        <v>61.957167642104949</v>
      </c>
      <c r="C132" s="122">
        <v>60.751580161208388</v>
      </c>
      <c r="D132" s="122">
        <v>58.170324154906432</v>
      </c>
      <c r="E132" s="122">
        <v>51.254100947778028</v>
      </c>
      <c r="F132" s="122">
        <v>55.892723460713214</v>
      </c>
      <c r="G132" s="122">
        <v>46.246860886634451</v>
      </c>
      <c r="H132" s="122">
        <v>46.842070967563792</v>
      </c>
      <c r="I132" s="122">
        <v>42.179496890444881</v>
      </c>
      <c r="J132" s="122">
        <v>38.632294442637061</v>
      </c>
      <c r="K132" s="122">
        <v>36.959778771108347</v>
      </c>
      <c r="L132" s="122">
        <v>33.585668861109724</v>
      </c>
      <c r="M132" s="122">
        <v>32.446865084493822</v>
      </c>
      <c r="N132" s="122">
        <v>27.357850839074896</v>
      </c>
      <c r="O132" s="122">
        <v>29.618278733955052</v>
      </c>
      <c r="P132" s="122">
        <v>26.776498721411528</v>
      </c>
      <c r="Q132" s="122">
        <v>27.575305323432367</v>
      </c>
      <c r="R132" s="122">
        <v>27.775447552120312</v>
      </c>
      <c r="S132" s="122">
        <v>31.902915303199023</v>
      </c>
      <c r="T132" s="122">
        <v>32.470424330489621</v>
      </c>
      <c r="U132" s="122">
        <v>32.936112859405199</v>
      </c>
      <c r="V132" s="122">
        <v>33.755691934515568</v>
      </c>
      <c r="W132" s="122">
        <v>31.399426293640836</v>
      </c>
      <c r="X132" s="122">
        <v>25.112810399354885</v>
      </c>
      <c r="Y132" s="122">
        <v>26.763105923786938</v>
      </c>
      <c r="DA132" s="130" t="s">
        <v>1775</v>
      </c>
    </row>
    <row r="133" spans="1:105" ht="12" customHeight="1" x14ac:dyDescent="0.25">
      <c r="A133" s="97" t="s">
        <v>50</v>
      </c>
      <c r="B133" s="98">
        <v>25.092540487939015</v>
      </c>
      <c r="C133" s="98">
        <v>22.981671165264743</v>
      </c>
      <c r="D133" s="98">
        <v>21.795625082653814</v>
      </c>
      <c r="E133" s="98">
        <v>20.265344055695628</v>
      </c>
      <c r="F133" s="98">
        <v>20.639127997206398</v>
      </c>
      <c r="G133" s="98">
        <v>17.749924615122485</v>
      </c>
      <c r="H133" s="98">
        <v>15.566169420501437</v>
      </c>
      <c r="I133" s="98">
        <v>13.405644047268289</v>
      </c>
      <c r="J133" s="98">
        <v>14.146653552306557</v>
      </c>
      <c r="K133" s="98">
        <v>13.226993941019597</v>
      </c>
      <c r="L133" s="98">
        <v>12.344887836820487</v>
      </c>
      <c r="M133" s="98">
        <v>12.007288351888901</v>
      </c>
      <c r="N133" s="98">
        <v>10.393295745888086</v>
      </c>
      <c r="O133" s="98">
        <v>10.400154857194321</v>
      </c>
      <c r="P133" s="98">
        <v>10.759040819270513</v>
      </c>
      <c r="Q133" s="98">
        <v>9.9268108155161627</v>
      </c>
      <c r="R133" s="98">
        <v>10.120958595070505</v>
      </c>
      <c r="S133" s="98">
        <v>10.518323502028474</v>
      </c>
      <c r="T133" s="98">
        <v>10.797412926006949</v>
      </c>
      <c r="U133" s="98">
        <v>10.641561103323436</v>
      </c>
      <c r="V133" s="98">
        <v>10.653874600458998</v>
      </c>
      <c r="W133" s="98">
        <v>10.0911146408805</v>
      </c>
      <c r="X133" s="98">
        <v>9.5250681854611567</v>
      </c>
      <c r="Y133" s="98">
        <v>9.6753930356010454</v>
      </c>
      <c r="DA133" s="63" t="s">
        <v>1776</v>
      </c>
    </row>
    <row r="134" spans="1:105" ht="12" customHeight="1" x14ac:dyDescent="0.25">
      <c r="A134" s="109" t="s">
        <v>120</v>
      </c>
      <c r="B134" s="33">
        <v>36.864627154165937</v>
      </c>
      <c r="C134" s="33">
        <v>37.769908995943645</v>
      </c>
      <c r="D134" s="33">
        <v>36.374699072252618</v>
      </c>
      <c r="E134" s="33">
        <v>30.988756892082399</v>
      </c>
      <c r="F134" s="33">
        <v>35.253595463506812</v>
      </c>
      <c r="G134" s="33">
        <v>28.496936271511963</v>
      </c>
      <c r="H134" s="33">
        <v>31.275901547062354</v>
      </c>
      <c r="I134" s="33">
        <v>28.773852843176591</v>
      </c>
      <c r="J134" s="33">
        <v>24.485640890330501</v>
      </c>
      <c r="K134" s="33">
        <v>23.732784830088754</v>
      </c>
      <c r="L134" s="33">
        <v>21.240781024289241</v>
      </c>
      <c r="M134" s="33">
        <v>20.43957673260492</v>
      </c>
      <c r="N134" s="33">
        <v>16.96455509318681</v>
      </c>
      <c r="O134" s="33">
        <v>19.218123876760728</v>
      </c>
      <c r="P134" s="33">
        <v>16.017457902141015</v>
      </c>
      <c r="Q134" s="33">
        <v>17.648494507916205</v>
      </c>
      <c r="R134" s="33">
        <v>17.654488957049807</v>
      </c>
      <c r="S134" s="33">
        <v>21.384591801170547</v>
      </c>
      <c r="T134" s="33">
        <v>21.673011404482676</v>
      </c>
      <c r="U134" s="33">
        <v>22.294551756081759</v>
      </c>
      <c r="V134" s="33">
        <v>23.101817334056573</v>
      </c>
      <c r="W134" s="33">
        <v>21.308311652760334</v>
      </c>
      <c r="X134" s="33">
        <v>15.587742213893728</v>
      </c>
      <c r="Y134" s="33">
        <v>17.087712888185894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0.51008302047262133</v>
      </c>
      <c r="C136" s="119">
        <f t="shared" si="26"/>
        <v>0.51266687945205969</v>
      </c>
      <c r="D136" s="119">
        <f t="shared" si="26"/>
        <v>0.51423400921057771</v>
      </c>
      <c r="E136" s="119">
        <f t="shared" si="26"/>
        <v>0.51775613492014938</v>
      </c>
      <c r="F136" s="119">
        <f t="shared" si="26"/>
        <v>0.51886338430791201</v>
      </c>
      <c r="G136" s="119">
        <f t="shared" si="26"/>
        <v>0.51769136188832265</v>
      </c>
      <c r="H136" s="119">
        <f t="shared" si="26"/>
        <v>0.52921096651330646</v>
      </c>
      <c r="I136" s="119">
        <f t="shared" si="26"/>
        <v>0.53521387762717598</v>
      </c>
      <c r="J136" s="119">
        <f t="shared" si="26"/>
        <v>0.54132025895645675</v>
      </c>
      <c r="K136" s="119">
        <f t="shared" si="26"/>
        <v>0.55218914794098262</v>
      </c>
      <c r="L136" s="119">
        <f t="shared" si="26"/>
        <v>0.55918750686090013</v>
      </c>
      <c r="M136" s="119">
        <f t="shared" si="26"/>
        <v>0.57825530823513349</v>
      </c>
      <c r="N136" s="119">
        <f t="shared" si="26"/>
        <v>0.60079716469179123</v>
      </c>
      <c r="O136" s="119">
        <f t="shared" si="26"/>
        <v>0.60838175441435327</v>
      </c>
      <c r="P136" s="119">
        <f t="shared" si="26"/>
        <v>0.61168667451934988</v>
      </c>
      <c r="Q136" s="119">
        <f t="shared" si="26"/>
        <v>0.62941830830063861</v>
      </c>
      <c r="R136" s="119">
        <f t="shared" ref="R136:V136" si="27">IF(R117=0,"",R117/R98)</f>
        <v>0.62827599530456402</v>
      </c>
      <c r="S136" s="119">
        <f t="shared" si="27"/>
        <v>0.64761387618662825</v>
      </c>
      <c r="T136" s="119">
        <f t="shared" si="27"/>
        <v>0.65561561163757798</v>
      </c>
      <c r="U136" s="119">
        <f t="shared" si="27"/>
        <v>0.6734012521126117</v>
      </c>
      <c r="V136" s="119">
        <f t="shared" si="27"/>
        <v>0.68061488320206365</v>
      </c>
      <c r="W136" s="119">
        <f t="shared" ref="W136:Y136" si="28">IF(W117=0,"",W117/W98)</f>
        <v>0.68857636716560333</v>
      </c>
      <c r="X136" s="119">
        <f t="shared" si="28"/>
        <v>0.71396570156288364</v>
      </c>
      <c r="Y136" s="119">
        <f t="shared" si="28"/>
        <v>0.7258638362650609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0.47153628902663663</v>
      </c>
      <c r="C137" s="124">
        <f t="shared" si="29"/>
        <v>0.47335793284722799</v>
      </c>
      <c r="D137" s="124">
        <f t="shared" si="29"/>
        <v>0.47499150487964675</v>
      </c>
      <c r="E137" s="124">
        <f t="shared" si="29"/>
        <v>0.47628151508320127</v>
      </c>
      <c r="F137" s="124">
        <f t="shared" si="29"/>
        <v>0.47938886051722945</v>
      </c>
      <c r="G137" s="124">
        <f t="shared" si="29"/>
        <v>0.48392452601747993</v>
      </c>
      <c r="H137" s="124">
        <f t="shared" si="29"/>
        <v>0.4897780025992603</v>
      </c>
      <c r="I137" s="124">
        <f t="shared" si="29"/>
        <v>0.49690694243435574</v>
      </c>
      <c r="J137" s="124">
        <f t="shared" si="29"/>
        <v>0.50541923493856789</v>
      </c>
      <c r="K137" s="124">
        <f t="shared" si="29"/>
        <v>0.5138013652428679</v>
      </c>
      <c r="L137" s="124">
        <f t="shared" si="29"/>
        <v>0.52342641801987944</v>
      </c>
      <c r="M137" s="124">
        <f t="shared" si="29"/>
        <v>0.53530476197193932</v>
      </c>
      <c r="N137" s="124">
        <f t="shared" si="29"/>
        <v>0.55162774614302512</v>
      </c>
      <c r="O137" s="124">
        <f t="shared" si="29"/>
        <v>0.57124062985972224</v>
      </c>
      <c r="P137" s="124">
        <f t="shared" si="29"/>
        <v>0.57512914897006373</v>
      </c>
      <c r="Q137" s="124">
        <f t="shared" si="29"/>
        <v>0.57981005508702588</v>
      </c>
      <c r="R137" s="124">
        <f t="shared" ref="R137:V137" si="30">IF(R118=0,"",R118/R99)</f>
        <v>0.58753412597363663</v>
      </c>
      <c r="S137" s="124">
        <f t="shared" si="30"/>
        <v>0.59761639319169735</v>
      </c>
      <c r="T137" s="124">
        <f t="shared" si="30"/>
        <v>0.60890818397223989</v>
      </c>
      <c r="U137" s="124">
        <f t="shared" si="30"/>
        <v>0.62123813856431476</v>
      </c>
      <c r="V137" s="124">
        <f t="shared" si="30"/>
        <v>0.63360640078190678</v>
      </c>
      <c r="W137" s="124">
        <f t="shared" ref="W137:Y137" si="31">IF(W118=0,"",W118/W99)</f>
        <v>0.64822605185424409</v>
      </c>
      <c r="X137" s="124">
        <f t="shared" si="31"/>
        <v>0.66244370771201655</v>
      </c>
      <c r="Y137" s="124">
        <f t="shared" si="31"/>
        <v>0.67813369470929519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0.46519217931955414</v>
      </c>
      <c r="C138" s="111">
        <f t="shared" si="32"/>
        <v>0.46718030909279751</v>
      </c>
      <c r="D138" s="111">
        <f t="shared" si="32"/>
        <v>0.46888627248911968</v>
      </c>
      <c r="E138" s="111">
        <f t="shared" si="32"/>
        <v>0.47076892519740293</v>
      </c>
      <c r="F138" s="111">
        <f t="shared" si="32"/>
        <v>0.47355012945535818</v>
      </c>
      <c r="G138" s="111">
        <f t="shared" si="32"/>
        <v>0.4781622268133357</v>
      </c>
      <c r="H138" s="111">
        <f t="shared" si="32"/>
        <v>0.48418627747332205</v>
      </c>
      <c r="I138" s="111">
        <f t="shared" si="32"/>
        <v>0.49149998442259579</v>
      </c>
      <c r="J138" s="111">
        <f t="shared" si="32"/>
        <v>0.50025551543308788</v>
      </c>
      <c r="K138" s="111">
        <f t="shared" si="32"/>
        <v>0.50872562811920163</v>
      </c>
      <c r="L138" s="111">
        <f t="shared" si="32"/>
        <v>0.51820300407985498</v>
      </c>
      <c r="M138" s="111">
        <f t="shared" si="32"/>
        <v>0.53008535911273424</v>
      </c>
      <c r="N138" s="111">
        <f t="shared" si="32"/>
        <v>0.54679444357336449</v>
      </c>
      <c r="O138" s="111">
        <f t="shared" si="32"/>
        <v>0.5661563512265011</v>
      </c>
      <c r="P138" s="111">
        <f t="shared" si="32"/>
        <v>0.56992424125748287</v>
      </c>
      <c r="Q138" s="111">
        <f t="shared" si="32"/>
        <v>0.57513611724659452</v>
      </c>
      <c r="R138" s="111">
        <f t="shared" ref="R138:V138" si="33">IF(R119=0,"",R119/R100)</f>
        <v>0.58290073810922183</v>
      </c>
      <c r="S138" s="111">
        <f t="shared" si="33"/>
        <v>0.59305379083595522</v>
      </c>
      <c r="T138" s="111">
        <f t="shared" si="33"/>
        <v>0.60443491178458009</v>
      </c>
      <c r="U138" s="111">
        <f t="shared" si="33"/>
        <v>0.61678996359983673</v>
      </c>
      <c r="V138" s="111">
        <f t="shared" si="33"/>
        <v>0.62923864403262542</v>
      </c>
      <c r="W138" s="111">
        <f t="shared" ref="W138:Y138" si="34">IF(W119=0,"",W119/W100)</f>
        <v>0.64275673201327588</v>
      </c>
      <c r="X138" s="111">
        <f t="shared" si="34"/>
        <v>0.65688364885196493</v>
      </c>
      <c r="Y138" s="111">
        <f t="shared" si="34"/>
        <v>0.67296579600614836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1.7961149824261566</v>
      </c>
      <c r="C140" s="124">
        <f t="shared" si="38"/>
        <v>1.8826263484327823</v>
      </c>
      <c r="D140" s="124">
        <f t="shared" si="38"/>
        <v>2.0059277381194613</v>
      </c>
      <c r="E140" s="124">
        <f t="shared" si="38"/>
        <v>2.1068506792136734</v>
      </c>
      <c r="F140" s="124">
        <f t="shared" si="38"/>
        <v>2.2003215011709982</v>
      </c>
      <c r="G140" s="124">
        <f t="shared" si="38"/>
        <v>2.3537203905029411</v>
      </c>
      <c r="H140" s="124">
        <f t="shared" si="38"/>
        <v>2.527249853812267</v>
      </c>
      <c r="I140" s="124">
        <f t="shared" si="38"/>
        <v>2.6586823408863762</v>
      </c>
      <c r="J140" s="124">
        <f t="shared" si="38"/>
        <v>2.7565840519071663</v>
      </c>
      <c r="K140" s="124">
        <f t="shared" si="38"/>
        <v>2.8628679725017854</v>
      </c>
      <c r="L140" s="124">
        <f t="shared" si="38"/>
        <v>2.9501992301502247</v>
      </c>
      <c r="M140" s="124">
        <f t="shared" si="38"/>
        <v>3.0341663764215649</v>
      </c>
      <c r="N140" s="124">
        <f t="shared" si="38"/>
        <v>3.1246031245342598</v>
      </c>
      <c r="O140" s="124">
        <f t="shared" si="38"/>
        <v>3.2736528898978241</v>
      </c>
      <c r="P140" s="124">
        <f t="shared" si="38"/>
        <v>3.3817994637297168</v>
      </c>
      <c r="Q140" s="124">
        <f t="shared" si="38"/>
        <v>3.4884272328003045</v>
      </c>
      <c r="R140" s="124">
        <f t="shared" ref="R140:V140" si="39">IF(R121=0,"",R121/R102)</f>
        <v>3.6246901563589833</v>
      </c>
      <c r="S140" s="124">
        <f t="shared" si="39"/>
        <v>3.7486269427340702</v>
      </c>
      <c r="T140" s="124">
        <f t="shared" si="39"/>
        <v>3.8462029005181102</v>
      </c>
      <c r="U140" s="124">
        <f t="shared" si="39"/>
        <v>3.9167892264220909</v>
      </c>
      <c r="V140" s="124">
        <f t="shared" si="39"/>
        <v>3.9672896583846411</v>
      </c>
      <c r="W140" s="124">
        <f t="shared" ref="W140:Y140" si="40">IF(W121=0,"",W121/W102)</f>
        <v>4.0036784087315995</v>
      </c>
      <c r="X140" s="124">
        <f t="shared" si="40"/>
        <v>4.0255648635602688</v>
      </c>
      <c r="Y140" s="124">
        <f t="shared" si="40"/>
        <v>4.046382879652394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1.7961149824261566</v>
      </c>
      <c r="C141" s="111">
        <f t="shared" si="41"/>
        <v>1.8826263484327823</v>
      </c>
      <c r="D141" s="111">
        <f t="shared" si="41"/>
        <v>2.0059277381194613</v>
      </c>
      <c r="E141" s="111">
        <f t="shared" si="41"/>
        <v>2.1068506792136734</v>
      </c>
      <c r="F141" s="111">
        <f t="shared" si="41"/>
        <v>2.2003215011709982</v>
      </c>
      <c r="G141" s="111">
        <f t="shared" si="41"/>
        <v>2.3537203905029411</v>
      </c>
      <c r="H141" s="111">
        <f t="shared" si="41"/>
        <v>2.527249853812267</v>
      </c>
      <c r="I141" s="111">
        <f t="shared" si="41"/>
        <v>2.6586823408863762</v>
      </c>
      <c r="J141" s="111">
        <f t="shared" si="41"/>
        <v>2.7565840519071663</v>
      </c>
      <c r="K141" s="111">
        <f t="shared" si="41"/>
        <v>2.8628679725017854</v>
      </c>
      <c r="L141" s="111">
        <f t="shared" si="41"/>
        <v>2.9501992301502247</v>
      </c>
      <c r="M141" s="111">
        <f t="shared" si="41"/>
        <v>3.0341663764215649</v>
      </c>
      <c r="N141" s="111">
        <f t="shared" si="41"/>
        <v>3.1246031245342598</v>
      </c>
      <c r="O141" s="111">
        <f t="shared" si="41"/>
        <v>3.2736528898978241</v>
      </c>
      <c r="P141" s="111">
        <f t="shared" si="41"/>
        <v>3.3817994637297168</v>
      </c>
      <c r="Q141" s="111">
        <f t="shared" si="41"/>
        <v>3.4884272328003045</v>
      </c>
      <c r="R141" s="111">
        <f t="shared" ref="R141:V141" si="42">IF(R122=0,"",R122/R103)</f>
        <v>3.6246901563589833</v>
      </c>
      <c r="S141" s="111">
        <f t="shared" si="42"/>
        <v>3.7486269427340702</v>
      </c>
      <c r="T141" s="111">
        <f t="shared" si="42"/>
        <v>3.8462029005181102</v>
      </c>
      <c r="U141" s="111">
        <f t="shared" si="42"/>
        <v>3.9167892264220909</v>
      </c>
      <c r="V141" s="111">
        <f t="shared" si="42"/>
        <v>3.9672896583846411</v>
      </c>
      <c r="W141" s="111">
        <f t="shared" ref="W141:Y141" si="43">IF(W122=0,"",W122/W103)</f>
        <v>4.0036784087315995</v>
      </c>
      <c r="X141" s="111">
        <f t="shared" si="43"/>
        <v>4.0255648635602688</v>
      </c>
      <c r="Y141" s="111">
        <f t="shared" si="43"/>
        <v>4.046382879652394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0.59994641340598531</v>
      </c>
      <c r="C142" s="124">
        <f t="shared" si="44"/>
        <v>0.60269787752735715</v>
      </c>
      <c r="D142" s="124">
        <f t="shared" si="44"/>
        <v>0.60827768384093295</v>
      </c>
      <c r="E142" s="124">
        <f t="shared" si="44"/>
        <v>0.61223450223739484</v>
      </c>
      <c r="F142" s="124">
        <f t="shared" si="44"/>
        <v>0.61595488235456253</v>
      </c>
      <c r="G142" s="124">
        <f t="shared" si="44"/>
        <v>0.62766309291431899</v>
      </c>
      <c r="H142" s="124">
        <f t="shared" si="44"/>
        <v>0.64069018408114686</v>
      </c>
      <c r="I142" s="124">
        <f t="shared" si="44"/>
        <v>0.65093775936786724</v>
      </c>
      <c r="J142" s="124">
        <f t="shared" si="44"/>
        <v>0.65749208692306726</v>
      </c>
      <c r="K142" s="124">
        <f t="shared" si="44"/>
        <v>0.66368899370453915</v>
      </c>
      <c r="L142" s="124">
        <f t="shared" si="44"/>
        <v>0.67278672791313809</v>
      </c>
      <c r="M142" s="124">
        <f t="shared" si="44"/>
        <v>0.67501042356983632</v>
      </c>
      <c r="N142" s="124">
        <f t="shared" si="44"/>
        <v>0.68625693142526001</v>
      </c>
      <c r="O142" s="124">
        <f t="shared" si="44"/>
        <v>0.6993951507563605</v>
      </c>
      <c r="P142" s="124">
        <f t="shared" si="44"/>
        <v>0.70800240031634798</v>
      </c>
      <c r="Q142" s="124">
        <f t="shared" si="44"/>
        <v>0.71920169134979306</v>
      </c>
      <c r="R142" s="124">
        <f t="shared" ref="R142:V142" si="45">IF(R123=0,"",R123/R104)</f>
        <v>0.73157658288356886</v>
      </c>
      <c r="S142" s="124">
        <f t="shared" si="45"/>
        <v>0.74402177353590648</v>
      </c>
      <c r="T142" s="124">
        <f t="shared" si="45"/>
        <v>0.75744181451474613</v>
      </c>
      <c r="U142" s="124">
        <f t="shared" si="45"/>
        <v>0.77276178579418719</v>
      </c>
      <c r="V142" s="124">
        <f t="shared" si="45"/>
        <v>0.78800363647407889</v>
      </c>
      <c r="W142" s="124">
        <f t="shared" ref="W142:Y142" si="46">IF(W123=0,"",W123/W104)</f>
        <v>0.80553427049948101</v>
      </c>
      <c r="X142" s="124">
        <f t="shared" si="46"/>
        <v>0.83223782826024884</v>
      </c>
      <c r="Y142" s="124">
        <f t="shared" si="46"/>
        <v>0.83954188796827467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0.56410008667746692</v>
      </c>
      <c r="C143" s="111">
        <f t="shared" si="47"/>
        <v>0.56622583249444691</v>
      </c>
      <c r="D143" s="111">
        <f t="shared" si="47"/>
        <v>0.56819699464405826</v>
      </c>
      <c r="E143" s="111">
        <f t="shared" si="47"/>
        <v>0.57108427459526334</v>
      </c>
      <c r="F143" s="111">
        <f t="shared" si="47"/>
        <v>0.575376948117301</v>
      </c>
      <c r="G143" s="111">
        <f t="shared" si="47"/>
        <v>0.58001697040375211</v>
      </c>
      <c r="H143" s="111">
        <f t="shared" si="47"/>
        <v>0.58712542740850415</v>
      </c>
      <c r="I143" s="111">
        <f t="shared" si="47"/>
        <v>0.59144927838363048</v>
      </c>
      <c r="J143" s="111">
        <f t="shared" si="47"/>
        <v>0.59333503251094688</v>
      </c>
      <c r="K143" s="111">
        <f t="shared" si="47"/>
        <v>0.59647242792522459</v>
      </c>
      <c r="L143" s="111">
        <f t="shared" si="47"/>
        <v>0.59965396489996259</v>
      </c>
      <c r="M143" s="111">
        <f t="shared" si="47"/>
        <v>0.60495334758615371</v>
      </c>
      <c r="N143" s="111">
        <f t="shared" si="47"/>
        <v>0.61173824337286398</v>
      </c>
      <c r="O143" s="111">
        <f t="shared" si="47"/>
        <v>0.61970771744572994</v>
      </c>
      <c r="P143" s="111">
        <f t="shared" si="47"/>
        <v>0.62531322284518276</v>
      </c>
      <c r="Q143" s="111">
        <f t="shared" si="47"/>
        <v>0.63686676989862734</v>
      </c>
      <c r="R143" s="111">
        <f t="shared" ref="R143:V143" si="48">IF(R124=0,"",R124/R105)</f>
        <v>0.65866099216401008</v>
      </c>
      <c r="S143" s="111">
        <f t="shared" si="48"/>
        <v>0.68256321092926331</v>
      </c>
      <c r="T143" s="111">
        <f t="shared" si="48"/>
        <v>0.70530509873618519</v>
      </c>
      <c r="U143" s="111">
        <f t="shared" si="48"/>
        <v>0.72632249175699126</v>
      </c>
      <c r="V143" s="111">
        <f t="shared" si="48"/>
        <v>0.74247322482086897</v>
      </c>
      <c r="W143" s="111">
        <f t="shared" ref="W143:Y143" si="49">IF(W124=0,"",W124/W105)</f>
        <v>0.75369550790199258</v>
      </c>
      <c r="X143" s="111">
        <f t="shared" si="49"/>
        <v>0.76192957583800569</v>
      </c>
      <c r="Y143" s="111">
        <f t="shared" si="49"/>
        <v>0.76919478048715673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0.87571295809376182</v>
      </c>
      <c r="C144" s="111">
        <f t="shared" si="50"/>
        <v>0.89163897787277213</v>
      </c>
      <c r="D144" s="111">
        <f t="shared" si="50"/>
        <v>0.87666192602824899</v>
      </c>
      <c r="E144" s="111">
        <f t="shared" si="50"/>
        <v>0.89635519592484536</v>
      </c>
      <c r="F144" s="111">
        <f t="shared" si="50"/>
        <v>0.8769567966433891</v>
      </c>
      <c r="G144" s="111">
        <f t="shared" si="50"/>
        <v>0.89719406810866376</v>
      </c>
      <c r="H144" s="111">
        <f t="shared" si="50"/>
        <v>0.90138683203531433</v>
      </c>
      <c r="I144" s="111">
        <f t="shared" si="50"/>
        <v>0.90917080823157992</v>
      </c>
      <c r="J144" s="111">
        <f t="shared" si="50"/>
        <v>0.88947209190692911</v>
      </c>
      <c r="K144" s="111">
        <f t="shared" si="50"/>
        <v>0.91133232185214219</v>
      </c>
      <c r="L144" s="111">
        <f t="shared" si="50"/>
        <v>0.91613735049197131</v>
      </c>
      <c r="M144" s="111">
        <f t="shared" si="50"/>
        <v>0.89889380119285422</v>
      </c>
      <c r="N144" s="111">
        <f t="shared" si="50"/>
        <v>0.92635697919330606</v>
      </c>
      <c r="O144" s="111">
        <f t="shared" si="50"/>
        <v>0.93245862341299812</v>
      </c>
      <c r="P144" s="111">
        <f t="shared" si="50"/>
        <v>0.89371131800121328</v>
      </c>
      <c r="Q144" s="111">
        <f t="shared" si="50"/>
        <v>0.93277907794598725</v>
      </c>
      <c r="R144" s="111">
        <f t="shared" ref="R144:V144" si="51">IF(R125=0,"",R125/R106)</f>
        <v>0.94116223419501088</v>
      </c>
      <c r="S144" s="111">
        <f t="shared" si="51"/>
        <v>0.94203922869102996</v>
      </c>
      <c r="T144" s="111">
        <f t="shared" si="51"/>
        <v>0.95140236575854886</v>
      </c>
      <c r="U144" s="111">
        <f t="shared" si="51"/>
        <v>0.94759228645420546</v>
      </c>
      <c r="V144" s="111">
        <f t="shared" si="51"/>
        <v>0.94715340904228129</v>
      </c>
      <c r="W144" s="111">
        <f t="shared" ref="W144:Y144" si="52">IF(W125=0,"",W125/W106)</f>
        <v>0.93747118372008242</v>
      </c>
      <c r="X144" s="111">
        <f t="shared" si="52"/>
        <v>0.96954038103115603</v>
      </c>
      <c r="Y144" s="111">
        <f t="shared" si="52"/>
        <v>0.94505272901826876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0.56410008667746692</v>
      </c>
      <c r="C145" s="112">
        <f t="shared" si="53"/>
        <v>0.5677060809210952</v>
      </c>
      <c r="D145" s="112">
        <f t="shared" si="53"/>
        <v>0.57007442501226124</v>
      </c>
      <c r="E145" s="112">
        <f t="shared" si="53"/>
        <v>0.57433528826049418</v>
      </c>
      <c r="F145" s="112">
        <f t="shared" si="53"/>
        <v>0.57989965363802654</v>
      </c>
      <c r="G145" s="112">
        <f t="shared" si="53"/>
        <v>0.58548793764908891</v>
      </c>
      <c r="H145" s="112">
        <f t="shared" si="53"/>
        <v>0.59068222904499101</v>
      </c>
      <c r="I145" s="112">
        <f t="shared" si="53"/>
        <v>0.59376695414586922</v>
      </c>
      <c r="J145" s="112">
        <f t="shared" si="53"/>
        <v>0.59726848010062183</v>
      </c>
      <c r="K145" s="112">
        <f t="shared" si="53"/>
        <v>0.60043370365752802</v>
      </c>
      <c r="L145" s="112">
        <f t="shared" si="53"/>
        <v>0.60437819061694376</v>
      </c>
      <c r="M145" s="112">
        <f t="shared" si="53"/>
        <v>0.60761511423852843</v>
      </c>
      <c r="N145" s="112">
        <f t="shared" si="53"/>
        <v>0.61405903407659823</v>
      </c>
      <c r="O145" s="112">
        <f t="shared" si="53"/>
        <v>0.62279666730211447</v>
      </c>
      <c r="P145" s="112">
        <f t="shared" si="53"/>
        <v>0.62794205917053092</v>
      </c>
      <c r="Q145" s="112">
        <f t="shared" si="53"/>
        <v>0.64360041223653541</v>
      </c>
      <c r="R145" s="112">
        <f t="shared" ref="R145:V145" si="54">IF(R126=0,"",R126/R107)</f>
        <v>0.6661083648613918</v>
      </c>
      <c r="S145" s="112">
        <f t="shared" si="54"/>
        <v>0.68961811663672745</v>
      </c>
      <c r="T145" s="112">
        <f t="shared" si="54"/>
        <v>0.71097448353997583</v>
      </c>
      <c r="U145" s="112">
        <f t="shared" si="54"/>
        <v>0.72710653809133474</v>
      </c>
      <c r="V145" s="112">
        <f t="shared" si="54"/>
        <v>0.74385175260368441</v>
      </c>
      <c r="W145" s="112">
        <f t="shared" ref="W145:Y145" si="55">IF(W126=0,"",W126/W107)</f>
        <v>0.76369121646597471</v>
      </c>
      <c r="X145" s="112">
        <f t="shared" si="55"/>
        <v>0.77561901321631899</v>
      </c>
      <c r="Y145" s="112">
        <f t="shared" si="55"/>
        <v>0.77740903530500305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0.63638053770781355</v>
      </c>
      <c r="C147" s="112">
        <f t="shared" si="59"/>
        <v>0.63909332098106597</v>
      </c>
      <c r="D147" s="112">
        <f t="shared" si="59"/>
        <v>0.64217707092511944</v>
      </c>
      <c r="E147" s="112">
        <f t="shared" si="59"/>
        <v>0.6453267472835531</v>
      </c>
      <c r="F147" s="112">
        <f t="shared" si="59"/>
        <v>0.64886200535996208</v>
      </c>
      <c r="G147" s="112">
        <f t="shared" si="59"/>
        <v>0.65350875439430378</v>
      </c>
      <c r="H147" s="112">
        <f t="shared" si="59"/>
        <v>0.65838042283480414</v>
      </c>
      <c r="I147" s="112">
        <f t="shared" si="59"/>
        <v>0.66062800244047759</v>
      </c>
      <c r="J147" s="112">
        <f t="shared" si="59"/>
        <v>0.66146570858837772</v>
      </c>
      <c r="K147" s="112">
        <f t="shared" si="59"/>
        <v>0.66255888636010751</v>
      </c>
      <c r="L147" s="112">
        <f t="shared" si="59"/>
        <v>0.66371216613163286</v>
      </c>
      <c r="M147" s="112">
        <f t="shared" si="59"/>
        <v>0.66578571813135068</v>
      </c>
      <c r="N147" s="112">
        <f t="shared" si="59"/>
        <v>0.66975872580121953</v>
      </c>
      <c r="O147" s="112">
        <f t="shared" si="59"/>
        <v>0.67655262728226095</v>
      </c>
      <c r="P147" s="112">
        <f t="shared" si="59"/>
        <v>0.68194934518017525</v>
      </c>
      <c r="Q147" s="112">
        <f t="shared" si="59"/>
        <v>0.689591563739964</v>
      </c>
      <c r="R147" s="112">
        <f t="shared" ref="R147:V147" si="60">IF(R128=0,"",R128/R109)</f>
        <v>0.69665231056499421</v>
      </c>
      <c r="S147" s="112">
        <f t="shared" si="60"/>
        <v>0.70454624727554416</v>
      </c>
      <c r="T147" s="112">
        <f t="shared" si="60"/>
        <v>0.71456288236752485</v>
      </c>
      <c r="U147" s="112">
        <f t="shared" si="60"/>
        <v>0.7264864848147532</v>
      </c>
      <c r="V147" s="112">
        <f t="shared" si="60"/>
        <v>0.73802035735147209</v>
      </c>
      <c r="W147" s="112">
        <f t="shared" ref="W147:Y147" si="61">IF(W128=0,"",W128/W109)</f>
        <v>0.74518946503004668</v>
      </c>
      <c r="X147" s="112">
        <f t="shared" si="61"/>
        <v>0.7497917250583841</v>
      </c>
      <c r="Y147" s="112">
        <f t="shared" si="61"/>
        <v>0.75409145527878618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0.90501139537147524</v>
      </c>
      <c r="C148" s="113">
        <f t="shared" si="62"/>
        <v>0.91777485101659195</v>
      </c>
      <c r="D148" s="113">
        <f t="shared" si="62"/>
        <v>0.90661020020080285</v>
      </c>
      <c r="E148" s="113">
        <f t="shared" si="62"/>
        <v>0.92198875607813502</v>
      </c>
      <c r="F148" s="113">
        <f t="shared" si="62"/>
        <v>0.90621489594729443</v>
      </c>
      <c r="G148" s="113">
        <f t="shared" si="62"/>
        <v>0.92224914984762485</v>
      </c>
      <c r="H148" s="113">
        <f t="shared" si="62"/>
        <v>0.92491037526239439</v>
      </c>
      <c r="I148" s="113">
        <f t="shared" si="62"/>
        <v>0.93052012310626342</v>
      </c>
      <c r="J148" s="113">
        <f t="shared" si="62"/>
        <v>0.91412886305346108</v>
      </c>
      <c r="K148" s="113">
        <f t="shared" si="62"/>
        <v>0.9311263953837291</v>
      </c>
      <c r="L148" s="113">
        <f t="shared" si="62"/>
        <v>0.93478455469426924</v>
      </c>
      <c r="M148" s="113">
        <f t="shared" si="62"/>
        <v>0.92016421235172241</v>
      </c>
      <c r="N148" s="113">
        <f t="shared" si="62"/>
        <v>0.94184437451587932</v>
      </c>
      <c r="O148" s="113">
        <f t="shared" si="62"/>
        <v>0.94644681948356446</v>
      </c>
      <c r="P148" s="113">
        <f t="shared" si="62"/>
        <v>0.91444808129633404</v>
      </c>
      <c r="Q148" s="113">
        <f t="shared" si="62"/>
        <v>0.94470396887714647</v>
      </c>
      <c r="R148" s="113">
        <f t="shared" ref="R148:V148" si="63">IF(R129=0,"",R129/R110)</f>
        <v>0.94952754808188422</v>
      </c>
      <c r="S148" s="113">
        <f t="shared" si="63"/>
        <v>0.94734042346500802</v>
      </c>
      <c r="T148" s="113">
        <f t="shared" si="63"/>
        <v>0.95411069814494931</v>
      </c>
      <c r="U148" s="113">
        <f t="shared" si="63"/>
        <v>0.94817139530784567</v>
      </c>
      <c r="V148" s="113">
        <f t="shared" si="63"/>
        <v>0.94578454771849596</v>
      </c>
      <c r="W148" s="113">
        <f t="shared" ref="W148:Y148" si="64">IF(W129=0,"",W129/W110)</f>
        <v>0.9397449311599696</v>
      </c>
      <c r="X148" s="113">
        <f t="shared" si="64"/>
        <v>0.99717317405032069</v>
      </c>
      <c r="Y148" s="113">
        <f t="shared" si="64"/>
        <v>0.95263689434123566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0.63638053770781355</v>
      </c>
      <c r="C149" s="111">
        <f t="shared" si="65"/>
        <v>0.64034270044206132</v>
      </c>
      <c r="D149" s="111">
        <f t="shared" si="65"/>
        <v>0.64433453178253608</v>
      </c>
      <c r="E149" s="111">
        <f t="shared" si="65"/>
        <v>0.64822490779971864</v>
      </c>
      <c r="F149" s="111">
        <f t="shared" si="65"/>
        <v>0.65164807108953404</v>
      </c>
      <c r="G149" s="111">
        <f t="shared" si="65"/>
        <v>0.65726096699419279</v>
      </c>
      <c r="H149" s="111">
        <f t="shared" si="65"/>
        <v>0.66014981186945276</v>
      </c>
      <c r="I149" s="111">
        <f t="shared" si="65"/>
        <v>0.66194456446401295</v>
      </c>
      <c r="J149" s="111">
        <f t="shared" si="65"/>
        <v>0.66352679543823401</v>
      </c>
      <c r="K149" s="111">
        <f t="shared" si="65"/>
        <v>0.66473521270606872</v>
      </c>
      <c r="L149" s="111">
        <f t="shared" si="65"/>
        <v>0.66650725788516496</v>
      </c>
      <c r="M149" s="111">
        <f t="shared" si="65"/>
        <v>0.66741469632363859</v>
      </c>
      <c r="N149" s="111">
        <f t="shared" si="65"/>
        <v>0.67069444139915801</v>
      </c>
      <c r="O149" s="111">
        <f t="shared" si="65"/>
        <v>0.67692868944733164</v>
      </c>
      <c r="P149" s="111">
        <f t="shared" si="65"/>
        <v>0.68390286414792356</v>
      </c>
      <c r="Q149" s="111">
        <f t="shared" si="65"/>
        <v>0.69051631154301485</v>
      </c>
      <c r="R149" s="111">
        <f t="shared" ref="R149:V149" si="66">IF(R130=0,"",R130/R111)</f>
        <v>0.70069849800779238</v>
      </c>
      <c r="S149" s="111">
        <f t="shared" si="66"/>
        <v>0.71076955230153838</v>
      </c>
      <c r="T149" s="111">
        <f t="shared" si="66"/>
        <v>0.72084451316639508</v>
      </c>
      <c r="U149" s="111">
        <f t="shared" si="66"/>
        <v>0.73083816483548802</v>
      </c>
      <c r="V149" s="111">
        <f t="shared" si="66"/>
        <v>0.74280030903712402</v>
      </c>
      <c r="W149" s="111">
        <f t="shared" ref="W149:Y149" si="67">IF(W130=0,"",W130/W111)</f>
        <v>0.7568245940889905</v>
      </c>
      <c r="X149" s="111">
        <f t="shared" si="67"/>
        <v>0.76643716135806605</v>
      </c>
      <c r="Y149" s="111">
        <f t="shared" si="67"/>
        <v>0.7777275093966175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0.6954516247184882</v>
      </c>
      <c r="C151" s="124">
        <f t="shared" si="71"/>
        <v>0.70070228207141239</v>
      </c>
      <c r="D151" s="124">
        <f t="shared" si="71"/>
        <v>0.70254627572171957</v>
      </c>
      <c r="E151" s="124">
        <f t="shared" si="71"/>
        <v>0.70082702078899084</v>
      </c>
      <c r="F151" s="124">
        <f t="shared" si="71"/>
        <v>0.70673895906074002</v>
      </c>
      <c r="G151" s="124">
        <f t="shared" si="71"/>
        <v>0.70682524411347469</v>
      </c>
      <c r="H151" s="124">
        <f t="shared" si="71"/>
        <v>0.71797346730471656</v>
      </c>
      <c r="I151" s="124">
        <f t="shared" si="71"/>
        <v>0.72182881450511116</v>
      </c>
      <c r="J151" s="124">
        <f t="shared" si="71"/>
        <v>0.71423719831212573</v>
      </c>
      <c r="K151" s="124">
        <f t="shared" si="71"/>
        <v>0.71628994845386129</v>
      </c>
      <c r="L151" s="124">
        <f t="shared" si="71"/>
        <v>0.71538668839813591</v>
      </c>
      <c r="M151" s="124">
        <f t="shared" si="71"/>
        <v>0.7158915990097553</v>
      </c>
      <c r="N151" s="124">
        <f t="shared" si="71"/>
        <v>0.71555654995803286</v>
      </c>
      <c r="O151" s="124">
        <f t="shared" si="71"/>
        <v>0.72258853631982012</v>
      </c>
      <c r="P151" s="124">
        <f t="shared" si="71"/>
        <v>0.71506449820169937</v>
      </c>
      <c r="Q151" s="124">
        <f t="shared" si="71"/>
        <v>0.72462925879048024</v>
      </c>
      <c r="R151" s="124">
        <f t="shared" ref="R151:V151" si="72">IF(R132=0,"",R132/R113)</f>
        <v>0.7266214686095297</v>
      </c>
      <c r="S151" s="124">
        <f t="shared" si="72"/>
        <v>0.73772626387498941</v>
      </c>
      <c r="T151" s="124">
        <f t="shared" si="72"/>
        <v>0.74275167386913132</v>
      </c>
      <c r="U151" s="124">
        <f t="shared" si="72"/>
        <v>0.75177277773813</v>
      </c>
      <c r="V151" s="124">
        <f t="shared" si="72"/>
        <v>0.76057861474311284</v>
      </c>
      <c r="W151" s="124">
        <f t="shared" ref="W151:Y151" si="73">IF(W132=0,"",W132/W113)</f>
        <v>0.76608285158821299</v>
      </c>
      <c r="X151" s="124">
        <f t="shared" si="73"/>
        <v>0.75659944184585193</v>
      </c>
      <c r="Y151" s="124">
        <f t="shared" si="73"/>
        <v>0.76716169477412455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0.61638522392091488</v>
      </c>
      <c r="C152" s="111">
        <f t="shared" si="74"/>
        <v>0.61701225050792841</v>
      </c>
      <c r="D152" s="111">
        <f t="shared" si="74"/>
        <v>0.61775479589133309</v>
      </c>
      <c r="E152" s="111">
        <f t="shared" si="74"/>
        <v>0.6187157502773295</v>
      </c>
      <c r="F152" s="111">
        <f t="shared" si="74"/>
        <v>0.61977865491155393</v>
      </c>
      <c r="G152" s="111">
        <f t="shared" si="74"/>
        <v>0.62093504264119392</v>
      </c>
      <c r="H152" s="111">
        <f t="shared" si="74"/>
        <v>0.62234341758693767</v>
      </c>
      <c r="I152" s="111">
        <f t="shared" si="74"/>
        <v>0.62301036228820894</v>
      </c>
      <c r="J152" s="111">
        <f t="shared" si="74"/>
        <v>0.62310163092211746</v>
      </c>
      <c r="K152" s="111">
        <f t="shared" si="74"/>
        <v>0.62318407108438201</v>
      </c>
      <c r="L152" s="111">
        <f t="shared" si="74"/>
        <v>0.62326635544393427</v>
      </c>
      <c r="M152" s="111">
        <f t="shared" si="74"/>
        <v>0.62335315162149751</v>
      </c>
      <c r="N152" s="111">
        <f t="shared" si="74"/>
        <v>0.62345391024261354</v>
      </c>
      <c r="O152" s="111">
        <f t="shared" si="74"/>
        <v>0.62353448497560493</v>
      </c>
      <c r="P152" s="111">
        <f t="shared" si="74"/>
        <v>0.6235865987832423</v>
      </c>
      <c r="Q152" s="111">
        <f t="shared" si="74"/>
        <v>0.62366281135647106</v>
      </c>
      <c r="R152" s="111">
        <f t="shared" ref="R152:V152" si="75">IF(R133=0,"",R133/R114)</f>
        <v>0.62386534244385661</v>
      </c>
      <c r="S152" s="111">
        <f t="shared" si="75"/>
        <v>0.62412968748722986</v>
      </c>
      <c r="T152" s="111">
        <f t="shared" si="75"/>
        <v>0.6246262122206464</v>
      </c>
      <c r="U152" s="111">
        <f t="shared" si="75"/>
        <v>0.625289237690693</v>
      </c>
      <c r="V152" s="111">
        <f t="shared" si="75"/>
        <v>0.62616542176373913</v>
      </c>
      <c r="W152" s="111">
        <f t="shared" ref="W152:Y152" si="76">IF(W133=0,"",W133/W114)</f>
        <v>0.62696206501146801</v>
      </c>
      <c r="X152" s="111">
        <f t="shared" si="76"/>
        <v>0.6277175427599293</v>
      </c>
      <c r="Y152" s="111">
        <f t="shared" si="76"/>
        <v>0.62829977723820385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0.76198187868727563</v>
      </c>
      <c r="C153" s="45">
        <f t="shared" si="77"/>
        <v>0.76373377752541471</v>
      </c>
      <c r="D153" s="45">
        <f t="shared" si="77"/>
        <v>0.76550470322294406</v>
      </c>
      <c r="E153" s="45">
        <f t="shared" si="77"/>
        <v>0.76743109882935479</v>
      </c>
      <c r="F153" s="45">
        <f t="shared" si="77"/>
        <v>0.76998837684150179</v>
      </c>
      <c r="G153" s="45">
        <f t="shared" si="77"/>
        <v>0.77346551412808306</v>
      </c>
      <c r="H153" s="45">
        <f t="shared" si="77"/>
        <v>0.77742969064659873</v>
      </c>
      <c r="I153" s="45">
        <f t="shared" si="77"/>
        <v>0.77942686917634973</v>
      </c>
      <c r="J153" s="45">
        <f t="shared" si="77"/>
        <v>0.78016319661605804</v>
      </c>
      <c r="K153" s="45">
        <f t="shared" si="77"/>
        <v>0.78135072216645773</v>
      </c>
      <c r="L153" s="45">
        <f t="shared" si="77"/>
        <v>0.78261405928450134</v>
      </c>
      <c r="M153" s="45">
        <f t="shared" si="77"/>
        <v>0.78428858861014816</v>
      </c>
      <c r="N153" s="45">
        <f t="shared" si="77"/>
        <v>0.78676356395223457</v>
      </c>
      <c r="O153" s="45">
        <f t="shared" si="77"/>
        <v>0.79055123311015563</v>
      </c>
      <c r="P153" s="45">
        <f t="shared" si="77"/>
        <v>0.79322668270867391</v>
      </c>
      <c r="Q153" s="45">
        <f t="shared" si="77"/>
        <v>0.797224829701356</v>
      </c>
      <c r="R153" s="45">
        <f t="shared" ref="R153:V153" si="78">IF(R134=0,"",R134/R115)</f>
        <v>0.80238614679466369</v>
      </c>
      <c r="S153" s="45">
        <f t="shared" si="78"/>
        <v>0.81026372618717424</v>
      </c>
      <c r="T153" s="45">
        <f t="shared" si="78"/>
        <v>0.82000953228103957</v>
      </c>
      <c r="U153" s="45">
        <f t="shared" si="78"/>
        <v>0.83211482946305926</v>
      </c>
      <c r="V153" s="45">
        <f t="shared" si="78"/>
        <v>0.84414493324315854</v>
      </c>
      <c r="W153" s="45">
        <f t="shared" ref="W153:Y153" si="79">IF(W134=0,"",W134/W115)</f>
        <v>0.85603982373422427</v>
      </c>
      <c r="X153" s="45">
        <f t="shared" si="79"/>
        <v>0.86514196640586494</v>
      </c>
      <c r="Y153" s="45">
        <f t="shared" si="79"/>
        <v>0.87689790644387267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2982.5910203647554</v>
      </c>
      <c r="C155" s="117">
        <f t="shared" si="80"/>
        <v>2925.0220245941341</v>
      </c>
      <c r="D155" s="117">
        <f t="shared" si="80"/>
        <v>2800.1197687337399</v>
      </c>
      <c r="E155" s="117">
        <f t="shared" si="80"/>
        <v>2942.5797834727782</v>
      </c>
      <c r="F155" s="117">
        <f t="shared" si="80"/>
        <v>2703.502446132582</v>
      </c>
      <c r="G155" s="117">
        <f t="shared" si="80"/>
        <v>2905.2142131865362</v>
      </c>
      <c r="H155" s="117">
        <f t="shared" si="80"/>
        <v>2586.8661995612078</v>
      </c>
      <c r="I155" s="117">
        <f t="shared" si="80"/>
        <v>2497.3661231430256</v>
      </c>
      <c r="J155" s="117">
        <f t="shared" si="80"/>
        <v>2782.0234291460483</v>
      </c>
      <c r="K155" s="117">
        <f t="shared" si="80"/>
        <v>2601.8355563758014</v>
      </c>
      <c r="L155" s="117">
        <f t="shared" si="80"/>
        <v>2540.3424202110123</v>
      </c>
      <c r="M155" s="117">
        <f t="shared" si="80"/>
        <v>2122.7343871629278</v>
      </c>
      <c r="N155" s="117">
        <f t="shared" si="80"/>
        <v>2154.7128608509602</v>
      </c>
      <c r="O155" s="117">
        <f t="shared" si="80"/>
        <v>2171.702549186879</v>
      </c>
      <c r="P155" s="117">
        <f t="shared" si="80"/>
        <v>1913.8063583983333</v>
      </c>
      <c r="Q155" s="117">
        <f t="shared" si="80"/>
        <v>1960.2230639668144</v>
      </c>
      <c r="R155" s="117">
        <f t="shared" ref="R155:V155" si="81">R156+R159+R161+R170</f>
        <v>2018.6801725411494</v>
      </c>
      <c r="S155" s="117">
        <f t="shared" si="81"/>
        <v>2051.9909418737907</v>
      </c>
      <c r="T155" s="117">
        <f t="shared" si="81"/>
        <v>1951.3054389034753</v>
      </c>
      <c r="U155" s="117">
        <f t="shared" si="81"/>
        <v>1978.176800807491</v>
      </c>
      <c r="V155" s="117">
        <f t="shared" si="81"/>
        <v>1923.9905317228213</v>
      </c>
      <c r="W155" s="117">
        <f t="shared" ref="W155:Y155" si="82">W156+W159+W161+W170</f>
        <v>2071.7079399459435</v>
      </c>
      <c r="X155" s="117">
        <f t="shared" si="82"/>
        <v>1857.4283851452694</v>
      </c>
      <c r="Y155" s="117">
        <f t="shared" si="82"/>
        <v>1834.7292802993854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2599.6229557960755</v>
      </c>
      <c r="C156" s="122">
        <f t="shared" si="83"/>
        <v>2564.7656739375461</v>
      </c>
      <c r="D156" s="122">
        <f t="shared" si="83"/>
        <v>2474.2886610732335</v>
      </c>
      <c r="E156" s="122">
        <f t="shared" si="83"/>
        <v>2649.626596440562</v>
      </c>
      <c r="F156" s="122">
        <f t="shared" si="83"/>
        <v>2402.375687605077</v>
      </c>
      <c r="G156" s="122">
        <f t="shared" si="83"/>
        <v>2666.7824930111024</v>
      </c>
      <c r="H156" s="122">
        <f t="shared" si="83"/>
        <v>2395.2044626412212</v>
      </c>
      <c r="I156" s="122">
        <f t="shared" si="83"/>
        <v>2345.8452032269415</v>
      </c>
      <c r="J156" s="122">
        <f t="shared" si="83"/>
        <v>2636.5491493487634</v>
      </c>
      <c r="K156" s="122">
        <f t="shared" si="83"/>
        <v>2463.7644948877773</v>
      </c>
      <c r="L156" s="122">
        <f t="shared" si="83"/>
        <v>2405.2392735079202</v>
      </c>
      <c r="M156" s="122">
        <f t="shared" si="83"/>
        <v>1982.591898644394</v>
      </c>
      <c r="N156" s="122">
        <f t="shared" si="83"/>
        <v>2033.5343679531995</v>
      </c>
      <c r="O156" s="122">
        <f t="shared" si="83"/>
        <v>2057.4256176799167</v>
      </c>
      <c r="P156" s="122">
        <f t="shared" si="83"/>
        <v>1807.6856042577635</v>
      </c>
      <c r="Q156" s="122">
        <f t="shared" si="83"/>
        <v>1859.2487186399992</v>
      </c>
      <c r="R156" s="122">
        <f t="shared" ref="R156:V156" si="84">SUM(R157:R158)</f>
        <v>1915.7015374800003</v>
      </c>
      <c r="S156" s="122">
        <f t="shared" si="84"/>
        <v>1945.9728033599993</v>
      </c>
      <c r="T156" s="122">
        <f t="shared" si="84"/>
        <v>1842.8869391200001</v>
      </c>
      <c r="U156" s="122">
        <f t="shared" si="84"/>
        <v>1872.3888645599989</v>
      </c>
      <c r="V156" s="122">
        <f t="shared" si="84"/>
        <v>1818.5805919599977</v>
      </c>
      <c r="W156" s="122">
        <f t="shared" ref="W156:Y156" si="85">SUM(W157:W158)</f>
        <v>1972.0932502799978</v>
      </c>
      <c r="X156" s="122">
        <f t="shared" si="85"/>
        <v>1763.8433359199971</v>
      </c>
      <c r="Y156" s="122">
        <f t="shared" si="85"/>
        <v>1740.1929763600026</v>
      </c>
      <c r="DA156" s="130" t="s">
        <v>2097</v>
      </c>
    </row>
    <row r="157" spans="1:105" ht="12" customHeight="1" x14ac:dyDescent="0.25">
      <c r="A157" s="97" t="s">
        <v>74</v>
      </c>
      <c r="B157" s="98">
        <v>2599.6229557960755</v>
      </c>
      <c r="C157" s="98">
        <v>2564.7656739375461</v>
      </c>
      <c r="D157" s="98">
        <v>2474.2886610732335</v>
      </c>
      <c r="E157" s="98">
        <v>2649.626596440562</v>
      </c>
      <c r="F157" s="98">
        <v>2402.375687605077</v>
      </c>
      <c r="G157" s="98">
        <v>2666.7824930111024</v>
      </c>
      <c r="H157" s="98">
        <v>2395.2044626412212</v>
      </c>
      <c r="I157" s="98">
        <v>2345.8452032269415</v>
      </c>
      <c r="J157" s="98">
        <v>2636.5491493487634</v>
      </c>
      <c r="K157" s="98">
        <v>2463.7644948877773</v>
      </c>
      <c r="L157" s="98">
        <v>2405.2392735079202</v>
      </c>
      <c r="M157" s="98">
        <v>1982.591898644394</v>
      </c>
      <c r="N157" s="98">
        <v>2033.5343679531995</v>
      </c>
      <c r="O157" s="98">
        <v>2057.4256176799167</v>
      </c>
      <c r="P157" s="98">
        <v>1807.6856042577635</v>
      </c>
      <c r="Q157" s="98">
        <v>1859.2487186399992</v>
      </c>
      <c r="R157" s="98">
        <v>1915.7015374800003</v>
      </c>
      <c r="S157" s="98">
        <v>1945.9728033599993</v>
      </c>
      <c r="T157" s="98">
        <v>1842.8869391200001</v>
      </c>
      <c r="U157" s="98">
        <v>1872.3888645599989</v>
      </c>
      <c r="V157" s="98">
        <v>1818.5805919599977</v>
      </c>
      <c r="W157" s="98">
        <v>1972.0932502799978</v>
      </c>
      <c r="X157" s="98">
        <v>1763.8433359199971</v>
      </c>
      <c r="Y157" s="98">
        <v>1740.1929763600026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275.41965581349336</v>
      </c>
      <c r="C161" s="122">
        <v>261.85537735867615</v>
      </c>
      <c r="D161" s="122">
        <v>232.62062049540251</v>
      </c>
      <c r="E161" s="122">
        <v>206.42165669910582</v>
      </c>
      <c r="F161" s="122">
        <v>213.15033474914293</v>
      </c>
      <c r="G161" s="122">
        <v>162.91173125126184</v>
      </c>
      <c r="H161" s="122">
        <v>125.58277264118311</v>
      </c>
      <c r="I161" s="122">
        <v>94.674386202591663</v>
      </c>
      <c r="J161" s="122">
        <v>85.494287637344073</v>
      </c>
      <c r="K161" s="122">
        <v>81.997726680618825</v>
      </c>
      <c r="L161" s="122">
        <v>82.776242771077989</v>
      </c>
      <c r="M161" s="122">
        <v>89.253671478755578</v>
      </c>
      <c r="N161" s="122">
        <v>77.137154643676865</v>
      </c>
      <c r="O161" s="122">
        <v>70.212222826455474</v>
      </c>
      <c r="P161" s="122">
        <v>60.539281043007158</v>
      </c>
      <c r="Q161" s="122">
        <v>58.923815532364216</v>
      </c>
      <c r="R161" s="122">
        <v>60.119602572528215</v>
      </c>
      <c r="S161" s="122">
        <v>61.495257641326489</v>
      </c>
      <c r="T161" s="122">
        <v>62.750595736752437</v>
      </c>
      <c r="U161" s="122">
        <v>60.8269360404284</v>
      </c>
      <c r="V161" s="122">
        <v>60.459900626944595</v>
      </c>
      <c r="W161" s="122">
        <v>57.09310407574398</v>
      </c>
      <c r="X161" s="122">
        <v>53.496955786719511</v>
      </c>
      <c r="Y161" s="122">
        <v>53.853274491822063</v>
      </c>
      <c r="DA161" s="130" t="s">
        <v>2102</v>
      </c>
    </row>
    <row r="162" spans="1:105" ht="12" customHeight="1" x14ac:dyDescent="0.25">
      <c r="A162" s="97" t="s">
        <v>141</v>
      </c>
      <c r="B162" s="98">
        <v>275.41066180792103</v>
      </c>
      <c r="C162" s="98">
        <v>261.84733036570577</v>
      </c>
      <c r="D162" s="98">
        <v>232.61198369248075</v>
      </c>
      <c r="E162" s="98">
        <v>206.41451067702721</v>
      </c>
      <c r="F162" s="98">
        <v>213.13947569347098</v>
      </c>
      <c r="G162" s="98">
        <v>162.90248200365426</v>
      </c>
      <c r="H162" s="98">
        <v>125.57383309627255</v>
      </c>
      <c r="I162" s="98">
        <v>94.665887540741295</v>
      </c>
      <c r="J162" s="98">
        <v>85.480196412054113</v>
      </c>
      <c r="K162" s="98">
        <v>81.98322879237783</v>
      </c>
      <c r="L162" s="98">
        <v>82.755658438552814</v>
      </c>
      <c r="M162" s="98">
        <v>89.222208512999671</v>
      </c>
      <c r="N162" s="98">
        <v>77.112633705549356</v>
      </c>
      <c r="O162" s="98">
        <v>70.187324436184667</v>
      </c>
      <c r="P162" s="98">
        <v>60.502085133243035</v>
      </c>
      <c r="Q162" s="98">
        <v>58.898339862787175</v>
      </c>
      <c r="R162" s="98">
        <v>60.092480592009444</v>
      </c>
      <c r="S162" s="98">
        <v>61.462070738204297</v>
      </c>
      <c r="T162" s="98">
        <v>62.717861886789763</v>
      </c>
      <c r="U162" s="98">
        <v>60.787943453085894</v>
      </c>
      <c r="V162" s="98">
        <v>60.414341131877251</v>
      </c>
      <c r="W162" s="98">
        <v>56.999256058674909</v>
      </c>
      <c r="X162" s="98">
        <v>53.401469150915645</v>
      </c>
      <c r="Y162" s="98">
        <v>53.686770003424712</v>
      </c>
      <c r="DA162" s="63" t="s">
        <v>2103</v>
      </c>
    </row>
    <row r="163" spans="1:105" ht="12" customHeight="1" x14ac:dyDescent="0.25">
      <c r="A163" s="97" t="s">
        <v>140</v>
      </c>
      <c r="B163" s="98">
        <v>8.994005572324177E-3</v>
      </c>
      <c r="C163" s="98">
        <v>8.0469929704052867E-3</v>
      </c>
      <c r="D163" s="98">
        <v>8.6368029217707247E-3</v>
      </c>
      <c r="E163" s="98">
        <v>7.1460220786049751E-3</v>
      </c>
      <c r="F163" s="98">
        <v>1.0859055671934058E-2</v>
      </c>
      <c r="G163" s="98">
        <v>9.2492476075887401E-3</v>
      </c>
      <c r="H163" s="98">
        <v>8.9395449105646504E-3</v>
      </c>
      <c r="I163" s="98">
        <v>8.4986618503623997E-3</v>
      </c>
      <c r="J163" s="98">
        <v>1.4091225289964811E-2</v>
      </c>
      <c r="K163" s="98">
        <v>1.4497888241001542E-2</v>
      </c>
      <c r="L163" s="98">
        <v>2.0584332525171504E-2</v>
      </c>
      <c r="M163" s="98">
        <v>3.1462965755900296E-2</v>
      </c>
      <c r="N163" s="98">
        <v>2.4520938127515868E-2</v>
      </c>
      <c r="O163" s="98">
        <v>2.4898390270805613E-2</v>
      </c>
      <c r="P163" s="98">
        <v>3.7195909764119579E-2</v>
      </c>
      <c r="Q163" s="98">
        <v>2.5475669577040803E-2</v>
      </c>
      <c r="R163" s="98">
        <v>2.7121980518774125E-2</v>
      </c>
      <c r="S163" s="98">
        <v>3.318690312218979E-2</v>
      </c>
      <c r="T163" s="98">
        <v>3.2733849962672069E-2</v>
      </c>
      <c r="U163" s="98">
        <v>3.8992587342507413E-2</v>
      </c>
      <c r="V163" s="98">
        <v>4.5559495067341402E-2</v>
      </c>
      <c r="W163" s="98">
        <v>9.3848017069071463E-2</v>
      </c>
      <c r="X163" s="98">
        <v>9.5486635803864947E-2</v>
      </c>
      <c r="Y163" s="98">
        <v>0.16650448839735216</v>
      </c>
      <c r="DA163" s="63" t="s">
        <v>2104</v>
      </c>
    </row>
    <row r="164" spans="1:105" ht="12" customHeight="1" x14ac:dyDescent="0.25">
      <c r="A164" s="100" t="s">
        <v>50</v>
      </c>
      <c r="B164" s="101">
        <v>8.994005572324177E-3</v>
      </c>
      <c r="C164" s="101">
        <v>8.0469929704052867E-3</v>
      </c>
      <c r="D164" s="101">
        <v>8.6368029217707247E-3</v>
      </c>
      <c r="E164" s="101">
        <v>7.1460220786049751E-3</v>
      </c>
      <c r="F164" s="101">
        <v>1.0859055671934058E-2</v>
      </c>
      <c r="G164" s="101">
        <v>9.2492476075887401E-3</v>
      </c>
      <c r="H164" s="101">
        <v>8.9395449105646504E-3</v>
      </c>
      <c r="I164" s="101">
        <v>8.4986618503623997E-3</v>
      </c>
      <c r="J164" s="101">
        <v>1.4091225289964811E-2</v>
      </c>
      <c r="K164" s="101">
        <v>1.4497888241001542E-2</v>
      </c>
      <c r="L164" s="101">
        <v>2.0584332525171504E-2</v>
      </c>
      <c r="M164" s="101">
        <v>3.1462965755900296E-2</v>
      </c>
      <c r="N164" s="101">
        <v>2.4520938127515868E-2</v>
      </c>
      <c r="O164" s="101">
        <v>2.4898390270805613E-2</v>
      </c>
      <c r="P164" s="101">
        <v>3.7195909764119579E-2</v>
      </c>
      <c r="Q164" s="101">
        <v>2.5475669577040803E-2</v>
      </c>
      <c r="R164" s="101">
        <v>2.7121980518774125E-2</v>
      </c>
      <c r="S164" s="101">
        <v>3.318690312218979E-2</v>
      </c>
      <c r="T164" s="101">
        <v>3.2733849962672069E-2</v>
      </c>
      <c r="U164" s="101">
        <v>3.8992587342507413E-2</v>
      </c>
      <c r="V164" s="101">
        <v>4.5559495067341402E-2</v>
      </c>
      <c r="W164" s="101">
        <v>9.3848017069071463E-2</v>
      </c>
      <c r="X164" s="101">
        <v>9.5486635803864947E-2</v>
      </c>
      <c r="Y164" s="101">
        <v>0.16650448839735216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107.54840875518671</v>
      </c>
      <c r="C170" s="122">
        <v>98.400973297911449</v>
      </c>
      <c r="D170" s="122">
        <v>93.210487165104269</v>
      </c>
      <c r="E170" s="122">
        <v>86.531530333110339</v>
      </c>
      <c r="F170" s="122">
        <v>87.976423778362033</v>
      </c>
      <c r="G170" s="122">
        <v>75.519988924172168</v>
      </c>
      <c r="H170" s="122">
        <v>66.078964278803383</v>
      </c>
      <c r="I170" s="122">
        <v>56.846533713492619</v>
      </c>
      <c r="J170" s="122">
        <v>59.979992159940863</v>
      </c>
      <c r="K170" s="122">
        <v>56.073334807405594</v>
      </c>
      <c r="L170" s="122">
        <v>52.326903932013956</v>
      </c>
      <c r="M170" s="122">
        <v>50.888817039778061</v>
      </c>
      <c r="N170" s="122">
        <v>44.041338254083499</v>
      </c>
      <c r="O170" s="122">
        <v>44.064708680506762</v>
      </c>
      <c r="P170" s="122">
        <v>45.581473097562487</v>
      </c>
      <c r="Q170" s="122">
        <v>42.050529794450966</v>
      </c>
      <c r="R170" s="122">
        <v>42.859032488620805</v>
      </c>
      <c r="S170" s="122">
        <v>44.522880872465045</v>
      </c>
      <c r="T170" s="122">
        <v>45.66790404672269</v>
      </c>
      <c r="U170" s="122">
        <v>44.961000207063734</v>
      </c>
      <c r="V170" s="122">
        <v>44.950039135879074</v>
      </c>
      <c r="W170" s="122">
        <v>42.52158559020161</v>
      </c>
      <c r="X170" s="122">
        <v>40.088093438552818</v>
      </c>
      <c r="Y170" s="122">
        <v>40.683029447560848</v>
      </c>
      <c r="DA170" s="130" t="s">
        <v>2111</v>
      </c>
    </row>
    <row r="171" spans="1:105" ht="12" customHeight="1" x14ac:dyDescent="0.25">
      <c r="A171" s="97" t="s">
        <v>50</v>
      </c>
      <c r="B171" s="98">
        <v>107.54840875518671</v>
      </c>
      <c r="C171" s="98">
        <v>98.400973297911449</v>
      </c>
      <c r="D171" s="98">
        <v>93.210487165104269</v>
      </c>
      <c r="E171" s="98">
        <v>86.531530333110339</v>
      </c>
      <c r="F171" s="98">
        <v>87.976423778362033</v>
      </c>
      <c r="G171" s="98">
        <v>75.519988924172168</v>
      </c>
      <c r="H171" s="98">
        <v>66.078964278803383</v>
      </c>
      <c r="I171" s="98">
        <v>56.846533713492619</v>
      </c>
      <c r="J171" s="98">
        <v>59.979992159940863</v>
      </c>
      <c r="K171" s="98">
        <v>56.073334807405594</v>
      </c>
      <c r="L171" s="98">
        <v>52.326903932013956</v>
      </c>
      <c r="M171" s="98">
        <v>50.888817039778061</v>
      </c>
      <c r="N171" s="98">
        <v>44.041338254083499</v>
      </c>
      <c r="O171" s="98">
        <v>44.064708680506762</v>
      </c>
      <c r="P171" s="98">
        <v>45.581473097562487</v>
      </c>
      <c r="Q171" s="98">
        <v>42.050529794450966</v>
      </c>
      <c r="R171" s="98">
        <v>42.859032488620805</v>
      </c>
      <c r="S171" s="98">
        <v>44.522880872465045</v>
      </c>
      <c r="T171" s="98">
        <v>45.66790404672269</v>
      </c>
      <c r="U171" s="98">
        <v>44.961000207063734</v>
      </c>
      <c r="V171" s="98">
        <v>44.950039135879074</v>
      </c>
      <c r="W171" s="98">
        <v>42.52158559020161</v>
      </c>
      <c r="X171" s="98">
        <v>40.088093438552818</v>
      </c>
      <c r="Y171" s="98">
        <v>40.683029447560848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12852.561935009018</v>
      </c>
      <c r="C174" s="117">
        <f t="shared" si="87"/>
        <v>13110.00482551423</v>
      </c>
      <c r="D174" s="117">
        <f t="shared" si="87"/>
        <v>13312.57299676705</v>
      </c>
      <c r="E174" s="117">
        <f t="shared" si="87"/>
        <v>14643.730622844838</v>
      </c>
      <c r="F174" s="117">
        <f t="shared" si="87"/>
        <v>14360.786989727963</v>
      </c>
      <c r="G174" s="117">
        <f t="shared" si="87"/>
        <v>15714.917075262008</v>
      </c>
      <c r="H174" s="117">
        <f t="shared" si="87"/>
        <v>14593.579647333905</v>
      </c>
      <c r="I174" s="117">
        <f t="shared" si="87"/>
        <v>14259.344088752117</v>
      </c>
      <c r="J174" s="117">
        <f t="shared" si="87"/>
        <v>15637.826968037069</v>
      </c>
      <c r="K174" s="117">
        <f t="shared" si="87"/>
        <v>15117.077831481789</v>
      </c>
      <c r="L174" s="117">
        <f t="shared" si="87"/>
        <v>15391.871136846819</v>
      </c>
      <c r="M174" s="117">
        <f t="shared" si="87"/>
        <v>13756.602932857919</v>
      </c>
      <c r="N174" s="117">
        <f t="shared" si="87"/>
        <v>14170.706080570135</v>
      </c>
      <c r="O174" s="117">
        <f t="shared" si="87"/>
        <v>14236.23888696332</v>
      </c>
      <c r="P174" s="117">
        <f t="shared" si="87"/>
        <v>12720.485268001572</v>
      </c>
      <c r="Q174" s="117">
        <f t="shared" si="87"/>
        <v>13096.568840062235</v>
      </c>
      <c r="R174" s="117">
        <f t="shared" ref="R174:V174" si="88">R175+R178+R180+R189</f>
        <v>13412.88485897889</v>
      </c>
      <c r="S174" s="117">
        <f t="shared" si="88"/>
        <v>13734.116604966426</v>
      </c>
      <c r="T174" s="117">
        <f t="shared" si="88"/>
        <v>12994.993945646798</v>
      </c>
      <c r="U174" s="117">
        <f t="shared" si="88"/>
        <v>13041.325710997207</v>
      </c>
      <c r="V174" s="117">
        <f t="shared" si="88"/>
        <v>12747.476977496688</v>
      </c>
      <c r="W174" s="117">
        <f t="shared" ref="W174:Y174" si="89">W175+W178+W180+W189</f>
        <v>13553.517687097341</v>
      </c>
      <c r="X174" s="117">
        <f t="shared" si="89"/>
        <v>11962.508829116421</v>
      </c>
      <c r="Y174" s="117">
        <f t="shared" si="89"/>
        <v>11412.658553657642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9951.1614826088262</v>
      </c>
      <c r="C175" s="122">
        <f t="shared" si="90"/>
        <v>10204.272758117551</v>
      </c>
      <c r="D175" s="122">
        <f t="shared" si="90"/>
        <v>10384.584302000272</v>
      </c>
      <c r="E175" s="122">
        <f t="shared" si="90"/>
        <v>11793.356796344759</v>
      </c>
      <c r="F175" s="122">
        <f t="shared" si="90"/>
        <v>11292.993347642028</v>
      </c>
      <c r="G175" s="122">
        <f t="shared" si="90"/>
        <v>12953.871417966804</v>
      </c>
      <c r="H175" s="122">
        <f t="shared" si="90"/>
        <v>11876.387042438286</v>
      </c>
      <c r="I175" s="122">
        <f t="shared" si="90"/>
        <v>11768.955761774814</v>
      </c>
      <c r="J175" s="122">
        <f t="shared" si="90"/>
        <v>13242.91424173359</v>
      </c>
      <c r="K175" s="122">
        <f t="shared" si="90"/>
        <v>12746.868376423896</v>
      </c>
      <c r="L175" s="122">
        <f t="shared" si="90"/>
        <v>12979.114726261734</v>
      </c>
      <c r="M175" s="122">
        <f t="shared" si="90"/>
        <v>11174.962894811077</v>
      </c>
      <c r="N175" s="122">
        <f t="shared" si="90"/>
        <v>11750.203387400936</v>
      </c>
      <c r="O175" s="122">
        <f t="shared" si="90"/>
        <v>11923.527074466547</v>
      </c>
      <c r="P175" s="122">
        <f t="shared" si="90"/>
        <v>10500.95464609702</v>
      </c>
      <c r="Q175" s="122">
        <f t="shared" si="90"/>
        <v>10868.298397487304</v>
      </c>
      <c r="R175" s="122">
        <f t="shared" ref="R175:V175" si="91">SUM(R176:R177)</f>
        <v>11224.942091328714</v>
      </c>
      <c r="S175" s="122">
        <f t="shared" si="91"/>
        <v>11432.155461036631</v>
      </c>
      <c r="T175" s="122">
        <f t="shared" si="91"/>
        <v>10739.322624777307</v>
      </c>
      <c r="U175" s="122">
        <f t="shared" si="91"/>
        <v>10799.74400634473</v>
      </c>
      <c r="V175" s="122">
        <f t="shared" si="91"/>
        <v>10557.583664721331</v>
      </c>
      <c r="W175" s="122">
        <f t="shared" ref="W175:Y175" si="92">SUM(W176:W177)</f>
        <v>11635.619455563507</v>
      </c>
      <c r="X175" s="122">
        <f t="shared" si="92"/>
        <v>10463.069175222678</v>
      </c>
      <c r="Y175" s="122">
        <f t="shared" si="92"/>
        <v>9896.4267139707226</v>
      </c>
      <c r="DA175" s="130" t="s">
        <v>2265</v>
      </c>
    </row>
    <row r="176" spans="1:105" ht="12" customHeight="1" x14ac:dyDescent="0.25">
      <c r="A176" s="97" t="s">
        <v>74</v>
      </c>
      <c r="B176" s="98">
        <v>9833.1167238799044</v>
      </c>
      <c r="C176" s="98">
        <v>10085.962269854808</v>
      </c>
      <c r="D176" s="98">
        <v>10265.211939437053</v>
      </c>
      <c r="E176" s="98">
        <v>11670.51453992701</v>
      </c>
      <c r="F176" s="98">
        <v>11167.745428078162</v>
      </c>
      <c r="G176" s="98">
        <v>12810.830636333629</v>
      </c>
      <c r="H176" s="98">
        <v>11747.639998824814</v>
      </c>
      <c r="I176" s="98">
        <v>11643.814665025939</v>
      </c>
      <c r="J176" s="98">
        <v>13106.078925504538</v>
      </c>
      <c r="K176" s="98">
        <v>12615.170578346206</v>
      </c>
      <c r="L176" s="98">
        <v>12838.401335841239</v>
      </c>
      <c r="M176" s="98">
        <v>11050.841132666023</v>
      </c>
      <c r="N176" s="98">
        <v>11624.890960355364</v>
      </c>
      <c r="O176" s="98">
        <v>11783.793476639941</v>
      </c>
      <c r="P176" s="98">
        <v>10373.868897328613</v>
      </c>
      <c r="Q176" s="98">
        <v>10748.735984198811</v>
      </c>
      <c r="R176" s="98">
        <v>11100.24872642331</v>
      </c>
      <c r="S176" s="98">
        <v>11303.980340435595</v>
      </c>
      <c r="T176" s="98">
        <v>10617.87633276895</v>
      </c>
      <c r="U176" s="98">
        <v>10674.384160963147</v>
      </c>
      <c r="V176" s="98">
        <v>10433.209976456617</v>
      </c>
      <c r="W176" s="98">
        <v>11457.480551200348</v>
      </c>
      <c r="X176" s="98">
        <v>10293.519457535425</v>
      </c>
      <c r="Y176" s="98">
        <v>9740.0402254740093</v>
      </c>
      <c r="DA176" s="63" t="s">
        <v>2266</v>
      </c>
    </row>
    <row r="177" spans="1:105" ht="12" customHeight="1" x14ac:dyDescent="0.25">
      <c r="A177" s="97" t="s">
        <v>53</v>
      </c>
      <c r="B177" s="98">
        <v>118.0447587289222</v>
      </c>
      <c r="C177" s="98">
        <v>118.31048826274369</v>
      </c>
      <c r="D177" s="98">
        <v>119.37236256321894</v>
      </c>
      <c r="E177" s="98">
        <v>122.84225641774974</v>
      </c>
      <c r="F177" s="98">
        <v>125.24791956386623</v>
      </c>
      <c r="G177" s="98">
        <v>143.04078163317502</v>
      </c>
      <c r="H177" s="98">
        <v>128.74704361347136</v>
      </c>
      <c r="I177" s="98">
        <v>125.14109674887494</v>
      </c>
      <c r="J177" s="98">
        <v>136.83531622905136</v>
      </c>
      <c r="K177" s="98">
        <v>131.697798077691</v>
      </c>
      <c r="L177" s="98">
        <v>140.71339042049405</v>
      </c>
      <c r="M177" s="98">
        <v>124.12176214505459</v>
      </c>
      <c r="N177" s="98">
        <v>125.31242704557107</v>
      </c>
      <c r="O177" s="98">
        <v>139.73359782660603</v>
      </c>
      <c r="P177" s="98">
        <v>127.08574876840687</v>
      </c>
      <c r="Q177" s="98">
        <v>119.56241328849399</v>
      </c>
      <c r="R177" s="98">
        <v>124.69336490540405</v>
      </c>
      <c r="S177" s="98">
        <v>128.1751206010365</v>
      </c>
      <c r="T177" s="98">
        <v>121.44629200835698</v>
      </c>
      <c r="U177" s="98">
        <v>125.35984538158309</v>
      </c>
      <c r="V177" s="98">
        <v>124.37368826471297</v>
      </c>
      <c r="W177" s="98">
        <v>178.13890436315918</v>
      </c>
      <c r="X177" s="98">
        <v>169.54971768725278</v>
      </c>
      <c r="Y177" s="98">
        <v>156.38648849671273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31.626442645654123</v>
      </c>
      <c r="C178" s="122">
        <f t="shared" si="93"/>
        <v>40.030037543967723</v>
      </c>
      <c r="D178" s="122">
        <f t="shared" si="93"/>
        <v>33.347224070777919</v>
      </c>
      <c r="E178" s="122">
        <f t="shared" si="93"/>
        <v>96.635646933515474</v>
      </c>
      <c r="F178" s="122">
        <f t="shared" si="93"/>
        <v>37.715098314889175</v>
      </c>
      <c r="G178" s="122">
        <f t="shared" si="93"/>
        <v>39.419566550105621</v>
      </c>
      <c r="H178" s="122">
        <f t="shared" si="93"/>
        <v>53.047670564706941</v>
      </c>
      <c r="I178" s="122">
        <f t="shared" si="93"/>
        <v>53.948308920060612</v>
      </c>
      <c r="J178" s="122">
        <f t="shared" si="93"/>
        <v>74.749166912272358</v>
      </c>
      <c r="K178" s="122">
        <f t="shared" si="93"/>
        <v>85.637119713472529</v>
      </c>
      <c r="L178" s="122">
        <f t="shared" si="93"/>
        <v>71.070828234770715</v>
      </c>
      <c r="M178" s="122">
        <f t="shared" si="93"/>
        <v>86.004902156384915</v>
      </c>
      <c r="N178" s="122">
        <f t="shared" si="93"/>
        <v>145.17096770713496</v>
      </c>
      <c r="O178" s="122">
        <f t="shared" si="93"/>
        <v>84.67706645581157</v>
      </c>
      <c r="P178" s="122">
        <f t="shared" si="93"/>
        <v>62.122846903784996</v>
      </c>
      <c r="Q178" s="122">
        <f t="shared" si="93"/>
        <v>121.31227951841583</v>
      </c>
      <c r="R178" s="122">
        <f t="shared" si="93"/>
        <v>80.953907761066219</v>
      </c>
      <c r="S178" s="122">
        <f t="shared" si="93"/>
        <v>117.76249493608611</v>
      </c>
      <c r="T178" s="122">
        <f t="shared" si="93"/>
        <v>91.199925349632892</v>
      </c>
      <c r="U178" s="122">
        <f t="shared" si="93"/>
        <v>112.7449064458971</v>
      </c>
      <c r="V178" s="122">
        <f t="shared" si="93"/>
        <v>87.936086315136379</v>
      </c>
      <c r="W178" s="122">
        <f t="shared" si="93"/>
        <v>84.42596949855303</v>
      </c>
      <c r="X178" s="122">
        <f t="shared" si="93"/>
        <v>125.39994863038039</v>
      </c>
      <c r="Y178" s="122">
        <f t="shared" si="93"/>
        <v>105.19167711741116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31.626442645654123</v>
      </c>
      <c r="C179" s="98">
        <f>RES_hhdet_fech!C29</f>
        <v>40.030037543967723</v>
      </c>
      <c r="D179" s="98">
        <f>RES_hhdet_fech!D29</f>
        <v>33.347224070777919</v>
      </c>
      <c r="E179" s="98">
        <f>RES_hhdet_fech!E29</f>
        <v>96.635646933515474</v>
      </c>
      <c r="F179" s="98">
        <f>RES_hhdet_fech!F29</f>
        <v>37.715098314889175</v>
      </c>
      <c r="G179" s="98">
        <f>RES_hhdet_fech!G29</f>
        <v>39.419566550105621</v>
      </c>
      <c r="H179" s="98">
        <f>RES_hhdet_fech!H29</f>
        <v>53.047670564706941</v>
      </c>
      <c r="I179" s="98">
        <f>RES_hhdet_fech!I29</f>
        <v>53.948308920060612</v>
      </c>
      <c r="J179" s="98">
        <f>RES_hhdet_fech!J29</f>
        <v>74.749166912272358</v>
      </c>
      <c r="K179" s="98">
        <f>RES_hhdet_fech!K29</f>
        <v>85.637119713472529</v>
      </c>
      <c r="L179" s="98">
        <f>RES_hhdet_fech!L29</f>
        <v>71.070828234770715</v>
      </c>
      <c r="M179" s="98">
        <f>RES_hhdet_fech!M29</f>
        <v>86.004902156384915</v>
      </c>
      <c r="N179" s="98">
        <f>RES_hhdet_fech!N29</f>
        <v>145.17096770713496</v>
      </c>
      <c r="O179" s="98">
        <f>RES_hhdet_fech!O29</f>
        <v>84.67706645581157</v>
      </c>
      <c r="P179" s="98">
        <f>RES_hhdet_fech!P29</f>
        <v>62.122846903784996</v>
      </c>
      <c r="Q179" s="98">
        <f>RES_hhdet_fech!Q29</f>
        <v>121.31227951841583</v>
      </c>
      <c r="R179" s="98">
        <f>RES_hhdet_fech!R29</f>
        <v>80.953907761066219</v>
      </c>
      <c r="S179" s="98">
        <f>RES_hhdet_fech!S29</f>
        <v>117.76249493608611</v>
      </c>
      <c r="T179" s="98">
        <f>RES_hhdet_fech!T29</f>
        <v>91.199925349632892</v>
      </c>
      <c r="U179" s="98">
        <f>RES_hhdet_fech!U29</f>
        <v>112.7449064458971</v>
      </c>
      <c r="V179" s="98">
        <f>RES_hhdet_fech!V29</f>
        <v>87.936086315136379</v>
      </c>
      <c r="W179" s="98">
        <f>RES_hhdet_fech!W29</f>
        <v>84.42596949855303</v>
      </c>
      <c r="X179" s="98">
        <f>RES_hhdet_fech!X29</f>
        <v>125.39994863038039</v>
      </c>
      <c r="Y179" s="98">
        <f>RES_hhdet_fech!Y29</f>
        <v>105.19167711741116</v>
      </c>
      <c r="DA179" s="63" t="s">
        <v>2269</v>
      </c>
    </row>
    <row r="180" spans="1:105" ht="12" customHeight="1" x14ac:dyDescent="0.25">
      <c r="A180" s="121" t="s">
        <v>55</v>
      </c>
      <c r="B180" s="122">
        <v>1979.5136509369324</v>
      </c>
      <c r="C180" s="122">
        <v>1964.9499617225454</v>
      </c>
      <c r="D180" s="122">
        <v>1987.1225709782191</v>
      </c>
      <c r="E180" s="122">
        <v>1902.7281347957899</v>
      </c>
      <c r="F180" s="122">
        <v>2058.8254940618058</v>
      </c>
      <c r="G180" s="122">
        <v>1891.2564231629308</v>
      </c>
      <c r="H180" s="122">
        <v>1818.774014344626</v>
      </c>
      <c r="I180" s="122">
        <v>1670.1826052926472</v>
      </c>
      <c r="J180" s="122">
        <v>1609.8395088667053</v>
      </c>
      <c r="K180" s="122">
        <v>1586.5874537826687</v>
      </c>
      <c r="L180" s="122">
        <v>1679.6560197617282</v>
      </c>
      <c r="M180" s="122">
        <v>1828.2153765788728</v>
      </c>
      <c r="N180" s="122">
        <v>1697.9181876473556</v>
      </c>
      <c r="O180" s="122">
        <v>1607.8211210556055</v>
      </c>
      <c r="P180" s="122">
        <v>1589.6827969478672</v>
      </c>
      <c r="Q180" s="122">
        <v>1525.7443280690427</v>
      </c>
      <c r="R180" s="122">
        <v>1521.8360734101848</v>
      </c>
      <c r="S180" s="122">
        <v>1520.5452428207013</v>
      </c>
      <c r="T180" s="122">
        <v>1499.0528965602759</v>
      </c>
      <c r="U180" s="122">
        <v>1468.988500966283</v>
      </c>
      <c r="V180" s="122">
        <v>1429.2906091103669</v>
      </c>
      <c r="W180" s="122">
        <v>1204.3729230442445</v>
      </c>
      <c r="X180" s="122">
        <v>862.30513456640574</v>
      </c>
      <c r="Y180" s="122">
        <v>895.18887745527024</v>
      </c>
      <c r="DA180" s="130" t="s">
        <v>2270</v>
      </c>
    </row>
    <row r="181" spans="1:105" ht="12" customHeight="1" x14ac:dyDescent="0.25">
      <c r="A181" s="97" t="s">
        <v>141</v>
      </c>
      <c r="B181" s="98">
        <v>2092.9102655392244</v>
      </c>
      <c r="C181" s="98">
        <v>2119.3779446529911</v>
      </c>
      <c r="D181" s="98">
        <v>2086.5098916822176</v>
      </c>
      <c r="E181" s="98">
        <v>2048.1049923940509</v>
      </c>
      <c r="F181" s="98">
        <v>2303.0961771498987</v>
      </c>
      <c r="G181" s="98">
        <v>2080.9259373900595</v>
      </c>
      <c r="H181" s="98">
        <v>2005.7875267754239</v>
      </c>
      <c r="I181" s="98">
        <v>1810.8039338665048</v>
      </c>
      <c r="J181" s="98">
        <v>1721.5721033099596</v>
      </c>
      <c r="K181" s="98">
        <v>1738.7910815299426</v>
      </c>
      <c r="L181" s="98">
        <v>1879.3460445795565</v>
      </c>
      <c r="M181" s="98">
        <v>2098.3232147693425</v>
      </c>
      <c r="N181" s="98">
        <v>1938.98523718553</v>
      </c>
      <c r="O181" s="98">
        <v>1842.1341716914635</v>
      </c>
      <c r="P181" s="98">
        <v>1685.5336159697779</v>
      </c>
      <c r="Q181" s="98">
        <v>1690.3733622831669</v>
      </c>
      <c r="R181" s="98">
        <v>1686.0516100593825</v>
      </c>
      <c r="S181" s="98">
        <v>1676.2112345440721</v>
      </c>
      <c r="T181" s="98">
        <v>1639.3956267483863</v>
      </c>
      <c r="U181" s="98">
        <v>1528.4423157138046</v>
      </c>
      <c r="V181" s="98">
        <v>1409.1899743417014</v>
      </c>
      <c r="W181" s="98">
        <v>1226.7465047042558</v>
      </c>
      <c r="X181" s="98">
        <v>1033.8956858441488</v>
      </c>
      <c r="Y181" s="98">
        <v>959.67439056768012</v>
      </c>
      <c r="DA181" s="63" t="s">
        <v>2271</v>
      </c>
    </row>
    <row r="182" spans="1:105" ht="12" customHeight="1" x14ac:dyDescent="0.25">
      <c r="A182" s="97" t="s">
        <v>140</v>
      </c>
      <c r="B182" s="98">
        <v>1348.1710545528206</v>
      </c>
      <c r="C182" s="98">
        <v>1345.9176750401743</v>
      </c>
      <c r="D182" s="98">
        <v>1352.3564994399187</v>
      </c>
      <c r="E182" s="98">
        <v>1305.0207352189282</v>
      </c>
      <c r="F182" s="98">
        <v>1511.2344826753917</v>
      </c>
      <c r="G182" s="98">
        <v>1345.6549527870475</v>
      </c>
      <c r="H182" s="98">
        <v>1306.7702149755728</v>
      </c>
      <c r="I182" s="98">
        <v>1178.3658413240205</v>
      </c>
      <c r="J182" s="98">
        <v>1147.3458337459401</v>
      </c>
      <c r="K182" s="98">
        <v>1136.7785711946485</v>
      </c>
      <c r="L182" s="98">
        <v>1228.3929937925679</v>
      </c>
      <c r="M182" s="98">
        <v>1410.8385225562911</v>
      </c>
      <c r="N182" s="98">
        <v>1279.8887945067854</v>
      </c>
      <c r="O182" s="98">
        <v>1224.263830552698</v>
      </c>
      <c r="P182" s="98">
        <v>1179.3714562560635</v>
      </c>
      <c r="Q182" s="98">
        <v>1154.5672812758419</v>
      </c>
      <c r="R182" s="98">
        <v>1180.3940534689866</v>
      </c>
      <c r="S182" s="98">
        <v>1214.8179714966095</v>
      </c>
      <c r="T182" s="98">
        <v>1215.6181290386833</v>
      </c>
      <c r="U182" s="98">
        <v>1171.4495067197629</v>
      </c>
      <c r="V182" s="98">
        <v>1104.6858261867274</v>
      </c>
      <c r="W182" s="98">
        <v>986.30669980802372</v>
      </c>
      <c r="X182" s="98">
        <v>812.09252794226938</v>
      </c>
      <c r="Y182" s="98">
        <v>780.78086947943711</v>
      </c>
      <c r="DA182" s="63" t="s">
        <v>2272</v>
      </c>
    </row>
    <row r="183" spans="1:105" ht="12" customHeight="1" x14ac:dyDescent="0.25">
      <c r="A183" s="100" t="s">
        <v>50</v>
      </c>
      <c r="B183" s="101">
        <v>384.40060948119947</v>
      </c>
      <c r="C183" s="101">
        <v>337.37466230663034</v>
      </c>
      <c r="D183" s="101">
        <v>387.96725681847562</v>
      </c>
      <c r="E183" s="101">
        <v>317.75858953173991</v>
      </c>
      <c r="F183" s="101">
        <v>442.62551407451656</v>
      </c>
      <c r="G183" s="101">
        <v>333.7449594129053</v>
      </c>
      <c r="H183" s="101">
        <v>314.82813560713674</v>
      </c>
      <c r="I183" s="101">
        <v>263.46949876994313</v>
      </c>
      <c r="J183" s="101">
        <v>314.88405698894246</v>
      </c>
      <c r="K183" s="101">
        <v>252.26230890524377</v>
      </c>
      <c r="L183" s="101">
        <v>260.39082945702739</v>
      </c>
      <c r="M183" s="101">
        <v>363.53214744634403</v>
      </c>
      <c r="N183" s="101">
        <v>244.22097016470801</v>
      </c>
      <c r="O183" s="101">
        <v>219.21456480723373</v>
      </c>
      <c r="P183" s="101">
        <v>336.92020493631117</v>
      </c>
      <c r="Q183" s="101">
        <v>217.76421714681067</v>
      </c>
      <c r="R183" s="101">
        <v>208.00685481916474</v>
      </c>
      <c r="S183" s="101">
        <v>226.85533660974579</v>
      </c>
      <c r="T183" s="101">
        <v>204.39774984528083</v>
      </c>
      <c r="U183" s="101">
        <v>224.97054254117461</v>
      </c>
      <c r="V183" s="101">
        <v>227.9105189541082</v>
      </c>
      <c r="W183" s="101">
        <v>260.98306421634805</v>
      </c>
      <c r="X183" s="101">
        <v>110.2411987893348</v>
      </c>
      <c r="Y183" s="101">
        <v>192.73818266354178</v>
      </c>
      <c r="DA183" s="131" t="s">
        <v>2273</v>
      </c>
    </row>
    <row r="184" spans="1:105" ht="12" customHeight="1" x14ac:dyDescent="0.25">
      <c r="A184" s="103" t="s">
        <v>52</v>
      </c>
      <c r="B184" s="104">
        <v>963.77044507162111</v>
      </c>
      <c r="C184" s="104">
        <v>1008.5430127335442</v>
      </c>
      <c r="D184" s="104">
        <v>964.38924262144315</v>
      </c>
      <c r="E184" s="104">
        <v>987.26214568718819</v>
      </c>
      <c r="F184" s="104">
        <v>1068.608968600875</v>
      </c>
      <c r="G184" s="104">
        <v>1011.9099933741422</v>
      </c>
      <c r="H184" s="104">
        <v>991.94207936843611</v>
      </c>
      <c r="I184" s="104">
        <v>914.89634255407759</v>
      </c>
      <c r="J184" s="104">
        <v>832.46177675699778</v>
      </c>
      <c r="K184" s="104">
        <v>884.51626228940484</v>
      </c>
      <c r="L184" s="104">
        <v>968.00216433554056</v>
      </c>
      <c r="M184" s="104">
        <v>1047.3063751099467</v>
      </c>
      <c r="N184" s="104">
        <v>1035.6678243420772</v>
      </c>
      <c r="O184" s="104">
        <v>1005.0492657454643</v>
      </c>
      <c r="P184" s="104">
        <v>842.45125131975215</v>
      </c>
      <c r="Q184" s="104">
        <v>936.80306412903121</v>
      </c>
      <c r="R184" s="104">
        <v>972.38719864982158</v>
      </c>
      <c r="S184" s="104">
        <v>987.96263488686407</v>
      </c>
      <c r="T184" s="104">
        <v>1011.2203791934026</v>
      </c>
      <c r="U184" s="104">
        <v>946.4789641785884</v>
      </c>
      <c r="V184" s="104">
        <v>876.77530723261918</v>
      </c>
      <c r="W184" s="104">
        <v>725.32363559167572</v>
      </c>
      <c r="X184" s="104">
        <v>701.85132915293468</v>
      </c>
      <c r="Y184" s="104">
        <v>588.04268681589519</v>
      </c>
      <c r="DA184" s="132" t="s">
        <v>2274</v>
      </c>
    </row>
    <row r="185" spans="1:105" ht="12" customHeight="1" x14ac:dyDescent="0.25">
      <c r="A185" s="106" t="s">
        <v>122</v>
      </c>
      <c r="B185" s="101">
        <v>1877.0737031887691</v>
      </c>
      <c r="C185" s="101">
        <v>1829.7124608336339</v>
      </c>
      <c r="D185" s="101">
        <v>1913.2867133931979</v>
      </c>
      <c r="E185" s="101">
        <v>1799.3018456090829</v>
      </c>
      <c r="F185" s="101">
        <v>1888.0412222153934</v>
      </c>
      <c r="G185" s="101">
        <v>1798.0785066409487</v>
      </c>
      <c r="H185" s="101">
        <v>1761.5553034495097</v>
      </c>
      <c r="I185" s="101">
        <v>1654.2697683362778</v>
      </c>
      <c r="J185" s="101">
        <v>1618.6360812288685</v>
      </c>
      <c r="K185" s="101">
        <v>1597.0789603970577</v>
      </c>
      <c r="L185" s="101">
        <v>1704.2660193235251</v>
      </c>
      <c r="M185" s="101">
        <v>1837.2469546438563</v>
      </c>
      <c r="N185" s="101">
        <v>1730.6334774830284</v>
      </c>
      <c r="O185" s="101">
        <v>1654.9797811287585</v>
      </c>
      <c r="P185" s="101">
        <v>1677.2532289710748</v>
      </c>
      <c r="Q185" s="101">
        <v>1598.5928253513659</v>
      </c>
      <c r="R185" s="101">
        <v>1598.4982653018617</v>
      </c>
      <c r="S185" s="101">
        <v>1599.767619917624</v>
      </c>
      <c r="T185" s="101">
        <v>1579.6670677710242</v>
      </c>
      <c r="U185" s="101">
        <v>1572.0752645271673</v>
      </c>
      <c r="V185" s="101">
        <v>1560.8423263712036</v>
      </c>
      <c r="W185" s="101">
        <v>1322.2132015244883</v>
      </c>
      <c r="X185" s="101">
        <v>883.74174142293339</v>
      </c>
      <c r="Y185" s="101">
        <v>1001.2776269440906</v>
      </c>
      <c r="DA185" s="131" t="s">
        <v>2275</v>
      </c>
    </row>
    <row r="186" spans="1:105" ht="12" customHeight="1" x14ac:dyDescent="0.25">
      <c r="A186" s="107" t="s">
        <v>121</v>
      </c>
      <c r="B186" s="104">
        <v>1319.9095377822862</v>
      </c>
      <c r="C186" s="104">
        <v>1274.1799910921279</v>
      </c>
      <c r="D186" s="104">
        <v>1355.3658870636182</v>
      </c>
      <c r="E186" s="104">
        <v>1259.6206418938473</v>
      </c>
      <c r="F186" s="104">
        <v>1352.1047561968296</v>
      </c>
      <c r="G186" s="104">
        <v>1274.4041865014908</v>
      </c>
      <c r="H186" s="104">
        <v>1254.1109898334225</v>
      </c>
      <c r="I186" s="104">
        <v>1174.5293068927965</v>
      </c>
      <c r="J186" s="104">
        <v>1170.3841630475922</v>
      </c>
      <c r="K186" s="104">
        <v>1135.5660806516546</v>
      </c>
      <c r="L186" s="104">
        <v>1209.2019176963324</v>
      </c>
      <c r="M186" s="104">
        <v>1328.4514595881728</v>
      </c>
      <c r="N186" s="104">
        <v>1230.2620128060482</v>
      </c>
      <c r="O186" s="104">
        <v>1183.1910381531395</v>
      </c>
      <c r="P186" s="104">
        <v>1252.1468376614348</v>
      </c>
      <c r="Q186" s="104">
        <v>1167.7167818865387</v>
      </c>
      <c r="R186" s="104">
        <v>1174.5703072964579</v>
      </c>
      <c r="S186" s="104">
        <v>1192.3417062426342</v>
      </c>
      <c r="T186" s="104">
        <v>1185.6519753109321</v>
      </c>
      <c r="U186" s="104">
        <v>1206.027632546972</v>
      </c>
      <c r="V186" s="104">
        <v>1219.730236848967</v>
      </c>
      <c r="W186" s="104">
        <v>1052.8002553881242</v>
      </c>
      <c r="X186" s="104">
        <v>708.63470177835313</v>
      </c>
      <c r="Y186" s="104">
        <v>796.93526789473651</v>
      </c>
      <c r="DA186" s="132" t="s">
        <v>2276</v>
      </c>
    </row>
    <row r="187" spans="1:105" ht="12" customHeight="1" x14ac:dyDescent="0.25">
      <c r="A187" s="108" t="s">
        <v>53</v>
      </c>
      <c r="B187" s="98">
        <v>344.80103028444165</v>
      </c>
      <c r="C187" s="98">
        <v>291.30408232504101</v>
      </c>
      <c r="D187" s="98">
        <v>355.88877796294696</v>
      </c>
      <c r="E187" s="98">
        <v>279.33920087739079</v>
      </c>
      <c r="F187" s="98">
        <v>364.0206203154687</v>
      </c>
      <c r="G187" s="98">
        <v>289.10045076937047</v>
      </c>
      <c r="H187" s="98">
        <v>277.09481087509306</v>
      </c>
      <c r="I187" s="98">
        <v>241.39872657752292</v>
      </c>
      <c r="J187" s="98">
        <v>298.69308278505389</v>
      </c>
      <c r="K187" s="98">
        <v>233.27987972050997</v>
      </c>
      <c r="L187" s="98">
        <v>236.46284182087487</v>
      </c>
      <c r="M187" s="98">
        <v>318.88952234621468</v>
      </c>
      <c r="N187" s="98">
        <v>217.26525713102902</v>
      </c>
      <c r="O187" s="98">
        <v>196.12896961741825</v>
      </c>
      <c r="P187" s="98">
        <v>338.89444829007817</v>
      </c>
      <c r="Q187" s="98">
        <v>208.6381477350493</v>
      </c>
      <c r="R187" s="98">
        <v>198.07265571627607</v>
      </c>
      <c r="S187" s="98">
        <v>217.08713531158708</v>
      </c>
      <c r="T187" s="98">
        <v>194.9047894677841</v>
      </c>
      <c r="U187" s="98">
        <v>232.22731178395935</v>
      </c>
      <c r="V187" s="98">
        <v>257.10849886572203</v>
      </c>
      <c r="W187" s="98">
        <v>260.86746571085348</v>
      </c>
      <c r="X187" s="98">
        <v>8.5766510437963017</v>
      </c>
      <c r="Y187" s="98">
        <v>169.81556824252229</v>
      </c>
      <c r="DA187" s="63" t="s">
        <v>2277</v>
      </c>
    </row>
    <row r="188" spans="1:105" ht="12" customHeight="1" x14ac:dyDescent="0.25">
      <c r="A188" s="108" t="s">
        <v>52</v>
      </c>
      <c r="B188" s="98">
        <v>975.10850749784447</v>
      </c>
      <c r="C188" s="98">
        <v>982.8759087670868</v>
      </c>
      <c r="D188" s="98">
        <v>999.47710910067121</v>
      </c>
      <c r="E188" s="98">
        <v>980.28144101645648</v>
      </c>
      <c r="F188" s="98">
        <v>988.08413588136091</v>
      </c>
      <c r="G188" s="98">
        <v>985.30373573212034</v>
      </c>
      <c r="H188" s="98">
        <v>977.01617895832965</v>
      </c>
      <c r="I188" s="98">
        <v>933.13058031527362</v>
      </c>
      <c r="J188" s="98">
        <v>871.69108026253832</v>
      </c>
      <c r="K188" s="98">
        <v>902.28620093114466</v>
      </c>
      <c r="L188" s="98">
        <v>972.73907587545739</v>
      </c>
      <c r="M188" s="98">
        <v>1009.5619372419579</v>
      </c>
      <c r="N188" s="98">
        <v>1012.9967556750191</v>
      </c>
      <c r="O188" s="98">
        <v>987.06206853572132</v>
      </c>
      <c r="P188" s="98">
        <v>913.25238937135668</v>
      </c>
      <c r="Q188" s="98">
        <v>959.07863415148938</v>
      </c>
      <c r="R188" s="98">
        <v>976.4976515801817</v>
      </c>
      <c r="S188" s="98">
        <v>975.25457093104728</v>
      </c>
      <c r="T188" s="98">
        <v>990.74718584314803</v>
      </c>
      <c r="U188" s="98">
        <v>973.80032076301279</v>
      </c>
      <c r="V188" s="98">
        <v>962.621737983245</v>
      </c>
      <c r="W188" s="98">
        <v>791.93278967727088</v>
      </c>
      <c r="X188" s="98">
        <v>700.0580507345569</v>
      </c>
      <c r="Y188" s="98">
        <v>627.11969965221442</v>
      </c>
      <c r="DA188" s="63" t="s">
        <v>2278</v>
      </c>
    </row>
    <row r="189" spans="1:105" ht="12" customHeight="1" x14ac:dyDescent="0.25">
      <c r="A189" s="121" t="s">
        <v>54</v>
      </c>
      <c r="B189" s="122">
        <v>890.26035881760356</v>
      </c>
      <c r="C189" s="122">
        <v>900.752068130167</v>
      </c>
      <c r="D189" s="122">
        <v>907.51889971778076</v>
      </c>
      <c r="E189" s="122">
        <v>851.0100447707739</v>
      </c>
      <c r="F189" s="122">
        <v>971.25304970924003</v>
      </c>
      <c r="G189" s="122">
        <v>830.36966758216886</v>
      </c>
      <c r="H189" s="122">
        <v>845.37091998628648</v>
      </c>
      <c r="I189" s="122">
        <v>766.25741276459712</v>
      </c>
      <c r="J189" s="122">
        <v>710.32405052450122</v>
      </c>
      <c r="K189" s="122">
        <v>697.98488156175142</v>
      </c>
      <c r="L189" s="122">
        <v>662.0295625885858</v>
      </c>
      <c r="M189" s="122">
        <v>667.41975931158413</v>
      </c>
      <c r="N189" s="122">
        <v>577.41353781470752</v>
      </c>
      <c r="O189" s="122">
        <v>620.21362498535507</v>
      </c>
      <c r="P189" s="122">
        <v>567.72497805289936</v>
      </c>
      <c r="Q189" s="122">
        <v>581.213834987474</v>
      </c>
      <c r="R189" s="122">
        <v>585.15278647892546</v>
      </c>
      <c r="S189" s="122">
        <v>663.65340617300831</v>
      </c>
      <c r="T189" s="122">
        <v>665.41849895958421</v>
      </c>
      <c r="U189" s="122">
        <v>659.84829724029714</v>
      </c>
      <c r="V189" s="122">
        <v>672.6666173498536</v>
      </c>
      <c r="W189" s="122">
        <v>629.09933899103862</v>
      </c>
      <c r="X189" s="122">
        <v>511.7345706969578</v>
      </c>
      <c r="Y189" s="122">
        <v>515.85128511423909</v>
      </c>
      <c r="DA189" s="130" t="s">
        <v>2279</v>
      </c>
    </row>
    <row r="190" spans="1:105" ht="12" customHeight="1" x14ac:dyDescent="0.25">
      <c r="A190" s="97" t="s">
        <v>50</v>
      </c>
      <c r="B190" s="98">
        <v>1032.6353722495387</v>
      </c>
      <c r="C190" s="98">
        <v>1007.6487746055042</v>
      </c>
      <c r="D190" s="98">
        <v>1019.5235122972808</v>
      </c>
      <c r="E190" s="98">
        <v>992.59108580842997</v>
      </c>
      <c r="F190" s="98">
        <v>1065.7650448586362</v>
      </c>
      <c r="G190" s="98">
        <v>994.62035380269742</v>
      </c>
      <c r="H190" s="98">
        <v>948.71981188916254</v>
      </c>
      <c r="I190" s="98">
        <v>854.08879758011153</v>
      </c>
      <c r="J190" s="98">
        <v>829.77832430074341</v>
      </c>
      <c r="K190" s="98">
        <v>786.47406137809946</v>
      </c>
      <c r="L190" s="98">
        <v>765.17674170451505</v>
      </c>
      <c r="M190" s="98">
        <v>787.24890390635892</v>
      </c>
      <c r="N190" s="98">
        <v>674.30449679391177</v>
      </c>
      <c r="O190" s="98">
        <v>674.07855085577194</v>
      </c>
      <c r="P190" s="98">
        <v>692.70525040733366</v>
      </c>
      <c r="Q190" s="98">
        <v>666.70801685857145</v>
      </c>
      <c r="R190" s="98">
        <v>699.15002508362227</v>
      </c>
      <c r="S190" s="98">
        <v>763.6301294003855</v>
      </c>
      <c r="T190" s="98">
        <v>791.82993055310055</v>
      </c>
      <c r="U190" s="98">
        <v>792.24501657541498</v>
      </c>
      <c r="V190" s="98">
        <v>788.65519295876061</v>
      </c>
      <c r="W190" s="98">
        <v>737.47093165531328</v>
      </c>
      <c r="X190" s="98">
        <v>652.02986385051599</v>
      </c>
      <c r="Y190" s="98">
        <v>615.96668055966052</v>
      </c>
      <c r="DA190" s="63" t="s">
        <v>2280</v>
      </c>
    </row>
    <row r="191" spans="1:105" ht="12" customHeight="1" x14ac:dyDescent="0.25">
      <c r="A191" s="109" t="s">
        <v>120</v>
      </c>
      <c r="B191" s="33">
        <v>797.71364293582053</v>
      </c>
      <c r="C191" s="33">
        <v>834.10802701396528</v>
      </c>
      <c r="D191" s="33">
        <v>839.07407401699618</v>
      </c>
      <c r="E191" s="33">
        <v>762.75895175689766</v>
      </c>
      <c r="F191" s="33">
        <v>912.4028966627161</v>
      </c>
      <c r="G191" s="33">
        <v>736.06000381019544</v>
      </c>
      <c r="H191" s="33">
        <v>791.74715490297751</v>
      </c>
      <c r="I191" s="33">
        <v>722.92529696223107</v>
      </c>
      <c r="J191" s="33">
        <v>643.329163510792</v>
      </c>
      <c r="K191" s="33">
        <v>647.1075462609341</v>
      </c>
      <c r="L191" s="33">
        <v>602.7352779003437</v>
      </c>
      <c r="M191" s="33">
        <v>599.92610634004348</v>
      </c>
      <c r="N191" s="33">
        <v>519.68170761630711</v>
      </c>
      <c r="O191" s="33">
        <v>587.9766699741632</v>
      </c>
      <c r="P191" s="33">
        <v>491.8942480650353</v>
      </c>
      <c r="Q191" s="33">
        <v>532.1493268081183</v>
      </c>
      <c r="R191" s="33">
        <v>522.3544276960863</v>
      </c>
      <c r="S191" s="33">
        <v>612.45165976137707</v>
      </c>
      <c r="T191" s="33">
        <v>602.50888263663933</v>
      </c>
      <c r="U191" s="33">
        <v>596.52608841393851</v>
      </c>
      <c r="V191" s="33">
        <v>616.31336266286439</v>
      </c>
      <c r="W191" s="33">
        <v>574.50964291248033</v>
      </c>
      <c r="X191" s="33">
        <v>433.22890048426285</v>
      </c>
      <c r="Y191" s="33">
        <v>457.13543671251352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6555.873612620835</v>
      </c>
      <c r="C193" s="117">
        <f t="shared" si="94"/>
        <v>6721.0652634978269</v>
      </c>
      <c r="D193" s="117">
        <f t="shared" si="94"/>
        <v>6845.7777850359944</v>
      </c>
      <c r="E193" s="117">
        <f t="shared" si="94"/>
        <v>7581.8813680959756</v>
      </c>
      <c r="F193" s="117">
        <f t="shared" si="94"/>
        <v>7451.2865388152832</v>
      </c>
      <c r="G193" s="117">
        <f t="shared" si="94"/>
        <v>8135.4768226544456</v>
      </c>
      <c r="H193" s="117">
        <f t="shared" si="94"/>
        <v>7723.0823900544929</v>
      </c>
      <c r="I193" s="117">
        <f t="shared" si="94"/>
        <v>7631.7988421611708</v>
      </c>
      <c r="J193" s="117">
        <f t="shared" si="94"/>
        <v>8465.0725438540885</v>
      </c>
      <c r="K193" s="117">
        <f t="shared" si="94"/>
        <v>8347.4863271234462</v>
      </c>
      <c r="L193" s="117">
        <f t="shared" si="94"/>
        <v>8606.94204693762</v>
      </c>
      <c r="M193" s="117">
        <f t="shared" si="94"/>
        <v>7954.8286692080956</v>
      </c>
      <c r="N193" s="117">
        <f t="shared" si="94"/>
        <v>8513.7200348872593</v>
      </c>
      <c r="O193" s="117">
        <f t="shared" si="94"/>
        <v>8661.0679903125838</v>
      </c>
      <c r="P193" s="117">
        <f t="shared" si="94"/>
        <v>7780.9513318562631</v>
      </c>
      <c r="Q193" s="117">
        <f t="shared" si="94"/>
        <v>8243.2202038548312</v>
      </c>
      <c r="R193" s="117">
        <f t="shared" ref="R193:V193" si="95">R194+R197+R199+R208</f>
        <v>8426.9935846804765</v>
      </c>
      <c r="S193" s="117">
        <f t="shared" si="95"/>
        <v>8894.4044905414448</v>
      </c>
      <c r="T193" s="117">
        <f t="shared" si="95"/>
        <v>8519.7209039018489</v>
      </c>
      <c r="U193" s="117">
        <f t="shared" si="95"/>
        <v>8782.0450629939151</v>
      </c>
      <c r="V193" s="117">
        <f t="shared" si="95"/>
        <v>8676.1225541599033</v>
      </c>
      <c r="W193" s="117">
        <f t="shared" ref="W193:Y193" si="96">W194+W197+W199+W208</f>
        <v>9332.6319712962377</v>
      </c>
      <c r="X193" s="117">
        <f t="shared" si="96"/>
        <v>8540.8210086322979</v>
      </c>
      <c r="Y193" s="117">
        <f t="shared" si="96"/>
        <v>8284.0361197411949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4692.3337570141684</v>
      </c>
      <c r="C194" s="122">
        <f t="shared" si="97"/>
        <v>4830.2734589918073</v>
      </c>
      <c r="D194" s="122">
        <f t="shared" si="97"/>
        <v>4932.5893251566658</v>
      </c>
      <c r="E194" s="122">
        <f t="shared" si="97"/>
        <v>5616.9578428798513</v>
      </c>
      <c r="F194" s="122">
        <f t="shared" si="97"/>
        <v>5413.7352127547638</v>
      </c>
      <c r="G194" s="122">
        <f t="shared" si="97"/>
        <v>6268.6960860309655</v>
      </c>
      <c r="H194" s="122">
        <f t="shared" si="97"/>
        <v>5816.7931237411594</v>
      </c>
      <c r="I194" s="122">
        <f t="shared" si="97"/>
        <v>5848.0758232287171</v>
      </c>
      <c r="J194" s="122">
        <f t="shared" si="97"/>
        <v>6693.2235844140559</v>
      </c>
      <c r="K194" s="122">
        <f t="shared" si="97"/>
        <v>6549.3583743777372</v>
      </c>
      <c r="L194" s="122">
        <f t="shared" si="97"/>
        <v>6793.6115302362477</v>
      </c>
      <c r="M194" s="122">
        <f t="shared" si="97"/>
        <v>5982.0108524520974</v>
      </c>
      <c r="N194" s="122">
        <f t="shared" si="97"/>
        <v>6481.7382113141175</v>
      </c>
      <c r="O194" s="122">
        <f t="shared" si="97"/>
        <v>6811.2031161677223</v>
      </c>
      <c r="P194" s="122">
        <f t="shared" si="97"/>
        <v>6039.4051089830173</v>
      </c>
      <c r="Q194" s="122">
        <f t="shared" si="97"/>
        <v>6301.5486925493515</v>
      </c>
      <c r="R194" s="122">
        <f t="shared" ref="R194:V194" si="98">SUM(R195:R196)</f>
        <v>6595.0365407335003</v>
      </c>
      <c r="S194" s="122">
        <f t="shared" si="98"/>
        <v>6832.0435130314791</v>
      </c>
      <c r="T194" s="122">
        <f t="shared" si="98"/>
        <v>6539.2614365451391</v>
      </c>
      <c r="U194" s="122">
        <f t="shared" si="98"/>
        <v>6709.2128634727142</v>
      </c>
      <c r="V194" s="122">
        <f t="shared" si="98"/>
        <v>6689.3525867579347</v>
      </c>
      <c r="W194" s="122">
        <f t="shared" ref="W194:Y194" si="99">SUM(W195:W196)</f>
        <v>7542.5116605583607</v>
      </c>
      <c r="X194" s="122">
        <f t="shared" si="99"/>
        <v>6931.1943384818233</v>
      </c>
      <c r="Y194" s="122">
        <f t="shared" si="99"/>
        <v>6711.1004119647323</v>
      </c>
      <c r="DA194" s="130" t="s">
        <v>2433</v>
      </c>
    </row>
    <row r="195" spans="1:105" ht="12" customHeight="1" x14ac:dyDescent="0.25">
      <c r="A195" s="97" t="s">
        <v>74</v>
      </c>
      <c r="B195" s="98">
        <v>4574.2889982852466</v>
      </c>
      <c r="C195" s="98">
        <v>4711.9629707290633</v>
      </c>
      <c r="D195" s="98">
        <v>4813.2169625934466</v>
      </c>
      <c r="E195" s="98">
        <v>5494.1155864621014</v>
      </c>
      <c r="F195" s="98">
        <v>5288.4872931908976</v>
      </c>
      <c r="G195" s="98">
        <v>6125.6553043977901</v>
      </c>
      <c r="H195" s="98">
        <v>5688.0460801276877</v>
      </c>
      <c r="I195" s="98">
        <v>5722.9347264798425</v>
      </c>
      <c r="J195" s="98">
        <v>6556.3882681850046</v>
      </c>
      <c r="K195" s="98">
        <v>6417.6605763000462</v>
      </c>
      <c r="L195" s="98">
        <v>6652.8981398157539</v>
      </c>
      <c r="M195" s="98">
        <v>5857.8890903070433</v>
      </c>
      <c r="N195" s="98">
        <v>6356.4257842685465</v>
      </c>
      <c r="O195" s="98">
        <v>6671.4695183411159</v>
      </c>
      <c r="P195" s="98">
        <v>5912.3193602146102</v>
      </c>
      <c r="Q195" s="98">
        <v>6181.9862792608574</v>
      </c>
      <c r="R195" s="98">
        <v>6470.3431758280958</v>
      </c>
      <c r="S195" s="98">
        <v>6703.8683924304423</v>
      </c>
      <c r="T195" s="98">
        <v>6417.8151445367821</v>
      </c>
      <c r="U195" s="98">
        <v>6583.8530180911312</v>
      </c>
      <c r="V195" s="98">
        <v>6564.978898493222</v>
      </c>
      <c r="W195" s="98">
        <v>7364.3727561952019</v>
      </c>
      <c r="X195" s="98">
        <v>6761.6446207945701</v>
      </c>
      <c r="Y195" s="98">
        <v>6554.7139234680199</v>
      </c>
      <c r="DA195" s="63" t="s">
        <v>2434</v>
      </c>
    </row>
    <row r="196" spans="1:105" ht="12" customHeight="1" x14ac:dyDescent="0.25">
      <c r="A196" s="97" t="s">
        <v>53</v>
      </c>
      <c r="B196" s="98">
        <v>118.0447587289222</v>
      </c>
      <c r="C196" s="98">
        <v>118.31048826274369</v>
      </c>
      <c r="D196" s="98">
        <v>119.37236256321894</v>
      </c>
      <c r="E196" s="98">
        <v>122.84225641774974</v>
      </c>
      <c r="F196" s="98">
        <v>125.24791956386623</v>
      </c>
      <c r="G196" s="98">
        <v>143.04078163317502</v>
      </c>
      <c r="H196" s="98">
        <v>128.74704361347136</v>
      </c>
      <c r="I196" s="98">
        <v>125.14109674887494</v>
      </c>
      <c r="J196" s="98">
        <v>136.83531622905136</v>
      </c>
      <c r="K196" s="98">
        <v>131.697798077691</v>
      </c>
      <c r="L196" s="98">
        <v>140.71339042049405</v>
      </c>
      <c r="M196" s="98">
        <v>124.12176214505459</v>
      </c>
      <c r="N196" s="98">
        <v>125.31242704557107</v>
      </c>
      <c r="O196" s="98">
        <v>139.73359782660603</v>
      </c>
      <c r="P196" s="98">
        <v>127.08574876840687</v>
      </c>
      <c r="Q196" s="98">
        <v>119.56241328849399</v>
      </c>
      <c r="R196" s="98">
        <v>124.69336490540405</v>
      </c>
      <c r="S196" s="98">
        <v>128.1751206010365</v>
      </c>
      <c r="T196" s="98">
        <v>121.44629200835698</v>
      </c>
      <c r="U196" s="98">
        <v>125.35984538158309</v>
      </c>
      <c r="V196" s="98">
        <v>124.37368826471297</v>
      </c>
      <c r="W196" s="98">
        <v>178.13890436315918</v>
      </c>
      <c r="X196" s="98">
        <v>169.54971768725278</v>
      </c>
      <c r="Y196" s="98">
        <v>156.38648849671273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56.804727476700897</v>
      </c>
      <c r="C197" s="122">
        <f t="shared" si="100"/>
        <v>75.36160340902714</v>
      </c>
      <c r="D197" s="122">
        <f t="shared" si="100"/>
        <v>66.892121752858401</v>
      </c>
      <c r="E197" s="122">
        <f t="shared" si="100"/>
        <v>203.59687837812979</v>
      </c>
      <c r="F197" s="122">
        <f t="shared" si="100"/>
        <v>82.985341741028748</v>
      </c>
      <c r="G197" s="122">
        <f t="shared" si="100"/>
        <v>92.782637573771282</v>
      </c>
      <c r="H197" s="122">
        <f t="shared" si="100"/>
        <v>134.06471767973693</v>
      </c>
      <c r="I197" s="122">
        <f t="shared" si="100"/>
        <v>143.43141624644815</v>
      </c>
      <c r="J197" s="122">
        <f t="shared" si="100"/>
        <v>206.05236140371682</v>
      </c>
      <c r="K197" s="122">
        <f t="shared" si="100"/>
        <v>245.16776728500176</v>
      </c>
      <c r="L197" s="122">
        <f t="shared" si="100"/>
        <v>209.67310274435943</v>
      </c>
      <c r="M197" s="122">
        <f t="shared" si="100"/>
        <v>260.95318233032964</v>
      </c>
      <c r="N197" s="122">
        <f t="shared" si="100"/>
        <v>453.60165928937602</v>
      </c>
      <c r="O197" s="122">
        <f t="shared" si="100"/>
        <v>277.20332331113764</v>
      </c>
      <c r="P197" s="122">
        <f t="shared" si="100"/>
        <v>210.0870103445834</v>
      </c>
      <c r="Q197" s="122">
        <f t="shared" si="100"/>
        <v>423.18905954512445</v>
      </c>
      <c r="R197" s="122">
        <f t="shared" si="100"/>
        <v>293.43283258032989</v>
      </c>
      <c r="S197" s="122">
        <f t="shared" si="100"/>
        <v>441.44766136099685</v>
      </c>
      <c r="T197" s="122">
        <f t="shared" si="100"/>
        <v>350.77341740679316</v>
      </c>
      <c r="U197" s="122">
        <f t="shared" si="100"/>
        <v>441.59803490125631</v>
      </c>
      <c r="V197" s="122">
        <f t="shared" si="100"/>
        <v>348.86792583685974</v>
      </c>
      <c r="W197" s="122">
        <f t="shared" si="100"/>
        <v>338.01443121758928</v>
      </c>
      <c r="X197" s="122">
        <f t="shared" si="100"/>
        <v>504.80562709872197</v>
      </c>
      <c r="Y197" s="122">
        <f t="shared" si="100"/>
        <v>425.64580136981493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56.804727476700897</v>
      </c>
      <c r="C198" s="98">
        <f>RES_hhdet_tesh!C29</f>
        <v>75.36160340902714</v>
      </c>
      <c r="D198" s="98">
        <f>RES_hhdet_tesh!D29</f>
        <v>66.892121752858401</v>
      </c>
      <c r="E198" s="98">
        <f>RES_hhdet_tesh!E29</f>
        <v>203.59687837812979</v>
      </c>
      <c r="F198" s="98">
        <f>RES_hhdet_tesh!F29</f>
        <v>82.985341741028748</v>
      </c>
      <c r="G198" s="98">
        <f>RES_hhdet_tesh!G29</f>
        <v>92.782637573771282</v>
      </c>
      <c r="H198" s="98">
        <f>RES_hhdet_tesh!H29</f>
        <v>134.06471767973693</v>
      </c>
      <c r="I198" s="98">
        <f>RES_hhdet_tesh!I29</f>
        <v>143.43141624644815</v>
      </c>
      <c r="J198" s="98">
        <f>RES_hhdet_tesh!J29</f>
        <v>206.05236140371682</v>
      </c>
      <c r="K198" s="98">
        <f>RES_hhdet_tesh!K29</f>
        <v>245.16776728500176</v>
      </c>
      <c r="L198" s="98">
        <f>RES_hhdet_tesh!L29</f>
        <v>209.67310274435943</v>
      </c>
      <c r="M198" s="98">
        <f>RES_hhdet_tesh!M29</f>
        <v>260.95318233032964</v>
      </c>
      <c r="N198" s="98">
        <f>RES_hhdet_tesh!N29</f>
        <v>453.60165928937602</v>
      </c>
      <c r="O198" s="98">
        <f>RES_hhdet_tesh!O29</f>
        <v>277.20332331113764</v>
      </c>
      <c r="P198" s="98">
        <f>RES_hhdet_tesh!P29</f>
        <v>210.0870103445834</v>
      </c>
      <c r="Q198" s="98">
        <f>RES_hhdet_tesh!Q29</f>
        <v>423.18905954512445</v>
      </c>
      <c r="R198" s="98">
        <f>RES_hhdet_tesh!R29</f>
        <v>293.43283258032989</v>
      </c>
      <c r="S198" s="98">
        <f>RES_hhdet_tesh!S29</f>
        <v>441.44766136099685</v>
      </c>
      <c r="T198" s="98">
        <f>RES_hhdet_tesh!T29</f>
        <v>350.77341740679316</v>
      </c>
      <c r="U198" s="98">
        <f>RES_hhdet_tesh!U29</f>
        <v>441.59803490125631</v>
      </c>
      <c r="V198" s="98">
        <f>RES_hhdet_tesh!V29</f>
        <v>348.86792583685974</v>
      </c>
      <c r="W198" s="98">
        <f>RES_hhdet_tesh!W29</f>
        <v>338.01443121758928</v>
      </c>
      <c r="X198" s="98">
        <f>RES_hhdet_tesh!X29</f>
        <v>504.80562709872197</v>
      </c>
      <c r="Y198" s="98">
        <f>RES_hhdet_tesh!Y29</f>
        <v>425.64580136981493</v>
      </c>
      <c r="DA198" s="63" t="s">
        <v>2437</v>
      </c>
    </row>
    <row r="199" spans="1:105" ht="12" customHeight="1" x14ac:dyDescent="0.25">
      <c r="A199" s="121" t="s">
        <v>55</v>
      </c>
      <c r="B199" s="122">
        <v>1187.6021151677999</v>
      </c>
      <c r="C199" s="122">
        <v>1184.2711713776393</v>
      </c>
      <c r="D199" s="122">
        <v>1208.7223149826707</v>
      </c>
      <c r="E199" s="122">
        <v>1164.9158124997871</v>
      </c>
      <c r="F199" s="122">
        <v>1268.1436149834135</v>
      </c>
      <c r="G199" s="122">
        <v>1187.0718560565172</v>
      </c>
      <c r="H199" s="122">
        <v>1165.2706580524648</v>
      </c>
      <c r="I199" s="122">
        <v>1087.1849228243827</v>
      </c>
      <c r="J199" s="122">
        <v>1058.4567382959756</v>
      </c>
      <c r="K199" s="122">
        <v>1053.0006306252665</v>
      </c>
      <c r="L199" s="122">
        <v>1130.0502775550983</v>
      </c>
      <c r="M199" s="122">
        <v>1234.0644357213928</v>
      </c>
      <c r="N199" s="122">
        <v>1165.2081252660128</v>
      </c>
      <c r="O199" s="122">
        <v>1124.5022953499458</v>
      </c>
      <c r="P199" s="122">
        <v>1125.4992359806956</v>
      </c>
      <c r="Q199" s="122">
        <v>1097.3179013146089</v>
      </c>
      <c r="R199" s="122">
        <v>1113.3396342943709</v>
      </c>
      <c r="S199" s="122">
        <v>1131.3187683050437</v>
      </c>
      <c r="T199" s="122">
        <v>1135.4453460242016</v>
      </c>
      <c r="U199" s="122">
        <v>1135.1781773178309</v>
      </c>
      <c r="V199" s="122">
        <v>1126.2861975572205</v>
      </c>
      <c r="W199" s="122">
        <v>970.16366397377305</v>
      </c>
      <c r="X199" s="122">
        <v>717.64295248920723</v>
      </c>
      <c r="Y199" s="122">
        <v>751.54856026699815</v>
      </c>
      <c r="DA199" s="130" t="s">
        <v>2438</v>
      </c>
    </row>
    <row r="200" spans="1:105" ht="12" customHeight="1" x14ac:dyDescent="0.25">
      <c r="A200" s="97" t="s">
        <v>141</v>
      </c>
      <c r="B200" s="98">
        <v>1180.6108621988367</v>
      </c>
      <c r="C200" s="98">
        <v>1200.0465410815098</v>
      </c>
      <c r="D200" s="98">
        <v>1185.5486497489353</v>
      </c>
      <c r="E200" s="98">
        <v>1169.640553876294</v>
      </c>
      <c r="F200" s="98">
        <v>1325.1484496291316</v>
      </c>
      <c r="G200" s="98">
        <v>1206.9723578395701</v>
      </c>
      <c r="H200" s="98">
        <v>1177.6488589486676</v>
      </c>
      <c r="I200" s="98">
        <v>1070.9986799795836</v>
      </c>
      <c r="J200" s="98">
        <v>1021.469039887354</v>
      </c>
      <c r="K200" s="98">
        <v>1037.1409380548919</v>
      </c>
      <c r="L200" s="98">
        <v>1126.9573070511931</v>
      </c>
      <c r="M200" s="98">
        <v>1269.3876530924535</v>
      </c>
      <c r="N200" s="98">
        <v>1186.1514229217919</v>
      </c>
      <c r="O200" s="98">
        <v>1141.5847627676974</v>
      </c>
      <c r="P200" s="98">
        <v>1053.9864576159564</v>
      </c>
      <c r="Q200" s="98">
        <v>1076.5426231599627</v>
      </c>
      <c r="R200" s="98">
        <v>1110.5364263214394</v>
      </c>
      <c r="S200" s="98">
        <v>1144.1201224461063</v>
      </c>
      <c r="T200" s="98">
        <v>1156.2740943914407</v>
      </c>
      <c r="U200" s="98">
        <v>1110.1420312560767</v>
      </c>
      <c r="V200" s="98">
        <v>1046.2858246347205</v>
      </c>
      <c r="W200" s="98">
        <v>924.59332993006831</v>
      </c>
      <c r="X200" s="98">
        <v>787.75570137597629</v>
      </c>
      <c r="Y200" s="98">
        <v>738.17653219185263</v>
      </c>
      <c r="DA200" s="63" t="s">
        <v>2439</v>
      </c>
    </row>
    <row r="201" spans="1:105" ht="12" customHeight="1" x14ac:dyDescent="0.25">
      <c r="A201" s="97" t="s">
        <v>140</v>
      </c>
      <c r="B201" s="98">
        <v>1180.6108621988369</v>
      </c>
      <c r="C201" s="98">
        <v>1200.0726600737191</v>
      </c>
      <c r="D201" s="98">
        <v>1185.55945347582</v>
      </c>
      <c r="E201" s="98">
        <v>1169.762116803148</v>
      </c>
      <c r="F201" s="98">
        <v>1325.2873509040407</v>
      </c>
      <c r="G201" s="98">
        <v>1207.3136413615832</v>
      </c>
      <c r="H201" s="98">
        <v>1177.9054642749384</v>
      </c>
      <c r="I201" s="98">
        <v>1071.3358243490457</v>
      </c>
      <c r="J201" s="98">
        <v>1020.5320988827012</v>
      </c>
      <c r="K201" s="98">
        <v>1035.9830547185798</v>
      </c>
      <c r="L201" s="98">
        <v>1125.3767026960238</v>
      </c>
      <c r="M201" s="98">
        <v>1268.1940024099347</v>
      </c>
      <c r="N201" s="98">
        <v>1185.6339173826675</v>
      </c>
      <c r="O201" s="98">
        <v>1141.5753661314927</v>
      </c>
      <c r="P201" s="98">
        <v>1054.0176185836167</v>
      </c>
      <c r="Q201" s="98">
        <v>1076.956204055085</v>
      </c>
      <c r="R201" s="98">
        <v>1110.9423045933765</v>
      </c>
      <c r="S201" s="98">
        <v>1144.4061848686679</v>
      </c>
      <c r="T201" s="98">
        <v>1156.5419638263843</v>
      </c>
      <c r="U201" s="98">
        <v>1110.0565165382311</v>
      </c>
      <c r="V201" s="98">
        <v>1046.3069461934479</v>
      </c>
      <c r="W201" s="98">
        <v>924.6341093800761</v>
      </c>
      <c r="X201" s="98">
        <v>787.35649897370251</v>
      </c>
      <c r="Y201" s="98">
        <v>737.87909146679874</v>
      </c>
      <c r="DA201" s="63" t="s">
        <v>2440</v>
      </c>
    </row>
    <row r="202" spans="1:105" ht="12" customHeight="1" x14ac:dyDescent="0.25">
      <c r="A202" s="100" t="s">
        <v>50</v>
      </c>
      <c r="B202" s="101">
        <v>216.84041712721574</v>
      </c>
      <c r="C202" s="101">
        <v>191.52964734017505</v>
      </c>
      <c r="D202" s="101">
        <v>221.17021085437679</v>
      </c>
      <c r="E202" s="101">
        <v>182.49997111595988</v>
      </c>
      <c r="F202" s="101">
        <v>256.67838230316562</v>
      </c>
      <c r="G202" s="101">
        <v>195.40364798744079</v>
      </c>
      <c r="H202" s="101">
        <v>185.96338490650223</v>
      </c>
      <c r="I202" s="101">
        <v>156.43948179496792</v>
      </c>
      <c r="J202" s="101">
        <v>188.07032212570326</v>
      </c>
      <c r="K202" s="101">
        <v>151.46679242917492</v>
      </c>
      <c r="L202" s="101">
        <v>157.3745383604834</v>
      </c>
      <c r="M202" s="101">
        <v>220.88762729998791</v>
      </c>
      <c r="N202" s="101">
        <v>149.96609304059032</v>
      </c>
      <c r="O202" s="101">
        <v>136.52610038602856</v>
      </c>
      <c r="P202" s="101">
        <v>211.56636726386455</v>
      </c>
      <c r="Q202" s="101">
        <v>140.15313992605377</v>
      </c>
      <c r="R202" s="101">
        <v>138.55510594355476</v>
      </c>
      <c r="S202" s="101">
        <v>156.44354998180373</v>
      </c>
      <c r="T202" s="101">
        <v>145.32158463298171</v>
      </c>
      <c r="U202" s="101">
        <v>163.57755235964282</v>
      </c>
      <c r="V202" s="101">
        <v>169.53163896082859</v>
      </c>
      <c r="W202" s="101">
        <v>199.31047378840043</v>
      </c>
      <c r="X202" s="101">
        <v>85.505169820767932</v>
      </c>
      <c r="Y202" s="101">
        <v>149.83640465090349</v>
      </c>
      <c r="DA202" s="131" t="s">
        <v>2441</v>
      </c>
    </row>
    <row r="203" spans="1:105" ht="12" customHeight="1" x14ac:dyDescent="0.25">
      <c r="A203" s="103" t="s">
        <v>52</v>
      </c>
      <c r="B203" s="104">
        <v>963.77044507162111</v>
      </c>
      <c r="C203" s="104">
        <v>1008.5430127335442</v>
      </c>
      <c r="D203" s="104">
        <v>964.38924262144315</v>
      </c>
      <c r="E203" s="104">
        <v>987.26214568718819</v>
      </c>
      <c r="F203" s="104">
        <v>1068.608968600875</v>
      </c>
      <c r="G203" s="104">
        <v>1011.9099933741422</v>
      </c>
      <c r="H203" s="104">
        <v>991.94207936843611</v>
      </c>
      <c r="I203" s="104">
        <v>914.89634255407759</v>
      </c>
      <c r="J203" s="104">
        <v>832.46177675699778</v>
      </c>
      <c r="K203" s="104">
        <v>884.51626228940484</v>
      </c>
      <c r="L203" s="104">
        <v>968.00216433554056</v>
      </c>
      <c r="M203" s="104">
        <v>1047.3063751099467</v>
      </c>
      <c r="N203" s="104">
        <v>1035.6678243420772</v>
      </c>
      <c r="O203" s="104">
        <v>1005.0492657454643</v>
      </c>
      <c r="P203" s="104">
        <v>842.45125131975215</v>
      </c>
      <c r="Q203" s="104">
        <v>936.80306412903121</v>
      </c>
      <c r="R203" s="104">
        <v>972.38719864982158</v>
      </c>
      <c r="S203" s="104">
        <v>987.96263488686407</v>
      </c>
      <c r="T203" s="104">
        <v>1011.2203791934026</v>
      </c>
      <c r="U203" s="104">
        <v>946.4789641785884</v>
      </c>
      <c r="V203" s="104">
        <v>876.77530723261918</v>
      </c>
      <c r="W203" s="104">
        <v>725.32363559167572</v>
      </c>
      <c r="X203" s="104">
        <v>701.85132915293468</v>
      </c>
      <c r="Y203" s="104">
        <v>588.04268681589519</v>
      </c>
      <c r="DA203" s="132" t="s">
        <v>2442</v>
      </c>
    </row>
    <row r="204" spans="1:105" ht="12" customHeight="1" x14ac:dyDescent="0.25">
      <c r="A204" s="106" t="s">
        <v>122</v>
      </c>
      <c r="B204" s="101">
        <v>1194.5331725524657</v>
      </c>
      <c r="C204" s="101">
        <v>1169.3570130346054</v>
      </c>
      <c r="D204" s="101">
        <v>1228.6688574467926</v>
      </c>
      <c r="E204" s="101">
        <v>1161.1376074082034</v>
      </c>
      <c r="F204" s="101">
        <v>1225.0782136489538</v>
      </c>
      <c r="G204" s="101">
        <v>1175.0600451780963</v>
      </c>
      <c r="H204" s="101">
        <v>1159.7735255319799</v>
      </c>
      <c r="I204" s="101">
        <v>1092.8569325536666</v>
      </c>
      <c r="J204" s="101">
        <v>1070.6722624167685</v>
      </c>
      <c r="K204" s="101">
        <v>1058.1588574298328</v>
      </c>
      <c r="L204" s="101">
        <v>1131.142091349752</v>
      </c>
      <c r="M204" s="101">
        <v>1223.2127830821969</v>
      </c>
      <c r="N204" s="101">
        <v>1159.1068727079667</v>
      </c>
      <c r="O204" s="101">
        <v>1119.6809190216827</v>
      </c>
      <c r="P204" s="101">
        <v>1143.8017411981591</v>
      </c>
      <c r="Q204" s="101">
        <v>1102.3761262175356</v>
      </c>
      <c r="R204" s="101">
        <v>1113.5975099566772</v>
      </c>
      <c r="S204" s="101">
        <v>1127.1102731258909</v>
      </c>
      <c r="T204" s="101">
        <v>1128.7714531275196</v>
      </c>
      <c r="U204" s="101">
        <v>1142.091432790565</v>
      </c>
      <c r="V204" s="101">
        <v>1151.9334114777787</v>
      </c>
      <c r="W204" s="101">
        <v>985.29934829969875</v>
      </c>
      <c r="X204" s="101">
        <v>662.62224480760165</v>
      </c>
      <c r="Y204" s="101">
        <v>755.05490284035886</v>
      </c>
      <c r="DA204" s="131" t="s">
        <v>2443</v>
      </c>
    </row>
    <row r="205" spans="1:105" ht="12" customHeight="1" x14ac:dyDescent="0.25">
      <c r="A205" s="107" t="s">
        <v>121</v>
      </c>
      <c r="B205" s="104">
        <v>1194.5331725524659</v>
      </c>
      <c r="C205" s="104">
        <v>1169.4103514929002</v>
      </c>
      <c r="D205" s="104">
        <v>1228.7885382160857</v>
      </c>
      <c r="E205" s="104">
        <v>1161.3560687500501</v>
      </c>
      <c r="F205" s="104">
        <v>1225.2974709467519</v>
      </c>
      <c r="G205" s="104">
        <v>1175.3181775632538</v>
      </c>
      <c r="H205" s="104">
        <v>1159.9402662275238</v>
      </c>
      <c r="I205" s="104">
        <v>1092.9231552417993</v>
      </c>
      <c r="J205" s="104">
        <v>1069.881944302472</v>
      </c>
      <c r="K205" s="104">
        <v>1057.355551397204</v>
      </c>
      <c r="L205" s="104">
        <v>1130.3432761692225</v>
      </c>
      <c r="M205" s="104">
        <v>1222.3934909594468</v>
      </c>
      <c r="N205" s="104">
        <v>1158.7153559419589</v>
      </c>
      <c r="O205" s="104">
        <v>1119.8273949014958</v>
      </c>
      <c r="P205" s="104">
        <v>1145.0232732007714</v>
      </c>
      <c r="Q205" s="104">
        <v>1103.1466783726623</v>
      </c>
      <c r="R205" s="104">
        <v>1115.286863936991</v>
      </c>
      <c r="S205" s="104">
        <v>1129.5534969068872</v>
      </c>
      <c r="T205" s="104">
        <v>1131.2432339208515</v>
      </c>
      <c r="U205" s="104">
        <v>1143.5209031318802</v>
      </c>
      <c r="V205" s="104">
        <v>1153.6020103967744</v>
      </c>
      <c r="W205" s="104">
        <v>989.36370352491122</v>
      </c>
      <c r="X205" s="104">
        <v>706.6315148145228</v>
      </c>
      <c r="Y205" s="104">
        <v>759.18993859824252</v>
      </c>
      <c r="DA205" s="132" t="s">
        <v>2444</v>
      </c>
    </row>
    <row r="206" spans="1:105" ht="12" customHeight="1" x14ac:dyDescent="0.25">
      <c r="A206" s="108" t="s">
        <v>53</v>
      </c>
      <c r="B206" s="98">
        <v>219.4246650546211</v>
      </c>
      <c r="C206" s="98">
        <v>186.53444272581331</v>
      </c>
      <c r="D206" s="98">
        <v>229.31142911541437</v>
      </c>
      <c r="E206" s="98">
        <v>181.0746277335937</v>
      </c>
      <c r="F206" s="98">
        <v>237.21333506539082</v>
      </c>
      <c r="G206" s="98">
        <v>190.01444183113347</v>
      </c>
      <c r="H206" s="98">
        <v>182.92408726919427</v>
      </c>
      <c r="I206" s="98">
        <v>159.79257492652579</v>
      </c>
      <c r="J206" s="98">
        <v>198.19086403993396</v>
      </c>
      <c r="K206" s="98">
        <v>155.06935046605935</v>
      </c>
      <c r="L206" s="98">
        <v>157.60420029376482</v>
      </c>
      <c r="M206" s="98">
        <v>212.83155371748907</v>
      </c>
      <c r="N206" s="98">
        <v>145.71860026693992</v>
      </c>
      <c r="O206" s="98">
        <v>132.76532636577446</v>
      </c>
      <c r="P206" s="98">
        <v>231.77088382941486</v>
      </c>
      <c r="Q206" s="98">
        <v>144.06804422117284</v>
      </c>
      <c r="R206" s="98">
        <v>138.78921235680923</v>
      </c>
      <c r="S206" s="98">
        <v>154.29892597584021</v>
      </c>
      <c r="T206" s="98">
        <v>140.49604807770356</v>
      </c>
      <c r="U206" s="98">
        <v>169.72058236886758</v>
      </c>
      <c r="V206" s="98">
        <v>190.98027241352938</v>
      </c>
      <c r="W206" s="98">
        <v>197.43091384764031</v>
      </c>
      <c r="X206" s="98">
        <v>6.5734640799659321</v>
      </c>
      <c r="Y206" s="98">
        <v>132.07023894602818</v>
      </c>
      <c r="DA206" s="63" t="s">
        <v>2445</v>
      </c>
    </row>
    <row r="207" spans="1:105" ht="12" customHeight="1" x14ac:dyDescent="0.25">
      <c r="A207" s="108" t="s">
        <v>52</v>
      </c>
      <c r="B207" s="98">
        <v>975.10850749784447</v>
      </c>
      <c r="C207" s="98">
        <v>982.8759087670868</v>
      </c>
      <c r="D207" s="98">
        <v>999.47710910067121</v>
      </c>
      <c r="E207" s="98">
        <v>980.28144101645648</v>
      </c>
      <c r="F207" s="98">
        <v>988.08413588136091</v>
      </c>
      <c r="G207" s="98">
        <v>985.30373573212034</v>
      </c>
      <c r="H207" s="98">
        <v>977.01617895832965</v>
      </c>
      <c r="I207" s="98">
        <v>933.13058031527362</v>
      </c>
      <c r="J207" s="98">
        <v>871.69108026253832</v>
      </c>
      <c r="K207" s="98">
        <v>902.28620093114466</v>
      </c>
      <c r="L207" s="98">
        <v>972.73907587545739</v>
      </c>
      <c r="M207" s="98">
        <v>1009.5619372419579</v>
      </c>
      <c r="N207" s="98">
        <v>1012.9967556750191</v>
      </c>
      <c r="O207" s="98">
        <v>987.06206853572132</v>
      </c>
      <c r="P207" s="98">
        <v>913.25238937135668</v>
      </c>
      <c r="Q207" s="98">
        <v>959.07863415148938</v>
      </c>
      <c r="R207" s="98">
        <v>976.4976515801817</v>
      </c>
      <c r="S207" s="98">
        <v>975.25457093104728</v>
      </c>
      <c r="T207" s="98">
        <v>990.74718584314803</v>
      </c>
      <c r="U207" s="98">
        <v>973.80032076301279</v>
      </c>
      <c r="V207" s="98">
        <v>962.621737983245</v>
      </c>
      <c r="W207" s="98">
        <v>791.93278967727088</v>
      </c>
      <c r="X207" s="98">
        <v>700.0580507345569</v>
      </c>
      <c r="Y207" s="98">
        <v>627.11969965221442</v>
      </c>
      <c r="DA207" s="63" t="s">
        <v>2446</v>
      </c>
    </row>
    <row r="208" spans="1:105" ht="12" customHeight="1" x14ac:dyDescent="0.25">
      <c r="A208" s="121" t="s">
        <v>54</v>
      </c>
      <c r="B208" s="122">
        <v>619.1330129621665</v>
      </c>
      <c r="C208" s="122">
        <v>631.15902971935236</v>
      </c>
      <c r="D208" s="122">
        <v>637.57402314379965</v>
      </c>
      <c r="E208" s="122">
        <v>596.41083433820711</v>
      </c>
      <c r="F208" s="122">
        <v>686.42236933607751</v>
      </c>
      <c r="G208" s="122">
        <v>586.92624299319141</v>
      </c>
      <c r="H208" s="122">
        <v>606.9538905811321</v>
      </c>
      <c r="I208" s="122">
        <v>553.10667986162287</v>
      </c>
      <c r="J208" s="122">
        <v>507.33985974034061</v>
      </c>
      <c r="K208" s="122">
        <v>499.95955483544139</v>
      </c>
      <c r="L208" s="122">
        <v>473.60713640191494</v>
      </c>
      <c r="M208" s="122">
        <v>477.80019870427606</v>
      </c>
      <c r="N208" s="122">
        <v>413.17203901775423</v>
      </c>
      <c r="O208" s="122">
        <v>448.15925548377754</v>
      </c>
      <c r="P208" s="122">
        <v>405.9599765479673</v>
      </c>
      <c r="Q208" s="122">
        <v>421.16455044574576</v>
      </c>
      <c r="R208" s="122">
        <v>425.18457707227532</v>
      </c>
      <c r="S208" s="122">
        <v>489.59454784392426</v>
      </c>
      <c r="T208" s="122">
        <v>494.24070392571588</v>
      </c>
      <c r="U208" s="122">
        <v>496.05598730211346</v>
      </c>
      <c r="V208" s="122">
        <v>511.61584400788718</v>
      </c>
      <c r="W208" s="122">
        <v>481.94221554651472</v>
      </c>
      <c r="X208" s="122">
        <v>387.17809056254487</v>
      </c>
      <c r="Y208" s="122">
        <v>395.74134613964981</v>
      </c>
      <c r="DA208" s="130" t="s">
        <v>2447</v>
      </c>
    </row>
    <row r="209" spans="1:105" ht="12" customHeight="1" x14ac:dyDescent="0.25">
      <c r="A209" s="97" t="s">
        <v>50</v>
      </c>
      <c r="B209" s="98">
        <v>636.50118515268935</v>
      </c>
      <c r="C209" s="98">
        <v>621.73163814089844</v>
      </c>
      <c r="D209" s="98">
        <v>629.81553924562172</v>
      </c>
      <c r="E209" s="98">
        <v>614.13173837455201</v>
      </c>
      <c r="F209" s="98">
        <v>660.5384259542376</v>
      </c>
      <c r="G209" s="98">
        <v>617.59463180027728</v>
      </c>
      <c r="H209" s="98">
        <v>590.4295300635381</v>
      </c>
      <c r="I209" s="98">
        <v>532.10617120668599</v>
      </c>
      <c r="J209" s="98">
        <v>517.03622717561495</v>
      </c>
      <c r="K209" s="98">
        <v>490.11810737187216</v>
      </c>
      <c r="L209" s="98">
        <v>476.90891907263784</v>
      </c>
      <c r="M209" s="98">
        <v>490.73408536059821</v>
      </c>
      <c r="N209" s="98">
        <v>420.39777522034217</v>
      </c>
      <c r="O209" s="98">
        <v>420.3112220409559</v>
      </c>
      <c r="P209" s="98">
        <v>431.96171106080328</v>
      </c>
      <c r="Q209" s="98">
        <v>415.80099614791425</v>
      </c>
      <c r="R209" s="98">
        <v>436.17546981842497</v>
      </c>
      <c r="S209" s="98">
        <v>476.60423401849545</v>
      </c>
      <c r="T209" s="98">
        <v>494.59773024432064</v>
      </c>
      <c r="U209" s="98">
        <v>495.38228247869176</v>
      </c>
      <c r="V209" s="98">
        <v>493.82861152518535</v>
      </c>
      <c r="W209" s="98">
        <v>462.3662981965465</v>
      </c>
      <c r="X209" s="98">
        <v>409.29058394233715</v>
      </c>
      <c r="Y209" s="98">
        <v>387.0117281817906</v>
      </c>
      <c r="DA209" s="63" t="s">
        <v>2448</v>
      </c>
    </row>
    <row r="210" spans="1:105" ht="12" customHeight="1" x14ac:dyDescent="0.25">
      <c r="A210" s="109" t="s">
        <v>120</v>
      </c>
      <c r="B210" s="33">
        <v>607.84334029870718</v>
      </c>
      <c r="C210" s="33">
        <v>637.0364743356464</v>
      </c>
      <c r="D210" s="33">
        <v>642.31515001244725</v>
      </c>
      <c r="E210" s="33">
        <v>585.36494048872282</v>
      </c>
      <c r="F210" s="33">
        <v>702.53962542680938</v>
      </c>
      <c r="G210" s="33">
        <v>569.31702927617152</v>
      </c>
      <c r="H210" s="33">
        <v>615.52774570654651</v>
      </c>
      <c r="I210" s="33">
        <v>563.46740085965462</v>
      </c>
      <c r="J210" s="33">
        <v>501.90173668091421</v>
      </c>
      <c r="K210" s="33">
        <v>505.61794859034541</v>
      </c>
      <c r="L210" s="33">
        <v>471.70910251155999</v>
      </c>
      <c r="M210" s="33">
        <v>470.51519921181438</v>
      </c>
      <c r="N210" s="33">
        <v>408.86663240498893</v>
      </c>
      <c r="O210" s="33">
        <v>464.82568148807763</v>
      </c>
      <c r="P210" s="33">
        <v>390.18364263610545</v>
      </c>
      <c r="Q210" s="33">
        <v>424.24265644029344</v>
      </c>
      <c r="R210" s="33">
        <v>419.12995650019445</v>
      </c>
      <c r="S210" s="33">
        <v>496.24736394777284</v>
      </c>
      <c r="T210" s="33">
        <v>494.06302704604235</v>
      </c>
      <c r="U210" s="33">
        <v>496.37820433083027</v>
      </c>
      <c r="V210" s="33">
        <v>520.2578023819101</v>
      </c>
      <c r="W210" s="33">
        <v>491.80313345241183</v>
      </c>
      <c r="X210" s="33">
        <v>374.80450286880597</v>
      </c>
      <c r="Y210" s="33">
        <v>400.86110741450858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2562.7509145409917</v>
      </c>
      <c r="C212" s="117">
        <f t="shared" si="101"/>
        <v>2612.9472792448091</v>
      </c>
      <c r="D212" s="117">
        <f t="shared" si="101"/>
        <v>2638.9187763609552</v>
      </c>
      <c r="E212" s="117">
        <f t="shared" si="101"/>
        <v>2944.1873097438988</v>
      </c>
      <c r="F212" s="117">
        <f t="shared" si="101"/>
        <v>2854.8494340281504</v>
      </c>
      <c r="G212" s="117">
        <f t="shared" si="101"/>
        <v>3170.295282977409</v>
      </c>
      <c r="H212" s="117">
        <f t="shared" si="101"/>
        <v>2882.1319738903521</v>
      </c>
      <c r="I212" s="117">
        <f t="shared" si="101"/>
        <v>2815.8531992434569</v>
      </c>
      <c r="J212" s="117">
        <f t="shared" si="101"/>
        <v>3141.4456503381921</v>
      </c>
      <c r="K212" s="117">
        <f t="shared" si="101"/>
        <v>3026.2558317562953</v>
      </c>
      <c r="L212" s="117">
        <f t="shared" si="101"/>
        <v>3080.1848591866406</v>
      </c>
      <c r="M212" s="117">
        <f t="shared" si="101"/>
        <v>2687.7540418381413</v>
      </c>
      <c r="N212" s="117">
        <f t="shared" si="101"/>
        <v>2798.070386822721</v>
      </c>
      <c r="O212" s="117">
        <f t="shared" si="101"/>
        <v>2825.4861349899284</v>
      </c>
      <c r="P212" s="117">
        <f t="shared" si="101"/>
        <v>2494.8687824334252</v>
      </c>
      <c r="Q212" s="117">
        <f t="shared" si="101"/>
        <v>2574.2887550091987</v>
      </c>
      <c r="R212" s="117">
        <f t="shared" ref="R212:V212" si="102">R213+R216+R218+R227</f>
        <v>2657.0776104640804</v>
      </c>
      <c r="S212" s="117">
        <f t="shared" si="102"/>
        <v>2707.7086137365231</v>
      </c>
      <c r="T212" s="117">
        <f t="shared" si="102"/>
        <v>2553.8541179241438</v>
      </c>
      <c r="U212" s="117">
        <f t="shared" si="102"/>
        <v>2561.7912816326279</v>
      </c>
      <c r="V212" s="117">
        <f t="shared" si="102"/>
        <v>2507.3801680406777</v>
      </c>
      <c r="W212" s="117">
        <f t="shared" ref="W212:Y212" si="103">W213+W216+W218+W227</f>
        <v>2734.1483351888346</v>
      </c>
      <c r="X212" s="117">
        <f t="shared" si="103"/>
        <v>2462.3388615737963</v>
      </c>
      <c r="Y212" s="117">
        <f t="shared" si="103"/>
        <v>2332.7445900939533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2233.6907949965589</v>
      </c>
      <c r="C213" s="122">
        <f t="shared" si="104"/>
        <v>2291.1271892202185</v>
      </c>
      <c r="D213" s="122">
        <f t="shared" si="104"/>
        <v>2331.8455441625219</v>
      </c>
      <c r="E213" s="122">
        <f t="shared" si="104"/>
        <v>2651.0740828898201</v>
      </c>
      <c r="F213" s="122">
        <f t="shared" si="104"/>
        <v>2536.8650514422357</v>
      </c>
      <c r="G213" s="122">
        <f t="shared" si="104"/>
        <v>2910.108287349547</v>
      </c>
      <c r="H213" s="122">
        <f t="shared" si="104"/>
        <v>2668.593902133045</v>
      </c>
      <c r="I213" s="122">
        <f t="shared" si="104"/>
        <v>2645.0089393072931</v>
      </c>
      <c r="J213" s="122">
        <f t="shared" si="104"/>
        <v>2977.1768887176117</v>
      </c>
      <c r="K213" s="122">
        <f t="shared" si="104"/>
        <v>2865.6621485771248</v>
      </c>
      <c r="L213" s="122">
        <f t="shared" si="104"/>
        <v>2916.3712474496965</v>
      </c>
      <c r="M213" s="122">
        <f t="shared" si="104"/>
        <v>2510.3090716964139</v>
      </c>
      <c r="N213" s="122">
        <f t="shared" si="104"/>
        <v>2640.7102305543249</v>
      </c>
      <c r="O213" s="122">
        <f t="shared" si="104"/>
        <v>2676.8065261535298</v>
      </c>
      <c r="P213" s="122">
        <f t="shared" si="104"/>
        <v>2356.5280587171683</v>
      </c>
      <c r="Q213" s="122">
        <f t="shared" si="104"/>
        <v>2441.6828661706022</v>
      </c>
      <c r="R213" s="122">
        <f t="shared" ref="R213:V213" si="105">SUM(R214:R215)</f>
        <v>2521.5325006943194</v>
      </c>
      <c r="S213" s="122">
        <f t="shared" si="105"/>
        <v>2567.8121741333503</v>
      </c>
      <c r="T213" s="122">
        <f t="shared" si="105"/>
        <v>2411.9567877517957</v>
      </c>
      <c r="U213" s="122">
        <f t="shared" si="105"/>
        <v>2424.7931060043884</v>
      </c>
      <c r="V213" s="122">
        <f t="shared" si="105"/>
        <v>2370.0079782518856</v>
      </c>
      <c r="W213" s="122">
        <f t="shared" ref="W213:Y213" si="106">SUM(W214:W215)</f>
        <v>2602.6812820106711</v>
      </c>
      <c r="X213" s="122">
        <f t="shared" si="106"/>
        <v>2338.275879973748</v>
      </c>
      <c r="Y213" s="122">
        <f t="shared" si="106"/>
        <v>2212.547537618676</v>
      </c>
      <c r="DA213" s="130" t="s">
        <v>2601</v>
      </c>
    </row>
    <row r="214" spans="1:105" ht="12" customHeight="1" x14ac:dyDescent="0.25">
      <c r="A214" s="97" t="s">
        <v>74</v>
      </c>
      <c r="B214" s="98">
        <v>2233.6907949965589</v>
      </c>
      <c r="C214" s="98">
        <v>2291.1271892202185</v>
      </c>
      <c r="D214" s="98">
        <v>2331.8455441625219</v>
      </c>
      <c r="E214" s="98">
        <v>2651.0740828898201</v>
      </c>
      <c r="F214" s="98">
        <v>2536.8650514422357</v>
      </c>
      <c r="G214" s="98">
        <v>2910.108287349547</v>
      </c>
      <c r="H214" s="98">
        <v>2668.593902133045</v>
      </c>
      <c r="I214" s="98">
        <v>2645.0089393072931</v>
      </c>
      <c r="J214" s="98">
        <v>2977.1768887176117</v>
      </c>
      <c r="K214" s="98">
        <v>2865.6621485771248</v>
      </c>
      <c r="L214" s="98">
        <v>2916.3712474496965</v>
      </c>
      <c r="M214" s="98">
        <v>2510.3090716964139</v>
      </c>
      <c r="N214" s="98">
        <v>2640.7102305543249</v>
      </c>
      <c r="O214" s="98">
        <v>2676.8065261535298</v>
      </c>
      <c r="P214" s="98">
        <v>2356.5280587171683</v>
      </c>
      <c r="Q214" s="98">
        <v>2441.6828661706022</v>
      </c>
      <c r="R214" s="98">
        <v>2521.5325006943194</v>
      </c>
      <c r="S214" s="98">
        <v>2567.8121741333503</v>
      </c>
      <c r="T214" s="98">
        <v>2411.9567877517957</v>
      </c>
      <c r="U214" s="98">
        <v>2424.7931060043884</v>
      </c>
      <c r="V214" s="98">
        <v>2370.0079782518856</v>
      </c>
      <c r="W214" s="98">
        <v>2602.6812820106711</v>
      </c>
      <c r="X214" s="98">
        <v>2338.275879973748</v>
      </c>
      <c r="Y214" s="98">
        <v>2212.547537618676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236.65060680437367</v>
      </c>
      <c r="C218" s="122">
        <v>233.917656028561</v>
      </c>
      <c r="D218" s="122">
        <v>219.22880944183837</v>
      </c>
      <c r="E218" s="122">
        <v>206.53442449488003</v>
      </c>
      <c r="F218" s="122">
        <v>225.0828784682592</v>
      </c>
      <c r="G218" s="122">
        <v>177.77632051478506</v>
      </c>
      <c r="H218" s="122">
        <v>139.91683236664923</v>
      </c>
      <c r="I218" s="122">
        <v>106.74813388573806</v>
      </c>
      <c r="J218" s="122">
        <v>96.539682309410679</v>
      </c>
      <c r="K218" s="122">
        <v>95.373475064517081</v>
      </c>
      <c r="L218" s="122">
        <v>100.36683545309351</v>
      </c>
      <c r="M218" s="122">
        <v>113.01080234844586</v>
      </c>
      <c r="N218" s="122">
        <v>100.16888656198826</v>
      </c>
      <c r="O218" s="122">
        <v>91.349371108511804</v>
      </c>
      <c r="P218" s="122">
        <v>78.919981492571551</v>
      </c>
      <c r="Q218" s="122">
        <v>77.382476778045685</v>
      </c>
      <c r="R218" s="122">
        <v>79.13212410680039</v>
      </c>
      <c r="S218" s="122">
        <v>81.146186087603056</v>
      </c>
      <c r="T218" s="122">
        <v>82.127515318438967</v>
      </c>
      <c r="U218" s="122">
        <v>78.77249110048551</v>
      </c>
      <c r="V218" s="122">
        <v>78.792464564763563</v>
      </c>
      <c r="W218" s="122">
        <v>75.34894878258342</v>
      </c>
      <c r="X218" s="122">
        <v>70.91936047872565</v>
      </c>
      <c r="Y218" s="122">
        <v>68.471101474514739</v>
      </c>
      <c r="DA218" s="130" t="s">
        <v>2606</v>
      </c>
    </row>
    <row r="219" spans="1:105" ht="12" customHeight="1" x14ac:dyDescent="0.25">
      <c r="A219" s="97" t="s">
        <v>141</v>
      </c>
      <c r="B219" s="98">
        <v>475.42549591989035</v>
      </c>
      <c r="C219" s="98">
        <v>481.43789390737351</v>
      </c>
      <c r="D219" s="98">
        <v>473.97158699453257</v>
      </c>
      <c r="E219" s="98">
        <v>465.24753007223268</v>
      </c>
      <c r="F219" s="98">
        <v>523.1713276013711</v>
      </c>
      <c r="G219" s="98">
        <v>472.70313593752593</v>
      </c>
      <c r="H219" s="98">
        <v>455.63469458230549</v>
      </c>
      <c r="I219" s="98">
        <v>411.34222161711529</v>
      </c>
      <c r="J219" s="98">
        <v>391.07231898789047</v>
      </c>
      <c r="K219" s="98">
        <v>394.98378208034183</v>
      </c>
      <c r="L219" s="98">
        <v>426.91224748669214</v>
      </c>
      <c r="M219" s="98">
        <v>476.65510146700393</v>
      </c>
      <c r="N219" s="98">
        <v>440.45988647906506</v>
      </c>
      <c r="O219" s="98">
        <v>418.45919844143299</v>
      </c>
      <c r="P219" s="98">
        <v>382.88581620369479</v>
      </c>
      <c r="Q219" s="98">
        <v>383.98521297624421</v>
      </c>
      <c r="R219" s="98">
        <v>383.00348374108944</v>
      </c>
      <c r="S219" s="98">
        <v>380.76814403903143</v>
      </c>
      <c r="T219" s="98">
        <v>372.40511057216344</v>
      </c>
      <c r="U219" s="98">
        <v>347.20095643754792</v>
      </c>
      <c r="V219" s="98">
        <v>320.11159457146096</v>
      </c>
      <c r="W219" s="98">
        <v>278.66773600861882</v>
      </c>
      <c r="X219" s="98">
        <v>234.85974399635688</v>
      </c>
      <c r="Y219" s="98">
        <v>217.99963456135424</v>
      </c>
      <c r="DA219" s="63" t="s">
        <v>2607</v>
      </c>
    </row>
    <row r="220" spans="1:105" ht="12" customHeight="1" x14ac:dyDescent="0.25">
      <c r="A220" s="97" t="s">
        <v>140</v>
      </c>
      <c r="B220" s="98">
        <v>87.320442449749294</v>
      </c>
      <c r="C220" s="98">
        <v>76.638028289574152</v>
      </c>
      <c r="D220" s="98">
        <v>88.130642058884945</v>
      </c>
      <c r="E220" s="98">
        <v>72.182041198030049</v>
      </c>
      <c r="F220" s="98">
        <v>100.54681177716721</v>
      </c>
      <c r="G220" s="98">
        <v>75.813504980235578</v>
      </c>
      <c r="H220" s="98">
        <v>71.516359284517208</v>
      </c>
      <c r="I220" s="98">
        <v>59.849731340580277</v>
      </c>
      <c r="J220" s="98">
        <v>71.529062385608185</v>
      </c>
      <c r="K220" s="98">
        <v>57.303906090915184</v>
      </c>
      <c r="L220" s="98">
        <v>59.150380819458341</v>
      </c>
      <c r="M220" s="98">
        <v>82.579962613911533</v>
      </c>
      <c r="N220" s="98">
        <v>55.47723558261508</v>
      </c>
      <c r="O220" s="98">
        <v>49.796780541611227</v>
      </c>
      <c r="P220" s="98">
        <v>76.534793753332465</v>
      </c>
      <c r="Q220" s="98">
        <v>49.467319567069524</v>
      </c>
      <c r="R220" s="98">
        <v>47.250837140721472</v>
      </c>
      <c r="S220" s="98">
        <v>51.532458264269856</v>
      </c>
      <c r="T220" s="98">
        <v>46.430992854853997</v>
      </c>
      <c r="U220" s="98">
        <v>51.104308443653231</v>
      </c>
      <c r="V220" s="98">
        <v>51.772153485615227</v>
      </c>
      <c r="W220" s="98">
        <v>59.284912867385636</v>
      </c>
      <c r="X220" s="98">
        <v>25.042390716985299</v>
      </c>
      <c r="Y220" s="98">
        <v>43.782405573850163</v>
      </c>
      <c r="DA220" s="63" t="s">
        <v>2608</v>
      </c>
    </row>
    <row r="221" spans="1:105" ht="12" customHeight="1" x14ac:dyDescent="0.25">
      <c r="A221" s="100" t="s">
        <v>50</v>
      </c>
      <c r="B221" s="101">
        <v>87.320442449749294</v>
      </c>
      <c r="C221" s="101">
        <v>76.638028289574152</v>
      </c>
      <c r="D221" s="101">
        <v>88.130642058884945</v>
      </c>
      <c r="E221" s="101">
        <v>72.182041198030049</v>
      </c>
      <c r="F221" s="101">
        <v>100.54681177716721</v>
      </c>
      <c r="G221" s="101">
        <v>75.813504980235578</v>
      </c>
      <c r="H221" s="101">
        <v>71.516359284517208</v>
      </c>
      <c r="I221" s="101">
        <v>59.849731340580277</v>
      </c>
      <c r="J221" s="101">
        <v>71.529062385608185</v>
      </c>
      <c r="K221" s="101">
        <v>57.303906090915184</v>
      </c>
      <c r="L221" s="101">
        <v>59.150380819458341</v>
      </c>
      <c r="M221" s="101">
        <v>82.579962613911533</v>
      </c>
      <c r="N221" s="101">
        <v>55.47723558261508</v>
      </c>
      <c r="O221" s="101">
        <v>49.796780541611227</v>
      </c>
      <c r="P221" s="101">
        <v>76.534793753332465</v>
      </c>
      <c r="Q221" s="101">
        <v>49.467319567069524</v>
      </c>
      <c r="R221" s="101">
        <v>47.250837140721472</v>
      </c>
      <c r="S221" s="101">
        <v>51.532458264269856</v>
      </c>
      <c r="T221" s="101">
        <v>46.430992854853997</v>
      </c>
      <c r="U221" s="101">
        <v>51.104308443653231</v>
      </c>
      <c r="V221" s="101">
        <v>51.772153485615227</v>
      </c>
      <c r="W221" s="101">
        <v>59.284912867385636</v>
      </c>
      <c r="X221" s="101">
        <v>25.042390716985299</v>
      </c>
      <c r="Y221" s="101">
        <v>43.782405573850163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92.409512740059242</v>
      </c>
      <c r="C227" s="122">
        <v>87.902433996029643</v>
      </c>
      <c r="D227" s="122">
        <v>87.844422756594909</v>
      </c>
      <c r="E227" s="122">
        <v>86.578802359198448</v>
      </c>
      <c r="F227" s="122">
        <v>92.901504117655421</v>
      </c>
      <c r="G227" s="122">
        <v>82.410675113076977</v>
      </c>
      <c r="H227" s="122">
        <v>73.621239390658147</v>
      </c>
      <c r="I227" s="122">
        <v>64.096126050426051</v>
      </c>
      <c r="J227" s="122">
        <v>67.729079311169727</v>
      </c>
      <c r="K227" s="122">
        <v>65.220208114653246</v>
      </c>
      <c r="L227" s="122">
        <v>63.44677628385044</v>
      </c>
      <c r="M227" s="122">
        <v>64.434167793281745</v>
      </c>
      <c r="N227" s="122">
        <v>57.191269706408242</v>
      </c>
      <c r="O227" s="122">
        <v>57.330237727887095</v>
      </c>
      <c r="P227" s="122">
        <v>59.420742223685508</v>
      </c>
      <c r="Q227" s="122">
        <v>55.223412060550586</v>
      </c>
      <c r="R227" s="122">
        <v>56.412985662960736</v>
      </c>
      <c r="S227" s="122">
        <v>58.750253515570108</v>
      </c>
      <c r="T227" s="122">
        <v>59.769814853909544</v>
      </c>
      <c r="U227" s="122">
        <v>58.225684527754012</v>
      </c>
      <c r="V227" s="122">
        <v>58.579725224028586</v>
      </c>
      <c r="W227" s="122">
        <v>56.118104395580417</v>
      </c>
      <c r="X227" s="122">
        <v>53.143621121322518</v>
      </c>
      <c r="Y227" s="122">
        <v>51.72595100076267</v>
      </c>
      <c r="DA227" s="130" t="s">
        <v>2615</v>
      </c>
    </row>
    <row r="228" spans="1:105" ht="12" customHeight="1" x14ac:dyDescent="0.25">
      <c r="A228" s="97" t="s">
        <v>50</v>
      </c>
      <c r="B228" s="98">
        <v>234.57345116020525</v>
      </c>
      <c r="C228" s="98">
        <v>228.89749563938639</v>
      </c>
      <c r="D228" s="98">
        <v>231.59496105345036</v>
      </c>
      <c r="E228" s="98">
        <v>225.47699105224297</v>
      </c>
      <c r="F228" s="98">
        <v>242.09918759008789</v>
      </c>
      <c r="G228" s="98">
        <v>225.93795956982078</v>
      </c>
      <c r="H228" s="98">
        <v>215.51119246874219</v>
      </c>
      <c r="I228" s="98">
        <v>194.01481125829815</v>
      </c>
      <c r="J228" s="98">
        <v>188.49244414815692</v>
      </c>
      <c r="K228" s="98">
        <v>178.65544778264908</v>
      </c>
      <c r="L228" s="98">
        <v>173.8175486455977</v>
      </c>
      <c r="M228" s="98">
        <v>178.83146101136853</v>
      </c>
      <c r="N228" s="98">
        <v>153.175009491705</v>
      </c>
      <c r="O228" s="98">
        <v>153.12368361239717</v>
      </c>
      <c r="P228" s="98">
        <v>157.35492468252991</v>
      </c>
      <c r="Q228" s="98">
        <v>151.44939310959313</v>
      </c>
      <c r="R228" s="98">
        <v>158.81891969799565</v>
      </c>
      <c r="S228" s="98">
        <v>173.46622019459159</v>
      </c>
      <c r="T228" s="98">
        <v>179.87208702444232</v>
      </c>
      <c r="U228" s="98">
        <v>179.96637796527133</v>
      </c>
      <c r="V228" s="98">
        <v>179.15091363251207</v>
      </c>
      <c r="W228" s="98">
        <v>167.52389683482102</v>
      </c>
      <c r="X228" s="98">
        <v>148.11510387228324</v>
      </c>
      <c r="Y228" s="98">
        <v>139.92299115593252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139.83243427048183</v>
      </c>
      <c r="C231" s="118">
        <f t="shared" si="108"/>
        <v>142.57459888001893</v>
      </c>
      <c r="D231" s="118">
        <f t="shared" si="108"/>
        <v>144.70907126215354</v>
      </c>
      <c r="E231" s="118">
        <f t="shared" si="108"/>
        <v>159.05543604195697</v>
      </c>
      <c r="F231" s="118">
        <f t="shared" si="108"/>
        <v>155.82170146564738</v>
      </c>
      <c r="G231" s="118">
        <f t="shared" si="108"/>
        <v>170.27763516561805</v>
      </c>
      <c r="H231" s="118">
        <f t="shared" si="108"/>
        <v>157.92280066647672</v>
      </c>
      <c r="I231" s="118">
        <f t="shared" si="108"/>
        <v>154.0753284956329</v>
      </c>
      <c r="J231" s="118">
        <f t="shared" si="108"/>
        <v>168.6850692668194</v>
      </c>
      <c r="K231" s="118">
        <f t="shared" si="108"/>
        <v>162.73265050122023</v>
      </c>
      <c r="L231" s="118">
        <f t="shared" si="108"/>
        <v>165.36925774690692</v>
      </c>
      <c r="M231" s="118">
        <f t="shared" si="108"/>
        <v>147.39284382591606</v>
      </c>
      <c r="N231" s="118">
        <f t="shared" si="108"/>
        <v>151.39643248472368</v>
      </c>
      <c r="O231" s="118">
        <f t="shared" si="108"/>
        <v>151.67743119377127</v>
      </c>
      <c r="P231" s="118">
        <f t="shared" si="108"/>
        <v>135.0864273423706</v>
      </c>
      <c r="Q231" s="118">
        <f t="shared" si="108"/>
        <v>138.69616836891595</v>
      </c>
      <c r="R231" s="118">
        <f t="shared" ref="R231:V231" si="109">R232+R235+R237+R246</f>
        <v>141.60365164041616</v>
      </c>
      <c r="S231" s="118">
        <f t="shared" si="109"/>
        <v>144.51548679466677</v>
      </c>
      <c r="T231" s="118">
        <f t="shared" si="109"/>
        <v>136.2234730041703</v>
      </c>
      <c r="U231" s="118">
        <f t="shared" si="109"/>
        <v>136.09306502239397</v>
      </c>
      <c r="V231" s="118">
        <f t="shared" si="109"/>
        <v>132.47263308671344</v>
      </c>
      <c r="W231" s="118">
        <f t="shared" ref="W231:Y231" si="110">W232+W235+W237+W246</f>
        <v>140.23252034723595</v>
      </c>
      <c r="X231" s="118">
        <f t="shared" si="110"/>
        <v>122.84342244304574</v>
      </c>
      <c r="Y231" s="118">
        <f t="shared" si="110"/>
        <v>116.53018025778353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108.26597381659481</v>
      </c>
      <c r="C232" s="123">
        <f t="shared" si="111"/>
        <v>110.97403202472489</v>
      </c>
      <c r="D232" s="123">
        <f t="shared" si="111"/>
        <v>112.88152561874693</v>
      </c>
      <c r="E232" s="123">
        <f t="shared" si="111"/>
        <v>128.09560322795539</v>
      </c>
      <c r="F232" s="123">
        <f t="shared" si="111"/>
        <v>122.53461034750379</v>
      </c>
      <c r="G232" s="123">
        <f t="shared" si="111"/>
        <v>140.36056192514801</v>
      </c>
      <c r="H232" s="123">
        <f t="shared" si="111"/>
        <v>128.5190027988474</v>
      </c>
      <c r="I232" s="123">
        <f t="shared" si="111"/>
        <v>127.16613848152915</v>
      </c>
      <c r="J232" s="123">
        <f t="shared" si="111"/>
        <v>142.85117175981816</v>
      </c>
      <c r="K232" s="123">
        <f t="shared" si="111"/>
        <v>137.21776785231506</v>
      </c>
      <c r="L232" s="123">
        <f t="shared" si="111"/>
        <v>139.44676052774912</v>
      </c>
      <c r="M232" s="123">
        <f t="shared" si="111"/>
        <v>119.73228919627695</v>
      </c>
      <c r="N232" s="123">
        <f t="shared" si="111"/>
        <v>125.53636097650573</v>
      </c>
      <c r="O232" s="123">
        <f t="shared" si="111"/>
        <v>127.03706166947019</v>
      </c>
      <c r="P232" s="123">
        <f t="shared" si="111"/>
        <v>111.51590658210563</v>
      </c>
      <c r="Q232" s="123">
        <f t="shared" si="111"/>
        <v>115.09818814607593</v>
      </c>
      <c r="R232" s="123">
        <f t="shared" ref="R232:V232" si="112">SUM(R233:R234)</f>
        <v>118.50491570575983</v>
      </c>
      <c r="S232" s="123">
        <f t="shared" si="112"/>
        <v>120.29339484176133</v>
      </c>
      <c r="T232" s="123">
        <f t="shared" si="112"/>
        <v>112.57779971105724</v>
      </c>
      <c r="U232" s="123">
        <f t="shared" si="112"/>
        <v>112.70098576261206</v>
      </c>
      <c r="V232" s="123">
        <f t="shared" si="112"/>
        <v>109.71511535716925</v>
      </c>
      <c r="W232" s="123">
        <f t="shared" ref="W232:Y232" si="113">SUM(W233:W234)</f>
        <v>120.38883777075377</v>
      </c>
      <c r="X232" s="123">
        <f t="shared" si="113"/>
        <v>107.44562408298981</v>
      </c>
      <c r="Y232" s="123">
        <f t="shared" si="113"/>
        <v>101.04853163396824</v>
      </c>
      <c r="DA232" s="130" t="s">
        <v>2769</v>
      </c>
    </row>
    <row r="233" spans="1:105" ht="12" customHeight="1" x14ac:dyDescent="0.25">
      <c r="A233" s="97" t="s">
        <v>74</v>
      </c>
      <c r="B233" s="99">
        <v>106.98167843257686</v>
      </c>
      <c r="C233" s="99">
        <v>109.68737571667138</v>
      </c>
      <c r="D233" s="99">
        <v>111.58393545904697</v>
      </c>
      <c r="E233" s="99">
        <v>126.76133061927862</v>
      </c>
      <c r="F233" s="99">
        <v>121.17560795122607</v>
      </c>
      <c r="G233" s="99">
        <v>138.81065581287967</v>
      </c>
      <c r="H233" s="99">
        <v>127.12578097141981</v>
      </c>
      <c r="I233" s="99">
        <v>125.81396158826686</v>
      </c>
      <c r="J233" s="99">
        <v>141.37513069327974</v>
      </c>
      <c r="K233" s="99">
        <v>135.80006451141372</v>
      </c>
      <c r="L233" s="99">
        <v>137.93494505567293</v>
      </c>
      <c r="M233" s="99">
        <v>118.40240713218492</v>
      </c>
      <c r="N233" s="99">
        <v>124.19755299524964</v>
      </c>
      <c r="O233" s="99">
        <v>125.54829533602437</v>
      </c>
      <c r="P233" s="99">
        <v>110.16630714422575</v>
      </c>
      <c r="Q233" s="99">
        <v>113.83199019708884</v>
      </c>
      <c r="R233" s="99">
        <v>117.18849228219513</v>
      </c>
      <c r="S233" s="99">
        <v>118.94468851565327</v>
      </c>
      <c r="T233" s="99">
        <v>111.30470672232222</v>
      </c>
      <c r="U233" s="99">
        <v>111.39279011082135</v>
      </c>
      <c r="V233" s="99">
        <v>108.42261567270478</v>
      </c>
      <c r="W233" s="99">
        <v>118.54570980150913</v>
      </c>
      <c r="X233" s="99">
        <v>105.70451208947057</v>
      </c>
      <c r="Y233" s="99">
        <v>99.451730537297976</v>
      </c>
      <c r="DA233" s="63" t="s">
        <v>2770</v>
      </c>
    </row>
    <row r="234" spans="1:105" ht="12" customHeight="1" x14ac:dyDescent="0.25">
      <c r="A234" s="97" t="s">
        <v>53</v>
      </c>
      <c r="B234" s="99">
        <v>1.2842953840179507</v>
      </c>
      <c r="C234" s="99">
        <v>1.2866563080535121</v>
      </c>
      <c r="D234" s="99">
        <v>1.2975901596999713</v>
      </c>
      <c r="E234" s="99">
        <v>1.3342726086767691</v>
      </c>
      <c r="F234" s="99">
        <v>1.359002396277718</v>
      </c>
      <c r="G234" s="99">
        <v>1.5499061122683351</v>
      </c>
      <c r="H234" s="99">
        <v>1.3932218274275761</v>
      </c>
      <c r="I234" s="99">
        <v>1.3521768932622791</v>
      </c>
      <c r="J234" s="99">
        <v>1.4760410665384178</v>
      </c>
      <c r="K234" s="99">
        <v>1.4177033409013298</v>
      </c>
      <c r="L234" s="99">
        <v>1.5118154720761812</v>
      </c>
      <c r="M234" s="99">
        <v>1.3298820640920277</v>
      </c>
      <c r="N234" s="99">
        <v>1.3388079812561016</v>
      </c>
      <c r="O234" s="99">
        <v>1.4887663334458172</v>
      </c>
      <c r="P234" s="99">
        <v>1.3495994378798755</v>
      </c>
      <c r="Q234" s="99">
        <v>1.2661979489870776</v>
      </c>
      <c r="R234" s="99">
        <v>1.3164234235647008</v>
      </c>
      <c r="S234" s="99">
        <v>1.3487063261080556</v>
      </c>
      <c r="T234" s="99">
        <v>1.2730929887350222</v>
      </c>
      <c r="U234" s="99">
        <v>1.3081956517907181</v>
      </c>
      <c r="V234" s="99">
        <v>1.2924996844644727</v>
      </c>
      <c r="W234" s="99">
        <v>1.8431279692446403</v>
      </c>
      <c r="X234" s="99">
        <v>1.7411119935192345</v>
      </c>
      <c r="Y234" s="99">
        <v>1.5968010966702579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0.34408723216586401</v>
      </c>
      <c r="C235" s="123">
        <f t="shared" si="114"/>
        <v>0.4353367235133288</v>
      </c>
      <c r="D235" s="123">
        <f t="shared" si="114"/>
        <v>0.36248783955025893</v>
      </c>
      <c r="E235" s="123">
        <f t="shared" si="114"/>
        <v>1.0496249457244449</v>
      </c>
      <c r="F235" s="123">
        <f t="shared" si="114"/>
        <v>0.40922762760660697</v>
      </c>
      <c r="G235" s="123">
        <f t="shared" si="114"/>
        <v>0.4271273299922122</v>
      </c>
      <c r="H235" s="123">
        <f t="shared" si="114"/>
        <v>0.57404947290924679</v>
      </c>
      <c r="I235" s="123">
        <f t="shared" si="114"/>
        <v>0.58292326539752082</v>
      </c>
      <c r="J235" s="123">
        <f t="shared" si="114"/>
        <v>0.80631844974407318</v>
      </c>
      <c r="K235" s="123">
        <f t="shared" si="114"/>
        <v>0.92186834172683929</v>
      </c>
      <c r="L235" s="123">
        <f t="shared" si="114"/>
        <v>0.76358033459014873</v>
      </c>
      <c r="M235" s="123">
        <f t="shared" si="114"/>
        <v>0.92148528046274736</v>
      </c>
      <c r="N235" s="123">
        <f t="shared" si="114"/>
        <v>1.5509718772129808</v>
      </c>
      <c r="O235" s="123">
        <f t="shared" si="114"/>
        <v>0.9021764823575098</v>
      </c>
      <c r="P235" s="123">
        <f t="shared" si="114"/>
        <v>0.6597195993520274</v>
      </c>
      <c r="Q235" s="123">
        <f t="shared" si="114"/>
        <v>1.284729500587517</v>
      </c>
      <c r="R235" s="123">
        <f t="shared" si="114"/>
        <v>0.8546534972940264</v>
      </c>
      <c r="S235" s="123">
        <f t="shared" si="114"/>
        <v>1.2391408032525997</v>
      </c>
      <c r="T235" s="123">
        <f t="shared" si="114"/>
        <v>0.95602742262222007</v>
      </c>
      <c r="U235" s="123">
        <f t="shared" si="114"/>
        <v>1.1765521561160315</v>
      </c>
      <c r="V235" s="123">
        <f t="shared" si="114"/>
        <v>0.91383768867133475</v>
      </c>
      <c r="W235" s="123">
        <f t="shared" si="114"/>
        <v>0.87351983144653922</v>
      </c>
      <c r="X235" s="123">
        <f t="shared" si="114"/>
        <v>1.2877364676583374</v>
      </c>
      <c r="Y235" s="123">
        <f t="shared" si="114"/>
        <v>1.074070957128733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0.34408723216586401</v>
      </c>
      <c r="C236" s="99">
        <f>RES_hhdet_fecs!C29</f>
        <v>0.4353367235133288</v>
      </c>
      <c r="D236" s="99">
        <f>RES_hhdet_fecs!D29</f>
        <v>0.36248783955025893</v>
      </c>
      <c r="E236" s="99">
        <f>RES_hhdet_fecs!E29</f>
        <v>1.0496249457244449</v>
      </c>
      <c r="F236" s="99">
        <f>RES_hhdet_fecs!F29</f>
        <v>0.40922762760660697</v>
      </c>
      <c r="G236" s="99">
        <f>RES_hhdet_fecs!G29</f>
        <v>0.4271273299922122</v>
      </c>
      <c r="H236" s="99">
        <f>RES_hhdet_fecs!H29</f>
        <v>0.57404947290924679</v>
      </c>
      <c r="I236" s="99">
        <f>RES_hhdet_fecs!I29</f>
        <v>0.58292326539752082</v>
      </c>
      <c r="J236" s="99">
        <f>RES_hhdet_fecs!J29</f>
        <v>0.80631844974407318</v>
      </c>
      <c r="K236" s="99">
        <f>RES_hhdet_fecs!K29</f>
        <v>0.92186834172683929</v>
      </c>
      <c r="L236" s="99">
        <f>RES_hhdet_fecs!L29</f>
        <v>0.76358033459014873</v>
      </c>
      <c r="M236" s="99">
        <f>RES_hhdet_fecs!M29</f>
        <v>0.92148528046274736</v>
      </c>
      <c r="N236" s="99">
        <f>RES_hhdet_fecs!N29</f>
        <v>1.5509718772129808</v>
      </c>
      <c r="O236" s="99">
        <f>RES_hhdet_fecs!O29</f>
        <v>0.9021764823575098</v>
      </c>
      <c r="P236" s="99">
        <f>RES_hhdet_fecs!P29</f>
        <v>0.6597195993520274</v>
      </c>
      <c r="Q236" s="99">
        <f>RES_hhdet_fecs!Q29</f>
        <v>1.284729500587517</v>
      </c>
      <c r="R236" s="99">
        <f>RES_hhdet_fecs!R29</f>
        <v>0.8546534972940264</v>
      </c>
      <c r="S236" s="99">
        <f>RES_hhdet_fecs!S29</f>
        <v>1.2391408032525997</v>
      </c>
      <c r="T236" s="99">
        <f>RES_hhdet_fecs!T29</f>
        <v>0.95602742262222007</v>
      </c>
      <c r="U236" s="99">
        <f>RES_hhdet_fecs!U29</f>
        <v>1.1765521561160315</v>
      </c>
      <c r="V236" s="99">
        <f>RES_hhdet_fecs!V29</f>
        <v>0.91383768867133475</v>
      </c>
      <c r="W236" s="99">
        <f>RES_hhdet_fecs!W29</f>
        <v>0.87351983144653922</v>
      </c>
      <c r="X236" s="99">
        <f>RES_hhdet_fecs!X29</f>
        <v>1.2877364676583374</v>
      </c>
      <c r="Y236" s="99">
        <f>RES_hhdet_fecs!Y29</f>
        <v>1.074070957128733</v>
      </c>
      <c r="DA236" s="63" t="s">
        <v>2773</v>
      </c>
    </row>
    <row r="237" spans="1:105" ht="12" customHeight="1" x14ac:dyDescent="0.25">
      <c r="A237" s="121" t="s">
        <v>55</v>
      </c>
      <c r="B237" s="123">
        <v>21.536578767863055</v>
      </c>
      <c r="C237" s="123">
        <v>21.369324904189092</v>
      </c>
      <c r="D237" s="123">
        <v>21.600231735829983</v>
      </c>
      <c r="E237" s="123">
        <v>20.666813733729423</v>
      </c>
      <c r="F237" s="123">
        <v>22.339283476249079</v>
      </c>
      <c r="G237" s="123">
        <v>20.492546647599799</v>
      </c>
      <c r="H237" s="123">
        <v>19.681660912933534</v>
      </c>
      <c r="I237" s="123">
        <v>18.046687979227851</v>
      </c>
      <c r="J237" s="123">
        <v>17.365321257019232</v>
      </c>
      <c r="K237" s="123">
        <v>17.079331368417513</v>
      </c>
      <c r="L237" s="123">
        <v>18.046114522956152</v>
      </c>
      <c r="M237" s="123">
        <v>19.588110872677987</v>
      </c>
      <c r="N237" s="123">
        <v>18.140151577429016</v>
      </c>
      <c r="O237" s="123">
        <v>17.130239201319196</v>
      </c>
      <c r="P237" s="123">
        <v>16.881790680384288</v>
      </c>
      <c r="Q237" s="123">
        <v>16.158040689745793</v>
      </c>
      <c r="R237" s="123">
        <v>16.066457548745426</v>
      </c>
      <c r="S237" s="123">
        <v>15.999742996217673</v>
      </c>
      <c r="T237" s="123">
        <v>15.714219848083054</v>
      </c>
      <c r="U237" s="123">
        <v>15.329664484230305</v>
      </c>
      <c r="V237" s="123">
        <v>14.853283576758827</v>
      </c>
      <c r="W237" s="123">
        <v>12.461137716095935</v>
      </c>
      <c r="X237" s="123">
        <v>8.8550416500024856</v>
      </c>
      <c r="Y237" s="123">
        <v>9.1404225197986957</v>
      </c>
      <c r="DA237" s="130" t="s">
        <v>2774</v>
      </c>
    </row>
    <row r="238" spans="1:105" ht="12" customHeight="1" x14ac:dyDescent="0.25">
      <c r="A238" s="97" t="s">
        <v>141</v>
      </c>
      <c r="B238" s="99">
        <v>22.770303587712291</v>
      </c>
      <c r="C238" s="99">
        <v>23.048768048199918</v>
      </c>
      <c r="D238" s="99">
        <v>22.680582384634096</v>
      </c>
      <c r="E238" s="99">
        <v>22.245849846264033</v>
      </c>
      <c r="F238" s="99">
        <v>24.989742220897835</v>
      </c>
      <c r="G238" s="99">
        <v>22.547694389769386</v>
      </c>
      <c r="H238" s="99">
        <v>21.705406858702368</v>
      </c>
      <c r="I238" s="99">
        <v>19.566132159735425</v>
      </c>
      <c r="J238" s="99">
        <v>18.570579536928928</v>
      </c>
      <c r="K238" s="99">
        <v>18.717776313619407</v>
      </c>
      <c r="L238" s="99">
        <v>20.191571101301097</v>
      </c>
      <c r="M238" s="99">
        <v>22.482136571091662</v>
      </c>
      <c r="N238" s="99">
        <v>20.715654243435154</v>
      </c>
      <c r="O238" s="99">
        <v>19.626685200702386</v>
      </c>
      <c r="P238" s="99">
        <v>17.899687751660423</v>
      </c>
      <c r="Q238" s="99">
        <v>17.901506213168009</v>
      </c>
      <c r="R238" s="99">
        <v>17.800127813576673</v>
      </c>
      <c r="S238" s="99">
        <v>17.637718500455247</v>
      </c>
      <c r="T238" s="99">
        <v>17.185399765293862</v>
      </c>
      <c r="U238" s="99">
        <v>15.950096183857346</v>
      </c>
      <c r="V238" s="99">
        <v>14.644396436250936</v>
      </c>
      <c r="W238" s="99">
        <v>12.692627711373317</v>
      </c>
      <c r="X238" s="99">
        <v>10.617111035192133</v>
      </c>
      <c r="Y238" s="99">
        <v>9.7988588019037497</v>
      </c>
      <c r="DA238" s="63" t="s">
        <v>2775</v>
      </c>
    </row>
    <row r="239" spans="1:105" ht="12" customHeight="1" x14ac:dyDescent="0.25">
      <c r="A239" s="97" t="s">
        <v>140</v>
      </c>
      <c r="B239" s="99">
        <v>14.66774027811687</v>
      </c>
      <c r="C239" s="99">
        <v>14.637193135957034</v>
      </c>
      <c r="D239" s="99">
        <v>14.700257650929908</v>
      </c>
      <c r="E239" s="99">
        <v>14.174710490796855</v>
      </c>
      <c r="F239" s="99">
        <v>16.39764788465104</v>
      </c>
      <c r="G239" s="99">
        <v>14.580728744040133</v>
      </c>
      <c r="H239" s="99">
        <v>14.141068686610948</v>
      </c>
      <c r="I239" s="99">
        <v>12.732500384309047</v>
      </c>
      <c r="J239" s="99">
        <v>12.376407018316344</v>
      </c>
      <c r="K239" s="99">
        <v>12.237218858412284</v>
      </c>
      <c r="L239" s="99">
        <v>13.197774058716083</v>
      </c>
      <c r="M239" s="99">
        <v>15.116195694072031</v>
      </c>
      <c r="N239" s="99">
        <v>13.674025582337453</v>
      </c>
      <c r="O239" s="99">
        <v>13.043697453807566</v>
      </c>
      <c r="P239" s="99">
        <v>12.524449592812566</v>
      </c>
      <c r="Q239" s="99">
        <v>12.227176445423449</v>
      </c>
      <c r="R239" s="99">
        <v>12.461756743848316</v>
      </c>
      <c r="S239" s="99">
        <v>12.782766854786821</v>
      </c>
      <c r="T239" s="99">
        <v>12.743039671823325</v>
      </c>
      <c r="U239" s="99">
        <v>12.22468922419648</v>
      </c>
      <c r="V239" s="99">
        <v>11.479968968515461</v>
      </c>
      <c r="W239" s="99">
        <v>10.204898650120487</v>
      </c>
      <c r="X239" s="99">
        <v>8.3394066326655025</v>
      </c>
      <c r="Y239" s="99">
        <v>7.9722472230721495</v>
      </c>
      <c r="DA239" s="63" t="s">
        <v>2776</v>
      </c>
    </row>
    <row r="240" spans="1:105" ht="12" customHeight="1" x14ac:dyDescent="0.25">
      <c r="A240" s="100" t="s">
        <v>50</v>
      </c>
      <c r="B240" s="102">
        <v>4.1821757584687544</v>
      </c>
      <c r="C240" s="102">
        <v>3.6690342826599931</v>
      </c>
      <c r="D240" s="102">
        <v>4.217244962935502</v>
      </c>
      <c r="E240" s="102">
        <v>3.4513903810277458</v>
      </c>
      <c r="F240" s="102">
        <v>4.8027075928729817</v>
      </c>
      <c r="G240" s="102">
        <v>3.6162648625574882</v>
      </c>
      <c r="H240" s="102">
        <v>3.4068776890368651</v>
      </c>
      <c r="I240" s="102">
        <v>2.8468455013705514</v>
      </c>
      <c r="J240" s="102">
        <v>3.3966508948310907</v>
      </c>
      <c r="K240" s="102">
        <v>2.7155588273956779</v>
      </c>
      <c r="L240" s="102">
        <v>2.797622057030257</v>
      </c>
      <c r="M240" s="102">
        <v>3.8950049874796573</v>
      </c>
      <c r="N240" s="102">
        <v>2.6091983991955989</v>
      </c>
      <c r="O240" s="102">
        <v>2.3355819141718634</v>
      </c>
      <c r="P240" s="102">
        <v>3.5779568016005339</v>
      </c>
      <c r="Q240" s="102">
        <v>2.3061813284811241</v>
      </c>
      <c r="R240" s="102">
        <v>2.1959877027434627</v>
      </c>
      <c r="S240" s="102">
        <v>2.3870562880083792</v>
      </c>
      <c r="T240" s="102">
        <v>2.1426536614500824</v>
      </c>
      <c r="U240" s="102">
        <v>2.3476854541223018</v>
      </c>
      <c r="V240" s="102">
        <v>2.3684613517881421</v>
      </c>
      <c r="W240" s="102">
        <v>2.700281484698531</v>
      </c>
      <c r="X240" s="102">
        <v>1.132070734237971</v>
      </c>
      <c r="Y240" s="102">
        <v>1.9679739880715161</v>
      </c>
      <c r="DA240" s="131" t="s">
        <v>2777</v>
      </c>
    </row>
    <row r="241" spans="1:105" ht="12" customHeight="1" x14ac:dyDescent="0.25">
      <c r="A241" s="103" t="s">
        <v>52</v>
      </c>
      <c r="B241" s="105">
        <v>10.485564519648117</v>
      </c>
      <c r="C241" s="105">
        <v>10.968158853297043</v>
      </c>
      <c r="D241" s="105">
        <v>10.483012687994407</v>
      </c>
      <c r="E241" s="105">
        <v>10.723320109769109</v>
      </c>
      <c r="F241" s="105">
        <v>11.594940291778057</v>
      </c>
      <c r="G241" s="105">
        <v>10.964463881482645</v>
      </c>
      <c r="H241" s="105">
        <v>10.734190997574084</v>
      </c>
      <c r="I241" s="105">
        <v>9.885654882938498</v>
      </c>
      <c r="J241" s="105">
        <v>8.9797561234852559</v>
      </c>
      <c r="K241" s="105">
        <v>9.5216600310166069</v>
      </c>
      <c r="L241" s="105">
        <v>10.400152001685827</v>
      </c>
      <c r="M241" s="105">
        <v>11.22119070659237</v>
      </c>
      <c r="N241" s="105">
        <v>11.064827183141853</v>
      </c>
      <c r="O241" s="105">
        <v>10.708115539635703</v>
      </c>
      <c r="P241" s="105">
        <v>8.9464927912120302</v>
      </c>
      <c r="Q241" s="105">
        <v>9.9209951169423256</v>
      </c>
      <c r="R241" s="105">
        <v>10.26576904110485</v>
      </c>
      <c r="S241" s="105">
        <v>10.395710566778446</v>
      </c>
      <c r="T241" s="105">
        <v>10.600386010373244</v>
      </c>
      <c r="U241" s="105">
        <v>9.8770037700741788</v>
      </c>
      <c r="V241" s="105">
        <v>9.1115076167273195</v>
      </c>
      <c r="W241" s="105">
        <v>7.5046171654219567</v>
      </c>
      <c r="X241" s="105">
        <v>7.2073358984275329</v>
      </c>
      <c r="Y241" s="105">
        <v>6.0042732350006327</v>
      </c>
      <c r="DA241" s="132" t="s">
        <v>2778</v>
      </c>
    </row>
    <row r="242" spans="1:105" ht="12" customHeight="1" x14ac:dyDescent="0.25">
      <c r="A242" s="106" t="s">
        <v>122</v>
      </c>
      <c r="B242" s="102">
        <v>20.422059551180784</v>
      </c>
      <c r="C242" s="102">
        <v>19.898583077668334</v>
      </c>
      <c r="D242" s="102">
        <v>20.797628183566431</v>
      </c>
      <c r="E242" s="102">
        <v>19.543431041949386</v>
      </c>
      <c r="F242" s="102">
        <v>20.486188945864729</v>
      </c>
      <c r="G242" s="102">
        <v>19.482925330539302</v>
      </c>
      <c r="H242" s="102">
        <v>19.062474990531484</v>
      </c>
      <c r="I242" s="102">
        <v>17.874746299015221</v>
      </c>
      <c r="J242" s="102">
        <v>17.460209787328143</v>
      </c>
      <c r="K242" s="102">
        <v>17.192270568581918</v>
      </c>
      <c r="L242" s="102">
        <v>18.31052275016275</v>
      </c>
      <c r="M242" s="102">
        <v>19.684878220091505</v>
      </c>
      <c r="N242" s="102">
        <v>18.489673904733213</v>
      </c>
      <c r="O242" s="102">
        <v>17.632682611775472</v>
      </c>
      <c r="P242" s="102">
        <v>17.811753378631373</v>
      </c>
      <c r="Q242" s="102">
        <v>16.929525768615015</v>
      </c>
      <c r="R242" s="102">
        <v>16.875802177343555</v>
      </c>
      <c r="S242" s="102">
        <v>16.833350334825269</v>
      </c>
      <c r="T242" s="102">
        <v>16.559279293405815</v>
      </c>
      <c r="U242" s="102">
        <v>16.4054288602714</v>
      </c>
      <c r="V242" s="102">
        <v>16.220377818496704</v>
      </c>
      <c r="W242" s="102">
        <v>13.680381283058351</v>
      </c>
      <c r="X242" s="102">
        <v>9.0751749171489582</v>
      </c>
      <c r="Y242" s="102">
        <v>10.223653131065253</v>
      </c>
      <c r="DA242" s="131" t="s">
        <v>2779</v>
      </c>
    </row>
    <row r="243" spans="1:105" ht="12" customHeight="1" x14ac:dyDescent="0.25">
      <c r="A243" s="107" t="s">
        <v>121</v>
      </c>
      <c r="B243" s="105">
        <v>14.360262538956137</v>
      </c>
      <c r="C243" s="105">
        <v>13.857027785173258</v>
      </c>
      <c r="D243" s="105">
        <v>14.732970011508071</v>
      </c>
      <c r="E243" s="105">
        <v>13.681589453122138</v>
      </c>
      <c r="F243" s="105">
        <v>14.671010984362171</v>
      </c>
      <c r="G243" s="105">
        <v>13.808697181370212</v>
      </c>
      <c r="H243" s="105">
        <v>13.571222732681875</v>
      </c>
      <c r="I243" s="105">
        <v>12.691045791510355</v>
      </c>
      <c r="J243" s="105">
        <v>12.624921225692102</v>
      </c>
      <c r="K243" s="105">
        <v>12.224166613661769</v>
      </c>
      <c r="L243" s="105">
        <v>12.99158639113605</v>
      </c>
      <c r="M243" s="105">
        <v>14.233473152423953</v>
      </c>
      <c r="N243" s="105">
        <v>13.143824923141544</v>
      </c>
      <c r="O243" s="105">
        <v>12.606094819250417</v>
      </c>
      <c r="P243" s="105">
        <v>13.297294815727122</v>
      </c>
      <c r="Q243" s="105">
        <v>12.366433175406758</v>
      </c>
      <c r="R243" s="105">
        <v>12.400273794212398</v>
      </c>
      <c r="S243" s="105">
        <v>12.546263226054725</v>
      </c>
      <c r="T243" s="105">
        <v>12.428911512130062</v>
      </c>
      <c r="U243" s="105">
        <v>12.58553007970756</v>
      </c>
      <c r="V243" s="105">
        <v>12.675518176350069</v>
      </c>
      <c r="W243" s="105">
        <v>10.892879372256061</v>
      </c>
      <c r="X243" s="105">
        <v>7.2769945896700134</v>
      </c>
      <c r="Y243" s="105">
        <v>8.1371934492682865</v>
      </c>
      <c r="DA243" s="132" t="s">
        <v>2780</v>
      </c>
    </row>
    <row r="244" spans="1:105" ht="12" customHeight="1" x14ac:dyDescent="0.25">
      <c r="A244" s="108" t="s">
        <v>53</v>
      </c>
      <c r="B244" s="99">
        <v>3.7513429343851499</v>
      </c>
      <c r="C244" s="99">
        <v>3.1680051412929697</v>
      </c>
      <c r="D244" s="99">
        <v>3.8685485175666385</v>
      </c>
      <c r="E244" s="99">
        <v>3.0340914855297783</v>
      </c>
      <c r="F244" s="99">
        <v>3.9498052903861938</v>
      </c>
      <c r="G244" s="99">
        <v>3.1325231209660607</v>
      </c>
      <c r="H244" s="99">
        <v>2.9985507079845766</v>
      </c>
      <c r="I244" s="99">
        <v>2.6083659854451442</v>
      </c>
      <c r="J244" s="99">
        <v>3.2219990323528438</v>
      </c>
      <c r="K244" s="99">
        <v>2.5112163579965734</v>
      </c>
      <c r="L244" s="99">
        <v>2.5405413213882402</v>
      </c>
      <c r="M244" s="99">
        <v>3.41668897432747</v>
      </c>
      <c r="N244" s="99">
        <v>2.3212100120836436</v>
      </c>
      <c r="O244" s="99">
        <v>2.0896206175279155</v>
      </c>
      <c r="P244" s="99">
        <v>3.5989224704210208</v>
      </c>
      <c r="Q244" s="99">
        <v>2.2095338114758949</v>
      </c>
      <c r="R244" s="99">
        <v>2.0911095289663804</v>
      </c>
      <c r="S244" s="99">
        <v>2.2842716381968851</v>
      </c>
      <c r="T244" s="99">
        <v>2.0431411847900391</v>
      </c>
      <c r="U244" s="99">
        <v>2.4234136423676129</v>
      </c>
      <c r="V244" s="99">
        <v>2.6718887112987786</v>
      </c>
      <c r="W244" s="99">
        <v>2.6990854358093701</v>
      </c>
      <c r="X244" s="99">
        <v>8.8073930173849541E-2</v>
      </c>
      <c r="Y244" s="99">
        <v>1.7339201628473324</v>
      </c>
      <c r="DA244" s="63" t="s">
        <v>2781</v>
      </c>
    </row>
    <row r="245" spans="1:105" ht="12" customHeight="1" x14ac:dyDescent="0.25">
      <c r="A245" s="108" t="s">
        <v>52</v>
      </c>
      <c r="B245" s="99">
        <v>10.608919604570987</v>
      </c>
      <c r="C245" s="99">
        <v>10.689022643880287</v>
      </c>
      <c r="D245" s="99">
        <v>10.864421493941434</v>
      </c>
      <c r="E245" s="99">
        <v>10.64749796759236</v>
      </c>
      <c r="F245" s="99">
        <v>10.721205693975977</v>
      </c>
      <c r="G245" s="99">
        <v>10.676174060404152</v>
      </c>
      <c r="H245" s="99">
        <v>10.572672024697299</v>
      </c>
      <c r="I245" s="99">
        <v>10.082679806065212</v>
      </c>
      <c r="J245" s="99">
        <v>9.4029221933392577</v>
      </c>
      <c r="K245" s="99">
        <v>9.7129502556651968</v>
      </c>
      <c r="L245" s="99">
        <v>10.451045069747808</v>
      </c>
      <c r="M245" s="99">
        <v>10.81678417809648</v>
      </c>
      <c r="N245" s="99">
        <v>10.822614911057899</v>
      </c>
      <c r="O245" s="99">
        <v>10.516474201722502</v>
      </c>
      <c r="P245" s="99">
        <v>9.698372345306101</v>
      </c>
      <c r="Q245" s="99">
        <v>10.156899363930863</v>
      </c>
      <c r="R245" s="99">
        <v>10.309164265246016</v>
      </c>
      <c r="S245" s="99">
        <v>10.261991587857841</v>
      </c>
      <c r="T245" s="99">
        <v>10.385770327340024</v>
      </c>
      <c r="U245" s="99">
        <v>10.162116437339948</v>
      </c>
      <c r="V245" s="99">
        <v>10.00362946505129</v>
      </c>
      <c r="W245" s="99">
        <v>8.1937939364466921</v>
      </c>
      <c r="X245" s="99">
        <v>7.1889206594961648</v>
      </c>
      <c r="Y245" s="99">
        <v>6.4032732864209567</v>
      </c>
      <c r="DA245" s="63" t="s">
        <v>2782</v>
      </c>
    </row>
    <row r="246" spans="1:105" ht="12" customHeight="1" x14ac:dyDescent="0.25">
      <c r="A246" s="121" t="s">
        <v>54</v>
      </c>
      <c r="B246" s="123">
        <v>9.6857944538581044</v>
      </c>
      <c r="C246" s="123">
        <v>9.7959052275916054</v>
      </c>
      <c r="D246" s="123">
        <v>9.8648260680263693</v>
      </c>
      <c r="E246" s="123">
        <v>9.2433941345477173</v>
      </c>
      <c r="F246" s="123">
        <v>10.538580014287897</v>
      </c>
      <c r="G246" s="123">
        <v>8.9973992628780515</v>
      </c>
      <c r="H246" s="123">
        <v>9.1480874817865576</v>
      </c>
      <c r="I246" s="123">
        <v>8.2795787694783787</v>
      </c>
      <c r="J246" s="123">
        <v>7.6622578002379385</v>
      </c>
      <c r="K246" s="123">
        <v>7.5136829387608159</v>
      </c>
      <c r="L246" s="123">
        <v>7.1128023616114966</v>
      </c>
      <c r="M246" s="123">
        <v>7.1509584764983796</v>
      </c>
      <c r="N246" s="123">
        <v>6.168948053575936</v>
      </c>
      <c r="O246" s="123">
        <v>6.6079538406243969</v>
      </c>
      <c r="P246" s="123">
        <v>6.0290104805286626</v>
      </c>
      <c r="Q246" s="123">
        <v>6.1552100325067229</v>
      </c>
      <c r="R246" s="123">
        <v>6.1776248886168856</v>
      </c>
      <c r="S246" s="123">
        <v>6.9832081534351769</v>
      </c>
      <c r="T246" s="123">
        <v>6.9754260224077962</v>
      </c>
      <c r="U246" s="123">
        <v>6.8858626194355725</v>
      </c>
      <c r="V246" s="123">
        <v>6.9903964641140286</v>
      </c>
      <c r="W246" s="123">
        <v>6.5090250289396989</v>
      </c>
      <c r="X246" s="123">
        <v>5.255020242395112</v>
      </c>
      <c r="Y246" s="123">
        <v>5.2671551468878555</v>
      </c>
      <c r="DA246" s="130" t="s">
        <v>2783</v>
      </c>
    </row>
    <row r="247" spans="1:105" ht="12" customHeight="1" x14ac:dyDescent="0.25">
      <c r="A247" s="97" t="s">
        <v>50</v>
      </c>
      <c r="B247" s="99">
        <v>11.234796497820328</v>
      </c>
      <c r="C247" s="99">
        <v>10.958433788805808</v>
      </c>
      <c r="D247" s="99">
        <v>11.082328009040545</v>
      </c>
      <c r="E247" s="99">
        <v>10.781201322996516</v>
      </c>
      <c r="F247" s="99">
        <v>11.564082300731245</v>
      </c>
      <c r="G247" s="99">
        <v>10.777123475867274</v>
      </c>
      <c r="H247" s="99">
        <v>10.266466032457013</v>
      </c>
      <c r="I247" s="99">
        <v>9.2286160732595111</v>
      </c>
      <c r="J247" s="99">
        <v>8.9508097510523914</v>
      </c>
      <c r="K247" s="99">
        <v>8.4662531995426171</v>
      </c>
      <c r="L247" s="99">
        <v>8.2210089141114455</v>
      </c>
      <c r="M247" s="99">
        <v>8.4348480007692892</v>
      </c>
      <c r="N247" s="99">
        <v>7.2041078717298284</v>
      </c>
      <c r="O247" s="99">
        <v>7.1818479465282685</v>
      </c>
      <c r="P247" s="99">
        <v>7.3562506073740259</v>
      </c>
      <c r="Q247" s="99">
        <v>7.0606162948770512</v>
      </c>
      <c r="R247" s="99">
        <v>7.3811262556283816</v>
      </c>
      <c r="S247" s="99">
        <v>8.0352004468539935</v>
      </c>
      <c r="T247" s="99">
        <v>8.3005674046295628</v>
      </c>
      <c r="U247" s="99">
        <v>8.267491736944061</v>
      </c>
      <c r="V247" s="99">
        <v>8.1957574972042533</v>
      </c>
      <c r="W247" s="99">
        <v>7.6303001048428865</v>
      </c>
      <c r="X247" s="99">
        <v>6.6957175250324745</v>
      </c>
      <c r="Y247" s="99">
        <v>6.2893941828656086</v>
      </c>
      <c r="DA247" s="63" t="s">
        <v>2784</v>
      </c>
    </row>
    <row r="248" spans="1:105" ht="12" customHeight="1" x14ac:dyDescent="0.25">
      <c r="A248" s="109" t="s">
        <v>120</v>
      </c>
      <c r="B248" s="110">
        <v>8.6789109522708934</v>
      </c>
      <c r="C248" s="110">
        <v>9.0711345233586069</v>
      </c>
      <c r="D248" s="110">
        <v>9.1208236004142975</v>
      </c>
      <c r="E248" s="110">
        <v>8.284839484641541</v>
      </c>
      <c r="F248" s="110">
        <v>9.9000265014628432</v>
      </c>
      <c r="G248" s="110">
        <v>7.9755149956275693</v>
      </c>
      <c r="H248" s="110">
        <v>8.5678038660539038</v>
      </c>
      <c r="I248" s="110">
        <v>7.8113657903185061</v>
      </c>
      <c r="J248" s="110">
        <v>6.9395846833445853</v>
      </c>
      <c r="K248" s="110">
        <v>6.9659974855114335</v>
      </c>
      <c r="L248" s="110">
        <v>6.4757484413733666</v>
      </c>
      <c r="M248" s="110">
        <v>6.4278089096882711</v>
      </c>
      <c r="N248" s="110">
        <v>5.5521549959007181</v>
      </c>
      <c r="O248" s="110">
        <v>6.2644910366892672</v>
      </c>
      <c r="P248" s="110">
        <v>5.2237186869370618</v>
      </c>
      <c r="Q248" s="110">
        <v>5.635603762308274</v>
      </c>
      <c r="R248" s="110">
        <v>5.5146447009712585</v>
      </c>
      <c r="S248" s="110">
        <v>6.4444443202565482</v>
      </c>
      <c r="T248" s="110">
        <v>6.3159592726181835</v>
      </c>
      <c r="U248" s="110">
        <v>6.2250622012771428</v>
      </c>
      <c r="V248" s="110">
        <v>6.4047696734502617</v>
      </c>
      <c r="W248" s="110">
        <v>5.9442085109833691</v>
      </c>
      <c r="X248" s="110">
        <v>4.4488427634168293</v>
      </c>
      <c r="Y248" s="110">
        <v>4.667630648185586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71.326150432726635</v>
      </c>
      <c r="C250" s="118">
        <f t="shared" si="115"/>
        <v>73.093274696948427</v>
      </c>
      <c r="D250" s="118">
        <f t="shared" si="115"/>
        <v>74.414325884276394</v>
      </c>
      <c r="E250" s="118">
        <f t="shared" si="115"/>
        <v>82.351927803122663</v>
      </c>
      <c r="F250" s="118">
        <f t="shared" si="115"/>
        <v>80.850175371082926</v>
      </c>
      <c r="G250" s="118">
        <f t="shared" si="115"/>
        <v>88.151260848011759</v>
      </c>
      <c r="H250" s="118">
        <f t="shared" si="115"/>
        <v>83.57447797519437</v>
      </c>
      <c r="I250" s="118">
        <f t="shared" si="115"/>
        <v>82.463254010828592</v>
      </c>
      <c r="J250" s="118">
        <f t="shared" si="115"/>
        <v>91.312645377602522</v>
      </c>
      <c r="K250" s="118">
        <f t="shared" si="115"/>
        <v>89.859203622446515</v>
      </c>
      <c r="L250" s="118">
        <f t="shared" si="115"/>
        <v>92.472422950930465</v>
      </c>
      <c r="M250" s="118">
        <f t="shared" si="115"/>
        <v>85.230694338207982</v>
      </c>
      <c r="N250" s="118">
        <f t="shared" si="115"/>
        <v>90.958547381274172</v>
      </c>
      <c r="O250" s="118">
        <f t="shared" si="115"/>
        <v>92.277781694728915</v>
      </c>
      <c r="P250" s="118">
        <f t="shared" si="115"/>
        <v>82.630567513754457</v>
      </c>
      <c r="Q250" s="118">
        <f t="shared" si="115"/>
        <v>87.297907662543608</v>
      </c>
      <c r="R250" s="118">
        <f t="shared" ref="R250:V250" si="116">R251+R254+R256+R265</f>
        <v>88.966175173143185</v>
      </c>
      <c r="S250" s="118">
        <f t="shared" si="116"/>
        <v>93.590234572091646</v>
      </c>
      <c r="T250" s="118">
        <f t="shared" si="116"/>
        <v>89.310235573024215</v>
      </c>
      <c r="U250" s="118">
        <f t="shared" si="116"/>
        <v>91.645240389923174</v>
      </c>
      <c r="V250" s="118">
        <f t="shared" si="116"/>
        <v>90.162845695783304</v>
      </c>
      <c r="W250" s="118">
        <f t="shared" ref="W250:Y250" si="117">W251+W254+W256+W265</f>
        <v>96.560799419176249</v>
      </c>
      <c r="X250" s="118">
        <f t="shared" si="117"/>
        <v>87.705990286934863</v>
      </c>
      <c r="Y250" s="118">
        <f t="shared" si="117"/>
        <v>84.585043682573783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51.051335521332113</v>
      </c>
      <c r="C251" s="123">
        <f t="shared" si="118"/>
        <v>52.530438398945861</v>
      </c>
      <c r="D251" s="123">
        <f t="shared" si="118"/>
        <v>53.617765726759011</v>
      </c>
      <c r="E251" s="123">
        <f t="shared" si="118"/>
        <v>61.009567980907207</v>
      </c>
      <c r="F251" s="123">
        <f t="shared" si="118"/>
        <v>58.741727228412543</v>
      </c>
      <c r="G251" s="123">
        <f t="shared" si="118"/>
        <v>67.923918401174376</v>
      </c>
      <c r="H251" s="123">
        <f t="shared" si="118"/>
        <v>62.945780486868209</v>
      </c>
      <c r="I251" s="123">
        <f t="shared" si="118"/>
        <v>63.189737054040521</v>
      </c>
      <c r="J251" s="123">
        <f t="shared" si="118"/>
        <v>72.199729940925252</v>
      </c>
      <c r="K251" s="123">
        <f t="shared" si="118"/>
        <v>70.502676458098378</v>
      </c>
      <c r="L251" s="123">
        <f t="shared" si="118"/>
        <v>72.990118367515635</v>
      </c>
      <c r="M251" s="123">
        <f t="shared" si="118"/>
        <v>64.093264568568429</v>
      </c>
      <c r="N251" s="123">
        <f t="shared" si="118"/>
        <v>69.249339864467075</v>
      </c>
      <c r="O251" s="123">
        <f t="shared" si="118"/>
        <v>72.568731123596535</v>
      </c>
      <c r="P251" s="123">
        <f t="shared" si="118"/>
        <v>64.136048449191549</v>
      </c>
      <c r="Q251" s="123">
        <f t="shared" si="118"/>
        <v>66.735086809393167</v>
      </c>
      <c r="R251" s="123">
        <f t="shared" ref="R251:V251" si="119">SUM(R252:R253)</f>
        <v>69.62568207276307</v>
      </c>
      <c r="S251" s="123">
        <f t="shared" si="119"/>
        <v>71.889304750118143</v>
      </c>
      <c r="T251" s="123">
        <f t="shared" si="119"/>
        <v>68.549543577650425</v>
      </c>
      <c r="U251" s="123">
        <f t="shared" si="119"/>
        <v>70.014150609528443</v>
      </c>
      <c r="V251" s="123">
        <f t="shared" si="119"/>
        <v>69.516199352827712</v>
      </c>
      <c r="W251" s="123">
        <f t="shared" ref="W251:Y251" si="120">SUM(W252:W253)</f>
        <v>78.039180995456803</v>
      </c>
      <c r="X251" s="123">
        <f t="shared" si="120"/>
        <v>71.17667759496733</v>
      </c>
      <c r="Y251" s="123">
        <f t="shared" si="120"/>
        <v>68.524414101891949</v>
      </c>
      <c r="DA251" s="130" t="s">
        <v>2937</v>
      </c>
    </row>
    <row r="252" spans="1:105" ht="12" customHeight="1" x14ac:dyDescent="0.25">
      <c r="A252" s="97" t="s">
        <v>74</v>
      </c>
      <c r="B252" s="99">
        <v>49.767040137314162</v>
      </c>
      <c r="C252" s="99">
        <v>51.243782090892353</v>
      </c>
      <c r="D252" s="99">
        <v>52.320175567059039</v>
      </c>
      <c r="E252" s="99">
        <v>59.675295372230437</v>
      </c>
      <c r="F252" s="99">
        <v>57.382724832134826</v>
      </c>
      <c r="G252" s="99">
        <v>66.374012288906044</v>
      </c>
      <c r="H252" s="99">
        <v>61.552558659440635</v>
      </c>
      <c r="I252" s="99">
        <v>61.837560160778239</v>
      </c>
      <c r="J252" s="99">
        <v>70.723688874386838</v>
      </c>
      <c r="K252" s="99">
        <v>69.084973117197052</v>
      </c>
      <c r="L252" s="99">
        <v>71.478302895439455</v>
      </c>
      <c r="M252" s="99">
        <v>62.763382504476404</v>
      </c>
      <c r="N252" s="99">
        <v>67.910531883210979</v>
      </c>
      <c r="O252" s="99">
        <v>71.079964790150711</v>
      </c>
      <c r="P252" s="99">
        <v>62.786449011311674</v>
      </c>
      <c r="Q252" s="99">
        <v>65.468888860406082</v>
      </c>
      <c r="R252" s="99">
        <v>68.30925864919837</v>
      </c>
      <c r="S252" s="99">
        <v>70.540598424010085</v>
      </c>
      <c r="T252" s="99">
        <v>67.276450588915409</v>
      </c>
      <c r="U252" s="99">
        <v>68.705954957737731</v>
      </c>
      <c r="V252" s="99">
        <v>68.223699668363238</v>
      </c>
      <c r="W252" s="99">
        <v>76.196053026212169</v>
      </c>
      <c r="X252" s="99">
        <v>69.43556560144809</v>
      </c>
      <c r="Y252" s="99">
        <v>66.927613005221687</v>
      </c>
      <c r="DA252" s="63" t="s">
        <v>2938</v>
      </c>
    </row>
    <row r="253" spans="1:105" ht="12" customHeight="1" x14ac:dyDescent="0.25">
      <c r="A253" s="97" t="s">
        <v>53</v>
      </c>
      <c r="B253" s="99">
        <v>1.2842953840179507</v>
      </c>
      <c r="C253" s="99">
        <v>1.2866563080535121</v>
      </c>
      <c r="D253" s="99">
        <v>1.2975901596999713</v>
      </c>
      <c r="E253" s="99">
        <v>1.3342726086767691</v>
      </c>
      <c r="F253" s="99">
        <v>1.359002396277718</v>
      </c>
      <c r="G253" s="99">
        <v>1.5499061122683351</v>
      </c>
      <c r="H253" s="99">
        <v>1.3932218274275761</v>
      </c>
      <c r="I253" s="99">
        <v>1.3521768932622791</v>
      </c>
      <c r="J253" s="99">
        <v>1.4760410665384178</v>
      </c>
      <c r="K253" s="99">
        <v>1.4177033409013298</v>
      </c>
      <c r="L253" s="99">
        <v>1.5118154720761812</v>
      </c>
      <c r="M253" s="99">
        <v>1.3298820640920277</v>
      </c>
      <c r="N253" s="99">
        <v>1.3388079812561016</v>
      </c>
      <c r="O253" s="99">
        <v>1.4887663334458172</v>
      </c>
      <c r="P253" s="99">
        <v>1.3495994378798755</v>
      </c>
      <c r="Q253" s="99">
        <v>1.2661979489870776</v>
      </c>
      <c r="R253" s="99">
        <v>1.3164234235647008</v>
      </c>
      <c r="S253" s="99">
        <v>1.3487063261080556</v>
      </c>
      <c r="T253" s="99">
        <v>1.2730929887350222</v>
      </c>
      <c r="U253" s="99">
        <v>1.3081956517907181</v>
      </c>
      <c r="V253" s="99">
        <v>1.2924996844644727</v>
      </c>
      <c r="W253" s="99">
        <v>1.8431279692446403</v>
      </c>
      <c r="X253" s="99">
        <v>1.7411119935192345</v>
      </c>
      <c r="Y253" s="99">
        <v>1.5968010966702579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0.61802023295465558</v>
      </c>
      <c r="C254" s="123">
        <f t="shared" si="121"/>
        <v>0.81957638612659001</v>
      </c>
      <c r="D254" s="123">
        <f t="shared" si="121"/>
        <v>0.727124412084861</v>
      </c>
      <c r="E254" s="123">
        <f t="shared" si="121"/>
        <v>2.2114030298191616</v>
      </c>
      <c r="F254" s="123">
        <f t="shared" si="121"/>
        <v>0.90043234789601578</v>
      </c>
      <c r="G254" s="123">
        <f t="shared" si="121"/>
        <v>1.0053383059437484</v>
      </c>
      <c r="H254" s="123">
        <f t="shared" si="121"/>
        <v>1.4507664464909029</v>
      </c>
      <c r="I254" s="123">
        <f t="shared" si="121"/>
        <v>1.5498077918042112</v>
      </c>
      <c r="J254" s="123">
        <f t="shared" si="121"/>
        <v>2.2226845793230221</v>
      </c>
      <c r="K254" s="123">
        <f t="shared" si="121"/>
        <v>2.6391873503930992</v>
      </c>
      <c r="L254" s="123">
        <f t="shared" si="121"/>
        <v>2.2527141152657078</v>
      </c>
      <c r="M254" s="123">
        <f t="shared" si="121"/>
        <v>2.7959396543474635</v>
      </c>
      <c r="N254" s="123">
        <f t="shared" si="121"/>
        <v>4.8461715736044457</v>
      </c>
      <c r="O254" s="123">
        <f t="shared" si="121"/>
        <v>2.953412648667515</v>
      </c>
      <c r="P254" s="123">
        <f t="shared" si="121"/>
        <v>2.2310393873006702</v>
      </c>
      <c r="Q254" s="123">
        <f t="shared" si="121"/>
        <v>4.4816853766314297</v>
      </c>
      <c r="R254" s="123">
        <f t="shared" si="121"/>
        <v>3.0978541187394373</v>
      </c>
      <c r="S254" s="123">
        <f t="shared" si="121"/>
        <v>4.645076600913832</v>
      </c>
      <c r="T254" s="123">
        <f t="shared" si="121"/>
        <v>3.6770754458644359</v>
      </c>
      <c r="U254" s="123">
        <f t="shared" si="121"/>
        <v>4.6083068093989539</v>
      </c>
      <c r="V254" s="123">
        <f t="shared" si="121"/>
        <v>3.6254588117079098</v>
      </c>
      <c r="W254" s="123">
        <f t="shared" si="121"/>
        <v>3.4972924887613743</v>
      </c>
      <c r="X254" s="123">
        <f t="shared" si="121"/>
        <v>5.1838666777306175</v>
      </c>
      <c r="Y254" s="123">
        <f t="shared" si="121"/>
        <v>4.3461023324575647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0.61802023295465558</v>
      </c>
      <c r="C255" s="99">
        <f>RES_hhdet_tess!C29</f>
        <v>0.81957638612659001</v>
      </c>
      <c r="D255" s="99">
        <f>RES_hhdet_tess!D29</f>
        <v>0.727124412084861</v>
      </c>
      <c r="E255" s="99">
        <f>RES_hhdet_tess!E29</f>
        <v>2.2114030298191616</v>
      </c>
      <c r="F255" s="99">
        <f>RES_hhdet_tess!F29</f>
        <v>0.90043234789601578</v>
      </c>
      <c r="G255" s="99">
        <f>RES_hhdet_tess!G29</f>
        <v>1.0053383059437484</v>
      </c>
      <c r="H255" s="99">
        <f>RES_hhdet_tess!H29</f>
        <v>1.4507664464909029</v>
      </c>
      <c r="I255" s="99">
        <f>RES_hhdet_tess!I29</f>
        <v>1.5498077918042112</v>
      </c>
      <c r="J255" s="99">
        <f>RES_hhdet_tess!J29</f>
        <v>2.2226845793230221</v>
      </c>
      <c r="K255" s="99">
        <f>RES_hhdet_tess!K29</f>
        <v>2.6391873503930992</v>
      </c>
      <c r="L255" s="99">
        <f>RES_hhdet_tess!L29</f>
        <v>2.2527141152657078</v>
      </c>
      <c r="M255" s="99">
        <f>RES_hhdet_tess!M29</f>
        <v>2.7959396543474635</v>
      </c>
      <c r="N255" s="99">
        <f>RES_hhdet_tess!N29</f>
        <v>4.8461715736044457</v>
      </c>
      <c r="O255" s="99">
        <f>RES_hhdet_tess!O29</f>
        <v>2.953412648667515</v>
      </c>
      <c r="P255" s="99">
        <f>RES_hhdet_tess!P29</f>
        <v>2.2310393873006702</v>
      </c>
      <c r="Q255" s="99">
        <f>RES_hhdet_tess!Q29</f>
        <v>4.4816853766314297</v>
      </c>
      <c r="R255" s="99">
        <f>RES_hhdet_tess!R29</f>
        <v>3.0978541187394373</v>
      </c>
      <c r="S255" s="99">
        <f>RES_hhdet_tess!S29</f>
        <v>4.645076600913832</v>
      </c>
      <c r="T255" s="99">
        <f>RES_hhdet_tess!T29</f>
        <v>3.6770754458644359</v>
      </c>
      <c r="U255" s="99">
        <f>RES_hhdet_tess!U29</f>
        <v>4.6083068093989539</v>
      </c>
      <c r="V255" s="99">
        <f>RES_hhdet_tess!V29</f>
        <v>3.6254588117079098</v>
      </c>
      <c r="W255" s="99">
        <f>RES_hhdet_tess!W29</f>
        <v>3.4972924887613743</v>
      </c>
      <c r="X255" s="99">
        <f>RES_hhdet_tess!X29</f>
        <v>5.1838666777306175</v>
      </c>
      <c r="Y255" s="99">
        <f>RES_hhdet_tess!Y29</f>
        <v>4.3461023324575647</v>
      </c>
      <c r="DA255" s="63" t="s">
        <v>2941</v>
      </c>
    </row>
    <row r="256" spans="1:105" ht="12" customHeight="1" x14ac:dyDescent="0.25">
      <c r="A256" s="121" t="s">
        <v>55</v>
      </c>
      <c r="B256" s="123">
        <v>12.920793188814931</v>
      </c>
      <c r="C256" s="123">
        <v>12.879246763947256</v>
      </c>
      <c r="D256" s="123">
        <v>13.138938930698073</v>
      </c>
      <c r="E256" s="123">
        <v>12.65293641910279</v>
      </c>
      <c r="F256" s="123">
        <v>13.759990725498222</v>
      </c>
      <c r="G256" s="123">
        <v>12.862415210523446</v>
      </c>
      <c r="H256" s="123">
        <v>12.609846953330099</v>
      </c>
      <c r="I256" s="123">
        <v>11.747270637209601</v>
      </c>
      <c r="J256" s="123">
        <v>11.417561313367075</v>
      </c>
      <c r="K256" s="123">
        <v>11.33536424905139</v>
      </c>
      <c r="L256" s="123">
        <v>12.14118634144543</v>
      </c>
      <c r="M256" s="123">
        <v>13.222179017099286</v>
      </c>
      <c r="N256" s="123">
        <v>12.448804757115523</v>
      </c>
      <c r="O256" s="123">
        <v>11.980806228699157</v>
      </c>
      <c r="P256" s="123">
        <v>11.952348323350229</v>
      </c>
      <c r="Q256" s="123">
        <v>11.620890192963948</v>
      </c>
      <c r="R256" s="123">
        <v>11.753844112555097</v>
      </c>
      <c r="S256" s="123">
        <v>11.904157160164571</v>
      </c>
      <c r="T256" s="123">
        <v>11.902607195415669</v>
      </c>
      <c r="U256" s="123">
        <v>11.846178902459537</v>
      </c>
      <c r="V256" s="123">
        <v>11.704441472066671</v>
      </c>
      <c r="W256" s="123">
        <v>10.037873479728908</v>
      </c>
      <c r="X256" s="123">
        <v>7.3695006319521204</v>
      </c>
      <c r="Y256" s="123">
        <v>7.6737675790995326</v>
      </c>
      <c r="DA256" s="130" t="s">
        <v>2942</v>
      </c>
    </row>
    <row r="257" spans="1:105" ht="12" customHeight="1" x14ac:dyDescent="0.25">
      <c r="A257" s="97" t="s">
        <v>141</v>
      </c>
      <c r="B257" s="99">
        <v>12.84473022750074</v>
      </c>
      <c r="C257" s="99">
        <v>13.050807876063406</v>
      </c>
      <c r="D257" s="99">
        <v>12.887038747726059</v>
      </c>
      <c r="E257" s="99">
        <v>12.704255022208846</v>
      </c>
      <c r="F257" s="99">
        <v>14.378521613298261</v>
      </c>
      <c r="G257" s="99">
        <v>13.078045389543716</v>
      </c>
      <c r="H257" s="99">
        <v>12.743796278991109</v>
      </c>
      <c r="I257" s="99">
        <v>11.572374746634262</v>
      </c>
      <c r="J257" s="99">
        <v>11.018575413290851</v>
      </c>
      <c r="K257" s="99">
        <v>11.164637483145826</v>
      </c>
      <c r="L257" s="99">
        <v>12.107955668454707</v>
      </c>
      <c r="M257" s="99">
        <v>13.600643779570991</v>
      </c>
      <c r="N257" s="99">
        <v>12.672557937198635</v>
      </c>
      <c r="O257" s="99">
        <v>12.162808286753167</v>
      </c>
      <c r="P257" s="99">
        <v>11.192911435913222</v>
      </c>
      <c r="Q257" s="99">
        <v>11.400874438300518</v>
      </c>
      <c r="R257" s="99">
        <v>11.724249846336603</v>
      </c>
      <c r="S257" s="99">
        <v>12.038857773137202</v>
      </c>
      <c r="T257" s="99">
        <v>12.1209500782814</v>
      </c>
      <c r="U257" s="99">
        <v>11.584913604022947</v>
      </c>
      <c r="V257" s="99">
        <v>10.873072247578472</v>
      </c>
      <c r="W257" s="99">
        <v>9.5663764895344201</v>
      </c>
      <c r="X257" s="99">
        <v>8.0894909076689512</v>
      </c>
      <c r="Y257" s="99">
        <v>7.5372310451549991</v>
      </c>
      <c r="DA257" s="63" t="s">
        <v>2943</v>
      </c>
    </row>
    <row r="258" spans="1:105" ht="12" customHeight="1" x14ac:dyDescent="0.25">
      <c r="A258" s="97" t="s">
        <v>140</v>
      </c>
      <c r="B258" s="99">
        <v>12.844730227500742</v>
      </c>
      <c r="C258" s="99">
        <v>13.051091926671088</v>
      </c>
      <c r="D258" s="99">
        <v>12.887156185375717</v>
      </c>
      <c r="E258" s="99">
        <v>12.705575399156176</v>
      </c>
      <c r="F258" s="99">
        <v>14.380028761409822</v>
      </c>
      <c r="G258" s="99">
        <v>13.081743337854297</v>
      </c>
      <c r="H258" s="99">
        <v>12.746573105018028</v>
      </c>
      <c r="I258" s="99">
        <v>11.576017665211161</v>
      </c>
      <c r="J258" s="99">
        <v>11.00846864087344</v>
      </c>
      <c r="K258" s="99">
        <v>11.152173075249687</v>
      </c>
      <c r="L258" s="99">
        <v>12.090973758543823</v>
      </c>
      <c r="M258" s="99">
        <v>13.587854607019462</v>
      </c>
      <c r="N258" s="99">
        <v>12.667029031866109</v>
      </c>
      <c r="O258" s="99">
        <v>12.162708171993032</v>
      </c>
      <c r="P258" s="99">
        <v>11.193242352832277</v>
      </c>
      <c r="Q258" s="99">
        <v>11.405254370644979</v>
      </c>
      <c r="R258" s="99">
        <v>11.728534819035024</v>
      </c>
      <c r="S258" s="99">
        <v>12.041867828420642</v>
      </c>
      <c r="T258" s="99">
        <v>12.123758090727755</v>
      </c>
      <c r="U258" s="99">
        <v>11.584021213148427</v>
      </c>
      <c r="V258" s="99">
        <v>10.873291744229022</v>
      </c>
      <c r="W258" s="99">
        <v>9.5667984172719258</v>
      </c>
      <c r="X258" s="99">
        <v>8.0853914842082606</v>
      </c>
      <c r="Y258" s="99">
        <v>7.5341939945726502</v>
      </c>
      <c r="DA258" s="63" t="s">
        <v>2944</v>
      </c>
    </row>
    <row r="259" spans="1:105" ht="12" customHeight="1" x14ac:dyDescent="0.25">
      <c r="A259" s="100" t="s">
        <v>50</v>
      </c>
      <c r="B259" s="102">
        <v>2.3591657078526254</v>
      </c>
      <c r="C259" s="102">
        <v>2.0829330733740465</v>
      </c>
      <c r="D259" s="102">
        <v>2.4041434973813112</v>
      </c>
      <c r="E259" s="102">
        <v>1.9822552893870671</v>
      </c>
      <c r="F259" s="102">
        <v>2.7850884696317624</v>
      </c>
      <c r="G259" s="102">
        <v>2.1172794563716497</v>
      </c>
      <c r="H259" s="102">
        <v>2.0123821074439432</v>
      </c>
      <c r="I259" s="102">
        <v>1.6903627822726617</v>
      </c>
      <c r="J259" s="102">
        <v>2.0287125173881826</v>
      </c>
      <c r="K259" s="102">
        <v>1.6305130442330806</v>
      </c>
      <c r="L259" s="102">
        <v>1.6908217568579991</v>
      </c>
      <c r="M259" s="102">
        <v>2.3666639004270902</v>
      </c>
      <c r="N259" s="102">
        <v>1.602201848724256</v>
      </c>
      <c r="O259" s="102">
        <v>1.4545926323573297</v>
      </c>
      <c r="P259" s="102">
        <v>2.2467495616202462</v>
      </c>
      <c r="Q259" s="102">
        <v>1.4842592537026524</v>
      </c>
      <c r="R259" s="102">
        <v>1.4627657779301722</v>
      </c>
      <c r="S259" s="102">
        <v>1.646157261642196</v>
      </c>
      <c r="T259" s="102">
        <v>1.5233720803545105</v>
      </c>
      <c r="U259" s="102">
        <v>1.70701744307425</v>
      </c>
      <c r="V259" s="102">
        <v>1.7617841275017008</v>
      </c>
      <c r="W259" s="102">
        <v>2.0621812518499691</v>
      </c>
      <c r="X259" s="102">
        <v>0.87805558578072884</v>
      </c>
      <c r="Y259" s="102">
        <v>1.529920759572017</v>
      </c>
      <c r="DA259" s="131" t="s">
        <v>2945</v>
      </c>
    </row>
    <row r="260" spans="1:105" ht="12" customHeight="1" x14ac:dyDescent="0.25">
      <c r="A260" s="103" t="s">
        <v>52</v>
      </c>
      <c r="B260" s="105">
        <v>10.485564519648117</v>
      </c>
      <c r="C260" s="105">
        <v>10.968158853297043</v>
      </c>
      <c r="D260" s="105">
        <v>10.483012687994407</v>
      </c>
      <c r="E260" s="105">
        <v>10.723320109769109</v>
      </c>
      <c r="F260" s="105">
        <v>11.594940291778057</v>
      </c>
      <c r="G260" s="105">
        <v>10.964463881482645</v>
      </c>
      <c r="H260" s="105">
        <v>10.734190997574084</v>
      </c>
      <c r="I260" s="105">
        <v>9.885654882938498</v>
      </c>
      <c r="J260" s="105">
        <v>8.9797561234852559</v>
      </c>
      <c r="K260" s="105">
        <v>9.5216600310166069</v>
      </c>
      <c r="L260" s="105">
        <v>10.400152001685827</v>
      </c>
      <c r="M260" s="105">
        <v>11.22119070659237</v>
      </c>
      <c r="N260" s="105">
        <v>11.064827183141853</v>
      </c>
      <c r="O260" s="105">
        <v>10.708115539635703</v>
      </c>
      <c r="P260" s="105">
        <v>8.9464927912120302</v>
      </c>
      <c r="Q260" s="105">
        <v>9.9209951169423256</v>
      </c>
      <c r="R260" s="105">
        <v>10.26576904110485</v>
      </c>
      <c r="S260" s="105">
        <v>10.395710566778446</v>
      </c>
      <c r="T260" s="105">
        <v>10.600386010373244</v>
      </c>
      <c r="U260" s="105">
        <v>9.8770037700741788</v>
      </c>
      <c r="V260" s="105">
        <v>9.1115076167273195</v>
      </c>
      <c r="W260" s="105">
        <v>7.5046171654219567</v>
      </c>
      <c r="X260" s="105">
        <v>7.2073358984275329</v>
      </c>
      <c r="Y260" s="105">
        <v>6.0042732350006327</v>
      </c>
      <c r="DA260" s="132" t="s">
        <v>2946</v>
      </c>
    </row>
    <row r="261" spans="1:105" ht="12" customHeight="1" x14ac:dyDescent="0.25">
      <c r="A261" s="106" t="s">
        <v>122</v>
      </c>
      <c r="B261" s="102">
        <v>12.996201238281417</v>
      </c>
      <c r="C261" s="102">
        <v>12.717051541924693</v>
      </c>
      <c r="D261" s="102">
        <v>13.355759949112405</v>
      </c>
      <c r="E261" s="102">
        <v>12.611898785061619</v>
      </c>
      <c r="F261" s="102">
        <v>13.292709641596874</v>
      </c>
      <c r="G261" s="102">
        <v>12.732262264717969</v>
      </c>
      <c r="H261" s="102">
        <v>12.550360344543998</v>
      </c>
      <c r="I261" s="102">
        <v>11.808557941648743</v>
      </c>
      <c r="J261" s="102">
        <v>11.549330039076739</v>
      </c>
      <c r="K261" s="102">
        <v>11.390891641921288</v>
      </c>
      <c r="L261" s="102">
        <v>12.15291671751306</v>
      </c>
      <c r="M261" s="102">
        <v>13.105910782091808</v>
      </c>
      <c r="N261" s="102">
        <v>12.383620434914176</v>
      </c>
      <c r="O261" s="102">
        <v>11.929437747030935</v>
      </c>
      <c r="P261" s="102">
        <v>12.146713553068439</v>
      </c>
      <c r="Q261" s="102">
        <v>11.674458148155242</v>
      </c>
      <c r="R261" s="102">
        <v>11.756566579484149</v>
      </c>
      <c r="S261" s="102">
        <v>11.859873807475665</v>
      </c>
      <c r="T261" s="102">
        <v>11.832646341824933</v>
      </c>
      <c r="U261" s="102">
        <v>11.918322344577071</v>
      </c>
      <c r="V261" s="102">
        <v>11.970969033982829</v>
      </c>
      <c r="W261" s="102">
        <v>10.194476009729316</v>
      </c>
      <c r="X261" s="102">
        <v>6.8044910563356957</v>
      </c>
      <c r="Y261" s="102">
        <v>7.7095694678705158</v>
      </c>
      <c r="DA261" s="131" t="s">
        <v>2947</v>
      </c>
    </row>
    <row r="262" spans="1:105" ht="12" customHeight="1" x14ac:dyDescent="0.25">
      <c r="A262" s="107" t="s">
        <v>121</v>
      </c>
      <c r="B262" s="105">
        <v>12.996201238281419</v>
      </c>
      <c r="C262" s="105">
        <v>12.717631611070164</v>
      </c>
      <c r="D262" s="105">
        <v>13.357060891685759</v>
      </c>
      <c r="E262" s="105">
        <v>12.61427164105581</v>
      </c>
      <c r="F262" s="105">
        <v>13.295088692635378</v>
      </c>
      <c r="G262" s="105">
        <v>12.735059236021971</v>
      </c>
      <c r="H262" s="105">
        <v>12.552164710454331</v>
      </c>
      <c r="I262" s="105">
        <v>11.809273492263443</v>
      </c>
      <c r="J262" s="105">
        <v>11.540804886181428</v>
      </c>
      <c r="K262" s="105">
        <v>11.382244195549008</v>
      </c>
      <c r="L262" s="105">
        <v>12.144334299410241</v>
      </c>
      <c r="M262" s="105">
        <v>13.09713261232957</v>
      </c>
      <c r="N262" s="105">
        <v>12.379437563482471</v>
      </c>
      <c r="O262" s="105">
        <v>11.930998347787799</v>
      </c>
      <c r="P262" s="105">
        <v>12.159685730673358</v>
      </c>
      <c r="Q262" s="105">
        <v>11.682618501660778</v>
      </c>
      <c r="R262" s="105">
        <v>11.774401571362542</v>
      </c>
      <c r="S262" s="105">
        <v>11.885582317474139</v>
      </c>
      <c r="T262" s="105">
        <v>11.85855744002021</v>
      </c>
      <c r="U262" s="105">
        <v>11.93323961636518</v>
      </c>
      <c r="V262" s="105">
        <v>11.988309225516826</v>
      </c>
      <c r="W262" s="105">
        <v>10.236528175814625</v>
      </c>
      <c r="X262" s="105">
        <v>7.256423792528258</v>
      </c>
      <c r="Y262" s="105">
        <v>7.7517906961647887</v>
      </c>
      <c r="DA262" s="132" t="s">
        <v>2948</v>
      </c>
    </row>
    <row r="263" spans="1:105" ht="12" customHeight="1" x14ac:dyDescent="0.25">
      <c r="A263" s="108" t="s">
        <v>53</v>
      </c>
      <c r="B263" s="99">
        <v>2.3872816337104288</v>
      </c>
      <c r="C263" s="99">
        <v>2.0286089671898742</v>
      </c>
      <c r="D263" s="99">
        <v>2.4926393977443242</v>
      </c>
      <c r="E263" s="99">
        <v>1.9667736734634516</v>
      </c>
      <c r="F263" s="99">
        <v>2.5738829986593998</v>
      </c>
      <c r="G263" s="99">
        <v>2.0588851756178199</v>
      </c>
      <c r="H263" s="99">
        <v>1.9794926857570327</v>
      </c>
      <c r="I263" s="99">
        <v>1.7265936861982323</v>
      </c>
      <c r="J263" s="99">
        <v>2.1378826928421732</v>
      </c>
      <c r="K263" s="99">
        <v>1.6692939398838118</v>
      </c>
      <c r="L263" s="99">
        <v>1.6932892296624296</v>
      </c>
      <c r="M263" s="99">
        <v>2.2803484342330931</v>
      </c>
      <c r="N263" s="99">
        <v>1.5568226524245721</v>
      </c>
      <c r="O263" s="99">
        <v>1.4145241460652955</v>
      </c>
      <c r="P263" s="99">
        <v>2.4613133853672569</v>
      </c>
      <c r="Q263" s="99">
        <v>1.525719137729914</v>
      </c>
      <c r="R263" s="99">
        <v>1.4652373061165251</v>
      </c>
      <c r="S263" s="99">
        <v>1.6235907296163015</v>
      </c>
      <c r="T263" s="99">
        <v>1.4727871126801875</v>
      </c>
      <c r="U263" s="99">
        <v>1.7711231790252322</v>
      </c>
      <c r="V263" s="99">
        <v>1.984679760465536</v>
      </c>
      <c r="W263" s="99">
        <v>2.0427342393679324</v>
      </c>
      <c r="X263" s="99">
        <v>6.7503133032093765E-2</v>
      </c>
      <c r="Y263" s="99">
        <v>1.3485174097438333</v>
      </c>
      <c r="DA263" s="63" t="s">
        <v>2949</v>
      </c>
    </row>
    <row r="264" spans="1:105" ht="12" customHeight="1" x14ac:dyDescent="0.25">
      <c r="A264" s="108" t="s">
        <v>52</v>
      </c>
      <c r="B264" s="99">
        <v>10.608919604570987</v>
      </c>
      <c r="C264" s="99">
        <v>10.689022643880287</v>
      </c>
      <c r="D264" s="99">
        <v>10.864421493941434</v>
      </c>
      <c r="E264" s="99">
        <v>10.64749796759236</v>
      </c>
      <c r="F264" s="99">
        <v>10.721205693975977</v>
      </c>
      <c r="G264" s="99">
        <v>10.676174060404152</v>
      </c>
      <c r="H264" s="99">
        <v>10.572672024697299</v>
      </c>
      <c r="I264" s="99">
        <v>10.082679806065212</v>
      </c>
      <c r="J264" s="99">
        <v>9.4029221933392577</v>
      </c>
      <c r="K264" s="99">
        <v>9.7129502556651968</v>
      </c>
      <c r="L264" s="99">
        <v>10.451045069747808</v>
      </c>
      <c r="M264" s="99">
        <v>10.81678417809648</v>
      </c>
      <c r="N264" s="99">
        <v>10.822614911057899</v>
      </c>
      <c r="O264" s="99">
        <v>10.516474201722502</v>
      </c>
      <c r="P264" s="99">
        <v>9.698372345306101</v>
      </c>
      <c r="Q264" s="99">
        <v>10.156899363930863</v>
      </c>
      <c r="R264" s="99">
        <v>10.309164265246016</v>
      </c>
      <c r="S264" s="99">
        <v>10.261991587857841</v>
      </c>
      <c r="T264" s="99">
        <v>10.385770327340024</v>
      </c>
      <c r="U264" s="99">
        <v>10.162116437339948</v>
      </c>
      <c r="V264" s="99">
        <v>10.00362946505129</v>
      </c>
      <c r="W264" s="99">
        <v>8.1937939364466921</v>
      </c>
      <c r="X264" s="99">
        <v>7.1889206594961648</v>
      </c>
      <c r="Y264" s="99">
        <v>6.4032732864209567</v>
      </c>
      <c r="DA264" s="63" t="s">
        <v>2950</v>
      </c>
    </row>
    <row r="265" spans="1:105" ht="12" customHeight="1" x14ac:dyDescent="0.25">
      <c r="A265" s="121" t="s">
        <v>54</v>
      </c>
      <c r="B265" s="123">
        <v>6.7360014896249387</v>
      </c>
      <c r="C265" s="123">
        <v>6.8640131479287163</v>
      </c>
      <c r="D265" s="123">
        <v>6.930496814734461</v>
      </c>
      <c r="E265" s="123">
        <v>6.478020373293508</v>
      </c>
      <c r="F265" s="123">
        <v>7.4480250692761469</v>
      </c>
      <c r="G265" s="123">
        <v>6.359588930370176</v>
      </c>
      <c r="H265" s="123">
        <v>6.5680840885051657</v>
      </c>
      <c r="I265" s="123">
        <v>5.9764385277742669</v>
      </c>
      <c r="J265" s="123">
        <v>5.4726695439871769</v>
      </c>
      <c r="K265" s="123">
        <v>5.3819755649036418</v>
      </c>
      <c r="L265" s="123">
        <v>5.0884041267036899</v>
      </c>
      <c r="M265" s="123">
        <v>5.1193110981927896</v>
      </c>
      <c r="N265" s="123">
        <v>4.4142311860871191</v>
      </c>
      <c r="O265" s="123">
        <v>4.7748316937657167</v>
      </c>
      <c r="P265" s="123">
        <v>4.3111313539120149</v>
      </c>
      <c r="Q265" s="123">
        <v>4.4602452835550741</v>
      </c>
      <c r="R265" s="123">
        <v>4.4887948690855834</v>
      </c>
      <c r="S265" s="123">
        <v>5.1516960608950972</v>
      </c>
      <c r="T265" s="123">
        <v>5.1810093540936863</v>
      </c>
      <c r="U265" s="123">
        <v>5.1766040685362364</v>
      </c>
      <c r="V265" s="123">
        <v>5.3167460591810016</v>
      </c>
      <c r="W265" s="123">
        <v>4.9864524552291751</v>
      </c>
      <c r="X265" s="123">
        <v>3.9759453822847943</v>
      </c>
      <c r="Y265" s="123">
        <v>4.0407596691247409</v>
      </c>
      <c r="DA265" s="130" t="s">
        <v>2951</v>
      </c>
    </row>
    <row r="266" spans="1:105" ht="12" customHeight="1" x14ac:dyDescent="0.25">
      <c r="A266" s="97" t="s">
        <v>50</v>
      </c>
      <c r="B266" s="99">
        <v>6.9249625550148943</v>
      </c>
      <c r="C266" s="99">
        <v>6.7614878940731966</v>
      </c>
      <c r="D266" s="99">
        <v>6.8461612772256455</v>
      </c>
      <c r="E266" s="99">
        <v>6.6704990654487277</v>
      </c>
      <c r="F266" s="99">
        <v>7.1671713736337201</v>
      </c>
      <c r="G266" s="99">
        <v>6.6918936250370571</v>
      </c>
      <c r="H266" s="99">
        <v>6.3892675571795063</v>
      </c>
      <c r="I266" s="99">
        <v>5.7495234432201956</v>
      </c>
      <c r="J266" s="99">
        <v>5.5772641539543377</v>
      </c>
      <c r="K266" s="99">
        <v>5.276034135722143</v>
      </c>
      <c r="L266" s="99">
        <v>5.1238782639703366</v>
      </c>
      <c r="M266" s="99">
        <v>5.2578890847278235</v>
      </c>
      <c r="N266" s="99">
        <v>4.491429222439554</v>
      </c>
      <c r="O266" s="99">
        <v>4.4781298605116104</v>
      </c>
      <c r="P266" s="99">
        <v>4.5872592960495284</v>
      </c>
      <c r="Q266" s="99">
        <v>4.4034438083723328</v>
      </c>
      <c r="R266" s="99">
        <v>4.6048288590889417</v>
      </c>
      <c r="S266" s="99">
        <v>5.0150071437922321</v>
      </c>
      <c r="T266" s="99">
        <v>5.1847519772359254</v>
      </c>
      <c r="U266" s="99">
        <v>5.1695736058078561</v>
      </c>
      <c r="V266" s="99">
        <v>5.1318999499102276</v>
      </c>
      <c r="W266" s="99">
        <v>4.7839087103895181</v>
      </c>
      <c r="X266" s="99">
        <v>4.2030193518279804</v>
      </c>
      <c r="Y266" s="99">
        <v>3.951624964057717</v>
      </c>
      <c r="DA266" s="63" t="s">
        <v>2952</v>
      </c>
    </row>
    <row r="267" spans="1:105" ht="12" customHeight="1" x14ac:dyDescent="0.25">
      <c r="A267" s="109" t="s">
        <v>120</v>
      </c>
      <c r="B267" s="110">
        <v>6.6131728723709484</v>
      </c>
      <c r="C267" s="110">
        <v>6.9279318359658717</v>
      </c>
      <c r="D267" s="110">
        <v>6.9820333633839713</v>
      </c>
      <c r="E267" s="110">
        <v>6.3580434693232837</v>
      </c>
      <c r="F267" s="110">
        <v>7.6229053365492279</v>
      </c>
      <c r="G267" s="110">
        <v>6.1687858065293133</v>
      </c>
      <c r="H267" s="110">
        <v>6.6608651091070188</v>
      </c>
      <c r="I267" s="110">
        <v>6.088388381939196</v>
      </c>
      <c r="J267" s="110">
        <v>5.4140085697459472</v>
      </c>
      <c r="K267" s="110">
        <v>5.4428871659140885</v>
      </c>
      <c r="L267" s="110">
        <v>5.0680117746084932</v>
      </c>
      <c r="M267" s="110">
        <v>5.04125717763515</v>
      </c>
      <c r="N267" s="110">
        <v>4.3682332521900538</v>
      </c>
      <c r="O267" s="110">
        <v>4.9524011138622166</v>
      </c>
      <c r="P267" s="110">
        <v>4.1435930454423948</v>
      </c>
      <c r="Q267" s="110">
        <v>4.4928432496705355</v>
      </c>
      <c r="R267" s="110">
        <v>4.4248745125539379</v>
      </c>
      <c r="S267" s="110">
        <v>5.2216994681368423</v>
      </c>
      <c r="T267" s="110">
        <v>5.1791468090457311</v>
      </c>
      <c r="U267" s="110">
        <v>5.179966572012666</v>
      </c>
      <c r="V267" s="110">
        <v>5.4065538684324768</v>
      </c>
      <c r="W267" s="110">
        <v>5.0884792059816792</v>
      </c>
      <c r="X267" s="110">
        <v>3.8488805765729386</v>
      </c>
      <c r="Y267" s="110">
        <v>4.093035543447197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27.882044110835793</v>
      </c>
      <c r="C269" s="118">
        <f t="shared" si="122"/>
        <v>28.416458665823015</v>
      </c>
      <c r="D269" s="118">
        <f t="shared" si="122"/>
        <v>28.685325170137336</v>
      </c>
      <c r="E269" s="118">
        <f t="shared" si="122"/>
        <v>31.978804336236657</v>
      </c>
      <c r="F269" s="118">
        <f t="shared" si="122"/>
        <v>30.976540252055749</v>
      </c>
      <c r="G269" s="118">
        <f t="shared" si="122"/>
        <v>34.351462433861215</v>
      </c>
      <c r="H269" s="118">
        <f t="shared" si="122"/>
        <v>31.188670922854573</v>
      </c>
      <c r="I269" s="118">
        <f t="shared" si="122"/>
        <v>30.425909071872496</v>
      </c>
      <c r="J269" s="118">
        <f t="shared" si="122"/>
        <v>33.88674003161475</v>
      </c>
      <c r="K269" s="118">
        <f t="shared" si="122"/>
        <v>32.577105052068404</v>
      </c>
      <c r="L269" s="118">
        <f t="shared" si="122"/>
        <v>33.093304859314514</v>
      </c>
      <c r="M269" s="118">
        <f t="shared" si="122"/>
        <v>28.797495549202637</v>
      </c>
      <c r="N269" s="118">
        <f t="shared" si="122"/>
        <v>29.893914389131645</v>
      </c>
      <c r="O269" s="118">
        <f t="shared" si="122"/>
        <v>30.103630757512864</v>
      </c>
      <c r="P269" s="118">
        <f t="shared" si="122"/>
        <v>26.494501067087739</v>
      </c>
      <c r="Q269" s="118">
        <f t="shared" si="122"/>
        <v>27.262406738379429</v>
      </c>
      <c r="R269" s="118">
        <f t="shared" ref="R269:V269" si="123">R270+R273+R275+R284</f>
        <v>28.051526296509842</v>
      </c>
      <c r="S269" s="118">
        <f t="shared" si="123"/>
        <v>28.491517850572563</v>
      </c>
      <c r="T269" s="118">
        <f t="shared" si="123"/>
        <v>26.771453603190814</v>
      </c>
      <c r="U269" s="118">
        <f t="shared" si="123"/>
        <v>26.73363392580832</v>
      </c>
      <c r="V269" s="118">
        <f t="shared" si="123"/>
        <v>26.056862357635186</v>
      </c>
      <c r="W269" s="118">
        <f t="shared" ref="W269:Y269" si="124">W270+W273+W275+W284</f>
        <v>28.289077485156042</v>
      </c>
      <c r="X269" s="118">
        <f t="shared" si="124"/>
        <v>25.28584407260832</v>
      </c>
      <c r="Y269" s="118">
        <f t="shared" si="124"/>
        <v>23.818740068403898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24.301958072744156</v>
      </c>
      <c r="C270" s="123">
        <f t="shared" si="125"/>
        <v>24.916584267799074</v>
      </c>
      <c r="D270" s="123">
        <f t="shared" si="125"/>
        <v>25.347406778877119</v>
      </c>
      <c r="E270" s="123">
        <f t="shared" si="125"/>
        <v>28.79510386347534</v>
      </c>
      <c r="F270" s="123">
        <f t="shared" si="125"/>
        <v>27.526251102200515</v>
      </c>
      <c r="G270" s="123">
        <f t="shared" si="125"/>
        <v>31.532228574453743</v>
      </c>
      <c r="H270" s="123">
        <f t="shared" si="125"/>
        <v>28.87789240546773</v>
      </c>
      <c r="I270" s="123">
        <f t="shared" si="125"/>
        <v>28.579899514390711</v>
      </c>
      <c r="J270" s="123">
        <f t="shared" si="125"/>
        <v>32.114774688285436</v>
      </c>
      <c r="K270" s="123">
        <f t="shared" si="125"/>
        <v>30.848342654412747</v>
      </c>
      <c r="L270" s="123">
        <f t="shared" si="125"/>
        <v>31.333302118846664</v>
      </c>
      <c r="M270" s="123">
        <f t="shared" si="125"/>
        <v>26.896290804147128</v>
      </c>
      <c r="N270" s="123">
        <f t="shared" si="125"/>
        <v>28.212716138400914</v>
      </c>
      <c r="O270" s="123">
        <f t="shared" si="125"/>
        <v>28.519550768531303</v>
      </c>
      <c r="P270" s="123">
        <f t="shared" si="125"/>
        <v>25.025378330882326</v>
      </c>
      <c r="Q270" s="123">
        <f t="shared" si="125"/>
        <v>25.858074893170702</v>
      </c>
      <c r="R270" s="123">
        <f t="shared" ref="R270:V270" si="126">SUM(R271:R272)</f>
        <v>26.620537906823447</v>
      </c>
      <c r="S270" s="123">
        <f t="shared" si="126"/>
        <v>27.0194754432158</v>
      </c>
      <c r="T270" s="123">
        <f t="shared" si="126"/>
        <v>25.283977179042726</v>
      </c>
      <c r="U270" s="123">
        <f t="shared" si="126"/>
        <v>25.30398620157418</v>
      </c>
      <c r="V270" s="123">
        <f t="shared" si="126"/>
        <v>24.629281376211623</v>
      </c>
      <c r="W270" s="123">
        <f t="shared" ref="W270:Y270" si="127">SUM(W271:W272)</f>
        <v>26.928843438510818</v>
      </c>
      <c r="X270" s="123">
        <f t="shared" si="127"/>
        <v>24.011836966244143</v>
      </c>
      <c r="Y270" s="123">
        <f t="shared" si="127"/>
        <v>22.59145510885261</v>
      </c>
      <c r="DA270" s="130" t="s">
        <v>3105</v>
      </c>
    </row>
    <row r="271" spans="1:105" ht="12" customHeight="1" x14ac:dyDescent="0.25">
      <c r="A271" s="97" t="s">
        <v>74</v>
      </c>
      <c r="B271" s="99">
        <v>24.301958072744156</v>
      </c>
      <c r="C271" s="99">
        <v>24.916584267799074</v>
      </c>
      <c r="D271" s="99">
        <v>25.347406778877119</v>
      </c>
      <c r="E271" s="99">
        <v>28.79510386347534</v>
      </c>
      <c r="F271" s="99">
        <v>27.526251102200515</v>
      </c>
      <c r="G271" s="99">
        <v>31.532228574453743</v>
      </c>
      <c r="H271" s="99">
        <v>28.87789240546773</v>
      </c>
      <c r="I271" s="99">
        <v>28.579899514390711</v>
      </c>
      <c r="J271" s="99">
        <v>32.114774688285436</v>
      </c>
      <c r="K271" s="99">
        <v>30.848342654412747</v>
      </c>
      <c r="L271" s="99">
        <v>31.333302118846664</v>
      </c>
      <c r="M271" s="99">
        <v>26.896290804147128</v>
      </c>
      <c r="N271" s="99">
        <v>28.212716138400914</v>
      </c>
      <c r="O271" s="99">
        <v>28.519550768531303</v>
      </c>
      <c r="P271" s="99">
        <v>25.025378330882326</v>
      </c>
      <c r="Q271" s="99">
        <v>25.858074893170702</v>
      </c>
      <c r="R271" s="99">
        <v>26.620537906823447</v>
      </c>
      <c r="S271" s="99">
        <v>27.0194754432158</v>
      </c>
      <c r="T271" s="99">
        <v>25.283977179042726</v>
      </c>
      <c r="U271" s="99">
        <v>25.30398620157418</v>
      </c>
      <c r="V271" s="99">
        <v>24.629281376211623</v>
      </c>
      <c r="W271" s="99">
        <v>26.928843438510818</v>
      </c>
      <c r="X271" s="99">
        <v>24.011836966244143</v>
      </c>
      <c r="Y271" s="99">
        <v>22.59145510885261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2.574695269968291</v>
      </c>
      <c r="C275" s="123">
        <v>2.5439133259753137</v>
      </c>
      <c r="D275" s="123">
        <v>2.3830402594555027</v>
      </c>
      <c r="E275" s="123">
        <v>2.2433096996785595</v>
      </c>
      <c r="F275" s="123">
        <v>2.4422614943593741</v>
      </c>
      <c r="G275" s="123">
        <v>1.9262800624862888</v>
      </c>
      <c r="H275" s="123">
        <v>1.5140944553490621</v>
      </c>
      <c r="I275" s="123">
        <v>1.1534369107282161</v>
      </c>
      <c r="J275" s="123">
        <v>1.0413725021158631</v>
      </c>
      <c r="K275" s="123">
        <v>1.0266784730339367</v>
      </c>
      <c r="L275" s="123">
        <v>1.0783347218617763</v>
      </c>
      <c r="M275" s="123">
        <v>1.2108355254915741</v>
      </c>
      <c r="N275" s="123">
        <v>1.0701804119870544</v>
      </c>
      <c r="O275" s="123">
        <v>0.97326534493557326</v>
      </c>
      <c r="P275" s="123">
        <v>0.83809839964009325</v>
      </c>
      <c r="Q275" s="123">
        <v>0.81950113492172882</v>
      </c>
      <c r="R275" s="123">
        <v>0.83542040757059</v>
      </c>
      <c r="S275" s="123">
        <v>0.85385037285470444</v>
      </c>
      <c r="T275" s="123">
        <v>0.86092347658451407</v>
      </c>
      <c r="U275" s="123">
        <v>0.82203220676209832</v>
      </c>
      <c r="V275" s="123">
        <v>0.81881656007003423</v>
      </c>
      <c r="W275" s="123">
        <v>0.77960373367538582</v>
      </c>
      <c r="X275" s="123">
        <v>0.72827339842575689</v>
      </c>
      <c r="Y275" s="123">
        <v>0.69913156165677248</v>
      </c>
      <c r="DA275" s="130" t="s">
        <v>3110</v>
      </c>
    </row>
    <row r="276" spans="1:105" ht="12" customHeight="1" x14ac:dyDescent="0.25">
      <c r="A276" s="97" t="s">
        <v>141</v>
      </c>
      <c r="B276" s="99">
        <v>5.1725021629847259</v>
      </c>
      <c r="C276" s="99">
        <v>5.2357581498290937</v>
      </c>
      <c r="D276" s="99">
        <v>5.1521210944934817</v>
      </c>
      <c r="E276" s="99">
        <v>5.0533672510773382</v>
      </c>
      <c r="F276" s="99">
        <v>5.6766698428991536</v>
      </c>
      <c r="G276" s="99">
        <v>5.1219342575800137</v>
      </c>
      <c r="H276" s="99">
        <v>4.9306002220228322</v>
      </c>
      <c r="I276" s="99">
        <v>4.4446425814054988</v>
      </c>
      <c r="J276" s="99">
        <v>4.2184928476087755</v>
      </c>
      <c r="K276" s="99">
        <v>4.2519300674017853</v>
      </c>
      <c r="L276" s="99">
        <v>4.5867172913715581</v>
      </c>
      <c r="M276" s="99">
        <v>5.1070421434891822</v>
      </c>
      <c r="N276" s="99">
        <v>4.7057680179387305</v>
      </c>
      <c r="O276" s="99">
        <v>4.4583978101915562</v>
      </c>
      <c r="P276" s="99">
        <v>4.0660930696671826</v>
      </c>
      <c r="Q276" s="99">
        <v>4.066506151383245</v>
      </c>
      <c r="R276" s="99">
        <v>4.0434770341320787</v>
      </c>
      <c r="S276" s="99">
        <v>4.0065841345634139</v>
      </c>
      <c r="T276" s="99">
        <v>3.9038354106841537</v>
      </c>
      <c r="U276" s="99">
        <v>3.623223849125035</v>
      </c>
      <c r="V276" s="99">
        <v>3.3266210944587633</v>
      </c>
      <c r="W276" s="99">
        <v>2.8832573109155635</v>
      </c>
      <c r="X276" s="99">
        <v>2.4117829427542454</v>
      </c>
      <c r="Y276" s="99">
        <v>2.2259087654404563</v>
      </c>
      <c r="DA276" s="63" t="s">
        <v>3111</v>
      </c>
    </row>
    <row r="277" spans="1:105" ht="12" customHeight="1" x14ac:dyDescent="0.25">
      <c r="A277" s="97" t="s">
        <v>140</v>
      </c>
      <c r="B277" s="99">
        <v>0.95002304529376258</v>
      </c>
      <c r="C277" s="99">
        <v>0.83345782764904408</v>
      </c>
      <c r="D277" s="99">
        <v>0.95798936578042881</v>
      </c>
      <c r="E277" s="99">
        <v>0.78401783895426291</v>
      </c>
      <c r="F277" s="99">
        <v>1.0909830567970267</v>
      </c>
      <c r="G277" s="99">
        <v>0.8214707261785591</v>
      </c>
      <c r="H277" s="99">
        <v>0.7739063358416145</v>
      </c>
      <c r="I277" s="99">
        <v>0.64668942409133445</v>
      </c>
      <c r="J277" s="99">
        <v>0.7715832172698307</v>
      </c>
      <c r="K277" s="99">
        <v>0.61686634323120226</v>
      </c>
      <c r="L277" s="99">
        <v>0.63550782647499326</v>
      </c>
      <c r="M277" s="99">
        <v>0.88478933295587914</v>
      </c>
      <c r="N277" s="99">
        <v>0.59270550836127234</v>
      </c>
      <c r="O277" s="99">
        <v>0.53055078762328067</v>
      </c>
      <c r="P277" s="99">
        <v>0.81276866705157746</v>
      </c>
      <c r="Q277" s="99">
        <v>0.52387215057777226</v>
      </c>
      <c r="R277" s="99">
        <v>0.49884056655520503</v>
      </c>
      <c r="S277" s="99">
        <v>0.54224370638398345</v>
      </c>
      <c r="T277" s="99">
        <v>0.48672520573500078</v>
      </c>
      <c r="U277" s="99">
        <v>0.53330022775842212</v>
      </c>
      <c r="V277" s="99">
        <v>0.53801968067219452</v>
      </c>
      <c r="W277" s="99">
        <v>0.6133959420641184</v>
      </c>
      <c r="X277" s="99">
        <v>0.25716118798949755</v>
      </c>
      <c r="Y277" s="99">
        <v>0.44704497113032571</v>
      </c>
      <c r="DA277" s="63" t="s">
        <v>3112</v>
      </c>
    </row>
    <row r="278" spans="1:105" ht="12" customHeight="1" x14ac:dyDescent="0.25">
      <c r="A278" s="100" t="s">
        <v>50</v>
      </c>
      <c r="B278" s="102">
        <v>0.95002304529376258</v>
      </c>
      <c r="C278" s="102">
        <v>0.83345782764904408</v>
      </c>
      <c r="D278" s="102">
        <v>0.95798936578042881</v>
      </c>
      <c r="E278" s="102">
        <v>0.78401783895426291</v>
      </c>
      <c r="F278" s="102">
        <v>1.0909830567970267</v>
      </c>
      <c r="G278" s="102">
        <v>0.8214707261785591</v>
      </c>
      <c r="H278" s="102">
        <v>0.7739063358416145</v>
      </c>
      <c r="I278" s="102">
        <v>0.64668942409133445</v>
      </c>
      <c r="J278" s="102">
        <v>0.7715832172698307</v>
      </c>
      <c r="K278" s="102">
        <v>0.61686634323120226</v>
      </c>
      <c r="L278" s="102">
        <v>0.63550782647499326</v>
      </c>
      <c r="M278" s="102">
        <v>0.88478933295587914</v>
      </c>
      <c r="N278" s="102">
        <v>0.59270550836127234</v>
      </c>
      <c r="O278" s="102">
        <v>0.53055078762328067</v>
      </c>
      <c r="P278" s="102">
        <v>0.81276866705157746</v>
      </c>
      <c r="Q278" s="102">
        <v>0.52387215057777226</v>
      </c>
      <c r="R278" s="102">
        <v>0.49884056655520503</v>
      </c>
      <c r="S278" s="102">
        <v>0.54224370638398345</v>
      </c>
      <c r="T278" s="102">
        <v>0.48672520573500078</v>
      </c>
      <c r="U278" s="102">
        <v>0.53330022775842212</v>
      </c>
      <c r="V278" s="102">
        <v>0.53801968067219452</v>
      </c>
      <c r="W278" s="102">
        <v>0.6133959420641184</v>
      </c>
      <c r="X278" s="102">
        <v>0.25716118798949755</v>
      </c>
      <c r="Y278" s="102">
        <v>0.44704497113032571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1.0053907681233456</v>
      </c>
      <c r="C284" s="123">
        <v>0.95596107204862746</v>
      </c>
      <c r="D284" s="123">
        <v>0.95487813180471637</v>
      </c>
      <c r="E284" s="123">
        <v>0.94039077308275854</v>
      </c>
      <c r="F284" s="123">
        <v>1.0080276554958589</v>
      </c>
      <c r="G284" s="123">
        <v>0.8929537969211867</v>
      </c>
      <c r="H284" s="123">
        <v>0.79668406203778164</v>
      </c>
      <c r="I284" s="123">
        <v>0.69257264675356711</v>
      </c>
      <c r="J284" s="123">
        <v>0.7305928412134538</v>
      </c>
      <c r="K284" s="123">
        <v>0.70208392462171854</v>
      </c>
      <c r="L284" s="123">
        <v>0.68166801860607484</v>
      </c>
      <c r="M284" s="123">
        <v>0.69036921956393393</v>
      </c>
      <c r="N284" s="123">
        <v>0.61101783874367788</v>
      </c>
      <c r="O284" s="123">
        <v>0.61081464404598751</v>
      </c>
      <c r="P284" s="123">
        <v>0.63102433656532053</v>
      </c>
      <c r="Q284" s="123">
        <v>0.58483071028699674</v>
      </c>
      <c r="R284" s="123">
        <v>0.59556798211580442</v>
      </c>
      <c r="S284" s="123">
        <v>0.61819203450205829</v>
      </c>
      <c r="T284" s="123">
        <v>0.62655294756357427</v>
      </c>
      <c r="U284" s="123">
        <v>0.6076155174720429</v>
      </c>
      <c r="V284" s="123">
        <v>0.60876442135353115</v>
      </c>
      <c r="W284" s="123">
        <v>0.58063031296983625</v>
      </c>
      <c r="X284" s="123">
        <v>0.54573370793841991</v>
      </c>
      <c r="Y284" s="123">
        <v>0.5281533978945121</v>
      </c>
      <c r="DA284" s="130" t="s">
        <v>3119</v>
      </c>
    </row>
    <row r="285" spans="1:105" ht="12" customHeight="1" x14ac:dyDescent="0.25">
      <c r="A285" s="97" t="s">
        <v>50</v>
      </c>
      <c r="B285" s="99">
        <v>2.5520963724448662</v>
      </c>
      <c r="C285" s="99">
        <v>2.489317819465128</v>
      </c>
      <c r="D285" s="99">
        <v>2.5174616305336506</v>
      </c>
      <c r="E285" s="99">
        <v>2.4490576925318885</v>
      </c>
      <c r="F285" s="99">
        <v>2.6268969354341105</v>
      </c>
      <c r="G285" s="99">
        <v>2.44813136877801</v>
      </c>
      <c r="H285" s="99">
        <v>2.3321304239329352</v>
      </c>
      <c r="I285" s="99">
        <v>2.0963724272016306</v>
      </c>
      <c r="J285" s="99">
        <v>2.0332659430490616</v>
      </c>
      <c r="K285" s="99">
        <v>1.9231940768081011</v>
      </c>
      <c r="L285" s="99">
        <v>1.8674843849295564</v>
      </c>
      <c r="M285" s="99">
        <v>1.916060071854752</v>
      </c>
      <c r="N285" s="99">
        <v>1.6364851441421477</v>
      </c>
      <c r="O285" s="99">
        <v>1.6314285795333618</v>
      </c>
      <c r="P285" s="99">
        <v>1.6710458879710837</v>
      </c>
      <c r="Q285" s="99">
        <v>1.6038895975442715</v>
      </c>
      <c r="R285" s="99">
        <v>1.6766966402285433</v>
      </c>
      <c r="S285" s="99">
        <v>1.8252761335073533</v>
      </c>
      <c r="T285" s="99">
        <v>1.8855568916356518</v>
      </c>
      <c r="U285" s="99">
        <v>1.8780434229642138</v>
      </c>
      <c r="V285" s="99">
        <v>1.8617482730649182</v>
      </c>
      <c r="W285" s="99">
        <v>1.7332989718161105</v>
      </c>
      <c r="X285" s="99">
        <v>1.5209991929863773</v>
      </c>
      <c r="Y285" s="99">
        <v>1.4286987825797519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15.236683638499192</v>
      </c>
      <c r="D290" s="117">
        <f t="shared" si="129"/>
        <v>9.9744747766920074</v>
      </c>
      <c r="E290" s="117">
        <f t="shared" si="129"/>
        <v>10.557141030425438</v>
      </c>
      <c r="F290" s="117">
        <f t="shared" si="129"/>
        <v>16.31090892404136</v>
      </c>
      <c r="G290" s="117">
        <f t="shared" si="129"/>
        <v>29.695883735522248</v>
      </c>
      <c r="H290" s="117">
        <f t="shared" si="129"/>
        <v>31.343420694526131</v>
      </c>
      <c r="I290" s="117">
        <f t="shared" si="129"/>
        <v>33.724464196991093</v>
      </c>
      <c r="J290" s="117">
        <f t="shared" si="129"/>
        <v>42.61917864710508</v>
      </c>
      <c r="K290" s="117">
        <f t="shared" si="129"/>
        <v>28.533452312889601</v>
      </c>
      <c r="L290" s="117">
        <f t="shared" si="129"/>
        <v>22.931998137848687</v>
      </c>
      <c r="M290" s="117">
        <f t="shared" si="129"/>
        <v>22.78732777830988</v>
      </c>
      <c r="N290" s="117">
        <f t="shared" si="129"/>
        <v>27.016712462080768</v>
      </c>
      <c r="O290" s="117">
        <f t="shared" si="129"/>
        <v>26.207752203836364</v>
      </c>
      <c r="P290" s="117">
        <f t="shared" si="129"/>
        <v>11.262630096811334</v>
      </c>
      <c r="Q290" s="117">
        <f t="shared" si="129"/>
        <v>9.211493829663512</v>
      </c>
      <c r="R290" s="117">
        <f t="shared" ref="R290:V290" si="130">R291+R294+R296+R305</f>
        <v>10.790634233039771</v>
      </c>
      <c r="S290" s="117">
        <f t="shared" si="130"/>
        <v>10.732432031100336</v>
      </c>
      <c r="T290" s="117">
        <f t="shared" si="130"/>
        <v>12.713310981526215</v>
      </c>
      <c r="U290" s="117">
        <f t="shared" si="130"/>
        <v>14.720909676867262</v>
      </c>
      <c r="V290" s="117">
        <f t="shared" si="130"/>
        <v>11.201683626707094</v>
      </c>
      <c r="W290" s="117">
        <f t="shared" ref="W290:Y290" si="131">W291+W294+W296+W305</f>
        <v>9.9348008954696283</v>
      </c>
      <c r="X290" s="117">
        <f t="shared" si="131"/>
        <v>13.790603189643408</v>
      </c>
      <c r="Y290" s="117">
        <f t="shared" si="131"/>
        <v>14.899472286533726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11.652361117406935</v>
      </c>
      <c r="D291" s="122">
        <f t="shared" si="132"/>
        <v>7.5602861915197819</v>
      </c>
      <c r="E291" s="122">
        <f t="shared" si="132"/>
        <v>8.095291988291061</v>
      </c>
      <c r="F291" s="122">
        <f t="shared" si="132"/>
        <v>12.444264793036218</v>
      </c>
      <c r="G291" s="122">
        <f t="shared" si="132"/>
        <v>23.960371276967873</v>
      </c>
      <c r="H291" s="122">
        <f t="shared" si="132"/>
        <v>24.740892079544455</v>
      </c>
      <c r="I291" s="122">
        <f t="shared" si="132"/>
        <v>27.012460121365191</v>
      </c>
      <c r="J291" s="122">
        <f t="shared" si="132"/>
        <v>34.95424125312924</v>
      </c>
      <c r="K291" s="122">
        <f t="shared" si="132"/>
        <v>23.369658656041068</v>
      </c>
      <c r="L291" s="122">
        <f t="shared" si="132"/>
        <v>18.911742163415472</v>
      </c>
      <c r="M291" s="122">
        <f t="shared" si="132"/>
        <v>17.814285507176297</v>
      </c>
      <c r="N291" s="122">
        <f t="shared" si="132"/>
        <v>21.587641908312285</v>
      </c>
      <c r="O291" s="122">
        <f t="shared" si="132"/>
        <v>21.10392587529779</v>
      </c>
      <c r="P291" s="122">
        <f t="shared" si="132"/>
        <v>8.8560484713981129</v>
      </c>
      <c r="Q291" s="122">
        <f t="shared" si="132"/>
        <v>7.2163813266202679</v>
      </c>
      <c r="R291" s="122">
        <f t="shared" ref="R291:V291" si="133">SUM(R292:R293)</f>
        <v>8.4220181180749023</v>
      </c>
      <c r="S291" s="122">
        <f t="shared" si="133"/>
        <v>8.2679102479581061</v>
      </c>
      <c r="T291" s="122">
        <f t="shared" si="133"/>
        <v>9.5257014970023945</v>
      </c>
      <c r="U291" s="122">
        <f t="shared" si="133"/>
        <v>11.059527581084474</v>
      </c>
      <c r="V291" s="122">
        <f t="shared" si="133"/>
        <v>8.3453801890766819</v>
      </c>
      <c r="W291" s="122">
        <f t="shared" ref="W291:Y291" si="134">SUM(W292:W293)</f>
        <v>7.7493744224517851</v>
      </c>
      <c r="X291" s="122">
        <f t="shared" si="134"/>
        <v>10.722557181397487</v>
      </c>
      <c r="Y291" s="122">
        <f t="shared" si="134"/>
        <v>11.163395876333333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11.502695019934809</v>
      </c>
      <c r="D292" s="98">
        <v>7.4634706401268014</v>
      </c>
      <c r="E292" s="98">
        <v>8.0008145223508222</v>
      </c>
      <c r="F292" s="98">
        <v>12.289080579649744</v>
      </c>
      <c r="G292" s="98">
        <v>23.662826979643373</v>
      </c>
      <c r="H292" s="98">
        <v>24.439971059572837</v>
      </c>
      <c r="I292" s="98">
        <v>26.69162036922005</v>
      </c>
      <c r="J292" s="98">
        <v>34.553324205841008</v>
      </c>
      <c r="K292" s="98">
        <v>23.102794823374349</v>
      </c>
      <c r="L292" s="98">
        <v>18.686228858075257</v>
      </c>
      <c r="M292" s="98">
        <v>17.596346260686154</v>
      </c>
      <c r="N292" s="98">
        <v>21.332641071944074</v>
      </c>
      <c r="O292" s="98">
        <v>20.826127161149955</v>
      </c>
      <c r="P292" s="98">
        <v>8.7299418121456736</v>
      </c>
      <c r="Q292" s="98">
        <v>7.1199733294180243</v>
      </c>
      <c r="R292" s="98">
        <v>8.308220333014102</v>
      </c>
      <c r="S292" s="98">
        <v>8.1563123986156434</v>
      </c>
      <c r="T292" s="98">
        <v>9.3981568374825297</v>
      </c>
      <c r="U292" s="98">
        <v>10.910434386038164</v>
      </c>
      <c r="V292" s="98">
        <v>8.2331672382555059</v>
      </c>
      <c r="W292" s="98">
        <v>7.6163436641484745</v>
      </c>
      <c r="X292" s="98">
        <v>10.531321417722818</v>
      </c>
      <c r="Y292" s="98">
        <v>10.97332777345723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0.14966609747212578</v>
      </c>
      <c r="D293" s="98">
        <v>9.6815551392980759E-2</v>
      </c>
      <c r="E293" s="98">
        <v>9.4477465940238953E-2</v>
      </c>
      <c r="F293" s="98">
        <v>0.15518421338647448</v>
      </c>
      <c r="G293" s="98">
        <v>0.2975442973245005</v>
      </c>
      <c r="H293" s="98">
        <v>0.30092101997161824</v>
      </c>
      <c r="I293" s="98">
        <v>0.32083975214514171</v>
      </c>
      <c r="J293" s="98">
        <v>0.40091704728823507</v>
      </c>
      <c r="K293" s="98">
        <v>0.26686383266671954</v>
      </c>
      <c r="L293" s="98">
        <v>0.22551330534021552</v>
      </c>
      <c r="M293" s="98">
        <v>0.2179392464901436</v>
      </c>
      <c r="N293" s="98">
        <v>0.25500083636821197</v>
      </c>
      <c r="O293" s="98">
        <v>0.27779871414783625</v>
      </c>
      <c r="P293" s="98">
        <v>0.12610665925243886</v>
      </c>
      <c r="Q293" s="98">
        <v>9.6407997202243884E-2</v>
      </c>
      <c r="R293" s="98">
        <v>0.11379778506080118</v>
      </c>
      <c r="S293" s="98">
        <v>0.11159784934246239</v>
      </c>
      <c r="T293" s="98">
        <v>0.12754465951986396</v>
      </c>
      <c r="U293" s="98">
        <v>0.14909319504631083</v>
      </c>
      <c r="V293" s="98">
        <v>0.11221295082117681</v>
      </c>
      <c r="W293" s="98">
        <v>0.13303075830331093</v>
      </c>
      <c r="X293" s="98">
        <v>0.19123576367466999</v>
      </c>
      <c r="Y293" s="98">
        <v>0.19006810287610268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0.10815705621693684</v>
      </c>
      <c r="D294" s="122">
        <f t="shared" si="135"/>
        <v>0.13568451627405698</v>
      </c>
      <c r="E294" s="122">
        <f t="shared" si="135"/>
        <v>0.37795174662676129</v>
      </c>
      <c r="F294" s="122">
        <f t="shared" si="135"/>
        <v>0.1223206299811382</v>
      </c>
      <c r="G294" s="122">
        <f t="shared" si="135"/>
        <v>0.19278678224879606</v>
      </c>
      <c r="H294" s="122">
        <f t="shared" si="135"/>
        <v>0.3083114194864478</v>
      </c>
      <c r="I294" s="122">
        <f t="shared" si="135"/>
        <v>0.36797075670639379</v>
      </c>
      <c r="J294" s="122">
        <f t="shared" si="135"/>
        <v>0.55824997877790217</v>
      </c>
      <c r="K294" s="122">
        <f t="shared" si="135"/>
        <v>0.29321704928044573</v>
      </c>
      <c r="L294" s="122">
        <f t="shared" si="135"/>
        <v>0.1050144119073088</v>
      </c>
      <c r="M294" s="122">
        <f t="shared" si="135"/>
        <v>0.1284592250455622</v>
      </c>
      <c r="N294" s="122">
        <f t="shared" si="135"/>
        <v>0.35051165130029277</v>
      </c>
      <c r="O294" s="122">
        <f t="shared" si="135"/>
        <v>0.23130799720520651</v>
      </c>
      <c r="P294" s="122">
        <f t="shared" si="135"/>
        <v>2.4018296109202853E-2</v>
      </c>
      <c r="Q294" s="122">
        <f t="shared" si="135"/>
        <v>3.6377664805129876E-2</v>
      </c>
      <c r="R294" s="122">
        <f t="shared" si="135"/>
        <v>9.3582934718559191E-2</v>
      </c>
      <c r="S294" s="122">
        <f t="shared" si="135"/>
        <v>0.13076770782155153</v>
      </c>
      <c r="T294" s="122">
        <f t="shared" si="135"/>
        <v>0.23179629052786416</v>
      </c>
      <c r="U294" s="122">
        <f t="shared" si="135"/>
        <v>0.20523748833803784</v>
      </c>
      <c r="V294" s="122">
        <f t="shared" si="135"/>
        <v>9.2824556690421001E-2</v>
      </c>
      <c r="W294" s="122">
        <f t="shared" si="135"/>
        <v>2.5548126258832005E-2</v>
      </c>
      <c r="X294" s="122">
        <f t="shared" si="135"/>
        <v>0.10512523997998074</v>
      </c>
      <c r="Y294" s="122">
        <f t="shared" si="135"/>
        <v>5.8752543701806874E-2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0.10815705621693684</v>
      </c>
      <c r="D295" s="98">
        <v>0.13568451627405698</v>
      </c>
      <c r="E295" s="98">
        <v>0.37795174662676129</v>
      </c>
      <c r="F295" s="98">
        <v>0.1223206299811382</v>
      </c>
      <c r="G295" s="98">
        <v>0.19278678224879606</v>
      </c>
      <c r="H295" s="98">
        <v>0.3083114194864478</v>
      </c>
      <c r="I295" s="98">
        <v>0.36797075670639379</v>
      </c>
      <c r="J295" s="98">
        <v>0.55824997877790217</v>
      </c>
      <c r="K295" s="98">
        <v>0.29321704928044573</v>
      </c>
      <c r="L295" s="98">
        <v>0.1050144119073088</v>
      </c>
      <c r="M295" s="98">
        <v>0.1284592250455622</v>
      </c>
      <c r="N295" s="98">
        <v>0.35051165130029277</v>
      </c>
      <c r="O295" s="98">
        <v>0.23130799720520651</v>
      </c>
      <c r="P295" s="98">
        <v>2.4018296109202853E-2</v>
      </c>
      <c r="Q295" s="98">
        <v>3.6377664805129876E-2</v>
      </c>
      <c r="R295" s="98">
        <v>9.3582934718559191E-2</v>
      </c>
      <c r="S295" s="98">
        <v>0.13076770782155153</v>
      </c>
      <c r="T295" s="98">
        <v>0.23179629052786416</v>
      </c>
      <c r="U295" s="98">
        <v>0.20523748833803784</v>
      </c>
      <c r="V295" s="98">
        <v>9.2824556690421001E-2</v>
      </c>
      <c r="W295" s="98">
        <v>2.5548126258832005E-2</v>
      </c>
      <c r="X295" s="98">
        <v>0.10512523997998074</v>
      </c>
      <c r="Y295" s="98">
        <v>5.8752543701806874E-2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2.368907098657032</v>
      </c>
      <c r="D296" s="122">
        <v>1.5487940729462071</v>
      </c>
      <c r="E296" s="122">
        <v>1.4177171959550805</v>
      </c>
      <c r="F296" s="122">
        <v>2.521606276002426</v>
      </c>
      <c r="G296" s="122">
        <v>3.8126807618936565</v>
      </c>
      <c r="H296" s="122">
        <v>4.2533709571318115</v>
      </c>
      <c r="I296" s="122">
        <v>4.2733615546986412</v>
      </c>
      <c r="J296" s="122">
        <v>4.7467887869890015</v>
      </c>
      <c r="K296" s="122">
        <v>3.3263225386632751</v>
      </c>
      <c r="L296" s="122">
        <v>2.740244111358396</v>
      </c>
      <c r="M296" s="122">
        <v>3.5437058838459925</v>
      </c>
      <c r="N296" s="122">
        <v>3.7246460046882706</v>
      </c>
      <c r="O296" s="122">
        <v>3.4431925816785385</v>
      </c>
      <c r="P296" s="122">
        <v>1.702607377608816</v>
      </c>
      <c r="Q296" s="122">
        <v>1.3892741555314565</v>
      </c>
      <c r="R296" s="122">
        <v>1.5908121387410994</v>
      </c>
      <c r="S296" s="122">
        <v>1.5864670197382675</v>
      </c>
      <c r="T296" s="122">
        <v>1.9956601277835571</v>
      </c>
      <c r="U296" s="122">
        <v>2.3220486384123507</v>
      </c>
      <c r="V296" s="122">
        <v>1.8022957563844311</v>
      </c>
      <c r="W296" s="122">
        <v>1.3275361275416393</v>
      </c>
      <c r="X296" s="122">
        <v>1.7340779322671076</v>
      </c>
      <c r="Y296" s="122">
        <v>2.1907117531355387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1.0345419800816056</v>
      </c>
      <c r="D297" s="98">
        <v>0.49734931692184642</v>
      </c>
      <c r="E297" s="98">
        <v>0.55519559418528852</v>
      </c>
      <c r="F297" s="98">
        <v>1.1732223811853035</v>
      </c>
      <c r="G297" s="98">
        <v>0.87018667271978345</v>
      </c>
      <c r="H297" s="98">
        <v>0.81235856754583602</v>
      </c>
      <c r="I297" s="98">
        <v>0.44032308533832154</v>
      </c>
      <c r="J297" s="98">
        <v>1.2460929217074876</v>
      </c>
      <c r="K297" s="98">
        <v>1.1520965471215687</v>
      </c>
      <c r="L297" s="98">
        <v>0.8463715654032925</v>
      </c>
      <c r="M297" s="98">
        <v>1.2216668485725983</v>
      </c>
      <c r="N297" s="98">
        <v>0.79692823243248212</v>
      </c>
      <c r="O297" s="98">
        <v>0.53694356713348279</v>
      </c>
      <c r="P297" s="98">
        <v>0.17716025499757893</v>
      </c>
      <c r="Q297" s="98">
        <v>0.25714301763284003</v>
      </c>
      <c r="R297" s="98">
        <v>0.49624662093990923</v>
      </c>
      <c r="S297" s="98">
        <v>0.50752707247187112</v>
      </c>
      <c r="T297" s="98">
        <v>0.58126579501973463</v>
      </c>
      <c r="U297" s="98">
        <v>0.59780728867044597</v>
      </c>
      <c r="V297" s="98">
        <v>0.52094690275697508</v>
      </c>
      <c r="W297" s="98">
        <v>0.46809386702441264</v>
      </c>
      <c r="X297" s="98">
        <v>0.88742367842662806</v>
      </c>
      <c r="Y297" s="98">
        <v>0.8013711091944834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2.2921260585880552E-4</v>
      </c>
      <c r="D298" s="98">
        <v>1.1480639127035312E-4</v>
      </c>
      <c r="E298" s="98">
        <v>1.1076667211269768E-4</v>
      </c>
      <c r="F298" s="98">
        <v>3.8401727554375237E-4</v>
      </c>
      <c r="G298" s="98">
        <v>5.69737884112767E-4</v>
      </c>
      <c r="H298" s="98">
        <v>4.4188556847727788E-4</v>
      </c>
      <c r="I298" s="98">
        <v>7.9500437429692796E-4</v>
      </c>
      <c r="J298" s="98">
        <v>2.2209292492390031E-3</v>
      </c>
      <c r="K298" s="98">
        <v>1.7169114496479766E-3</v>
      </c>
      <c r="L298" s="98">
        <v>2.4648792369599019E-3</v>
      </c>
      <c r="M298" s="98">
        <v>1.5224508732257992E-3</v>
      </c>
      <c r="N298" s="98">
        <v>1.9015963591630938E-3</v>
      </c>
      <c r="O298" s="98">
        <v>1.6036215488877406E-3</v>
      </c>
      <c r="P298" s="98">
        <v>4.7309006573156717E-4</v>
      </c>
      <c r="Q298" s="98">
        <v>1.0195344819445887E-3</v>
      </c>
      <c r="R298" s="98">
        <v>1.7017007349149193E-3</v>
      </c>
      <c r="S298" s="98">
        <v>1.8403863719622709E-3</v>
      </c>
      <c r="T298" s="98">
        <v>2.1254967587566566E-3</v>
      </c>
      <c r="U298" s="98">
        <v>2.0342929890451618E-3</v>
      </c>
      <c r="V298" s="98">
        <v>2.5138518865500444E-3</v>
      </c>
      <c r="W298" s="98">
        <v>8.2299821595424108E-3</v>
      </c>
      <c r="X298" s="98">
        <v>3.6763332358247927E-2</v>
      </c>
      <c r="Y298" s="98">
        <v>2.3450641988076288E-3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5.6114708693942633E-5</v>
      </c>
      <c r="D299" s="101">
        <v>3.2228671376946866E-5</v>
      </c>
      <c r="E299" s="101">
        <v>2.6436291105864141E-5</v>
      </c>
      <c r="F299" s="101">
        <v>1.1087009217390905E-4</v>
      </c>
      <c r="G299" s="101">
        <v>1.3975963574197359E-4</v>
      </c>
      <c r="H299" s="101">
        <v>1.0565236880671439E-4</v>
      </c>
      <c r="I299" s="101">
        <v>1.7645115066849333E-4</v>
      </c>
      <c r="J299" s="101">
        <v>6.0556045157262152E-4</v>
      </c>
      <c r="K299" s="101">
        <v>3.7801622042379511E-4</v>
      </c>
      <c r="L299" s="101">
        <v>5.1798463516792008E-4</v>
      </c>
      <c r="M299" s="101">
        <v>3.8630153815356221E-4</v>
      </c>
      <c r="N299" s="101">
        <v>3.5285873573796334E-4</v>
      </c>
      <c r="O299" s="101">
        <v>2.7446564443685999E-4</v>
      </c>
      <c r="P299" s="101">
        <v>1.2693328269674625E-4</v>
      </c>
      <c r="Q299" s="101">
        <v>1.7761015967500624E-4</v>
      </c>
      <c r="R299" s="101">
        <v>2.7952283070665959E-4</v>
      </c>
      <c r="S299" s="101">
        <v>3.2452033220014805E-4</v>
      </c>
      <c r="T299" s="101">
        <v>3.4069788904794116E-4</v>
      </c>
      <c r="U299" s="101">
        <v>3.7526401805663468E-4</v>
      </c>
      <c r="V299" s="101">
        <v>5.0304853533914094E-4</v>
      </c>
      <c r="W299" s="101">
        <v>2.147439549892678E-3</v>
      </c>
      <c r="X299" s="101">
        <v>4.956943168245089E-3</v>
      </c>
      <c r="Y299" s="101">
        <v>5.7553031501049305E-4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1.7309789716486289E-4</v>
      </c>
      <c r="D300" s="104">
        <v>8.2577719893406259E-5</v>
      </c>
      <c r="E300" s="104">
        <v>8.4330381006833546E-5</v>
      </c>
      <c r="F300" s="104">
        <v>2.731471833698433E-4</v>
      </c>
      <c r="G300" s="104">
        <v>4.2997824837079346E-4</v>
      </c>
      <c r="H300" s="104">
        <v>3.3623319967056347E-4</v>
      </c>
      <c r="I300" s="104">
        <v>6.1855322362843466E-4</v>
      </c>
      <c r="J300" s="104">
        <v>1.6153687976663816E-3</v>
      </c>
      <c r="K300" s="104">
        <v>1.3388952292241816E-3</v>
      </c>
      <c r="L300" s="104">
        <v>1.9468946017919819E-3</v>
      </c>
      <c r="M300" s="104">
        <v>1.136149335072237E-3</v>
      </c>
      <c r="N300" s="104">
        <v>1.5487376234251304E-3</v>
      </c>
      <c r="O300" s="104">
        <v>1.3291559044508806E-3</v>
      </c>
      <c r="P300" s="104">
        <v>3.4615678303482093E-4</v>
      </c>
      <c r="Q300" s="104">
        <v>8.4192432226958252E-4</v>
      </c>
      <c r="R300" s="104">
        <v>1.4221779042082596E-3</v>
      </c>
      <c r="S300" s="104">
        <v>1.5158660397621229E-3</v>
      </c>
      <c r="T300" s="104">
        <v>1.7847988697087154E-3</v>
      </c>
      <c r="U300" s="104">
        <v>1.6590289709885269E-3</v>
      </c>
      <c r="V300" s="104">
        <v>2.0108033512109035E-3</v>
      </c>
      <c r="W300" s="104">
        <v>6.0825426096497333E-3</v>
      </c>
      <c r="X300" s="104">
        <v>3.1806389190002837E-2</v>
      </c>
      <c r="Y300" s="104">
        <v>1.7695338837971357E-3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1.3077100965124708</v>
      </c>
      <c r="D301" s="101">
        <v>1.0293918193948943</v>
      </c>
      <c r="E301" s="101">
        <v>0.8408573698211762</v>
      </c>
      <c r="F301" s="101">
        <v>1.317112410384115</v>
      </c>
      <c r="G301" s="101">
        <v>2.7608103344007633</v>
      </c>
      <c r="H301" s="101">
        <v>3.2765658787059118</v>
      </c>
      <c r="I301" s="101">
        <v>3.4043922916995197</v>
      </c>
      <c r="J301" s="101">
        <v>2.7201909592432436</v>
      </c>
      <c r="K301" s="101">
        <v>1.7314321292801913</v>
      </c>
      <c r="L301" s="101">
        <v>1.2391685941352037</v>
      </c>
      <c r="M301" s="101">
        <v>2.1308839969123285</v>
      </c>
      <c r="N301" s="101">
        <v>2.4433131130100052</v>
      </c>
      <c r="O301" s="101">
        <v>2.3067880495936683</v>
      </c>
      <c r="P301" s="101">
        <v>1.054456335392415</v>
      </c>
      <c r="Q301" s="101">
        <v>0.9110983236414878</v>
      </c>
      <c r="R301" s="101">
        <v>0.72632075563179554</v>
      </c>
      <c r="S301" s="101">
        <v>0.72111029761949219</v>
      </c>
      <c r="T301" s="101">
        <v>1.0302185650877627</v>
      </c>
      <c r="U301" s="101">
        <v>1.1760290146449299</v>
      </c>
      <c r="V301" s="101">
        <v>0.71137793555279705</v>
      </c>
      <c r="W301" s="101">
        <v>0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2.6425809457096681E-2</v>
      </c>
      <c r="D302" s="104">
        <v>2.1938130238196012E-2</v>
      </c>
      <c r="E302" s="104">
        <v>2.1553465276503078E-2</v>
      </c>
      <c r="F302" s="104">
        <v>3.0887467157463908E-2</v>
      </c>
      <c r="G302" s="104">
        <v>0.18111401688899675</v>
      </c>
      <c r="H302" s="104">
        <v>0.16400462531158705</v>
      </c>
      <c r="I302" s="104">
        <v>0.42785117328650324</v>
      </c>
      <c r="J302" s="104">
        <v>0.77828397678903138</v>
      </c>
      <c r="K302" s="104">
        <v>0.44107695081186726</v>
      </c>
      <c r="L302" s="104">
        <v>0.65223907258294012</v>
      </c>
      <c r="M302" s="104">
        <v>0.18963258748783965</v>
      </c>
      <c r="N302" s="104">
        <v>0.48250306288662026</v>
      </c>
      <c r="O302" s="104">
        <v>0.59785734340249963</v>
      </c>
      <c r="P302" s="104">
        <v>0.47051769715309044</v>
      </c>
      <c r="Q302" s="104">
        <v>0.2200132797751842</v>
      </c>
      <c r="R302" s="104">
        <v>0.36654306143447951</v>
      </c>
      <c r="S302" s="104">
        <v>0.35598926327494201</v>
      </c>
      <c r="T302" s="104">
        <v>0.38205027091730326</v>
      </c>
      <c r="U302" s="104">
        <v>0.54617804210792975</v>
      </c>
      <c r="V302" s="104">
        <v>0.56745706618810898</v>
      </c>
      <c r="W302" s="104">
        <v>0.85121227835768432</v>
      </c>
      <c r="X302" s="104">
        <v>0.80989092148223174</v>
      </c>
      <c r="Y302" s="104">
        <v>1.3869955797422475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5.9295316947108982E-3</v>
      </c>
      <c r="D303" s="98">
        <v>5.6771066914239523E-3</v>
      </c>
      <c r="E303" s="98">
        <v>4.7219999419360502E-3</v>
      </c>
      <c r="F303" s="98">
        <v>8.2413541822847249E-3</v>
      </c>
      <c r="G303" s="98">
        <v>4.0903072252037098E-2</v>
      </c>
      <c r="H303" s="98">
        <v>3.6135379429718964E-2</v>
      </c>
      <c r="I303" s="98">
        <v>8.7708292239113583E-2</v>
      </c>
      <c r="J303" s="98">
        <v>0.19810180562129168</v>
      </c>
      <c r="K303" s="98">
        <v>9.0264604358938794E-2</v>
      </c>
      <c r="L303" s="98">
        <v>0.12696415032247499</v>
      </c>
      <c r="M303" s="98">
        <v>4.5140094871246955E-2</v>
      </c>
      <c r="N303" s="98">
        <v>8.4019029710673571E-2</v>
      </c>
      <c r="O303" s="98">
        <v>9.7110692318071054E-2</v>
      </c>
      <c r="P303" s="98">
        <v>0.12412181979666292</v>
      </c>
      <c r="Q303" s="98">
        <v>3.7872517105294642E-2</v>
      </c>
      <c r="R303" s="98">
        <v>5.9596822670630122E-2</v>
      </c>
      <c r="S303" s="98">
        <v>6.2613476248993383E-2</v>
      </c>
      <c r="T303" s="98">
        <v>6.0714365837819563E-2</v>
      </c>
      <c r="U303" s="98">
        <v>0.10191188973948517</v>
      </c>
      <c r="V303" s="98">
        <v>0.11639374283208703</v>
      </c>
      <c r="W303" s="98">
        <v>0.20674289201206322</v>
      </c>
      <c r="X303" s="98">
        <v>9.525268396069049E-3</v>
      </c>
      <c r="Y303" s="98">
        <v>0.28902217214030906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2.0496277762385783E-2</v>
      </c>
      <c r="D304" s="98">
        <v>1.6261023546772061E-2</v>
      </c>
      <c r="E304" s="98">
        <v>1.6831465334567027E-2</v>
      </c>
      <c r="F304" s="98">
        <v>2.2646112975179183E-2</v>
      </c>
      <c r="G304" s="98">
        <v>0.14021094463695966</v>
      </c>
      <c r="H304" s="98">
        <v>0.12786924588186807</v>
      </c>
      <c r="I304" s="98">
        <v>0.34014288104738966</v>
      </c>
      <c r="J304" s="98">
        <v>0.58018217116773974</v>
      </c>
      <c r="K304" s="98">
        <v>0.35081234645292847</v>
      </c>
      <c r="L304" s="98">
        <v>0.52527492226046513</v>
      </c>
      <c r="M304" s="98">
        <v>0.14449249261659269</v>
      </c>
      <c r="N304" s="98">
        <v>0.39848403317594672</v>
      </c>
      <c r="O304" s="98">
        <v>0.50074665108442862</v>
      </c>
      <c r="P304" s="98">
        <v>0.34639587735642752</v>
      </c>
      <c r="Q304" s="98">
        <v>0.18214076266988954</v>
      </c>
      <c r="R304" s="98">
        <v>0.30694623876384941</v>
      </c>
      <c r="S304" s="98">
        <v>0.29337578702594863</v>
      </c>
      <c r="T304" s="98">
        <v>0.32133590507948367</v>
      </c>
      <c r="U304" s="98">
        <v>0.44426615236844458</v>
      </c>
      <c r="V304" s="98">
        <v>0.45106332335602195</v>
      </c>
      <c r="W304" s="98">
        <v>0.64446938634562112</v>
      </c>
      <c r="X304" s="98">
        <v>0.8003656530861627</v>
      </c>
      <c r="Y304" s="98">
        <v>1.0979734076019385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1.107258366218288</v>
      </c>
      <c r="D305" s="122">
        <v>0.72970999595196195</v>
      </c>
      <c r="E305" s="122">
        <v>0.66618009955253343</v>
      </c>
      <c r="F305" s="122">
        <v>1.2227172250215785</v>
      </c>
      <c r="G305" s="122">
        <v>1.7300449144119243</v>
      </c>
      <c r="H305" s="122">
        <v>2.0408462383634163</v>
      </c>
      <c r="I305" s="122">
        <v>2.0706717642208634</v>
      </c>
      <c r="J305" s="122">
        <v>2.3598986282089354</v>
      </c>
      <c r="K305" s="122">
        <v>1.5442540689048139</v>
      </c>
      <c r="L305" s="122">
        <v>1.1749974511675114</v>
      </c>
      <c r="M305" s="122">
        <v>1.3008771622420292</v>
      </c>
      <c r="N305" s="122">
        <v>1.3539128977799217</v>
      </c>
      <c r="O305" s="122">
        <v>1.4293257496548302</v>
      </c>
      <c r="P305" s="122">
        <v>0.67995595169520184</v>
      </c>
      <c r="Q305" s="122">
        <v>0.56946068270665617</v>
      </c>
      <c r="R305" s="122">
        <v>0.68422104150520813</v>
      </c>
      <c r="S305" s="122">
        <v>0.74728705558241082</v>
      </c>
      <c r="T305" s="122">
        <v>0.96015306621239993</v>
      </c>
      <c r="U305" s="122">
        <v>1.1340959690323993</v>
      </c>
      <c r="V305" s="122">
        <v>0.96118312455556132</v>
      </c>
      <c r="W305" s="122">
        <v>0.83234221921737261</v>
      </c>
      <c r="X305" s="122">
        <v>1.2288428359988335</v>
      </c>
      <c r="Y305" s="122">
        <v>1.4866121133630474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0.39465282302455185</v>
      </c>
      <c r="D306" s="98">
        <v>0.2957278575077768</v>
      </c>
      <c r="E306" s="98">
        <v>0.3366418912300207</v>
      </c>
      <c r="F306" s="98">
        <v>0.52795011040793671</v>
      </c>
      <c r="G306" s="98">
        <v>0.61099525071817196</v>
      </c>
      <c r="H306" s="98">
        <v>0.65629301706399756</v>
      </c>
      <c r="I306" s="98">
        <v>0.68372160348142541</v>
      </c>
      <c r="J306" s="98">
        <v>1.4832755490872618</v>
      </c>
      <c r="K306" s="98">
        <v>0.67750464981039105</v>
      </c>
      <c r="L306" s="98">
        <v>0.4935537425976439</v>
      </c>
      <c r="M306" s="98">
        <v>0.50617938649212424</v>
      </c>
      <c r="N306" s="98">
        <v>0.62800066754319817</v>
      </c>
      <c r="O306" s="98">
        <v>0.50801456165497627</v>
      </c>
      <c r="P306" s="98">
        <v>0.32786063807084176</v>
      </c>
      <c r="Q306" s="98">
        <v>0.20459480176484943</v>
      </c>
      <c r="R306" s="98">
        <v>0.307125570733215</v>
      </c>
      <c r="S306" s="98">
        <v>0.23098843681843548</v>
      </c>
      <c r="T306" s="98">
        <v>0.37002436899259228</v>
      </c>
      <c r="U306" s="98">
        <v>0.41995123934173478</v>
      </c>
      <c r="V306" s="98">
        <v>0.43092719402412072</v>
      </c>
      <c r="W306" s="98">
        <v>0.37929391602879597</v>
      </c>
      <c r="X306" s="98">
        <v>0.75633046221239075</v>
      </c>
      <c r="Y306" s="98">
        <v>0.6951300484072005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0.71260554319373604</v>
      </c>
      <c r="D307" s="33">
        <v>0.43398213844418521</v>
      </c>
      <c r="E307" s="33">
        <v>0.32953820832251274</v>
      </c>
      <c r="F307" s="33">
        <v>0.69476711461364193</v>
      </c>
      <c r="G307" s="33">
        <v>1.1190496636937524</v>
      </c>
      <c r="H307" s="33">
        <v>1.3845532212994187</v>
      </c>
      <c r="I307" s="33">
        <v>1.3869501607394379</v>
      </c>
      <c r="J307" s="33">
        <v>0.8766230791216737</v>
      </c>
      <c r="K307" s="33">
        <v>0.86674941909442282</v>
      </c>
      <c r="L307" s="33">
        <v>0.68144370856986747</v>
      </c>
      <c r="M307" s="33">
        <v>0.79469777574990497</v>
      </c>
      <c r="N307" s="33">
        <v>0.72591223023672347</v>
      </c>
      <c r="O307" s="33">
        <v>0.92131118799985379</v>
      </c>
      <c r="P307" s="33">
        <v>0.35209531362436003</v>
      </c>
      <c r="Q307" s="33">
        <v>0.36486588094180677</v>
      </c>
      <c r="R307" s="33">
        <v>0.37709547077199318</v>
      </c>
      <c r="S307" s="33">
        <v>0.51629861876397531</v>
      </c>
      <c r="T307" s="33">
        <v>0.59012869721980765</v>
      </c>
      <c r="U307" s="33">
        <v>0.71414472969066445</v>
      </c>
      <c r="V307" s="33">
        <v>0.5302559305314406</v>
      </c>
      <c r="W307" s="33">
        <v>0.45304830318857664</v>
      </c>
      <c r="X307" s="33">
        <v>0.47251237378644284</v>
      </c>
      <c r="Y307" s="33">
        <v>0.79148206495584705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8.6459675273577776</v>
      </c>
      <c r="D309" s="117">
        <f t="shared" si="136"/>
        <v>5.835947174209192</v>
      </c>
      <c r="E309" s="117">
        <f t="shared" si="136"/>
        <v>6.6311114922083254</v>
      </c>
      <c r="F309" s="117">
        <f t="shared" si="136"/>
        <v>9.4869433539465966</v>
      </c>
      <c r="G309" s="117">
        <f t="shared" si="136"/>
        <v>17.323318084416471</v>
      </c>
      <c r="H309" s="117">
        <f t="shared" si="136"/>
        <v>18.757536298333232</v>
      </c>
      <c r="I309" s="117">
        <f t="shared" si="136"/>
        <v>20.497715214220676</v>
      </c>
      <c r="J309" s="117">
        <f t="shared" si="136"/>
        <v>26.179056465598435</v>
      </c>
      <c r="K309" s="117">
        <f t="shared" si="136"/>
        <v>17.556726792022811</v>
      </c>
      <c r="L309" s="117">
        <f t="shared" si="136"/>
        <v>14.0316860914687</v>
      </c>
      <c r="M309" s="117">
        <f t="shared" si="136"/>
        <v>14.250179752007874</v>
      </c>
      <c r="N309" s="117">
        <f t="shared" si="136"/>
        <v>18.015532422677889</v>
      </c>
      <c r="O309" s="117">
        <f t="shared" si="136"/>
        <v>17.964686703653715</v>
      </c>
      <c r="P309" s="117">
        <f t="shared" si="136"/>
        <v>7.8760063635662281</v>
      </c>
      <c r="Q309" s="117">
        <f t="shared" si="136"/>
        <v>6.7011573420129311</v>
      </c>
      <c r="R309" s="117">
        <f t="shared" ref="R309:V309" si="137">R310+R313+R315+R324</f>
        <v>8.1393759733794138</v>
      </c>
      <c r="S309" s="117">
        <f t="shared" si="137"/>
        <v>8.3008725546241422</v>
      </c>
      <c r="T309" s="117">
        <f t="shared" si="137"/>
        <v>10.111568169193839</v>
      </c>
      <c r="U309" s="117">
        <f t="shared" si="137"/>
        <v>11.560423964748168</v>
      </c>
      <c r="V309" s="117">
        <f t="shared" si="137"/>
        <v>8.6394540630798211</v>
      </c>
      <c r="W309" s="117">
        <f t="shared" ref="W309:Y309" si="138">W310+W313+W315+W324</f>
        <v>7.5559134429553634</v>
      </c>
      <c r="X309" s="117">
        <f t="shared" si="138"/>
        <v>10.68634933335437</v>
      </c>
      <c r="Y309" s="117">
        <f t="shared" si="138"/>
        <v>11.513318270244275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6.1104318724897198</v>
      </c>
      <c r="D310" s="122">
        <f t="shared" si="139"/>
        <v>4.0005185878537413</v>
      </c>
      <c r="E310" s="122">
        <f t="shared" si="139"/>
        <v>4.3199787985314204</v>
      </c>
      <c r="F310" s="122">
        <f t="shared" si="139"/>
        <v>6.7077061511238139</v>
      </c>
      <c r="G310" s="122">
        <f t="shared" si="139"/>
        <v>13.039741189629636</v>
      </c>
      <c r="H310" s="122">
        <f t="shared" si="139"/>
        <v>13.595615640038933</v>
      </c>
      <c r="I310" s="122">
        <f t="shared" si="139"/>
        <v>14.99343737905642</v>
      </c>
      <c r="J310" s="122">
        <f t="shared" si="139"/>
        <v>19.610634960724731</v>
      </c>
      <c r="K310" s="122">
        <f t="shared" si="139"/>
        <v>13.271192858237965</v>
      </c>
      <c r="L310" s="122">
        <f t="shared" si="139"/>
        <v>10.887732765181404</v>
      </c>
      <c r="M310" s="122">
        <f t="shared" si="139"/>
        <v>10.503516185628177</v>
      </c>
      <c r="N310" s="122">
        <f t="shared" si="139"/>
        <v>13.189822461932089</v>
      </c>
      <c r="O310" s="122">
        <f t="shared" si="139"/>
        <v>13.541077428057561</v>
      </c>
      <c r="P310" s="122">
        <f t="shared" si="139"/>
        <v>5.9928765384533307</v>
      </c>
      <c r="Q310" s="122">
        <f t="shared" si="139"/>
        <v>5.0811929268708163</v>
      </c>
      <c r="R310" s="122">
        <f t="shared" ref="R310:V310" si="140">SUM(R311:R312)</f>
        <v>6.0187689320909055</v>
      </c>
      <c r="S310" s="122">
        <f t="shared" si="140"/>
        <v>5.9484349153970628</v>
      </c>
      <c r="T310" s="122">
        <f t="shared" si="140"/>
        <v>6.8676273243330765</v>
      </c>
      <c r="U310" s="122">
        <f t="shared" si="140"/>
        <v>7.9794130171120283</v>
      </c>
      <c r="V310" s="122">
        <f t="shared" si="140"/>
        <v>6.0352957552063522</v>
      </c>
      <c r="W310" s="122">
        <f t="shared" ref="W310:Y310" si="141">SUM(W311:W312)</f>
        <v>5.6326047883965344</v>
      </c>
      <c r="X310" s="122">
        <f t="shared" si="141"/>
        <v>7.8177201388332067</v>
      </c>
      <c r="Y310" s="122">
        <f t="shared" si="141"/>
        <v>8.1564982740819065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5.9607657750175944</v>
      </c>
      <c r="D311" s="98">
        <v>3.9037030364607603</v>
      </c>
      <c r="E311" s="98">
        <v>4.2255013325911817</v>
      </c>
      <c r="F311" s="98">
        <v>6.5525219377373398</v>
      </c>
      <c r="G311" s="98">
        <v>12.742196892305135</v>
      </c>
      <c r="H311" s="98">
        <v>13.294694620067315</v>
      </c>
      <c r="I311" s="98">
        <v>14.672597626911278</v>
      </c>
      <c r="J311" s="98">
        <v>19.209717913436496</v>
      </c>
      <c r="K311" s="98">
        <v>13.004329025571245</v>
      </c>
      <c r="L311" s="98">
        <v>10.662219459841189</v>
      </c>
      <c r="M311" s="98">
        <v>10.285576939138034</v>
      </c>
      <c r="N311" s="98">
        <v>12.934821625563876</v>
      </c>
      <c r="O311" s="98">
        <v>13.263278713909724</v>
      </c>
      <c r="P311" s="98">
        <v>5.8667698792008922</v>
      </c>
      <c r="Q311" s="98">
        <v>4.9847849296685727</v>
      </c>
      <c r="R311" s="98">
        <v>5.9049711470301043</v>
      </c>
      <c r="S311" s="98">
        <v>5.8368370660546001</v>
      </c>
      <c r="T311" s="98">
        <v>6.7400826648132126</v>
      </c>
      <c r="U311" s="98">
        <v>7.8303198220657171</v>
      </c>
      <c r="V311" s="98">
        <v>5.9230828043851753</v>
      </c>
      <c r="W311" s="98">
        <v>5.4995740300932239</v>
      </c>
      <c r="X311" s="98">
        <v>7.6264843751585367</v>
      </c>
      <c r="Y311" s="98">
        <v>7.9664301712058032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0.14966609747212578</v>
      </c>
      <c r="D312" s="98">
        <v>9.6815551392980759E-2</v>
      </c>
      <c r="E312" s="98">
        <v>9.4477465940238953E-2</v>
      </c>
      <c r="F312" s="98">
        <v>0.15518421338647448</v>
      </c>
      <c r="G312" s="98">
        <v>0.2975442973245005</v>
      </c>
      <c r="H312" s="98">
        <v>0.30092101997161824</v>
      </c>
      <c r="I312" s="98">
        <v>0.32083975214514171</v>
      </c>
      <c r="J312" s="98">
        <v>0.40091704728823507</v>
      </c>
      <c r="K312" s="98">
        <v>0.26686383266671954</v>
      </c>
      <c r="L312" s="98">
        <v>0.22551330534021552</v>
      </c>
      <c r="M312" s="98">
        <v>0.2179392464901436</v>
      </c>
      <c r="N312" s="98">
        <v>0.25500083636821197</v>
      </c>
      <c r="O312" s="98">
        <v>0.27779871414783625</v>
      </c>
      <c r="P312" s="98">
        <v>0.12610665925243886</v>
      </c>
      <c r="Q312" s="98">
        <v>9.6407997202243884E-2</v>
      </c>
      <c r="R312" s="98">
        <v>0.11379778506080118</v>
      </c>
      <c r="S312" s="98">
        <v>0.11159784934246239</v>
      </c>
      <c r="T312" s="98">
        <v>0.12754465951986396</v>
      </c>
      <c r="U312" s="98">
        <v>0.14909319504631083</v>
      </c>
      <c r="V312" s="98">
        <v>0.11221295082117681</v>
      </c>
      <c r="W312" s="98">
        <v>0.13303075830331093</v>
      </c>
      <c r="X312" s="98">
        <v>0.19123576367466999</v>
      </c>
      <c r="Y312" s="98">
        <v>0.19006810287610268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0.2490221578981886</v>
      </c>
      <c r="D313" s="122">
        <f t="shared" si="142"/>
        <v>0.32558323602742323</v>
      </c>
      <c r="E313" s="122">
        <f t="shared" si="142"/>
        <v>0.94418597187793374</v>
      </c>
      <c r="F313" s="122">
        <f t="shared" si="142"/>
        <v>0.3177354205477923</v>
      </c>
      <c r="G313" s="122">
        <f t="shared" si="142"/>
        <v>0.52020166459373507</v>
      </c>
      <c r="H313" s="122">
        <f t="shared" si="142"/>
        <v>0.86338546065714794</v>
      </c>
      <c r="I313" s="122">
        <f t="shared" si="142"/>
        <v>1.0685163420069197</v>
      </c>
      <c r="J313" s="122">
        <f t="shared" si="142"/>
        <v>1.6798782652048843</v>
      </c>
      <c r="K313" s="122">
        <f t="shared" si="142"/>
        <v>0.91393778320394525</v>
      </c>
      <c r="L313" s="122">
        <f t="shared" si="142"/>
        <v>0.3388923358058159</v>
      </c>
      <c r="M313" s="122">
        <f t="shared" si="142"/>
        <v>0.43076879260538997</v>
      </c>
      <c r="N313" s="122">
        <f t="shared" si="142"/>
        <v>1.2266951684925307</v>
      </c>
      <c r="O313" s="122">
        <f t="shared" si="142"/>
        <v>0.84796875485380407</v>
      </c>
      <c r="P313" s="122">
        <f t="shared" si="142"/>
        <v>9.2131955064666593E-2</v>
      </c>
      <c r="Q313" s="122">
        <f t="shared" si="142"/>
        <v>0.14428580468056468</v>
      </c>
      <c r="R313" s="122">
        <f t="shared" si="142"/>
        <v>0.37382537520521181</v>
      </c>
      <c r="S313" s="122">
        <f t="shared" si="142"/>
        <v>0.52277387180856727</v>
      </c>
      <c r="T313" s="122">
        <f t="shared" si="142"/>
        <v>0.92746747917513639</v>
      </c>
      <c r="U313" s="122">
        <f t="shared" si="142"/>
        <v>0.82199552532995424</v>
      </c>
      <c r="V313" s="122">
        <f t="shared" si="142"/>
        <v>0.37279935559791783</v>
      </c>
      <c r="W313" s="122">
        <f t="shared" si="142"/>
        <v>0.10353452997870556</v>
      </c>
      <c r="X313" s="122">
        <f t="shared" si="142"/>
        <v>0.43065330429163773</v>
      </c>
      <c r="Y313" s="122">
        <f t="shared" si="142"/>
        <v>0.24360096005764756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0.2490221578981886</v>
      </c>
      <c r="D314" s="98">
        <v>0.32558323602742323</v>
      </c>
      <c r="E314" s="98">
        <v>0.94418597187793374</v>
      </c>
      <c r="F314" s="98">
        <v>0.3177354205477923</v>
      </c>
      <c r="G314" s="98">
        <v>0.52020166459373507</v>
      </c>
      <c r="H314" s="98">
        <v>0.86338546065714794</v>
      </c>
      <c r="I314" s="98">
        <v>1.0685163420069197</v>
      </c>
      <c r="J314" s="98">
        <v>1.6798782652048843</v>
      </c>
      <c r="K314" s="98">
        <v>0.91393778320394525</v>
      </c>
      <c r="L314" s="98">
        <v>0.3388923358058159</v>
      </c>
      <c r="M314" s="98">
        <v>0.43076879260538997</v>
      </c>
      <c r="N314" s="98">
        <v>1.2266951684925307</v>
      </c>
      <c r="O314" s="98">
        <v>0.84796875485380407</v>
      </c>
      <c r="P314" s="98">
        <v>9.2131955064666593E-2</v>
      </c>
      <c r="Q314" s="98">
        <v>0.14428580468056468</v>
      </c>
      <c r="R314" s="98">
        <v>0.37382537520521181</v>
      </c>
      <c r="S314" s="98">
        <v>0.52277387180856727</v>
      </c>
      <c r="T314" s="98">
        <v>0.92746747917513639</v>
      </c>
      <c r="U314" s="98">
        <v>0.82199552532995424</v>
      </c>
      <c r="V314" s="98">
        <v>0.37279935559791783</v>
      </c>
      <c r="W314" s="98">
        <v>0.10353452997870556</v>
      </c>
      <c r="X314" s="98">
        <v>0.43065330429163773</v>
      </c>
      <c r="Y314" s="98">
        <v>0.24360096005764756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1.488516757951323</v>
      </c>
      <c r="D315" s="122">
        <v>0.98882361783445172</v>
      </c>
      <c r="E315" s="122">
        <v>0.9010632583275231</v>
      </c>
      <c r="F315" s="122">
        <v>1.5915857968903389</v>
      </c>
      <c r="G315" s="122">
        <v>2.5098044765903822</v>
      </c>
      <c r="H315" s="122">
        <v>2.8076922961599915</v>
      </c>
      <c r="I315" s="122">
        <v>2.9239147292293004</v>
      </c>
      <c r="J315" s="122">
        <v>3.2763662902622173</v>
      </c>
      <c r="K315" s="122">
        <v>2.2679429223264727</v>
      </c>
      <c r="L315" s="122">
        <v>1.9604571109902382</v>
      </c>
      <c r="M315" s="122">
        <v>2.3720941997807321</v>
      </c>
      <c r="N315" s="122">
        <v>2.6310036601673032</v>
      </c>
      <c r="O315" s="122">
        <v>2.5227515926325057</v>
      </c>
      <c r="P315" s="122">
        <v>1.3028978259980355</v>
      </c>
      <c r="Q315" s="122">
        <v>1.0510367511903005</v>
      </c>
      <c r="R315" s="122">
        <v>1.2436433051303097</v>
      </c>
      <c r="S315" s="122">
        <v>1.2515168331261244</v>
      </c>
      <c r="T315" s="122">
        <v>1.5797585842485153</v>
      </c>
      <c r="U315" s="122">
        <v>1.8739180032520093</v>
      </c>
      <c r="V315" s="122">
        <v>1.4925326768124125</v>
      </c>
      <c r="W315" s="122">
        <v>1.1772216803682936</v>
      </c>
      <c r="X315" s="122">
        <v>1.5372734650320137</v>
      </c>
      <c r="Y315" s="122">
        <v>1.9592416603858416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0.60604487323359302</v>
      </c>
      <c r="D316" s="98">
        <v>0.29225118810925488</v>
      </c>
      <c r="E316" s="98">
        <v>0.32738581837065761</v>
      </c>
      <c r="F316" s="98">
        <v>0.69427757191274131</v>
      </c>
      <c r="G316" s="98">
        <v>0.51697308847691426</v>
      </c>
      <c r="H316" s="98">
        <v>0.48467458659500628</v>
      </c>
      <c r="I316" s="98">
        <v>0.26393592813997896</v>
      </c>
      <c r="J316" s="98">
        <v>0.75096653046859707</v>
      </c>
      <c r="K316" s="98">
        <v>0.69877384350978511</v>
      </c>
      <c r="L316" s="98">
        <v>0.51718362829367892</v>
      </c>
      <c r="M316" s="98">
        <v>0.75780839693615498</v>
      </c>
      <c r="N316" s="98">
        <v>0.50648755763263331</v>
      </c>
      <c r="O316" s="98">
        <v>0.35321969651428492</v>
      </c>
      <c r="P316" s="98">
        <v>0.1213292408971752</v>
      </c>
      <c r="Q316" s="98">
        <v>0.18236207148448591</v>
      </c>
      <c r="R316" s="98">
        <v>0.35976383636869247</v>
      </c>
      <c r="S316" s="98">
        <v>0.37540086371103781</v>
      </c>
      <c r="T316" s="98">
        <v>0.43760161729785696</v>
      </c>
      <c r="U316" s="98">
        <v>0.45676307797166882</v>
      </c>
      <c r="V316" s="98">
        <v>0.40263879923251</v>
      </c>
      <c r="W316" s="98">
        <v>0.36433043759598832</v>
      </c>
      <c r="X316" s="98">
        <v>0.69371117193350951</v>
      </c>
      <c r="Y316" s="98">
        <v>0.62781668072258179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2.0597044576291774E-4</v>
      </c>
      <c r="D317" s="98">
        <v>1.0151585287283798E-4</v>
      </c>
      <c r="E317" s="98">
        <v>9.9919241741722292E-5</v>
      </c>
      <c r="F317" s="98">
        <v>3.3875675545665953E-4</v>
      </c>
      <c r="G317" s="98">
        <v>5.1300867482873013E-4</v>
      </c>
      <c r="H317" s="98">
        <v>3.9926819458527908E-4</v>
      </c>
      <c r="I317" s="98">
        <v>7.243205562389261E-4</v>
      </c>
      <c r="J317" s="98">
        <v>1.9803139982886185E-3</v>
      </c>
      <c r="K317" s="98">
        <v>1.5681710203152427E-3</v>
      </c>
      <c r="L317" s="98">
        <v>2.2634141825140404E-3</v>
      </c>
      <c r="M317" s="98">
        <v>1.3757748513937807E-3</v>
      </c>
      <c r="N317" s="98">
        <v>1.7729969130072716E-3</v>
      </c>
      <c r="O317" s="98">
        <v>1.5097087177551596E-3</v>
      </c>
      <c r="P317" s="98">
        <v>4.3308778702549162E-4</v>
      </c>
      <c r="Q317" s="98">
        <v>9.6788285279157931E-4</v>
      </c>
      <c r="R317" s="98">
        <v>1.6248235277435815E-3</v>
      </c>
      <c r="S317" s="98">
        <v>1.7559029158373011E-3</v>
      </c>
      <c r="T317" s="98">
        <v>2.0412907337315814E-3</v>
      </c>
      <c r="U317" s="98">
        <v>1.945754728917611E-3</v>
      </c>
      <c r="V317" s="98">
        <v>2.3996085387505517E-3</v>
      </c>
      <c r="W317" s="98">
        <v>7.7539543628025002E-3</v>
      </c>
      <c r="X317" s="98">
        <v>3.568129915470851E-2</v>
      </c>
      <c r="Y317" s="98">
        <v>2.2204205302951687E-3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3.2872548598054841E-5</v>
      </c>
      <c r="D318" s="101">
        <v>1.893813297943172E-5</v>
      </c>
      <c r="E318" s="101">
        <v>1.5588860734888743E-5</v>
      </c>
      <c r="F318" s="101">
        <v>6.5609572086816262E-5</v>
      </c>
      <c r="G318" s="101">
        <v>8.3030426457936709E-5</v>
      </c>
      <c r="H318" s="101">
        <v>6.3034994914715615E-5</v>
      </c>
      <c r="I318" s="101">
        <v>1.0576733261049143E-4</v>
      </c>
      <c r="J318" s="101">
        <v>3.6494520062223696E-4</v>
      </c>
      <c r="K318" s="101">
        <v>2.2927579109106096E-4</v>
      </c>
      <c r="L318" s="101">
        <v>3.1651958072205852E-4</v>
      </c>
      <c r="M318" s="101">
        <v>2.3962551632154361E-4</v>
      </c>
      <c r="N318" s="101">
        <v>2.2425928958214104E-4</v>
      </c>
      <c r="O318" s="101">
        <v>1.8055281330427901E-4</v>
      </c>
      <c r="P318" s="101">
        <v>8.6931003990670667E-5</v>
      </c>
      <c r="Q318" s="101">
        <v>1.2595853052199679E-4</v>
      </c>
      <c r="R318" s="101">
        <v>2.0264562353532187E-4</v>
      </c>
      <c r="S318" s="101">
        <v>2.4003687607517817E-4</v>
      </c>
      <c r="T318" s="101">
        <v>2.5649186402286603E-4</v>
      </c>
      <c r="U318" s="101">
        <v>2.8672575792908407E-4</v>
      </c>
      <c r="V318" s="101">
        <v>3.8880518753964824E-4</v>
      </c>
      <c r="W318" s="101">
        <v>1.6714117531527665E-3</v>
      </c>
      <c r="X318" s="101">
        <v>3.8749099647056732E-3</v>
      </c>
      <c r="Y318" s="101">
        <v>4.5088664649803301E-4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1.7309789716486289E-4</v>
      </c>
      <c r="D319" s="104">
        <v>8.2577719893406259E-5</v>
      </c>
      <c r="E319" s="104">
        <v>8.4330381006833546E-5</v>
      </c>
      <c r="F319" s="104">
        <v>2.731471833698433E-4</v>
      </c>
      <c r="G319" s="104">
        <v>4.2997824837079346E-4</v>
      </c>
      <c r="H319" s="104">
        <v>3.3623319967056347E-4</v>
      </c>
      <c r="I319" s="104">
        <v>6.1855322362843466E-4</v>
      </c>
      <c r="J319" s="104">
        <v>1.6153687976663816E-3</v>
      </c>
      <c r="K319" s="104">
        <v>1.3388952292241816E-3</v>
      </c>
      <c r="L319" s="104">
        <v>1.9468946017919819E-3</v>
      </c>
      <c r="M319" s="104">
        <v>1.136149335072237E-3</v>
      </c>
      <c r="N319" s="104">
        <v>1.5487376234251304E-3</v>
      </c>
      <c r="O319" s="104">
        <v>1.3291559044508806E-3</v>
      </c>
      <c r="P319" s="104">
        <v>3.4615678303482093E-4</v>
      </c>
      <c r="Q319" s="104">
        <v>8.4192432226958252E-4</v>
      </c>
      <c r="R319" s="104">
        <v>1.4221779042082596E-3</v>
      </c>
      <c r="S319" s="104">
        <v>1.5158660397621229E-3</v>
      </c>
      <c r="T319" s="104">
        <v>1.7847988697087154E-3</v>
      </c>
      <c r="U319" s="104">
        <v>1.6590289709885269E-3</v>
      </c>
      <c r="V319" s="104">
        <v>2.0108033512109035E-3</v>
      </c>
      <c r="W319" s="104">
        <v>6.0825426096497333E-3</v>
      </c>
      <c r="X319" s="104">
        <v>3.1806389190002837E-2</v>
      </c>
      <c r="Y319" s="104">
        <v>1.7695338837971357E-3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0.85787976423144596</v>
      </c>
      <c r="D320" s="101">
        <v>0.67647910098136688</v>
      </c>
      <c r="E320" s="101">
        <v>0.55363699792813015</v>
      </c>
      <c r="F320" s="101">
        <v>0.86888661176527615</v>
      </c>
      <c r="G320" s="101">
        <v>1.825067951018527</v>
      </c>
      <c r="H320" s="101">
        <v>2.1708085836578466</v>
      </c>
      <c r="I320" s="101">
        <v>2.2608643316840893</v>
      </c>
      <c r="J320" s="101">
        <v>1.8113249396181901</v>
      </c>
      <c r="K320" s="101">
        <v>1.1564970012555362</v>
      </c>
      <c r="L320" s="101">
        <v>0.83062955513427206</v>
      </c>
      <c r="M320" s="101">
        <v>1.4379562426419261</v>
      </c>
      <c r="N320" s="101">
        <v>1.6669375309720413</v>
      </c>
      <c r="O320" s="101">
        <v>1.5999223326249896</v>
      </c>
      <c r="P320" s="101">
        <v>0.74682911505850547</v>
      </c>
      <c r="Q320" s="101">
        <v>0.65820575055631769</v>
      </c>
      <c r="R320" s="101">
        <v>0.53168226293042375</v>
      </c>
      <c r="S320" s="101">
        <v>0.53456812291819211</v>
      </c>
      <c r="T320" s="101">
        <v>0.77321171360042473</v>
      </c>
      <c r="U320" s="101">
        <v>0.89351327360488197</v>
      </c>
      <c r="V320" s="101">
        <v>0.54694180060228259</v>
      </c>
      <c r="W320" s="101">
        <v>0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2.4386150040521061E-2</v>
      </c>
      <c r="D321" s="104">
        <v>1.9991812890957153E-2</v>
      </c>
      <c r="E321" s="104">
        <v>1.9940522786993535E-2</v>
      </c>
      <c r="F321" s="104">
        <v>2.8082856456864719E-2</v>
      </c>
      <c r="G321" s="104">
        <v>0.16725042842011173</v>
      </c>
      <c r="H321" s="104">
        <v>0.15180985771255356</v>
      </c>
      <c r="I321" s="104">
        <v>0.3983901488489931</v>
      </c>
      <c r="J321" s="104">
        <v>0.71209450617714143</v>
      </c>
      <c r="K321" s="104">
        <v>0.4111039065408359</v>
      </c>
      <c r="L321" s="104">
        <v>0.61038051337977306</v>
      </c>
      <c r="M321" s="104">
        <v>0.17495378535125719</v>
      </c>
      <c r="N321" s="104">
        <v>0.45580557464962163</v>
      </c>
      <c r="O321" s="104">
        <v>0.56809985477547587</v>
      </c>
      <c r="P321" s="104">
        <v>0.43430638225532942</v>
      </c>
      <c r="Q321" s="104">
        <v>0.20950104629670524</v>
      </c>
      <c r="R321" s="104">
        <v>0.35057238230344989</v>
      </c>
      <c r="S321" s="104">
        <v>0.33979194358105708</v>
      </c>
      <c r="T321" s="104">
        <v>0.36690396261650193</v>
      </c>
      <c r="U321" s="104">
        <v>0.52169589694654084</v>
      </c>
      <c r="V321" s="104">
        <v>0.54055246843886928</v>
      </c>
      <c r="W321" s="104">
        <v>0.80513728840950272</v>
      </c>
      <c r="X321" s="104">
        <v>0.80788099394379576</v>
      </c>
      <c r="Y321" s="104">
        <v>1.3292045591329646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3.8898722781352795E-3</v>
      </c>
      <c r="D322" s="98">
        <v>3.7307893441850932E-3</v>
      </c>
      <c r="E322" s="98">
        <v>3.1090574524265079E-3</v>
      </c>
      <c r="F322" s="98">
        <v>5.4367434816855369E-3</v>
      </c>
      <c r="G322" s="98">
        <v>2.7039483783152081E-2</v>
      </c>
      <c r="H322" s="98">
        <v>2.3940611830685479E-2</v>
      </c>
      <c r="I322" s="98">
        <v>5.8247267801603428E-2</v>
      </c>
      <c r="J322" s="98">
        <v>0.13191233500940172</v>
      </c>
      <c r="K322" s="98">
        <v>6.0291560087907405E-2</v>
      </c>
      <c r="L322" s="98">
        <v>8.5105591119307891E-2</v>
      </c>
      <c r="M322" s="98">
        <v>3.0461292734664497E-2</v>
      </c>
      <c r="N322" s="98">
        <v>5.7321541473674915E-2</v>
      </c>
      <c r="O322" s="98">
        <v>6.735320369104722E-2</v>
      </c>
      <c r="P322" s="98">
        <v>8.7910504898901912E-2</v>
      </c>
      <c r="Q322" s="98">
        <v>2.736028362681571E-2</v>
      </c>
      <c r="R322" s="98">
        <v>4.3626143539600488E-2</v>
      </c>
      <c r="S322" s="98">
        <v>4.6416156555108452E-2</v>
      </c>
      <c r="T322" s="98">
        <v>4.5568057537018251E-2</v>
      </c>
      <c r="U322" s="98">
        <v>7.7429744578096288E-2</v>
      </c>
      <c r="V322" s="98">
        <v>8.9489145082847374E-2</v>
      </c>
      <c r="W322" s="98">
        <v>0.16066790206388157</v>
      </c>
      <c r="X322" s="98">
        <v>7.5153408576330259E-3</v>
      </c>
      <c r="Y322" s="98">
        <v>0.23123115153102611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2.0496277762385783E-2</v>
      </c>
      <c r="D323" s="98">
        <v>1.6261023546772061E-2</v>
      </c>
      <c r="E323" s="98">
        <v>1.6831465334567027E-2</v>
      </c>
      <c r="F323" s="98">
        <v>2.2646112975179183E-2</v>
      </c>
      <c r="G323" s="98">
        <v>0.14021094463695966</v>
      </c>
      <c r="H323" s="98">
        <v>0.12786924588186807</v>
      </c>
      <c r="I323" s="98">
        <v>0.34014288104738966</v>
      </c>
      <c r="J323" s="98">
        <v>0.58018217116773974</v>
      </c>
      <c r="K323" s="98">
        <v>0.35081234645292847</v>
      </c>
      <c r="L323" s="98">
        <v>0.52527492226046513</v>
      </c>
      <c r="M323" s="98">
        <v>0.14449249261659269</v>
      </c>
      <c r="N323" s="98">
        <v>0.39848403317594672</v>
      </c>
      <c r="O323" s="98">
        <v>0.50074665108442862</v>
      </c>
      <c r="P323" s="98">
        <v>0.34639587735642752</v>
      </c>
      <c r="Q323" s="98">
        <v>0.18214076266988954</v>
      </c>
      <c r="R323" s="98">
        <v>0.30694623876384941</v>
      </c>
      <c r="S323" s="98">
        <v>0.29337578702594863</v>
      </c>
      <c r="T323" s="98">
        <v>0.32133590507948367</v>
      </c>
      <c r="U323" s="98">
        <v>0.44426615236844458</v>
      </c>
      <c r="V323" s="98">
        <v>0.45106332335602195</v>
      </c>
      <c r="W323" s="98">
        <v>0.64446938634562112</v>
      </c>
      <c r="X323" s="98">
        <v>0.8003656530861627</v>
      </c>
      <c r="Y323" s="98">
        <v>1.0979734076019385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0.7979967390185464</v>
      </c>
      <c r="D324" s="122">
        <v>0.52102173249357486</v>
      </c>
      <c r="E324" s="122">
        <v>0.46588346347144838</v>
      </c>
      <c r="F324" s="122">
        <v>0.86991598538465131</v>
      </c>
      <c r="G324" s="122">
        <v>1.2535707536027167</v>
      </c>
      <c r="H324" s="122">
        <v>1.4908429014771607</v>
      </c>
      <c r="I324" s="122">
        <v>1.5118467639280384</v>
      </c>
      <c r="J324" s="122">
        <v>1.6121769494066012</v>
      </c>
      <c r="K324" s="122">
        <v>1.1036532282544269</v>
      </c>
      <c r="L324" s="122">
        <v>0.84460387949124183</v>
      </c>
      <c r="M324" s="122">
        <v>0.94380057399357442</v>
      </c>
      <c r="N324" s="122">
        <v>0.96801113208596612</v>
      </c>
      <c r="O324" s="122">
        <v>1.0528889281098444</v>
      </c>
      <c r="P324" s="122">
        <v>0.48810004405019558</v>
      </c>
      <c r="Q324" s="122">
        <v>0.42464185927125009</v>
      </c>
      <c r="R324" s="122">
        <v>0.5031383609529867</v>
      </c>
      <c r="S324" s="122">
        <v>0.57814693429238795</v>
      </c>
      <c r="T324" s="122">
        <v>0.73671478143711111</v>
      </c>
      <c r="U324" s="122">
        <v>0.88509741905417516</v>
      </c>
      <c r="V324" s="122">
        <v>0.73882627546313828</v>
      </c>
      <c r="W324" s="122">
        <v>0.64255244421182978</v>
      </c>
      <c r="X324" s="122">
        <v>0.90070242519751154</v>
      </c>
      <c r="Y324" s="122">
        <v>1.1539773757188798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0.24575239385500516</v>
      </c>
      <c r="D325" s="98">
        <v>0.18417907557819085</v>
      </c>
      <c r="E325" s="98">
        <v>0.20969192889813804</v>
      </c>
      <c r="F325" s="98">
        <v>0.32890610702502066</v>
      </c>
      <c r="G325" s="98">
        <v>0.38069956280104783</v>
      </c>
      <c r="H325" s="98">
        <v>0.40898540792707327</v>
      </c>
      <c r="I325" s="98">
        <v>0.42614246591737553</v>
      </c>
      <c r="J325" s="98">
        <v>0.92461904151319341</v>
      </c>
      <c r="K325" s="98">
        <v>0.42239499485711751</v>
      </c>
      <c r="L325" s="98">
        <v>0.3077559275700899</v>
      </c>
      <c r="M325" s="98">
        <v>0.31566480589704571</v>
      </c>
      <c r="N325" s="98">
        <v>0.39166035206469546</v>
      </c>
      <c r="O325" s="98">
        <v>0.31684165809398623</v>
      </c>
      <c r="P325" s="98">
        <v>0.20450397085991256</v>
      </c>
      <c r="Q325" s="98">
        <v>0.12767199976304408</v>
      </c>
      <c r="R325" s="98">
        <v>0.19187220151255963</v>
      </c>
      <c r="S325" s="98">
        <v>0.14453853253510074</v>
      </c>
      <c r="T325" s="98">
        <v>0.23194634744217796</v>
      </c>
      <c r="U325" s="98">
        <v>0.2636643446726667</v>
      </c>
      <c r="V325" s="98">
        <v>0.27086265803260073</v>
      </c>
      <c r="W325" s="98">
        <v>0.23853807301627397</v>
      </c>
      <c r="X325" s="98">
        <v>0.4759454735370755</v>
      </c>
      <c r="Y325" s="98">
        <v>0.43745968862234152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0.55224434516354126</v>
      </c>
      <c r="D326" s="33">
        <v>0.33684265691538395</v>
      </c>
      <c r="E326" s="33">
        <v>0.25619153457331034</v>
      </c>
      <c r="F326" s="33">
        <v>0.54100987835963066</v>
      </c>
      <c r="G326" s="33">
        <v>0.87287119080166886</v>
      </c>
      <c r="H326" s="33">
        <v>1.0818574935500873</v>
      </c>
      <c r="I326" s="33">
        <v>1.0857042980106628</v>
      </c>
      <c r="J326" s="33">
        <v>0.68755790789340765</v>
      </c>
      <c r="K326" s="33">
        <v>0.6812582333973094</v>
      </c>
      <c r="L326" s="33">
        <v>0.53684795192115187</v>
      </c>
      <c r="M326" s="33">
        <v>0.62813576809652871</v>
      </c>
      <c r="N326" s="33">
        <v>0.57635078002127071</v>
      </c>
      <c r="O326" s="33">
        <v>0.73604727001585801</v>
      </c>
      <c r="P326" s="33">
        <v>0.28359607319028302</v>
      </c>
      <c r="Q326" s="33">
        <v>0.29696985950820604</v>
      </c>
      <c r="R326" s="33">
        <v>0.31126615944042701</v>
      </c>
      <c r="S326" s="33">
        <v>0.43360840175728715</v>
      </c>
      <c r="T326" s="33">
        <v>0.5047684339949331</v>
      </c>
      <c r="U326" s="33">
        <v>0.62143307438150841</v>
      </c>
      <c r="V326" s="33">
        <v>0.4679636174305376</v>
      </c>
      <c r="W326" s="33">
        <v>0.40401437119555583</v>
      </c>
      <c r="X326" s="33">
        <v>0.42475695166043609</v>
      </c>
      <c r="Y326" s="33">
        <v>0.71651768709653829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0.56744418486918213</v>
      </c>
      <c r="D328" s="119">
        <f t="shared" si="143"/>
        <v>0.58508816803531571</v>
      </c>
      <c r="E328" s="119">
        <f t="shared" si="143"/>
        <v>0.62811621755337121</v>
      </c>
      <c r="F328" s="119">
        <f t="shared" si="143"/>
        <v>0.58163180225740685</v>
      </c>
      <c r="G328" s="119">
        <f t="shared" si="143"/>
        <v>0.58335755348120177</v>
      </c>
      <c r="H328" s="119">
        <f t="shared" si="143"/>
        <v>0.59845211156576417</v>
      </c>
      <c r="I328" s="119">
        <f t="shared" si="143"/>
        <v>0.60779958117316768</v>
      </c>
      <c r="J328" s="119">
        <f t="shared" si="143"/>
        <v>0.61425530234559444</v>
      </c>
      <c r="K328" s="119">
        <f t="shared" si="143"/>
        <v>0.61530327979596766</v>
      </c>
      <c r="L328" s="119">
        <f t="shared" si="143"/>
        <v>0.61188240148640838</v>
      </c>
      <c r="M328" s="119">
        <f t="shared" si="143"/>
        <v>0.62535545592019393</v>
      </c>
      <c r="N328" s="119">
        <f t="shared" si="143"/>
        <v>0.66682918759873322</v>
      </c>
      <c r="O328" s="119">
        <f t="shared" si="143"/>
        <v>0.68547224362965375</v>
      </c>
      <c r="P328" s="119">
        <f t="shared" si="143"/>
        <v>0.69930436282339381</v>
      </c>
      <c r="Q328" s="119">
        <f t="shared" si="143"/>
        <v>0.72747780826095598</v>
      </c>
      <c r="R328" s="119">
        <f t="shared" ref="R328:V328" si="144">IF(R309=0,"",R309/R290)</f>
        <v>0.75430005295309821</v>
      </c>
      <c r="S328" s="119">
        <f t="shared" si="144"/>
        <v>0.77343816672399657</v>
      </c>
      <c r="T328" s="119">
        <f t="shared" si="144"/>
        <v>0.79535285370483089</v>
      </c>
      <c r="U328" s="119">
        <f t="shared" si="144"/>
        <v>0.78530635799732229</v>
      </c>
      <c r="V328" s="119">
        <f t="shared" si="144"/>
        <v>0.77126388773216226</v>
      </c>
      <c r="W328" s="119">
        <f t="shared" ref="W328:Y328" si="145">IF(W309=0,"",W309/W290)</f>
        <v>0.76055006259873192</v>
      </c>
      <c r="X328" s="119">
        <f t="shared" si="145"/>
        <v>0.77490079196678663</v>
      </c>
      <c r="Y328" s="119">
        <f t="shared" si="145"/>
        <v>0.77273329208109698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0.52439431038243589</v>
      </c>
      <c r="D329" s="124">
        <f t="shared" si="146"/>
        <v>0.52914909389819675</v>
      </c>
      <c r="E329" s="124">
        <f t="shared" si="146"/>
        <v>0.53364088716994873</v>
      </c>
      <c r="F329" s="124">
        <f t="shared" si="146"/>
        <v>0.53901988286824554</v>
      </c>
      <c r="G329" s="124">
        <f t="shared" si="146"/>
        <v>0.5442211658115752</v>
      </c>
      <c r="H329" s="124">
        <f t="shared" si="146"/>
        <v>0.54952002524111343</v>
      </c>
      <c r="I329" s="124">
        <f t="shared" si="146"/>
        <v>0.55505634480132138</v>
      </c>
      <c r="J329" s="124">
        <f t="shared" si="146"/>
        <v>0.56103735219739925</v>
      </c>
      <c r="K329" s="124">
        <f t="shared" si="146"/>
        <v>0.56788133081299219</v>
      </c>
      <c r="L329" s="124">
        <f t="shared" si="146"/>
        <v>0.57571283867456624</v>
      </c>
      <c r="M329" s="124">
        <f t="shared" si="146"/>
        <v>0.58961198199034959</v>
      </c>
      <c r="N329" s="124">
        <f t="shared" si="146"/>
        <v>0.61098949658106794</v>
      </c>
      <c r="O329" s="124">
        <f t="shared" si="146"/>
        <v>0.64163784065918428</v>
      </c>
      <c r="P329" s="124">
        <f t="shared" si="146"/>
        <v>0.67669870572729929</v>
      </c>
      <c r="Q329" s="124">
        <f t="shared" si="146"/>
        <v>0.70411923883885863</v>
      </c>
      <c r="R329" s="124">
        <f t="shared" ref="R329:V329" si="147">IF(R310=0,"",R310/R291)</f>
        <v>0.71464687533427806</v>
      </c>
      <c r="S329" s="124">
        <f t="shared" si="147"/>
        <v>0.71946050900420999</v>
      </c>
      <c r="T329" s="124">
        <f t="shared" si="147"/>
        <v>0.72095764563840503</v>
      </c>
      <c r="U329" s="124">
        <f t="shared" si="147"/>
        <v>0.72149673289476834</v>
      </c>
      <c r="V329" s="124">
        <f t="shared" si="147"/>
        <v>0.72319003070776655</v>
      </c>
      <c r="W329" s="124">
        <f t="shared" ref="W329:Y329" si="148">IF(W310=0,"",W310/W291)</f>
        <v>0.72684638544209912</v>
      </c>
      <c r="X329" s="124">
        <f t="shared" si="148"/>
        <v>0.72909101873535653</v>
      </c>
      <c r="Y329" s="124">
        <f t="shared" si="148"/>
        <v>0.7306466924973859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0.51820601734526184</v>
      </c>
      <c r="D330" s="111">
        <f t="shared" si="149"/>
        <v>0.5230412531500811</v>
      </c>
      <c r="E330" s="111">
        <f t="shared" si="149"/>
        <v>0.52813389446623904</v>
      </c>
      <c r="F330" s="111">
        <f t="shared" si="149"/>
        <v>0.53319871208168901</v>
      </c>
      <c r="G330" s="111">
        <f t="shared" si="149"/>
        <v>0.53849005037593245</v>
      </c>
      <c r="H330" s="111">
        <f t="shared" si="149"/>
        <v>0.54397341910353636</v>
      </c>
      <c r="I330" s="111">
        <f t="shared" si="149"/>
        <v>0.54970801412383574</v>
      </c>
      <c r="J330" s="111">
        <f t="shared" si="149"/>
        <v>0.55594413431831902</v>
      </c>
      <c r="K330" s="111">
        <f t="shared" si="149"/>
        <v>0.56288986354213999</v>
      </c>
      <c r="L330" s="111">
        <f t="shared" si="149"/>
        <v>0.57059236193789364</v>
      </c>
      <c r="M330" s="111">
        <f t="shared" si="149"/>
        <v>0.58452912819282954</v>
      </c>
      <c r="N330" s="111">
        <f t="shared" si="149"/>
        <v>0.6063394392631154</v>
      </c>
      <c r="O330" s="111">
        <f t="shared" si="149"/>
        <v>0.63685766495518537</v>
      </c>
      <c r="P330" s="111">
        <f t="shared" si="149"/>
        <v>0.67202852040074923</v>
      </c>
      <c r="Q330" s="111">
        <f t="shared" si="149"/>
        <v>0.70011286546153695</v>
      </c>
      <c r="R330" s="111">
        <f t="shared" ref="R330:V330" si="150">IF(R311=0,"",R311/R292)</f>
        <v>0.71073839045477816</v>
      </c>
      <c r="S330" s="111">
        <f t="shared" si="150"/>
        <v>0.71562205820430269</v>
      </c>
      <c r="T330" s="111">
        <f t="shared" si="150"/>
        <v>0.71717069435698722</v>
      </c>
      <c r="U330" s="111">
        <f t="shared" si="150"/>
        <v>0.71769093191064881</v>
      </c>
      <c r="V330" s="111">
        <f t="shared" si="150"/>
        <v>0.71941728292163232</v>
      </c>
      <c r="W330" s="111">
        <f t="shared" ref="W330:Y330" si="151">IF(W311=0,"",W311/W292)</f>
        <v>0.7220753517177444</v>
      </c>
      <c r="X330" s="111">
        <f t="shared" si="151"/>
        <v>0.72417164690502889</v>
      </c>
      <c r="Y330" s="111">
        <f t="shared" si="151"/>
        <v>0.72598124613349801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2.3995607234196634</v>
      </c>
      <c r="E332" s="124">
        <f t="shared" si="155"/>
        <v>2.4981653883196517</v>
      </c>
      <c r="F332" s="124">
        <f t="shared" si="155"/>
        <v>2.5975620023931123</v>
      </c>
      <c r="G332" s="124">
        <f t="shared" si="155"/>
        <v>2.6983264024937252</v>
      </c>
      <c r="H332" s="124">
        <f t="shared" si="155"/>
        <v>2.800368089171926</v>
      </c>
      <c r="I332" s="124">
        <f t="shared" si="155"/>
        <v>2.9038077687773862</v>
      </c>
      <c r="J332" s="124">
        <f t="shared" si="155"/>
        <v>3.0091864380942828</v>
      </c>
      <c r="K332" s="124">
        <f t="shared" si="155"/>
        <v>3.1169326116838958</v>
      </c>
      <c r="L332" s="124">
        <f t="shared" si="155"/>
        <v>3.2271031151889891</v>
      </c>
      <c r="M332" s="124">
        <f t="shared" si="155"/>
        <v>3.3533503915550162</v>
      </c>
      <c r="N332" s="124">
        <f t="shared" si="155"/>
        <v>3.4997272243072683</v>
      </c>
      <c r="O332" s="124">
        <f t="shared" si="155"/>
        <v>3.6659724916537262</v>
      </c>
      <c r="P332" s="124">
        <f t="shared" si="155"/>
        <v>3.8359072036490258</v>
      </c>
      <c r="Q332" s="124">
        <f t="shared" si="155"/>
        <v>3.9663294896328227</v>
      </c>
      <c r="R332" s="124">
        <f t="shared" ref="R332:V332" si="156">IF(R313=0,"",R313/R294)</f>
        <v>3.9945891452266613</v>
      </c>
      <c r="S332" s="124">
        <f t="shared" si="156"/>
        <v>3.9977291069593108</v>
      </c>
      <c r="T332" s="124">
        <f t="shared" si="156"/>
        <v>4.0012179533289203</v>
      </c>
      <c r="U332" s="124">
        <f t="shared" si="156"/>
        <v>4.0050944492951537</v>
      </c>
      <c r="V332" s="124">
        <f t="shared" si="156"/>
        <v>4.0161716779455272</v>
      </c>
      <c r="W332" s="124">
        <f t="shared" ref="W332:Y332" si="157">IF(W313=0,"",W313/W294)</f>
        <v>4.0525292903981009</v>
      </c>
      <c r="X332" s="124">
        <f t="shared" si="157"/>
        <v>4.0965738044797622</v>
      </c>
      <c r="Y332" s="124">
        <f t="shared" si="157"/>
        <v>4.1462198010357101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2.3995607234196634</v>
      </c>
      <c r="E333" s="111">
        <f t="shared" si="158"/>
        <v>2.4981653883196517</v>
      </c>
      <c r="F333" s="111">
        <f t="shared" si="158"/>
        <v>2.5975620023931123</v>
      </c>
      <c r="G333" s="111">
        <f t="shared" si="158"/>
        <v>2.6983264024937252</v>
      </c>
      <c r="H333" s="111">
        <f t="shared" si="158"/>
        <v>2.800368089171926</v>
      </c>
      <c r="I333" s="111">
        <f t="shared" si="158"/>
        <v>2.9038077687773862</v>
      </c>
      <c r="J333" s="111">
        <f t="shared" si="158"/>
        <v>3.0091864380942828</v>
      </c>
      <c r="K333" s="111">
        <f t="shared" si="158"/>
        <v>3.1169326116838958</v>
      </c>
      <c r="L333" s="111">
        <f t="shared" si="158"/>
        <v>3.2271031151889891</v>
      </c>
      <c r="M333" s="111">
        <f t="shared" si="158"/>
        <v>3.3533503915550162</v>
      </c>
      <c r="N333" s="111">
        <f t="shared" si="158"/>
        <v>3.4997272243072683</v>
      </c>
      <c r="O333" s="111">
        <f t="shared" si="158"/>
        <v>3.6659724916537262</v>
      </c>
      <c r="P333" s="111">
        <f t="shared" si="158"/>
        <v>3.8359072036490258</v>
      </c>
      <c r="Q333" s="111">
        <f t="shared" si="158"/>
        <v>3.9663294896328227</v>
      </c>
      <c r="R333" s="111">
        <f t="shared" ref="R333:V333" si="159">IF(R314=0,"",R314/R295)</f>
        <v>3.9945891452266613</v>
      </c>
      <c r="S333" s="111">
        <f t="shared" si="159"/>
        <v>3.9977291069593108</v>
      </c>
      <c r="T333" s="111">
        <f t="shared" si="159"/>
        <v>4.0012179533289203</v>
      </c>
      <c r="U333" s="111">
        <f t="shared" si="159"/>
        <v>4.0050944492951537</v>
      </c>
      <c r="V333" s="111">
        <f t="shared" si="159"/>
        <v>4.0161716779455272</v>
      </c>
      <c r="W333" s="111">
        <f t="shared" ref="W333:Y333" si="160">IF(W314=0,"",W314/W295)</f>
        <v>4.0525292903981009</v>
      </c>
      <c r="X333" s="111">
        <f t="shared" si="160"/>
        <v>4.0965738044797622</v>
      </c>
      <c r="Y333" s="111">
        <f t="shared" si="160"/>
        <v>4.1462198010357101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0.62835590251520834</v>
      </c>
      <c r="D334" s="124">
        <f t="shared" si="161"/>
        <v>0.63844744443879053</v>
      </c>
      <c r="E334" s="124">
        <f t="shared" si="161"/>
        <v>0.63557334346960459</v>
      </c>
      <c r="F334" s="124">
        <f t="shared" si="161"/>
        <v>0.63117934470464798</v>
      </c>
      <c r="G334" s="124">
        <f t="shared" si="161"/>
        <v>0.65827815999570594</v>
      </c>
      <c r="H334" s="124">
        <f t="shared" si="161"/>
        <v>0.66010990446347317</v>
      </c>
      <c r="I334" s="124">
        <f t="shared" si="161"/>
        <v>0.68421889695113702</v>
      </c>
      <c r="J334" s="124">
        <f t="shared" si="161"/>
        <v>0.69022794931233766</v>
      </c>
      <c r="K334" s="124">
        <f t="shared" si="161"/>
        <v>0.68181690018487329</v>
      </c>
      <c r="L334" s="124">
        <f t="shared" si="161"/>
        <v>0.71543155694198313</v>
      </c>
      <c r="M334" s="124">
        <f t="shared" si="161"/>
        <v>0.66938235777239297</v>
      </c>
      <c r="N334" s="124">
        <f t="shared" si="161"/>
        <v>0.70637683604176549</v>
      </c>
      <c r="O334" s="124">
        <f t="shared" si="161"/>
        <v>0.73267804015849658</v>
      </c>
      <c r="P334" s="124">
        <f t="shared" si="161"/>
        <v>0.76523680276063266</v>
      </c>
      <c r="Q334" s="124">
        <f t="shared" si="161"/>
        <v>0.75653660366857844</v>
      </c>
      <c r="R334" s="124">
        <f t="shared" ref="R334:V334" si="162">IF(R315=0,"",R315/R296)</f>
        <v>0.78176629084215798</v>
      </c>
      <c r="S334" s="124">
        <f t="shared" si="162"/>
        <v>0.78887037521435355</v>
      </c>
      <c r="T334" s="124">
        <f t="shared" si="162"/>
        <v>0.79159700705302205</v>
      </c>
      <c r="U334" s="124">
        <f t="shared" si="162"/>
        <v>0.80701065957570095</v>
      </c>
      <c r="V334" s="124">
        <f t="shared" si="162"/>
        <v>0.82812860848464109</v>
      </c>
      <c r="W334" s="124">
        <f t="shared" ref="W334:Y334" si="163">IF(W315=0,"",W315/W296)</f>
        <v>0.88677185949605652</v>
      </c>
      <c r="X334" s="124">
        <f t="shared" si="163"/>
        <v>0.88650771480737622</v>
      </c>
      <c r="Y334" s="124">
        <f t="shared" si="163"/>
        <v>0.89434023329705659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0.58580984136166969</v>
      </c>
      <c r="D335" s="111">
        <f t="shared" si="164"/>
        <v>0.58761755202164945</v>
      </c>
      <c r="E335" s="111">
        <f t="shared" si="164"/>
        <v>0.58967654246441537</v>
      </c>
      <c r="F335" s="111">
        <f t="shared" si="164"/>
        <v>0.59176979833210686</v>
      </c>
      <c r="G335" s="111">
        <f t="shared" si="164"/>
        <v>0.59409446809970778</v>
      </c>
      <c r="H335" s="111">
        <f t="shared" si="164"/>
        <v>0.59662642330372084</v>
      </c>
      <c r="I335" s="111">
        <f t="shared" si="164"/>
        <v>0.59941424133414267</v>
      </c>
      <c r="J335" s="111">
        <f t="shared" si="164"/>
        <v>0.60265692661151449</v>
      </c>
      <c r="K335" s="111">
        <f t="shared" si="164"/>
        <v>0.60652368523768418</v>
      </c>
      <c r="L335" s="111">
        <f t="shared" si="164"/>
        <v>0.61105978678199457</v>
      </c>
      <c r="M335" s="111">
        <f t="shared" si="164"/>
        <v>0.62030691740680544</v>
      </c>
      <c r="N335" s="111">
        <f t="shared" si="164"/>
        <v>0.63554977351808684</v>
      </c>
      <c r="O335" s="111">
        <f t="shared" si="164"/>
        <v>0.65783392917802741</v>
      </c>
      <c r="P335" s="111">
        <f t="shared" si="164"/>
        <v>0.6848558718705462</v>
      </c>
      <c r="Q335" s="111">
        <f t="shared" si="164"/>
        <v>0.70918539092852362</v>
      </c>
      <c r="R335" s="111">
        <f t="shared" ref="R335:V335" si="165">IF(R316=0,"",R316/R297)</f>
        <v>0.72496984601585124</v>
      </c>
      <c r="S335" s="111">
        <f t="shared" si="165"/>
        <v>0.73966667804079322</v>
      </c>
      <c r="T335" s="111">
        <f t="shared" si="165"/>
        <v>0.75284253958724667</v>
      </c>
      <c r="U335" s="111">
        <f t="shared" si="165"/>
        <v>0.76406408323915442</v>
      </c>
      <c r="V335" s="111">
        <f t="shared" si="165"/>
        <v>0.77289796158044055</v>
      </c>
      <c r="W335" s="111">
        <f t="shared" ref="W335:Y335" si="166">IF(W316=0,"",W316/W297)</f>
        <v>0.77832773138424238</v>
      </c>
      <c r="X335" s="111">
        <f t="shared" si="166"/>
        <v>0.78171361526372141</v>
      </c>
      <c r="Y335" s="111">
        <f t="shared" si="166"/>
        <v>0.78342814398892691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0.8985999918773887</v>
      </c>
      <c r="D336" s="111">
        <f t="shared" si="167"/>
        <v>0.88423520458701843</v>
      </c>
      <c r="E336" s="111">
        <f t="shared" si="167"/>
        <v>0.90206954705708908</v>
      </c>
      <c r="F336" s="111">
        <f t="shared" si="167"/>
        <v>0.88213936463403675</v>
      </c>
      <c r="G336" s="111">
        <f t="shared" si="167"/>
        <v>0.9004292835952461</v>
      </c>
      <c r="H336" s="111">
        <f t="shared" si="167"/>
        <v>0.90355563310461406</v>
      </c>
      <c r="I336" s="111">
        <f t="shared" si="167"/>
        <v>0.91109002623977764</v>
      </c>
      <c r="J336" s="111">
        <f t="shared" si="167"/>
        <v>0.89166010081913638</v>
      </c>
      <c r="K336" s="111">
        <f t="shared" si="167"/>
        <v>0.91336744282110149</v>
      </c>
      <c r="L336" s="111">
        <f t="shared" si="167"/>
        <v>0.91826575053861803</v>
      </c>
      <c r="M336" s="111">
        <f t="shared" si="167"/>
        <v>0.90365796071879911</v>
      </c>
      <c r="N336" s="111">
        <f t="shared" si="167"/>
        <v>0.9323729005179523</v>
      </c>
      <c r="O336" s="111">
        <f t="shared" si="167"/>
        <v>0.94143703594048223</v>
      </c>
      <c r="P336" s="111">
        <f t="shared" si="167"/>
        <v>0.91544468674433555</v>
      </c>
      <c r="Q336" s="111">
        <f t="shared" si="167"/>
        <v>0.94933802625832453</v>
      </c>
      <c r="R336" s="111">
        <f t="shared" ref="R336:V336" si="168">IF(R317=0,"",R317/R298)</f>
        <v>0.95482330964898987</v>
      </c>
      <c r="S336" s="111">
        <f t="shared" si="168"/>
        <v>0.95409471760275466</v>
      </c>
      <c r="T336" s="111">
        <f t="shared" si="168"/>
        <v>0.96038289652611242</v>
      </c>
      <c r="U336" s="111">
        <f t="shared" si="168"/>
        <v>0.95647713451093985</v>
      </c>
      <c r="V336" s="111">
        <f t="shared" si="168"/>
        <v>0.95455446344681916</v>
      </c>
      <c r="W336" s="111">
        <f t="shared" ref="W336:Y336" si="169">IF(W317=0,"",W317/W298)</f>
        <v>0.94215931608211678</v>
      </c>
      <c r="X336" s="111">
        <f t="shared" si="169"/>
        <v>0.97056759727341035</v>
      </c>
      <c r="Y336" s="111">
        <f t="shared" si="169"/>
        <v>0.94684850479750771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0.58580984136166969</v>
      </c>
      <c r="D337" s="112">
        <f t="shared" si="170"/>
        <v>0.58761755202164945</v>
      </c>
      <c r="E337" s="112">
        <f t="shared" si="170"/>
        <v>0.58967654246441537</v>
      </c>
      <c r="F337" s="112">
        <f t="shared" si="170"/>
        <v>0.59176979833210686</v>
      </c>
      <c r="G337" s="112">
        <f t="shared" si="170"/>
        <v>0.59409446809970778</v>
      </c>
      <c r="H337" s="112">
        <f t="shared" si="170"/>
        <v>0.59662642330372095</v>
      </c>
      <c r="I337" s="112">
        <f t="shared" si="170"/>
        <v>0.59941424133414267</v>
      </c>
      <c r="J337" s="112">
        <f t="shared" si="170"/>
        <v>0.60265692661151449</v>
      </c>
      <c r="K337" s="112">
        <f t="shared" si="170"/>
        <v>0.60652368523768418</v>
      </c>
      <c r="L337" s="112">
        <f t="shared" si="170"/>
        <v>0.61105978678199457</v>
      </c>
      <c r="M337" s="112">
        <f t="shared" si="170"/>
        <v>0.62030691740680544</v>
      </c>
      <c r="N337" s="112">
        <f t="shared" si="170"/>
        <v>0.63554977351808684</v>
      </c>
      <c r="O337" s="112">
        <f t="shared" si="170"/>
        <v>0.65783392917802741</v>
      </c>
      <c r="P337" s="112">
        <f t="shared" si="170"/>
        <v>0.6848558718705462</v>
      </c>
      <c r="Q337" s="112">
        <f t="shared" si="170"/>
        <v>0.70918539092852362</v>
      </c>
      <c r="R337" s="112">
        <f t="shared" ref="R337:V337" si="171">IF(R318=0,"",R318/R299)</f>
        <v>0.72496984601585124</v>
      </c>
      <c r="S337" s="112">
        <f t="shared" si="171"/>
        <v>0.73966667804079322</v>
      </c>
      <c r="T337" s="112">
        <f t="shared" si="171"/>
        <v>0.75284253958724667</v>
      </c>
      <c r="U337" s="112">
        <f t="shared" si="171"/>
        <v>0.76406408323915442</v>
      </c>
      <c r="V337" s="112">
        <f t="shared" si="171"/>
        <v>0.77289796158044055</v>
      </c>
      <c r="W337" s="112">
        <f t="shared" ref="W337:Y337" si="172">IF(W318=0,"",W318/W299)</f>
        <v>0.77832773138424238</v>
      </c>
      <c r="X337" s="112">
        <f t="shared" si="172"/>
        <v>0.7817136152637213</v>
      </c>
      <c r="Y337" s="112">
        <f t="shared" si="172"/>
        <v>0.78342814398892691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0.65601677812178982</v>
      </c>
      <c r="D339" s="112">
        <f t="shared" si="176"/>
        <v>0.65716385950980305</v>
      </c>
      <c r="E339" s="112">
        <f t="shared" si="176"/>
        <v>0.65841962953345023</v>
      </c>
      <c r="F339" s="112">
        <f t="shared" si="176"/>
        <v>0.65969055102280838</v>
      </c>
      <c r="G339" s="112">
        <f t="shared" si="176"/>
        <v>0.66106241644979202</v>
      </c>
      <c r="H339" s="112">
        <f t="shared" si="176"/>
        <v>0.66252554168549571</v>
      </c>
      <c r="I339" s="112">
        <f t="shared" si="176"/>
        <v>0.66410217682505523</v>
      </c>
      <c r="J339" s="112">
        <f t="shared" si="176"/>
        <v>0.66588153800867722</v>
      </c>
      <c r="K339" s="112">
        <f t="shared" si="176"/>
        <v>0.66794244007492631</v>
      </c>
      <c r="L339" s="112">
        <f t="shared" si="176"/>
        <v>0.67031198100526046</v>
      </c>
      <c r="M339" s="112">
        <f t="shared" si="176"/>
        <v>0.674816763711933</v>
      </c>
      <c r="N339" s="112">
        <f t="shared" si="176"/>
        <v>0.68224474468541652</v>
      </c>
      <c r="O339" s="112">
        <f t="shared" si="176"/>
        <v>0.6935714500978144</v>
      </c>
      <c r="P339" s="112">
        <f t="shared" si="176"/>
        <v>0.70825987761795151</v>
      </c>
      <c r="Q339" s="112">
        <f t="shared" si="176"/>
        <v>0.72243108507278742</v>
      </c>
      <c r="R339" s="112">
        <f t="shared" ref="R339:V339" si="177">IF(R320=0,"",R320/R301)</f>
        <v>0.73202129886531464</v>
      </c>
      <c r="S339" s="112">
        <f t="shared" si="177"/>
        <v>0.74131256297808046</v>
      </c>
      <c r="T339" s="112">
        <f t="shared" si="177"/>
        <v>0.75053172191141404</v>
      </c>
      <c r="U339" s="112">
        <f t="shared" si="177"/>
        <v>0.75977145332137408</v>
      </c>
      <c r="V339" s="112">
        <f t="shared" si="177"/>
        <v>0.76884841835481654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0.92281563144216694</v>
      </c>
      <c r="D340" s="113">
        <f t="shared" si="179"/>
        <v>0.91128153009821378</v>
      </c>
      <c r="E340" s="113">
        <f t="shared" si="179"/>
        <v>0.92516551427728311</v>
      </c>
      <c r="F340" s="113">
        <f t="shared" si="179"/>
        <v>0.90919907138059197</v>
      </c>
      <c r="G340" s="113">
        <f t="shared" si="179"/>
        <v>0.92345380712646941</v>
      </c>
      <c r="H340" s="113">
        <f t="shared" si="179"/>
        <v>0.92564375805947519</v>
      </c>
      <c r="I340" s="113">
        <f t="shared" si="179"/>
        <v>0.93114188699961309</v>
      </c>
      <c r="J340" s="113">
        <f t="shared" si="179"/>
        <v>0.91495460193724143</v>
      </c>
      <c r="K340" s="113">
        <f t="shared" si="179"/>
        <v>0.93204577066232652</v>
      </c>
      <c r="L340" s="113">
        <f t="shared" si="179"/>
        <v>0.9358232878668209</v>
      </c>
      <c r="M340" s="113">
        <f t="shared" si="179"/>
        <v>0.92259346175127332</v>
      </c>
      <c r="N340" s="113">
        <f t="shared" si="179"/>
        <v>0.94466876940163158</v>
      </c>
      <c r="O340" s="113">
        <f t="shared" si="179"/>
        <v>0.95022643954213348</v>
      </c>
      <c r="P340" s="113">
        <f t="shared" si="179"/>
        <v>0.92303941994772809</v>
      </c>
      <c r="Q340" s="113">
        <f t="shared" si="179"/>
        <v>0.95222000467780554</v>
      </c>
      <c r="R340" s="113">
        <f t="shared" ref="R340:V340" si="180">IF(R321=0,"",R321/R302)</f>
        <v>0.95642891433129906</v>
      </c>
      <c r="S340" s="113">
        <f t="shared" si="180"/>
        <v>0.95450053873850904</v>
      </c>
      <c r="T340" s="113">
        <f t="shared" si="180"/>
        <v>0.96035519549708726</v>
      </c>
      <c r="U340" s="113">
        <f t="shared" si="180"/>
        <v>0.95517552286265106</v>
      </c>
      <c r="V340" s="113">
        <f t="shared" si="180"/>
        <v>0.95258743021745895</v>
      </c>
      <c r="W340" s="113">
        <f t="shared" ref="W340:Y340" si="181">IF(W321=0,"",W321/W302)</f>
        <v>0.94587132831650644</v>
      </c>
      <c r="X340" s="113">
        <f t="shared" si="181"/>
        <v>0.99751827377598268</v>
      </c>
      <c r="Y340" s="113">
        <f t="shared" si="181"/>
        <v>0.95833366634086714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0.65601677812178982</v>
      </c>
      <c r="D341" s="111">
        <f t="shared" si="182"/>
        <v>0.65716385950980305</v>
      </c>
      <c r="E341" s="111">
        <f t="shared" si="182"/>
        <v>0.65841962953345023</v>
      </c>
      <c r="F341" s="111">
        <f t="shared" si="182"/>
        <v>0.65969055102280838</v>
      </c>
      <c r="G341" s="111">
        <f t="shared" si="182"/>
        <v>0.66106241644979202</v>
      </c>
      <c r="H341" s="111">
        <f t="shared" si="182"/>
        <v>0.66252554168549582</v>
      </c>
      <c r="I341" s="111">
        <f t="shared" si="182"/>
        <v>0.66410217682505523</v>
      </c>
      <c r="J341" s="111">
        <f t="shared" si="182"/>
        <v>0.66588153800867722</v>
      </c>
      <c r="K341" s="111">
        <f t="shared" si="182"/>
        <v>0.66794244007492631</v>
      </c>
      <c r="L341" s="111">
        <f t="shared" si="182"/>
        <v>0.67031198100526046</v>
      </c>
      <c r="M341" s="111">
        <f t="shared" si="182"/>
        <v>0.674816763711933</v>
      </c>
      <c r="N341" s="111">
        <f t="shared" si="182"/>
        <v>0.68224474468541652</v>
      </c>
      <c r="O341" s="111">
        <f t="shared" si="182"/>
        <v>0.69357145009781429</v>
      </c>
      <c r="P341" s="111">
        <f t="shared" si="182"/>
        <v>0.70825987761795151</v>
      </c>
      <c r="Q341" s="111">
        <f t="shared" si="182"/>
        <v>0.72243108507278742</v>
      </c>
      <c r="R341" s="111">
        <f t="shared" ref="R341:V341" si="183">IF(R322=0,"",R322/R303)</f>
        <v>0.73202129886531464</v>
      </c>
      <c r="S341" s="111">
        <f t="shared" si="183"/>
        <v>0.74131256297808046</v>
      </c>
      <c r="T341" s="111">
        <f t="shared" si="183"/>
        <v>0.75053172191141404</v>
      </c>
      <c r="U341" s="111">
        <f t="shared" si="183"/>
        <v>0.75977145332137419</v>
      </c>
      <c r="V341" s="111">
        <f t="shared" si="183"/>
        <v>0.76884841835481654</v>
      </c>
      <c r="W341" s="111">
        <f t="shared" ref="W341:Y341" si="184">IF(W322=0,"",W322/W303)</f>
        <v>0.77713869870073582</v>
      </c>
      <c r="X341" s="111">
        <f t="shared" si="184"/>
        <v>0.78898993132146356</v>
      </c>
      <c r="Y341" s="111">
        <f t="shared" si="184"/>
        <v>0.80004641103718621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0.72069605736555542</v>
      </c>
      <c r="D343" s="124">
        <f t="shared" si="188"/>
        <v>0.71401205325940831</v>
      </c>
      <c r="E343" s="124">
        <f t="shared" si="188"/>
        <v>0.69933560576843656</v>
      </c>
      <c r="F343" s="124">
        <f t="shared" si="188"/>
        <v>0.71146129913177514</v>
      </c>
      <c r="G343" s="124">
        <f t="shared" si="188"/>
        <v>0.72458856019286044</v>
      </c>
      <c r="H343" s="124">
        <f t="shared" si="188"/>
        <v>0.73050231489888673</v>
      </c>
      <c r="I343" s="124">
        <f t="shared" si="188"/>
        <v>0.73012381298245244</v>
      </c>
      <c r="J343" s="124">
        <f t="shared" si="188"/>
        <v>0.68315517036855788</v>
      </c>
      <c r="K343" s="124">
        <f t="shared" si="188"/>
        <v>0.71468371071681136</v>
      </c>
      <c r="L343" s="124">
        <f t="shared" si="188"/>
        <v>0.71881337159669501</v>
      </c>
      <c r="M343" s="124">
        <f t="shared" si="188"/>
        <v>0.72551091016691982</v>
      </c>
      <c r="N343" s="124">
        <f t="shared" si="188"/>
        <v>0.71497297475580746</v>
      </c>
      <c r="O343" s="124">
        <f t="shared" si="188"/>
        <v>0.73663328906241843</v>
      </c>
      <c r="P343" s="124">
        <f t="shared" si="188"/>
        <v>0.71784068193433814</v>
      </c>
      <c r="Q343" s="124">
        <f t="shared" si="188"/>
        <v>0.74569126924254048</v>
      </c>
      <c r="R343" s="124">
        <f t="shared" ref="R343:V343" si="189">IF(R324=0,"",R324/R305)</f>
        <v>0.73534476496972345</v>
      </c>
      <c r="S343" s="124">
        <f t="shared" si="189"/>
        <v>0.77366111184918007</v>
      </c>
      <c r="T343" s="124">
        <f t="shared" si="189"/>
        <v>0.76728889107576836</v>
      </c>
      <c r="U343" s="124">
        <f t="shared" si="189"/>
        <v>0.78044313993050562</v>
      </c>
      <c r="V343" s="124">
        <f t="shared" si="189"/>
        <v>0.76866338639139342</v>
      </c>
      <c r="W343" s="124">
        <f t="shared" ref="W343:Y343" si="190">IF(W324=0,"",W324/W305)</f>
        <v>0.77198107866738197</v>
      </c>
      <c r="X343" s="124">
        <f t="shared" si="190"/>
        <v>0.73296795880768484</v>
      </c>
      <c r="Y343" s="124">
        <f t="shared" si="190"/>
        <v>0.77624645013037474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0.62270527288161981</v>
      </c>
      <c r="D344" s="111">
        <f t="shared" si="191"/>
        <v>0.6227992084693863</v>
      </c>
      <c r="E344" s="111">
        <f t="shared" si="191"/>
        <v>0.622893152518739</v>
      </c>
      <c r="F344" s="111">
        <f t="shared" si="191"/>
        <v>0.62298709772194449</v>
      </c>
      <c r="G344" s="111">
        <f t="shared" si="191"/>
        <v>0.6230810507177732</v>
      </c>
      <c r="H344" s="111">
        <f t="shared" si="191"/>
        <v>0.62317501069372427</v>
      </c>
      <c r="I344" s="111">
        <f t="shared" si="191"/>
        <v>0.62326897928559089</v>
      </c>
      <c r="J344" s="111">
        <f t="shared" si="191"/>
        <v>0.6233629631946408</v>
      </c>
      <c r="K344" s="111">
        <f t="shared" si="191"/>
        <v>0.62345696811871409</v>
      </c>
      <c r="L344" s="111">
        <f t="shared" si="191"/>
        <v>0.62355099558221661</v>
      </c>
      <c r="M344" s="111">
        <f t="shared" si="191"/>
        <v>0.62362240407424652</v>
      </c>
      <c r="N344" s="111">
        <f t="shared" si="191"/>
        <v>0.62366231806235206</v>
      </c>
      <c r="O344" s="111">
        <f t="shared" si="191"/>
        <v>0.62368617360455259</v>
      </c>
      <c r="P344" s="111">
        <f t="shared" si="191"/>
        <v>0.62375273855144764</v>
      </c>
      <c r="Q344" s="111">
        <f t="shared" si="191"/>
        <v>0.62402367343518139</v>
      </c>
      <c r="R344" s="111">
        <f t="shared" ref="R344:V344" si="192">IF(R325=0,"",R325/R306)</f>
        <v>0.624735351909951</v>
      </c>
      <c r="S344" s="111">
        <f t="shared" si="192"/>
        <v>0.62573925572176059</v>
      </c>
      <c r="T344" s="111">
        <f t="shared" si="192"/>
        <v>0.62684073504040327</v>
      </c>
      <c r="U344" s="111">
        <f t="shared" si="192"/>
        <v>0.62784514003567493</v>
      </c>
      <c r="V344" s="111">
        <f t="shared" si="192"/>
        <v>0.62855782087736956</v>
      </c>
      <c r="W344" s="111">
        <f t="shared" ref="W344:Y344" si="193">IF(W325=0,"",W325/W306)</f>
        <v>0.62890034070086209</v>
      </c>
      <c r="X344" s="111">
        <f t="shared" si="193"/>
        <v>0.62928243316401256</v>
      </c>
      <c r="Y344" s="111">
        <f t="shared" si="193"/>
        <v>0.62932064241032759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0.774964986503624</v>
      </c>
      <c r="D345" s="45">
        <f t="shared" si="194"/>
        <v>0.7761670978509766</v>
      </c>
      <c r="E345" s="45">
        <f t="shared" si="194"/>
        <v>0.77742588902644205</v>
      </c>
      <c r="F345" s="45">
        <f t="shared" si="194"/>
        <v>0.77869240926937766</v>
      </c>
      <c r="G345" s="45">
        <f t="shared" si="194"/>
        <v>0.78001112830015151</v>
      </c>
      <c r="H345" s="45">
        <f t="shared" si="194"/>
        <v>0.78137660359112227</v>
      </c>
      <c r="I345" s="45">
        <f t="shared" si="194"/>
        <v>0.78279979248268805</v>
      </c>
      <c r="J345" s="45">
        <f t="shared" si="194"/>
        <v>0.78432558333086722</v>
      </c>
      <c r="K345" s="45">
        <f t="shared" si="194"/>
        <v>0.7859921430453175</v>
      </c>
      <c r="L345" s="45">
        <f t="shared" si="194"/>
        <v>0.78780968283913588</v>
      </c>
      <c r="M345" s="45">
        <f t="shared" si="194"/>
        <v>0.7904083631086013</v>
      </c>
      <c r="N345" s="45">
        <f t="shared" si="194"/>
        <v>0.79396758452922045</v>
      </c>
      <c r="O345" s="45">
        <f t="shared" si="194"/>
        <v>0.79891276650379162</v>
      </c>
      <c r="P345" s="45">
        <f t="shared" si="194"/>
        <v>0.80545256416801725</v>
      </c>
      <c r="Q345" s="45">
        <f t="shared" si="194"/>
        <v>0.81391512613252648</v>
      </c>
      <c r="R345" s="45">
        <f t="shared" ref="R345:V345" si="195">IF(R326=0,"",R326/R307)</f>
        <v>0.8254306497057633</v>
      </c>
      <c r="S345" s="45">
        <f t="shared" si="195"/>
        <v>0.83984032883014592</v>
      </c>
      <c r="T345" s="45">
        <f t="shared" si="195"/>
        <v>0.85535313970152504</v>
      </c>
      <c r="U345" s="45">
        <f t="shared" si="195"/>
        <v>0.87017805851579333</v>
      </c>
      <c r="V345" s="45">
        <f t="shared" si="195"/>
        <v>0.88252406146882412</v>
      </c>
      <c r="W345" s="45">
        <f t="shared" ref="W345:Y345" si="196">IF(W326=0,"",W326/W307)</f>
        <v>0.891768865156502</v>
      </c>
      <c r="X345" s="45">
        <f t="shared" si="196"/>
        <v>0.89893297027690044</v>
      </c>
      <c r="Y345" s="45">
        <f t="shared" si="196"/>
        <v>0.90528606878351603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34.16453036011945</v>
      </c>
      <c r="D347" s="117">
        <f t="shared" si="197"/>
        <v>21.812817724066271</v>
      </c>
      <c r="E347" s="117">
        <f t="shared" si="197"/>
        <v>23.493307515144256</v>
      </c>
      <c r="F347" s="117">
        <f t="shared" si="197"/>
        <v>36.960733977986273</v>
      </c>
      <c r="G347" s="117">
        <f t="shared" si="197"/>
        <v>66.427592142891285</v>
      </c>
      <c r="H347" s="117">
        <f t="shared" si="197"/>
        <v>68.447512751793099</v>
      </c>
      <c r="I347" s="117">
        <f t="shared" si="197"/>
        <v>73.485859460558245</v>
      </c>
      <c r="J347" s="117">
        <f t="shared" si="197"/>
        <v>98.497656940252512</v>
      </c>
      <c r="K347" s="117">
        <f t="shared" si="197"/>
        <v>65.869167690098124</v>
      </c>
      <c r="L347" s="117">
        <f t="shared" si="197"/>
        <v>52.907880376137548</v>
      </c>
      <c r="M347" s="117">
        <f t="shared" si="197"/>
        <v>51.053040446857018</v>
      </c>
      <c r="N347" s="117">
        <f t="shared" si="197"/>
        <v>60.123491794962099</v>
      </c>
      <c r="O347" s="117">
        <f t="shared" si="197"/>
        <v>57.781306694569473</v>
      </c>
      <c r="P347" s="117">
        <f t="shared" si="197"/>
        <v>24.397913651327229</v>
      </c>
      <c r="Q347" s="117">
        <f t="shared" si="197"/>
        <v>20.030370521185322</v>
      </c>
      <c r="R347" s="117">
        <f t="shared" ref="R347:V347" si="198">R348+R351+R353+R362</f>
        <v>24.072388695673844</v>
      </c>
      <c r="S347" s="117">
        <f t="shared" si="198"/>
        <v>23.499843461711468</v>
      </c>
      <c r="T347" s="117">
        <f t="shared" si="198"/>
        <v>27.342801909201523</v>
      </c>
      <c r="U347" s="117">
        <f t="shared" si="198"/>
        <v>31.513735955448116</v>
      </c>
      <c r="V347" s="117">
        <f t="shared" si="198"/>
        <v>24.26702148906271</v>
      </c>
      <c r="W347" s="117">
        <f t="shared" ref="W347:Y347" si="199">W348+W351+W353+W362</f>
        <v>22.3657582272455</v>
      </c>
      <c r="X347" s="117">
        <f t="shared" si="199"/>
        <v>32.178072208843282</v>
      </c>
      <c r="Y347" s="117">
        <f t="shared" si="199"/>
        <v>32.945197410693503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30.388634094471193</v>
      </c>
      <c r="D348" s="122">
        <f t="shared" si="200"/>
        <v>19.717525150808306</v>
      </c>
      <c r="E348" s="122">
        <f t="shared" si="200"/>
        <v>21.137118262814589</v>
      </c>
      <c r="F348" s="122">
        <f t="shared" si="200"/>
        <v>32.466163142223735</v>
      </c>
      <c r="G348" s="122">
        <f t="shared" si="200"/>
        <v>62.514131642972032</v>
      </c>
      <c r="H348" s="122">
        <f t="shared" si="200"/>
        <v>64.567245895130554</v>
      </c>
      <c r="I348" s="122">
        <f t="shared" si="200"/>
        <v>70.515812458127684</v>
      </c>
      <c r="J348" s="122">
        <f t="shared" si="200"/>
        <v>91.285418262344564</v>
      </c>
      <c r="K348" s="122">
        <f t="shared" si="200"/>
        <v>61.034599042263864</v>
      </c>
      <c r="L348" s="122">
        <f t="shared" si="200"/>
        <v>49.366602382266372</v>
      </c>
      <c r="M348" s="122">
        <f t="shared" si="200"/>
        <v>46.487273372795947</v>
      </c>
      <c r="N348" s="122">
        <f t="shared" si="200"/>
        <v>56.358081534849759</v>
      </c>
      <c r="O348" s="122">
        <f t="shared" si="200"/>
        <v>55.019937224128967</v>
      </c>
      <c r="P348" s="122">
        <f t="shared" si="200"/>
        <v>23.063378359206745</v>
      </c>
      <c r="Q348" s="122">
        <f t="shared" si="200"/>
        <v>18.810049635768262</v>
      </c>
      <c r="R348" s="122">
        <f t="shared" ref="R348:V348" si="201">SUM(R349:R350)</f>
        <v>21.949244697756235</v>
      </c>
      <c r="S348" s="122">
        <f t="shared" si="201"/>
        <v>21.547923561580632</v>
      </c>
      <c r="T348" s="122">
        <f t="shared" si="201"/>
        <v>24.828716122765446</v>
      </c>
      <c r="U348" s="122">
        <f t="shared" si="201"/>
        <v>28.823958019790158</v>
      </c>
      <c r="V348" s="122">
        <f t="shared" si="201"/>
        <v>21.750964118263866</v>
      </c>
      <c r="W348" s="122">
        <f t="shared" ref="W348:Y348" si="202">SUM(W349:W350)</f>
        <v>20.121395929078865</v>
      </c>
      <c r="X348" s="122">
        <f t="shared" si="202"/>
        <v>27.822390538896521</v>
      </c>
      <c r="Y348" s="122">
        <f t="shared" si="202"/>
        <v>28.990114223525676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30.388634094471193</v>
      </c>
      <c r="D349" s="98">
        <v>19.717525150808306</v>
      </c>
      <c r="E349" s="98">
        <v>21.137118262814589</v>
      </c>
      <c r="F349" s="98">
        <v>32.466163142223735</v>
      </c>
      <c r="G349" s="98">
        <v>62.514131642972032</v>
      </c>
      <c r="H349" s="98">
        <v>64.567245895130554</v>
      </c>
      <c r="I349" s="98">
        <v>70.515812458127684</v>
      </c>
      <c r="J349" s="98">
        <v>91.285418262344564</v>
      </c>
      <c r="K349" s="98">
        <v>61.034599042263864</v>
      </c>
      <c r="L349" s="98">
        <v>49.366602382266372</v>
      </c>
      <c r="M349" s="98">
        <v>46.487273372795947</v>
      </c>
      <c r="N349" s="98">
        <v>56.358081534849759</v>
      </c>
      <c r="O349" s="98">
        <v>55.019937224128967</v>
      </c>
      <c r="P349" s="98">
        <v>23.063378359206745</v>
      </c>
      <c r="Q349" s="98">
        <v>18.810049635768262</v>
      </c>
      <c r="R349" s="98">
        <v>21.949244697756235</v>
      </c>
      <c r="S349" s="98">
        <v>21.547923561580632</v>
      </c>
      <c r="T349" s="98">
        <v>24.828716122765446</v>
      </c>
      <c r="U349" s="98">
        <v>28.823958019790158</v>
      </c>
      <c r="V349" s="98">
        <v>21.750964118263866</v>
      </c>
      <c r="W349" s="98">
        <v>20.121395929078865</v>
      </c>
      <c r="X349" s="98">
        <v>27.822390538896521</v>
      </c>
      <c r="Y349" s="98">
        <v>28.990114223525676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2.7332744963621249</v>
      </c>
      <c r="D353" s="122">
        <v>1.3140177817616057</v>
      </c>
      <c r="E353" s="122">
        <v>1.4668248698322965</v>
      </c>
      <c r="F353" s="122">
        <v>3.0997948552190309</v>
      </c>
      <c r="G353" s="122">
        <v>2.2992899881082383</v>
      </c>
      <c r="H353" s="122">
        <v>2.1464254986372735</v>
      </c>
      <c r="I353" s="122">
        <v>1.1637428628637976</v>
      </c>
      <c r="J353" s="122">
        <v>3.2936163164203429</v>
      </c>
      <c r="K353" s="122">
        <v>3.0446888966359609</v>
      </c>
      <c r="L353" s="122">
        <v>2.2373727730717481</v>
      </c>
      <c r="M353" s="122">
        <v>3.2285065333256124</v>
      </c>
      <c r="N353" s="122">
        <v>2.1063136341494588</v>
      </c>
      <c r="O353" s="122">
        <v>1.4192606340294289</v>
      </c>
      <c r="P353" s="122">
        <v>0.46836984593176262</v>
      </c>
      <c r="Q353" s="122">
        <v>0.67980785280271405</v>
      </c>
      <c r="R353" s="122">
        <v>1.3117579206641921</v>
      </c>
      <c r="S353" s="122">
        <v>1.3416782937625662</v>
      </c>
      <c r="T353" s="122">
        <v>1.5365292107061199</v>
      </c>
      <c r="U353" s="122">
        <v>1.5803210190172168</v>
      </c>
      <c r="V353" s="122">
        <v>1.3776033999805875</v>
      </c>
      <c r="W353" s="122">
        <v>1.2423167767925054</v>
      </c>
      <c r="X353" s="122">
        <v>2.3575543066773452</v>
      </c>
      <c r="Y353" s="122">
        <v>2.1186394100782588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2.733126248551776</v>
      </c>
      <c r="D354" s="98">
        <v>1.3139326377757721</v>
      </c>
      <c r="E354" s="98">
        <v>1.4667550285667637</v>
      </c>
      <c r="F354" s="98">
        <v>3.0995019507599233</v>
      </c>
      <c r="G354" s="98">
        <v>2.2989207612075528</v>
      </c>
      <c r="H354" s="98">
        <v>2.1461463787291724</v>
      </c>
      <c r="I354" s="98">
        <v>1.16327670172122</v>
      </c>
      <c r="J354" s="98">
        <v>3.2920165039456983</v>
      </c>
      <c r="K354" s="98">
        <v>3.0436902266212971</v>
      </c>
      <c r="L354" s="98">
        <v>2.2360043245892491</v>
      </c>
      <c r="M354" s="98">
        <v>3.2274859745719695</v>
      </c>
      <c r="N354" s="98">
        <v>2.1053814269589877</v>
      </c>
      <c r="O354" s="98">
        <v>1.4185355312577881</v>
      </c>
      <c r="P354" s="98">
        <v>0.46803450459865792</v>
      </c>
      <c r="Q354" s="98">
        <v>0.67933862970808534</v>
      </c>
      <c r="R354" s="98">
        <v>1.3110194574598149</v>
      </c>
      <c r="S354" s="98">
        <v>1.3408209529729203</v>
      </c>
      <c r="T354" s="98">
        <v>1.5356291309014225</v>
      </c>
      <c r="U354" s="98">
        <v>1.5793296199656224</v>
      </c>
      <c r="V354" s="98">
        <v>1.3762744107440923</v>
      </c>
      <c r="W354" s="98">
        <v>1.2366435189508789</v>
      </c>
      <c r="X354" s="98">
        <v>2.344458703263899</v>
      </c>
      <c r="Y354" s="98">
        <v>2.1171189333445177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1.4824781034903322E-4</v>
      </c>
      <c r="D355" s="98">
        <v>8.5143985833551736E-5</v>
      </c>
      <c r="E355" s="98">
        <v>6.9841265532882192E-5</v>
      </c>
      <c r="F355" s="98">
        <v>2.9290445910755891E-4</v>
      </c>
      <c r="G355" s="98">
        <v>3.6922690068535644E-4</v>
      </c>
      <c r="H355" s="98">
        <v>2.7911990810128962E-4</v>
      </c>
      <c r="I355" s="98">
        <v>4.6616114257749309E-4</v>
      </c>
      <c r="J355" s="98">
        <v>1.5998124746445231E-3</v>
      </c>
      <c r="K355" s="98">
        <v>9.9867001466398802E-4</v>
      </c>
      <c r="L355" s="98">
        <v>1.3684484824987814E-3</v>
      </c>
      <c r="M355" s="98">
        <v>1.0205587536429822E-3</v>
      </c>
      <c r="N355" s="98">
        <v>9.3220719047104193E-4</v>
      </c>
      <c r="O355" s="98">
        <v>7.2510277164092296E-4</v>
      </c>
      <c r="P355" s="98">
        <v>3.3534133310467922E-4</v>
      </c>
      <c r="Q355" s="98">
        <v>4.6922309462873654E-4</v>
      </c>
      <c r="R355" s="98">
        <v>7.3846320437726746E-4</v>
      </c>
      <c r="S355" s="98">
        <v>8.5734078964587099E-4</v>
      </c>
      <c r="T355" s="98">
        <v>9.0007980469739566E-4</v>
      </c>
      <c r="U355" s="98">
        <v>9.9139905159449605E-4</v>
      </c>
      <c r="V355" s="98">
        <v>1.3289892364952446E-3</v>
      </c>
      <c r="W355" s="98">
        <v>5.6732578416266097E-3</v>
      </c>
      <c r="X355" s="98">
        <v>1.309560341344619E-2</v>
      </c>
      <c r="Y355" s="98">
        <v>1.5204767337410234E-3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1.4824781034903322E-4</v>
      </c>
      <c r="D356" s="101">
        <v>8.5143985833551736E-5</v>
      </c>
      <c r="E356" s="101">
        <v>6.9841265532882192E-5</v>
      </c>
      <c r="F356" s="101">
        <v>2.9290445910755891E-4</v>
      </c>
      <c r="G356" s="101">
        <v>3.6922690068535644E-4</v>
      </c>
      <c r="H356" s="101">
        <v>2.7911990810128962E-4</v>
      </c>
      <c r="I356" s="101">
        <v>4.6616114257749309E-4</v>
      </c>
      <c r="J356" s="101">
        <v>1.5998124746445231E-3</v>
      </c>
      <c r="K356" s="101">
        <v>9.9867001466398802E-4</v>
      </c>
      <c r="L356" s="101">
        <v>1.3684484824987814E-3</v>
      </c>
      <c r="M356" s="101">
        <v>1.0205587536429822E-3</v>
      </c>
      <c r="N356" s="101">
        <v>9.3220719047104193E-4</v>
      </c>
      <c r="O356" s="101">
        <v>7.2510277164092296E-4</v>
      </c>
      <c r="P356" s="101">
        <v>3.3534133310467922E-4</v>
      </c>
      <c r="Q356" s="101">
        <v>4.6922309462873654E-4</v>
      </c>
      <c r="R356" s="101">
        <v>7.3846320437726746E-4</v>
      </c>
      <c r="S356" s="101">
        <v>8.5734078964587099E-4</v>
      </c>
      <c r="T356" s="101">
        <v>9.0007980469739566E-4</v>
      </c>
      <c r="U356" s="101">
        <v>9.9139905159449605E-4</v>
      </c>
      <c r="V356" s="101">
        <v>1.3289892364952446E-3</v>
      </c>
      <c r="W356" s="101">
        <v>5.6732578416266097E-3</v>
      </c>
      <c r="X356" s="101">
        <v>1.309560341344619E-2</v>
      </c>
      <c r="Y356" s="101">
        <v>1.5204767337410234E-3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1.0426217692861313</v>
      </c>
      <c r="D362" s="122">
        <v>0.78127479149635648</v>
      </c>
      <c r="E362" s="122">
        <v>0.88936438249736793</v>
      </c>
      <c r="F362" s="122">
        <v>1.3947759805435043</v>
      </c>
      <c r="G362" s="122">
        <v>1.6141705118110177</v>
      </c>
      <c r="H362" s="122">
        <v>1.7338413580252772</v>
      </c>
      <c r="I362" s="122">
        <v>1.8063041395667565</v>
      </c>
      <c r="J362" s="122">
        <v>3.9186223614876043</v>
      </c>
      <c r="K362" s="122">
        <v>1.789879751198298</v>
      </c>
      <c r="L362" s="122">
        <v>1.3039052207994317</v>
      </c>
      <c r="M362" s="122">
        <v>1.3372605407354576</v>
      </c>
      <c r="N362" s="122">
        <v>1.6590966259628832</v>
      </c>
      <c r="O362" s="122">
        <v>1.3421088364110816</v>
      </c>
      <c r="P362" s="122">
        <v>0.86616544618872526</v>
      </c>
      <c r="Q362" s="122">
        <v>0.54051303261434425</v>
      </c>
      <c r="R362" s="122">
        <v>0.81138607725341538</v>
      </c>
      <c r="S362" s="122">
        <v>0.61024160636826963</v>
      </c>
      <c r="T362" s="122">
        <v>0.97755657572995514</v>
      </c>
      <c r="U362" s="122">
        <v>1.1094569166407404</v>
      </c>
      <c r="V362" s="122">
        <v>1.1384539708182593</v>
      </c>
      <c r="W362" s="122">
        <v>1.0020455213741282</v>
      </c>
      <c r="X362" s="122">
        <v>1.9981273632694188</v>
      </c>
      <c r="Y362" s="122">
        <v>1.8364437770895699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1.0426217692861313</v>
      </c>
      <c r="D363" s="98">
        <v>0.78127479149635648</v>
      </c>
      <c r="E363" s="98">
        <v>0.88936438249736793</v>
      </c>
      <c r="F363" s="98">
        <v>1.3947759805435043</v>
      </c>
      <c r="G363" s="98">
        <v>1.6141705118110177</v>
      </c>
      <c r="H363" s="98">
        <v>1.7338413580252772</v>
      </c>
      <c r="I363" s="98">
        <v>1.8063041395667565</v>
      </c>
      <c r="J363" s="98">
        <v>3.9186223614876043</v>
      </c>
      <c r="K363" s="98">
        <v>1.789879751198298</v>
      </c>
      <c r="L363" s="98">
        <v>1.3039052207994317</v>
      </c>
      <c r="M363" s="98">
        <v>1.3372605407354576</v>
      </c>
      <c r="N363" s="98">
        <v>1.6590966259628832</v>
      </c>
      <c r="O363" s="98">
        <v>1.3421088364110816</v>
      </c>
      <c r="P363" s="98">
        <v>0.86616544618872526</v>
      </c>
      <c r="Q363" s="98">
        <v>0.54051303261434425</v>
      </c>
      <c r="R363" s="98">
        <v>0.81138607725341538</v>
      </c>
      <c r="S363" s="98">
        <v>0.61024160636826963</v>
      </c>
      <c r="T363" s="98">
        <v>0.97755657572995514</v>
      </c>
      <c r="U363" s="98">
        <v>1.1094569166407404</v>
      </c>
      <c r="V363" s="98">
        <v>1.1384539708182593</v>
      </c>
      <c r="W363" s="98">
        <v>1.0020455213741282</v>
      </c>
      <c r="X363" s="98">
        <v>1.9981273632694188</v>
      </c>
      <c r="Y363" s="98">
        <v>1.8364437770895699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12071.846223567381</v>
      </c>
      <c r="D366" s="117">
        <f t="shared" si="204"/>
        <v>12210.857016097689</v>
      </c>
      <c r="E366" s="117">
        <f t="shared" si="204"/>
        <v>13550.331109573759</v>
      </c>
      <c r="F366" s="117">
        <f t="shared" si="204"/>
        <v>12863.353277724353</v>
      </c>
      <c r="G366" s="117">
        <f t="shared" si="204"/>
        <v>13814.525113764952</v>
      </c>
      <c r="H366" s="117">
        <f t="shared" si="204"/>
        <v>12791.661672363367</v>
      </c>
      <c r="I366" s="117">
        <f t="shared" si="204"/>
        <v>12363.758743214907</v>
      </c>
      <c r="J366" s="117">
        <f t="shared" si="204"/>
        <v>13494.719511729707</v>
      </c>
      <c r="K366" s="117">
        <f t="shared" si="204"/>
        <v>12915.737765107462</v>
      </c>
      <c r="L366" s="117">
        <f t="shared" si="204"/>
        <v>12858.547723985354</v>
      </c>
      <c r="M366" s="117">
        <f t="shared" si="204"/>
        <v>11518.956059535962</v>
      </c>
      <c r="N366" s="117">
        <f t="shared" si="204"/>
        <v>11539.328140365029</v>
      </c>
      <c r="O366" s="117">
        <f t="shared" si="204"/>
        <v>11212.749075915717</v>
      </c>
      <c r="P366" s="117">
        <f t="shared" si="204"/>
        <v>9383.5079895347681</v>
      </c>
      <c r="Q366" s="117">
        <f t="shared" si="204"/>
        <v>9147.0007888479013</v>
      </c>
      <c r="R366" s="117">
        <f t="shared" ref="R366:V366" si="205">R367+R370+R372+R381</f>
        <v>9124.9237352034124</v>
      </c>
      <c r="S366" s="117">
        <f t="shared" si="205"/>
        <v>9118.137520760969</v>
      </c>
      <c r="T366" s="117">
        <f t="shared" si="205"/>
        <v>8528.8305673252125</v>
      </c>
      <c r="U366" s="117">
        <f t="shared" si="205"/>
        <v>8250.8038333477725</v>
      </c>
      <c r="V366" s="117">
        <f t="shared" si="205"/>
        <v>7736.079606805436</v>
      </c>
      <c r="W366" s="117">
        <f t="shared" ref="W366:Y366" si="206">W367+W370+W372+W381</f>
        <v>7428.4257692112506</v>
      </c>
      <c r="X366" s="117">
        <f t="shared" si="206"/>
        <v>6006.0183903367615</v>
      </c>
      <c r="Y366" s="117">
        <f t="shared" si="206"/>
        <v>5106.4084013787715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9232.0294158622964</v>
      </c>
      <c r="D367" s="122">
        <f t="shared" si="207"/>
        <v>9255.3819376184274</v>
      </c>
      <c r="E367" s="122">
        <f t="shared" si="207"/>
        <v>10390.491758506239</v>
      </c>
      <c r="F367" s="122">
        <f t="shared" si="207"/>
        <v>9813.982473927661</v>
      </c>
      <c r="G367" s="122">
        <f t="shared" si="207"/>
        <v>11146.364718045455</v>
      </c>
      <c r="H367" s="122">
        <f t="shared" si="207"/>
        <v>10097.083022251534</v>
      </c>
      <c r="I367" s="122">
        <f t="shared" si="207"/>
        <v>9903.0643763665867</v>
      </c>
      <c r="J367" s="122">
        <f t="shared" si="207"/>
        <v>11067.732800813861</v>
      </c>
      <c r="K367" s="122">
        <f t="shared" si="207"/>
        <v>10578.333794020067</v>
      </c>
      <c r="L367" s="122">
        <f t="shared" si="207"/>
        <v>10604.2891548393</v>
      </c>
      <c r="M367" s="122">
        <f t="shared" si="207"/>
        <v>9005.0915133855051</v>
      </c>
      <c r="N367" s="122">
        <f t="shared" si="207"/>
        <v>9220.4735904246172</v>
      </c>
      <c r="O367" s="122">
        <f t="shared" si="207"/>
        <v>9029.1232729909625</v>
      </c>
      <c r="P367" s="122">
        <f t="shared" si="207"/>
        <v>7378.454310649764</v>
      </c>
      <c r="Q367" s="122">
        <f t="shared" si="207"/>
        <v>7165.8567988894902</v>
      </c>
      <c r="R367" s="122">
        <f t="shared" ref="R367:V367" si="208">SUM(R368:R369)</f>
        <v>7121.9421735774831</v>
      </c>
      <c r="S367" s="122">
        <f t="shared" si="208"/>
        <v>7024.3112121961267</v>
      </c>
      <c r="T367" s="122">
        <f t="shared" si="208"/>
        <v>6390.3961934781864</v>
      </c>
      <c r="U367" s="122">
        <f t="shared" si="208"/>
        <v>6198.6653382174673</v>
      </c>
      <c r="V367" s="122">
        <f t="shared" si="208"/>
        <v>5763.4662469692294</v>
      </c>
      <c r="W367" s="122">
        <f t="shared" ref="W367:Y367" si="209">SUM(W368:W369)</f>
        <v>5794.3438686584968</v>
      </c>
      <c r="X367" s="122">
        <f t="shared" si="209"/>
        <v>4669.8374782674055</v>
      </c>
      <c r="Y367" s="122">
        <f t="shared" si="209"/>
        <v>3825.9649331572068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9113.4507174767914</v>
      </c>
      <c r="D368" s="98">
        <v>9136.8593204920726</v>
      </c>
      <c r="E368" s="98">
        <v>10269.227777832475</v>
      </c>
      <c r="F368" s="98">
        <v>9691.5987754340895</v>
      </c>
      <c r="G368" s="98">
        <v>11007.947110930098</v>
      </c>
      <c r="H368" s="98">
        <v>9974.2732014890007</v>
      </c>
      <c r="I368" s="98">
        <v>9785.4410016085876</v>
      </c>
      <c r="J368" s="98">
        <v>10940.78847029488</v>
      </c>
      <c r="K368" s="98">
        <v>10457.537220092774</v>
      </c>
      <c r="L368" s="98">
        <v>10477.838176530313</v>
      </c>
      <c r="M368" s="98">
        <v>8894.9235889850897</v>
      </c>
      <c r="N368" s="98">
        <v>9111.5581059425458</v>
      </c>
      <c r="O368" s="98">
        <v>8910.2696127790896</v>
      </c>
      <c r="P368" s="98">
        <v>7273.3880131280312</v>
      </c>
      <c r="Q368" s="98">
        <v>7070.1237893725765</v>
      </c>
      <c r="R368" s="98">
        <v>7025.7109338292739</v>
      </c>
      <c r="S368" s="98">
        <v>6929.4991011688171</v>
      </c>
      <c r="T368" s="98">
        <v>6304.8317962576039</v>
      </c>
      <c r="U368" s="98">
        <v>6115.1012968493424</v>
      </c>
      <c r="V368" s="98">
        <v>5685.9700107429653</v>
      </c>
      <c r="W368" s="98">
        <v>5694.8744254884114</v>
      </c>
      <c r="X368" s="98">
        <v>4586.5513813704456</v>
      </c>
      <c r="Y368" s="98">
        <v>3760.8240114724931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118.57869838550465</v>
      </c>
      <c r="D369" s="98">
        <v>118.52261712635433</v>
      </c>
      <c r="E369" s="98">
        <v>121.26398067376438</v>
      </c>
      <c r="F369" s="98">
        <v>122.38369849357144</v>
      </c>
      <c r="G369" s="98">
        <v>138.41760711535764</v>
      </c>
      <c r="H369" s="98">
        <v>122.8098207625336</v>
      </c>
      <c r="I369" s="98">
        <v>117.62337475799887</v>
      </c>
      <c r="J369" s="98">
        <v>126.94433051898105</v>
      </c>
      <c r="K369" s="98">
        <v>120.79657392729337</v>
      </c>
      <c r="L369" s="98">
        <v>126.45097830898735</v>
      </c>
      <c r="M369" s="98">
        <v>110.16792440041596</v>
      </c>
      <c r="N369" s="98">
        <v>108.91548448207078</v>
      </c>
      <c r="O369" s="98">
        <v>118.85366021187269</v>
      </c>
      <c r="P369" s="98">
        <v>105.06629752173249</v>
      </c>
      <c r="Q369" s="98">
        <v>95.733009516913967</v>
      </c>
      <c r="R369" s="98">
        <v>96.231239748208949</v>
      </c>
      <c r="S369" s="98">
        <v>94.812111027309342</v>
      </c>
      <c r="T369" s="98">
        <v>85.564397220582478</v>
      </c>
      <c r="U369" s="98">
        <v>83.564041368125046</v>
      </c>
      <c r="V369" s="98">
        <v>77.496236226264031</v>
      </c>
      <c r="W369" s="98">
        <v>99.469443170085256</v>
      </c>
      <c r="X369" s="98">
        <v>83.286096896959705</v>
      </c>
      <c r="Y369" s="98">
        <v>65.140921684713689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85.691570529530324</v>
      </c>
      <c r="D370" s="122">
        <f t="shared" si="210"/>
        <v>166.1064130807666</v>
      </c>
      <c r="E370" s="122">
        <f t="shared" si="210"/>
        <v>485.10968030782851</v>
      </c>
      <c r="F370" s="122">
        <f t="shared" si="210"/>
        <v>96.466327163534089</v>
      </c>
      <c r="G370" s="122">
        <f t="shared" si="210"/>
        <v>89.684411102139919</v>
      </c>
      <c r="H370" s="122">
        <f t="shared" si="210"/>
        <v>125.82593987533383</v>
      </c>
      <c r="I370" s="122">
        <f t="shared" si="210"/>
        <v>134.90211835246853</v>
      </c>
      <c r="J370" s="122">
        <f t="shared" si="210"/>
        <v>176.76142807478905</v>
      </c>
      <c r="K370" s="122">
        <f t="shared" si="210"/>
        <v>132.72542261050029</v>
      </c>
      <c r="L370" s="122">
        <f t="shared" si="210"/>
        <v>58.884220166915831</v>
      </c>
      <c r="M370" s="122">
        <f t="shared" si="210"/>
        <v>64.935923296383194</v>
      </c>
      <c r="N370" s="122">
        <f t="shared" si="210"/>
        <v>149.70988668781098</v>
      </c>
      <c r="O370" s="122">
        <f t="shared" si="210"/>
        <v>98.96302863909618</v>
      </c>
      <c r="P370" s="122">
        <f t="shared" si="210"/>
        <v>20.010945178739824</v>
      </c>
      <c r="Q370" s="122">
        <f t="shared" si="210"/>
        <v>36.122971455230569</v>
      </c>
      <c r="R370" s="122">
        <f t="shared" si="210"/>
        <v>79.136881464178245</v>
      </c>
      <c r="S370" s="122">
        <f t="shared" si="210"/>
        <v>111.09857856414965</v>
      </c>
      <c r="T370" s="122">
        <f t="shared" si="210"/>
        <v>155.502472244985</v>
      </c>
      <c r="U370" s="122">
        <f t="shared" si="210"/>
        <v>115.03190310223519</v>
      </c>
      <c r="V370" s="122">
        <f t="shared" si="210"/>
        <v>64.106270445938023</v>
      </c>
      <c r="W370" s="122">
        <f t="shared" si="210"/>
        <v>19.10278438923854</v>
      </c>
      <c r="X370" s="122">
        <f t="shared" si="210"/>
        <v>45.783648178818758</v>
      </c>
      <c r="Y370" s="122">
        <f t="shared" si="210"/>
        <v>20.135913339188246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85.691570529530324</v>
      </c>
      <c r="D371" s="98">
        <f>RES_hhdet_in_fech!D29</f>
        <v>166.1064130807666</v>
      </c>
      <c r="E371" s="98">
        <f>RES_hhdet_in_fech!E29</f>
        <v>485.10968030782851</v>
      </c>
      <c r="F371" s="98">
        <f>RES_hhdet_in_fech!F29</f>
        <v>96.466327163534089</v>
      </c>
      <c r="G371" s="98">
        <f>RES_hhdet_in_fech!G29</f>
        <v>89.684411102139919</v>
      </c>
      <c r="H371" s="98">
        <f>RES_hhdet_in_fech!H29</f>
        <v>125.82593987533383</v>
      </c>
      <c r="I371" s="98">
        <f>RES_hhdet_in_fech!I29</f>
        <v>134.90211835246853</v>
      </c>
      <c r="J371" s="98">
        <f>RES_hhdet_in_fech!J29</f>
        <v>176.76142807478905</v>
      </c>
      <c r="K371" s="98">
        <f>RES_hhdet_in_fech!K29</f>
        <v>132.72542261050029</v>
      </c>
      <c r="L371" s="98">
        <f>RES_hhdet_in_fech!L29</f>
        <v>58.884220166915831</v>
      </c>
      <c r="M371" s="98">
        <f>RES_hhdet_in_fech!M29</f>
        <v>64.935923296383194</v>
      </c>
      <c r="N371" s="98">
        <f>RES_hhdet_in_fech!N29</f>
        <v>149.70988668781098</v>
      </c>
      <c r="O371" s="98">
        <f>RES_hhdet_in_fech!O29</f>
        <v>98.96302863909618</v>
      </c>
      <c r="P371" s="98">
        <f>RES_hhdet_in_fech!P29</f>
        <v>20.010945178739824</v>
      </c>
      <c r="Q371" s="98">
        <f>RES_hhdet_in_fech!Q29</f>
        <v>36.122971455230569</v>
      </c>
      <c r="R371" s="98">
        <f>RES_hhdet_in_fech!R29</f>
        <v>79.136881464178245</v>
      </c>
      <c r="S371" s="98">
        <f>RES_hhdet_in_fech!S29</f>
        <v>111.09857856414965</v>
      </c>
      <c r="T371" s="98">
        <f>RES_hhdet_in_fech!T29</f>
        <v>155.502472244985</v>
      </c>
      <c r="U371" s="98">
        <f>RES_hhdet_in_fech!U29</f>
        <v>115.03190310223519</v>
      </c>
      <c r="V371" s="98">
        <f>RES_hhdet_in_fech!V29</f>
        <v>64.106270445938023</v>
      </c>
      <c r="W371" s="98">
        <f>RES_hhdet_in_fech!W29</f>
        <v>19.10278438923854</v>
      </c>
      <c r="X371" s="98">
        <f>RES_hhdet_in_fech!X29</f>
        <v>45.783648178818758</v>
      </c>
      <c r="Y371" s="98">
        <f>RES_hhdet_in_fech!Y29</f>
        <v>20.135913339188246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1876.8573852020763</v>
      </c>
      <c r="D372" s="122">
        <v>1896.050007196251</v>
      </c>
      <c r="E372" s="122">
        <v>1819.6723307535137</v>
      </c>
      <c r="F372" s="122">
        <v>1988.6269064832316</v>
      </c>
      <c r="G372" s="122">
        <v>1773.6590904329289</v>
      </c>
      <c r="H372" s="122">
        <v>1735.8565544247804</v>
      </c>
      <c r="I372" s="122">
        <v>1566.6612514940325</v>
      </c>
      <c r="J372" s="122">
        <v>1502.9990087852459</v>
      </c>
      <c r="K372" s="122">
        <v>1505.6681245729924</v>
      </c>
      <c r="L372" s="122">
        <v>1536.5237459668358</v>
      </c>
      <c r="M372" s="122">
        <v>1791.337394233446</v>
      </c>
      <c r="N372" s="122">
        <v>1590.8638963797639</v>
      </c>
      <c r="O372" s="122">
        <v>1473.13871629038</v>
      </c>
      <c r="P372" s="122">
        <v>1418.534551299558</v>
      </c>
      <c r="Q372" s="122">
        <v>1379.5473385272232</v>
      </c>
      <c r="R372" s="122">
        <v>1345.2443229520095</v>
      </c>
      <c r="S372" s="122">
        <v>1347.8421681317884</v>
      </c>
      <c r="T372" s="122">
        <v>1338.8052195502289</v>
      </c>
      <c r="U372" s="122">
        <v>1301.4662970956933</v>
      </c>
      <c r="V372" s="122">
        <v>1244.6971286669202</v>
      </c>
      <c r="W372" s="122">
        <v>992.62216557215277</v>
      </c>
      <c r="X372" s="122">
        <v>755.21743380266855</v>
      </c>
      <c r="Y372" s="122">
        <v>750.80973916916116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2044.4729359981432</v>
      </c>
      <c r="D373" s="98">
        <v>2009.0908495314602</v>
      </c>
      <c r="E373" s="98">
        <v>1970.3767959642678</v>
      </c>
      <c r="F373" s="98">
        <v>2218.6302915748101</v>
      </c>
      <c r="G373" s="98">
        <v>2007.1937730525747</v>
      </c>
      <c r="H373" s="98">
        <v>1944.3774728458682</v>
      </c>
      <c r="I373" s="98">
        <v>1754.3533684428501</v>
      </c>
      <c r="J373" s="98">
        <v>1659.2695992051845</v>
      </c>
      <c r="K373" s="98">
        <v>1668.8109158081759</v>
      </c>
      <c r="L373" s="98">
        <v>1793.6044653134645</v>
      </c>
      <c r="M373" s="98">
        <v>1983.5244239703084</v>
      </c>
      <c r="N373" s="98">
        <v>1802.1145913260289</v>
      </c>
      <c r="O373" s="98">
        <v>1667.9096382912408</v>
      </c>
      <c r="P373" s="98">
        <v>1470.6450860969612</v>
      </c>
      <c r="Q373" s="98">
        <v>1441.9350506605251</v>
      </c>
      <c r="R373" s="98">
        <v>1446.8157938157797</v>
      </c>
      <c r="S373" s="98">
        <v>1452.0393241938157</v>
      </c>
      <c r="T373" s="98">
        <v>1432.5325696290558</v>
      </c>
      <c r="U373" s="98">
        <v>1346.0791417690778</v>
      </c>
      <c r="V373" s="98">
        <v>1244.5793917550577</v>
      </c>
      <c r="W373" s="98">
        <v>1079.5026122335751</v>
      </c>
      <c r="X373" s="98">
        <v>907.31757187707115</v>
      </c>
      <c r="Y373" s="98">
        <v>839.63477476863443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1332.8713030689541</v>
      </c>
      <c r="D374" s="98">
        <v>1335.1983304742068</v>
      </c>
      <c r="E374" s="98">
        <v>1288.2163966706742</v>
      </c>
      <c r="F374" s="98">
        <v>1488.7069715246134</v>
      </c>
      <c r="G374" s="98">
        <v>1325.210318446296</v>
      </c>
      <c r="H374" s="98">
        <v>1284.7822903476856</v>
      </c>
      <c r="I374" s="98">
        <v>1155.7376091341591</v>
      </c>
      <c r="J374" s="98">
        <v>1123.0177029847655</v>
      </c>
      <c r="K374" s="98">
        <v>1109.3155644114427</v>
      </c>
      <c r="L374" s="98">
        <v>1194.4393969101525</v>
      </c>
      <c r="M374" s="98">
        <v>1362.0079735089264</v>
      </c>
      <c r="N374" s="98">
        <v>1228.6425365037101</v>
      </c>
      <c r="O374" s="98">
        <v>1165.6324133477765</v>
      </c>
      <c r="P374" s="98">
        <v>1100.4074928916252</v>
      </c>
      <c r="Q374" s="98">
        <v>1077.9260022741425</v>
      </c>
      <c r="R374" s="98">
        <v>1099.4877526144728</v>
      </c>
      <c r="S374" s="98">
        <v>1126.5101845221691</v>
      </c>
      <c r="T374" s="98">
        <v>1123.6148774699961</v>
      </c>
      <c r="U374" s="98">
        <v>1075.4012482997832</v>
      </c>
      <c r="V374" s="98">
        <v>1008.14129105438</v>
      </c>
      <c r="W374" s="98">
        <v>894.52983659325457</v>
      </c>
      <c r="X374" s="98">
        <v>738.44137362076572</v>
      </c>
      <c r="Y374" s="98">
        <v>699.31017005468527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326.30703105527641</v>
      </c>
      <c r="D375" s="101">
        <v>374.81944811389207</v>
      </c>
      <c r="E375" s="101">
        <v>307.45406556119997</v>
      </c>
      <c r="F375" s="101">
        <v>429.80639066085411</v>
      </c>
      <c r="G375" s="101">
        <v>325.08091273583057</v>
      </c>
      <c r="H375" s="101">
        <v>307.18426230552211</v>
      </c>
      <c r="I375" s="101">
        <v>256.51586028432217</v>
      </c>
      <c r="J375" s="101">
        <v>306.20295877346035</v>
      </c>
      <c r="K375" s="101">
        <v>244.24048019604095</v>
      </c>
      <c r="L375" s="101">
        <v>251.00672112512129</v>
      </c>
      <c r="M375" s="101">
        <v>345.59129913276371</v>
      </c>
      <c r="N375" s="101">
        <v>227.98594981291743</v>
      </c>
      <c r="O375" s="101">
        <v>199.50221530004262</v>
      </c>
      <c r="P375" s="101">
        <v>295.2468155526318</v>
      </c>
      <c r="Q375" s="101">
        <v>187.78237791093841</v>
      </c>
      <c r="R375" s="101">
        <v>180.60280672880285</v>
      </c>
      <c r="S375" s="101">
        <v>198.64060334145907</v>
      </c>
      <c r="T375" s="101">
        <v>180.10529316488888</v>
      </c>
      <c r="U375" s="101">
        <v>198.37820590903004</v>
      </c>
      <c r="V375" s="101">
        <v>201.73980917221411</v>
      </c>
      <c r="W375" s="101">
        <v>233.40861649768081</v>
      </c>
      <c r="X375" s="101">
        <v>99.566924087548159</v>
      </c>
      <c r="Y375" s="101">
        <v>171.62609137364191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1006.5642720136779</v>
      </c>
      <c r="D376" s="104">
        <v>960.37888236031472</v>
      </c>
      <c r="E376" s="104">
        <v>980.76233110947419</v>
      </c>
      <c r="F376" s="104">
        <v>1058.9005808637592</v>
      </c>
      <c r="G376" s="104">
        <v>1000.1294057104657</v>
      </c>
      <c r="H376" s="104">
        <v>977.59802804216326</v>
      </c>
      <c r="I376" s="104">
        <v>899.2217488498369</v>
      </c>
      <c r="J376" s="104">
        <v>816.8147442113052</v>
      </c>
      <c r="K376" s="104">
        <v>865.07508421540172</v>
      </c>
      <c r="L376" s="104">
        <v>943.43267578503128</v>
      </c>
      <c r="M376" s="104">
        <v>1016.4166743761627</v>
      </c>
      <c r="N376" s="104">
        <v>1000.6565866907927</v>
      </c>
      <c r="O376" s="104">
        <v>966.13019804773376</v>
      </c>
      <c r="P376" s="104">
        <v>805.16067733899342</v>
      </c>
      <c r="Q376" s="104">
        <v>890.14362436320403</v>
      </c>
      <c r="R376" s="104">
        <v>918.88494588566994</v>
      </c>
      <c r="S376" s="104">
        <v>927.86958118070982</v>
      </c>
      <c r="T376" s="104">
        <v>943.50958430510718</v>
      </c>
      <c r="U376" s="104">
        <v>877.02304239075318</v>
      </c>
      <c r="V376" s="104">
        <v>806.40148188216574</v>
      </c>
      <c r="W376" s="104">
        <v>661.12122009557379</v>
      </c>
      <c r="X376" s="104">
        <v>638.87444953321756</v>
      </c>
      <c r="Y376" s="104">
        <v>527.68407868104339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1778.9996984957347</v>
      </c>
      <c r="D377" s="101">
        <v>1861.8704291699255</v>
      </c>
      <c r="E377" s="101">
        <v>1751.9117182049945</v>
      </c>
      <c r="F377" s="101">
        <v>1840.0020820140849</v>
      </c>
      <c r="G377" s="101">
        <v>1756.5634984999658</v>
      </c>
      <c r="H377" s="101">
        <v>1725.054828852411</v>
      </c>
      <c r="I377" s="101">
        <v>1616.9681594570536</v>
      </c>
      <c r="J377" s="101">
        <v>1574.9400535669299</v>
      </c>
      <c r="K377" s="101">
        <v>1546.2301822566708</v>
      </c>
      <c r="L377" s="101">
        <v>1640.6569614973157</v>
      </c>
      <c r="M377" s="101">
        <v>1755.7336793546142</v>
      </c>
      <c r="N377" s="101">
        <v>1639.589839265268</v>
      </c>
      <c r="O377" s="101">
        <v>1552.0042240410949</v>
      </c>
      <c r="P377" s="101">
        <v>1544.3051480435447</v>
      </c>
      <c r="Q377" s="101">
        <v>1450.7220021838039</v>
      </c>
      <c r="R377" s="101">
        <v>1437.0721993871693</v>
      </c>
      <c r="S377" s="101">
        <v>1426.5202859865103</v>
      </c>
      <c r="T377" s="101">
        <v>1401.3382353182083</v>
      </c>
      <c r="U377" s="101">
        <v>1390.9506193756265</v>
      </c>
      <c r="V377" s="101">
        <v>1375.6776505618604</v>
      </c>
      <c r="W377" s="101">
        <v>0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1264.7414155803885</v>
      </c>
      <c r="D378" s="104">
        <v>1342.8444982643139</v>
      </c>
      <c r="E378" s="104">
        <v>1247.0985132623423</v>
      </c>
      <c r="F378" s="104">
        <v>1335.3949555438855</v>
      </c>
      <c r="G378" s="104">
        <v>1258.2771902144755</v>
      </c>
      <c r="H378" s="104">
        <v>1235.3457204493247</v>
      </c>
      <c r="I378" s="104">
        <v>1154.5032819772696</v>
      </c>
      <c r="J378" s="104">
        <v>1147.7862858301337</v>
      </c>
      <c r="K378" s="104">
        <v>1109.6095474674489</v>
      </c>
      <c r="L378" s="104">
        <v>1176.9651534739478</v>
      </c>
      <c r="M378" s="104">
        <v>1285.2138650836687</v>
      </c>
      <c r="N378" s="104">
        <v>1184.6127551976765</v>
      </c>
      <c r="O378" s="104">
        <v>1132.9771718707952</v>
      </c>
      <c r="P378" s="104">
        <v>1186.496274477546</v>
      </c>
      <c r="Q378" s="104">
        <v>1101.4870614659458</v>
      </c>
      <c r="R378" s="104">
        <v>1102.0930208073933</v>
      </c>
      <c r="S378" s="104">
        <v>1111.1527460782543</v>
      </c>
      <c r="T378" s="104">
        <v>1098.4535601404789</v>
      </c>
      <c r="U378" s="104">
        <v>1108.5603193220284</v>
      </c>
      <c r="V378" s="104">
        <v>1113.0925417047913</v>
      </c>
      <c r="W378" s="104">
        <v>951.51853107457396</v>
      </c>
      <c r="X378" s="104">
        <v>638.57840114158341</v>
      </c>
      <c r="Y378" s="104">
        <v>707.64459716614783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283.78787493616352</v>
      </c>
      <c r="D379" s="98">
        <v>347.49868853295033</v>
      </c>
      <c r="E379" s="98">
        <v>273.21820559560331</v>
      </c>
      <c r="F379" s="98">
        <v>356.30836111513509</v>
      </c>
      <c r="G379" s="98">
        <v>284.17128452281452</v>
      </c>
      <c r="H379" s="98">
        <v>272.18553288059036</v>
      </c>
      <c r="I379" s="98">
        <v>236.66993938303733</v>
      </c>
      <c r="J379" s="98">
        <v>292.15369000451716</v>
      </c>
      <c r="K379" s="98">
        <v>227.07708169899593</v>
      </c>
      <c r="L379" s="98">
        <v>229.10676000781751</v>
      </c>
      <c r="M379" s="98">
        <v>305.93199496072378</v>
      </c>
      <c r="N379" s="98">
        <v>206.27851288476538</v>
      </c>
      <c r="O379" s="98">
        <v>184.03085410773446</v>
      </c>
      <c r="P379" s="98">
        <v>312.99582919236553</v>
      </c>
      <c r="Q379" s="98">
        <v>189.60713471139763</v>
      </c>
      <c r="R379" s="98">
        <v>179.19106713015211</v>
      </c>
      <c r="S379" s="98">
        <v>195.43605173800134</v>
      </c>
      <c r="T379" s="98">
        <v>174.56318286621544</v>
      </c>
      <c r="U379" s="98">
        <v>206.84734339794286</v>
      </c>
      <c r="V379" s="98">
        <v>228.31155829603173</v>
      </c>
      <c r="W379" s="98">
        <v>231.105328152662</v>
      </c>
      <c r="X379" s="98">
        <v>7.510431962459867</v>
      </c>
      <c r="Y379" s="98">
        <v>147.45899811326146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980.95354064422486</v>
      </c>
      <c r="D380" s="98">
        <v>995.34580973136349</v>
      </c>
      <c r="E380" s="98">
        <v>973.88030766673899</v>
      </c>
      <c r="F380" s="98">
        <v>979.08659442875046</v>
      </c>
      <c r="G380" s="98">
        <v>974.10590569166118</v>
      </c>
      <c r="H380" s="98">
        <v>963.16018756873416</v>
      </c>
      <c r="I380" s="98">
        <v>917.83334259423248</v>
      </c>
      <c r="J380" s="98">
        <v>855.6325958256167</v>
      </c>
      <c r="K380" s="98">
        <v>882.53246576845288</v>
      </c>
      <c r="L380" s="98">
        <v>947.85839346613034</v>
      </c>
      <c r="M380" s="98">
        <v>979.28187012294472</v>
      </c>
      <c r="N380" s="98">
        <v>978.33424231291121</v>
      </c>
      <c r="O380" s="98">
        <v>948.94631776306096</v>
      </c>
      <c r="P380" s="98">
        <v>873.50044528518038</v>
      </c>
      <c r="Q380" s="98">
        <v>911.87992675454802</v>
      </c>
      <c r="R380" s="98">
        <v>922.90195367724118</v>
      </c>
      <c r="S380" s="98">
        <v>915.71669434025296</v>
      </c>
      <c r="T380" s="98">
        <v>923.89037727426341</v>
      </c>
      <c r="U380" s="98">
        <v>901.71297592408564</v>
      </c>
      <c r="V380" s="98">
        <v>884.78098340875954</v>
      </c>
      <c r="W380" s="98">
        <v>720.4132029219121</v>
      </c>
      <c r="X380" s="98">
        <v>631.06796917912357</v>
      </c>
      <c r="Y380" s="98">
        <v>560.18559905288635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877.26785197347829</v>
      </c>
      <c r="D381" s="122">
        <v>893.31865820224402</v>
      </c>
      <c r="E381" s="122">
        <v>855.05734000617633</v>
      </c>
      <c r="F381" s="122">
        <v>964.27757014992585</v>
      </c>
      <c r="G381" s="122">
        <v>804.81689418442727</v>
      </c>
      <c r="H381" s="122">
        <v>832.89615581171802</v>
      </c>
      <c r="I381" s="122">
        <v>759.13099700181704</v>
      </c>
      <c r="J381" s="122">
        <v>747.22627405581056</v>
      </c>
      <c r="K381" s="122">
        <v>699.01042390390319</v>
      </c>
      <c r="L381" s="122">
        <v>658.85060301230214</v>
      </c>
      <c r="M381" s="122">
        <v>657.5912286206285</v>
      </c>
      <c r="N381" s="122">
        <v>578.28076687283738</v>
      </c>
      <c r="O381" s="122">
        <v>611.52405799527912</v>
      </c>
      <c r="P381" s="122">
        <v>566.50818240670515</v>
      </c>
      <c r="Q381" s="122">
        <v>565.47367997595722</v>
      </c>
      <c r="R381" s="122">
        <v>578.60035720974122</v>
      </c>
      <c r="S381" s="122">
        <v>634.8855618689048</v>
      </c>
      <c r="T381" s="122">
        <v>644.12668205181194</v>
      </c>
      <c r="U381" s="122">
        <v>635.64029493237615</v>
      </c>
      <c r="V381" s="122">
        <v>663.8099607233479</v>
      </c>
      <c r="W381" s="122">
        <v>622.35695059136185</v>
      </c>
      <c r="X381" s="122">
        <v>535.17983008786814</v>
      </c>
      <c r="Y381" s="122">
        <v>509.49781571321518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998.43644371884659</v>
      </c>
      <c r="D382" s="98">
        <v>1011.2657991224476</v>
      </c>
      <c r="E382" s="98">
        <v>985.93432259006318</v>
      </c>
      <c r="F382" s="98">
        <v>1060.2762535044558</v>
      </c>
      <c r="G382" s="98">
        <v>991.19469463695623</v>
      </c>
      <c r="H382" s="98">
        <v>947.45379697794101</v>
      </c>
      <c r="I382" s="98">
        <v>853.73440503424706</v>
      </c>
      <c r="J382" s="98">
        <v>829.43045657682728</v>
      </c>
      <c r="K382" s="98">
        <v>786.12980916839751</v>
      </c>
      <c r="L382" s="98">
        <v>764.8274518868219</v>
      </c>
      <c r="M382" s="98">
        <v>786.90900479927882</v>
      </c>
      <c r="N382" s="98">
        <v>674.07916599237615</v>
      </c>
      <c r="O382" s="98">
        <v>673.91460614205243</v>
      </c>
      <c r="P382" s="98">
        <v>692.52074478094619</v>
      </c>
      <c r="Q382" s="98">
        <v>666.32247116359542</v>
      </c>
      <c r="R382" s="98">
        <v>698.17638538453684</v>
      </c>
      <c r="S382" s="98">
        <v>761.66586906674354</v>
      </c>
      <c r="T382" s="98">
        <v>789.03252867323954</v>
      </c>
      <c r="U382" s="98">
        <v>789.0198567923062</v>
      </c>
      <c r="V382" s="98">
        <v>785.65343572668507</v>
      </c>
      <c r="W382" s="98">
        <v>735.19804056914961</v>
      </c>
      <c r="X382" s="98">
        <v>650.40840546658558</v>
      </c>
      <c r="Y382" s="98">
        <v>614.96747778607494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822.01968531473415</v>
      </c>
      <c r="D383" s="33">
        <v>827.54751108474738</v>
      </c>
      <c r="E383" s="33">
        <v>752.95272353454277</v>
      </c>
      <c r="F383" s="33">
        <v>902.20428125911747</v>
      </c>
      <c r="G383" s="33">
        <v>729.88321399575682</v>
      </c>
      <c r="H383" s="33">
        <v>787.74785791850888</v>
      </c>
      <c r="I383" s="33">
        <v>719.81036054262404</v>
      </c>
      <c r="J383" s="33">
        <v>639.91503955467397</v>
      </c>
      <c r="K383" s="33">
        <v>643.28626318239549</v>
      </c>
      <c r="L383" s="33">
        <v>598.76022443846762</v>
      </c>
      <c r="M383" s="33">
        <v>595.28114981137412</v>
      </c>
      <c r="N383" s="33">
        <v>514.96640463908102</v>
      </c>
      <c r="O383" s="33">
        <v>581.82282343822214</v>
      </c>
      <c r="P383" s="33">
        <v>484.42783596963295</v>
      </c>
      <c r="Q383" s="33">
        <v>521.2369727740097</v>
      </c>
      <c r="R383" s="33">
        <v>507.77125449557491</v>
      </c>
      <c r="S383" s="33">
        <v>590.88298919750366</v>
      </c>
      <c r="T383" s="33">
        <v>577.6129227963612</v>
      </c>
      <c r="U383" s="33">
        <v>570.4329125207712</v>
      </c>
      <c r="V383" s="33">
        <v>589.51118173029863</v>
      </c>
      <c r="W383" s="33">
        <v>551.49170672840137</v>
      </c>
      <c r="X383" s="33">
        <v>416.94377140639835</v>
      </c>
      <c r="Y383" s="33">
        <v>442.8004817893256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6850.0989401983079</v>
      </c>
      <c r="D385" s="117">
        <f t="shared" si="211"/>
        <v>7144.4279616897784</v>
      </c>
      <c r="E385" s="117">
        <f t="shared" si="211"/>
        <v>8511.1827231412462</v>
      </c>
      <c r="F385" s="117">
        <f t="shared" si="211"/>
        <v>7481.7353499965366</v>
      </c>
      <c r="G385" s="117">
        <f t="shared" si="211"/>
        <v>8058.8075728705417</v>
      </c>
      <c r="H385" s="117">
        <f t="shared" si="211"/>
        <v>7655.1969382607122</v>
      </c>
      <c r="I385" s="117">
        <f t="shared" si="211"/>
        <v>7514.6873858521103</v>
      </c>
      <c r="J385" s="117">
        <f t="shared" si="211"/>
        <v>8289.2030137465226</v>
      </c>
      <c r="K385" s="117">
        <f t="shared" si="211"/>
        <v>7947.0958078552621</v>
      </c>
      <c r="L385" s="117">
        <f t="shared" si="211"/>
        <v>7867.9190609797497</v>
      </c>
      <c r="M385" s="117">
        <f t="shared" si="211"/>
        <v>7203.4420183357925</v>
      </c>
      <c r="N385" s="117">
        <f t="shared" si="211"/>
        <v>7694.7608092748105</v>
      </c>
      <c r="O385" s="117">
        <f t="shared" si="211"/>
        <v>7686.0282663242724</v>
      </c>
      <c r="P385" s="117">
        <f t="shared" si="211"/>
        <v>6561.9280756698363</v>
      </c>
      <c r="Q385" s="117">
        <f t="shared" si="211"/>
        <v>6654.2400860323078</v>
      </c>
      <c r="R385" s="117">
        <f t="shared" ref="R385:V385" si="212">R386+R389+R391+R400</f>
        <v>6882.9304566569162</v>
      </c>
      <c r="S385" s="117">
        <f t="shared" si="212"/>
        <v>7052.3155679946512</v>
      </c>
      <c r="T385" s="117">
        <f t="shared" si="212"/>
        <v>6783.4297304870988</v>
      </c>
      <c r="U385" s="117">
        <f t="shared" si="212"/>
        <v>6479.4087089166833</v>
      </c>
      <c r="V385" s="117">
        <f t="shared" si="212"/>
        <v>5966.5588333502565</v>
      </c>
      <c r="W385" s="117">
        <f t="shared" ref="W385:Y385" si="213">W386+W389+W391+W400</f>
        <v>5649.6896837836493</v>
      </c>
      <c r="X385" s="117">
        <f t="shared" si="213"/>
        <v>4654.0684072390395</v>
      </c>
      <c r="Y385" s="117">
        <f t="shared" si="213"/>
        <v>3945.8917747079895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4841.2236989614721</v>
      </c>
      <c r="D386" s="122">
        <f t="shared" si="214"/>
        <v>4897.4769659725271</v>
      </c>
      <c r="E386" s="122">
        <f t="shared" si="214"/>
        <v>5544.7912401413114</v>
      </c>
      <c r="F386" s="122">
        <f t="shared" si="214"/>
        <v>5289.9316835675027</v>
      </c>
      <c r="G386" s="122">
        <f t="shared" si="214"/>
        <v>6066.0876014157066</v>
      </c>
      <c r="H386" s="122">
        <f t="shared" si="214"/>
        <v>5548.5493172492816</v>
      </c>
      <c r="I386" s="122">
        <f t="shared" si="214"/>
        <v>5496.7587150782138</v>
      </c>
      <c r="J386" s="122">
        <f t="shared" si="214"/>
        <v>6209.4115053969126</v>
      </c>
      <c r="K386" s="122">
        <f t="shared" si="214"/>
        <v>6007.2382727321647</v>
      </c>
      <c r="L386" s="122">
        <f t="shared" si="214"/>
        <v>6105.0254114584513</v>
      </c>
      <c r="M386" s="122">
        <f t="shared" si="214"/>
        <v>5309.5098552117051</v>
      </c>
      <c r="N386" s="122">
        <f t="shared" si="214"/>
        <v>5633.6125172525681</v>
      </c>
      <c r="O386" s="122">
        <f t="shared" si="214"/>
        <v>5793.4271599275071</v>
      </c>
      <c r="P386" s="122">
        <f t="shared" si="214"/>
        <v>4992.9904822847084</v>
      </c>
      <c r="Q386" s="122">
        <f t="shared" si="214"/>
        <v>5045.6176348623285</v>
      </c>
      <c r="R386" s="122">
        <f t="shared" ref="R386:V386" si="215">SUM(R387:R388)</f>
        <v>5089.673720658564</v>
      </c>
      <c r="S386" s="122">
        <f t="shared" si="215"/>
        <v>5053.7145201306048</v>
      </c>
      <c r="T386" s="122">
        <f t="shared" si="215"/>
        <v>4607.2049943466591</v>
      </c>
      <c r="U386" s="122">
        <f t="shared" si="215"/>
        <v>4472.3167898319462</v>
      </c>
      <c r="V386" s="122">
        <f t="shared" si="215"/>
        <v>4168.0813321288515</v>
      </c>
      <c r="W386" s="122">
        <f t="shared" ref="W386:Y386" si="216">SUM(W387:W388)</f>
        <v>4211.597896943018</v>
      </c>
      <c r="X386" s="122">
        <f t="shared" si="216"/>
        <v>3404.7365643585304</v>
      </c>
      <c r="Y386" s="122">
        <f t="shared" si="216"/>
        <v>2795.428624022295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4722.6450005759671</v>
      </c>
      <c r="D387" s="98">
        <v>4778.9543488461732</v>
      </c>
      <c r="E387" s="98">
        <v>5423.5272594675471</v>
      </c>
      <c r="F387" s="98">
        <v>5167.5479850739312</v>
      </c>
      <c r="G387" s="98">
        <v>5927.6699943003487</v>
      </c>
      <c r="H387" s="98">
        <v>5425.7394964867481</v>
      </c>
      <c r="I387" s="98">
        <v>5379.1353403202147</v>
      </c>
      <c r="J387" s="98">
        <v>6082.4671748779319</v>
      </c>
      <c r="K387" s="98">
        <v>5886.4416988048715</v>
      </c>
      <c r="L387" s="98">
        <v>5978.5744331494643</v>
      </c>
      <c r="M387" s="98">
        <v>5199.3419308112889</v>
      </c>
      <c r="N387" s="98">
        <v>5524.6970327704976</v>
      </c>
      <c r="O387" s="98">
        <v>5674.5734997156342</v>
      </c>
      <c r="P387" s="98">
        <v>4887.9241847629755</v>
      </c>
      <c r="Q387" s="98">
        <v>4949.8846253454149</v>
      </c>
      <c r="R387" s="98">
        <v>4993.4424809103548</v>
      </c>
      <c r="S387" s="98">
        <v>4958.9024091032952</v>
      </c>
      <c r="T387" s="98">
        <v>4521.6405971260765</v>
      </c>
      <c r="U387" s="98">
        <v>4388.7527484638213</v>
      </c>
      <c r="V387" s="98">
        <v>4090.5850959025879</v>
      </c>
      <c r="W387" s="98">
        <v>4112.1284537729325</v>
      </c>
      <c r="X387" s="98">
        <v>3321.4504674615705</v>
      </c>
      <c r="Y387" s="98">
        <v>2730.2877023375813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118.57869838550465</v>
      </c>
      <c r="D388" s="98">
        <v>118.52261712635433</v>
      </c>
      <c r="E388" s="98">
        <v>121.26398067376438</v>
      </c>
      <c r="F388" s="98">
        <v>122.38369849357144</v>
      </c>
      <c r="G388" s="98">
        <v>138.41760711535764</v>
      </c>
      <c r="H388" s="98">
        <v>122.8098207625336</v>
      </c>
      <c r="I388" s="98">
        <v>117.62337475799887</v>
      </c>
      <c r="J388" s="98">
        <v>126.94433051898105</v>
      </c>
      <c r="K388" s="98">
        <v>120.79657392729337</v>
      </c>
      <c r="L388" s="98">
        <v>126.45097830898735</v>
      </c>
      <c r="M388" s="98">
        <v>110.16792440041596</v>
      </c>
      <c r="N388" s="98">
        <v>108.91548448207078</v>
      </c>
      <c r="O388" s="98">
        <v>118.85366021187269</v>
      </c>
      <c r="P388" s="98">
        <v>105.06629752173249</v>
      </c>
      <c r="Q388" s="98">
        <v>95.733009516913967</v>
      </c>
      <c r="R388" s="98">
        <v>96.231239748208949</v>
      </c>
      <c r="S388" s="98">
        <v>94.812111027309342</v>
      </c>
      <c r="T388" s="98">
        <v>85.564397220582478</v>
      </c>
      <c r="U388" s="98">
        <v>83.564041368125046</v>
      </c>
      <c r="V388" s="98">
        <v>77.496236226264031</v>
      </c>
      <c r="W388" s="98">
        <v>99.469443170085256</v>
      </c>
      <c r="X388" s="98">
        <v>83.286096896959705</v>
      </c>
      <c r="Y388" s="98">
        <v>65.140921684713689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197.29734289501556</v>
      </c>
      <c r="D389" s="122">
        <f t="shared" si="217"/>
        <v>398.58242473672971</v>
      </c>
      <c r="E389" s="122">
        <f t="shared" si="217"/>
        <v>1211.8842128838285</v>
      </c>
      <c r="F389" s="122">
        <f t="shared" si="217"/>
        <v>250.57726595041873</v>
      </c>
      <c r="G389" s="122">
        <f t="shared" si="217"/>
        <v>241.99781436900551</v>
      </c>
      <c r="H389" s="122">
        <f t="shared" si="217"/>
        <v>352.35894681695027</v>
      </c>
      <c r="I389" s="122">
        <f t="shared" si="217"/>
        <v>391.72981929642458</v>
      </c>
      <c r="J389" s="122">
        <f t="shared" si="217"/>
        <v>531.90809214083311</v>
      </c>
      <c r="K389" s="122">
        <f t="shared" si="217"/>
        <v>413.69619813419541</v>
      </c>
      <c r="L389" s="122">
        <f t="shared" si="217"/>
        <v>190.02545033612839</v>
      </c>
      <c r="M389" s="122">
        <f t="shared" si="217"/>
        <v>217.75290381191314</v>
      </c>
      <c r="N389" s="122">
        <f t="shared" si="217"/>
        <v>523.94376618928834</v>
      </c>
      <c r="O389" s="122">
        <f t="shared" si="217"/>
        <v>362.79574068166653</v>
      </c>
      <c r="P389" s="122">
        <f t="shared" si="217"/>
        <v>76.760128762953826</v>
      </c>
      <c r="Q389" s="122">
        <f t="shared" si="217"/>
        <v>143.27560693604568</v>
      </c>
      <c r="R389" s="122">
        <f t="shared" si="217"/>
        <v>316.11932768389534</v>
      </c>
      <c r="S389" s="122">
        <f t="shared" si="217"/>
        <v>444.1420212677067</v>
      </c>
      <c r="T389" s="122">
        <f t="shared" si="217"/>
        <v>622.19928373366611</v>
      </c>
      <c r="U389" s="122">
        <f t="shared" si="217"/>
        <v>460.71363660662013</v>
      </c>
      <c r="V389" s="122">
        <f t="shared" si="217"/>
        <v>257.4617877436927</v>
      </c>
      <c r="W389" s="122">
        <f t="shared" si="217"/>
        <v>77.414593265548774</v>
      </c>
      <c r="X389" s="122">
        <f t="shared" si="217"/>
        <v>187.55609380286649</v>
      </c>
      <c r="Y389" s="122">
        <f t="shared" si="217"/>
        <v>83.487922598881397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197.29734289501556</v>
      </c>
      <c r="D390" s="98">
        <f>RES_hhdet_in_tesh!D29</f>
        <v>398.58242473672971</v>
      </c>
      <c r="E390" s="98">
        <f>RES_hhdet_in_tesh!E29</f>
        <v>1211.8842128838285</v>
      </c>
      <c r="F390" s="98">
        <f>RES_hhdet_in_tesh!F29</f>
        <v>250.57726595041873</v>
      </c>
      <c r="G390" s="98">
        <f>RES_hhdet_in_tesh!G29</f>
        <v>241.99781436900551</v>
      </c>
      <c r="H390" s="98">
        <f>RES_hhdet_in_tesh!H29</f>
        <v>352.35894681695027</v>
      </c>
      <c r="I390" s="98">
        <f>RES_hhdet_in_tesh!I29</f>
        <v>391.72981929642458</v>
      </c>
      <c r="J390" s="98">
        <f>RES_hhdet_in_tesh!J29</f>
        <v>531.90809214083311</v>
      </c>
      <c r="K390" s="98">
        <f>RES_hhdet_in_tesh!K29</f>
        <v>413.69619813419541</v>
      </c>
      <c r="L390" s="98">
        <f>RES_hhdet_in_tesh!L29</f>
        <v>190.02545033612839</v>
      </c>
      <c r="M390" s="98">
        <f>RES_hhdet_in_tesh!M29</f>
        <v>217.75290381191314</v>
      </c>
      <c r="N390" s="98">
        <f>RES_hhdet_in_tesh!N29</f>
        <v>523.94376618928834</v>
      </c>
      <c r="O390" s="98">
        <f>RES_hhdet_in_tesh!O29</f>
        <v>362.79574068166653</v>
      </c>
      <c r="P390" s="98">
        <f>RES_hhdet_in_tesh!P29</f>
        <v>76.760128762953826</v>
      </c>
      <c r="Q390" s="98">
        <f>RES_hhdet_in_tesh!Q29</f>
        <v>143.27560693604568</v>
      </c>
      <c r="R390" s="98">
        <f>RES_hhdet_in_tesh!R29</f>
        <v>316.11932768389534</v>
      </c>
      <c r="S390" s="98">
        <f>RES_hhdet_in_tesh!S29</f>
        <v>444.1420212677067</v>
      </c>
      <c r="T390" s="98">
        <f>RES_hhdet_in_tesh!T29</f>
        <v>622.19928373366611</v>
      </c>
      <c r="U390" s="98">
        <f>RES_hhdet_in_tesh!U29</f>
        <v>460.71363660662013</v>
      </c>
      <c r="V390" s="98">
        <f>RES_hhdet_in_tesh!V29</f>
        <v>257.4617877436927</v>
      </c>
      <c r="W390" s="98">
        <f>RES_hhdet_in_tesh!W29</f>
        <v>77.414593265548774</v>
      </c>
      <c r="X390" s="98">
        <f>RES_hhdet_in_tesh!X29</f>
        <v>187.55609380286649</v>
      </c>
      <c r="Y390" s="98">
        <f>RES_hhdet_in_tesh!Y29</f>
        <v>83.487922598881397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1179.3344161709849</v>
      </c>
      <c r="D391" s="122">
        <v>1210.5282816225972</v>
      </c>
      <c r="E391" s="122">
        <v>1156.5352272761388</v>
      </c>
      <c r="F391" s="122">
        <v>1255.1802276961171</v>
      </c>
      <c r="G391" s="122">
        <v>1167.5610425098457</v>
      </c>
      <c r="H391" s="122">
        <v>1145.8561043036357</v>
      </c>
      <c r="I391" s="122">
        <v>1071.9392333933347</v>
      </c>
      <c r="J391" s="122">
        <v>1037.4119236523165</v>
      </c>
      <c r="K391" s="122">
        <v>1026.5899734035293</v>
      </c>
      <c r="L391" s="122">
        <v>1099.2775758553817</v>
      </c>
      <c r="M391" s="122">
        <v>1199.0896485178387</v>
      </c>
      <c r="N391" s="122">
        <v>1123.7494056978126</v>
      </c>
      <c r="O391" s="122">
        <v>1079.3363875332393</v>
      </c>
      <c r="P391" s="122">
        <v>1085.5148446419623</v>
      </c>
      <c r="Q391" s="122">
        <v>1043.6780580894119</v>
      </c>
      <c r="R391" s="122">
        <v>1051.6666646306626</v>
      </c>
      <c r="S391" s="122">
        <v>1063.2727569038518</v>
      </c>
      <c r="T391" s="122">
        <v>1059.7942048229254</v>
      </c>
      <c r="U391" s="122">
        <v>1050.2971748347406</v>
      </c>
      <c r="V391" s="122">
        <v>1030.7693011477647</v>
      </c>
      <c r="W391" s="122">
        <v>880.22940354142054</v>
      </c>
      <c r="X391" s="122">
        <v>669.50608142309454</v>
      </c>
      <c r="Y391" s="122">
        <v>671.47935729024982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1197.6723663052994</v>
      </c>
      <c r="D392" s="98">
        <v>1180.5770467907726</v>
      </c>
      <c r="E392" s="98">
        <v>1161.8849763963221</v>
      </c>
      <c r="F392" s="98">
        <v>1312.9184002187287</v>
      </c>
      <c r="G392" s="98">
        <v>1192.462716974715</v>
      </c>
      <c r="H392" s="98">
        <v>1160.066977176358</v>
      </c>
      <c r="I392" s="98">
        <v>1051.5843933771687</v>
      </c>
      <c r="J392" s="98">
        <v>999.97031707691576</v>
      </c>
      <c r="K392" s="98">
        <v>1012.1733466208494</v>
      </c>
      <c r="L392" s="98">
        <v>1095.999562145679</v>
      </c>
      <c r="M392" s="98">
        <v>1230.3939210341314</v>
      </c>
      <c r="N392" s="98">
        <v>1145.3335203708975</v>
      </c>
      <c r="O392" s="98">
        <v>1097.2075508710293</v>
      </c>
      <c r="P392" s="98">
        <v>1007.1799226510689</v>
      </c>
      <c r="Q392" s="98">
        <v>1022.5992725962252</v>
      </c>
      <c r="R392" s="98">
        <v>1048.8978232559271</v>
      </c>
      <c r="S392" s="98">
        <v>1074.025103311038</v>
      </c>
      <c r="T392" s="98">
        <v>1078.4714577609823</v>
      </c>
      <c r="U392" s="98">
        <v>1028.4907254231382</v>
      </c>
      <c r="V392" s="98">
        <v>961.9328749125084</v>
      </c>
      <c r="W392" s="98">
        <v>840.20681920312188</v>
      </c>
      <c r="X392" s="98">
        <v>709.26249930432664</v>
      </c>
      <c r="Y392" s="98">
        <v>657.79351322555192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1197.7181421113667</v>
      </c>
      <c r="D393" s="98">
        <v>1180.6293689111055</v>
      </c>
      <c r="E393" s="98">
        <v>1162.0607814562302</v>
      </c>
      <c r="F393" s="98">
        <v>1313.2470219869833</v>
      </c>
      <c r="G393" s="98">
        <v>1193.2581776516263</v>
      </c>
      <c r="H393" s="98">
        <v>1160.8722757566989</v>
      </c>
      <c r="I393" s="98">
        <v>1052.9810086323389</v>
      </c>
      <c r="J393" s="98">
        <v>1001.350078265071</v>
      </c>
      <c r="K393" s="98">
        <v>1013.2127203481263</v>
      </c>
      <c r="L393" s="98">
        <v>1096.8127892765954</v>
      </c>
      <c r="M393" s="98">
        <v>1230.7893478238209</v>
      </c>
      <c r="N393" s="98">
        <v>1145.5530054596982</v>
      </c>
      <c r="O393" s="98">
        <v>1097.3695242182816</v>
      </c>
      <c r="P393" s="98">
        <v>1007.3621926212934</v>
      </c>
      <c r="Q393" s="98">
        <v>1023.3161434514608</v>
      </c>
      <c r="R393" s="98">
        <v>1049.8165348698808</v>
      </c>
      <c r="S393" s="98">
        <v>1074.7974163783058</v>
      </c>
      <c r="T393" s="98">
        <v>1079.1005106044679</v>
      </c>
      <c r="U393" s="98">
        <v>1028.5967044232643</v>
      </c>
      <c r="V393" s="98">
        <v>962.32576916099708</v>
      </c>
      <c r="W393" s="98">
        <v>842.78961905974836</v>
      </c>
      <c r="X393" s="98">
        <v>716.70726972238344</v>
      </c>
      <c r="Y393" s="98">
        <v>662.14078890596954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191.15387009768892</v>
      </c>
      <c r="D394" s="101">
        <v>220.2504865507909</v>
      </c>
      <c r="E394" s="101">
        <v>181.29845034675606</v>
      </c>
      <c r="F394" s="101">
        <v>254.34644112322439</v>
      </c>
      <c r="G394" s="101">
        <v>193.12877194116078</v>
      </c>
      <c r="H394" s="101">
        <v>183.27424771453565</v>
      </c>
      <c r="I394" s="101">
        <v>153.75925978250191</v>
      </c>
      <c r="J394" s="101">
        <v>184.53533405376587</v>
      </c>
      <c r="K394" s="101">
        <v>148.1376361327244</v>
      </c>
      <c r="L394" s="101">
        <v>153.38011349156417</v>
      </c>
      <c r="M394" s="101">
        <v>214.37267344765786</v>
      </c>
      <c r="N394" s="101">
        <v>144.89641876890556</v>
      </c>
      <c r="O394" s="101">
        <v>131.23932617054783</v>
      </c>
      <c r="P394" s="101">
        <v>202.20151528229997</v>
      </c>
      <c r="Q394" s="101">
        <v>133.17251908825662</v>
      </c>
      <c r="R394" s="101">
        <v>130.93158898421075</v>
      </c>
      <c r="S394" s="101">
        <v>146.9278351975959</v>
      </c>
      <c r="T394" s="101">
        <v>135.59092629936055</v>
      </c>
      <c r="U394" s="101">
        <v>151.57366203251124</v>
      </c>
      <c r="V394" s="101">
        <v>155.92428727883137</v>
      </c>
      <c r="W394" s="101">
        <v>181.66839896417451</v>
      </c>
      <c r="X394" s="101">
        <v>77.832820189165759</v>
      </c>
      <c r="Y394" s="101">
        <v>134.45671022492627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1006.5642720136779</v>
      </c>
      <c r="D395" s="104">
        <v>960.37888236031472</v>
      </c>
      <c r="E395" s="104">
        <v>980.76233110947419</v>
      </c>
      <c r="F395" s="104">
        <v>1058.9005808637592</v>
      </c>
      <c r="G395" s="104">
        <v>1000.1294057104657</v>
      </c>
      <c r="H395" s="104">
        <v>977.59802804216326</v>
      </c>
      <c r="I395" s="104">
        <v>899.2217488498369</v>
      </c>
      <c r="J395" s="104">
        <v>816.8147442113052</v>
      </c>
      <c r="K395" s="104">
        <v>865.07508421540172</v>
      </c>
      <c r="L395" s="104">
        <v>943.43267578503128</v>
      </c>
      <c r="M395" s="104">
        <v>1016.4166743761627</v>
      </c>
      <c r="N395" s="104">
        <v>1000.6565866907927</v>
      </c>
      <c r="O395" s="104">
        <v>966.13019804773376</v>
      </c>
      <c r="P395" s="104">
        <v>805.16067733899342</v>
      </c>
      <c r="Q395" s="104">
        <v>890.14362436320403</v>
      </c>
      <c r="R395" s="104">
        <v>918.88494588566994</v>
      </c>
      <c r="S395" s="104">
        <v>927.86958118070982</v>
      </c>
      <c r="T395" s="104">
        <v>943.50958430510718</v>
      </c>
      <c r="U395" s="104">
        <v>877.02304239075318</v>
      </c>
      <c r="V395" s="104">
        <v>806.40148188216574</v>
      </c>
      <c r="W395" s="104">
        <v>661.12122009557379</v>
      </c>
      <c r="X395" s="104">
        <v>638.87444953321756</v>
      </c>
      <c r="Y395" s="104">
        <v>527.68407868104339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1167.0536504868073</v>
      </c>
      <c r="D396" s="101">
        <v>1223.5539571404815</v>
      </c>
      <c r="E396" s="101">
        <v>1153.4930644758426</v>
      </c>
      <c r="F396" s="101">
        <v>1213.8319873669864</v>
      </c>
      <c r="G396" s="101">
        <v>1161.1981109658882</v>
      </c>
      <c r="H396" s="101">
        <v>1142.8928849226236</v>
      </c>
      <c r="I396" s="101">
        <v>1073.8320745522321</v>
      </c>
      <c r="J396" s="101">
        <v>1048.723505140616</v>
      </c>
      <c r="K396" s="101">
        <v>1032.7927608540188</v>
      </c>
      <c r="L396" s="101">
        <v>1099.7520180113372</v>
      </c>
      <c r="M396" s="101">
        <v>1184.7985194421256</v>
      </c>
      <c r="N396" s="101">
        <v>1118.601551278336</v>
      </c>
      <c r="O396" s="101">
        <v>1076.4258202261155</v>
      </c>
      <c r="P396" s="101">
        <v>1093.7693751580935</v>
      </c>
      <c r="Q396" s="101">
        <v>1048.046670176612</v>
      </c>
      <c r="R396" s="101">
        <v>1051.9674579586301</v>
      </c>
      <c r="S396" s="101">
        <v>1057.4974093448841</v>
      </c>
      <c r="T396" s="101">
        <v>1051.7487987336772</v>
      </c>
      <c r="U396" s="101">
        <v>1056.8045735812852</v>
      </c>
      <c r="V396" s="101">
        <v>1057.6875858005565</v>
      </c>
      <c r="W396" s="101">
        <v>0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1167.1231480298761</v>
      </c>
      <c r="D397" s="104">
        <v>1223.7093890622721</v>
      </c>
      <c r="E397" s="104">
        <v>1153.7725373767901</v>
      </c>
      <c r="F397" s="104">
        <v>1214.1398535068279</v>
      </c>
      <c r="G397" s="104">
        <v>1161.9608617239542</v>
      </c>
      <c r="H397" s="104">
        <v>1143.4900551794028</v>
      </c>
      <c r="I397" s="104">
        <v>1075.0063645275613</v>
      </c>
      <c r="J397" s="104">
        <v>1050.1723442607347</v>
      </c>
      <c r="K397" s="104">
        <v>1034.2068858035736</v>
      </c>
      <c r="L397" s="104">
        <v>1101.4313996286674</v>
      </c>
      <c r="M397" s="104">
        <v>1185.7299088782759</v>
      </c>
      <c r="N397" s="104">
        <v>1119.0666736700653</v>
      </c>
      <c r="O397" s="104">
        <v>1076.5848641093016</v>
      </c>
      <c r="P397" s="104">
        <v>1095.1828329638945</v>
      </c>
      <c r="Q397" s="104">
        <v>1048.8580148216452</v>
      </c>
      <c r="R397" s="104">
        <v>1054.0736313829168</v>
      </c>
      <c r="S397" s="104">
        <v>1060.5958947524675</v>
      </c>
      <c r="T397" s="104">
        <v>1054.905583493181</v>
      </c>
      <c r="U397" s="104">
        <v>1058.8696826332059</v>
      </c>
      <c r="V397" s="104">
        <v>1060.317963896787</v>
      </c>
      <c r="W397" s="104">
        <v>900.01409690527839</v>
      </c>
      <c r="X397" s="104">
        <v>636.99362437737921</v>
      </c>
      <c r="Y397" s="104">
        <v>678.15964126854044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186.16960738565146</v>
      </c>
      <c r="D398" s="98">
        <v>228.36357933090858</v>
      </c>
      <c r="E398" s="98">
        <v>179.89222971005117</v>
      </c>
      <c r="F398" s="98">
        <v>235.0532590780773</v>
      </c>
      <c r="G398" s="98">
        <v>187.85495603229316</v>
      </c>
      <c r="H398" s="98">
        <v>180.32986761066849</v>
      </c>
      <c r="I398" s="98">
        <v>157.17302193332898</v>
      </c>
      <c r="J398" s="98">
        <v>194.53974843511818</v>
      </c>
      <c r="K398" s="98">
        <v>151.67442003512073</v>
      </c>
      <c r="L398" s="98">
        <v>153.57300616253698</v>
      </c>
      <c r="M398" s="98">
        <v>206.44803875533105</v>
      </c>
      <c r="N398" s="98">
        <v>140.73243135715416</v>
      </c>
      <c r="O398" s="98">
        <v>127.6385463462407</v>
      </c>
      <c r="P398" s="98">
        <v>221.68238767871406</v>
      </c>
      <c r="Q398" s="98">
        <v>136.97808806709716</v>
      </c>
      <c r="R398" s="98">
        <v>131.17167770567571</v>
      </c>
      <c r="S398" s="98">
        <v>144.87920041221452</v>
      </c>
      <c r="T398" s="98">
        <v>131.01520621891774</v>
      </c>
      <c r="U398" s="98">
        <v>157.15670670912039</v>
      </c>
      <c r="V398" s="98">
        <v>175.5369804880275</v>
      </c>
      <c r="W398" s="98">
        <v>179.60089398336626</v>
      </c>
      <c r="X398" s="98">
        <v>5.9256551982557344</v>
      </c>
      <c r="Y398" s="98">
        <v>117.97404221565404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980.95354064422486</v>
      </c>
      <c r="D399" s="98">
        <v>995.34580973136349</v>
      </c>
      <c r="E399" s="98">
        <v>973.88030766673899</v>
      </c>
      <c r="F399" s="98">
        <v>979.08659442875046</v>
      </c>
      <c r="G399" s="98">
        <v>974.10590569166118</v>
      </c>
      <c r="H399" s="98">
        <v>963.16018756873416</v>
      </c>
      <c r="I399" s="98">
        <v>917.83334259423248</v>
      </c>
      <c r="J399" s="98">
        <v>855.6325958256167</v>
      </c>
      <c r="K399" s="98">
        <v>882.53246576845288</v>
      </c>
      <c r="L399" s="98">
        <v>947.85839346613034</v>
      </c>
      <c r="M399" s="98">
        <v>979.28187012294472</v>
      </c>
      <c r="N399" s="98">
        <v>978.33424231291121</v>
      </c>
      <c r="O399" s="98">
        <v>948.94631776306096</v>
      </c>
      <c r="P399" s="98">
        <v>873.50044528518038</v>
      </c>
      <c r="Q399" s="98">
        <v>911.87992675454802</v>
      </c>
      <c r="R399" s="98">
        <v>922.90195367724118</v>
      </c>
      <c r="S399" s="98">
        <v>915.71669434025296</v>
      </c>
      <c r="T399" s="98">
        <v>923.89037727426341</v>
      </c>
      <c r="U399" s="98">
        <v>901.71297592408564</v>
      </c>
      <c r="V399" s="98">
        <v>884.78098340875954</v>
      </c>
      <c r="W399" s="98">
        <v>720.4132029219121</v>
      </c>
      <c r="X399" s="98">
        <v>631.06796917912357</v>
      </c>
      <c r="Y399" s="98">
        <v>560.18559905288635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632.24348217083548</v>
      </c>
      <c r="D400" s="122">
        <v>637.84028935792378</v>
      </c>
      <c r="E400" s="122">
        <v>597.97204283996734</v>
      </c>
      <c r="F400" s="122">
        <v>686.04617278249771</v>
      </c>
      <c r="G400" s="122">
        <v>583.16111457598379</v>
      </c>
      <c r="H400" s="122">
        <v>608.43256989084387</v>
      </c>
      <c r="I400" s="122">
        <v>554.25961808413729</v>
      </c>
      <c r="J400" s="122">
        <v>510.47149255645996</v>
      </c>
      <c r="K400" s="122">
        <v>499.57136358537286</v>
      </c>
      <c r="L400" s="122">
        <v>473.59062332978846</v>
      </c>
      <c r="M400" s="122">
        <v>477.08961079433516</v>
      </c>
      <c r="N400" s="122">
        <v>413.45512013514212</v>
      </c>
      <c r="O400" s="122">
        <v>450.4689781818596</v>
      </c>
      <c r="P400" s="122">
        <v>406.66261998021162</v>
      </c>
      <c r="Q400" s="122">
        <v>421.66878614452173</v>
      </c>
      <c r="R400" s="122">
        <v>425.47074368379521</v>
      </c>
      <c r="S400" s="122">
        <v>491.18626969248822</v>
      </c>
      <c r="T400" s="122">
        <v>494.2312475838487</v>
      </c>
      <c r="U400" s="122">
        <v>496.0811076433763</v>
      </c>
      <c r="V400" s="122">
        <v>510.24641232994651</v>
      </c>
      <c r="W400" s="122">
        <v>480.4477900336621</v>
      </c>
      <c r="X400" s="122">
        <v>392.26966765454836</v>
      </c>
      <c r="Y400" s="122">
        <v>395.49587079656311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621.73163814089844</v>
      </c>
      <c r="D401" s="98">
        <v>629.81553924562172</v>
      </c>
      <c r="E401" s="98">
        <v>614.1317383745519</v>
      </c>
      <c r="F401" s="98">
        <v>660.5384259542376</v>
      </c>
      <c r="G401" s="98">
        <v>617.59463180027706</v>
      </c>
      <c r="H401" s="98">
        <v>590.42953006353798</v>
      </c>
      <c r="I401" s="98">
        <v>532.10617120668644</v>
      </c>
      <c r="J401" s="98">
        <v>517.03622717561495</v>
      </c>
      <c r="K401" s="98">
        <v>490.11810737187238</v>
      </c>
      <c r="L401" s="98">
        <v>476.90891907263767</v>
      </c>
      <c r="M401" s="98">
        <v>490.73408536059907</v>
      </c>
      <c r="N401" s="98">
        <v>420.39777522034228</v>
      </c>
      <c r="O401" s="98">
        <v>420.31122204095584</v>
      </c>
      <c r="P401" s="98">
        <v>431.96171106080328</v>
      </c>
      <c r="Q401" s="98">
        <v>415.80099614791447</v>
      </c>
      <c r="R401" s="98">
        <v>436.17546981842617</v>
      </c>
      <c r="S401" s="98">
        <v>476.60423401849209</v>
      </c>
      <c r="T401" s="98">
        <v>494.59773024432155</v>
      </c>
      <c r="U401" s="98">
        <v>495.38228247869364</v>
      </c>
      <c r="V401" s="98">
        <v>493.82861152518359</v>
      </c>
      <c r="W401" s="98">
        <v>462.36629819654439</v>
      </c>
      <c r="X401" s="98">
        <v>409.29058394233874</v>
      </c>
      <c r="Y401" s="98">
        <v>387.01172818179157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637.03647433564618</v>
      </c>
      <c r="D402" s="33">
        <v>642.31515001244725</v>
      </c>
      <c r="E402" s="33">
        <v>585.36494048872294</v>
      </c>
      <c r="F402" s="33">
        <v>702.53962542680938</v>
      </c>
      <c r="G402" s="33">
        <v>569.31702927617118</v>
      </c>
      <c r="H402" s="33">
        <v>615.5277457065464</v>
      </c>
      <c r="I402" s="33">
        <v>563.46740085965507</v>
      </c>
      <c r="J402" s="33">
        <v>501.90173668091455</v>
      </c>
      <c r="K402" s="33">
        <v>505.61794859034512</v>
      </c>
      <c r="L402" s="33">
        <v>471.70910251155914</v>
      </c>
      <c r="M402" s="33">
        <v>470.51519921181432</v>
      </c>
      <c r="N402" s="33">
        <v>408.86663240498831</v>
      </c>
      <c r="O402" s="33">
        <v>464.82568148807712</v>
      </c>
      <c r="P402" s="33">
        <v>390.18364263610448</v>
      </c>
      <c r="Q402" s="33">
        <v>424.2426564402943</v>
      </c>
      <c r="R402" s="33">
        <v>419.12995650019292</v>
      </c>
      <c r="S402" s="33">
        <v>496.24736394777108</v>
      </c>
      <c r="T402" s="33">
        <v>494.06302704604201</v>
      </c>
      <c r="U402" s="33">
        <v>496.37820433083402</v>
      </c>
      <c r="V402" s="33">
        <v>520.25780238190919</v>
      </c>
      <c r="W402" s="33">
        <v>491.80313345240893</v>
      </c>
      <c r="X402" s="33">
        <v>374.80450286880665</v>
      </c>
      <c r="Y402" s="33">
        <v>400.86110741450551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2327.4426296150586</v>
      </c>
      <c r="D404" s="117">
        <f t="shared" si="218"/>
        <v>2296.0860762175025</v>
      </c>
      <c r="E404" s="117">
        <f t="shared" si="218"/>
        <v>2592.7941193184256</v>
      </c>
      <c r="F404" s="117">
        <f t="shared" si="218"/>
        <v>2506.3222335380933</v>
      </c>
      <c r="G404" s="117">
        <f t="shared" si="218"/>
        <v>2657.1036857156514</v>
      </c>
      <c r="H404" s="117">
        <f t="shared" si="218"/>
        <v>2401.919947776717</v>
      </c>
      <c r="I404" s="117">
        <f t="shared" si="218"/>
        <v>2316.4851830078564</v>
      </c>
      <c r="J404" s="117">
        <f t="shared" si="218"/>
        <v>2681.6677631432758</v>
      </c>
      <c r="K404" s="117">
        <f t="shared" si="218"/>
        <v>2563.700918152731</v>
      </c>
      <c r="L404" s="117">
        <f t="shared" si="218"/>
        <v>2550.8837749451595</v>
      </c>
      <c r="M404" s="117">
        <f t="shared" si="218"/>
        <v>2219.0220561940723</v>
      </c>
      <c r="N404" s="117">
        <f t="shared" si="218"/>
        <v>2208.0683019928056</v>
      </c>
      <c r="O404" s="117">
        <f t="shared" si="218"/>
        <v>2125.641271918827</v>
      </c>
      <c r="P404" s="117">
        <f t="shared" si="218"/>
        <v>1747.8267534441745</v>
      </c>
      <c r="Q404" s="117">
        <f t="shared" si="218"/>
        <v>1710.243384664047</v>
      </c>
      <c r="R404" s="117">
        <f t="shared" ref="R404:V404" si="219">R405+R408+R410+R419</f>
        <v>1750.3372860956767</v>
      </c>
      <c r="S404" s="117">
        <f t="shared" si="219"/>
        <v>1716.6954095778704</v>
      </c>
      <c r="T404" s="117">
        <f t="shared" si="219"/>
        <v>1577.2266906553714</v>
      </c>
      <c r="U404" s="117">
        <f t="shared" si="219"/>
        <v>1518.734262913162</v>
      </c>
      <c r="V404" s="117">
        <f t="shared" si="219"/>
        <v>1441.0345302293772</v>
      </c>
      <c r="W404" s="117">
        <f t="shared" ref="W404:Y404" si="220">W405+W408+W410+W419</f>
        <v>1437.9425374338111</v>
      </c>
      <c r="X404" s="117">
        <f t="shared" si="220"/>
        <v>1204.9907208224718</v>
      </c>
      <c r="Y404" s="117">
        <f t="shared" si="220"/>
        <v>970.86100697511358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2070.2114649820282</v>
      </c>
      <c r="D405" s="122">
        <f t="shared" si="221"/>
        <v>2075.5289632429799</v>
      </c>
      <c r="E405" s="122">
        <f t="shared" si="221"/>
        <v>2332.7577820124257</v>
      </c>
      <c r="F405" s="122">
        <f t="shared" si="221"/>
        <v>2201.5435778276078</v>
      </c>
      <c r="G405" s="122">
        <f t="shared" si="221"/>
        <v>2500.5652657188812</v>
      </c>
      <c r="H405" s="122">
        <f t="shared" si="221"/>
        <v>2265.7559004502423</v>
      </c>
      <c r="I405" s="122">
        <f t="shared" si="221"/>
        <v>2222.8607779254066</v>
      </c>
      <c r="J405" s="122">
        <f t="shared" si="221"/>
        <v>2485.3095089121853</v>
      </c>
      <c r="K405" s="122">
        <f t="shared" si="221"/>
        <v>2375.5341549162754</v>
      </c>
      <c r="L405" s="122">
        <f t="shared" si="221"/>
        <v>2380.1457201806265</v>
      </c>
      <c r="M405" s="122">
        <f t="shared" si="221"/>
        <v>2020.5708424738534</v>
      </c>
      <c r="N405" s="122">
        <f t="shared" si="221"/>
        <v>2069.7815393459091</v>
      </c>
      <c r="O405" s="122">
        <f t="shared" si="221"/>
        <v>2024.0568452388982</v>
      </c>
      <c r="P405" s="122">
        <f t="shared" si="221"/>
        <v>1652.2228210621638</v>
      </c>
      <c r="Q405" s="122">
        <f t="shared" si="221"/>
        <v>1606.0493199938746</v>
      </c>
      <c r="R405" s="122">
        <f t="shared" ref="R405:V405" si="222">SUM(R406:R407)</f>
        <v>1595.9604957286581</v>
      </c>
      <c r="S405" s="122">
        <f t="shared" si="222"/>
        <v>1574.1050158215087</v>
      </c>
      <c r="T405" s="122">
        <f t="shared" si="222"/>
        <v>1432.2055908378775</v>
      </c>
      <c r="U405" s="122">
        <f t="shared" si="222"/>
        <v>1389.1064105922967</v>
      </c>
      <c r="V405" s="122">
        <f t="shared" si="222"/>
        <v>1291.6249476403721</v>
      </c>
      <c r="W405" s="122">
        <f t="shared" ref="W405:Y405" si="223">SUM(W406:W407)</f>
        <v>1293.647674493948</v>
      </c>
      <c r="X405" s="122">
        <f t="shared" si="223"/>
        <v>1041.8810117921105</v>
      </c>
      <c r="Y405" s="122">
        <f t="shared" si="223"/>
        <v>854.30878244609175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2070.2114649820282</v>
      </c>
      <c r="D406" s="98">
        <v>2075.5289632429799</v>
      </c>
      <c r="E406" s="98">
        <v>2332.7577820124257</v>
      </c>
      <c r="F406" s="98">
        <v>2201.5435778276078</v>
      </c>
      <c r="G406" s="98">
        <v>2500.5652657188812</v>
      </c>
      <c r="H406" s="98">
        <v>2265.7559004502423</v>
      </c>
      <c r="I406" s="98">
        <v>2222.8607779254066</v>
      </c>
      <c r="J406" s="98">
        <v>2485.3095089121853</v>
      </c>
      <c r="K406" s="98">
        <v>2375.5341549162754</v>
      </c>
      <c r="L406" s="98">
        <v>2380.1457201806265</v>
      </c>
      <c r="M406" s="98">
        <v>2020.5708424738534</v>
      </c>
      <c r="N406" s="98">
        <v>2069.7815393459091</v>
      </c>
      <c r="O406" s="98">
        <v>2024.0568452388982</v>
      </c>
      <c r="P406" s="98">
        <v>1652.2228210621638</v>
      </c>
      <c r="Q406" s="98">
        <v>1606.0493199938746</v>
      </c>
      <c r="R406" s="98">
        <v>1595.9604957286581</v>
      </c>
      <c r="S406" s="98">
        <v>1574.1050158215087</v>
      </c>
      <c r="T406" s="98">
        <v>1432.2055908378775</v>
      </c>
      <c r="U406" s="98">
        <v>1389.1064105922967</v>
      </c>
      <c r="V406" s="98">
        <v>1291.6249476403721</v>
      </c>
      <c r="W406" s="98">
        <v>1293.647674493948</v>
      </c>
      <c r="X406" s="98">
        <v>1041.8810117921105</v>
      </c>
      <c r="Y406" s="98">
        <v>854.30878244609175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186.20304491873594</v>
      </c>
      <c r="D410" s="122">
        <v>138.31766123806378</v>
      </c>
      <c r="E410" s="122">
        <v>161.88333184331714</v>
      </c>
      <c r="F410" s="122">
        <v>210.19833560853263</v>
      </c>
      <c r="G410" s="122">
        <v>91.971599524329534</v>
      </c>
      <c r="H410" s="122">
        <v>75.321103928037104</v>
      </c>
      <c r="I410" s="122">
        <v>36.6845147956939</v>
      </c>
      <c r="J410" s="122">
        <v>89.671013243134837</v>
      </c>
      <c r="K410" s="122">
        <v>118.50266207278095</v>
      </c>
      <c r="L410" s="122">
        <v>107.87198173047337</v>
      </c>
      <c r="M410" s="122">
        <v>140.3271410147178</v>
      </c>
      <c r="N410" s="122">
        <v>77.355526613149905</v>
      </c>
      <c r="O410" s="122">
        <v>52.211331862908025</v>
      </c>
      <c r="P410" s="122">
        <v>33.553252090533888</v>
      </c>
      <c r="Q410" s="122">
        <v>58.043703278920262</v>
      </c>
      <c r="R410" s="122">
        <v>95.379765917559226</v>
      </c>
      <c r="S410" s="122">
        <v>98.011417471149556</v>
      </c>
      <c r="T410" s="122">
        <v>88.632280266850472</v>
      </c>
      <c r="U410" s="122">
        <v>76.160049109263454</v>
      </c>
      <c r="V410" s="122">
        <v>81.80542755229142</v>
      </c>
      <c r="W410" s="122">
        <v>79.871208486081088</v>
      </c>
      <c r="X410" s="122">
        <v>88.28468793728824</v>
      </c>
      <c r="Y410" s="122">
        <v>62.434119469507245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464.42247214133835</v>
      </c>
      <c r="D411" s="98">
        <v>456.3850773795665</v>
      </c>
      <c r="E411" s="98">
        <v>447.5907929712431</v>
      </c>
      <c r="F411" s="98">
        <v>503.98405703413385</v>
      </c>
      <c r="G411" s="98">
        <v>455.95413748662287</v>
      </c>
      <c r="H411" s="98">
        <v>441.68478673166754</v>
      </c>
      <c r="I411" s="98">
        <v>398.51891117547791</v>
      </c>
      <c r="J411" s="98">
        <v>376.91968215544978</v>
      </c>
      <c r="K411" s="98">
        <v>379.08708763498532</v>
      </c>
      <c r="L411" s="98">
        <v>407.43519034060665</v>
      </c>
      <c r="M411" s="98">
        <v>450.57740814909528</v>
      </c>
      <c r="N411" s="98">
        <v>409.36835056562074</v>
      </c>
      <c r="O411" s="98">
        <v>378.88235343423833</v>
      </c>
      <c r="P411" s="98">
        <v>334.0717377577858</v>
      </c>
      <c r="Q411" s="98">
        <v>327.549966108045</v>
      </c>
      <c r="R411" s="98">
        <v>328.65867572319252</v>
      </c>
      <c r="S411" s="98">
        <v>329.8452528838672</v>
      </c>
      <c r="T411" s="98">
        <v>325.41409851693635</v>
      </c>
      <c r="U411" s="98">
        <v>305.77533784426379</v>
      </c>
      <c r="V411" s="98">
        <v>282.71865463107895</v>
      </c>
      <c r="W411" s="98">
        <v>245.21981339497896</v>
      </c>
      <c r="X411" s="98">
        <v>206.10625962759551</v>
      </c>
      <c r="Y411" s="98">
        <v>190.73143543644304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74.123905174516608</v>
      </c>
      <c r="D412" s="98">
        <v>85.143985833551739</v>
      </c>
      <c r="E412" s="98">
        <v>69.84126553288219</v>
      </c>
      <c r="F412" s="98">
        <v>97.634819702519636</v>
      </c>
      <c r="G412" s="98">
        <v>73.845380137071288</v>
      </c>
      <c r="H412" s="98">
        <v>69.77997702532241</v>
      </c>
      <c r="I412" s="98">
        <v>58.270142822186635</v>
      </c>
      <c r="J412" s="98">
        <v>69.557064114979269</v>
      </c>
      <c r="K412" s="98">
        <v>55.481667481332664</v>
      </c>
      <c r="L412" s="98">
        <v>57.018686770782558</v>
      </c>
      <c r="M412" s="98">
        <v>78.504519510998634</v>
      </c>
      <c r="N412" s="98">
        <v>51.789288359502329</v>
      </c>
      <c r="O412" s="98">
        <v>45.318923227557683</v>
      </c>
      <c r="P412" s="98">
        <v>67.068266620935844</v>
      </c>
      <c r="Q412" s="98">
        <v>42.656644966248777</v>
      </c>
      <c r="R412" s="98">
        <v>41.02573357651486</v>
      </c>
      <c r="S412" s="98">
        <v>45.123199455045842</v>
      </c>
      <c r="T412" s="98">
        <v>40.912718395336164</v>
      </c>
      <c r="U412" s="98">
        <v>45.063593254295277</v>
      </c>
      <c r="V412" s="98">
        <v>45.82721505156016</v>
      </c>
      <c r="W412" s="98">
        <v>53.021101323613173</v>
      </c>
      <c r="X412" s="98">
        <v>22.617622475727444</v>
      </c>
      <c r="Y412" s="98">
        <v>38.986582916436497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74.123905174516608</v>
      </c>
      <c r="D413" s="101">
        <v>85.143985833551739</v>
      </c>
      <c r="E413" s="101">
        <v>69.84126553288219</v>
      </c>
      <c r="F413" s="101">
        <v>97.634819702519636</v>
      </c>
      <c r="G413" s="101">
        <v>73.845380137071288</v>
      </c>
      <c r="H413" s="101">
        <v>69.77997702532241</v>
      </c>
      <c r="I413" s="101">
        <v>58.270142822186635</v>
      </c>
      <c r="J413" s="101">
        <v>69.557064114979269</v>
      </c>
      <c r="K413" s="101">
        <v>55.481667481332664</v>
      </c>
      <c r="L413" s="101">
        <v>57.018686770782558</v>
      </c>
      <c r="M413" s="101">
        <v>78.504519510998634</v>
      </c>
      <c r="N413" s="101">
        <v>51.789288359502329</v>
      </c>
      <c r="O413" s="101">
        <v>45.318923227557683</v>
      </c>
      <c r="P413" s="101">
        <v>67.068266620935844</v>
      </c>
      <c r="Q413" s="101">
        <v>42.656644966248777</v>
      </c>
      <c r="R413" s="101">
        <v>41.02573357651486</v>
      </c>
      <c r="S413" s="101">
        <v>45.123199455045842</v>
      </c>
      <c r="T413" s="101">
        <v>40.912718395336164</v>
      </c>
      <c r="U413" s="101">
        <v>45.063593254295277</v>
      </c>
      <c r="V413" s="101">
        <v>45.82721505156016</v>
      </c>
      <c r="W413" s="101">
        <v>53.021101323613173</v>
      </c>
      <c r="X413" s="101">
        <v>22.617622475727444</v>
      </c>
      <c r="Y413" s="101">
        <v>38.986582916436497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71.028119714294661</v>
      </c>
      <c r="D419" s="122">
        <v>82.239451736458577</v>
      </c>
      <c r="E419" s="122">
        <v>98.1530054626827</v>
      </c>
      <c r="F419" s="122">
        <v>94.580320101953234</v>
      </c>
      <c r="G419" s="122">
        <v>64.56682047244071</v>
      </c>
      <c r="H419" s="122">
        <v>60.842943398437633</v>
      </c>
      <c r="I419" s="122">
        <v>56.939890286755876</v>
      </c>
      <c r="J419" s="122">
        <v>106.68724098795546</v>
      </c>
      <c r="K419" s="122">
        <v>69.664101163674857</v>
      </c>
      <c r="L419" s="122">
        <v>62.866073034059674</v>
      </c>
      <c r="M419" s="122">
        <v>58.124072705500829</v>
      </c>
      <c r="N419" s="122">
        <v>60.931236033746494</v>
      </c>
      <c r="O419" s="122">
        <v>49.373094817020984</v>
      </c>
      <c r="P419" s="122">
        <v>62.050680291476844</v>
      </c>
      <c r="Q419" s="122">
        <v>46.150361391252069</v>
      </c>
      <c r="R419" s="122">
        <v>58.997024449459417</v>
      </c>
      <c r="S419" s="122">
        <v>44.578976285212192</v>
      </c>
      <c r="T419" s="122">
        <v>56.388819550643461</v>
      </c>
      <c r="U419" s="122">
        <v>53.467803211601947</v>
      </c>
      <c r="V419" s="122">
        <v>67.604155036713735</v>
      </c>
      <c r="W419" s="122">
        <v>64.423654453782191</v>
      </c>
      <c r="X419" s="122">
        <v>74.825021093072905</v>
      </c>
      <c r="Y419" s="122">
        <v>54.118105059514647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226.80482255517322</v>
      </c>
      <c r="D420" s="98">
        <v>229.71913892865524</v>
      </c>
      <c r="E420" s="98">
        <v>223.96484071955879</v>
      </c>
      <c r="F420" s="98">
        <v>240.85235374607223</v>
      </c>
      <c r="G420" s="98">
        <v>225.15978683373103</v>
      </c>
      <c r="H420" s="98">
        <v>215.22360452150909</v>
      </c>
      <c r="I420" s="98">
        <v>193.93430744757961</v>
      </c>
      <c r="J420" s="98">
        <v>188.41342251599212</v>
      </c>
      <c r="K420" s="98">
        <v>178.57724745069322</v>
      </c>
      <c r="L420" s="98">
        <v>173.73820397061047</v>
      </c>
      <c r="M420" s="98">
        <v>178.75424953020419</v>
      </c>
      <c r="N420" s="98">
        <v>153.12382334682817</v>
      </c>
      <c r="O420" s="98">
        <v>153.08644193122865</v>
      </c>
      <c r="P420" s="98">
        <v>157.31301238443976</v>
      </c>
      <c r="Q420" s="98">
        <v>151.36181254952234</v>
      </c>
      <c r="R420" s="98">
        <v>158.5977477039514</v>
      </c>
      <c r="S420" s="98">
        <v>173.0200188172015</v>
      </c>
      <c r="T420" s="98">
        <v>179.23662921341312</v>
      </c>
      <c r="U420" s="98">
        <v>179.23375066894027</v>
      </c>
      <c r="V420" s="98">
        <v>178.46903445967382</v>
      </c>
      <c r="W420" s="98">
        <v>167.00758689568804</v>
      </c>
      <c r="X420" s="98">
        <v>147.74677338578962</v>
      </c>
      <c r="Y420" s="98">
        <v>139.69601225388482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129.29471632681577</v>
      </c>
      <c r="D423" s="118">
        <f t="shared" si="225"/>
        <v>130.46547972241723</v>
      </c>
      <c r="E423" s="118">
        <f t="shared" si="225"/>
        <v>143.51417870652523</v>
      </c>
      <c r="F423" s="118">
        <f t="shared" si="225"/>
        <v>135.5911772575023</v>
      </c>
      <c r="G423" s="118">
        <f t="shared" si="225"/>
        <v>144.64210909480508</v>
      </c>
      <c r="H423" s="118">
        <f t="shared" si="225"/>
        <v>133.63204213554002</v>
      </c>
      <c r="I423" s="118">
        <f t="shared" si="225"/>
        <v>128.75198710095904</v>
      </c>
      <c r="J423" s="118">
        <f t="shared" si="225"/>
        <v>139.59357014208425</v>
      </c>
      <c r="K423" s="118">
        <f t="shared" si="225"/>
        <v>131.99745154388759</v>
      </c>
      <c r="L423" s="118">
        <f t="shared" si="225"/>
        <v>130.96962921230062</v>
      </c>
      <c r="M423" s="118">
        <f t="shared" si="225"/>
        <v>115.48451024193405</v>
      </c>
      <c r="N423" s="118">
        <f t="shared" si="225"/>
        <v>114.87895638302182</v>
      </c>
      <c r="O423" s="118">
        <f t="shared" si="225"/>
        <v>110.5014914580326</v>
      </c>
      <c r="P423" s="118">
        <f t="shared" si="225"/>
        <v>91.529609290086412</v>
      </c>
      <c r="Q423" s="118">
        <f t="shared" si="225"/>
        <v>88.186396175595149</v>
      </c>
      <c r="R423" s="118">
        <f t="shared" ref="R423:V423" si="226">R424+R427+R429+R438</f>
        <v>86.995467904608503</v>
      </c>
      <c r="S423" s="118">
        <f t="shared" si="226"/>
        <v>85.937162527067116</v>
      </c>
      <c r="T423" s="118">
        <f t="shared" si="226"/>
        <v>79.516419059589339</v>
      </c>
      <c r="U423" s="118">
        <f t="shared" si="226"/>
        <v>76.092101820061643</v>
      </c>
      <c r="V423" s="118">
        <f t="shared" si="226"/>
        <v>70.643322823994623</v>
      </c>
      <c r="W423" s="118">
        <f t="shared" ref="W423:Y423" si="227">W424+W427+W429+W438</f>
        <v>66.793157908797767</v>
      </c>
      <c r="X423" s="118">
        <f t="shared" si="227"/>
        <v>53.232665997662394</v>
      </c>
      <c r="Y423" s="118">
        <f t="shared" si="227"/>
        <v>44.795595280469186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98.879044873385993</v>
      </c>
      <c r="D424" s="123">
        <f t="shared" si="228"/>
        <v>98.888050438533057</v>
      </c>
      <c r="E424" s="123">
        <f t="shared" si="228"/>
        <v>110.0477087253884</v>
      </c>
      <c r="F424" s="123">
        <f t="shared" si="228"/>
        <v>103.44809852410101</v>
      </c>
      <c r="G424" s="123">
        <f t="shared" si="228"/>
        <v>116.70569116788306</v>
      </c>
      <c r="H424" s="123">
        <f t="shared" si="228"/>
        <v>105.48229451617988</v>
      </c>
      <c r="I424" s="123">
        <f t="shared" si="228"/>
        <v>103.12715116231504</v>
      </c>
      <c r="J424" s="123">
        <f t="shared" si="228"/>
        <v>114.48806577278948</v>
      </c>
      <c r="K424" s="123">
        <f t="shared" si="228"/>
        <v>108.10943422554188</v>
      </c>
      <c r="L424" s="123">
        <f t="shared" si="228"/>
        <v>108.00907291254113</v>
      </c>
      <c r="M424" s="123">
        <f t="shared" si="228"/>
        <v>90.281495799803906</v>
      </c>
      <c r="N424" s="123">
        <f t="shared" si="228"/>
        <v>91.793765680337657</v>
      </c>
      <c r="O424" s="123">
        <f t="shared" si="228"/>
        <v>88.981888515368553</v>
      </c>
      <c r="P424" s="123">
        <f t="shared" si="228"/>
        <v>71.971701944702062</v>
      </c>
      <c r="Q424" s="123">
        <f t="shared" si="228"/>
        <v>69.086151973978858</v>
      </c>
      <c r="R424" s="123">
        <f t="shared" ref="R424:V424" si="229">SUM(R425:R426)</f>
        <v>67.899383026035352</v>
      </c>
      <c r="S424" s="123">
        <f t="shared" si="229"/>
        <v>66.203144327309928</v>
      </c>
      <c r="T424" s="123">
        <f t="shared" si="229"/>
        <v>59.579260915811339</v>
      </c>
      <c r="U424" s="123">
        <f t="shared" si="229"/>
        <v>57.166487483044428</v>
      </c>
      <c r="V424" s="123">
        <f t="shared" si="229"/>
        <v>52.630069410308728</v>
      </c>
      <c r="W424" s="123">
        <f t="shared" ref="W424:Y424" si="230">SUM(W425:W426)</f>
        <v>52.100207637704528</v>
      </c>
      <c r="X424" s="123">
        <f t="shared" si="230"/>
        <v>41.389799795474204</v>
      </c>
      <c r="Y424" s="123">
        <f t="shared" si="230"/>
        <v>33.562998340810708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97.609015510335823</v>
      </c>
      <c r="D425" s="99">
        <v>97.621709338890255</v>
      </c>
      <c r="E425" s="99">
        <v>108.76337844206542</v>
      </c>
      <c r="F425" s="99">
        <v>102.15806556009878</v>
      </c>
      <c r="G425" s="99">
        <v>115.25641843037344</v>
      </c>
      <c r="H425" s="99">
        <v>104.19932381517596</v>
      </c>
      <c r="I425" s="99">
        <v>101.90226126077728</v>
      </c>
      <c r="J425" s="99">
        <v>113.17491418849472</v>
      </c>
      <c r="K425" s="99">
        <v>106.87490622539067</v>
      </c>
      <c r="L425" s="99">
        <v>106.72111737524754</v>
      </c>
      <c r="M425" s="99">
        <v>89.176995641283028</v>
      </c>
      <c r="N425" s="99">
        <v>90.709465360678351</v>
      </c>
      <c r="O425" s="99">
        <v>87.810587291222902</v>
      </c>
      <c r="P425" s="99">
        <v>70.946853117115893</v>
      </c>
      <c r="Q425" s="99">
        <v>68.163188338222582</v>
      </c>
      <c r="R425" s="99">
        <v>66.981930785131837</v>
      </c>
      <c r="S425" s="99">
        <v>65.309553528055545</v>
      </c>
      <c r="T425" s="99">
        <v>58.781522654713868</v>
      </c>
      <c r="U425" s="99">
        <v>56.395827596721666</v>
      </c>
      <c r="V425" s="99">
        <v>51.922399387295975</v>
      </c>
      <c r="W425" s="99">
        <v>51.205821878032985</v>
      </c>
      <c r="X425" s="99">
        <v>40.651616744703325</v>
      </c>
      <c r="Y425" s="99">
        <v>32.99155435618988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1.2700293630501691</v>
      </c>
      <c r="D426" s="99">
        <v>1.2663410996428046</v>
      </c>
      <c r="E426" s="99">
        <v>1.2843302833229939</v>
      </c>
      <c r="F426" s="99">
        <v>1.2900329640022314</v>
      </c>
      <c r="G426" s="99">
        <v>1.4492727375096128</v>
      </c>
      <c r="H426" s="99">
        <v>1.2829707010039202</v>
      </c>
      <c r="I426" s="99">
        <v>1.2248899015377614</v>
      </c>
      <c r="J426" s="99">
        <v>1.3131515842947625</v>
      </c>
      <c r="K426" s="99">
        <v>1.2345280001512076</v>
      </c>
      <c r="L426" s="99">
        <v>1.2879555372935834</v>
      </c>
      <c r="M426" s="99">
        <v>1.1045001585208738</v>
      </c>
      <c r="N426" s="99">
        <v>1.0843003196593122</v>
      </c>
      <c r="O426" s="99">
        <v>1.1713012241456566</v>
      </c>
      <c r="P426" s="99">
        <v>1.0248488275861682</v>
      </c>
      <c r="Q426" s="99">
        <v>0.92296363575627727</v>
      </c>
      <c r="R426" s="99">
        <v>0.91745224090351007</v>
      </c>
      <c r="S426" s="99">
        <v>0.89359079925438767</v>
      </c>
      <c r="T426" s="99">
        <v>0.79773826109747414</v>
      </c>
      <c r="U426" s="99">
        <v>0.77065988632276339</v>
      </c>
      <c r="V426" s="99">
        <v>0.70767002301275617</v>
      </c>
      <c r="W426" s="99">
        <v>0.89438575967154577</v>
      </c>
      <c r="X426" s="99">
        <v>0.73818305077088031</v>
      </c>
      <c r="Y426" s="99">
        <v>0.57144398462083112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0.91779393955374855</v>
      </c>
      <c r="D427" s="123">
        <f t="shared" si="231"/>
        <v>1.7747446259490982</v>
      </c>
      <c r="E427" s="123">
        <f t="shared" si="231"/>
        <v>5.137890490570677</v>
      </c>
      <c r="F427" s="123">
        <f t="shared" si="231"/>
        <v>1.0168408332889176</v>
      </c>
      <c r="G427" s="123">
        <f t="shared" si="231"/>
        <v>0.93902195463914118</v>
      </c>
      <c r="H427" s="123">
        <f t="shared" si="231"/>
        <v>1.3144795203184838</v>
      </c>
      <c r="I427" s="123">
        <f t="shared" si="231"/>
        <v>1.4048248726578354</v>
      </c>
      <c r="J427" s="123">
        <f t="shared" si="231"/>
        <v>1.8284751147977227</v>
      </c>
      <c r="K427" s="123">
        <f t="shared" si="231"/>
        <v>1.3564395513666385</v>
      </c>
      <c r="L427" s="123">
        <f t="shared" si="231"/>
        <v>0.59976014766667474</v>
      </c>
      <c r="M427" s="123">
        <f t="shared" si="231"/>
        <v>0.65102195548202357</v>
      </c>
      <c r="N427" s="123">
        <f t="shared" si="231"/>
        <v>1.4904260745263915</v>
      </c>
      <c r="O427" s="123">
        <f t="shared" si="231"/>
        <v>0.97527931730078798</v>
      </c>
      <c r="P427" s="123">
        <f t="shared" si="231"/>
        <v>0.19519288476954819</v>
      </c>
      <c r="Q427" s="123">
        <f t="shared" si="231"/>
        <v>0.34826220586692547</v>
      </c>
      <c r="R427" s="123">
        <f t="shared" si="231"/>
        <v>0.75447754208920592</v>
      </c>
      <c r="S427" s="123">
        <f t="shared" si="231"/>
        <v>1.0470884630611121</v>
      </c>
      <c r="T427" s="123">
        <f t="shared" si="231"/>
        <v>1.4497884147453834</v>
      </c>
      <c r="U427" s="123">
        <f t="shared" si="231"/>
        <v>1.0608686693086968</v>
      </c>
      <c r="V427" s="123">
        <f t="shared" si="231"/>
        <v>0.58539727980188072</v>
      </c>
      <c r="W427" s="123">
        <f t="shared" si="231"/>
        <v>0.17176388831891168</v>
      </c>
      <c r="X427" s="123">
        <f t="shared" si="231"/>
        <v>0.40579057426444021</v>
      </c>
      <c r="Y427" s="123">
        <f t="shared" si="231"/>
        <v>0.17664083121540577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0.91779393955374855</v>
      </c>
      <c r="D428" s="99">
        <f>RES_hhdet_in_fecs!D29</f>
        <v>1.7747446259490982</v>
      </c>
      <c r="E428" s="99">
        <f>RES_hhdet_in_fecs!E29</f>
        <v>5.137890490570677</v>
      </c>
      <c r="F428" s="99">
        <f>RES_hhdet_in_fecs!F29</f>
        <v>1.0168408332889176</v>
      </c>
      <c r="G428" s="99">
        <f>RES_hhdet_in_fecs!G29</f>
        <v>0.93902195463914118</v>
      </c>
      <c r="H428" s="99">
        <f>RES_hhdet_in_fecs!H29</f>
        <v>1.3144795203184838</v>
      </c>
      <c r="I428" s="99">
        <f>RES_hhdet_in_fecs!I29</f>
        <v>1.4048248726578354</v>
      </c>
      <c r="J428" s="99">
        <f>RES_hhdet_in_fecs!J29</f>
        <v>1.8284751147977227</v>
      </c>
      <c r="K428" s="99">
        <f>RES_hhdet_in_fecs!K29</f>
        <v>1.3564395513666385</v>
      </c>
      <c r="L428" s="99">
        <f>RES_hhdet_in_fecs!L29</f>
        <v>0.59976014766667474</v>
      </c>
      <c r="M428" s="99">
        <f>RES_hhdet_in_fecs!M29</f>
        <v>0.65102195548202357</v>
      </c>
      <c r="N428" s="99">
        <f>RES_hhdet_in_fecs!N29</f>
        <v>1.4904260745263915</v>
      </c>
      <c r="O428" s="99">
        <f>RES_hhdet_in_fecs!O29</f>
        <v>0.97527931730078798</v>
      </c>
      <c r="P428" s="99">
        <f>RES_hhdet_in_fecs!P29</f>
        <v>0.19519288476954819</v>
      </c>
      <c r="Q428" s="99">
        <f>RES_hhdet_in_fecs!Q29</f>
        <v>0.34826220586692547</v>
      </c>
      <c r="R428" s="99">
        <f>RES_hhdet_in_fecs!R29</f>
        <v>0.75447754208920592</v>
      </c>
      <c r="S428" s="99">
        <f>RES_hhdet_in_fecs!S29</f>
        <v>1.0470884630611121</v>
      </c>
      <c r="T428" s="99">
        <f>RES_hhdet_in_fecs!T29</f>
        <v>1.4497884147453834</v>
      </c>
      <c r="U428" s="99">
        <f>RES_hhdet_in_fecs!U29</f>
        <v>1.0608686693086968</v>
      </c>
      <c r="V428" s="99">
        <f>RES_hhdet_in_fecs!V29</f>
        <v>0.58539727980188072</v>
      </c>
      <c r="W428" s="99">
        <f>RES_hhdet_in_fecs!W29</f>
        <v>0.17176388831891168</v>
      </c>
      <c r="X428" s="99">
        <f>RES_hhdet_in_fecs!X29</f>
        <v>0.40579057426444021</v>
      </c>
      <c r="Y428" s="99">
        <f>RES_hhdet_in_fecs!Y29</f>
        <v>0.17664083121540577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20.101957787686292</v>
      </c>
      <c r="D429" s="123">
        <v>20.258125489508437</v>
      </c>
      <c r="E429" s="123">
        <v>19.272501753006523</v>
      </c>
      <c r="F429" s="123">
        <v>20.961895203713802</v>
      </c>
      <c r="G429" s="123">
        <v>18.570728240217775</v>
      </c>
      <c r="H429" s="123">
        <v>18.134161312545711</v>
      </c>
      <c r="I429" s="123">
        <v>16.314678524007004</v>
      </c>
      <c r="J429" s="123">
        <v>15.547488584255408</v>
      </c>
      <c r="K429" s="123">
        <v>15.387766376878439</v>
      </c>
      <c r="L429" s="123">
        <v>15.650130139486729</v>
      </c>
      <c r="M429" s="123">
        <v>17.959242190168194</v>
      </c>
      <c r="N429" s="123">
        <v>15.837731793434708</v>
      </c>
      <c r="O429" s="123">
        <v>14.517762251927</v>
      </c>
      <c r="P429" s="123">
        <v>13.836820237137553</v>
      </c>
      <c r="Q429" s="123">
        <v>13.300240258716844</v>
      </c>
      <c r="R429" s="123">
        <v>12.825330130676376</v>
      </c>
      <c r="S429" s="123">
        <v>12.703222692117201</v>
      </c>
      <c r="T429" s="123">
        <v>12.482015680410951</v>
      </c>
      <c r="U429" s="123">
        <v>12.002625198010804</v>
      </c>
      <c r="V429" s="123">
        <v>11.366162907781446</v>
      </c>
      <c r="W429" s="123">
        <v>8.9252246853741362</v>
      </c>
      <c r="X429" s="123">
        <v>6.6936587263721314</v>
      </c>
      <c r="Y429" s="123">
        <v>6.5864236787984298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21.897193138666115</v>
      </c>
      <c r="D430" s="99">
        <v>21.465897204798107</v>
      </c>
      <c r="E430" s="99">
        <v>20.868641904655394</v>
      </c>
      <c r="F430" s="99">
        <v>23.386335323210776</v>
      </c>
      <c r="G430" s="99">
        <v>21.015904513938089</v>
      </c>
      <c r="H430" s="99">
        <v>20.31253945217329</v>
      </c>
      <c r="I430" s="99">
        <v>18.269240524305474</v>
      </c>
      <c r="J430" s="99">
        <v>17.1640001098169</v>
      </c>
      <c r="K430" s="99">
        <v>17.055068165784149</v>
      </c>
      <c r="L430" s="99">
        <v>18.26860364156461</v>
      </c>
      <c r="M430" s="99">
        <v>19.886033549497995</v>
      </c>
      <c r="N430" s="99">
        <v>17.94082298517608</v>
      </c>
      <c r="O430" s="99">
        <v>16.437227070771485</v>
      </c>
      <c r="P430" s="99">
        <v>14.345122344965805</v>
      </c>
      <c r="Q430" s="99">
        <v>13.901721293394802</v>
      </c>
      <c r="R430" s="99">
        <v>13.79369522500185</v>
      </c>
      <c r="S430" s="99">
        <v>13.685266219643786</v>
      </c>
      <c r="T430" s="99">
        <v>13.355859191239444</v>
      </c>
      <c r="U430" s="99">
        <v>12.41406209409228</v>
      </c>
      <c r="V430" s="99">
        <v>11.365087773204793</v>
      </c>
      <c r="W430" s="99">
        <v>9.7064156904852261</v>
      </c>
      <c r="X430" s="99">
        <v>8.041755805352107</v>
      </c>
      <c r="Y430" s="99">
        <v>7.3656348254064685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14.275630573724049</v>
      </c>
      <c r="D431" s="99">
        <v>14.265771065883584</v>
      </c>
      <c r="E431" s="99">
        <v>13.643749120923633</v>
      </c>
      <c r="F431" s="99">
        <v>15.692294730801597</v>
      </c>
      <c r="G431" s="99">
        <v>13.875338737723032</v>
      </c>
      <c r="H431" s="99">
        <v>13.421874777197473</v>
      </c>
      <c r="I431" s="99">
        <v>12.035459186309037</v>
      </c>
      <c r="J431" s="99">
        <v>11.616843933372904</v>
      </c>
      <c r="K431" s="99">
        <v>11.337085819120563</v>
      </c>
      <c r="L431" s="99">
        <v>12.165859495787707</v>
      </c>
      <c r="M431" s="99">
        <v>13.654954750528306</v>
      </c>
      <c r="N431" s="99">
        <v>12.231662939508892</v>
      </c>
      <c r="O431" s="99">
        <v>11.487291768922079</v>
      </c>
      <c r="P431" s="99">
        <v>10.733711528416109</v>
      </c>
      <c r="Q431" s="99">
        <v>10.392303628137761</v>
      </c>
      <c r="R431" s="99">
        <v>10.482328868686185</v>
      </c>
      <c r="S431" s="99">
        <v>10.617199904613706</v>
      </c>
      <c r="T431" s="99">
        <v>10.475742336913809</v>
      </c>
      <c r="U431" s="99">
        <v>9.9177659457025396</v>
      </c>
      <c r="V431" s="99">
        <v>9.2060131611756368</v>
      </c>
      <c r="W431" s="99">
        <v>8.0432213346393056</v>
      </c>
      <c r="X431" s="99">
        <v>6.5449688039675076</v>
      </c>
      <c r="Y431" s="99">
        <v>6.1346474647087543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3.494890030438925</v>
      </c>
      <c r="D432" s="102">
        <v>4.0047147422170246</v>
      </c>
      <c r="E432" s="102">
        <v>3.256305499267298</v>
      </c>
      <c r="F432" s="102">
        <v>4.5305413949427864</v>
      </c>
      <c r="G432" s="102">
        <v>3.4036920167254361</v>
      </c>
      <c r="H432" s="102">
        <v>3.209095216493639</v>
      </c>
      <c r="I432" s="102">
        <v>2.6712691035518041</v>
      </c>
      <c r="J432" s="102">
        <v>3.1674585133913609</v>
      </c>
      <c r="K432" s="102">
        <v>2.4961114522492411</v>
      </c>
      <c r="L432" s="102">
        <v>2.5566073168769554</v>
      </c>
      <c r="M432" s="102">
        <v>3.464762059855337</v>
      </c>
      <c r="N432" s="102">
        <v>2.2696978252038367</v>
      </c>
      <c r="O432" s="102">
        <v>1.966091650725347</v>
      </c>
      <c r="P432" s="102">
        <v>2.879927816101794</v>
      </c>
      <c r="Q432" s="102">
        <v>1.8104132223798699</v>
      </c>
      <c r="R432" s="102">
        <v>1.7218363826585494</v>
      </c>
      <c r="S432" s="102">
        <v>1.8721597228558782</v>
      </c>
      <c r="T432" s="102">
        <v>1.6791666633660085</v>
      </c>
      <c r="U432" s="102">
        <v>1.8295204864646808</v>
      </c>
      <c r="V432" s="102">
        <v>1.8422212787555434</v>
      </c>
      <c r="W432" s="102">
        <v>2.0987082678567268</v>
      </c>
      <c r="X432" s="102">
        <v>0.88248361391878305</v>
      </c>
      <c r="Y432" s="102">
        <v>1.5055773695395458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10.780740543285125</v>
      </c>
      <c r="D433" s="105">
        <v>10.261056323666558</v>
      </c>
      <c r="E433" s="105">
        <v>10.387443621656336</v>
      </c>
      <c r="F433" s="105">
        <v>11.161753335858808</v>
      </c>
      <c r="G433" s="105">
        <v>10.471646720997599</v>
      </c>
      <c r="H433" s="105">
        <v>10.212779560703831</v>
      </c>
      <c r="I433" s="105">
        <v>9.3641900827572311</v>
      </c>
      <c r="J433" s="105">
        <v>8.4493854199815441</v>
      </c>
      <c r="K433" s="105">
        <v>8.8409743668713219</v>
      </c>
      <c r="L433" s="105">
        <v>9.6092521789107526</v>
      </c>
      <c r="M433" s="105">
        <v>10.190192690672971</v>
      </c>
      <c r="N433" s="105">
        <v>9.9619651143050554</v>
      </c>
      <c r="O433" s="105">
        <v>9.5212001181967292</v>
      </c>
      <c r="P433" s="105">
        <v>7.853783712314315</v>
      </c>
      <c r="Q433" s="105">
        <v>8.5818904057578909</v>
      </c>
      <c r="R433" s="105">
        <v>8.760492486027637</v>
      </c>
      <c r="S433" s="105">
        <v>8.745040181757826</v>
      </c>
      <c r="T433" s="105">
        <v>8.7965756735477996</v>
      </c>
      <c r="U433" s="105">
        <v>8.088245459237859</v>
      </c>
      <c r="V433" s="105">
        <v>7.3637918824200916</v>
      </c>
      <c r="W433" s="105">
        <v>5.9445130667825792</v>
      </c>
      <c r="X433" s="105">
        <v>5.6624851900487245</v>
      </c>
      <c r="Y433" s="105">
        <v>4.629070095169209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19.053859459661375</v>
      </c>
      <c r="D434" s="102">
        <v>19.892937768610906</v>
      </c>
      <c r="E434" s="102">
        <v>18.55483599414687</v>
      </c>
      <c r="F434" s="102">
        <v>19.395257447261983</v>
      </c>
      <c r="G434" s="102">
        <v>18.391732404092792</v>
      </c>
      <c r="H434" s="102">
        <v>18.021317752123689</v>
      </c>
      <c r="I434" s="102">
        <v>16.838557588591517</v>
      </c>
      <c r="J434" s="102">
        <v>16.291669096647517</v>
      </c>
      <c r="K434" s="102">
        <v>15.802306246067024</v>
      </c>
      <c r="L434" s="102">
        <v>16.710770028178956</v>
      </c>
      <c r="M434" s="102">
        <v>17.602293387314525</v>
      </c>
      <c r="N434" s="102">
        <v>16.322819434532708</v>
      </c>
      <c r="O434" s="102">
        <v>15.294980770957963</v>
      </c>
      <c r="P434" s="102">
        <v>15.063625137074434</v>
      </c>
      <c r="Q434" s="102">
        <v>13.986436448241225</v>
      </c>
      <c r="R434" s="102">
        <v>13.700801456134553</v>
      </c>
      <c r="S434" s="102">
        <v>13.444752876983365</v>
      </c>
      <c r="T434" s="102">
        <v>13.06502661580417</v>
      </c>
      <c r="U434" s="102">
        <v>12.827884203042936</v>
      </c>
      <c r="V434" s="102">
        <v>12.56223375531251</v>
      </c>
      <c r="W434" s="102">
        <v>0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13.545929887261126</v>
      </c>
      <c r="D435" s="105">
        <v>14.347465655170749</v>
      </c>
      <c r="E435" s="105">
        <v>13.208261661629878</v>
      </c>
      <c r="F435" s="105">
        <v>14.076249809564274</v>
      </c>
      <c r="G435" s="105">
        <v>13.17452935368442</v>
      </c>
      <c r="H435" s="105">
        <v>12.905420389886135</v>
      </c>
      <c r="I435" s="105">
        <v>12.02260532224691</v>
      </c>
      <c r="J435" s="105">
        <v>11.873057847544267</v>
      </c>
      <c r="K435" s="105">
        <v>11.340090294350368</v>
      </c>
      <c r="L435" s="105">
        <v>11.987877095851809</v>
      </c>
      <c r="M435" s="105">
        <v>12.885047307951073</v>
      </c>
      <c r="N435" s="105">
        <v>11.793327599298191</v>
      </c>
      <c r="O435" s="105">
        <v>11.165474803011428</v>
      </c>
      <c r="P435" s="105">
        <v>11.573447856408471</v>
      </c>
      <c r="Q435" s="105">
        <v>10.619456215982536</v>
      </c>
      <c r="R435" s="105">
        <v>10.50716705167129</v>
      </c>
      <c r="S435" s="105">
        <v>10.472458209223703</v>
      </c>
      <c r="T435" s="105">
        <v>10.241157086676781</v>
      </c>
      <c r="U435" s="105">
        <v>10.223571714382361</v>
      </c>
      <c r="V435" s="105">
        <v>10.164393304259582</v>
      </c>
      <c r="W435" s="105">
        <v>8.5556387683954167</v>
      </c>
      <c r="X435" s="105">
        <v>5.6598612478416275</v>
      </c>
      <c r="Y435" s="105">
        <v>6.2077606186975425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3.0394914006797302</v>
      </c>
      <c r="D436" s="99">
        <v>3.712809268227002</v>
      </c>
      <c r="E436" s="99">
        <v>2.8937068818945626</v>
      </c>
      <c r="F436" s="99">
        <v>3.7558068341289714</v>
      </c>
      <c r="G436" s="99">
        <v>2.9753562716827808</v>
      </c>
      <c r="H436" s="99">
        <v>2.8434701862985792</v>
      </c>
      <c r="I436" s="99">
        <v>2.4646004192982276</v>
      </c>
      <c r="J436" s="99">
        <v>3.0221285134874885</v>
      </c>
      <c r="K436" s="99">
        <v>2.3207033646398312</v>
      </c>
      <c r="L436" s="99">
        <v>2.3335471510740242</v>
      </c>
      <c r="M436" s="99">
        <v>3.0671535183198095</v>
      </c>
      <c r="N436" s="99">
        <v>2.0535909886772616</v>
      </c>
      <c r="O436" s="99">
        <v>1.8136215940906089</v>
      </c>
      <c r="P436" s="99">
        <v>3.0530571282461523</v>
      </c>
      <c r="Q436" s="99">
        <v>1.8280057349251406</v>
      </c>
      <c r="R436" s="99">
        <v>1.7083770979008837</v>
      </c>
      <c r="S436" s="99">
        <v>1.8419572751141449</v>
      </c>
      <c r="T436" s="99">
        <v>1.6274961838664972</v>
      </c>
      <c r="U436" s="99">
        <v>1.9076261456405548</v>
      </c>
      <c r="V436" s="99">
        <v>2.0848657119514926</v>
      </c>
      <c r="W436" s="99">
        <v>2.0779981057149746</v>
      </c>
      <c r="X436" s="99">
        <v>6.6566615380173208E-2</v>
      </c>
      <c r="Y436" s="99">
        <v>1.2935733064675337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10.506438486581395</v>
      </c>
      <c r="D437" s="99">
        <v>10.634656386943748</v>
      </c>
      <c r="E437" s="99">
        <v>10.314554779735316</v>
      </c>
      <c r="F437" s="99">
        <v>10.320442975435304</v>
      </c>
      <c r="G437" s="99">
        <v>10.199173082001641</v>
      </c>
      <c r="H437" s="99">
        <v>10.061950203587555</v>
      </c>
      <c r="I437" s="99">
        <v>9.5580049029486851</v>
      </c>
      <c r="J437" s="99">
        <v>8.8509293340567794</v>
      </c>
      <c r="K437" s="99">
        <v>9.0193869297105351</v>
      </c>
      <c r="L437" s="99">
        <v>9.6543299447777855</v>
      </c>
      <c r="M437" s="99">
        <v>9.8178937896312615</v>
      </c>
      <c r="N437" s="99">
        <v>9.7397366106209304</v>
      </c>
      <c r="O437" s="99">
        <v>9.3518532089208222</v>
      </c>
      <c r="P437" s="99">
        <v>8.5203907281623188</v>
      </c>
      <c r="Q437" s="99">
        <v>8.7914504810573959</v>
      </c>
      <c r="R437" s="99">
        <v>8.7987899537704077</v>
      </c>
      <c r="S437" s="99">
        <v>8.6305009341095591</v>
      </c>
      <c r="T437" s="99">
        <v>8.6136609028102846</v>
      </c>
      <c r="U437" s="99">
        <v>8.3159455687418067</v>
      </c>
      <c r="V437" s="99">
        <v>8.0795275923080894</v>
      </c>
      <c r="W437" s="99">
        <v>6.4776406626804439</v>
      </c>
      <c r="X437" s="99">
        <v>5.5932946324614541</v>
      </c>
      <c r="Y437" s="99">
        <v>4.914187312230009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9.3959197261897405</v>
      </c>
      <c r="D438" s="123">
        <v>9.5445591684266304</v>
      </c>
      <c r="E438" s="123">
        <v>9.0560777375596242</v>
      </c>
      <c r="F438" s="123">
        <v>10.164342696398577</v>
      </c>
      <c r="G438" s="123">
        <v>8.4266677320651038</v>
      </c>
      <c r="H438" s="123">
        <v>8.7011067864959326</v>
      </c>
      <c r="I438" s="123">
        <v>7.905332541979158</v>
      </c>
      <c r="J438" s="123">
        <v>7.729540670241632</v>
      </c>
      <c r="K438" s="123">
        <v>7.143811390100649</v>
      </c>
      <c r="L438" s="123">
        <v>6.7106660126060884</v>
      </c>
      <c r="M438" s="123">
        <v>6.5927502964799256</v>
      </c>
      <c r="N438" s="123">
        <v>5.7570328347230451</v>
      </c>
      <c r="O438" s="123">
        <v>6.0265613734362589</v>
      </c>
      <c r="P438" s="123">
        <v>5.525894223477243</v>
      </c>
      <c r="Q438" s="123">
        <v>5.4517417370325179</v>
      </c>
      <c r="R438" s="123">
        <v>5.5162772058075706</v>
      </c>
      <c r="S438" s="123">
        <v>5.9837070445788783</v>
      </c>
      <c r="T438" s="123">
        <v>6.0053540486216734</v>
      </c>
      <c r="U438" s="123">
        <v>5.8621204696977189</v>
      </c>
      <c r="V438" s="123">
        <v>6.0616932261025589</v>
      </c>
      <c r="W438" s="123">
        <v>5.5959616974001882</v>
      </c>
      <c r="X438" s="123">
        <v>4.743416901551611</v>
      </c>
      <c r="Y438" s="123">
        <v>4.4695324296446399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10.693687972015482</v>
      </c>
      <c r="D439" s="99">
        <v>10.804751659564289</v>
      </c>
      <c r="E439" s="99">
        <v>10.442221184183163</v>
      </c>
      <c r="F439" s="99">
        <v>11.176254148271076</v>
      </c>
      <c r="G439" s="99">
        <v>10.37809768886059</v>
      </c>
      <c r="H439" s="99">
        <v>9.8978685460996321</v>
      </c>
      <c r="I439" s="99">
        <v>8.8905003233694782</v>
      </c>
      <c r="J439" s="99">
        <v>8.5798862671801928</v>
      </c>
      <c r="K439" s="99">
        <v>8.0341621423472578</v>
      </c>
      <c r="L439" s="99">
        <v>7.7900840697707903</v>
      </c>
      <c r="M439" s="99">
        <v>7.8892393160038958</v>
      </c>
      <c r="N439" s="99">
        <v>6.7107469487640623</v>
      </c>
      <c r="O439" s="99">
        <v>6.6414193869729266</v>
      </c>
      <c r="P439" s="99">
        <v>6.7550593302390665</v>
      </c>
      <c r="Q439" s="99">
        <v>6.4240267142401235</v>
      </c>
      <c r="R439" s="99">
        <v>6.6562946813628452</v>
      </c>
      <c r="S439" s="99">
        <v>7.1785935924166537</v>
      </c>
      <c r="T439" s="99">
        <v>7.3563474741772756</v>
      </c>
      <c r="U439" s="99">
        <v>7.2766460691297361</v>
      </c>
      <c r="V439" s="99">
        <v>7.174327580470643</v>
      </c>
      <c r="W439" s="99">
        <v>6.610579461062315</v>
      </c>
      <c r="X439" s="99">
        <v>5.76471318602366</v>
      </c>
      <c r="Y439" s="99">
        <v>5.3947573480644051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8.8041878648466607</v>
      </c>
      <c r="D440" s="110">
        <v>8.841835006701892</v>
      </c>
      <c r="E440" s="110">
        <v>7.9746679877478215</v>
      </c>
      <c r="F440" s="110">
        <v>9.5100350570736989</v>
      </c>
      <c r="G440" s="110">
        <v>7.6420902344336259</v>
      </c>
      <c r="H440" s="110">
        <v>8.2294511563718018</v>
      </c>
      <c r="I440" s="110">
        <v>7.4958607799250965</v>
      </c>
      <c r="J440" s="110">
        <v>6.6194799292719972</v>
      </c>
      <c r="K440" s="110">
        <v>6.5743164577606521</v>
      </c>
      <c r="L440" s="110">
        <v>6.0986206424775657</v>
      </c>
      <c r="M440" s="110">
        <v>5.9680540221620832</v>
      </c>
      <c r="N440" s="110">
        <v>5.1267112276939848</v>
      </c>
      <c r="O440" s="110">
        <v>5.7338561060233593</v>
      </c>
      <c r="P440" s="110">
        <v>4.7252573989379547</v>
      </c>
      <c r="Q440" s="110">
        <v>5.0252548615125141</v>
      </c>
      <c r="R440" s="110">
        <v>4.8410046105846023</v>
      </c>
      <c r="S440" s="110">
        <v>5.5689889916145168</v>
      </c>
      <c r="T440" s="110">
        <v>5.3852296467549632</v>
      </c>
      <c r="U440" s="110">
        <v>5.260752786972156</v>
      </c>
      <c r="V440" s="110">
        <v>5.3832213260438628</v>
      </c>
      <c r="W440" s="110">
        <v>4.9587723963772925</v>
      </c>
      <c r="X440" s="110">
        <v>3.6954646290781694</v>
      </c>
      <c r="Y440" s="110">
        <v>3.8844349321679106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73.367534913962118</v>
      </c>
      <c r="D442" s="118">
        <f t="shared" si="232"/>
        <v>76.333808522637725</v>
      </c>
      <c r="E442" s="118">
        <f t="shared" si="232"/>
        <v>90.143583094421217</v>
      </c>
      <c r="F442" s="118">
        <f t="shared" si="232"/>
        <v>78.864140798484584</v>
      </c>
      <c r="G442" s="118">
        <f t="shared" si="232"/>
        <v>84.378066891906556</v>
      </c>
      <c r="H442" s="118">
        <f t="shared" si="232"/>
        <v>79.972377788859077</v>
      </c>
      <c r="I442" s="118">
        <f t="shared" si="232"/>
        <v>78.255403835175997</v>
      </c>
      <c r="J442" s="118">
        <f t="shared" si="232"/>
        <v>85.746090633126897</v>
      </c>
      <c r="K442" s="118">
        <f t="shared" si="232"/>
        <v>81.218464859663342</v>
      </c>
      <c r="L442" s="118">
        <f t="shared" si="232"/>
        <v>80.138011244206979</v>
      </c>
      <c r="M442" s="118">
        <f t="shared" si="232"/>
        <v>72.218868554064954</v>
      </c>
      <c r="N442" s="118">
        <f t="shared" si="232"/>
        <v>76.604641157080735</v>
      </c>
      <c r="O442" s="118">
        <f t="shared" si="232"/>
        <v>75.745705274160628</v>
      </c>
      <c r="P442" s="118">
        <f t="shared" si="232"/>
        <v>64.007055104078063</v>
      </c>
      <c r="Q442" s="118">
        <f t="shared" si="232"/>
        <v>64.153646208254315</v>
      </c>
      <c r="R442" s="118">
        <f t="shared" ref="R442:V442" si="233">R443+R446+R448+R457</f>
        <v>65.620686047125744</v>
      </c>
      <c r="S442" s="118">
        <f t="shared" si="233"/>
        <v>66.467081438396932</v>
      </c>
      <c r="T442" s="118">
        <f t="shared" si="233"/>
        <v>63.243610815433591</v>
      </c>
      <c r="U442" s="118">
        <f t="shared" si="233"/>
        <v>59.755611352674023</v>
      </c>
      <c r="V442" s="118">
        <f t="shared" si="233"/>
        <v>54.484643803552267</v>
      </c>
      <c r="W442" s="118">
        <f t="shared" ref="W442:Y442" si="234">W443+W446+W448+W457</f>
        <v>50.799540428703125</v>
      </c>
      <c r="X442" s="118">
        <f t="shared" si="234"/>
        <v>41.250035040092008</v>
      </c>
      <c r="Y442" s="118">
        <f t="shared" si="234"/>
        <v>34.615047811809404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51.851608547653186</v>
      </c>
      <c r="D443" s="123">
        <f t="shared" si="235"/>
        <v>52.326522286908947</v>
      </c>
      <c r="E443" s="123">
        <f t="shared" si="235"/>
        <v>58.725956915236395</v>
      </c>
      <c r="F443" s="123">
        <f t="shared" si="235"/>
        <v>55.760581949403651</v>
      </c>
      <c r="G443" s="123">
        <f t="shared" si="235"/>
        <v>63.513707304230955</v>
      </c>
      <c r="H443" s="123">
        <f t="shared" si="235"/>
        <v>57.964633145021729</v>
      </c>
      <c r="I443" s="123">
        <f t="shared" si="235"/>
        <v>57.241379573927915</v>
      </c>
      <c r="J443" s="123">
        <f t="shared" si="235"/>
        <v>64.232081279367492</v>
      </c>
      <c r="K443" s="123">
        <f t="shared" si="235"/>
        <v>61.393329381440374</v>
      </c>
      <c r="L443" s="123">
        <f t="shared" si="235"/>
        <v>62.182209969087268</v>
      </c>
      <c r="M443" s="123">
        <f t="shared" si="235"/>
        <v>53.231051675575792</v>
      </c>
      <c r="N443" s="123">
        <f t="shared" si="235"/>
        <v>56.085026682310023</v>
      </c>
      <c r="O443" s="123">
        <f t="shared" si="235"/>
        <v>57.094146804777345</v>
      </c>
      <c r="P443" s="123">
        <f t="shared" si="235"/>
        <v>48.703157554970844</v>
      </c>
      <c r="Q443" s="123">
        <f t="shared" si="235"/>
        <v>48.644888742223714</v>
      </c>
      <c r="R443" s="123">
        <f t="shared" ref="R443:V443" si="236">SUM(R444:R445)</f>
        <v>48.524081916681467</v>
      </c>
      <c r="S443" s="123">
        <f t="shared" si="236"/>
        <v>47.630547915405579</v>
      </c>
      <c r="T443" s="123">
        <f t="shared" si="236"/>
        <v>42.954123678739585</v>
      </c>
      <c r="U443" s="123">
        <f t="shared" si="236"/>
        <v>41.245433950086216</v>
      </c>
      <c r="V443" s="123">
        <f t="shared" si="236"/>
        <v>38.061541512993045</v>
      </c>
      <c r="W443" s="123">
        <f t="shared" ref="W443:Y443" si="237">SUM(W444:W445)</f>
        <v>37.868847602248387</v>
      </c>
      <c r="X443" s="123">
        <f t="shared" si="237"/>
        <v>30.176931298134736</v>
      </c>
      <c r="Y443" s="123">
        <f t="shared" si="237"/>
        <v>24.522693728008594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50.581579184603015</v>
      </c>
      <c r="D444" s="99">
        <v>51.060181187266146</v>
      </c>
      <c r="E444" s="99">
        <v>57.441626631913401</v>
      </c>
      <c r="F444" s="99">
        <v>54.470548985401422</v>
      </c>
      <c r="G444" s="99">
        <v>62.064434566721346</v>
      </c>
      <c r="H444" s="99">
        <v>56.68166244401781</v>
      </c>
      <c r="I444" s="99">
        <v>56.016489672390151</v>
      </c>
      <c r="J444" s="99">
        <v>62.918929695072734</v>
      </c>
      <c r="K444" s="99">
        <v>60.158801381289166</v>
      </c>
      <c r="L444" s="99">
        <v>60.894254431793684</v>
      </c>
      <c r="M444" s="99">
        <v>52.126551517054921</v>
      </c>
      <c r="N444" s="99">
        <v>55.00072636265071</v>
      </c>
      <c r="O444" s="99">
        <v>55.922845580631687</v>
      </c>
      <c r="P444" s="99">
        <v>47.678308727384675</v>
      </c>
      <c r="Q444" s="99">
        <v>47.721925106467438</v>
      </c>
      <c r="R444" s="99">
        <v>47.60662967577796</v>
      </c>
      <c r="S444" s="99">
        <v>46.736957116151189</v>
      </c>
      <c r="T444" s="99">
        <v>42.156385417642113</v>
      </c>
      <c r="U444" s="99">
        <v>40.474774063763455</v>
      </c>
      <c r="V444" s="99">
        <v>37.353871489980293</v>
      </c>
      <c r="W444" s="99">
        <v>36.974461842576844</v>
      </c>
      <c r="X444" s="99">
        <v>29.438748247363854</v>
      </c>
      <c r="Y444" s="99">
        <v>23.951249743387763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1.2700293630501691</v>
      </c>
      <c r="D445" s="99">
        <v>1.2663410996428046</v>
      </c>
      <c r="E445" s="99">
        <v>1.2843302833229939</v>
      </c>
      <c r="F445" s="99">
        <v>1.2900329640022314</v>
      </c>
      <c r="G445" s="99">
        <v>1.4492727375096128</v>
      </c>
      <c r="H445" s="99">
        <v>1.2829707010039202</v>
      </c>
      <c r="I445" s="99">
        <v>1.2248899015377614</v>
      </c>
      <c r="J445" s="99">
        <v>1.3131515842947625</v>
      </c>
      <c r="K445" s="99">
        <v>1.2345280001512076</v>
      </c>
      <c r="L445" s="99">
        <v>1.2879555372935834</v>
      </c>
      <c r="M445" s="99">
        <v>1.1045001585208738</v>
      </c>
      <c r="N445" s="99">
        <v>1.0843003196593122</v>
      </c>
      <c r="O445" s="99">
        <v>1.1713012241456566</v>
      </c>
      <c r="P445" s="99">
        <v>1.0248488275861682</v>
      </c>
      <c r="Q445" s="99">
        <v>0.92296363575627727</v>
      </c>
      <c r="R445" s="99">
        <v>0.91745224090351007</v>
      </c>
      <c r="S445" s="99">
        <v>0.89359079925438767</v>
      </c>
      <c r="T445" s="99">
        <v>0.79773826109747414</v>
      </c>
      <c r="U445" s="99">
        <v>0.77065988632276339</v>
      </c>
      <c r="V445" s="99">
        <v>0.70767002301275617</v>
      </c>
      <c r="W445" s="99">
        <v>0.89438575967154577</v>
      </c>
      <c r="X445" s="99">
        <v>0.73818305077088031</v>
      </c>
      <c r="Y445" s="99">
        <v>0.57144398462083112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2.1131402363164931</v>
      </c>
      <c r="D446" s="123">
        <f t="shared" si="238"/>
        <v>4.2586074985275779</v>
      </c>
      <c r="E446" s="123">
        <f t="shared" si="238"/>
        <v>12.835300192520341</v>
      </c>
      <c r="F446" s="123">
        <f t="shared" si="238"/>
        <v>2.6413071110330422</v>
      </c>
      <c r="G446" s="123">
        <f t="shared" si="238"/>
        <v>2.5337877327240599</v>
      </c>
      <c r="H446" s="123">
        <f t="shared" si="238"/>
        <v>3.6810265025699027</v>
      </c>
      <c r="I446" s="123">
        <f t="shared" si="238"/>
        <v>4.0793413789955251</v>
      </c>
      <c r="J446" s="123">
        <f t="shared" si="238"/>
        <v>5.5022225178421929</v>
      </c>
      <c r="K446" s="123">
        <f t="shared" si="238"/>
        <v>4.2279306734325477</v>
      </c>
      <c r="L446" s="123">
        <f t="shared" si="238"/>
        <v>1.9354878409013343</v>
      </c>
      <c r="M446" s="123">
        <f t="shared" si="238"/>
        <v>2.1831047293265566</v>
      </c>
      <c r="N446" s="123">
        <f t="shared" si="238"/>
        <v>5.2160847088374256</v>
      </c>
      <c r="O446" s="123">
        <f t="shared" si="238"/>
        <v>3.5753471489035156</v>
      </c>
      <c r="P446" s="123">
        <f t="shared" si="238"/>
        <v>0.74874179278854402</v>
      </c>
      <c r="Q446" s="123">
        <f t="shared" si="238"/>
        <v>1.3813226572545636</v>
      </c>
      <c r="R446" s="123">
        <f t="shared" si="238"/>
        <v>3.0138277999468328</v>
      </c>
      <c r="S446" s="123">
        <f t="shared" si="238"/>
        <v>4.185976026340696</v>
      </c>
      <c r="T446" s="123">
        <f t="shared" si="238"/>
        <v>5.8009194336075032</v>
      </c>
      <c r="U446" s="123">
        <f t="shared" si="238"/>
        <v>4.2488792188793978</v>
      </c>
      <c r="V446" s="123">
        <f t="shared" si="238"/>
        <v>2.3510559754866671</v>
      </c>
      <c r="W446" s="123">
        <f t="shared" si="238"/>
        <v>0.69607818844505776</v>
      </c>
      <c r="X446" s="123">
        <f t="shared" si="238"/>
        <v>1.6623510366365051</v>
      </c>
      <c r="Y446" s="123">
        <f t="shared" si="238"/>
        <v>0.73239171205672227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2.1131402363164931</v>
      </c>
      <c r="D447" s="99">
        <f>RES_hhdet_in_tess!D29</f>
        <v>4.2586074985275779</v>
      </c>
      <c r="E447" s="99">
        <f>RES_hhdet_in_tess!E29</f>
        <v>12.835300192520341</v>
      </c>
      <c r="F447" s="99">
        <f>RES_hhdet_in_tess!F29</f>
        <v>2.6413071110330422</v>
      </c>
      <c r="G447" s="99">
        <f>RES_hhdet_in_tess!G29</f>
        <v>2.5337877327240599</v>
      </c>
      <c r="H447" s="99">
        <f>RES_hhdet_in_tess!H29</f>
        <v>3.6810265025699027</v>
      </c>
      <c r="I447" s="99">
        <f>RES_hhdet_in_tess!I29</f>
        <v>4.0793413789955251</v>
      </c>
      <c r="J447" s="99">
        <f>RES_hhdet_in_tess!J29</f>
        <v>5.5022225178421929</v>
      </c>
      <c r="K447" s="99">
        <f>RES_hhdet_in_tess!K29</f>
        <v>4.2279306734325477</v>
      </c>
      <c r="L447" s="99">
        <f>RES_hhdet_in_tess!L29</f>
        <v>1.9354878409013343</v>
      </c>
      <c r="M447" s="99">
        <f>RES_hhdet_in_tess!M29</f>
        <v>2.1831047293265566</v>
      </c>
      <c r="N447" s="99">
        <f>RES_hhdet_in_tess!N29</f>
        <v>5.2160847088374256</v>
      </c>
      <c r="O447" s="99">
        <f>RES_hhdet_in_tess!O29</f>
        <v>3.5753471489035156</v>
      </c>
      <c r="P447" s="99">
        <f>RES_hhdet_in_tess!P29</f>
        <v>0.74874179278854402</v>
      </c>
      <c r="Q447" s="99">
        <f>RES_hhdet_in_tess!Q29</f>
        <v>1.3813226572545636</v>
      </c>
      <c r="R447" s="99">
        <f>RES_hhdet_in_tess!R29</f>
        <v>3.0138277999468328</v>
      </c>
      <c r="S447" s="99">
        <f>RES_hhdet_in_tess!S29</f>
        <v>4.185976026340696</v>
      </c>
      <c r="T447" s="99">
        <f>RES_hhdet_in_tess!T29</f>
        <v>5.8009194336075032</v>
      </c>
      <c r="U447" s="99">
        <f>RES_hhdet_in_tess!U29</f>
        <v>4.2488792188793978</v>
      </c>
      <c r="V447" s="99">
        <f>RES_hhdet_in_tess!V29</f>
        <v>2.3510559754866671</v>
      </c>
      <c r="W447" s="99">
        <f>RES_hhdet_in_tess!W29</f>
        <v>0.69607818844505776</v>
      </c>
      <c r="X447" s="99">
        <f>RES_hhdet_in_tess!X29</f>
        <v>1.6623510366365051</v>
      </c>
      <c r="Y447" s="99">
        <f>RES_hhdet_in_tess!Y29</f>
        <v>0.73239171205672227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12.631183828004241</v>
      </c>
      <c r="D448" s="123">
        <v>12.933748447896988</v>
      </c>
      <c r="E448" s="123">
        <v>12.24908837618217</v>
      </c>
      <c r="F448" s="123">
        <v>13.230715278447578</v>
      </c>
      <c r="G448" s="123">
        <v>12.224704815750849</v>
      </c>
      <c r="H448" s="123">
        <v>11.970539491549763</v>
      </c>
      <c r="I448" s="123">
        <v>11.162811343808475</v>
      </c>
      <c r="J448" s="123">
        <v>10.731311162467591</v>
      </c>
      <c r="K448" s="123">
        <v>10.491639171852276</v>
      </c>
      <c r="L448" s="123">
        <v>11.196596972037648</v>
      </c>
      <c r="M448" s="123">
        <v>12.021599881060219</v>
      </c>
      <c r="N448" s="123">
        <v>11.187406874324484</v>
      </c>
      <c r="O448" s="123">
        <v>10.636845594228877</v>
      </c>
      <c r="P448" s="123">
        <v>10.588444078640759</v>
      </c>
      <c r="Q448" s="123">
        <v>10.062118593305733</v>
      </c>
      <c r="R448" s="123">
        <v>10.026410765085041</v>
      </c>
      <c r="S448" s="123">
        <v>10.021196051561988</v>
      </c>
      <c r="T448" s="123">
        <v>9.8807262546021999</v>
      </c>
      <c r="U448" s="123">
        <v>9.6862464776866268</v>
      </c>
      <c r="V448" s="123">
        <v>9.4126446726307886</v>
      </c>
      <c r="W448" s="123">
        <v>7.9146380906693299</v>
      </c>
      <c r="X448" s="123">
        <v>5.9339801012166093</v>
      </c>
      <c r="Y448" s="123">
        <v>5.8905036894898464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12.827591238827839</v>
      </c>
      <c r="D449" s="99">
        <v>12.613737967431829</v>
      </c>
      <c r="E449" s="99">
        <v>12.305748604265203</v>
      </c>
      <c r="F449" s="99">
        <v>13.839326937943467</v>
      </c>
      <c r="G449" s="99">
        <v>12.485432613842297</v>
      </c>
      <c r="H449" s="99">
        <v>12.118997761565872</v>
      </c>
      <c r="I449" s="99">
        <v>10.950842948627541</v>
      </c>
      <c r="J449" s="99">
        <v>10.344003554541947</v>
      </c>
      <c r="K449" s="99">
        <v>10.344302795891311</v>
      </c>
      <c r="L449" s="99">
        <v>11.163209046019238</v>
      </c>
      <c r="M449" s="99">
        <v>12.335444170537414</v>
      </c>
      <c r="N449" s="99">
        <v>11.402285984956746</v>
      </c>
      <c r="O449" s="99">
        <v>10.812965668757045</v>
      </c>
      <c r="P449" s="99">
        <v>9.8243412706512121</v>
      </c>
      <c r="Q449" s="99">
        <v>9.8588976500355763</v>
      </c>
      <c r="R449" s="99">
        <v>10.000013103259169</v>
      </c>
      <c r="S449" s="99">
        <v>10.122535402787804</v>
      </c>
      <c r="T449" s="99">
        <v>10.05485895190237</v>
      </c>
      <c r="U449" s="99">
        <v>9.4851389731965572</v>
      </c>
      <c r="V449" s="99">
        <v>8.7840531730927705</v>
      </c>
      <c r="W449" s="99">
        <v>7.5547725042477802</v>
      </c>
      <c r="X449" s="99">
        <v>6.2863500036698152</v>
      </c>
      <c r="Y449" s="99">
        <v>5.7704456205683927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12.828081517593033</v>
      </c>
      <c r="D450" s="99">
        <v>12.614296997033136</v>
      </c>
      <c r="E450" s="99">
        <v>12.307610589672137</v>
      </c>
      <c r="F450" s="99">
        <v>13.842790903479361</v>
      </c>
      <c r="G450" s="99">
        <v>12.493761319249318</v>
      </c>
      <c r="H450" s="99">
        <v>12.12741056176151</v>
      </c>
      <c r="I450" s="99">
        <v>10.965386825862073</v>
      </c>
      <c r="J450" s="99">
        <v>10.358276232831457</v>
      </c>
      <c r="K450" s="99">
        <v>10.354925083653521</v>
      </c>
      <c r="L450" s="99">
        <v>11.171492100846871</v>
      </c>
      <c r="M450" s="99">
        <v>12.339408563569892</v>
      </c>
      <c r="N450" s="99">
        <v>11.404471053067848</v>
      </c>
      <c r="O450" s="99">
        <v>10.814561913917499</v>
      </c>
      <c r="P450" s="99">
        <v>9.8261191877349479</v>
      </c>
      <c r="Q450" s="99">
        <v>9.8658090146135269</v>
      </c>
      <c r="R450" s="99">
        <v>10.008771943228096</v>
      </c>
      <c r="S450" s="99">
        <v>10.129814344724405</v>
      </c>
      <c r="T450" s="99">
        <v>10.060723768786511</v>
      </c>
      <c r="U450" s="99">
        <v>9.4861163524957455</v>
      </c>
      <c r="V450" s="99">
        <v>8.7876409535503637</v>
      </c>
      <c r="W450" s="99">
        <v>7.5779959117408575</v>
      </c>
      <c r="X450" s="99">
        <v>6.3523346462961712</v>
      </c>
      <c r="Y450" s="99">
        <v>5.8085817794193053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2.0473409743079078</v>
      </c>
      <c r="D451" s="102">
        <v>2.3532406733665789</v>
      </c>
      <c r="E451" s="102">
        <v>1.920166968015802</v>
      </c>
      <c r="F451" s="102">
        <v>2.6810375676205553</v>
      </c>
      <c r="G451" s="102">
        <v>2.0221145982517195</v>
      </c>
      <c r="H451" s="102">
        <v>1.9146310010576795</v>
      </c>
      <c r="I451" s="102">
        <v>1.6011967431048399</v>
      </c>
      <c r="J451" s="102">
        <v>1.908890812849914</v>
      </c>
      <c r="K451" s="102">
        <v>1.5139507167821977</v>
      </c>
      <c r="L451" s="102">
        <v>1.5622399219361196</v>
      </c>
      <c r="M451" s="102">
        <v>2.1492158728969177</v>
      </c>
      <c r="N451" s="102">
        <v>1.4425059387627925</v>
      </c>
      <c r="O451" s="102">
        <v>1.293361795720769</v>
      </c>
      <c r="P451" s="102">
        <v>1.9723354754206319</v>
      </c>
      <c r="Q451" s="102">
        <v>1.2839186088556362</v>
      </c>
      <c r="R451" s="102">
        <v>1.248279457200459</v>
      </c>
      <c r="S451" s="102">
        <v>1.3847741629665793</v>
      </c>
      <c r="T451" s="102">
        <v>1.2641480952387094</v>
      </c>
      <c r="U451" s="102">
        <v>1.397870893257888</v>
      </c>
      <c r="V451" s="102">
        <v>1.4238490711302723</v>
      </c>
      <c r="W451" s="102">
        <v>1.6334828449582786</v>
      </c>
      <c r="X451" s="102">
        <v>0.68984945624744587</v>
      </c>
      <c r="Y451" s="102">
        <v>1.179511684250097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10.780740543285125</v>
      </c>
      <c r="D452" s="105">
        <v>10.261056323666558</v>
      </c>
      <c r="E452" s="105">
        <v>10.387443621656336</v>
      </c>
      <c r="F452" s="105">
        <v>11.161753335858808</v>
      </c>
      <c r="G452" s="105">
        <v>10.471646720997599</v>
      </c>
      <c r="H452" s="105">
        <v>10.212779560703831</v>
      </c>
      <c r="I452" s="105">
        <v>9.3641900827572311</v>
      </c>
      <c r="J452" s="105">
        <v>8.4493854199815441</v>
      </c>
      <c r="K452" s="105">
        <v>8.8409743668713219</v>
      </c>
      <c r="L452" s="105">
        <v>9.6092521789107526</v>
      </c>
      <c r="M452" s="105">
        <v>10.190192690672971</v>
      </c>
      <c r="N452" s="105">
        <v>9.9619651143050554</v>
      </c>
      <c r="O452" s="105">
        <v>9.5212001181967292</v>
      </c>
      <c r="P452" s="105">
        <v>7.853783712314315</v>
      </c>
      <c r="Q452" s="105">
        <v>8.5818904057578909</v>
      </c>
      <c r="R452" s="105">
        <v>8.760492486027637</v>
      </c>
      <c r="S452" s="105">
        <v>8.745040181757826</v>
      </c>
      <c r="T452" s="105">
        <v>8.7965756735477996</v>
      </c>
      <c r="U452" s="105">
        <v>8.088245459237859</v>
      </c>
      <c r="V452" s="105">
        <v>7.3637918824200916</v>
      </c>
      <c r="W452" s="105">
        <v>5.9445130667825792</v>
      </c>
      <c r="X452" s="105">
        <v>5.6624851900487245</v>
      </c>
      <c r="Y452" s="105">
        <v>4.629070095169209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12.499651493512442</v>
      </c>
      <c r="D453" s="102">
        <v>13.072919761008672</v>
      </c>
      <c r="E453" s="102">
        <v>12.216868241320109</v>
      </c>
      <c r="F453" s="102">
        <v>12.794868072613486</v>
      </c>
      <c r="G453" s="102">
        <v>12.158083065747526</v>
      </c>
      <c r="H453" s="102">
        <v>11.939583305612185</v>
      </c>
      <c r="I453" s="102">
        <v>11.182522749177677</v>
      </c>
      <c r="J453" s="102">
        <v>10.848321674804088</v>
      </c>
      <c r="K453" s="102">
        <v>10.555030992809257</v>
      </c>
      <c r="L453" s="102">
        <v>11.201429361711972</v>
      </c>
      <c r="M453" s="102">
        <v>11.878322657535549</v>
      </c>
      <c r="N453" s="102">
        <v>11.136157777658923</v>
      </c>
      <c r="O453" s="102">
        <v>10.608161992531503</v>
      </c>
      <c r="P453" s="102">
        <v>10.668961296067037</v>
      </c>
      <c r="Q453" s="102">
        <v>10.104236459604492</v>
      </c>
      <c r="R453" s="102">
        <v>10.02927847741541</v>
      </c>
      <c r="S453" s="102">
        <v>9.966764213843458</v>
      </c>
      <c r="T453" s="102">
        <v>9.8057169227779593</v>
      </c>
      <c r="U453" s="102">
        <v>9.746260223984228</v>
      </c>
      <c r="V453" s="102">
        <v>9.6584535537755105</v>
      </c>
      <c r="W453" s="102">
        <v>0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12.500395842384195</v>
      </c>
      <c r="D454" s="105">
        <v>13.074580455275571</v>
      </c>
      <c r="E454" s="105">
        <v>12.219828192890729</v>
      </c>
      <c r="F454" s="105">
        <v>12.798113255377075</v>
      </c>
      <c r="G454" s="105">
        <v>12.166069288759303</v>
      </c>
      <c r="H454" s="105">
        <v>11.94582182903158</v>
      </c>
      <c r="I454" s="105">
        <v>11.194751406408582</v>
      </c>
      <c r="J454" s="105">
        <v>10.863308916677704</v>
      </c>
      <c r="K454" s="105">
        <v>10.569483197778156</v>
      </c>
      <c r="L454" s="105">
        <v>11.218534558383396</v>
      </c>
      <c r="M454" s="105">
        <v>11.887660400671505</v>
      </c>
      <c r="N454" s="105">
        <v>11.14078827037932</v>
      </c>
      <c r="O454" s="105">
        <v>10.609729367862954</v>
      </c>
      <c r="P454" s="105">
        <v>10.682748596174553</v>
      </c>
      <c r="Q454" s="105">
        <v>10.112058647658642</v>
      </c>
      <c r="R454" s="105">
        <v>10.049358375927568</v>
      </c>
      <c r="S454" s="105">
        <v>9.9959670026205476</v>
      </c>
      <c r="T454" s="105">
        <v>9.8351484160918599</v>
      </c>
      <c r="U454" s="105">
        <v>9.7653054578089815</v>
      </c>
      <c r="V454" s="105">
        <v>9.6824732974241812</v>
      </c>
      <c r="W454" s="105">
        <v>8.0925334064583723</v>
      </c>
      <c r="X454" s="105">
        <v>5.6458150217585583</v>
      </c>
      <c r="Y454" s="105">
        <v>5.9491059934828661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1.9939573558028032</v>
      </c>
      <c r="D455" s="99">
        <v>2.4399240683318242</v>
      </c>
      <c r="E455" s="99">
        <v>1.9052734131554132</v>
      </c>
      <c r="F455" s="99">
        <v>2.4776702799417709</v>
      </c>
      <c r="G455" s="99">
        <v>1.9668962067576632</v>
      </c>
      <c r="H455" s="99">
        <v>1.8838716254440242</v>
      </c>
      <c r="I455" s="99">
        <v>1.6367465034598969</v>
      </c>
      <c r="J455" s="99">
        <v>2.0123795826209263</v>
      </c>
      <c r="K455" s="99">
        <v>1.5500962680676202</v>
      </c>
      <c r="L455" s="99">
        <v>1.5642046136056116</v>
      </c>
      <c r="M455" s="99">
        <v>2.0697666110402433</v>
      </c>
      <c r="N455" s="99">
        <v>1.4010516597583902</v>
      </c>
      <c r="O455" s="99">
        <v>1.2578761589421332</v>
      </c>
      <c r="P455" s="99">
        <v>2.1623578680122342</v>
      </c>
      <c r="Q455" s="99">
        <v>1.3206081666012475</v>
      </c>
      <c r="R455" s="99">
        <v>1.2505684221571614</v>
      </c>
      <c r="S455" s="99">
        <v>1.3654660685109881</v>
      </c>
      <c r="T455" s="99">
        <v>1.2214875132815775</v>
      </c>
      <c r="U455" s="99">
        <v>1.4493598890671755</v>
      </c>
      <c r="V455" s="99">
        <v>1.6029457051160936</v>
      </c>
      <c r="W455" s="99">
        <v>1.6148927437779292</v>
      </c>
      <c r="X455" s="99">
        <v>5.2520389297105133E-2</v>
      </c>
      <c r="Y455" s="99">
        <v>1.0349186812528564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10.506438486581395</v>
      </c>
      <c r="D456" s="99">
        <v>10.634656386943748</v>
      </c>
      <c r="E456" s="99">
        <v>10.314554779735316</v>
      </c>
      <c r="F456" s="99">
        <v>10.320442975435304</v>
      </c>
      <c r="G456" s="99">
        <v>10.199173082001641</v>
      </c>
      <c r="H456" s="99">
        <v>10.061950203587555</v>
      </c>
      <c r="I456" s="99">
        <v>9.5580049029486851</v>
      </c>
      <c r="J456" s="99">
        <v>8.8509293340567794</v>
      </c>
      <c r="K456" s="99">
        <v>9.0193869297105351</v>
      </c>
      <c r="L456" s="99">
        <v>9.6543299447777855</v>
      </c>
      <c r="M456" s="99">
        <v>9.8178937896312615</v>
      </c>
      <c r="N456" s="99">
        <v>9.7397366106209304</v>
      </c>
      <c r="O456" s="99">
        <v>9.3518532089208222</v>
      </c>
      <c r="P456" s="99">
        <v>8.5203907281623188</v>
      </c>
      <c r="Q456" s="99">
        <v>8.7914504810573959</v>
      </c>
      <c r="R456" s="99">
        <v>8.7987899537704077</v>
      </c>
      <c r="S456" s="99">
        <v>8.6305009341095591</v>
      </c>
      <c r="T456" s="99">
        <v>8.6136609028102846</v>
      </c>
      <c r="U456" s="99">
        <v>8.3159455687418067</v>
      </c>
      <c r="V456" s="99">
        <v>8.0795275923080894</v>
      </c>
      <c r="W456" s="99">
        <v>6.4776406626804439</v>
      </c>
      <c r="X456" s="99">
        <v>5.5932946324614541</v>
      </c>
      <c r="Y456" s="99">
        <v>4.914187312230009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6.771602301988195</v>
      </c>
      <c r="D457" s="123">
        <v>6.8149302893042085</v>
      </c>
      <c r="E457" s="123">
        <v>6.3332376104823114</v>
      </c>
      <c r="F457" s="123">
        <v>7.231536459600302</v>
      </c>
      <c r="G457" s="123">
        <v>6.1058670392006889</v>
      </c>
      <c r="H457" s="123">
        <v>6.356178649717692</v>
      </c>
      <c r="I457" s="123">
        <v>5.7718715384440857</v>
      </c>
      <c r="J457" s="123">
        <v>5.2804756734496188</v>
      </c>
      <c r="K457" s="123">
        <v>5.1055656329381547</v>
      </c>
      <c r="L457" s="123">
        <v>4.8237164621807311</v>
      </c>
      <c r="M457" s="123">
        <v>4.7831122681023803</v>
      </c>
      <c r="N457" s="123">
        <v>4.1161228916087946</v>
      </c>
      <c r="O457" s="123">
        <v>4.4393657262508777</v>
      </c>
      <c r="P457" s="123">
        <v>3.9667116776779237</v>
      </c>
      <c r="Q457" s="123">
        <v>4.0653162154703111</v>
      </c>
      <c r="R457" s="123">
        <v>4.0563655654124107</v>
      </c>
      <c r="S457" s="123">
        <v>4.6293614450886658</v>
      </c>
      <c r="T457" s="123">
        <v>4.6078414484842982</v>
      </c>
      <c r="U457" s="123">
        <v>4.5750517060217781</v>
      </c>
      <c r="V457" s="123">
        <v>4.6594016424417637</v>
      </c>
      <c r="W457" s="123">
        <v>4.3199765473403513</v>
      </c>
      <c r="X457" s="123">
        <v>3.4767726041041578</v>
      </c>
      <c r="Y457" s="123">
        <v>3.4694586822542406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6.6590158867247968</v>
      </c>
      <c r="D458" s="99">
        <v>6.7291907812849265</v>
      </c>
      <c r="E458" s="99">
        <v>6.5043880727138106</v>
      </c>
      <c r="F458" s="99">
        <v>6.9626621352342397</v>
      </c>
      <c r="G458" s="99">
        <v>6.4663960124269506</v>
      </c>
      <c r="H458" s="99">
        <v>6.168104337060714</v>
      </c>
      <c r="I458" s="99">
        <v>5.5411730618847104</v>
      </c>
      <c r="J458" s="99">
        <v>5.348383327382451</v>
      </c>
      <c r="K458" s="99">
        <v>5.0089543706419741</v>
      </c>
      <c r="L458" s="99">
        <v>4.8575146773747422</v>
      </c>
      <c r="M458" s="99">
        <v>4.9199063885634136</v>
      </c>
      <c r="N458" s="99">
        <v>4.1852399979960513</v>
      </c>
      <c r="O458" s="99">
        <v>4.1421614447642385</v>
      </c>
      <c r="P458" s="99">
        <v>4.2134867563141247</v>
      </c>
      <c r="Q458" s="99">
        <v>4.0087447484658592</v>
      </c>
      <c r="R458" s="99">
        <v>4.1584226001775519</v>
      </c>
      <c r="S458" s="99">
        <v>4.4919278116477965</v>
      </c>
      <c r="T458" s="99">
        <v>4.6112582579258978</v>
      </c>
      <c r="U458" s="99">
        <v>4.5686068702628022</v>
      </c>
      <c r="V458" s="99">
        <v>4.5094797102410373</v>
      </c>
      <c r="W458" s="99">
        <v>4.1573956752922108</v>
      </c>
      <c r="X458" s="99">
        <v>3.6276327401936368</v>
      </c>
      <c r="Y458" s="99">
        <v>3.395032159931727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6.8229373298562619</v>
      </c>
      <c r="D459" s="110">
        <v>6.8627414168289773</v>
      </c>
      <c r="E459" s="110">
        <v>6.1997133500655597</v>
      </c>
      <c r="F459" s="110">
        <v>7.405392110828962</v>
      </c>
      <c r="G459" s="110">
        <v>5.960915426332142</v>
      </c>
      <c r="H459" s="110">
        <v>6.4303005939848319</v>
      </c>
      <c r="I459" s="110">
        <v>5.8677582630044869</v>
      </c>
      <c r="J459" s="110">
        <v>5.1918274568732263</v>
      </c>
      <c r="K459" s="110">
        <v>5.1673610816933957</v>
      </c>
      <c r="L459" s="110">
        <v>4.8045523941064596</v>
      </c>
      <c r="M459" s="110">
        <v>4.7171998106008362</v>
      </c>
      <c r="N459" s="110">
        <v>4.0704425300310279</v>
      </c>
      <c r="O459" s="110">
        <v>4.58085084439778</v>
      </c>
      <c r="P459" s="110">
        <v>3.805970688328471</v>
      </c>
      <c r="Q459" s="110">
        <v>4.0901309444560496</v>
      </c>
      <c r="R459" s="110">
        <v>3.9959135809434438</v>
      </c>
      <c r="S459" s="110">
        <v>4.677061545968999</v>
      </c>
      <c r="T459" s="110">
        <v>4.606273086365591</v>
      </c>
      <c r="U459" s="110">
        <v>4.5777916464989792</v>
      </c>
      <c r="V459" s="110">
        <v>4.7508223484458192</v>
      </c>
      <c r="W459" s="110">
        <v>4.4220788324867657</v>
      </c>
      <c r="X459" s="110">
        <v>3.3219749955704629</v>
      </c>
      <c r="Y459" s="110">
        <v>3.5165248291876519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24.927921462048726</v>
      </c>
      <c r="D461" s="118">
        <f t="shared" si="239"/>
        <v>24.532264281103803</v>
      </c>
      <c r="E461" s="118">
        <f t="shared" si="239"/>
        <v>27.460784211109743</v>
      </c>
      <c r="F461" s="118">
        <f t="shared" si="239"/>
        <v>26.418864109141751</v>
      </c>
      <c r="G461" s="118">
        <f t="shared" si="239"/>
        <v>27.820650946773551</v>
      </c>
      <c r="H461" s="118">
        <f t="shared" si="239"/>
        <v>25.09239814878482</v>
      </c>
      <c r="I461" s="118">
        <f t="shared" si="239"/>
        <v>24.12309044495613</v>
      </c>
      <c r="J461" s="118">
        <f t="shared" si="239"/>
        <v>27.740004278467953</v>
      </c>
      <c r="K461" s="118">
        <f t="shared" si="239"/>
        <v>26.200747790892429</v>
      </c>
      <c r="L461" s="118">
        <f t="shared" si="239"/>
        <v>25.981806759176887</v>
      </c>
      <c r="M461" s="118">
        <f t="shared" si="239"/>
        <v>22.24703992715337</v>
      </c>
      <c r="N461" s="118">
        <f t="shared" si="239"/>
        <v>21.982266131080003</v>
      </c>
      <c r="O461" s="118">
        <f t="shared" si="239"/>
        <v>20.948166168839126</v>
      </c>
      <c r="P461" s="118">
        <f t="shared" si="239"/>
        <v>17.048837175598457</v>
      </c>
      <c r="Q461" s="118">
        <f t="shared" si="239"/>
        <v>16.488486680853427</v>
      </c>
      <c r="R461" s="118">
        <f t="shared" ref="R461:V461" si="240">R462+R465+R467+R476</f>
        <v>16.687417409015922</v>
      </c>
      <c r="S461" s="118">
        <f t="shared" si="240"/>
        <v>16.179612567419504</v>
      </c>
      <c r="T461" s="118">
        <f t="shared" si="240"/>
        <v>14.704878646153505</v>
      </c>
      <c r="U461" s="118">
        <f t="shared" si="240"/>
        <v>14.006354351090485</v>
      </c>
      <c r="V461" s="118">
        <f t="shared" si="240"/>
        <v>13.159051185301177</v>
      </c>
      <c r="W461" s="118">
        <f t="shared" ref="W461:Y461" si="241">W462+W465+W467+W476</f>
        <v>12.929350841018355</v>
      </c>
      <c r="X461" s="118">
        <f t="shared" si="241"/>
        <v>10.680098594940938</v>
      </c>
      <c r="Y461" s="118">
        <f t="shared" si="241"/>
        <v>8.5168073768449908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22.172863963327888</v>
      </c>
      <c r="D462" s="123">
        <f t="shared" si="242"/>
        <v>22.175747493422318</v>
      </c>
      <c r="E462" s="123">
        <f t="shared" si="242"/>
        <v>24.706689046899587</v>
      </c>
      <c r="F462" s="123">
        <f t="shared" si="242"/>
        <v>23.206226172632039</v>
      </c>
      <c r="G462" s="123">
        <f t="shared" si="242"/>
        <v>26.181648010643631</v>
      </c>
      <c r="H462" s="123">
        <f t="shared" si="242"/>
        <v>23.66991839785538</v>
      </c>
      <c r="I462" s="123">
        <f t="shared" si="242"/>
        <v>23.148117667998164</v>
      </c>
      <c r="J462" s="123">
        <f t="shared" si="242"/>
        <v>25.708813507058466</v>
      </c>
      <c r="K462" s="123">
        <f t="shared" si="242"/>
        <v>24.277703698159755</v>
      </c>
      <c r="L462" s="123">
        <f t="shared" si="242"/>
        <v>24.242769022961237</v>
      </c>
      <c r="M462" s="123">
        <f t="shared" si="242"/>
        <v>20.257446329873854</v>
      </c>
      <c r="N462" s="123">
        <f t="shared" si="242"/>
        <v>20.6055621513317</v>
      </c>
      <c r="O462" s="123">
        <f t="shared" si="242"/>
        <v>19.947053009074196</v>
      </c>
      <c r="P462" s="123">
        <f t="shared" si="242"/>
        <v>16.116287154084048</v>
      </c>
      <c r="Q462" s="123">
        <f t="shared" si="242"/>
        <v>15.483949862910643</v>
      </c>
      <c r="R462" s="123">
        <f t="shared" ref="R462:V462" si="243">SUM(R463:R464)</f>
        <v>15.215615397150552</v>
      </c>
      <c r="S462" s="123">
        <f t="shared" si="243"/>
        <v>14.835718179433098</v>
      </c>
      <c r="T462" s="123">
        <f t="shared" si="243"/>
        <v>13.352810686244803</v>
      </c>
      <c r="U462" s="123">
        <f t="shared" si="243"/>
        <v>12.810876196871295</v>
      </c>
      <c r="V462" s="123">
        <f t="shared" si="243"/>
        <v>11.794692244818155</v>
      </c>
      <c r="W462" s="123">
        <f t="shared" ref="W462:Y462" si="244">SUM(W463:W464)</f>
        <v>11.631914497813977</v>
      </c>
      <c r="X462" s="123">
        <f t="shared" si="244"/>
        <v>9.2344212597268083</v>
      </c>
      <c r="Y462" s="123">
        <f t="shared" si="244"/>
        <v>7.4943614875520952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22.172863963327888</v>
      </c>
      <c r="D463" s="99">
        <v>22.175747493422318</v>
      </c>
      <c r="E463" s="99">
        <v>24.706689046899587</v>
      </c>
      <c r="F463" s="99">
        <v>23.206226172632039</v>
      </c>
      <c r="G463" s="99">
        <v>26.181648010643631</v>
      </c>
      <c r="H463" s="99">
        <v>23.66991839785538</v>
      </c>
      <c r="I463" s="99">
        <v>23.148117667998164</v>
      </c>
      <c r="J463" s="99">
        <v>25.708813507058466</v>
      </c>
      <c r="K463" s="99">
        <v>24.277703698159755</v>
      </c>
      <c r="L463" s="99">
        <v>24.242769022961237</v>
      </c>
      <c r="M463" s="99">
        <v>20.257446329873854</v>
      </c>
      <c r="N463" s="99">
        <v>20.6055621513317</v>
      </c>
      <c r="O463" s="99">
        <v>19.947053009074196</v>
      </c>
      <c r="P463" s="99">
        <v>16.116287154084048</v>
      </c>
      <c r="Q463" s="99">
        <v>15.483949862910643</v>
      </c>
      <c r="R463" s="99">
        <v>15.215615397150552</v>
      </c>
      <c r="S463" s="99">
        <v>14.835718179433098</v>
      </c>
      <c r="T463" s="99">
        <v>13.352810686244803</v>
      </c>
      <c r="U463" s="99">
        <v>12.810876196871295</v>
      </c>
      <c r="V463" s="99">
        <v>11.794692244818155</v>
      </c>
      <c r="W463" s="99">
        <v>11.631914497813977</v>
      </c>
      <c r="X463" s="99">
        <v>9.2344212597268083</v>
      </c>
      <c r="Y463" s="99">
        <v>7.4943614875520952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1.9943154863053594</v>
      </c>
      <c r="D467" s="123">
        <v>1.4778389431402721</v>
      </c>
      <c r="E467" s="123">
        <v>1.7145376912122077</v>
      </c>
      <c r="F467" s="123">
        <v>2.2156772940446374</v>
      </c>
      <c r="G467" s="123">
        <v>0.96296948483350808</v>
      </c>
      <c r="H467" s="123">
        <v>0.78686516197916223</v>
      </c>
      <c r="I467" s="123">
        <v>0.38202008579083319</v>
      </c>
      <c r="J467" s="123">
        <v>0.92758481315502783</v>
      </c>
      <c r="K467" s="123">
        <v>1.2110844675889443</v>
      </c>
      <c r="L467" s="123">
        <v>1.0987207694756194</v>
      </c>
      <c r="M467" s="123">
        <v>1.4068645691481469</v>
      </c>
      <c r="N467" s="123">
        <v>0.7701074152395686</v>
      </c>
      <c r="O467" s="123">
        <v>0.51454197385492295</v>
      </c>
      <c r="P467" s="123">
        <v>0.32728869178600312</v>
      </c>
      <c r="Q467" s="123">
        <v>0.55960036858139028</v>
      </c>
      <c r="R467" s="123">
        <v>0.90933443450255058</v>
      </c>
      <c r="S467" s="123">
        <v>0.92374381210511336</v>
      </c>
      <c r="T467" s="123">
        <v>0.82634090151894535</v>
      </c>
      <c r="U467" s="123">
        <v>0.70237740812843574</v>
      </c>
      <c r="V467" s="123">
        <v>0.7470201343646502</v>
      </c>
      <c r="W467" s="123">
        <v>0.71816699883961777</v>
      </c>
      <c r="X467" s="123">
        <v>0.78248666591412275</v>
      </c>
      <c r="Y467" s="123">
        <v>0.54769875960045755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4.974166393379396</v>
      </c>
      <c r="D468" s="99">
        <v>4.8761932090419382</v>
      </c>
      <c r="E468" s="99">
        <v>4.7405206950615195</v>
      </c>
      <c r="F468" s="99">
        <v>5.3124399320205598</v>
      </c>
      <c r="G468" s="99">
        <v>4.773972869386176</v>
      </c>
      <c r="H468" s="99">
        <v>4.6141964619556859</v>
      </c>
      <c r="I468" s="99">
        <v>4.1500406775012326</v>
      </c>
      <c r="J468" s="99">
        <v>3.8989742649460077</v>
      </c>
      <c r="K468" s="99">
        <v>3.8742292845395281</v>
      </c>
      <c r="L468" s="99">
        <v>4.1498960032178172</v>
      </c>
      <c r="M468" s="99">
        <v>4.5173113811039647</v>
      </c>
      <c r="N468" s="99">
        <v>4.0754373493125984</v>
      </c>
      <c r="O468" s="99">
        <v>3.7338805013964516</v>
      </c>
      <c r="P468" s="99">
        <v>3.2586379918824333</v>
      </c>
      <c r="Q468" s="99">
        <v>3.1579150090075645</v>
      </c>
      <c r="R468" s="99">
        <v>3.13337580731142</v>
      </c>
      <c r="S468" s="99">
        <v>3.1087450744542831</v>
      </c>
      <c r="T468" s="99">
        <v>3.0339169738819525</v>
      </c>
      <c r="U468" s="99">
        <v>2.8199783452940035</v>
      </c>
      <c r="V468" s="99">
        <v>2.5816933385612013</v>
      </c>
      <c r="W468" s="99">
        <v>2.2049093882506243</v>
      </c>
      <c r="X468" s="99">
        <v>1.8267652487437849</v>
      </c>
      <c r="Y468" s="99">
        <v>1.6731776069393338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0.79389921931450647</v>
      </c>
      <c r="D469" s="99">
        <v>0.9097110008420195</v>
      </c>
      <c r="E469" s="99">
        <v>0.73970235721355948</v>
      </c>
      <c r="F469" s="99">
        <v>1.0291577832752037</v>
      </c>
      <c r="G469" s="99">
        <v>0.77318267851935019</v>
      </c>
      <c r="H469" s="99">
        <v>0.72897806937869514</v>
      </c>
      <c r="I469" s="99">
        <v>0.60680548956282787</v>
      </c>
      <c r="J469" s="99">
        <v>0.71951987590198174</v>
      </c>
      <c r="K469" s="99">
        <v>0.5670166774929376</v>
      </c>
      <c r="L469" s="99">
        <v>0.58075891810176927</v>
      </c>
      <c r="M469" s="99">
        <v>0.78705534951673861</v>
      </c>
      <c r="N469" s="99">
        <v>0.5155845579733036</v>
      </c>
      <c r="O469" s="99">
        <v>0.44661737937876983</v>
      </c>
      <c r="P469" s="99">
        <v>0.65420440270568359</v>
      </c>
      <c r="Q469" s="99">
        <v>0.41125346759581133</v>
      </c>
      <c r="R469" s="99">
        <v>0.39113235268471613</v>
      </c>
      <c r="S469" s="99">
        <v>0.42527980264394127</v>
      </c>
      <c r="T469" s="99">
        <v>0.38143949925022252</v>
      </c>
      <c r="U469" s="99">
        <v>0.41559387370531703</v>
      </c>
      <c r="V469" s="99">
        <v>0.41847898568210928</v>
      </c>
      <c r="W469" s="99">
        <v>0.47674257012633403</v>
      </c>
      <c r="X469" s="99">
        <v>0.20046497773779079</v>
      </c>
      <c r="Y469" s="99">
        <v>0.34200695526460323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0.79389921931450647</v>
      </c>
      <c r="D470" s="102">
        <v>0.9097110008420195</v>
      </c>
      <c r="E470" s="102">
        <v>0.73970235721355948</v>
      </c>
      <c r="F470" s="102">
        <v>1.0291577832752037</v>
      </c>
      <c r="G470" s="102">
        <v>0.77318267851935019</v>
      </c>
      <c r="H470" s="102">
        <v>0.72897806937869514</v>
      </c>
      <c r="I470" s="102">
        <v>0.60680548956282787</v>
      </c>
      <c r="J470" s="102">
        <v>0.71951987590198174</v>
      </c>
      <c r="K470" s="102">
        <v>0.5670166774929376</v>
      </c>
      <c r="L470" s="102">
        <v>0.58075891810176927</v>
      </c>
      <c r="M470" s="102">
        <v>0.78705534951673861</v>
      </c>
      <c r="N470" s="102">
        <v>0.5155845579733036</v>
      </c>
      <c r="O470" s="102">
        <v>0.44661737937876983</v>
      </c>
      <c r="P470" s="102">
        <v>0.65420440270568359</v>
      </c>
      <c r="Q470" s="102">
        <v>0.41125346759581133</v>
      </c>
      <c r="R470" s="102">
        <v>0.39113235268471613</v>
      </c>
      <c r="S470" s="102">
        <v>0.42527980264394127</v>
      </c>
      <c r="T470" s="102">
        <v>0.38143949925022252</v>
      </c>
      <c r="U470" s="102">
        <v>0.41559387370531703</v>
      </c>
      <c r="V470" s="102">
        <v>0.41847898568210928</v>
      </c>
      <c r="W470" s="102">
        <v>0.47674257012633403</v>
      </c>
      <c r="X470" s="102">
        <v>0.20046497773779079</v>
      </c>
      <c r="Y470" s="102">
        <v>0.34200695526460323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0.76074201241547812</v>
      </c>
      <c r="D476" s="123">
        <v>0.87867784454121145</v>
      </c>
      <c r="E476" s="123">
        <v>1.0395574729979491</v>
      </c>
      <c r="F476" s="123">
        <v>0.99696064246507121</v>
      </c>
      <c r="G476" s="123">
        <v>0.67603345129641079</v>
      </c>
      <c r="H476" s="123">
        <v>0.63561458895028</v>
      </c>
      <c r="I476" s="123">
        <v>0.59295269116713034</v>
      </c>
      <c r="J476" s="123">
        <v>1.1036059582544588</v>
      </c>
      <c r="K476" s="123">
        <v>0.71195962514373234</v>
      </c>
      <c r="L476" s="123">
        <v>0.64031696674002903</v>
      </c>
      <c r="M476" s="123">
        <v>0.5827290281313684</v>
      </c>
      <c r="N476" s="123">
        <v>0.60659656450873278</v>
      </c>
      <c r="O476" s="123">
        <v>0.48657118591000992</v>
      </c>
      <c r="P476" s="123">
        <v>0.60526132972840663</v>
      </c>
      <c r="Q476" s="123">
        <v>0.44493644936139293</v>
      </c>
      <c r="R476" s="123">
        <v>0.56246757736281916</v>
      </c>
      <c r="S476" s="123">
        <v>0.42015057588129351</v>
      </c>
      <c r="T476" s="123">
        <v>0.52572705838975742</v>
      </c>
      <c r="U476" s="123">
        <v>0.49310074609075338</v>
      </c>
      <c r="V476" s="123">
        <v>0.61733880611837166</v>
      </c>
      <c r="W476" s="123">
        <v>0.57926934436476107</v>
      </c>
      <c r="X476" s="123">
        <v>0.66319066930000803</v>
      </c>
      <c r="Y476" s="123">
        <v>0.47474712969243948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2.4291781597230373</v>
      </c>
      <c r="D477" s="99">
        <v>2.4544073869866243</v>
      </c>
      <c r="E477" s="99">
        <v>2.3720549641990476</v>
      </c>
      <c r="F477" s="99">
        <v>2.538797892321258</v>
      </c>
      <c r="G477" s="99">
        <v>2.3574886710015721</v>
      </c>
      <c r="H477" s="99">
        <v>2.2483998189319925</v>
      </c>
      <c r="I477" s="99">
        <v>2.0195660534566109</v>
      </c>
      <c r="J477" s="99">
        <v>1.9490069644526529</v>
      </c>
      <c r="K477" s="99">
        <v>1.8250402722556036</v>
      </c>
      <c r="L477" s="99">
        <v>1.7695954972891328</v>
      </c>
      <c r="M477" s="99">
        <v>1.7921196030234452</v>
      </c>
      <c r="N477" s="99">
        <v>1.5244132768812444</v>
      </c>
      <c r="O477" s="99">
        <v>1.5086648279447703</v>
      </c>
      <c r="P477" s="99">
        <v>1.5344792774571065</v>
      </c>
      <c r="Q477" s="99">
        <v>1.4592819084067865</v>
      </c>
      <c r="R477" s="99">
        <v>1.5120438998183838</v>
      </c>
      <c r="S477" s="99">
        <v>1.6306893204533675</v>
      </c>
      <c r="T477" s="99">
        <v>1.6710678922341102</v>
      </c>
      <c r="U477" s="99">
        <v>1.6529629210635108</v>
      </c>
      <c r="V477" s="99">
        <v>1.6297202531797115</v>
      </c>
      <c r="W477" s="99">
        <v>1.5016592303749157</v>
      </c>
      <c r="X477" s="99">
        <v>1.309512247337135</v>
      </c>
      <c r="Y477" s="99">
        <v>1.2254730791863107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4704083</v>
      </c>
      <c r="C5" s="120">
        <v>4566651</v>
      </c>
      <c r="D5" s="120">
        <v>4063674</v>
      </c>
      <c r="E5" s="120">
        <v>3503337</v>
      </c>
      <c r="F5" s="120">
        <v>3184977</v>
      </c>
      <c r="G5" s="120">
        <v>2854814</v>
      </c>
      <c r="H5" s="120">
        <v>2571663</v>
      </c>
      <c r="I5" s="120">
        <v>2195158</v>
      </c>
      <c r="J5" s="120">
        <v>1917821</v>
      </c>
      <c r="K5" s="120">
        <v>1738978</v>
      </c>
      <c r="L5" s="120">
        <v>1569095</v>
      </c>
      <c r="M5" s="120">
        <v>1500864</v>
      </c>
      <c r="N5" s="120">
        <v>1378956</v>
      </c>
      <c r="O5" s="120">
        <v>1315990</v>
      </c>
      <c r="P5" s="120">
        <v>1227634</v>
      </c>
      <c r="Q5" s="120">
        <v>1147018</v>
      </c>
      <c r="R5" s="120">
        <v>1051946</v>
      </c>
      <c r="S5" s="120">
        <v>940582</v>
      </c>
      <c r="T5" s="120">
        <v>892936</v>
      </c>
      <c r="U5" s="120">
        <v>792446</v>
      </c>
      <c r="V5" s="120">
        <v>705418</v>
      </c>
      <c r="W5" s="120">
        <v>604593</v>
      </c>
      <c r="X5" s="120">
        <v>534332</v>
      </c>
      <c r="Y5" s="120">
        <v>514011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4704083</v>
      </c>
      <c r="C7" s="52">
        <v>4566651</v>
      </c>
      <c r="D7" s="52">
        <v>4063674</v>
      </c>
      <c r="E7" s="52">
        <v>3503337</v>
      </c>
      <c r="F7" s="52">
        <v>3184977</v>
      </c>
      <c r="G7" s="52">
        <v>2854814</v>
      </c>
      <c r="H7" s="52">
        <v>2571663</v>
      </c>
      <c r="I7" s="52">
        <v>2195158</v>
      </c>
      <c r="J7" s="52">
        <v>1917821</v>
      </c>
      <c r="K7" s="52">
        <v>1738978</v>
      </c>
      <c r="L7" s="52">
        <v>1569095</v>
      </c>
      <c r="M7" s="52">
        <v>1500864</v>
      </c>
      <c r="N7" s="52">
        <v>1378956</v>
      </c>
      <c r="O7" s="52">
        <v>1315990</v>
      </c>
      <c r="P7" s="52">
        <v>1227634</v>
      </c>
      <c r="Q7" s="52">
        <v>1147018</v>
      </c>
      <c r="R7" s="52">
        <v>1051946</v>
      </c>
      <c r="S7" s="52">
        <v>940582</v>
      </c>
      <c r="T7" s="52">
        <v>892936</v>
      </c>
      <c r="U7" s="52">
        <v>792446</v>
      </c>
      <c r="V7" s="52">
        <v>705418</v>
      </c>
      <c r="W7" s="52">
        <v>604593</v>
      </c>
      <c r="X7" s="52">
        <v>534332</v>
      </c>
      <c r="Y7" s="52">
        <v>514011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415278</v>
      </c>
      <c r="C9" s="52">
        <v>446810</v>
      </c>
      <c r="D9" s="52">
        <v>480274</v>
      </c>
      <c r="E9" s="52">
        <v>466021</v>
      </c>
      <c r="F9" s="52">
        <v>397414</v>
      </c>
      <c r="G9" s="52">
        <v>362159</v>
      </c>
      <c r="H9" s="52">
        <v>292764</v>
      </c>
      <c r="I9" s="52">
        <v>256639</v>
      </c>
      <c r="J9" s="52">
        <v>230096</v>
      </c>
      <c r="K9" s="52">
        <v>231572</v>
      </c>
      <c r="L9" s="52">
        <v>295420</v>
      </c>
      <c r="M9" s="52">
        <v>369740</v>
      </c>
      <c r="N9" s="52">
        <v>486450</v>
      </c>
      <c r="O9" s="52">
        <v>493174</v>
      </c>
      <c r="P9" s="52">
        <v>537289</v>
      </c>
      <c r="Q9" s="52">
        <v>509362</v>
      </c>
      <c r="R9" s="52">
        <v>496808</v>
      </c>
      <c r="S9" s="52">
        <v>439441</v>
      </c>
      <c r="T9" s="52">
        <v>400277</v>
      </c>
      <c r="U9" s="52">
        <v>355729</v>
      </c>
      <c r="V9" s="52">
        <v>309440</v>
      </c>
      <c r="W9" s="52">
        <v>261077</v>
      </c>
      <c r="X9" s="52">
        <v>239210</v>
      </c>
      <c r="Y9" s="52">
        <v>226170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2519164</v>
      </c>
      <c r="C11" s="52">
        <v>2414318</v>
      </c>
      <c r="D11" s="52">
        <v>2216099</v>
      </c>
      <c r="E11" s="52">
        <v>2047244</v>
      </c>
      <c r="F11" s="52">
        <v>1980817</v>
      </c>
      <c r="G11" s="52">
        <v>1858816</v>
      </c>
      <c r="H11" s="52">
        <v>1743825</v>
      </c>
      <c r="I11" s="52">
        <v>1586336</v>
      </c>
      <c r="J11" s="52">
        <v>1456863</v>
      </c>
      <c r="K11" s="52">
        <v>1312094</v>
      </c>
      <c r="L11" s="52">
        <v>1117077</v>
      </c>
      <c r="M11" s="52">
        <v>1007680</v>
      </c>
      <c r="N11" s="52">
        <v>902909</v>
      </c>
      <c r="O11" s="52">
        <v>866609</v>
      </c>
      <c r="P11" s="52">
        <v>828207</v>
      </c>
      <c r="Q11" s="52">
        <v>790573</v>
      </c>
      <c r="R11" s="52">
        <v>743887</v>
      </c>
      <c r="S11" s="52">
        <v>690729</v>
      </c>
      <c r="T11" s="52">
        <v>676731</v>
      </c>
      <c r="U11" s="52">
        <v>620675</v>
      </c>
      <c r="V11" s="52">
        <v>582768</v>
      </c>
      <c r="W11" s="52">
        <v>543137</v>
      </c>
      <c r="X11" s="52">
        <v>511601</v>
      </c>
      <c r="Y11" s="52">
        <v>492168</v>
      </c>
      <c r="DA11" s="63" t="s">
        <v>1079</v>
      </c>
    </row>
    <row r="12" spans="1:105" ht="12" customHeight="1" x14ac:dyDescent="0.25">
      <c r="A12" s="97" t="s">
        <v>137</v>
      </c>
      <c r="B12" s="52">
        <v>455</v>
      </c>
      <c r="C12" s="52">
        <v>490</v>
      </c>
      <c r="D12" s="52">
        <v>474</v>
      </c>
      <c r="E12" s="52">
        <v>482</v>
      </c>
      <c r="F12" s="52">
        <v>547</v>
      </c>
      <c r="G12" s="52">
        <v>752</v>
      </c>
      <c r="H12" s="52">
        <v>904</v>
      </c>
      <c r="I12" s="52">
        <v>1185</v>
      </c>
      <c r="J12" s="52">
        <v>1525</v>
      </c>
      <c r="K12" s="52">
        <v>1877</v>
      </c>
      <c r="L12" s="52">
        <v>2027</v>
      </c>
      <c r="M12" s="52">
        <v>2158</v>
      </c>
      <c r="N12" s="52">
        <v>2149</v>
      </c>
      <c r="O12" s="52">
        <v>2518</v>
      </c>
      <c r="P12" s="52">
        <v>2764</v>
      </c>
      <c r="Q12" s="52">
        <v>2909</v>
      </c>
      <c r="R12" s="52">
        <v>2823</v>
      </c>
      <c r="S12" s="52">
        <v>2508</v>
      </c>
      <c r="T12" s="52">
        <v>3222</v>
      </c>
      <c r="U12" s="52">
        <v>2967</v>
      </c>
      <c r="V12" s="52">
        <v>2883</v>
      </c>
      <c r="W12" s="52">
        <v>4994</v>
      </c>
      <c r="X12" s="52">
        <v>9411</v>
      </c>
      <c r="Y12" s="52">
        <v>8957</v>
      </c>
      <c r="DA12" s="63" t="s">
        <v>1080</v>
      </c>
    </row>
    <row r="13" spans="1:105" ht="12" customHeight="1" x14ac:dyDescent="0.25">
      <c r="A13" s="97" t="s">
        <v>122</v>
      </c>
      <c r="B13" s="52">
        <v>2145849</v>
      </c>
      <c r="C13" s="52">
        <v>2110744</v>
      </c>
      <c r="D13" s="52">
        <v>1810974</v>
      </c>
      <c r="E13" s="52">
        <v>1426600</v>
      </c>
      <c r="F13" s="52">
        <v>1178186</v>
      </c>
      <c r="G13" s="52">
        <v>963582</v>
      </c>
      <c r="H13" s="52">
        <v>789224</v>
      </c>
      <c r="I13" s="52">
        <v>574825</v>
      </c>
      <c r="J13" s="52">
        <v>431494</v>
      </c>
      <c r="K13" s="52">
        <v>383211</v>
      </c>
      <c r="L13" s="52">
        <v>375932</v>
      </c>
      <c r="M13" s="52">
        <v>408458</v>
      </c>
      <c r="N13" s="52">
        <v>379657</v>
      </c>
      <c r="O13" s="52">
        <v>342681</v>
      </c>
      <c r="P13" s="52">
        <v>305758</v>
      </c>
      <c r="Q13" s="52">
        <v>273825</v>
      </c>
      <c r="R13" s="52">
        <v>237884</v>
      </c>
      <c r="S13" s="52">
        <v>193554</v>
      </c>
      <c r="T13" s="52">
        <v>163297</v>
      </c>
      <c r="U13" s="52">
        <v>118361</v>
      </c>
      <c r="V13" s="52">
        <v>80350</v>
      </c>
      <c r="W13" s="52">
        <v>36239</v>
      </c>
      <c r="X13" s="52">
        <v>8129</v>
      </c>
      <c r="Y13" s="52">
        <v>7855</v>
      </c>
      <c r="DA13" s="63" t="s">
        <v>1081</v>
      </c>
    </row>
    <row r="14" spans="1:105" ht="12" customHeight="1" x14ac:dyDescent="0.25">
      <c r="A14" s="97" t="s">
        <v>121</v>
      </c>
      <c r="B14" s="52">
        <v>38615</v>
      </c>
      <c r="C14" s="52">
        <v>41099</v>
      </c>
      <c r="D14" s="52">
        <v>36127</v>
      </c>
      <c r="E14" s="52">
        <v>29011</v>
      </c>
      <c r="F14" s="52">
        <v>25427</v>
      </c>
      <c r="G14" s="52">
        <v>31664</v>
      </c>
      <c r="H14" s="52">
        <v>37710</v>
      </c>
      <c r="I14" s="52">
        <v>32812</v>
      </c>
      <c r="J14" s="52">
        <v>27939</v>
      </c>
      <c r="K14" s="52">
        <v>41796</v>
      </c>
      <c r="L14" s="52">
        <v>74059</v>
      </c>
      <c r="M14" s="52">
        <v>82568</v>
      </c>
      <c r="N14" s="52">
        <v>94241</v>
      </c>
      <c r="O14" s="52">
        <v>104182</v>
      </c>
      <c r="P14" s="52">
        <v>90905</v>
      </c>
      <c r="Q14" s="52">
        <v>79711</v>
      </c>
      <c r="R14" s="52">
        <v>67352</v>
      </c>
      <c r="S14" s="52">
        <v>53791</v>
      </c>
      <c r="T14" s="52">
        <v>49686</v>
      </c>
      <c r="U14" s="52">
        <v>50443</v>
      </c>
      <c r="V14" s="52">
        <v>39417</v>
      </c>
      <c r="W14" s="52">
        <v>20223</v>
      </c>
      <c r="X14" s="52">
        <v>5191</v>
      </c>
      <c r="Y14" s="52">
        <v>5031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1853158</v>
      </c>
      <c r="C16" s="52">
        <v>1750729</v>
      </c>
      <c r="D16" s="52">
        <v>1544599</v>
      </c>
      <c r="E16" s="52">
        <v>1334597</v>
      </c>
      <c r="F16" s="52">
        <v>1211028</v>
      </c>
      <c r="G16" s="52">
        <v>1035391</v>
      </c>
      <c r="H16" s="52">
        <v>868897</v>
      </c>
      <c r="I16" s="52">
        <v>721347</v>
      </c>
      <c r="J16" s="52">
        <v>641056</v>
      </c>
      <c r="K16" s="52">
        <v>594814</v>
      </c>
      <c r="L16" s="52">
        <v>538318</v>
      </c>
      <c r="M16" s="52">
        <v>509550</v>
      </c>
      <c r="N16" s="52">
        <v>490133</v>
      </c>
      <c r="O16" s="52">
        <v>477335</v>
      </c>
      <c r="P16" s="52">
        <v>443709</v>
      </c>
      <c r="Q16" s="52">
        <v>409727</v>
      </c>
      <c r="R16" s="52">
        <v>372014</v>
      </c>
      <c r="S16" s="52">
        <v>316887</v>
      </c>
      <c r="T16" s="52">
        <v>293919</v>
      </c>
      <c r="U16" s="52">
        <v>253034</v>
      </c>
      <c r="V16" s="52">
        <v>225140</v>
      </c>
      <c r="W16" s="52">
        <v>196737</v>
      </c>
      <c r="X16" s="52">
        <v>174431</v>
      </c>
      <c r="Y16" s="52">
        <v>170569</v>
      </c>
      <c r="DA16" s="63" t="s">
        <v>1083</v>
      </c>
    </row>
    <row r="17" spans="1:105" ht="12" customHeight="1" x14ac:dyDescent="0.25">
      <c r="A17" s="109" t="s">
        <v>120</v>
      </c>
      <c r="B17" s="36">
        <v>2850925</v>
      </c>
      <c r="C17" s="36">
        <v>2815922</v>
      </c>
      <c r="D17" s="36">
        <v>2519075</v>
      </c>
      <c r="E17" s="36">
        <v>2168740</v>
      </c>
      <c r="F17" s="36">
        <v>1973949</v>
      </c>
      <c r="G17" s="36">
        <v>1819423</v>
      </c>
      <c r="H17" s="36">
        <v>1702766</v>
      </c>
      <c r="I17" s="36">
        <v>1473811</v>
      </c>
      <c r="J17" s="36">
        <v>1276765</v>
      </c>
      <c r="K17" s="36">
        <v>1144164</v>
      </c>
      <c r="L17" s="36">
        <v>1030777</v>
      </c>
      <c r="M17" s="36">
        <v>991314</v>
      </c>
      <c r="N17" s="36">
        <v>888823</v>
      </c>
      <c r="O17" s="36">
        <v>838655</v>
      </c>
      <c r="P17" s="36">
        <v>783925</v>
      </c>
      <c r="Q17" s="36">
        <v>737291</v>
      </c>
      <c r="R17" s="36">
        <v>679932</v>
      </c>
      <c r="S17" s="36">
        <v>623695</v>
      </c>
      <c r="T17" s="36">
        <v>599017</v>
      </c>
      <c r="U17" s="36">
        <v>539412</v>
      </c>
      <c r="V17" s="36">
        <v>480278</v>
      </c>
      <c r="W17" s="36">
        <v>407856</v>
      </c>
      <c r="X17" s="36">
        <v>359901</v>
      </c>
      <c r="Y17" s="36">
        <v>343442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367506</v>
      </c>
      <c r="D21" s="52">
        <v>502977</v>
      </c>
      <c r="E21" s="52">
        <v>560337</v>
      </c>
      <c r="F21" s="52">
        <v>318360</v>
      </c>
      <c r="G21" s="52">
        <v>330164</v>
      </c>
      <c r="H21" s="52">
        <v>283151</v>
      </c>
      <c r="I21" s="52">
        <v>376505</v>
      </c>
      <c r="J21" s="52">
        <v>277337</v>
      </c>
      <c r="K21" s="52">
        <v>360132</v>
      </c>
      <c r="L21" s="52">
        <v>367550</v>
      </c>
      <c r="M21" s="52">
        <v>367865</v>
      </c>
      <c r="N21" s="52">
        <v>374611</v>
      </c>
      <c r="O21" s="52">
        <v>319431</v>
      </c>
      <c r="P21" s="52">
        <v>88357</v>
      </c>
      <c r="Q21" s="52">
        <v>80618</v>
      </c>
      <c r="R21" s="52">
        <v>95072</v>
      </c>
      <c r="S21" s="52">
        <v>111366</v>
      </c>
      <c r="T21" s="52">
        <v>47650</v>
      </c>
      <c r="U21" s="52">
        <v>100490</v>
      </c>
      <c r="V21" s="52">
        <v>87028</v>
      </c>
      <c r="W21" s="52">
        <v>100825</v>
      </c>
      <c r="X21" s="52">
        <v>70261</v>
      </c>
      <c r="Y21" s="52">
        <v>20321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64887</v>
      </c>
      <c r="D23" s="52">
        <v>65075</v>
      </c>
      <c r="E23" s="52">
        <v>66399</v>
      </c>
      <c r="F23" s="52">
        <v>77323</v>
      </c>
      <c r="G23" s="52">
        <v>78108</v>
      </c>
      <c r="H23" s="52">
        <v>83700</v>
      </c>
      <c r="I23" s="52">
        <v>55539</v>
      </c>
      <c r="J23" s="52">
        <v>46755</v>
      </c>
      <c r="K23" s="52">
        <v>70505</v>
      </c>
      <c r="L23" s="52">
        <v>54284</v>
      </c>
      <c r="M23" s="52">
        <v>54357</v>
      </c>
      <c r="N23" s="52">
        <v>32117</v>
      </c>
      <c r="O23" s="52">
        <v>156611</v>
      </c>
      <c r="P23" s="52">
        <v>45743</v>
      </c>
      <c r="Q23" s="52">
        <v>54198</v>
      </c>
      <c r="R23" s="52">
        <v>43968</v>
      </c>
      <c r="S23" s="52">
        <v>91402</v>
      </c>
      <c r="T23" s="52">
        <v>83804</v>
      </c>
      <c r="U23" s="52">
        <v>88975</v>
      </c>
      <c r="V23" s="52">
        <v>93031</v>
      </c>
      <c r="W23" s="52">
        <v>81047</v>
      </c>
      <c r="X23" s="52">
        <v>49847</v>
      </c>
      <c r="Y23" s="52">
        <v>32429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196810</v>
      </c>
      <c r="D25" s="52">
        <v>199710</v>
      </c>
      <c r="E25" s="52">
        <v>197566</v>
      </c>
      <c r="F25" s="52">
        <v>194567</v>
      </c>
      <c r="G25" s="52">
        <v>197935</v>
      </c>
      <c r="H25" s="52">
        <v>198582</v>
      </c>
      <c r="I25" s="52">
        <v>205034</v>
      </c>
      <c r="J25" s="52">
        <v>229923</v>
      </c>
      <c r="K25" s="52">
        <v>284414</v>
      </c>
      <c r="L25" s="52">
        <v>339128</v>
      </c>
      <c r="M25" s="52">
        <v>284915</v>
      </c>
      <c r="N25" s="52">
        <v>273530</v>
      </c>
      <c r="O25" s="52">
        <v>224266</v>
      </c>
      <c r="P25" s="52">
        <v>92960</v>
      </c>
      <c r="Q25" s="52">
        <v>92919</v>
      </c>
      <c r="R25" s="52">
        <v>115576</v>
      </c>
      <c r="S25" s="52">
        <v>134406</v>
      </c>
      <c r="T25" s="52">
        <v>27956</v>
      </c>
      <c r="U25" s="52">
        <v>107403</v>
      </c>
      <c r="V25" s="52">
        <v>77292</v>
      </c>
      <c r="W25" s="52">
        <v>88356</v>
      </c>
      <c r="X25" s="52">
        <v>68127</v>
      </c>
      <c r="Y25" s="52">
        <v>48233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36</v>
      </c>
      <c r="D26" s="52">
        <v>35</v>
      </c>
      <c r="E26" s="52">
        <v>37</v>
      </c>
      <c r="F26" s="52">
        <v>34</v>
      </c>
      <c r="G26" s="52">
        <v>37</v>
      </c>
      <c r="H26" s="52">
        <v>36</v>
      </c>
      <c r="I26" s="52">
        <v>44</v>
      </c>
      <c r="J26" s="52">
        <v>59</v>
      </c>
      <c r="K26" s="52">
        <v>115</v>
      </c>
      <c r="L26" s="52">
        <v>198</v>
      </c>
      <c r="M26" s="52">
        <v>217</v>
      </c>
      <c r="N26" s="52">
        <v>241</v>
      </c>
      <c r="O26" s="52">
        <v>342</v>
      </c>
      <c r="P26" s="52">
        <v>199</v>
      </c>
      <c r="Q26" s="52">
        <v>222</v>
      </c>
      <c r="R26" s="52">
        <v>301</v>
      </c>
      <c r="S26" s="52">
        <v>382</v>
      </c>
      <c r="T26" s="52">
        <v>49</v>
      </c>
      <c r="U26" s="52">
        <v>255</v>
      </c>
      <c r="V26" s="52">
        <v>186</v>
      </c>
      <c r="W26" s="52">
        <v>264</v>
      </c>
      <c r="X26" s="52">
        <v>380</v>
      </c>
      <c r="Y26" s="52">
        <v>454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335289</v>
      </c>
      <c r="D27" s="52">
        <v>342570</v>
      </c>
      <c r="E27" s="52">
        <v>384374</v>
      </c>
      <c r="F27" s="52">
        <v>323078</v>
      </c>
      <c r="G27" s="52">
        <v>354695</v>
      </c>
      <c r="H27" s="52">
        <v>355902</v>
      </c>
      <c r="I27" s="52">
        <v>214399</v>
      </c>
      <c r="J27" s="52">
        <v>143331</v>
      </c>
      <c r="K27" s="52">
        <v>101052</v>
      </c>
      <c r="L27" s="52">
        <v>55733</v>
      </c>
      <c r="M27" s="52">
        <v>93162</v>
      </c>
      <c r="N27" s="52">
        <v>101514</v>
      </c>
      <c r="O27" s="52">
        <v>91998</v>
      </c>
      <c r="P27" s="52">
        <v>36923</v>
      </c>
      <c r="Q27" s="52">
        <v>31933</v>
      </c>
      <c r="R27" s="52">
        <v>35941</v>
      </c>
      <c r="S27" s="52">
        <v>46364</v>
      </c>
      <c r="T27" s="52">
        <v>66410</v>
      </c>
      <c r="U27" s="52">
        <v>69394</v>
      </c>
      <c r="V27" s="52">
        <v>39222</v>
      </c>
      <c r="W27" s="52">
        <v>44111</v>
      </c>
      <c r="X27" s="52">
        <v>28110</v>
      </c>
      <c r="Y27" s="52">
        <v>274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6034</v>
      </c>
      <c r="D28" s="52">
        <v>6239</v>
      </c>
      <c r="E28" s="52">
        <v>7116</v>
      </c>
      <c r="F28" s="52">
        <v>5999</v>
      </c>
      <c r="G28" s="52">
        <v>6588</v>
      </c>
      <c r="H28" s="52">
        <v>6644</v>
      </c>
      <c r="I28" s="52">
        <v>4898</v>
      </c>
      <c r="J28" s="52">
        <v>4873</v>
      </c>
      <c r="K28" s="52">
        <v>4874</v>
      </c>
      <c r="L28" s="52">
        <v>3286</v>
      </c>
      <c r="M28" s="52">
        <v>6765</v>
      </c>
      <c r="N28" s="52">
        <v>8201</v>
      </c>
      <c r="O28" s="52">
        <v>9595</v>
      </c>
      <c r="P28" s="52">
        <v>13277</v>
      </c>
      <c r="Q28" s="52">
        <v>11194</v>
      </c>
      <c r="R28" s="52">
        <v>12359</v>
      </c>
      <c r="S28" s="52">
        <v>14848</v>
      </c>
      <c r="T28" s="52">
        <v>21209</v>
      </c>
      <c r="U28" s="52">
        <v>13492</v>
      </c>
      <c r="V28" s="52">
        <v>12212</v>
      </c>
      <c r="W28" s="52">
        <v>19194</v>
      </c>
      <c r="X28" s="52">
        <v>15032</v>
      </c>
      <c r="Y28" s="52">
        <v>160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289556</v>
      </c>
      <c r="D30" s="52">
        <v>292121</v>
      </c>
      <c r="E30" s="52">
        <v>297145</v>
      </c>
      <c r="F30" s="52">
        <v>299872</v>
      </c>
      <c r="G30" s="52">
        <v>306485</v>
      </c>
      <c r="H30" s="52">
        <v>317528</v>
      </c>
      <c r="I30" s="52">
        <v>172918</v>
      </c>
      <c r="J30" s="52">
        <v>112257</v>
      </c>
      <c r="K30" s="52">
        <v>146789</v>
      </c>
      <c r="L30" s="52">
        <v>128854</v>
      </c>
      <c r="M30" s="52">
        <v>128710</v>
      </c>
      <c r="N30" s="52">
        <v>125264</v>
      </c>
      <c r="O30" s="52">
        <v>102588</v>
      </c>
      <c r="P30" s="52">
        <v>39777</v>
      </c>
      <c r="Q30" s="52">
        <v>48047</v>
      </c>
      <c r="R30" s="52">
        <v>70176</v>
      </c>
      <c r="S30" s="52">
        <v>89998</v>
      </c>
      <c r="T30" s="52">
        <v>72924</v>
      </c>
      <c r="U30" s="52">
        <v>82987</v>
      </c>
      <c r="V30" s="52">
        <v>69753</v>
      </c>
      <c r="W30" s="52">
        <v>52792</v>
      </c>
      <c r="X30" s="52">
        <v>25375</v>
      </c>
      <c r="Y30" s="52">
        <v>16968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445457</v>
      </c>
      <c r="D31" s="36">
        <v>451084</v>
      </c>
      <c r="E31" s="36">
        <v>462036</v>
      </c>
      <c r="F31" s="36">
        <v>467460</v>
      </c>
      <c r="G31" s="36">
        <v>480003</v>
      </c>
      <c r="H31" s="36">
        <v>499892</v>
      </c>
      <c r="I31" s="36">
        <v>289986</v>
      </c>
      <c r="J31" s="36">
        <v>221531</v>
      </c>
      <c r="K31" s="36">
        <v>289791</v>
      </c>
      <c r="L31" s="36">
        <v>240997</v>
      </c>
      <c r="M31" s="36">
        <v>246888</v>
      </c>
      <c r="N31" s="36">
        <v>262658</v>
      </c>
      <c r="O31" s="36">
        <v>238801</v>
      </c>
      <c r="P31" s="36">
        <v>64175</v>
      </c>
      <c r="Q31" s="36">
        <v>78701</v>
      </c>
      <c r="R31" s="36">
        <v>112167</v>
      </c>
      <c r="S31" s="36">
        <v>156683</v>
      </c>
      <c r="T31" s="36">
        <v>133516</v>
      </c>
      <c r="U31" s="36">
        <v>158627</v>
      </c>
      <c r="V31" s="36">
        <v>127789</v>
      </c>
      <c r="W31" s="36">
        <v>111271</v>
      </c>
      <c r="X31" s="36">
        <v>50927</v>
      </c>
      <c r="Y31" s="36">
        <v>37191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230074</v>
      </c>
      <c r="D35" s="52">
        <v>0</v>
      </c>
      <c r="E35" s="52">
        <v>0</v>
      </c>
      <c r="F35" s="52">
        <v>0</v>
      </c>
      <c r="G35" s="52">
        <v>1</v>
      </c>
      <c r="H35" s="52">
        <v>0</v>
      </c>
      <c r="I35" s="52">
        <v>0</v>
      </c>
      <c r="J35" s="52">
        <v>0</v>
      </c>
      <c r="K35" s="52">
        <v>181289</v>
      </c>
      <c r="L35" s="52">
        <v>197667</v>
      </c>
      <c r="M35" s="52">
        <v>299634</v>
      </c>
      <c r="N35" s="52">
        <v>252703</v>
      </c>
      <c r="O35" s="52">
        <v>256465</v>
      </c>
      <c r="P35" s="52">
        <v>1</v>
      </c>
      <c r="Q35" s="52">
        <v>2</v>
      </c>
      <c r="R35" s="52">
        <v>0</v>
      </c>
      <c r="S35" s="52">
        <v>2</v>
      </c>
      <c r="T35" s="52">
        <v>4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96419</v>
      </c>
      <c r="D37" s="52">
        <v>98539</v>
      </c>
      <c r="E37" s="52">
        <v>52146</v>
      </c>
      <c r="F37" s="52">
        <v>8716</v>
      </c>
      <c r="G37" s="52">
        <v>42853</v>
      </c>
      <c r="H37" s="52">
        <v>14305</v>
      </c>
      <c r="I37" s="52">
        <v>19414</v>
      </c>
      <c r="J37" s="52">
        <v>20212</v>
      </c>
      <c r="K37" s="52">
        <v>71981</v>
      </c>
      <c r="L37" s="52">
        <v>118132</v>
      </c>
      <c r="M37" s="52">
        <v>128677</v>
      </c>
      <c r="N37" s="52">
        <v>148827</v>
      </c>
      <c r="O37" s="52">
        <v>163335</v>
      </c>
      <c r="P37" s="52">
        <v>89858</v>
      </c>
      <c r="Q37" s="52">
        <v>26271</v>
      </c>
      <c r="R37" s="52">
        <v>31414</v>
      </c>
      <c r="S37" s="52">
        <v>34035</v>
      </c>
      <c r="T37" s="52">
        <v>44640</v>
      </c>
      <c r="U37" s="52">
        <v>44427</v>
      </c>
      <c r="V37" s="52">
        <v>46742</v>
      </c>
      <c r="W37" s="52">
        <v>32684</v>
      </c>
      <c r="X37" s="52">
        <v>27980</v>
      </c>
      <c r="Y37" s="52">
        <v>19389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91964</v>
      </c>
      <c r="D39" s="52">
        <v>1491</v>
      </c>
      <c r="E39" s="52">
        <v>28711</v>
      </c>
      <c r="F39" s="52">
        <v>128140</v>
      </c>
      <c r="G39" s="52">
        <v>75934</v>
      </c>
      <c r="H39" s="52">
        <v>83591</v>
      </c>
      <c r="I39" s="52">
        <v>47545</v>
      </c>
      <c r="J39" s="52">
        <v>100450</v>
      </c>
      <c r="K39" s="52">
        <v>139645</v>
      </c>
      <c r="L39" s="52">
        <v>144111</v>
      </c>
      <c r="M39" s="52">
        <v>175518</v>
      </c>
      <c r="N39" s="52">
        <v>168759</v>
      </c>
      <c r="O39" s="52">
        <v>187966</v>
      </c>
      <c r="P39" s="52">
        <v>54558</v>
      </c>
      <c r="Q39" s="52">
        <v>55285</v>
      </c>
      <c r="R39" s="52">
        <v>68890</v>
      </c>
      <c r="S39" s="52">
        <v>81248</v>
      </c>
      <c r="T39" s="52">
        <v>13958</v>
      </c>
      <c r="U39" s="52">
        <v>51347</v>
      </c>
      <c r="V39" s="52">
        <v>39385</v>
      </c>
      <c r="W39" s="52">
        <v>48725</v>
      </c>
      <c r="X39" s="52">
        <v>36591</v>
      </c>
      <c r="Y39" s="52">
        <v>28800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71</v>
      </c>
      <c r="D40" s="52">
        <v>19</v>
      </c>
      <c r="E40" s="52">
        <v>45</v>
      </c>
      <c r="F40" s="52">
        <v>99</v>
      </c>
      <c r="G40" s="52">
        <v>242</v>
      </c>
      <c r="H40" s="52">
        <v>188</v>
      </c>
      <c r="I40" s="52">
        <v>325</v>
      </c>
      <c r="J40" s="52">
        <v>399</v>
      </c>
      <c r="K40" s="52">
        <v>467</v>
      </c>
      <c r="L40" s="52">
        <v>348</v>
      </c>
      <c r="M40" s="52">
        <v>348</v>
      </c>
      <c r="N40" s="52">
        <v>232</v>
      </c>
      <c r="O40" s="52">
        <v>711</v>
      </c>
      <c r="P40" s="52">
        <v>445</v>
      </c>
      <c r="Q40" s="52">
        <v>367</v>
      </c>
      <c r="R40" s="52">
        <v>215</v>
      </c>
      <c r="S40" s="52">
        <v>67</v>
      </c>
      <c r="T40" s="52">
        <v>763</v>
      </c>
      <c r="U40" s="52">
        <v>0</v>
      </c>
      <c r="V40" s="52">
        <v>102</v>
      </c>
      <c r="W40" s="52">
        <v>2375</v>
      </c>
      <c r="X40" s="52">
        <v>4797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300184</v>
      </c>
      <c r="D41" s="52">
        <v>42800</v>
      </c>
      <c r="E41" s="52">
        <v>0</v>
      </c>
      <c r="F41" s="52">
        <v>74664</v>
      </c>
      <c r="G41" s="52">
        <v>140091</v>
      </c>
      <c r="H41" s="52">
        <v>181544</v>
      </c>
      <c r="I41" s="52">
        <v>0</v>
      </c>
      <c r="J41" s="52">
        <v>0</v>
      </c>
      <c r="K41" s="52">
        <v>52769</v>
      </c>
      <c r="L41" s="52">
        <v>48454</v>
      </c>
      <c r="M41" s="52">
        <v>125688</v>
      </c>
      <c r="N41" s="52">
        <v>72713</v>
      </c>
      <c r="O41" s="52">
        <v>55022</v>
      </c>
      <c r="P41" s="52">
        <v>0</v>
      </c>
      <c r="Q41" s="52">
        <v>0</v>
      </c>
      <c r="R41" s="52">
        <v>0</v>
      </c>
      <c r="S41" s="52">
        <v>2034</v>
      </c>
      <c r="T41" s="52">
        <v>36153</v>
      </c>
      <c r="U41" s="52">
        <v>24458</v>
      </c>
      <c r="V41" s="52">
        <v>1211</v>
      </c>
      <c r="W41" s="52">
        <v>0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8518</v>
      </c>
      <c r="D42" s="52">
        <v>1267</v>
      </c>
      <c r="E42" s="52">
        <v>0</v>
      </c>
      <c r="F42" s="52">
        <v>2415</v>
      </c>
      <c r="G42" s="52">
        <v>12825</v>
      </c>
      <c r="H42" s="52">
        <v>12690</v>
      </c>
      <c r="I42" s="52">
        <v>0</v>
      </c>
      <c r="J42" s="52">
        <v>0</v>
      </c>
      <c r="K42" s="52">
        <v>18731</v>
      </c>
      <c r="L42" s="52">
        <v>35549</v>
      </c>
      <c r="M42" s="52">
        <v>15274</v>
      </c>
      <c r="N42" s="52">
        <v>19874</v>
      </c>
      <c r="O42" s="52">
        <v>19536</v>
      </c>
      <c r="P42" s="52">
        <v>0</v>
      </c>
      <c r="Q42" s="52">
        <v>0</v>
      </c>
      <c r="R42" s="52">
        <v>0</v>
      </c>
      <c r="S42" s="52">
        <v>1287</v>
      </c>
      <c r="T42" s="52">
        <v>17104</v>
      </c>
      <c r="U42" s="52">
        <v>14249</v>
      </c>
      <c r="V42" s="52">
        <v>1186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187127</v>
      </c>
      <c r="D44" s="52">
        <v>85991</v>
      </c>
      <c r="E44" s="52">
        <v>87143</v>
      </c>
      <c r="F44" s="52">
        <v>176303</v>
      </c>
      <c r="G44" s="52">
        <v>130848</v>
      </c>
      <c r="H44" s="52">
        <v>151034</v>
      </c>
      <c r="I44" s="52">
        <v>25368</v>
      </c>
      <c r="J44" s="52">
        <v>31966</v>
      </c>
      <c r="K44" s="52">
        <v>100547</v>
      </c>
      <c r="L44" s="52">
        <v>72358</v>
      </c>
      <c r="M44" s="52">
        <v>99942</v>
      </c>
      <c r="N44" s="52">
        <v>105847</v>
      </c>
      <c r="O44" s="52">
        <v>89790</v>
      </c>
      <c r="P44" s="52">
        <v>6151</v>
      </c>
      <c r="Q44" s="52">
        <v>14065</v>
      </c>
      <c r="R44" s="52">
        <v>32463</v>
      </c>
      <c r="S44" s="52">
        <v>34871</v>
      </c>
      <c r="T44" s="52">
        <v>49956</v>
      </c>
      <c r="U44" s="52">
        <v>42102</v>
      </c>
      <c r="V44" s="52">
        <v>41859</v>
      </c>
      <c r="W44" s="52">
        <v>24389</v>
      </c>
      <c r="X44" s="52">
        <v>3069</v>
      </c>
      <c r="Y44" s="52">
        <v>13106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410454</v>
      </c>
      <c r="D45" s="36">
        <v>154237</v>
      </c>
      <c r="E45" s="36">
        <v>111701</v>
      </c>
      <c r="F45" s="36">
        <v>272669</v>
      </c>
      <c r="G45" s="36">
        <v>325477</v>
      </c>
      <c r="H45" s="36">
        <v>383235</v>
      </c>
      <c r="I45" s="36">
        <v>61031</v>
      </c>
      <c r="J45" s="36">
        <v>24485</v>
      </c>
      <c r="K45" s="36">
        <v>157190</v>
      </c>
      <c r="L45" s="36">
        <v>127610</v>
      </c>
      <c r="M45" s="36">
        <v>207425</v>
      </c>
      <c r="N45" s="36">
        <v>160167</v>
      </c>
      <c r="O45" s="36">
        <v>188633</v>
      </c>
      <c r="P45" s="36">
        <v>9445</v>
      </c>
      <c r="Q45" s="36">
        <v>32067</v>
      </c>
      <c r="R45" s="36">
        <v>54808</v>
      </c>
      <c r="S45" s="36">
        <v>100446</v>
      </c>
      <c r="T45" s="36">
        <v>108838</v>
      </c>
      <c r="U45" s="36">
        <v>99022</v>
      </c>
      <c r="V45" s="36">
        <v>68655</v>
      </c>
      <c r="W45" s="36">
        <v>38849</v>
      </c>
      <c r="X45" s="36">
        <v>2972</v>
      </c>
      <c r="Y45" s="36">
        <v>20732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72577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66254</v>
      </c>
      <c r="L49" s="52">
        <v>64450</v>
      </c>
      <c r="M49" s="52">
        <v>102982</v>
      </c>
      <c r="N49" s="52">
        <v>79713</v>
      </c>
      <c r="O49" s="52">
        <v>76204</v>
      </c>
      <c r="P49" s="52">
        <v>0</v>
      </c>
      <c r="Q49" s="52">
        <v>0</v>
      </c>
      <c r="R49" s="52">
        <v>0</v>
      </c>
      <c r="S49" s="52">
        <v>0</v>
      </c>
      <c r="T49" s="52">
        <v>1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18521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32964</v>
      </c>
      <c r="L51" s="52">
        <v>18781</v>
      </c>
      <c r="M51" s="52">
        <v>30742</v>
      </c>
      <c r="N51" s="52">
        <v>36529</v>
      </c>
      <c r="O51" s="52">
        <v>40709</v>
      </c>
      <c r="P51" s="52">
        <v>0</v>
      </c>
      <c r="Q51" s="52">
        <v>0</v>
      </c>
      <c r="R51" s="52">
        <v>0</v>
      </c>
      <c r="S51" s="52">
        <v>0</v>
      </c>
      <c r="T51" s="52">
        <v>1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1462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42444</v>
      </c>
      <c r="L53" s="52">
        <v>37388</v>
      </c>
      <c r="M53" s="52">
        <v>54425</v>
      </c>
      <c r="N53" s="52">
        <v>50437</v>
      </c>
      <c r="O53" s="52">
        <v>53847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1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142</v>
      </c>
      <c r="L54" s="52">
        <v>91</v>
      </c>
      <c r="M54" s="52">
        <v>109</v>
      </c>
      <c r="N54" s="52">
        <v>70</v>
      </c>
      <c r="O54" s="52">
        <v>204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69152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17468</v>
      </c>
      <c r="L55" s="52">
        <v>15557</v>
      </c>
      <c r="M55" s="52">
        <v>43198</v>
      </c>
      <c r="N55" s="52">
        <v>22937</v>
      </c>
      <c r="O55" s="52">
        <v>16348</v>
      </c>
      <c r="P55" s="52">
        <v>0</v>
      </c>
      <c r="Q55" s="52">
        <v>0</v>
      </c>
      <c r="R55" s="52">
        <v>0</v>
      </c>
      <c r="S55" s="52">
        <v>0</v>
      </c>
      <c r="T55" s="52">
        <v>1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1962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6200</v>
      </c>
      <c r="L56" s="52">
        <v>11414</v>
      </c>
      <c r="M56" s="52">
        <v>5250</v>
      </c>
      <c r="N56" s="52">
        <v>6269</v>
      </c>
      <c r="O56" s="52">
        <v>5805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22727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25847</v>
      </c>
      <c r="L58" s="52">
        <v>23321</v>
      </c>
      <c r="M58" s="52">
        <v>33485</v>
      </c>
      <c r="N58" s="52">
        <v>31718</v>
      </c>
      <c r="O58" s="52">
        <v>24576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49850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40407</v>
      </c>
      <c r="L59" s="36">
        <v>41129</v>
      </c>
      <c r="M59" s="36">
        <v>69497</v>
      </c>
      <c r="N59" s="36">
        <v>47995</v>
      </c>
      <c r="O59" s="36">
        <v>51628</v>
      </c>
      <c r="P59" s="36">
        <v>0</v>
      </c>
      <c r="Q59" s="36">
        <v>0</v>
      </c>
      <c r="R59" s="36">
        <v>0</v>
      </c>
      <c r="S59" s="36">
        <v>0</v>
      </c>
      <c r="T59" s="36">
        <v>1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157497</v>
      </c>
      <c r="D63" s="52">
        <v>0</v>
      </c>
      <c r="E63" s="52">
        <v>0</v>
      </c>
      <c r="F63" s="52">
        <v>0</v>
      </c>
      <c r="G63" s="52">
        <v>1</v>
      </c>
      <c r="H63" s="52">
        <v>0</v>
      </c>
      <c r="I63" s="52">
        <v>0</v>
      </c>
      <c r="J63" s="52">
        <v>0</v>
      </c>
      <c r="K63" s="52">
        <v>115035</v>
      </c>
      <c r="L63" s="52">
        <v>133217</v>
      </c>
      <c r="M63" s="52">
        <v>196652</v>
      </c>
      <c r="N63" s="52">
        <v>172990</v>
      </c>
      <c r="O63" s="52">
        <v>180261</v>
      </c>
      <c r="P63" s="52">
        <v>1</v>
      </c>
      <c r="Q63" s="52">
        <v>2</v>
      </c>
      <c r="R63" s="52">
        <v>0</v>
      </c>
      <c r="S63" s="52">
        <v>2</v>
      </c>
      <c r="T63" s="52">
        <v>3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77898</v>
      </c>
      <c r="D65" s="52">
        <v>98539</v>
      </c>
      <c r="E65" s="52">
        <v>52146</v>
      </c>
      <c r="F65" s="52">
        <v>8716</v>
      </c>
      <c r="G65" s="52">
        <v>42853</v>
      </c>
      <c r="H65" s="52">
        <v>14305</v>
      </c>
      <c r="I65" s="52">
        <v>19414</v>
      </c>
      <c r="J65" s="52">
        <v>20212</v>
      </c>
      <c r="K65" s="52">
        <v>39017</v>
      </c>
      <c r="L65" s="52">
        <v>99351</v>
      </c>
      <c r="M65" s="52">
        <v>97935</v>
      </c>
      <c r="N65" s="52">
        <v>112298</v>
      </c>
      <c r="O65" s="52">
        <v>122626</v>
      </c>
      <c r="P65" s="52">
        <v>89858</v>
      </c>
      <c r="Q65" s="52">
        <v>26271</v>
      </c>
      <c r="R65" s="52">
        <v>31414</v>
      </c>
      <c r="S65" s="52">
        <v>34035</v>
      </c>
      <c r="T65" s="52">
        <v>44639</v>
      </c>
      <c r="U65" s="52">
        <v>44427</v>
      </c>
      <c r="V65" s="52">
        <v>46742</v>
      </c>
      <c r="W65" s="52">
        <v>32684</v>
      </c>
      <c r="X65" s="52">
        <v>27980</v>
      </c>
      <c r="Y65" s="52">
        <v>19389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90502</v>
      </c>
      <c r="D67" s="52">
        <f t="shared" si="0"/>
        <v>1491</v>
      </c>
      <c r="E67" s="52">
        <f t="shared" si="0"/>
        <v>28711</v>
      </c>
      <c r="F67" s="52">
        <f t="shared" si="0"/>
        <v>128140</v>
      </c>
      <c r="G67" s="52">
        <f t="shared" si="0"/>
        <v>75934</v>
      </c>
      <c r="H67" s="52">
        <f t="shared" si="0"/>
        <v>83591</v>
      </c>
      <c r="I67" s="52">
        <f t="shared" si="0"/>
        <v>47545</v>
      </c>
      <c r="J67" s="52">
        <f t="shared" si="0"/>
        <v>100450</v>
      </c>
      <c r="K67" s="52">
        <f t="shared" si="0"/>
        <v>97201</v>
      </c>
      <c r="L67" s="52">
        <f t="shared" si="0"/>
        <v>106723</v>
      </c>
      <c r="M67" s="52">
        <f t="shared" si="0"/>
        <v>121093</v>
      </c>
      <c r="N67" s="52">
        <f t="shared" si="0"/>
        <v>118322</v>
      </c>
      <c r="O67" s="52">
        <f t="shared" si="0"/>
        <v>134119</v>
      </c>
      <c r="P67" s="52">
        <f t="shared" si="0"/>
        <v>54558</v>
      </c>
      <c r="Q67" s="52">
        <f t="shared" si="0"/>
        <v>55285</v>
      </c>
      <c r="R67" s="52">
        <f t="shared" ref="R67:V67" si="1">R39-R53</f>
        <v>68890</v>
      </c>
      <c r="S67" s="52">
        <f t="shared" si="1"/>
        <v>81248</v>
      </c>
      <c r="T67" s="52">
        <f t="shared" si="1"/>
        <v>13958</v>
      </c>
      <c r="U67" s="52">
        <f t="shared" si="1"/>
        <v>51347</v>
      </c>
      <c r="V67" s="52">
        <f t="shared" si="1"/>
        <v>39385</v>
      </c>
      <c r="W67" s="52">
        <f t="shared" ref="W67:Y67" si="2">W39-W53</f>
        <v>48725</v>
      </c>
      <c r="X67" s="52">
        <f t="shared" si="2"/>
        <v>36591</v>
      </c>
      <c r="Y67" s="52">
        <f t="shared" si="2"/>
        <v>28800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70</v>
      </c>
      <c r="D68" s="52">
        <f t="shared" si="3"/>
        <v>19</v>
      </c>
      <c r="E68" s="52">
        <f t="shared" si="3"/>
        <v>45</v>
      </c>
      <c r="F68" s="52">
        <f t="shared" si="3"/>
        <v>99</v>
      </c>
      <c r="G68" s="52">
        <f t="shared" si="3"/>
        <v>242</v>
      </c>
      <c r="H68" s="52">
        <f t="shared" si="3"/>
        <v>188</v>
      </c>
      <c r="I68" s="52">
        <f t="shared" si="3"/>
        <v>325</v>
      </c>
      <c r="J68" s="52">
        <f t="shared" si="3"/>
        <v>399</v>
      </c>
      <c r="K68" s="52">
        <f t="shared" si="3"/>
        <v>325</v>
      </c>
      <c r="L68" s="52">
        <f t="shared" si="3"/>
        <v>257</v>
      </c>
      <c r="M68" s="52">
        <f t="shared" si="3"/>
        <v>239</v>
      </c>
      <c r="N68" s="52">
        <f t="shared" si="3"/>
        <v>162</v>
      </c>
      <c r="O68" s="52">
        <f t="shared" si="3"/>
        <v>507</v>
      </c>
      <c r="P68" s="52">
        <f t="shared" si="3"/>
        <v>445</v>
      </c>
      <c r="Q68" s="52">
        <f t="shared" si="3"/>
        <v>367</v>
      </c>
      <c r="R68" s="52">
        <f t="shared" ref="R68:V68" si="4">R40-R54</f>
        <v>215</v>
      </c>
      <c r="S68" s="52">
        <f t="shared" si="4"/>
        <v>67</v>
      </c>
      <c r="T68" s="52">
        <f t="shared" si="4"/>
        <v>763</v>
      </c>
      <c r="U68" s="52">
        <f t="shared" si="4"/>
        <v>0</v>
      </c>
      <c r="V68" s="52">
        <f t="shared" si="4"/>
        <v>102</v>
      </c>
      <c r="W68" s="52">
        <f t="shared" ref="W68:Y68" si="5">W40-W54</f>
        <v>2375</v>
      </c>
      <c r="X68" s="52">
        <f t="shared" si="5"/>
        <v>4797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231032</v>
      </c>
      <c r="D69" s="52">
        <f t="shared" si="6"/>
        <v>42800</v>
      </c>
      <c r="E69" s="52">
        <f t="shared" si="6"/>
        <v>0</v>
      </c>
      <c r="F69" s="52">
        <f t="shared" si="6"/>
        <v>74664</v>
      </c>
      <c r="G69" s="52">
        <f t="shared" si="6"/>
        <v>140091</v>
      </c>
      <c r="H69" s="52">
        <f t="shared" si="6"/>
        <v>181544</v>
      </c>
      <c r="I69" s="52">
        <f t="shared" si="6"/>
        <v>0</v>
      </c>
      <c r="J69" s="52">
        <f t="shared" si="6"/>
        <v>0</v>
      </c>
      <c r="K69" s="52">
        <f t="shared" si="6"/>
        <v>35301</v>
      </c>
      <c r="L69" s="52">
        <f t="shared" si="6"/>
        <v>32897</v>
      </c>
      <c r="M69" s="52">
        <f t="shared" si="6"/>
        <v>82490</v>
      </c>
      <c r="N69" s="52">
        <f t="shared" si="6"/>
        <v>49776</v>
      </c>
      <c r="O69" s="52">
        <f t="shared" si="6"/>
        <v>38674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2034</v>
      </c>
      <c r="T69" s="52">
        <f t="shared" si="7"/>
        <v>36152</v>
      </c>
      <c r="U69" s="52">
        <f t="shared" si="7"/>
        <v>24458</v>
      </c>
      <c r="V69" s="52">
        <f t="shared" si="7"/>
        <v>1211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6556</v>
      </c>
      <c r="D70" s="52">
        <f t="shared" si="9"/>
        <v>1267</v>
      </c>
      <c r="E70" s="52">
        <f t="shared" si="9"/>
        <v>0</v>
      </c>
      <c r="F70" s="52">
        <f t="shared" si="9"/>
        <v>2415</v>
      </c>
      <c r="G70" s="52">
        <f t="shared" si="9"/>
        <v>12825</v>
      </c>
      <c r="H70" s="52">
        <f t="shared" si="9"/>
        <v>12690</v>
      </c>
      <c r="I70" s="52">
        <f t="shared" si="9"/>
        <v>0</v>
      </c>
      <c r="J70" s="52">
        <f t="shared" si="9"/>
        <v>0</v>
      </c>
      <c r="K70" s="52">
        <f t="shared" si="9"/>
        <v>12531</v>
      </c>
      <c r="L70" s="52">
        <f t="shared" si="9"/>
        <v>24135</v>
      </c>
      <c r="M70" s="52">
        <f t="shared" si="9"/>
        <v>10024</v>
      </c>
      <c r="N70" s="52">
        <f t="shared" si="9"/>
        <v>13605</v>
      </c>
      <c r="O70" s="52">
        <f t="shared" si="9"/>
        <v>13731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1287</v>
      </c>
      <c r="T70" s="52">
        <f t="shared" si="10"/>
        <v>17104</v>
      </c>
      <c r="U70" s="52">
        <f t="shared" si="10"/>
        <v>14249</v>
      </c>
      <c r="V70" s="52">
        <f t="shared" si="10"/>
        <v>1186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164400</v>
      </c>
      <c r="D72" s="52">
        <v>85991</v>
      </c>
      <c r="E72" s="52">
        <v>87143</v>
      </c>
      <c r="F72" s="52">
        <v>176303</v>
      </c>
      <c r="G72" s="52">
        <v>130848</v>
      </c>
      <c r="H72" s="52">
        <v>151034</v>
      </c>
      <c r="I72" s="52">
        <v>25368</v>
      </c>
      <c r="J72" s="52">
        <v>31966</v>
      </c>
      <c r="K72" s="52">
        <v>74700</v>
      </c>
      <c r="L72" s="52">
        <v>49037</v>
      </c>
      <c r="M72" s="52">
        <v>66457</v>
      </c>
      <c r="N72" s="52">
        <v>74129</v>
      </c>
      <c r="O72" s="52">
        <v>65214</v>
      </c>
      <c r="P72" s="52">
        <v>6151</v>
      </c>
      <c r="Q72" s="52">
        <v>14065</v>
      </c>
      <c r="R72" s="52">
        <v>32463</v>
      </c>
      <c r="S72" s="52">
        <v>34871</v>
      </c>
      <c r="T72" s="52">
        <v>49956</v>
      </c>
      <c r="U72" s="52">
        <v>42102</v>
      </c>
      <c r="V72" s="52">
        <v>41859</v>
      </c>
      <c r="W72" s="52">
        <v>24389</v>
      </c>
      <c r="X72" s="52">
        <v>3069</v>
      </c>
      <c r="Y72" s="52">
        <v>13106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360604</v>
      </c>
      <c r="D73" s="36">
        <v>154237</v>
      </c>
      <c r="E73" s="36">
        <v>111701</v>
      </c>
      <c r="F73" s="36">
        <v>272669</v>
      </c>
      <c r="G73" s="36">
        <v>325477</v>
      </c>
      <c r="H73" s="36">
        <v>383235</v>
      </c>
      <c r="I73" s="36">
        <v>61031</v>
      </c>
      <c r="J73" s="36">
        <v>24485</v>
      </c>
      <c r="K73" s="36">
        <v>116783</v>
      </c>
      <c r="L73" s="36">
        <v>86481</v>
      </c>
      <c r="M73" s="36">
        <v>137928</v>
      </c>
      <c r="N73" s="36">
        <v>112172</v>
      </c>
      <c r="O73" s="36">
        <v>137005</v>
      </c>
      <c r="P73" s="36">
        <v>9445</v>
      </c>
      <c r="Q73" s="36">
        <v>32067</v>
      </c>
      <c r="R73" s="36">
        <v>54808</v>
      </c>
      <c r="S73" s="36">
        <v>100446</v>
      </c>
      <c r="T73" s="36">
        <v>108837</v>
      </c>
      <c r="U73" s="36">
        <v>99022</v>
      </c>
      <c r="V73" s="36">
        <v>68655</v>
      </c>
      <c r="W73" s="36">
        <v>38849</v>
      </c>
      <c r="X73" s="36">
        <v>2972</v>
      </c>
      <c r="Y73" s="36">
        <v>20732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59245</v>
      </c>
      <c r="L79" s="52">
        <f>RES_hhdet_numvin!L45</f>
        <v>88414</v>
      </c>
      <c r="M79" s="52">
        <f>RES_hhdet_numvin!M45</f>
        <v>135239</v>
      </c>
      <c r="N79" s="52">
        <f>RES_hhdet_numvin!N45</f>
        <v>114600</v>
      </c>
      <c r="O79" s="52">
        <f>RES_hhdet_numvin!O45</f>
        <v>116504</v>
      </c>
      <c r="P79" s="52">
        <f>RES_hhdet_numvin!P45</f>
        <v>1</v>
      </c>
      <c r="Q79" s="52">
        <f>RES_hhdet_numvin!Q45</f>
        <v>2</v>
      </c>
      <c r="R79" s="52">
        <f>RES_hhdet_numvin!R45</f>
        <v>0</v>
      </c>
      <c r="S79" s="52">
        <f>RES_hhdet_numvin!S45</f>
        <v>2</v>
      </c>
      <c r="T79" s="52">
        <f>RES_hhdet_numvin!T45</f>
        <v>4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10095</v>
      </c>
      <c r="S82" s="138">
        <f>RES_hhdet_numvin!S48</f>
        <v>19678</v>
      </c>
      <c r="T82" s="138">
        <f>RES_hhdet_numvin!T48</f>
        <v>33748</v>
      </c>
      <c r="U82" s="138">
        <f>RES_hhdet_numvin!U48</f>
        <v>38877</v>
      </c>
      <c r="V82" s="138">
        <f>RES_hhdet_numvin!V48</f>
        <v>44279</v>
      </c>
      <c r="W82" s="138">
        <f>RES_hhdet_numvin!W48</f>
        <v>32175</v>
      </c>
      <c r="X82" s="138">
        <f>RES_hhdet_numvin!X48</f>
        <v>27929</v>
      </c>
      <c r="Y82" s="138">
        <f>RES_hhdet_numvin!Y48</f>
        <v>19389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24503</v>
      </c>
      <c r="L84" s="138">
        <f>RES_hhdet_numvin!L50</f>
        <v>36589</v>
      </c>
      <c r="M84" s="138">
        <f>RES_hhdet_numvin!M50</f>
        <v>49108</v>
      </c>
      <c r="N84" s="138">
        <f>RES_hhdet_numvin!N50</f>
        <v>52733</v>
      </c>
      <c r="O84" s="138">
        <f>RES_hhdet_numvin!O50</f>
        <v>61538</v>
      </c>
      <c r="P84" s="138">
        <f>RES_hhdet_numvin!P50</f>
        <v>15648</v>
      </c>
      <c r="Q84" s="138">
        <f>RES_hhdet_numvin!Q50</f>
        <v>18610</v>
      </c>
      <c r="R84" s="138">
        <f>RES_hhdet_numvin!R50</f>
        <v>27644</v>
      </c>
      <c r="S84" s="138">
        <f>RES_hhdet_numvin!S50</f>
        <v>38452</v>
      </c>
      <c r="T84" s="138">
        <f>RES_hhdet_numvin!T50</f>
        <v>7092</v>
      </c>
      <c r="U84" s="138">
        <f>RES_hhdet_numvin!U50</f>
        <v>30262</v>
      </c>
      <c r="V84" s="138">
        <f>RES_hhdet_numvin!V50</f>
        <v>27516</v>
      </c>
      <c r="W84" s="138">
        <f>RES_hhdet_numvin!W50</f>
        <v>39815</v>
      </c>
      <c r="X84" s="138">
        <f>RES_hhdet_numvin!X50</f>
        <v>33858</v>
      </c>
      <c r="Y84" s="138">
        <f>RES_hhdet_numvin!Y50</f>
        <v>28800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105</v>
      </c>
      <c r="L85" s="138">
        <f>RES_hhdet_numvin!L51</f>
        <v>136</v>
      </c>
      <c r="M85" s="138">
        <f>RES_hhdet_numvin!M51</f>
        <v>170</v>
      </c>
      <c r="N85" s="138">
        <f>RES_hhdet_numvin!N51</f>
        <v>129</v>
      </c>
      <c r="O85" s="138">
        <f>RES_hhdet_numvin!O51</f>
        <v>415</v>
      </c>
      <c r="P85" s="138">
        <f>RES_hhdet_numvin!P51</f>
        <v>222</v>
      </c>
      <c r="Q85" s="138">
        <f>RES_hhdet_numvin!Q51</f>
        <v>204</v>
      </c>
      <c r="R85" s="138">
        <f>RES_hhdet_numvin!R51</f>
        <v>137</v>
      </c>
      <c r="S85" s="138">
        <f>RES_hhdet_numvin!S51</f>
        <v>57</v>
      </c>
      <c r="T85" s="138">
        <f>RES_hhdet_numvin!T51</f>
        <v>540</v>
      </c>
      <c r="U85" s="138">
        <f>RES_hhdet_numvin!U51</f>
        <v>0</v>
      </c>
      <c r="V85" s="138">
        <f>RES_hhdet_numvin!V51</f>
        <v>87</v>
      </c>
      <c r="W85" s="138">
        <f>RES_hhdet_numvin!W51</f>
        <v>2135</v>
      </c>
      <c r="X85" s="138">
        <f>RES_hhdet_numvin!X51</f>
        <v>4620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6712</v>
      </c>
      <c r="V88" s="138">
        <f>RES_hhdet_numvin!V54</f>
        <v>1143</v>
      </c>
      <c r="W88" s="138">
        <f>RES_hhdet_numvin!W54</f>
        <v>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3913</v>
      </c>
      <c r="V89" s="138">
        <f>RES_hhdet_numvin!V55</f>
        <v>1118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10237</v>
      </c>
      <c r="S93" s="138">
        <f>RES_hhdet_numvin!S59</f>
        <v>20158</v>
      </c>
      <c r="T93" s="138">
        <f>RES_hhdet_numvin!T59</f>
        <v>36038</v>
      </c>
      <c r="U93" s="138">
        <f>RES_hhdet_numvin!U59</f>
        <v>31859</v>
      </c>
      <c r="V93" s="138">
        <f>RES_hhdet_numvin!V59</f>
        <v>34321</v>
      </c>
      <c r="W93" s="138">
        <f>RES_hhdet_numvin!W59</f>
        <v>21787</v>
      </c>
      <c r="X93" s="138">
        <f>RES_hhdet_numvin!X59</f>
        <v>3063</v>
      </c>
      <c r="Y93" s="138">
        <f>RES_hhdet_numvin!Y59</f>
        <v>13106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17285</v>
      </c>
      <c r="S94" s="39">
        <f>RES_hhdet_numvin!S60</f>
        <v>58066</v>
      </c>
      <c r="T94" s="39">
        <f>RES_hhdet_numvin!T60</f>
        <v>78500</v>
      </c>
      <c r="U94" s="39">
        <f>RES_hhdet_numvin!U60</f>
        <v>74917</v>
      </c>
      <c r="V94" s="39">
        <f>RES_hhdet_numvin!V60</f>
        <v>56276</v>
      </c>
      <c r="W94" s="39">
        <f>RES_hhdet_numvin!W60</f>
        <v>34699</v>
      </c>
      <c r="X94" s="39">
        <f>RES_hhdet_numvin!X60</f>
        <v>2967</v>
      </c>
      <c r="Y94" s="39">
        <f>RES_hhdet_numvin!Y60</f>
        <v>20732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5247.140434124377</v>
      </c>
      <c r="C98" s="117">
        <f t="shared" si="12"/>
        <v>5701.7030702382217</v>
      </c>
      <c r="D98" s="117">
        <f t="shared" si="12"/>
        <v>5038.4176998134599</v>
      </c>
      <c r="E98" s="117">
        <f t="shared" si="12"/>
        <v>4212.0069770709888</v>
      </c>
      <c r="F98" s="117">
        <f t="shared" si="12"/>
        <v>4345.5065488583459</v>
      </c>
      <c r="G98" s="117">
        <f t="shared" si="12"/>
        <v>4174.0714431206407</v>
      </c>
      <c r="H98" s="117">
        <f t="shared" si="12"/>
        <v>3674.6392103141402</v>
      </c>
      <c r="I98" s="117">
        <f t="shared" si="12"/>
        <v>2862.7324572686125</v>
      </c>
      <c r="J98" s="117">
        <f t="shared" si="12"/>
        <v>2689.3087167351327</v>
      </c>
      <c r="K98" s="117">
        <f t="shared" si="12"/>
        <v>2594.5551913453005</v>
      </c>
      <c r="L98" s="117">
        <f t="shared" si="12"/>
        <v>2129.4719132515957</v>
      </c>
      <c r="M98" s="117">
        <f t="shared" si="12"/>
        <v>2018.7752291107668</v>
      </c>
      <c r="N98" s="117">
        <f t="shared" si="12"/>
        <v>1767.4748029386476</v>
      </c>
      <c r="O98" s="117">
        <f t="shared" si="12"/>
        <v>1671.1404916145336</v>
      </c>
      <c r="P98" s="117">
        <f t="shared" si="12"/>
        <v>1296.2941921851286</v>
      </c>
      <c r="Q98" s="117">
        <f t="shared" si="12"/>
        <v>1419.7806747790496</v>
      </c>
      <c r="R98" s="117">
        <f t="shared" ref="R98:V98" si="13">R99+R102+R104+R113</f>
        <v>1285.8336310397669</v>
      </c>
      <c r="S98" s="117">
        <f t="shared" si="13"/>
        <v>1048.3930690202644</v>
      </c>
      <c r="T98" s="117">
        <f t="shared" si="13"/>
        <v>1181.5825912307512</v>
      </c>
      <c r="U98" s="117">
        <f t="shared" si="13"/>
        <v>940.76958847855849</v>
      </c>
      <c r="V98" s="117">
        <f t="shared" si="13"/>
        <v>839.4583083261499</v>
      </c>
      <c r="W98" s="117">
        <f t="shared" ref="W98:Y98" si="14">W99+W102+W104+W113</f>
        <v>775.70130474849543</v>
      </c>
      <c r="X98" s="117">
        <f t="shared" si="14"/>
        <v>644.32807779173902</v>
      </c>
      <c r="Y98" s="117">
        <f t="shared" si="14"/>
        <v>563.90861283300421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4010.5676759466455</v>
      </c>
      <c r="C99" s="122">
        <f t="shared" si="15"/>
        <v>4501.8561172212749</v>
      </c>
      <c r="D99" s="122">
        <f t="shared" si="15"/>
        <v>3952.4666476743496</v>
      </c>
      <c r="E99" s="122">
        <f t="shared" si="15"/>
        <v>3318.3124460425533</v>
      </c>
      <c r="F99" s="122">
        <f t="shared" si="15"/>
        <v>3456.9301685489049</v>
      </c>
      <c r="G99" s="122">
        <f t="shared" si="15"/>
        <v>3433.4998771293835</v>
      </c>
      <c r="H99" s="122">
        <f t="shared" si="15"/>
        <v>3004.5073529647611</v>
      </c>
      <c r="I99" s="122">
        <f t="shared" si="15"/>
        <v>2350.5928832697582</v>
      </c>
      <c r="J99" s="122">
        <f t="shared" si="15"/>
        <v>2251.7670880305864</v>
      </c>
      <c r="K99" s="122">
        <f t="shared" si="15"/>
        <v>2188.1626040180449</v>
      </c>
      <c r="L99" s="122">
        <f t="shared" si="15"/>
        <v>1788.164821551291</v>
      </c>
      <c r="M99" s="122">
        <f t="shared" si="15"/>
        <v>1652.7402973880564</v>
      </c>
      <c r="N99" s="122">
        <f t="shared" si="15"/>
        <v>1461.653748127859</v>
      </c>
      <c r="O99" s="122">
        <f t="shared" si="15"/>
        <v>1386.3986671580583</v>
      </c>
      <c r="P99" s="122">
        <f t="shared" si="15"/>
        <v>1037.3964060477283</v>
      </c>
      <c r="Q99" s="122">
        <f t="shared" si="15"/>
        <v>1169.8644504513939</v>
      </c>
      <c r="R99" s="122">
        <f t="shared" ref="R99:V99" si="16">SUM(R100:R101)</f>
        <v>1062.8960972134569</v>
      </c>
      <c r="S99" s="122">
        <f t="shared" si="16"/>
        <v>850.37444211892512</v>
      </c>
      <c r="T99" s="122">
        <f t="shared" si="16"/>
        <v>972.77830461373446</v>
      </c>
      <c r="U99" s="122">
        <f t="shared" si="16"/>
        <v>772.91339387026142</v>
      </c>
      <c r="V99" s="122">
        <f t="shared" si="16"/>
        <v>692.01957783651801</v>
      </c>
      <c r="W99" s="122">
        <f t="shared" ref="W99:Y99" si="17">SUM(W100:W101)</f>
        <v>660.28830079543604</v>
      </c>
      <c r="X99" s="122">
        <f t="shared" si="17"/>
        <v>563.23742458310596</v>
      </c>
      <c r="Y99" s="122">
        <f t="shared" si="17"/>
        <v>488.66054348155728</v>
      </c>
      <c r="DA99" s="130" t="s">
        <v>1611</v>
      </c>
    </row>
    <row r="100" spans="1:105" ht="12" customHeight="1" x14ac:dyDescent="0.25">
      <c r="A100" s="97" t="s">
        <v>211</v>
      </c>
      <c r="B100" s="98">
        <v>3965.3205769272445</v>
      </c>
      <c r="C100" s="98">
        <v>4452.1690245591208</v>
      </c>
      <c r="D100" s="98">
        <v>3909.3523206010645</v>
      </c>
      <c r="E100" s="98">
        <v>3285.633202503273</v>
      </c>
      <c r="F100" s="98">
        <v>3420.8863774861643</v>
      </c>
      <c r="G100" s="98">
        <v>3398.1880052508855</v>
      </c>
      <c r="H100" s="98">
        <v>2974.5332860682693</v>
      </c>
      <c r="I100" s="98">
        <v>2327.9125151020635</v>
      </c>
      <c r="J100" s="98">
        <v>2230.9988144217896</v>
      </c>
      <c r="K100" s="98">
        <v>2167.930295735764</v>
      </c>
      <c r="L100" s="98">
        <v>1770.6549167308779</v>
      </c>
      <c r="M100" s="98">
        <v>1635.7421203186864</v>
      </c>
      <c r="N100" s="98">
        <v>1446.796311394449</v>
      </c>
      <c r="O100" s="98">
        <v>1370.2924300719465</v>
      </c>
      <c r="P100" s="98">
        <v>1024.9941738399632</v>
      </c>
      <c r="Q100" s="98">
        <v>1157.2250453807203</v>
      </c>
      <c r="R100" s="98">
        <v>1051.4031288812459</v>
      </c>
      <c r="S100" s="98">
        <v>841.19708130314325</v>
      </c>
      <c r="T100" s="98">
        <v>962.38655297601906</v>
      </c>
      <c r="U100" s="98">
        <v>764.60612400878904</v>
      </c>
      <c r="V100" s="98">
        <v>684.61864908760833</v>
      </c>
      <c r="W100" s="98">
        <v>651.29817071525667</v>
      </c>
      <c r="X100" s="98">
        <v>555.28721966162209</v>
      </c>
      <c r="Y100" s="98">
        <v>482.08174480373771</v>
      </c>
      <c r="DA100" s="63" t="s">
        <v>1612</v>
      </c>
    </row>
    <row r="101" spans="1:105" ht="12" customHeight="1" x14ac:dyDescent="0.25">
      <c r="A101" s="97" t="s">
        <v>53</v>
      </c>
      <c r="B101" s="98">
        <v>45.247099019401233</v>
      </c>
      <c r="C101" s="98">
        <v>49.687092662153759</v>
      </c>
      <c r="D101" s="98">
        <v>43.114327073284905</v>
      </c>
      <c r="E101" s="98">
        <v>32.679243539280371</v>
      </c>
      <c r="F101" s="98">
        <v>36.043791062740482</v>
      </c>
      <c r="G101" s="98">
        <v>35.311871878498138</v>
      </c>
      <c r="H101" s="98">
        <v>29.974066896491973</v>
      </c>
      <c r="I101" s="98">
        <v>22.680368167694652</v>
      </c>
      <c r="J101" s="98">
        <v>20.768273608796754</v>
      </c>
      <c r="K101" s="98">
        <v>20.232308282280695</v>
      </c>
      <c r="L101" s="98">
        <v>17.509904820413155</v>
      </c>
      <c r="M101" s="98">
        <v>16.998177069369973</v>
      </c>
      <c r="N101" s="98">
        <v>14.857436733409962</v>
      </c>
      <c r="O101" s="98">
        <v>16.106237086111779</v>
      </c>
      <c r="P101" s="98">
        <v>12.402232207765119</v>
      </c>
      <c r="Q101" s="98">
        <v>12.639405070673494</v>
      </c>
      <c r="R101" s="98">
        <v>11.492968332210856</v>
      </c>
      <c r="S101" s="98">
        <v>9.1773608157818813</v>
      </c>
      <c r="T101" s="98">
        <v>10.391751637715346</v>
      </c>
      <c r="U101" s="98">
        <v>8.3072698614723617</v>
      </c>
      <c r="V101" s="98">
        <v>7.4009287489096662</v>
      </c>
      <c r="W101" s="98">
        <v>8.9901300801793536</v>
      </c>
      <c r="X101" s="98">
        <v>7.9502049214838886</v>
      </c>
      <c r="Y101" s="98">
        <v>6.5787986778195577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12.792181740706964</v>
      </c>
      <c r="C102" s="122">
        <f t="shared" si="18"/>
        <v>15.686865361516148</v>
      </c>
      <c r="D102" s="122">
        <f t="shared" si="18"/>
        <v>11.728605454091133</v>
      </c>
      <c r="E102" s="122">
        <f t="shared" si="18"/>
        <v>29.885875997908389</v>
      </c>
      <c r="F102" s="122">
        <f t="shared" si="18"/>
        <v>9.7803236034847352</v>
      </c>
      <c r="G102" s="122">
        <f t="shared" si="18"/>
        <v>8.4174925626241457</v>
      </c>
      <c r="H102" s="122">
        <f t="shared" si="18"/>
        <v>8.3108091026309285</v>
      </c>
      <c r="I102" s="122">
        <f t="shared" si="18"/>
        <v>6.2794453265041632</v>
      </c>
      <c r="J102" s="122">
        <f t="shared" si="18"/>
        <v>6.624688012926315</v>
      </c>
      <c r="K102" s="122">
        <f t="shared" si="18"/>
        <v>6.3174890539876714</v>
      </c>
      <c r="L102" s="122">
        <f t="shared" si="18"/>
        <v>5.8379469582678443</v>
      </c>
      <c r="M102" s="122">
        <f t="shared" si="18"/>
        <v>7.7939281606537509</v>
      </c>
      <c r="N102" s="122">
        <f t="shared" si="18"/>
        <v>15.582097366853956</v>
      </c>
      <c r="O102" s="122">
        <f t="shared" si="18"/>
        <v>8.8512920738136547</v>
      </c>
      <c r="P102" s="122">
        <f t="shared" si="18"/>
        <v>7.1185047498792819</v>
      </c>
      <c r="Q102" s="122">
        <f t="shared" si="18"/>
        <v>14.271680859173543</v>
      </c>
      <c r="R102" s="122">
        <f t="shared" si="18"/>
        <v>9.6161371488988294</v>
      </c>
      <c r="S102" s="122">
        <f t="shared" si="18"/>
        <v>12.415221033279057</v>
      </c>
      <c r="T102" s="122">
        <f t="shared" si="18"/>
        <v>8.2395208744833486</v>
      </c>
      <c r="U102" s="122">
        <f t="shared" si="18"/>
        <v>8.5494576949777787</v>
      </c>
      <c r="V102" s="122">
        <f t="shared" si="18"/>
        <v>5.5418521266136853</v>
      </c>
      <c r="W102" s="122">
        <f t="shared" si="18"/>
        <v>4.5400174755986225</v>
      </c>
      <c r="X102" s="122">
        <f t="shared" si="18"/>
        <v>6.1355689686078154</v>
      </c>
      <c r="Y102" s="122">
        <f t="shared" si="18"/>
        <v>5.1140960422989163</v>
      </c>
      <c r="DA102" s="130" t="s">
        <v>1614</v>
      </c>
    </row>
    <row r="103" spans="1:105" ht="12" customHeight="1" x14ac:dyDescent="0.25">
      <c r="A103" s="97" t="s">
        <v>53</v>
      </c>
      <c r="B103" s="98">
        <v>12.792181740706964</v>
      </c>
      <c r="C103" s="98">
        <v>15.686865361516148</v>
      </c>
      <c r="D103" s="98">
        <v>11.728605454091133</v>
      </c>
      <c r="E103" s="98">
        <v>29.885875997908389</v>
      </c>
      <c r="F103" s="98">
        <v>9.7803236034847352</v>
      </c>
      <c r="G103" s="98">
        <v>8.4174925626241457</v>
      </c>
      <c r="H103" s="98">
        <v>8.3108091026309285</v>
      </c>
      <c r="I103" s="98">
        <v>6.2794453265041632</v>
      </c>
      <c r="J103" s="98">
        <v>6.624688012926315</v>
      </c>
      <c r="K103" s="98">
        <v>6.3174890539876714</v>
      </c>
      <c r="L103" s="98">
        <v>5.8379469582678443</v>
      </c>
      <c r="M103" s="98">
        <v>7.7939281606537509</v>
      </c>
      <c r="N103" s="98">
        <v>15.582097366853956</v>
      </c>
      <c r="O103" s="98">
        <v>8.8512920738136547</v>
      </c>
      <c r="P103" s="98">
        <v>7.1185047498792819</v>
      </c>
      <c r="Q103" s="98">
        <v>14.271680859173543</v>
      </c>
      <c r="R103" s="98">
        <v>9.6161371488988294</v>
      </c>
      <c r="S103" s="98">
        <v>12.415221033279057</v>
      </c>
      <c r="T103" s="98">
        <v>8.2395208744833486</v>
      </c>
      <c r="U103" s="98">
        <v>8.5494576949777787</v>
      </c>
      <c r="V103" s="98">
        <v>5.5418521266136853</v>
      </c>
      <c r="W103" s="98">
        <v>4.5400174755986225</v>
      </c>
      <c r="X103" s="98">
        <v>6.1355689686078154</v>
      </c>
      <c r="Y103" s="98">
        <v>5.1140960422989163</v>
      </c>
      <c r="DA103" s="63" t="s">
        <v>1615</v>
      </c>
    </row>
    <row r="104" spans="1:105" ht="12" customHeight="1" x14ac:dyDescent="0.25">
      <c r="A104" s="121" t="s">
        <v>55</v>
      </c>
      <c r="B104" s="122">
        <v>863.68958171182965</v>
      </c>
      <c r="C104" s="122">
        <v>830.55447429865899</v>
      </c>
      <c r="D104" s="122">
        <v>756.87037579231117</v>
      </c>
      <c r="E104" s="122">
        <v>607.28862008461829</v>
      </c>
      <c r="F104" s="122">
        <v>612.56166388000236</v>
      </c>
      <c r="G104" s="122">
        <v>528.17174828136001</v>
      </c>
      <c r="H104" s="122">
        <v>474.89626670357586</v>
      </c>
      <c r="I104" s="122">
        <v>361.21508214590631</v>
      </c>
      <c r="J104" s="122">
        <v>314.47998118289922</v>
      </c>
      <c r="K104" s="122">
        <v>296.15219787894495</v>
      </c>
      <c r="L104" s="122">
        <v>246.60327330958251</v>
      </c>
      <c r="M104" s="122">
        <v>272.62898126277571</v>
      </c>
      <c r="N104" s="122">
        <v>222.13949886131539</v>
      </c>
      <c r="O104" s="122">
        <v>205.88522607831467</v>
      </c>
      <c r="P104" s="122">
        <v>192.1451492401489</v>
      </c>
      <c r="Q104" s="122">
        <v>178.25292603784146</v>
      </c>
      <c r="R104" s="122">
        <v>160.19056837894348</v>
      </c>
      <c r="S104" s="122">
        <v>131.72830079425304</v>
      </c>
      <c r="T104" s="122">
        <v>149.3916269911289</v>
      </c>
      <c r="U104" s="122">
        <v>114.39752641228162</v>
      </c>
      <c r="V104" s="122">
        <v>101.2396237593267</v>
      </c>
      <c r="W104" s="122">
        <v>78.290367503730465</v>
      </c>
      <c r="X104" s="122">
        <v>51.671156870576951</v>
      </c>
      <c r="Y104" s="122">
        <v>47.412324556185681</v>
      </c>
      <c r="DA104" s="130" t="s">
        <v>1616</v>
      </c>
    </row>
    <row r="105" spans="1:105" ht="12" customHeight="1" x14ac:dyDescent="0.25">
      <c r="A105" s="97" t="s">
        <v>138</v>
      </c>
      <c r="B105" s="98">
        <v>512.91313792786241</v>
      </c>
      <c r="C105" s="98">
        <v>493.93137839345366</v>
      </c>
      <c r="D105" s="98">
        <v>453.63243301655069</v>
      </c>
      <c r="E105" s="98">
        <v>381.75514488783608</v>
      </c>
      <c r="F105" s="98">
        <v>416.39459752782216</v>
      </c>
      <c r="G105" s="98">
        <v>374.11535348314578</v>
      </c>
      <c r="H105" s="98">
        <v>350.48422992949378</v>
      </c>
      <c r="I105" s="98">
        <v>275.74620499269707</v>
      </c>
      <c r="J105" s="98">
        <v>251.20813169279259</v>
      </c>
      <c r="K105" s="98">
        <v>239.09583818133373</v>
      </c>
      <c r="L105" s="98">
        <v>183.52310408972522</v>
      </c>
      <c r="M105" s="98">
        <v>198.65555697870036</v>
      </c>
      <c r="N105" s="98">
        <v>155.77958335656876</v>
      </c>
      <c r="O105" s="98">
        <v>146.5428799379817</v>
      </c>
      <c r="P105" s="98">
        <v>137.87368175538157</v>
      </c>
      <c r="Q105" s="98">
        <v>131.81157161259995</v>
      </c>
      <c r="R105" s="98">
        <v>119.62158006759621</v>
      </c>
      <c r="S105" s="98">
        <v>98.424934429725482</v>
      </c>
      <c r="T105" s="98">
        <v>121.18173352942779</v>
      </c>
      <c r="U105" s="98">
        <v>92.676320669744342</v>
      </c>
      <c r="V105" s="98">
        <v>85.956141237390071</v>
      </c>
      <c r="W105" s="98">
        <v>71.887119885406221</v>
      </c>
      <c r="X105" s="98">
        <v>50.114596540605085</v>
      </c>
      <c r="Y105" s="98">
        <v>45.793699901809212</v>
      </c>
      <c r="DA105" s="63" t="s">
        <v>1617</v>
      </c>
    </row>
    <row r="106" spans="1:105" ht="12" customHeight="1" x14ac:dyDescent="0.25">
      <c r="A106" s="97" t="s">
        <v>137</v>
      </c>
      <c r="B106" s="98">
        <v>5.5460489437555112E-2</v>
      </c>
      <c r="C106" s="98">
        <v>5.8824420076006467E-2</v>
      </c>
      <c r="D106" s="98">
        <v>5.8184587595359577E-2</v>
      </c>
      <c r="E106" s="98">
        <v>5.2545612767434885E-2</v>
      </c>
      <c r="F106" s="98">
        <v>6.9362519249863433E-2</v>
      </c>
      <c r="G106" s="98">
        <v>8.8939482433034456E-2</v>
      </c>
      <c r="H106" s="98">
        <v>0.10660079850860793</v>
      </c>
      <c r="I106" s="98">
        <v>0.1198439190217634</v>
      </c>
      <c r="J106" s="98">
        <v>0.15812148990093317</v>
      </c>
      <c r="K106" s="98">
        <v>0.20144763005294378</v>
      </c>
      <c r="L106" s="98">
        <v>0.19695201422609382</v>
      </c>
      <c r="M106" s="98">
        <v>0.26252729750138415</v>
      </c>
      <c r="N106" s="98">
        <v>0.22681873618373924</v>
      </c>
      <c r="O106" s="98">
        <v>0.26725363476740238</v>
      </c>
      <c r="P106" s="98">
        <v>0.30564058052257481</v>
      </c>
      <c r="Q106" s="98">
        <v>0.31046100959888956</v>
      </c>
      <c r="R106" s="98">
        <v>0.29358503595289764</v>
      </c>
      <c r="S106" s="98">
        <v>0.2374682435384915</v>
      </c>
      <c r="T106" s="98">
        <v>0.38019595527939742</v>
      </c>
      <c r="U106" s="98">
        <v>0.29952619448616657</v>
      </c>
      <c r="V106" s="98">
        <v>0.29272819697279173</v>
      </c>
      <c r="W106" s="98">
        <v>0.46431262693998177</v>
      </c>
      <c r="X106" s="98">
        <v>0.62124617551139116</v>
      </c>
      <c r="Y106" s="98">
        <v>0.58765427511721113</v>
      </c>
      <c r="DA106" s="63" t="s">
        <v>1618</v>
      </c>
    </row>
    <row r="107" spans="1:105" ht="12" customHeight="1" x14ac:dyDescent="0.25">
      <c r="A107" s="100" t="s">
        <v>211</v>
      </c>
      <c r="B107" s="101">
        <v>1.7016013336609154E-2</v>
      </c>
      <c r="C107" s="101">
        <v>1.593410675400116E-2</v>
      </c>
      <c r="D107" s="101">
        <v>1.7997887112748138E-2</v>
      </c>
      <c r="E107" s="101">
        <v>1.3888206483055018E-2</v>
      </c>
      <c r="F107" s="101">
        <v>2.194845978701351E-2</v>
      </c>
      <c r="G107" s="101">
        <v>2.3898359691279885E-2</v>
      </c>
      <c r="H107" s="101">
        <v>2.7883830267584894E-2</v>
      </c>
      <c r="I107" s="101">
        <v>2.9070103003544363E-2</v>
      </c>
      <c r="J107" s="101">
        <v>4.6794212159180899E-2</v>
      </c>
      <c r="K107" s="101">
        <v>4.8500648681619928E-2</v>
      </c>
      <c r="L107" s="101">
        <v>4.4765077934635508E-2</v>
      </c>
      <c r="M107" s="101">
        <v>7.2572057729966055E-2</v>
      </c>
      <c r="N107" s="101">
        <v>4.6633193951954262E-2</v>
      </c>
      <c r="O107" s="101">
        <v>5.1018450949681243E-2</v>
      </c>
      <c r="P107" s="101">
        <v>9.1903647991647547E-2</v>
      </c>
      <c r="Q107" s="101">
        <v>6.2437176929081774E-2</v>
      </c>
      <c r="R107" s="101">
        <v>5.5858549008384856E-2</v>
      </c>
      <c r="S107" s="101">
        <v>4.8147637724730005E-2</v>
      </c>
      <c r="T107" s="101">
        <v>7.0750467897214869E-2</v>
      </c>
      <c r="U107" s="101">
        <v>6.4244917338797461E-2</v>
      </c>
      <c r="V107" s="101">
        <v>6.8029967348684287E-2</v>
      </c>
      <c r="W107" s="101">
        <v>0.13216425746236748</v>
      </c>
      <c r="X107" s="101">
        <v>8.0900908692875972E-2</v>
      </c>
      <c r="Y107" s="101">
        <v>0.15103852747122859</v>
      </c>
      <c r="DA107" s="131" t="s">
        <v>1619</v>
      </c>
    </row>
    <row r="108" spans="1:105" ht="12" customHeight="1" x14ac:dyDescent="0.25">
      <c r="A108" s="103" t="s">
        <v>52</v>
      </c>
      <c r="B108" s="104">
        <v>3.8444476100945958E-2</v>
      </c>
      <c r="C108" s="104">
        <v>4.2890313322005304E-2</v>
      </c>
      <c r="D108" s="104">
        <v>4.0186700482611443E-2</v>
      </c>
      <c r="E108" s="104">
        <v>3.8657406284379865E-2</v>
      </c>
      <c r="F108" s="104">
        <v>4.741405946284992E-2</v>
      </c>
      <c r="G108" s="104">
        <v>6.5041122741754567E-2</v>
      </c>
      <c r="H108" s="104">
        <v>7.8716968241023033E-2</v>
      </c>
      <c r="I108" s="104">
        <v>9.0773816018219045E-2</v>
      </c>
      <c r="J108" s="104">
        <v>0.11132727774175226</v>
      </c>
      <c r="K108" s="104">
        <v>0.15294698137132384</v>
      </c>
      <c r="L108" s="104">
        <v>0.1521869362914583</v>
      </c>
      <c r="M108" s="104">
        <v>0.18995523977141807</v>
      </c>
      <c r="N108" s="104">
        <v>0.18018554223178498</v>
      </c>
      <c r="O108" s="104">
        <v>0.21623518381772111</v>
      </c>
      <c r="P108" s="104">
        <v>0.21373693253092724</v>
      </c>
      <c r="Q108" s="104">
        <v>0.24802383266980779</v>
      </c>
      <c r="R108" s="104">
        <v>0.23772648694451276</v>
      </c>
      <c r="S108" s="104">
        <v>0.18932060581376151</v>
      </c>
      <c r="T108" s="104">
        <v>0.30944548738218258</v>
      </c>
      <c r="U108" s="104">
        <v>0.2352812771473691</v>
      </c>
      <c r="V108" s="104">
        <v>0.22469822962410746</v>
      </c>
      <c r="W108" s="104">
        <v>0.33214836947761428</v>
      </c>
      <c r="X108" s="104">
        <v>0.54034526681851525</v>
      </c>
      <c r="Y108" s="104">
        <v>0.4366157476459826</v>
      </c>
      <c r="DA108" s="132" t="s">
        <v>1620</v>
      </c>
    </row>
    <row r="109" spans="1:105" ht="12" customHeight="1" x14ac:dyDescent="0.25">
      <c r="A109" s="106" t="s">
        <v>122</v>
      </c>
      <c r="B109" s="101">
        <v>346.33849775700054</v>
      </c>
      <c r="C109" s="101">
        <v>332.06172010283825</v>
      </c>
      <c r="D109" s="101">
        <v>298.96461248113496</v>
      </c>
      <c r="E109" s="101">
        <v>222.3322384200647</v>
      </c>
      <c r="F109" s="101">
        <v>193.13269639906287</v>
      </c>
      <c r="G109" s="101">
        <v>150.48892056024241</v>
      </c>
      <c r="H109" s="101">
        <v>120.23091042153993</v>
      </c>
      <c r="I109" s="101">
        <v>82.024182645347224</v>
      </c>
      <c r="J109" s="101">
        <v>60.285781007455341</v>
      </c>
      <c r="K109" s="101">
        <v>52.767340169186639</v>
      </c>
      <c r="L109" s="101">
        <v>55.191970390278222</v>
      </c>
      <c r="M109" s="101">
        <v>64.304676324289161</v>
      </c>
      <c r="N109" s="101">
        <v>56.19518660655131</v>
      </c>
      <c r="O109" s="101">
        <v>48.507552687622628</v>
      </c>
      <c r="P109" s="101">
        <v>44.176969578900042</v>
      </c>
      <c r="Q109" s="101">
        <v>38.115898346192942</v>
      </c>
      <c r="R109" s="101">
        <v>33.441687906303727</v>
      </c>
      <c r="S109" s="101">
        <v>27.506750088055412</v>
      </c>
      <c r="T109" s="101">
        <v>22.738634290853017</v>
      </c>
      <c r="U109" s="101">
        <v>16.165662733602094</v>
      </c>
      <c r="V109" s="101">
        <v>10.827832391582957</v>
      </c>
      <c r="W109" s="101">
        <v>4.0882325016118006</v>
      </c>
      <c r="X109" s="101">
        <v>0.61375760654679079</v>
      </c>
      <c r="Y109" s="101">
        <v>0.67662794803473303</v>
      </c>
      <c r="DA109" s="131" t="s">
        <v>1621</v>
      </c>
    </row>
    <row r="110" spans="1:105" ht="12" customHeight="1" x14ac:dyDescent="0.25">
      <c r="A110" s="107" t="s">
        <v>121</v>
      </c>
      <c r="B110" s="104">
        <v>4.3824855375290603</v>
      </c>
      <c r="C110" s="104">
        <v>4.5025513822911805</v>
      </c>
      <c r="D110" s="104">
        <v>4.2151457070301213</v>
      </c>
      <c r="E110" s="104">
        <v>3.1486911639500916</v>
      </c>
      <c r="F110" s="104">
        <v>2.965007433867572</v>
      </c>
      <c r="G110" s="104">
        <v>3.4785347555388322</v>
      </c>
      <c r="H110" s="104">
        <v>4.074525554033527</v>
      </c>
      <c r="I110" s="104">
        <v>3.324850588840246</v>
      </c>
      <c r="J110" s="104">
        <v>2.8279469927503644</v>
      </c>
      <c r="K110" s="104">
        <v>4.087571898371646</v>
      </c>
      <c r="L110" s="104">
        <v>7.6912468153529758</v>
      </c>
      <c r="M110" s="104">
        <v>9.4062206622847775</v>
      </c>
      <c r="N110" s="104">
        <v>9.9379101620115726</v>
      </c>
      <c r="O110" s="104">
        <v>10.567539817942949</v>
      </c>
      <c r="P110" s="104">
        <v>9.7888573253446953</v>
      </c>
      <c r="Q110" s="104">
        <v>8.0149950694496574</v>
      </c>
      <c r="R110" s="104">
        <v>6.8337153690906289</v>
      </c>
      <c r="S110" s="104">
        <v>5.5591480329336695</v>
      </c>
      <c r="T110" s="104">
        <v>5.0910632155687008</v>
      </c>
      <c r="U110" s="104">
        <v>5.2560168144490209</v>
      </c>
      <c r="V110" s="104">
        <v>4.1629219333808871</v>
      </c>
      <c r="W110" s="104">
        <v>1.8507024897724644</v>
      </c>
      <c r="X110" s="104">
        <v>0.32155654791368804</v>
      </c>
      <c r="Y110" s="104">
        <v>0.35434243122452125</v>
      </c>
      <c r="DA110" s="132" t="s">
        <v>1622</v>
      </c>
    </row>
    <row r="111" spans="1:105" ht="12" customHeight="1" x14ac:dyDescent="0.25">
      <c r="A111" s="108" t="s">
        <v>53</v>
      </c>
      <c r="B111" s="98">
        <v>1.1448402222212997</v>
      </c>
      <c r="C111" s="98">
        <v>1.0293659482034425</v>
      </c>
      <c r="D111" s="98">
        <v>1.1103943580741547</v>
      </c>
      <c r="E111" s="98">
        <v>0.70317290075013172</v>
      </c>
      <c r="F111" s="98">
        <v>0.80418156741563995</v>
      </c>
      <c r="G111" s="98">
        <v>0.79310446863663964</v>
      </c>
      <c r="H111" s="98">
        <v>0.90162873290842616</v>
      </c>
      <c r="I111" s="98">
        <v>0.6843417852473701</v>
      </c>
      <c r="J111" s="98">
        <v>0.7235345891637186</v>
      </c>
      <c r="K111" s="98">
        <v>0.84004201310073801</v>
      </c>
      <c r="L111" s="98">
        <v>1.5024736656931865</v>
      </c>
      <c r="M111" s="98">
        <v>2.2533560085483044</v>
      </c>
      <c r="N111" s="98">
        <v>1.7512118313002392</v>
      </c>
      <c r="O111" s="98">
        <v>1.7513655563728552</v>
      </c>
      <c r="P111" s="98">
        <v>2.6653483427277647</v>
      </c>
      <c r="Q111" s="98">
        <v>1.4513981358180972</v>
      </c>
      <c r="R111" s="98">
        <v>1.1808126347889212</v>
      </c>
      <c r="S111" s="98">
        <v>1.0452636823465189</v>
      </c>
      <c r="T111" s="98">
        <v>0.84897891112275969</v>
      </c>
      <c r="U111" s="98">
        <v>1.0131057175848563</v>
      </c>
      <c r="V111" s="98">
        <v>0.87637524258325006</v>
      </c>
      <c r="W111" s="98">
        <v>0.45822542548475576</v>
      </c>
      <c r="X111" s="98">
        <v>3.9155965401638966E-3</v>
      </c>
      <c r="Y111" s="98">
        <v>7.6744552835218527E-2</v>
      </c>
      <c r="DA111" s="63" t="s">
        <v>1623</v>
      </c>
    </row>
    <row r="112" spans="1:105" ht="12" customHeight="1" x14ac:dyDescent="0.25">
      <c r="A112" s="108" t="s">
        <v>52</v>
      </c>
      <c r="B112" s="98">
        <v>3.2376453153077609</v>
      </c>
      <c r="C112" s="98">
        <v>3.4731854340877377</v>
      </c>
      <c r="D112" s="98">
        <v>3.1047513489559662</v>
      </c>
      <c r="E112" s="98">
        <v>2.4455182631999599</v>
      </c>
      <c r="F112" s="98">
        <v>2.160825866451932</v>
      </c>
      <c r="G112" s="98">
        <v>2.6854302869021924</v>
      </c>
      <c r="H112" s="98">
        <v>3.1728968211251005</v>
      </c>
      <c r="I112" s="98">
        <v>2.6405088035928759</v>
      </c>
      <c r="J112" s="98">
        <v>2.1044124035866458</v>
      </c>
      <c r="K112" s="98">
        <v>3.2475298852709082</v>
      </c>
      <c r="L112" s="98">
        <v>6.1887731496597889</v>
      </c>
      <c r="M112" s="98">
        <v>7.1528646537364722</v>
      </c>
      <c r="N112" s="98">
        <v>8.1866983307113337</v>
      </c>
      <c r="O112" s="98">
        <v>8.8161742615700938</v>
      </c>
      <c r="P112" s="98">
        <v>7.1235089826169311</v>
      </c>
      <c r="Q112" s="98">
        <v>6.5635969336315609</v>
      </c>
      <c r="R112" s="98">
        <v>5.6529027343017075</v>
      </c>
      <c r="S112" s="98">
        <v>4.5138843505871504</v>
      </c>
      <c r="T112" s="98">
        <v>4.2420843044459406</v>
      </c>
      <c r="U112" s="98">
        <v>4.242911096864165</v>
      </c>
      <c r="V112" s="98">
        <v>3.2865466907976373</v>
      </c>
      <c r="W112" s="98">
        <v>1.3924770642877087</v>
      </c>
      <c r="X112" s="98">
        <v>0.31764095137352416</v>
      </c>
      <c r="Y112" s="98">
        <v>0.27759787838930272</v>
      </c>
      <c r="DA112" s="63" t="s">
        <v>1624</v>
      </c>
    </row>
    <row r="113" spans="1:105" ht="12" customHeight="1" x14ac:dyDescent="0.25">
      <c r="A113" s="121" t="s">
        <v>54</v>
      </c>
      <c r="B113" s="122">
        <v>360.09099472519478</v>
      </c>
      <c r="C113" s="122">
        <v>353.60561335677085</v>
      </c>
      <c r="D113" s="122">
        <v>317.35207089270784</v>
      </c>
      <c r="E113" s="122">
        <v>256.52003494590838</v>
      </c>
      <c r="F113" s="122">
        <v>266.23439282595371</v>
      </c>
      <c r="G113" s="122">
        <v>203.98232514727283</v>
      </c>
      <c r="H113" s="122">
        <v>186.92478154317234</v>
      </c>
      <c r="I113" s="122">
        <v>144.64504652644374</v>
      </c>
      <c r="J113" s="122">
        <v>116.43695950872058</v>
      </c>
      <c r="K113" s="122">
        <v>103.9229003943228</v>
      </c>
      <c r="L113" s="122">
        <v>88.865871432454043</v>
      </c>
      <c r="M113" s="122">
        <v>85.612022299280767</v>
      </c>
      <c r="N113" s="122">
        <v>68.099458582619263</v>
      </c>
      <c r="O113" s="122">
        <v>70.005306304346874</v>
      </c>
      <c r="P113" s="122">
        <v>59.634132147372149</v>
      </c>
      <c r="Q113" s="122">
        <v>57.391617430640792</v>
      </c>
      <c r="R113" s="122">
        <v>53.130828298467769</v>
      </c>
      <c r="S113" s="122">
        <v>53.875105073807219</v>
      </c>
      <c r="T113" s="122">
        <v>51.17313875140448</v>
      </c>
      <c r="U113" s="122">
        <v>44.909210501037634</v>
      </c>
      <c r="V113" s="122">
        <v>40.65725460369147</v>
      </c>
      <c r="W113" s="122">
        <v>32.582618973730433</v>
      </c>
      <c r="X113" s="122">
        <v>23.283927369448286</v>
      </c>
      <c r="Y113" s="122">
        <v>22.721648752962331</v>
      </c>
      <c r="DA113" s="130" t="s">
        <v>1625</v>
      </c>
    </row>
    <row r="114" spans="1:105" ht="12" customHeight="1" x14ac:dyDescent="0.25">
      <c r="A114" s="97" t="s">
        <v>50</v>
      </c>
      <c r="B114" s="98">
        <v>164.54312133853921</v>
      </c>
      <c r="C114" s="98">
        <v>151.67659656374403</v>
      </c>
      <c r="D114" s="98">
        <v>135.4630376211135</v>
      </c>
      <c r="E114" s="98">
        <v>114.02740330897026</v>
      </c>
      <c r="F114" s="98">
        <v>111.09524859607492</v>
      </c>
      <c r="G114" s="98">
        <v>88.634627287392959</v>
      </c>
      <c r="H114" s="98">
        <v>70.91103682113561</v>
      </c>
      <c r="I114" s="98">
        <v>52.976833827023064</v>
      </c>
      <c r="J114" s="98">
        <v>45.743651518626997</v>
      </c>
      <c r="K114" s="98">
        <v>40.226830092988905</v>
      </c>
      <c r="L114" s="98">
        <v>35.419588116051621</v>
      </c>
      <c r="M114" s="98">
        <v>34.49179759777396</v>
      </c>
      <c r="N114" s="98">
        <v>28.41619629791192</v>
      </c>
      <c r="O114" s="98">
        <v>27.664178055903125</v>
      </c>
      <c r="P114" s="98">
        <v>26.427773212992811</v>
      </c>
      <c r="Q114" s="98">
        <v>23.489828780642497</v>
      </c>
      <c r="R114" s="98">
        <v>22.368627427061679</v>
      </c>
      <c r="S114" s="98">
        <v>20.811164217680989</v>
      </c>
      <c r="T114" s="98">
        <v>20.013159213388622</v>
      </c>
      <c r="U114" s="98">
        <v>17.234608236760284</v>
      </c>
      <c r="V114" s="98">
        <v>15.262353842728434</v>
      </c>
      <c r="W114" s="98">
        <v>12.47287609334307</v>
      </c>
      <c r="X114" s="98">
        <v>9.7870854560648404</v>
      </c>
      <c r="Y114" s="98">
        <v>9.0438477672869588</v>
      </c>
      <c r="DA114" s="63" t="s">
        <v>1626</v>
      </c>
    </row>
    <row r="115" spans="1:105" ht="12" customHeight="1" x14ac:dyDescent="0.25">
      <c r="A115" s="109" t="s">
        <v>120</v>
      </c>
      <c r="B115" s="33">
        <v>195.54787338665557</v>
      </c>
      <c r="C115" s="33">
        <v>201.92901679302685</v>
      </c>
      <c r="D115" s="33">
        <v>181.88903327159431</v>
      </c>
      <c r="E115" s="33">
        <v>142.49263163693814</v>
      </c>
      <c r="F115" s="33">
        <v>155.13914422987875</v>
      </c>
      <c r="G115" s="33">
        <v>115.34769785987987</v>
      </c>
      <c r="H115" s="33">
        <v>116.01374472203673</v>
      </c>
      <c r="I115" s="33">
        <v>91.668212699420678</v>
      </c>
      <c r="J115" s="33">
        <v>70.693307990093587</v>
      </c>
      <c r="K115" s="33">
        <v>63.69607030133389</v>
      </c>
      <c r="L115" s="33">
        <v>53.446283316402415</v>
      </c>
      <c r="M115" s="33">
        <v>51.120224701506814</v>
      </c>
      <c r="N115" s="33">
        <v>39.68326228470734</v>
      </c>
      <c r="O115" s="33">
        <v>42.341128248443752</v>
      </c>
      <c r="P115" s="33">
        <v>33.206358934379338</v>
      </c>
      <c r="Q115" s="33">
        <v>33.901788649998295</v>
      </c>
      <c r="R115" s="33">
        <v>30.76220087140609</v>
      </c>
      <c r="S115" s="33">
        <v>33.06394085612623</v>
      </c>
      <c r="T115" s="33">
        <v>31.159979538015858</v>
      </c>
      <c r="U115" s="33">
        <v>27.67460226427735</v>
      </c>
      <c r="V115" s="33">
        <v>25.39490076096304</v>
      </c>
      <c r="W115" s="33">
        <v>20.109742880387362</v>
      </c>
      <c r="X115" s="33">
        <v>13.496841913383443</v>
      </c>
      <c r="Y115" s="33">
        <v>13.677800985675374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2557.1577587373167</v>
      </c>
      <c r="C117" s="117">
        <f t="shared" si="19"/>
        <v>2773.8608547725853</v>
      </c>
      <c r="D117" s="117">
        <f t="shared" si="19"/>
        <v>2453.7679212598277</v>
      </c>
      <c r="E117" s="117">
        <f t="shared" si="19"/>
        <v>2075.4628308622882</v>
      </c>
      <c r="F117" s="117">
        <f t="shared" si="19"/>
        <v>2106.4452058184443</v>
      </c>
      <c r="G117" s="117">
        <f t="shared" si="19"/>
        <v>2002.8749748647956</v>
      </c>
      <c r="H117" s="117">
        <f t="shared" si="19"/>
        <v>1771.1909538422522</v>
      </c>
      <c r="I117" s="117">
        <f t="shared" si="19"/>
        <v>1379.608002780923</v>
      </c>
      <c r="J117" s="117">
        <f t="shared" si="19"/>
        <v>1289.4422555095937</v>
      </c>
      <c r="K117" s="117">
        <f t="shared" si="19"/>
        <v>1262.7978577445829</v>
      </c>
      <c r="L117" s="117">
        <f t="shared" si="19"/>
        <v>1068.2084348126134</v>
      </c>
      <c r="M117" s="117">
        <f t="shared" si="19"/>
        <v>1064.6367883930639</v>
      </c>
      <c r="N117" s="117">
        <f t="shared" si="19"/>
        <v>1002.3354861240714</v>
      </c>
      <c r="O117" s="117">
        <f t="shared" si="19"/>
        <v>994.03864812062363</v>
      </c>
      <c r="P117" s="117">
        <f t="shared" si="19"/>
        <v>776.49733787221578</v>
      </c>
      <c r="Q117" s="117">
        <f t="shared" si="19"/>
        <v>869.24015359306725</v>
      </c>
      <c r="R117" s="117">
        <f t="shared" ref="R117:V117" si="20">R118+R121+R123+R132</f>
        <v>781.66641427604952</v>
      </c>
      <c r="S117" s="117">
        <f t="shared" si="20"/>
        <v>658.41374853398338</v>
      </c>
      <c r="T117" s="117">
        <f t="shared" si="20"/>
        <v>723.77799448365829</v>
      </c>
      <c r="U117" s="117">
        <f t="shared" si="20"/>
        <v>585.83364717699351</v>
      </c>
      <c r="V117" s="117">
        <f t="shared" si="20"/>
        <v>517.2947618734753</v>
      </c>
      <c r="W117" s="117">
        <f t="shared" ref="W117:Y117" si="21">W118+W121+W123+W132</f>
        <v>475.19175078380221</v>
      </c>
      <c r="X117" s="117">
        <f t="shared" si="21"/>
        <v>401.33133153002098</v>
      </c>
      <c r="Y117" s="117">
        <f t="shared" si="21"/>
        <v>351.90680636958575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1798.5931135092392</v>
      </c>
      <c r="C118" s="122">
        <f t="shared" si="22"/>
        <v>2028.5796167747308</v>
      </c>
      <c r="D118" s="122">
        <f t="shared" si="22"/>
        <v>1781.528529020876</v>
      </c>
      <c r="E118" s="122">
        <f t="shared" si="22"/>
        <v>1494.2572584560476</v>
      </c>
      <c r="F118" s="122">
        <f t="shared" si="22"/>
        <v>1557.962332284749</v>
      </c>
      <c r="G118" s="122">
        <f t="shared" si="22"/>
        <v>1547.5264502038276</v>
      </c>
      <c r="H118" s="122">
        <f t="shared" si="22"/>
        <v>1354.2287366032288</v>
      </c>
      <c r="I118" s="122">
        <f t="shared" si="22"/>
        <v>1059.895719226336</v>
      </c>
      <c r="J118" s="122">
        <f t="shared" si="22"/>
        <v>1015.868582444581</v>
      </c>
      <c r="K118" s="122">
        <f t="shared" si="22"/>
        <v>1006.1568197471138</v>
      </c>
      <c r="L118" s="122">
        <f t="shared" si="22"/>
        <v>845.37435226187949</v>
      </c>
      <c r="M118" s="122">
        <f t="shared" si="22"/>
        <v>819.22201186639359</v>
      </c>
      <c r="N118" s="122">
        <f t="shared" si="22"/>
        <v>768.49533336469676</v>
      </c>
      <c r="O118" s="122">
        <f t="shared" si="22"/>
        <v>785.0857198051234</v>
      </c>
      <c r="P118" s="122">
        <f t="shared" si="22"/>
        <v>589.38240742372511</v>
      </c>
      <c r="Q118" s="122">
        <f t="shared" si="22"/>
        <v>666.16108112104314</v>
      </c>
      <c r="R118" s="122">
        <f t="shared" ref="R118:V118" si="23">SUM(R119:R120)</f>
        <v>607.86350717157177</v>
      </c>
      <c r="S118" s="122">
        <f t="shared" si="23"/>
        <v>489.17549782047888</v>
      </c>
      <c r="T118" s="122">
        <f t="shared" si="23"/>
        <v>559.54265559619296</v>
      </c>
      <c r="U118" s="122">
        <f t="shared" si="23"/>
        <v>444.60203062054632</v>
      </c>
      <c r="V118" s="122">
        <f t="shared" si="23"/>
        <v>398.05382120340471</v>
      </c>
      <c r="W118" s="122">
        <f t="shared" ref="W118:Y118" si="24">SUM(W119:W120)</f>
        <v>380.64768166224644</v>
      </c>
      <c r="X118" s="122">
        <f t="shared" si="24"/>
        <v>325.00446531679711</v>
      </c>
      <c r="Y118" s="122">
        <f t="shared" si="24"/>
        <v>282.31964884789829</v>
      </c>
      <c r="DA118" s="130" t="s">
        <v>1779</v>
      </c>
    </row>
    <row r="119" spans="1:105" ht="12" customHeight="1" x14ac:dyDescent="0.25">
      <c r="A119" s="97" t="s">
        <v>211</v>
      </c>
      <c r="B119" s="98">
        <v>1753.3460144898379</v>
      </c>
      <c r="C119" s="98">
        <v>1978.8925241125771</v>
      </c>
      <c r="D119" s="98">
        <v>1738.4142019475912</v>
      </c>
      <c r="E119" s="98">
        <v>1461.5780149167672</v>
      </c>
      <c r="F119" s="98">
        <v>1521.9185412220086</v>
      </c>
      <c r="G119" s="98">
        <v>1512.2145783253295</v>
      </c>
      <c r="H119" s="98">
        <v>1324.2546697067369</v>
      </c>
      <c r="I119" s="98">
        <v>1037.2153510586413</v>
      </c>
      <c r="J119" s="98">
        <v>995.10030883578418</v>
      </c>
      <c r="K119" s="98">
        <v>985.92451146483313</v>
      </c>
      <c r="L119" s="98">
        <v>827.86444744146638</v>
      </c>
      <c r="M119" s="98">
        <v>802.22383479702364</v>
      </c>
      <c r="N119" s="98">
        <v>753.63789663128682</v>
      </c>
      <c r="O119" s="98">
        <v>768.97948271901157</v>
      </c>
      <c r="P119" s="98">
        <v>576.98017521596</v>
      </c>
      <c r="Q119" s="98">
        <v>653.52167605036959</v>
      </c>
      <c r="R119" s="98">
        <v>596.37053883936096</v>
      </c>
      <c r="S119" s="98">
        <v>479.99813700469701</v>
      </c>
      <c r="T119" s="98">
        <v>549.15090395847756</v>
      </c>
      <c r="U119" s="98">
        <v>436.29476075907394</v>
      </c>
      <c r="V119" s="98">
        <v>390.65289245449503</v>
      </c>
      <c r="W119" s="98">
        <v>371.65755158206707</v>
      </c>
      <c r="X119" s="98">
        <v>317.05426039531324</v>
      </c>
      <c r="Y119" s="98">
        <v>275.74085017007872</v>
      </c>
      <c r="DA119" s="63" t="s">
        <v>1780</v>
      </c>
    </row>
    <row r="120" spans="1:105" ht="12" customHeight="1" x14ac:dyDescent="0.25">
      <c r="A120" s="97" t="s">
        <v>53</v>
      </c>
      <c r="B120" s="98">
        <v>45.247099019401233</v>
      </c>
      <c r="C120" s="98">
        <v>49.687092662153759</v>
      </c>
      <c r="D120" s="98">
        <v>43.114327073284905</v>
      </c>
      <c r="E120" s="98">
        <v>32.679243539280371</v>
      </c>
      <c r="F120" s="98">
        <v>36.043791062740482</v>
      </c>
      <c r="G120" s="98">
        <v>35.311871878498138</v>
      </c>
      <c r="H120" s="98">
        <v>29.974066896491973</v>
      </c>
      <c r="I120" s="98">
        <v>22.680368167694652</v>
      </c>
      <c r="J120" s="98">
        <v>20.768273608796754</v>
      </c>
      <c r="K120" s="98">
        <v>20.232308282280695</v>
      </c>
      <c r="L120" s="98">
        <v>17.509904820413155</v>
      </c>
      <c r="M120" s="98">
        <v>16.998177069369973</v>
      </c>
      <c r="N120" s="98">
        <v>14.857436733409962</v>
      </c>
      <c r="O120" s="98">
        <v>16.106237086111779</v>
      </c>
      <c r="P120" s="98">
        <v>12.402232207765119</v>
      </c>
      <c r="Q120" s="98">
        <v>12.639405070673494</v>
      </c>
      <c r="R120" s="98">
        <v>11.492968332210856</v>
      </c>
      <c r="S120" s="98">
        <v>9.1773608157818813</v>
      </c>
      <c r="T120" s="98">
        <v>10.391751637715346</v>
      </c>
      <c r="U120" s="98">
        <v>8.3072698614723617</v>
      </c>
      <c r="V120" s="98">
        <v>7.4009287489096662</v>
      </c>
      <c r="W120" s="98">
        <v>8.9901300801793536</v>
      </c>
      <c r="X120" s="98">
        <v>7.9502049214838886</v>
      </c>
      <c r="Y120" s="98">
        <v>6.5787986778195577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22.976229282402091</v>
      </c>
      <c r="C121" s="122">
        <f t="shared" si="25"/>
        <v>29.579982388930237</v>
      </c>
      <c r="D121" s="122">
        <f t="shared" si="25"/>
        <v>23.294771225363341</v>
      </c>
      <c r="E121" s="122">
        <f t="shared" si="25"/>
        <v>61.655986920314163</v>
      </c>
      <c r="F121" s="122">
        <f t="shared" si="25"/>
        <v>20.681943646023999</v>
      </c>
      <c r="G121" s="122">
        <f t="shared" si="25"/>
        <v>18.804147309314473</v>
      </c>
      <c r="H121" s="122">
        <f t="shared" si="25"/>
        <v>19.763071631748893</v>
      </c>
      <c r="I121" s="122">
        <f t="shared" si="25"/>
        <v>15.680612515369218</v>
      </c>
      <c r="J121" s="122">
        <f t="shared" si="25"/>
        <v>16.985676013979887</v>
      </c>
      <c r="K121" s="122">
        <f t="shared" si="25"/>
        <v>17.549636826760899</v>
      </c>
      <c r="L121" s="122">
        <f t="shared" si="25"/>
        <v>17.590172142000419</v>
      </c>
      <c r="M121" s="122">
        <f t="shared" si="25"/>
        <v>24.595368476239464</v>
      </c>
      <c r="N121" s="122">
        <f t="shared" si="25"/>
        <v>50.938266954049183</v>
      </c>
      <c r="O121" s="122">
        <f t="shared" si="25"/>
        <v>30.549839975518029</v>
      </c>
      <c r="P121" s="122">
        <f t="shared" si="25"/>
        <v>24.958051321735212</v>
      </c>
      <c r="Q121" s="122">
        <f t="shared" si="25"/>
        <v>50.248175862273321</v>
      </c>
      <c r="R121" s="122">
        <f t="shared" si="25"/>
        <v>34.291664460838589</v>
      </c>
      <c r="S121" s="122">
        <f t="shared" si="25"/>
        <v>45.15222698638555</v>
      </c>
      <c r="T121" s="122">
        <f t="shared" si="25"/>
        <v>30.740006707574814</v>
      </c>
      <c r="U121" s="122">
        <f t="shared" si="25"/>
        <v>32.704463265875013</v>
      </c>
      <c r="V121" s="122">
        <f t="shared" si="25"/>
        <v>21.726289374027807</v>
      </c>
      <c r="W121" s="122">
        <f t="shared" si="25"/>
        <v>18.115366371928918</v>
      </c>
      <c r="X121" s="122">
        <f t="shared" si="25"/>
        <v>24.666487048611433</v>
      </c>
      <c r="Y121" s="122">
        <f t="shared" si="25"/>
        <v>20.634085894405121</v>
      </c>
      <c r="DA121" s="130" t="s">
        <v>1782</v>
      </c>
    </row>
    <row r="122" spans="1:105" ht="12" customHeight="1" x14ac:dyDescent="0.25">
      <c r="A122" s="97" t="s">
        <v>53</v>
      </c>
      <c r="B122" s="98">
        <v>22.976229282402091</v>
      </c>
      <c r="C122" s="98">
        <v>29.579982388930237</v>
      </c>
      <c r="D122" s="98">
        <v>23.294771225363341</v>
      </c>
      <c r="E122" s="98">
        <v>61.655986920314163</v>
      </c>
      <c r="F122" s="98">
        <v>20.681943646023999</v>
      </c>
      <c r="G122" s="98">
        <v>18.804147309314473</v>
      </c>
      <c r="H122" s="98">
        <v>19.763071631748893</v>
      </c>
      <c r="I122" s="98">
        <v>15.680612515369218</v>
      </c>
      <c r="J122" s="98">
        <v>16.985676013979887</v>
      </c>
      <c r="K122" s="98">
        <v>17.549636826760899</v>
      </c>
      <c r="L122" s="98">
        <v>17.590172142000419</v>
      </c>
      <c r="M122" s="98">
        <v>24.595368476239464</v>
      </c>
      <c r="N122" s="98">
        <v>50.938266954049183</v>
      </c>
      <c r="O122" s="98">
        <v>30.549839975518029</v>
      </c>
      <c r="P122" s="98">
        <v>24.958051321735212</v>
      </c>
      <c r="Q122" s="98">
        <v>50.248175862273321</v>
      </c>
      <c r="R122" s="98">
        <v>34.291664460838589</v>
      </c>
      <c r="S122" s="98">
        <v>45.15222698638555</v>
      </c>
      <c r="T122" s="98">
        <v>30.740006707574814</v>
      </c>
      <c r="U122" s="98">
        <v>32.704463265875013</v>
      </c>
      <c r="V122" s="98">
        <v>21.726289374027807</v>
      </c>
      <c r="W122" s="98">
        <v>18.115366371928918</v>
      </c>
      <c r="X122" s="98">
        <v>24.666487048611433</v>
      </c>
      <c r="Y122" s="98">
        <v>20.634085894405121</v>
      </c>
      <c r="DA122" s="63" t="s">
        <v>1783</v>
      </c>
    </row>
    <row r="123" spans="1:105" ht="12" customHeight="1" x14ac:dyDescent="0.25">
      <c r="A123" s="121" t="s">
        <v>55</v>
      </c>
      <c r="B123" s="122">
        <v>485.1625313183086</v>
      </c>
      <c r="C123" s="122">
        <v>467.86560367470594</v>
      </c>
      <c r="D123" s="122">
        <v>426.17140617086665</v>
      </c>
      <c r="E123" s="122">
        <v>339.91736393175853</v>
      </c>
      <c r="F123" s="122">
        <v>339.77789291620684</v>
      </c>
      <c r="G123" s="122">
        <v>292.49618983909488</v>
      </c>
      <c r="H123" s="122">
        <v>262.96680125393209</v>
      </c>
      <c r="I123" s="122">
        <v>199.62258730664695</v>
      </c>
      <c r="J123" s="122">
        <v>172.988706725865</v>
      </c>
      <c r="K123" s="122">
        <v>164.2815158354359</v>
      </c>
      <c r="L123" s="122">
        <v>141.36123207194069</v>
      </c>
      <c r="M123" s="122">
        <v>159.21305745825936</v>
      </c>
      <c r="N123" s="122">
        <v>133.93706296988509</v>
      </c>
      <c r="O123" s="122">
        <v>127.632870018288</v>
      </c>
      <c r="P123" s="122">
        <v>119.37613872206185</v>
      </c>
      <c r="Q123" s="122">
        <v>111.28702841042006</v>
      </c>
      <c r="R123" s="122">
        <v>101.05524515334497</v>
      </c>
      <c r="S123" s="122">
        <v>84.486996593600097</v>
      </c>
      <c r="T123" s="122">
        <v>95.548313904076252</v>
      </c>
      <c r="U123" s="122">
        <v>74.726558241628325</v>
      </c>
      <c r="V123" s="122">
        <v>66.470029592589754</v>
      </c>
      <c r="W123" s="122">
        <v>51.359965242691359</v>
      </c>
      <c r="X123" s="122">
        <v>33.923020502993168</v>
      </c>
      <c r="Y123" s="122">
        <v>31.439336122820343</v>
      </c>
      <c r="DA123" s="130" t="s">
        <v>1784</v>
      </c>
    </row>
    <row r="124" spans="1:105" ht="12" customHeight="1" x14ac:dyDescent="0.25">
      <c r="A124" s="97" t="s">
        <v>138</v>
      </c>
      <c r="B124" s="98">
        <v>260.74615774439724</v>
      </c>
      <c r="C124" s="98">
        <v>251.46156139181139</v>
      </c>
      <c r="D124" s="98">
        <v>230.98076143965886</v>
      </c>
      <c r="E124" s="98">
        <v>194.53345728291782</v>
      </c>
      <c r="F124" s="98">
        <v>212.90597196097724</v>
      </c>
      <c r="G124" s="98">
        <v>191.79926168639224</v>
      </c>
      <c r="H124" s="98">
        <v>180.3140519715603</v>
      </c>
      <c r="I124" s="98">
        <v>142.3063081916134</v>
      </c>
      <c r="J124" s="98">
        <v>130.43492436219299</v>
      </c>
      <c r="K124" s="98">
        <v>125.35013557267207</v>
      </c>
      <c r="L124" s="98">
        <v>97.36826788722226</v>
      </c>
      <c r="M124" s="98">
        <v>107.39956982225716</v>
      </c>
      <c r="N124" s="98">
        <v>86.611848950301919</v>
      </c>
      <c r="O124" s="98">
        <v>84.508231716706007</v>
      </c>
      <c r="P124" s="98">
        <v>80.190186847947771</v>
      </c>
      <c r="Q124" s="98">
        <v>77.549167607032686</v>
      </c>
      <c r="R124" s="98">
        <v>71.576958314156727</v>
      </c>
      <c r="S124" s="98">
        <v>60.286711123547434</v>
      </c>
      <c r="T124" s="98">
        <v>74.479318414990516</v>
      </c>
      <c r="U124" s="98">
        <v>57.801876626302509</v>
      </c>
      <c r="V124" s="98">
        <v>54.255115119026499</v>
      </c>
      <c r="W124" s="98">
        <v>46.101918745069064</v>
      </c>
      <c r="X124" s="98">
        <v>32.53581738893083</v>
      </c>
      <c r="Y124" s="98">
        <v>30.040941048104322</v>
      </c>
      <c r="DA124" s="63" t="s">
        <v>1785</v>
      </c>
    </row>
    <row r="125" spans="1:105" ht="12" customHeight="1" x14ac:dyDescent="0.25">
      <c r="A125" s="97" t="s">
        <v>137</v>
      </c>
      <c r="B125" s="98">
        <v>4.7094790880506686E-2</v>
      </c>
      <c r="C125" s="98">
        <v>5.1035605335127285E-2</v>
      </c>
      <c r="D125" s="98">
        <v>4.9404340989386598E-2</v>
      </c>
      <c r="E125" s="98">
        <v>4.5800710586515581E-2</v>
      </c>
      <c r="F125" s="98">
        <v>5.8793821259272724E-2</v>
      </c>
      <c r="G125" s="98">
        <v>7.7594551921078725E-2</v>
      </c>
      <c r="H125" s="98">
        <v>9.3475868357879785E-2</v>
      </c>
      <c r="I125" s="98">
        <v>0.10630327332688196</v>
      </c>
      <c r="J125" s="98">
        <v>0.13653361679021525</v>
      </c>
      <c r="K125" s="98">
        <v>0.17928816700865918</v>
      </c>
      <c r="L125" s="98">
        <v>0.17665135342740723</v>
      </c>
      <c r="M125" s="98">
        <v>0.2299737859719759</v>
      </c>
      <c r="N125" s="98">
        <v>0.2061628200200705</v>
      </c>
      <c r="O125" s="98">
        <v>0.24557478208753575</v>
      </c>
      <c r="P125" s="98">
        <v>0.26767255255428896</v>
      </c>
      <c r="Q125" s="98">
        <v>0.28538907774296635</v>
      </c>
      <c r="R125" s="98">
        <v>0.27166004373585056</v>
      </c>
      <c r="S125" s="98">
        <v>0.21890778484128165</v>
      </c>
      <c r="T125" s="98">
        <v>0.35465656378674937</v>
      </c>
      <c r="U125" s="98">
        <v>0.27633836488331559</v>
      </c>
      <c r="V125" s="98">
        <v>0.26843024100902246</v>
      </c>
      <c r="W125" s="98">
        <v>0.42407045159186585</v>
      </c>
      <c r="X125" s="98">
        <v>0.59948179814222502</v>
      </c>
      <c r="Y125" s="98">
        <v>0.54736901188420062</v>
      </c>
      <c r="DA125" s="63" t="s">
        <v>1786</v>
      </c>
    </row>
    <row r="126" spans="1:105" ht="12" customHeight="1" x14ac:dyDescent="0.25">
      <c r="A126" s="100" t="s">
        <v>211</v>
      </c>
      <c r="B126" s="101">
        <v>8.650314779560726E-3</v>
      </c>
      <c r="C126" s="101">
        <v>8.1452920131219811E-3</v>
      </c>
      <c r="D126" s="101">
        <v>9.2176405067751575E-3</v>
      </c>
      <c r="E126" s="101">
        <v>7.1433043021357145E-3</v>
      </c>
      <c r="F126" s="101">
        <v>1.1379761796422805E-2</v>
      </c>
      <c r="G126" s="101">
        <v>1.2553429179324165E-2</v>
      </c>
      <c r="H126" s="101">
        <v>1.4758900116856748E-2</v>
      </c>
      <c r="I126" s="101">
        <v>1.5529457308662915E-2</v>
      </c>
      <c r="J126" s="101">
        <v>2.5206339048462995E-2</v>
      </c>
      <c r="K126" s="101">
        <v>2.6341185637335337E-2</v>
      </c>
      <c r="L126" s="101">
        <v>2.4464417135948924E-2</v>
      </c>
      <c r="M126" s="101">
        <v>4.0018546200557829E-2</v>
      </c>
      <c r="N126" s="101">
        <v>2.5977277788285506E-2</v>
      </c>
      <c r="O126" s="101">
        <v>2.9339598269814634E-2</v>
      </c>
      <c r="P126" s="101">
        <v>5.3935620023361733E-2</v>
      </c>
      <c r="Q126" s="101">
        <v>3.7365245073158568E-2</v>
      </c>
      <c r="R126" s="101">
        <v>3.3933556791337811E-2</v>
      </c>
      <c r="S126" s="101">
        <v>2.9587179027520134E-2</v>
      </c>
      <c r="T126" s="101">
        <v>4.5211076404566772E-2</v>
      </c>
      <c r="U126" s="101">
        <v>4.1057087735946504E-2</v>
      </c>
      <c r="V126" s="101">
        <v>4.3732011384915032E-2</v>
      </c>
      <c r="W126" s="101">
        <v>9.1922082114251569E-2</v>
      </c>
      <c r="X126" s="101">
        <v>5.9136531323709725E-2</v>
      </c>
      <c r="Y126" s="101">
        <v>0.11075326423821803</v>
      </c>
      <c r="DA126" s="131" t="s">
        <v>1787</v>
      </c>
    </row>
    <row r="127" spans="1:105" ht="12" customHeight="1" x14ac:dyDescent="0.25">
      <c r="A127" s="103" t="s">
        <v>52</v>
      </c>
      <c r="B127" s="104">
        <v>3.8444476100945958E-2</v>
      </c>
      <c r="C127" s="104">
        <v>4.2890313322005304E-2</v>
      </c>
      <c r="D127" s="104">
        <v>4.0186700482611443E-2</v>
      </c>
      <c r="E127" s="104">
        <v>3.8657406284379865E-2</v>
      </c>
      <c r="F127" s="104">
        <v>4.741405946284992E-2</v>
      </c>
      <c r="G127" s="104">
        <v>6.5041122741754567E-2</v>
      </c>
      <c r="H127" s="104">
        <v>7.8716968241023033E-2</v>
      </c>
      <c r="I127" s="104">
        <v>9.0773816018219045E-2</v>
      </c>
      <c r="J127" s="104">
        <v>0.11132727774175226</v>
      </c>
      <c r="K127" s="104">
        <v>0.15294698137132384</v>
      </c>
      <c r="L127" s="104">
        <v>0.1521869362914583</v>
      </c>
      <c r="M127" s="104">
        <v>0.18995523977141807</v>
      </c>
      <c r="N127" s="104">
        <v>0.18018554223178498</v>
      </c>
      <c r="O127" s="104">
        <v>0.21623518381772111</v>
      </c>
      <c r="P127" s="104">
        <v>0.21373693253092724</v>
      </c>
      <c r="Q127" s="104">
        <v>0.24802383266980779</v>
      </c>
      <c r="R127" s="104">
        <v>0.23772648694451276</v>
      </c>
      <c r="S127" s="104">
        <v>0.18932060581376151</v>
      </c>
      <c r="T127" s="104">
        <v>0.30944548738218258</v>
      </c>
      <c r="U127" s="104">
        <v>0.2352812771473691</v>
      </c>
      <c r="V127" s="104">
        <v>0.22469822962410746</v>
      </c>
      <c r="W127" s="104">
        <v>0.33214836947761428</v>
      </c>
      <c r="X127" s="104">
        <v>0.54034526681851525</v>
      </c>
      <c r="Y127" s="104">
        <v>0.4366157476459826</v>
      </c>
      <c r="DA127" s="132" t="s">
        <v>1788</v>
      </c>
    </row>
    <row r="128" spans="1:105" ht="12" customHeight="1" x14ac:dyDescent="0.25">
      <c r="A128" s="106" t="s">
        <v>122</v>
      </c>
      <c r="B128" s="101">
        <v>220.40307943151637</v>
      </c>
      <c r="C128" s="101">
        <v>212.22066508382619</v>
      </c>
      <c r="D128" s="101">
        <v>191.32416160285047</v>
      </c>
      <c r="E128" s="101">
        <v>142.44085892594575</v>
      </c>
      <c r="F128" s="101">
        <v>124.1335431054724</v>
      </c>
      <c r="G128" s="101">
        <v>97.416021854044104</v>
      </c>
      <c r="H128" s="101">
        <v>78.792323733270436</v>
      </c>
      <c r="I128" s="101">
        <v>54.11729698845182</v>
      </c>
      <c r="J128" s="101">
        <v>39.834369462072061</v>
      </c>
      <c r="K128" s="101">
        <v>34.946432927992312</v>
      </c>
      <c r="L128" s="101">
        <v>36.624828196874851</v>
      </c>
      <c r="M128" s="101">
        <v>42.922712692720118</v>
      </c>
      <c r="N128" s="101">
        <v>37.754704258551925</v>
      </c>
      <c r="O128" s="101">
        <v>32.877064890393704</v>
      </c>
      <c r="P128" s="101">
        <v>29.986921827312486</v>
      </c>
      <c r="Q128" s="101">
        <v>25.902923755661199</v>
      </c>
      <c r="R128" s="101">
        <v>22.75027930452092</v>
      </c>
      <c r="S128" s="101">
        <v>18.753333639264039</v>
      </c>
      <c r="T128" s="101">
        <v>15.870692397004891</v>
      </c>
      <c r="U128" s="101">
        <v>11.665948578819522</v>
      </c>
      <c r="V128" s="101">
        <v>8.0078999266251056</v>
      </c>
      <c r="W128" s="101">
        <v>3.0943508109664606</v>
      </c>
      <c r="X128" s="101">
        <v>0.46709775277319571</v>
      </c>
      <c r="Y128" s="101">
        <v>0.51496658907225967</v>
      </c>
      <c r="DA128" s="131" t="s">
        <v>1789</v>
      </c>
    </row>
    <row r="129" spans="1:105" ht="12" customHeight="1" x14ac:dyDescent="0.25">
      <c r="A129" s="107" t="s">
        <v>121</v>
      </c>
      <c r="B129" s="104">
        <v>3.9661993515144842</v>
      </c>
      <c r="C129" s="104">
        <v>4.1323415937332113</v>
      </c>
      <c r="D129" s="104">
        <v>3.817078787367957</v>
      </c>
      <c r="E129" s="104">
        <v>2.8972470123084553</v>
      </c>
      <c r="F129" s="104">
        <v>2.6795840284979326</v>
      </c>
      <c r="G129" s="104">
        <v>3.2033117467375081</v>
      </c>
      <c r="H129" s="104">
        <v>3.7669496807434997</v>
      </c>
      <c r="I129" s="104">
        <v>3.0926788532548515</v>
      </c>
      <c r="J129" s="104">
        <v>2.5828792848097231</v>
      </c>
      <c r="K129" s="104">
        <v>3.8056591677628457</v>
      </c>
      <c r="L129" s="104">
        <v>7.191484634416196</v>
      </c>
      <c r="M129" s="104">
        <v>8.6608011573100878</v>
      </c>
      <c r="N129" s="104">
        <v>9.3643469410111884</v>
      </c>
      <c r="O129" s="104">
        <v>10.001998629100774</v>
      </c>
      <c r="P129" s="104">
        <v>8.9313574942473117</v>
      </c>
      <c r="Q129" s="104">
        <v>7.5495479699832098</v>
      </c>
      <c r="R129" s="104">
        <v>6.4563474909314849</v>
      </c>
      <c r="S129" s="104">
        <v>5.2280440459473398</v>
      </c>
      <c r="T129" s="104">
        <v>4.8436465282940979</v>
      </c>
      <c r="U129" s="104">
        <v>4.9823946716229823</v>
      </c>
      <c r="V129" s="104">
        <v>3.9385843059291208</v>
      </c>
      <c r="W129" s="104">
        <v>1.7396252350639652</v>
      </c>
      <c r="X129" s="104">
        <v>0.32062356314691803</v>
      </c>
      <c r="Y129" s="104">
        <v>0.33605947375956102</v>
      </c>
      <c r="DA129" s="132" t="s">
        <v>1790</v>
      </c>
    </row>
    <row r="130" spans="1:105" ht="12" customHeight="1" x14ac:dyDescent="0.25">
      <c r="A130" s="108" t="s">
        <v>53</v>
      </c>
      <c r="B130" s="98">
        <v>0.72855403620672343</v>
      </c>
      <c r="C130" s="98">
        <v>0.65915615964547392</v>
      </c>
      <c r="D130" s="98">
        <v>0.71232743841199109</v>
      </c>
      <c r="E130" s="98">
        <v>0.45172874910849536</v>
      </c>
      <c r="F130" s="98">
        <v>0.51875816204600056</v>
      </c>
      <c r="G130" s="98">
        <v>0.51788145983531575</v>
      </c>
      <c r="H130" s="98">
        <v>0.59405285961839904</v>
      </c>
      <c r="I130" s="98">
        <v>0.45217004966197566</v>
      </c>
      <c r="J130" s="98">
        <v>0.47846688122307707</v>
      </c>
      <c r="K130" s="98">
        <v>0.55812928249193772</v>
      </c>
      <c r="L130" s="98">
        <v>1.0027114847564069</v>
      </c>
      <c r="M130" s="98">
        <v>1.5079365035736154</v>
      </c>
      <c r="N130" s="98">
        <v>1.1776486102998553</v>
      </c>
      <c r="O130" s="98">
        <v>1.1858243675306794</v>
      </c>
      <c r="P130" s="98">
        <v>1.8078485116303811</v>
      </c>
      <c r="Q130" s="98">
        <v>0.98595103635164894</v>
      </c>
      <c r="R130" s="98">
        <v>0.80344475662977688</v>
      </c>
      <c r="S130" s="98">
        <v>0.71415969536018942</v>
      </c>
      <c r="T130" s="98">
        <v>0.60156222384815738</v>
      </c>
      <c r="U130" s="98">
        <v>0.73948357475881765</v>
      </c>
      <c r="V130" s="98">
        <v>0.65203761513148339</v>
      </c>
      <c r="W130" s="98">
        <v>0.34714817077625648</v>
      </c>
      <c r="X130" s="98">
        <v>2.9826117733938798E-3</v>
      </c>
      <c r="Y130" s="98">
        <v>5.8461595370258308E-2</v>
      </c>
      <c r="DA130" s="63" t="s">
        <v>1791</v>
      </c>
    </row>
    <row r="131" spans="1:105" ht="12" customHeight="1" x14ac:dyDescent="0.25">
      <c r="A131" s="108" t="s">
        <v>52</v>
      </c>
      <c r="B131" s="98">
        <v>3.2376453153077609</v>
      </c>
      <c r="C131" s="98">
        <v>3.4731854340877377</v>
      </c>
      <c r="D131" s="98">
        <v>3.1047513489559662</v>
      </c>
      <c r="E131" s="98">
        <v>2.4455182631999599</v>
      </c>
      <c r="F131" s="98">
        <v>2.160825866451932</v>
      </c>
      <c r="G131" s="98">
        <v>2.6854302869021924</v>
      </c>
      <c r="H131" s="98">
        <v>3.1728968211251005</v>
      </c>
      <c r="I131" s="98">
        <v>2.6405088035928759</v>
      </c>
      <c r="J131" s="98">
        <v>2.1044124035866458</v>
      </c>
      <c r="K131" s="98">
        <v>3.2475298852709082</v>
      </c>
      <c r="L131" s="98">
        <v>6.1887731496597889</v>
      </c>
      <c r="M131" s="98">
        <v>7.1528646537364722</v>
      </c>
      <c r="N131" s="98">
        <v>8.1866983307113337</v>
      </c>
      <c r="O131" s="98">
        <v>8.8161742615700938</v>
      </c>
      <c r="P131" s="98">
        <v>7.1235089826169311</v>
      </c>
      <c r="Q131" s="98">
        <v>6.5635969336315609</v>
      </c>
      <c r="R131" s="98">
        <v>5.6529027343017075</v>
      </c>
      <c r="S131" s="98">
        <v>4.5138843505871504</v>
      </c>
      <c r="T131" s="98">
        <v>4.2420843044459406</v>
      </c>
      <c r="U131" s="98">
        <v>4.242911096864165</v>
      </c>
      <c r="V131" s="98">
        <v>3.2865466907976373</v>
      </c>
      <c r="W131" s="98">
        <v>1.3924770642877087</v>
      </c>
      <c r="X131" s="98">
        <v>0.31764095137352416</v>
      </c>
      <c r="Y131" s="98">
        <v>0.27759787838930272</v>
      </c>
      <c r="DA131" s="63" t="s">
        <v>1792</v>
      </c>
    </row>
    <row r="132" spans="1:105" ht="12" customHeight="1" x14ac:dyDescent="0.25">
      <c r="A132" s="121" t="s">
        <v>54</v>
      </c>
      <c r="B132" s="122">
        <v>250.42588462736708</v>
      </c>
      <c r="C132" s="122">
        <v>247.83565193421825</v>
      </c>
      <c r="D132" s="122">
        <v>222.77321484272176</v>
      </c>
      <c r="E132" s="122">
        <v>179.6322215541681</v>
      </c>
      <c r="F132" s="122">
        <v>188.02303697146459</v>
      </c>
      <c r="G132" s="122">
        <v>144.04818751255888</v>
      </c>
      <c r="H132" s="122">
        <v>134.23234435334231</v>
      </c>
      <c r="I132" s="122">
        <v>104.40908373257082</v>
      </c>
      <c r="J132" s="122">
        <v>83.599290325167573</v>
      </c>
      <c r="K132" s="122">
        <v>74.80988533527227</v>
      </c>
      <c r="L132" s="122">
        <v>63.882678336792907</v>
      </c>
      <c r="M132" s="122">
        <v>61.606350592171417</v>
      </c>
      <c r="N132" s="122">
        <v>48.964822835440344</v>
      </c>
      <c r="O132" s="122">
        <v>50.770218321694159</v>
      </c>
      <c r="P132" s="122">
        <v>42.780740404693603</v>
      </c>
      <c r="Q132" s="122">
        <v>41.543868199330788</v>
      </c>
      <c r="R132" s="122">
        <v>38.45599749029418</v>
      </c>
      <c r="S132" s="122">
        <v>39.599027133518788</v>
      </c>
      <c r="T132" s="122">
        <v>37.94701827581428</v>
      </c>
      <c r="U132" s="122">
        <v>33.800595048943833</v>
      </c>
      <c r="V132" s="122">
        <v>31.044621703453032</v>
      </c>
      <c r="W132" s="122">
        <v>25.068737506935477</v>
      </c>
      <c r="X132" s="122">
        <v>17.737358661619286</v>
      </c>
      <c r="Y132" s="122">
        <v>17.513735504461987</v>
      </c>
      <c r="DA132" s="130" t="s">
        <v>1793</v>
      </c>
    </row>
    <row r="133" spans="1:105" ht="12" customHeight="1" x14ac:dyDescent="0.25">
      <c r="A133" s="97" t="s">
        <v>50</v>
      </c>
      <c r="B133" s="98">
        <v>101.42194869090176</v>
      </c>
      <c r="C133" s="98">
        <v>93.592743689662683</v>
      </c>
      <c r="D133" s="98">
        <v>83.646814454277575</v>
      </c>
      <c r="E133" s="98">
        <v>70.474494895912457</v>
      </c>
      <c r="F133" s="98">
        <v>68.781644789897555</v>
      </c>
      <c r="G133" s="98">
        <v>54.982968479305306</v>
      </c>
      <c r="H133" s="98">
        <v>44.111990316734129</v>
      </c>
      <c r="I133" s="98">
        <v>33.003713695737709</v>
      </c>
      <c r="J133" s="98">
        <v>28.499499195897769</v>
      </c>
      <c r="K133" s="98">
        <v>25.066991566491215</v>
      </c>
      <c r="L133" s="98">
        <v>22.07469092840449</v>
      </c>
      <c r="M133" s="98">
        <v>21.500735442432791</v>
      </c>
      <c r="N133" s="98">
        <v>17.717181664838531</v>
      </c>
      <c r="O133" s="98">
        <v>17.251010934902784</v>
      </c>
      <c r="P133" s="98">
        <v>16.48024925649856</v>
      </c>
      <c r="Q133" s="98">
        <v>14.648744174436493</v>
      </c>
      <c r="R133" s="98">
        <v>13.952139400604624</v>
      </c>
      <c r="S133" s="98">
        <v>12.986215469081532</v>
      </c>
      <c r="T133" s="98">
        <v>12.499713695243381</v>
      </c>
      <c r="U133" s="98">
        <v>10.778036153457748</v>
      </c>
      <c r="V133" s="98">
        <v>9.5598085639535633</v>
      </c>
      <c r="W133" s="98">
        <v>7.8215441451671266</v>
      </c>
      <c r="X133" s="98">
        <v>6.1386900986797954</v>
      </c>
      <c r="Y133" s="98">
        <v>5.6760278129183108</v>
      </c>
      <c r="DA133" s="63" t="s">
        <v>1794</v>
      </c>
    </row>
    <row r="134" spans="1:105" ht="12" customHeight="1" x14ac:dyDescent="0.25">
      <c r="A134" s="109" t="s">
        <v>120</v>
      </c>
      <c r="B134" s="33">
        <v>149.00393593646533</v>
      </c>
      <c r="C134" s="33">
        <v>154.24290824455557</v>
      </c>
      <c r="D134" s="33">
        <v>139.12640038844418</v>
      </c>
      <c r="E134" s="33">
        <v>109.15772665825563</v>
      </c>
      <c r="F134" s="33">
        <v>119.24139218156702</v>
      </c>
      <c r="G134" s="33">
        <v>89.065219033253584</v>
      </c>
      <c r="H134" s="33">
        <v>90.120354036608177</v>
      </c>
      <c r="I134" s="33">
        <v>71.405370036833105</v>
      </c>
      <c r="J134" s="33">
        <v>55.099791129269803</v>
      </c>
      <c r="K134" s="33">
        <v>49.742893768781059</v>
      </c>
      <c r="L134" s="33">
        <v>41.807987408388414</v>
      </c>
      <c r="M134" s="33">
        <v>40.105615149738625</v>
      </c>
      <c r="N134" s="33">
        <v>31.247641170601813</v>
      </c>
      <c r="O134" s="33">
        <v>33.519207386791372</v>
      </c>
      <c r="P134" s="33">
        <v>26.300491148195043</v>
      </c>
      <c r="Q134" s="33">
        <v>26.895124024894294</v>
      </c>
      <c r="R134" s="33">
        <v>24.503858089689558</v>
      </c>
      <c r="S134" s="33">
        <v>26.612811664437253</v>
      </c>
      <c r="T134" s="33">
        <v>25.447304580570897</v>
      </c>
      <c r="U134" s="33">
        <v>23.022558895486089</v>
      </c>
      <c r="V134" s="33">
        <v>21.484813139499469</v>
      </c>
      <c r="W134" s="33">
        <v>17.24719336176835</v>
      </c>
      <c r="X134" s="33">
        <v>11.598668562939491</v>
      </c>
      <c r="Y134" s="33">
        <v>11.837707691543676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0.48734311399539387</v>
      </c>
      <c r="C136" s="119">
        <f t="shared" si="26"/>
        <v>0.48649689761145193</v>
      </c>
      <c r="D136" s="119">
        <f t="shared" si="26"/>
        <v>0.48701161107596835</v>
      </c>
      <c r="E136" s="119">
        <f t="shared" si="26"/>
        <v>0.49274914361741062</v>
      </c>
      <c r="F136" s="119">
        <f t="shared" si="26"/>
        <v>0.48474100364015116</v>
      </c>
      <c r="G136" s="119">
        <f t="shared" si="26"/>
        <v>0.47983725294538704</v>
      </c>
      <c r="H136" s="119">
        <f t="shared" si="26"/>
        <v>0.48200404242974249</v>
      </c>
      <c r="I136" s="119">
        <f t="shared" si="26"/>
        <v>0.48191999195664736</v>
      </c>
      <c r="J136" s="119">
        <f t="shared" si="26"/>
        <v>0.47946977878947228</v>
      </c>
      <c r="K136" s="119">
        <f t="shared" si="26"/>
        <v>0.48671073252051761</v>
      </c>
      <c r="L136" s="119">
        <f t="shared" si="26"/>
        <v>0.50163067573946696</v>
      </c>
      <c r="M136" s="119">
        <f t="shared" si="26"/>
        <v>0.52736766978363248</v>
      </c>
      <c r="N136" s="119">
        <f t="shared" si="26"/>
        <v>0.5671002972475554</v>
      </c>
      <c r="O136" s="119">
        <f t="shared" si="26"/>
        <v>0.59482649909359575</v>
      </c>
      <c r="P136" s="119">
        <f t="shared" si="26"/>
        <v>0.59901320437399697</v>
      </c>
      <c r="Q136" s="119">
        <f t="shared" si="26"/>
        <v>0.61223551569212686</v>
      </c>
      <c r="R136" s="119">
        <f t="shared" ref="R136:V136" si="27">IF(R117=0,"",R117/R98)</f>
        <v>0.60790633827485796</v>
      </c>
      <c r="S136" s="119">
        <f t="shared" si="27"/>
        <v>0.62802184408685446</v>
      </c>
      <c r="T136" s="119">
        <f t="shared" si="27"/>
        <v>0.61254964304252491</v>
      </c>
      <c r="U136" s="119">
        <f t="shared" si="27"/>
        <v>0.62271745850588311</v>
      </c>
      <c r="V136" s="119">
        <f t="shared" si="27"/>
        <v>0.61622448279169784</v>
      </c>
      <c r="W136" s="119">
        <f t="shared" ref="W136:Y136" si="28">IF(W117=0,"",W117/W98)</f>
        <v>0.61259630204937321</v>
      </c>
      <c r="X136" s="119">
        <f t="shared" si="28"/>
        <v>0.62286798505735785</v>
      </c>
      <c r="Y136" s="119">
        <f t="shared" si="28"/>
        <v>0.62404935544724405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0.44846347420997035</v>
      </c>
      <c r="C137" s="124">
        <f t="shared" si="29"/>
        <v>0.45060960722726318</v>
      </c>
      <c r="D137" s="124">
        <f t="shared" si="29"/>
        <v>0.45073840915751584</v>
      </c>
      <c r="E137" s="124">
        <f t="shared" si="29"/>
        <v>0.45030637794162842</v>
      </c>
      <c r="F137" s="124">
        <f t="shared" si="29"/>
        <v>0.45067798778785445</v>
      </c>
      <c r="G137" s="124">
        <f t="shared" si="29"/>
        <v>0.45071399609242291</v>
      </c>
      <c r="H137" s="124">
        <f t="shared" si="29"/>
        <v>0.45073237556463791</v>
      </c>
      <c r="I137" s="124">
        <f t="shared" si="29"/>
        <v>0.45090569565240213</v>
      </c>
      <c r="J137" s="124">
        <f t="shared" si="29"/>
        <v>0.45114283259778337</v>
      </c>
      <c r="K137" s="124">
        <f t="shared" si="29"/>
        <v>0.45981812224536872</v>
      </c>
      <c r="L137" s="124">
        <f t="shared" si="29"/>
        <v>0.47276086749569868</v>
      </c>
      <c r="M137" s="124">
        <f t="shared" si="29"/>
        <v>0.49567497879798095</v>
      </c>
      <c r="N137" s="124">
        <f t="shared" si="29"/>
        <v>0.52577112352977884</v>
      </c>
      <c r="O137" s="124">
        <f t="shared" si="29"/>
        <v>0.56627703012326869</v>
      </c>
      <c r="P137" s="124">
        <f t="shared" si="29"/>
        <v>0.56813615700593523</v>
      </c>
      <c r="Q137" s="124">
        <f t="shared" si="29"/>
        <v>0.56943441683692841</v>
      </c>
      <c r="R137" s="124">
        <f t="shared" ref="R137:V137" si="30">IF(R118=0,"",R118/R99)</f>
        <v>0.57189362983378911</v>
      </c>
      <c r="S137" s="124">
        <f t="shared" si="30"/>
        <v>0.57524717770394551</v>
      </c>
      <c r="T137" s="124">
        <f t="shared" si="30"/>
        <v>0.57520059086676811</v>
      </c>
      <c r="U137" s="124">
        <f t="shared" si="30"/>
        <v>0.57522878261206023</v>
      </c>
      <c r="V137" s="124">
        <f t="shared" si="30"/>
        <v>0.57520601143663097</v>
      </c>
      <c r="W137" s="124">
        <f t="shared" ref="W137:Y137" si="31">IF(W118=0,"",W118/W99)</f>
        <v>0.57648709087180228</v>
      </c>
      <c r="X137" s="124">
        <f t="shared" si="31"/>
        <v>0.57702924403036104</v>
      </c>
      <c r="Y137" s="124">
        <f t="shared" si="31"/>
        <v>0.57774185498271857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0.4421700542175378</v>
      </c>
      <c r="C138" s="111">
        <f t="shared" si="32"/>
        <v>0.44447830107001346</v>
      </c>
      <c r="D138" s="111">
        <f t="shared" si="32"/>
        <v>0.44468087278465329</v>
      </c>
      <c r="E138" s="111">
        <f t="shared" si="32"/>
        <v>0.44483906901208986</v>
      </c>
      <c r="F138" s="111">
        <f t="shared" si="32"/>
        <v>0.44489011714571741</v>
      </c>
      <c r="G138" s="111">
        <f t="shared" si="32"/>
        <v>0.4450061550416437</v>
      </c>
      <c r="H138" s="111">
        <f t="shared" si="32"/>
        <v>0.44519746203853494</v>
      </c>
      <c r="I138" s="111">
        <f t="shared" si="32"/>
        <v>0.44555598388248124</v>
      </c>
      <c r="J138" s="111">
        <f t="shared" si="32"/>
        <v>0.44603354443901194</v>
      </c>
      <c r="K138" s="111">
        <f t="shared" si="32"/>
        <v>0.4547768502539537</v>
      </c>
      <c r="L138" s="111">
        <f t="shared" si="32"/>
        <v>0.46754702998251896</v>
      </c>
      <c r="M138" s="111">
        <f t="shared" si="32"/>
        <v>0.49043417347517404</v>
      </c>
      <c r="N138" s="111">
        <f t="shared" si="32"/>
        <v>0.52090117364545718</v>
      </c>
      <c r="O138" s="111">
        <f t="shared" si="32"/>
        <v>0.5611791073520247</v>
      </c>
      <c r="P138" s="111">
        <f t="shared" si="32"/>
        <v>0.56291068763289032</v>
      </c>
      <c r="Q138" s="111">
        <f t="shared" si="32"/>
        <v>0.56473170768211711</v>
      </c>
      <c r="R138" s="111">
        <f t="shared" ref="R138:V138" si="33">IF(R119=0,"",R119/R100)</f>
        <v>0.56721396622999776</v>
      </c>
      <c r="S138" s="111">
        <f t="shared" si="33"/>
        <v>0.57061317457391358</v>
      </c>
      <c r="T138" s="111">
        <f t="shared" si="33"/>
        <v>0.57061365026383681</v>
      </c>
      <c r="U138" s="111">
        <f t="shared" si="33"/>
        <v>0.57061374093056416</v>
      </c>
      <c r="V138" s="111">
        <f t="shared" si="33"/>
        <v>0.5706138636087672</v>
      </c>
      <c r="W138" s="111">
        <f t="shared" ref="W138:Y138" si="34">IF(W119=0,"",W119/W100)</f>
        <v>0.57064117218986221</v>
      </c>
      <c r="X138" s="111">
        <f t="shared" si="34"/>
        <v>0.57097345152031054</v>
      </c>
      <c r="Y138" s="111">
        <f t="shared" si="34"/>
        <v>0.57197944776427223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1.7961149824261566</v>
      </c>
      <c r="C140" s="124">
        <f t="shared" si="38"/>
        <v>1.8856528507918109</v>
      </c>
      <c r="D140" s="124">
        <f t="shared" si="38"/>
        <v>1.9861501281243745</v>
      </c>
      <c r="E140" s="124">
        <f t="shared" si="38"/>
        <v>2.0630476725738021</v>
      </c>
      <c r="F140" s="124">
        <f t="shared" si="38"/>
        <v>2.1146481941205924</v>
      </c>
      <c r="G140" s="124">
        <f t="shared" si="38"/>
        <v>2.2339369081013238</v>
      </c>
      <c r="H140" s="124">
        <f t="shared" si="38"/>
        <v>2.3779960997410656</v>
      </c>
      <c r="I140" s="124">
        <f t="shared" si="38"/>
        <v>2.497133377240309</v>
      </c>
      <c r="J140" s="124">
        <f t="shared" si="38"/>
        <v>2.5639963694647752</v>
      </c>
      <c r="K140" s="124">
        <f t="shared" si="38"/>
        <v>2.7779449519874304</v>
      </c>
      <c r="L140" s="124">
        <f t="shared" si="38"/>
        <v>3.0130750189651492</v>
      </c>
      <c r="M140" s="124">
        <f t="shared" si="38"/>
        <v>3.1557089017582651</v>
      </c>
      <c r="N140" s="124">
        <f t="shared" si="38"/>
        <v>3.269025071195129</v>
      </c>
      <c r="O140" s="124">
        <f t="shared" si="38"/>
        <v>3.4514554169892362</v>
      </c>
      <c r="P140" s="124">
        <f t="shared" si="38"/>
        <v>3.5060805883649175</v>
      </c>
      <c r="Q140" s="124">
        <f t="shared" si="38"/>
        <v>3.5208309629467944</v>
      </c>
      <c r="R140" s="124">
        <f t="shared" ref="R140:V140" si="39">IF(R121=0,"",R121/R102)</f>
        <v>3.566054012110822</v>
      </c>
      <c r="S140" s="124">
        <f t="shared" si="39"/>
        <v>3.6368443916829833</v>
      </c>
      <c r="T140" s="124">
        <f t="shared" si="39"/>
        <v>3.7308002705317906</v>
      </c>
      <c r="U140" s="124">
        <f t="shared" si="39"/>
        <v>3.8253260537316476</v>
      </c>
      <c r="V140" s="124">
        <f t="shared" si="39"/>
        <v>3.9204022189064656</v>
      </c>
      <c r="W140" s="124">
        <f t="shared" ref="W140:Y140" si="40">IF(W121=0,"",W121/W102)</f>
        <v>3.9901534452882963</v>
      </c>
      <c r="X140" s="124">
        <f t="shared" si="40"/>
        <v>4.0202444426614203</v>
      </c>
      <c r="Y140" s="124">
        <f t="shared" si="40"/>
        <v>4.034747436055107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1.7961149824261566</v>
      </c>
      <c r="C141" s="111">
        <f t="shared" si="41"/>
        <v>1.8856528507918109</v>
      </c>
      <c r="D141" s="111">
        <f t="shared" si="41"/>
        <v>1.9861501281243745</v>
      </c>
      <c r="E141" s="111">
        <f t="shared" si="41"/>
        <v>2.0630476725738021</v>
      </c>
      <c r="F141" s="111">
        <f t="shared" si="41"/>
        <v>2.1146481941205924</v>
      </c>
      <c r="G141" s="111">
        <f t="shared" si="41"/>
        <v>2.2339369081013238</v>
      </c>
      <c r="H141" s="111">
        <f t="shared" si="41"/>
        <v>2.3779960997410656</v>
      </c>
      <c r="I141" s="111">
        <f t="shared" si="41"/>
        <v>2.497133377240309</v>
      </c>
      <c r="J141" s="111">
        <f t="shared" si="41"/>
        <v>2.5639963694647752</v>
      </c>
      <c r="K141" s="111">
        <f t="shared" si="41"/>
        <v>2.7779449519874304</v>
      </c>
      <c r="L141" s="111">
        <f t="shared" si="41"/>
        <v>3.0130750189651492</v>
      </c>
      <c r="M141" s="111">
        <f t="shared" si="41"/>
        <v>3.1557089017582651</v>
      </c>
      <c r="N141" s="111">
        <f t="shared" si="41"/>
        <v>3.269025071195129</v>
      </c>
      <c r="O141" s="111">
        <f t="shared" si="41"/>
        <v>3.4514554169892362</v>
      </c>
      <c r="P141" s="111">
        <f t="shared" si="41"/>
        <v>3.5060805883649175</v>
      </c>
      <c r="Q141" s="111">
        <f t="shared" si="41"/>
        <v>3.5208309629467944</v>
      </c>
      <c r="R141" s="111">
        <f t="shared" ref="R141:V141" si="42">IF(R122=0,"",R122/R103)</f>
        <v>3.566054012110822</v>
      </c>
      <c r="S141" s="111">
        <f t="shared" si="42"/>
        <v>3.6368443916829833</v>
      </c>
      <c r="T141" s="111">
        <f t="shared" si="42"/>
        <v>3.7308002705317906</v>
      </c>
      <c r="U141" s="111">
        <f t="shared" si="42"/>
        <v>3.8253260537316476</v>
      </c>
      <c r="V141" s="111">
        <f t="shared" si="42"/>
        <v>3.9204022189064656</v>
      </c>
      <c r="W141" s="111">
        <f t="shared" ref="W141:Y141" si="43">IF(W122=0,"",W122/W103)</f>
        <v>3.9901534452882963</v>
      </c>
      <c r="X141" s="111">
        <f t="shared" si="43"/>
        <v>4.0202444426614203</v>
      </c>
      <c r="Y141" s="111">
        <f t="shared" si="43"/>
        <v>4.034747436055107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0.56173252704602294</v>
      </c>
      <c r="C142" s="124">
        <f t="shared" si="44"/>
        <v>0.56331717924917979</v>
      </c>
      <c r="D142" s="124">
        <f t="shared" si="44"/>
        <v>0.56307053334560697</v>
      </c>
      <c r="E142" s="124">
        <f t="shared" si="44"/>
        <v>0.55972951359502698</v>
      </c>
      <c r="F142" s="124">
        <f t="shared" si="44"/>
        <v>0.55468357383652322</v>
      </c>
      <c r="G142" s="124">
        <f t="shared" si="44"/>
        <v>0.55378991926558052</v>
      </c>
      <c r="H142" s="124">
        <f t="shared" si="44"/>
        <v>0.5537352463923928</v>
      </c>
      <c r="I142" s="124">
        <f t="shared" si="44"/>
        <v>0.55264189446556111</v>
      </c>
      <c r="J142" s="124">
        <f t="shared" si="44"/>
        <v>0.55007859665717818</v>
      </c>
      <c r="K142" s="124">
        <f t="shared" si="44"/>
        <v>0.55471989406807487</v>
      </c>
      <c r="L142" s="124">
        <f t="shared" si="44"/>
        <v>0.57323339700555254</v>
      </c>
      <c r="M142" s="124">
        <f t="shared" si="44"/>
        <v>0.58399168247193989</v>
      </c>
      <c r="N142" s="124">
        <f t="shared" si="44"/>
        <v>0.6029412313273641</v>
      </c>
      <c r="O142" s="124">
        <f t="shared" si="44"/>
        <v>0.61992243178118556</v>
      </c>
      <c r="P142" s="124">
        <f t="shared" si="44"/>
        <v>0.62128104297268461</v>
      </c>
      <c r="Q142" s="124">
        <f t="shared" si="44"/>
        <v>0.62432090672550777</v>
      </c>
      <c r="R142" s="124">
        <f t="shared" ref="R142:V142" si="45">IF(R123=0,"",R123/R104)</f>
        <v>0.63084391407046381</v>
      </c>
      <c r="S142" s="124">
        <f t="shared" si="45"/>
        <v>0.64137316039292624</v>
      </c>
      <c r="T142" s="124">
        <f t="shared" si="45"/>
        <v>0.63958279207809987</v>
      </c>
      <c r="U142" s="124">
        <f t="shared" si="45"/>
        <v>0.65321830449653628</v>
      </c>
      <c r="V142" s="124">
        <f t="shared" si="45"/>
        <v>0.65656140475794877</v>
      </c>
      <c r="W142" s="124">
        <f t="shared" ref="W142:Y142" si="46">IF(W123=0,"",W123/W104)</f>
        <v>0.65601895712450331</v>
      </c>
      <c r="X142" s="124">
        <f t="shared" si="46"/>
        <v>0.65651753429793858</v>
      </c>
      <c r="Y142" s="124">
        <f t="shared" si="46"/>
        <v>0.66310471838526608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0.50836318757167287</v>
      </c>
      <c r="C143" s="111">
        <f t="shared" si="47"/>
        <v>0.50910222025113627</v>
      </c>
      <c r="D143" s="111">
        <f t="shared" si="47"/>
        <v>0.50918043911386635</v>
      </c>
      <c r="E143" s="111">
        <f t="shared" si="47"/>
        <v>0.50957651753475108</v>
      </c>
      <c r="F143" s="111">
        <f t="shared" si="47"/>
        <v>0.51130819954202589</v>
      </c>
      <c r="G143" s="111">
        <f t="shared" si="47"/>
        <v>0.51267412550881308</v>
      </c>
      <c r="H143" s="111">
        <f t="shared" si="47"/>
        <v>0.51447122744391016</v>
      </c>
      <c r="I143" s="111">
        <f t="shared" si="47"/>
        <v>0.51607712314801313</v>
      </c>
      <c r="J143" s="111">
        <f t="shared" si="47"/>
        <v>0.5192305021467396</v>
      </c>
      <c r="K143" s="111">
        <f t="shared" si="47"/>
        <v>0.52426732529574493</v>
      </c>
      <c r="L143" s="111">
        <f t="shared" si="47"/>
        <v>0.53055046322461119</v>
      </c>
      <c r="M143" s="111">
        <f t="shared" si="47"/>
        <v>0.54063209434293569</v>
      </c>
      <c r="N143" s="111">
        <f t="shared" si="47"/>
        <v>0.55598973295527021</v>
      </c>
      <c r="O143" s="111">
        <f t="shared" si="47"/>
        <v>0.57667920647165305</v>
      </c>
      <c r="P143" s="111">
        <f t="shared" si="47"/>
        <v>0.58162069676374428</v>
      </c>
      <c r="Q143" s="111">
        <f t="shared" si="47"/>
        <v>0.5883335329234457</v>
      </c>
      <c r="R143" s="111">
        <f t="shared" ref="R143:V143" si="48">IF(R124=0,"",R124/R105)</f>
        <v>0.5983615855409179</v>
      </c>
      <c r="S143" s="111">
        <f t="shared" si="48"/>
        <v>0.61251461809803498</v>
      </c>
      <c r="T143" s="111">
        <f t="shared" si="48"/>
        <v>0.61460845826985921</v>
      </c>
      <c r="U143" s="111">
        <f t="shared" si="48"/>
        <v>0.62369628194759408</v>
      </c>
      <c r="V143" s="111">
        <f t="shared" si="48"/>
        <v>0.63119533215418544</v>
      </c>
      <c r="W143" s="111">
        <f t="shared" ref="W143:Y143" si="49">IF(W124=0,"",W124/W105)</f>
        <v>0.64130985938175267</v>
      </c>
      <c r="X143" s="111">
        <f t="shared" si="49"/>
        <v>0.64922836129327821</v>
      </c>
      <c r="Y143" s="111">
        <f t="shared" si="49"/>
        <v>0.65600598144544042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0.84915930887217184</v>
      </c>
      <c r="C144" s="111">
        <f t="shared" si="50"/>
        <v>0.86759215423092428</v>
      </c>
      <c r="D144" s="111">
        <f t="shared" si="50"/>
        <v>0.84909669435083812</v>
      </c>
      <c r="E144" s="111">
        <f t="shared" si="50"/>
        <v>0.87163719622469693</v>
      </c>
      <c r="F144" s="111">
        <f t="shared" si="50"/>
        <v>0.8476309957468634</v>
      </c>
      <c r="G144" s="111">
        <f t="shared" si="50"/>
        <v>0.87244213479094945</v>
      </c>
      <c r="H144" s="111">
        <f t="shared" si="50"/>
        <v>0.87687775012615576</v>
      </c>
      <c r="I144" s="111">
        <f t="shared" si="50"/>
        <v>0.88701432825788606</v>
      </c>
      <c r="J144" s="111">
        <f t="shared" si="50"/>
        <v>0.86347287061206401</v>
      </c>
      <c r="K144" s="111">
        <f t="shared" si="50"/>
        <v>0.88999888934677107</v>
      </c>
      <c r="L144" s="111">
        <f t="shared" si="50"/>
        <v>0.89692585334323027</v>
      </c>
      <c r="M144" s="111">
        <f t="shared" si="50"/>
        <v>0.87599951761497641</v>
      </c>
      <c r="N144" s="111">
        <f t="shared" si="50"/>
        <v>0.90893205512380604</v>
      </c>
      <c r="O144" s="111">
        <f t="shared" si="50"/>
        <v>0.91888285186940755</v>
      </c>
      <c r="P144" s="111">
        <f t="shared" si="50"/>
        <v>0.87577556650569999</v>
      </c>
      <c r="Q144" s="111">
        <f t="shared" si="50"/>
        <v>0.91924289659330904</v>
      </c>
      <c r="R144" s="111">
        <f t="shared" ref="R144:V144" si="51">IF(R125=0,"",R125/R106)</f>
        <v>0.92531978973013906</v>
      </c>
      <c r="S144" s="111">
        <f t="shared" si="51"/>
        <v>0.92184024937127496</v>
      </c>
      <c r="T144" s="111">
        <f t="shared" si="51"/>
        <v>0.93282571490304322</v>
      </c>
      <c r="U144" s="111">
        <f t="shared" si="51"/>
        <v>0.92258496909550958</v>
      </c>
      <c r="V144" s="111">
        <f t="shared" si="51"/>
        <v>0.91699482244948305</v>
      </c>
      <c r="W144" s="111">
        <f t="shared" ref="W144:Y144" si="52">IF(W125=0,"",W125/W106)</f>
        <v>0.91332956931770515</v>
      </c>
      <c r="X144" s="111">
        <f t="shared" si="52"/>
        <v>0.96496658132140556</v>
      </c>
      <c r="Y144" s="111">
        <f t="shared" si="52"/>
        <v>0.93144734082811631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0.50836318757167287</v>
      </c>
      <c r="C145" s="112">
        <f t="shared" si="53"/>
        <v>0.51118598230030332</v>
      </c>
      <c r="D145" s="112">
        <f t="shared" si="53"/>
        <v>0.51215125692427432</v>
      </c>
      <c r="E145" s="112">
        <f t="shared" si="53"/>
        <v>0.5143431810904634</v>
      </c>
      <c r="F145" s="112">
        <f t="shared" si="53"/>
        <v>0.5184765540202505</v>
      </c>
      <c r="G145" s="112">
        <f t="shared" si="53"/>
        <v>0.52528413420376729</v>
      </c>
      <c r="H145" s="112">
        <f t="shared" si="53"/>
        <v>0.52929959676357852</v>
      </c>
      <c r="I145" s="112">
        <f t="shared" si="53"/>
        <v>0.53420716489272468</v>
      </c>
      <c r="J145" s="112">
        <f t="shared" si="53"/>
        <v>0.53866360571940042</v>
      </c>
      <c r="K145" s="112">
        <f t="shared" si="53"/>
        <v>0.54310996560583602</v>
      </c>
      <c r="L145" s="112">
        <f t="shared" si="53"/>
        <v>0.54650674732815296</v>
      </c>
      <c r="M145" s="112">
        <f t="shared" si="53"/>
        <v>0.55143187960114282</v>
      </c>
      <c r="N145" s="112">
        <f t="shared" si="53"/>
        <v>0.55705551318336999</v>
      </c>
      <c r="O145" s="112">
        <f t="shared" si="53"/>
        <v>0.57507818688481649</v>
      </c>
      <c r="P145" s="112">
        <f t="shared" si="53"/>
        <v>0.58687137237755294</v>
      </c>
      <c r="Q145" s="112">
        <f t="shared" si="53"/>
        <v>0.59844546007580157</v>
      </c>
      <c r="R145" s="112">
        <f t="shared" ref="R145:V145" si="54">IF(R126=0,"",R126/R107)</f>
        <v>0.60749083880148924</v>
      </c>
      <c r="S145" s="112">
        <f t="shared" si="54"/>
        <v>0.61450946351046654</v>
      </c>
      <c r="T145" s="112">
        <f t="shared" si="54"/>
        <v>0.63902158880770499</v>
      </c>
      <c r="U145" s="112">
        <f t="shared" si="54"/>
        <v>0.63907137617487686</v>
      </c>
      <c r="V145" s="112">
        <f t="shared" si="54"/>
        <v>0.64283451968701877</v>
      </c>
      <c r="W145" s="112">
        <f t="shared" ref="W145:Y145" si="55">IF(W126=0,"",W126/W107)</f>
        <v>0.69551393000808492</v>
      </c>
      <c r="X145" s="112">
        <f t="shared" si="55"/>
        <v>0.73097487134798045</v>
      </c>
      <c r="Y145" s="112">
        <f t="shared" si="55"/>
        <v>0.73327823100841261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0.63638053770781355</v>
      </c>
      <c r="C147" s="112">
        <f t="shared" si="59"/>
        <v>0.63910005952538662</v>
      </c>
      <c r="D147" s="112">
        <f t="shared" si="59"/>
        <v>0.63995587977798962</v>
      </c>
      <c r="E147" s="112">
        <f t="shared" si="59"/>
        <v>0.6406666884575879</v>
      </c>
      <c r="F147" s="112">
        <f t="shared" si="59"/>
        <v>0.64273706845049117</v>
      </c>
      <c r="G147" s="112">
        <f t="shared" si="59"/>
        <v>0.6473301920924297</v>
      </c>
      <c r="H147" s="112">
        <f t="shared" si="59"/>
        <v>0.6553416542968673</v>
      </c>
      <c r="I147" s="112">
        <f t="shared" si="59"/>
        <v>0.65977246274360279</v>
      </c>
      <c r="J147" s="112">
        <f t="shared" si="59"/>
        <v>0.66075895171940924</v>
      </c>
      <c r="K147" s="112">
        <f t="shared" si="59"/>
        <v>0.66227391443162409</v>
      </c>
      <c r="L147" s="112">
        <f t="shared" si="59"/>
        <v>0.66358979282475705</v>
      </c>
      <c r="M147" s="112">
        <f t="shared" si="59"/>
        <v>0.66748975574125313</v>
      </c>
      <c r="N147" s="112">
        <f t="shared" si="59"/>
        <v>0.67184943299308186</v>
      </c>
      <c r="O147" s="112">
        <f t="shared" si="59"/>
        <v>0.67777208019778623</v>
      </c>
      <c r="P147" s="112">
        <f t="shared" si="59"/>
        <v>0.67879082954650971</v>
      </c>
      <c r="Q147" s="112">
        <f t="shared" si="59"/>
        <v>0.67958318915624905</v>
      </c>
      <c r="R147" s="112">
        <f t="shared" ref="R147:V147" si="60">IF(R128=0,"",R128/R109)</f>
        <v>0.68029698047126719</v>
      </c>
      <c r="S147" s="112">
        <f t="shared" si="60"/>
        <v>0.68177205883029868</v>
      </c>
      <c r="T147" s="112">
        <f t="shared" si="60"/>
        <v>0.69796154834985558</v>
      </c>
      <c r="U147" s="112">
        <f t="shared" si="60"/>
        <v>0.72164988043271339</v>
      </c>
      <c r="V147" s="112">
        <f t="shared" si="60"/>
        <v>0.73956629886975966</v>
      </c>
      <c r="W147" s="112">
        <f t="shared" ref="W147:Y147" si="61">IF(W128=0,"",W128/W109)</f>
        <v>0.75689208227430838</v>
      </c>
      <c r="X147" s="112">
        <f t="shared" si="61"/>
        <v>0.7610459695990518</v>
      </c>
      <c r="Y147" s="112">
        <f t="shared" si="61"/>
        <v>0.76107791670146197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0.90501139537147512</v>
      </c>
      <c r="C148" s="113">
        <f t="shared" si="62"/>
        <v>0.91777777594853716</v>
      </c>
      <c r="D148" s="113">
        <f t="shared" si="62"/>
        <v>0.90556271423826262</v>
      </c>
      <c r="E148" s="113">
        <f t="shared" si="62"/>
        <v>0.92014327904862059</v>
      </c>
      <c r="F148" s="113">
        <f t="shared" si="62"/>
        <v>0.90373602369106654</v>
      </c>
      <c r="G148" s="113">
        <f t="shared" si="62"/>
        <v>0.92087961508417027</v>
      </c>
      <c r="H148" s="113">
        <f t="shared" si="62"/>
        <v>0.9245124691915243</v>
      </c>
      <c r="I148" s="113">
        <f t="shared" si="62"/>
        <v>0.93017077628550549</v>
      </c>
      <c r="J148" s="113">
        <f t="shared" si="62"/>
        <v>0.91334077032953975</v>
      </c>
      <c r="K148" s="113">
        <f t="shared" si="62"/>
        <v>0.93103173776072168</v>
      </c>
      <c r="L148" s="113">
        <f t="shared" si="62"/>
        <v>0.9350219550958665</v>
      </c>
      <c r="M148" s="113">
        <f t="shared" si="62"/>
        <v>0.92075249648740143</v>
      </c>
      <c r="N148" s="113">
        <f t="shared" si="62"/>
        <v>0.94228532843928559</v>
      </c>
      <c r="O148" s="113">
        <f t="shared" si="62"/>
        <v>0.9464831740797488</v>
      </c>
      <c r="P148" s="113">
        <f t="shared" si="62"/>
        <v>0.91240041584044762</v>
      </c>
      <c r="Q148" s="113">
        <f t="shared" si="62"/>
        <v>0.94192796184734184</v>
      </c>
      <c r="R148" s="113">
        <f t="shared" ref="R148:V148" si="63">IF(R129=0,"",R129/R110)</f>
        <v>0.94477851976890859</v>
      </c>
      <c r="S148" s="113">
        <f t="shared" si="63"/>
        <v>0.94043979670539557</v>
      </c>
      <c r="T148" s="113">
        <f t="shared" si="63"/>
        <v>0.95140176485768402</v>
      </c>
      <c r="U148" s="113">
        <f t="shared" si="63"/>
        <v>0.94794115915424026</v>
      </c>
      <c r="V148" s="113">
        <f t="shared" si="63"/>
        <v>0.94611053701178294</v>
      </c>
      <c r="W148" s="113">
        <f t="shared" ref="W148:Y148" si="64">IF(W129=0,"",W129/W110)</f>
        <v>0.93998103135304278</v>
      </c>
      <c r="X148" s="113">
        <f t="shared" si="64"/>
        <v>0.99709853594080622</v>
      </c>
      <c r="Y148" s="113">
        <f t="shared" si="64"/>
        <v>0.94840313816841304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0.63638053770781355</v>
      </c>
      <c r="C149" s="111">
        <f t="shared" si="65"/>
        <v>0.6403516269368561</v>
      </c>
      <c r="D149" s="111">
        <f t="shared" si="65"/>
        <v>0.64150851743108395</v>
      </c>
      <c r="E149" s="111">
        <f t="shared" si="65"/>
        <v>0.64241490055518291</v>
      </c>
      <c r="F149" s="111">
        <f t="shared" si="65"/>
        <v>0.64507591701350353</v>
      </c>
      <c r="G149" s="111">
        <f t="shared" si="65"/>
        <v>0.65298013101043673</v>
      </c>
      <c r="H149" s="111">
        <f t="shared" si="65"/>
        <v>0.65886638029173583</v>
      </c>
      <c r="I149" s="111">
        <f t="shared" si="65"/>
        <v>0.66073716293464246</v>
      </c>
      <c r="J149" s="111">
        <f t="shared" si="65"/>
        <v>0.66129095745941102</v>
      </c>
      <c r="K149" s="111">
        <f t="shared" si="65"/>
        <v>0.66440639133248536</v>
      </c>
      <c r="L149" s="111">
        <f t="shared" si="65"/>
        <v>0.66737375013743916</v>
      </c>
      <c r="M149" s="111">
        <f t="shared" si="65"/>
        <v>0.66919585624869105</v>
      </c>
      <c r="N149" s="111">
        <f t="shared" si="65"/>
        <v>0.67247638992107261</v>
      </c>
      <c r="O149" s="111">
        <f t="shared" si="65"/>
        <v>0.67708558228504101</v>
      </c>
      <c r="P149" s="111">
        <f t="shared" si="65"/>
        <v>0.67827851341194556</v>
      </c>
      <c r="Q149" s="111">
        <f t="shared" si="65"/>
        <v>0.67931121862431387</v>
      </c>
      <c r="R149" s="111">
        <f t="shared" ref="R149:V149" si="66">IF(R130=0,"",R130/R111)</f>
        <v>0.68041680191997478</v>
      </c>
      <c r="S149" s="111">
        <f t="shared" si="66"/>
        <v>0.68323400824275071</v>
      </c>
      <c r="T149" s="111">
        <f t="shared" si="66"/>
        <v>0.70857145680167943</v>
      </c>
      <c r="U149" s="111">
        <f t="shared" si="66"/>
        <v>0.72991748237456722</v>
      </c>
      <c r="V149" s="111">
        <f t="shared" si="66"/>
        <v>0.744016470854999</v>
      </c>
      <c r="W149" s="111">
        <f t="shared" ref="W149:Y149" si="67">IF(W130=0,"",W130/W111)</f>
        <v>0.75759255481951737</v>
      </c>
      <c r="X149" s="111">
        <f t="shared" si="67"/>
        <v>0.76172602125882849</v>
      </c>
      <c r="Y149" s="111">
        <f t="shared" si="67"/>
        <v>0.76176866253665809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0.69545167275977238</v>
      </c>
      <c r="C151" s="124">
        <f t="shared" si="71"/>
        <v>0.70088155440045052</v>
      </c>
      <c r="D151" s="124">
        <f t="shared" si="71"/>
        <v>0.70197498385960799</v>
      </c>
      <c r="E151" s="124">
        <f t="shared" si="71"/>
        <v>0.70026585483682247</v>
      </c>
      <c r="F151" s="124">
        <f t="shared" si="71"/>
        <v>0.70623120843136711</v>
      </c>
      <c r="G151" s="124">
        <f t="shared" si="71"/>
        <v>0.70617975066495486</v>
      </c>
      <c r="H151" s="124">
        <f t="shared" si="71"/>
        <v>0.71810887376824284</v>
      </c>
      <c r="I151" s="124">
        <f t="shared" si="71"/>
        <v>0.72182965293237988</v>
      </c>
      <c r="J151" s="124">
        <f t="shared" si="71"/>
        <v>0.71797898775350955</v>
      </c>
      <c r="K151" s="124">
        <f t="shared" si="71"/>
        <v>0.71985948286099855</v>
      </c>
      <c r="L151" s="124">
        <f t="shared" si="71"/>
        <v>0.71886627911311729</v>
      </c>
      <c r="M151" s="124">
        <f t="shared" si="71"/>
        <v>0.71959929152016977</v>
      </c>
      <c r="N151" s="124">
        <f t="shared" si="71"/>
        <v>0.71901926762068902</v>
      </c>
      <c r="O151" s="124">
        <f t="shared" si="71"/>
        <v>0.72523385728749623</v>
      </c>
      <c r="P151" s="124">
        <f t="shared" si="71"/>
        <v>0.71738681966513351</v>
      </c>
      <c r="Q151" s="124">
        <f t="shared" si="71"/>
        <v>0.72386648188714309</v>
      </c>
      <c r="R151" s="124">
        <f t="shared" ref="R151:V151" si="72">IF(R132=0,"",R132/R113)</f>
        <v>0.72379819253454414</v>
      </c>
      <c r="S151" s="124">
        <f t="shared" si="72"/>
        <v>0.73501531141831378</v>
      </c>
      <c r="T151" s="124">
        <f t="shared" si="72"/>
        <v>0.74154173853118988</v>
      </c>
      <c r="U151" s="124">
        <f t="shared" si="72"/>
        <v>0.75264282475335131</v>
      </c>
      <c r="V151" s="124">
        <f t="shared" si="72"/>
        <v>0.76356906057878138</v>
      </c>
      <c r="W151" s="124">
        <f t="shared" ref="W151:Y151" si="73">IF(W132=0,"",W132/W113)</f>
        <v>0.76938988628099592</v>
      </c>
      <c r="X151" s="124">
        <f t="shared" si="73"/>
        <v>0.76178551754516888</v>
      </c>
      <c r="Y151" s="124">
        <f t="shared" si="73"/>
        <v>0.77079509919713185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0.61638522392091488</v>
      </c>
      <c r="C152" s="111">
        <f t="shared" si="74"/>
        <v>0.61705461363203218</v>
      </c>
      <c r="D152" s="111">
        <f t="shared" si="74"/>
        <v>0.61748810541393206</v>
      </c>
      <c r="E152" s="111">
        <f t="shared" si="74"/>
        <v>0.61804875714790919</v>
      </c>
      <c r="F152" s="111">
        <f t="shared" si="74"/>
        <v>0.6191231907673832</v>
      </c>
      <c r="G152" s="111">
        <f t="shared" si="74"/>
        <v>0.62033282208121687</v>
      </c>
      <c r="H152" s="111">
        <f t="shared" si="74"/>
        <v>0.62207509993121679</v>
      </c>
      <c r="I152" s="111">
        <f t="shared" si="74"/>
        <v>0.62298388392744553</v>
      </c>
      <c r="J152" s="111">
        <f t="shared" si="74"/>
        <v>0.62302632714602291</v>
      </c>
      <c r="K152" s="111">
        <f t="shared" si="74"/>
        <v>0.62314111026262831</v>
      </c>
      <c r="L152" s="111">
        <f t="shared" si="74"/>
        <v>0.62323398160580457</v>
      </c>
      <c r="M152" s="111">
        <f t="shared" si="74"/>
        <v>0.62335792680809454</v>
      </c>
      <c r="N152" s="111">
        <f t="shared" si="74"/>
        <v>0.62348885400050624</v>
      </c>
      <c r="O152" s="111">
        <f t="shared" si="74"/>
        <v>0.62358660720164338</v>
      </c>
      <c r="P152" s="111">
        <f t="shared" si="74"/>
        <v>0.62359583320460377</v>
      </c>
      <c r="Q152" s="111">
        <f t="shared" si="74"/>
        <v>0.62362073011397312</v>
      </c>
      <c r="R152" s="111">
        <f t="shared" ref="R152:V152" si="75">IF(R133=0,"",R133/R114)</f>
        <v>0.62373694792400425</v>
      </c>
      <c r="S152" s="111">
        <f t="shared" si="75"/>
        <v>0.62400235437326246</v>
      </c>
      <c r="T152" s="111">
        <f t="shared" si="75"/>
        <v>0.624574739148689</v>
      </c>
      <c r="U152" s="111">
        <f t="shared" si="75"/>
        <v>0.6253716942906139</v>
      </c>
      <c r="V152" s="111">
        <f t="shared" si="75"/>
        <v>0.62636528169003369</v>
      </c>
      <c r="W152" s="111">
        <f t="shared" ref="W152:Y152" si="76">IF(W133=0,"",W133/W114)</f>
        <v>0.62708424958551323</v>
      </c>
      <c r="X152" s="111">
        <f t="shared" si="76"/>
        <v>0.62722351063929715</v>
      </c>
      <c r="Y152" s="111">
        <f t="shared" si="76"/>
        <v>0.62761204732452591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0.76198187868727563</v>
      </c>
      <c r="C153" s="45">
        <f t="shared" si="77"/>
        <v>0.76384717112078759</v>
      </c>
      <c r="D153" s="45">
        <f t="shared" si="77"/>
        <v>0.76489713473105592</v>
      </c>
      <c r="E153" s="45">
        <f t="shared" si="77"/>
        <v>0.76605874566470455</v>
      </c>
      <c r="F153" s="45">
        <f t="shared" si="77"/>
        <v>0.76860932019117023</v>
      </c>
      <c r="G153" s="45">
        <f t="shared" si="77"/>
        <v>0.77214561439662821</v>
      </c>
      <c r="H153" s="45">
        <f t="shared" si="77"/>
        <v>0.77680756062595979</v>
      </c>
      <c r="I153" s="45">
        <f t="shared" si="77"/>
        <v>0.77895453542844484</v>
      </c>
      <c r="J153" s="45">
        <f t="shared" si="77"/>
        <v>0.77942018411404745</v>
      </c>
      <c r="K153" s="45">
        <f t="shared" si="77"/>
        <v>0.78094132861661592</v>
      </c>
      <c r="L153" s="45">
        <f t="shared" si="77"/>
        <v>0.78224311989825002</v>
      </c>
      <c r="M153" s="45">
        <f t="shared" si="77"/>
        <v>0.78453518903559272</v>
      </c>
      <c r="N153" s="45">
        <f t="shared" si="77"/>
        <v>0.78742621880267272</v>
      </c>
      <c r="O153" s="45">
        <f t="shared" si="77"/>
        <v>0.79164653313231848</v>
      </c>
      <c r="P153" s="45">
        <f t="shared" si="77"/>
        <v>0.79203176717353119</v>
      </c>
      <c r="Q153" s="45">
        <f t="shared" si="77"/>
        <v>0.79332463258972163</v>
      </c>
      <c r="R153" s="45">
        <f t="shared" ref="R153:V153" si="78">IF(R134=0,"",R134/R115)</f>
        <v>0.79655737871688659</v>
      </c>
      <c r="S153" s="45">
        <f t="shared" si="78"/>
        <v>0.8048892834716741</v>
      </c>
      <c r="T153" s="45">
        <f t="shared" si="78"/>
        <v>0.81666628020485788</v>
      </c>
      <c r="U153" s="45">
        <f t="shared" si="78"/>
        <v>0.83190206947269607</v>
      </c>
      <c r="V153" s="45">
        <f t="shared" si="78"/>
        <v>0.84602863156393404</v>
      </c>
      <c r="W153" s="45">
        <f t="shared" ref="W153:Y153" si="79">IF(W134=0,"",W134/W115)</f>
        <v>0.8576535992704909</v>
      </c>
      <c r="X153" s="45">
        <f t="shared" si="79"/>
        <v>0.85936166677912051</v>
      </c>
      <c r="Y153" s="45">
        <f t="shared" si="79"/>
        <v>0.86546863080850422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14367.224729245148</v>
      </c>
      <c r="C155" s="117">
        <f t="shared" si="80"/>
        <v>15786.915084785132</v>
      </c>
      <c r="D155" s="117">
        <f t="shared" si="80"/>
        <v>13933.132999010519</v>
      </c>
      <c r="E155" s="117">
        <f t="shared" si="80"/>
        <v>11718.291505681789</v>
      </c>
      <c r="F155" s="117">
        <f t="shared" si="80"/>
        <v>12225.678023044709</v>
      </c>
      <c r="G155" s="117">
        <f t="shared" si="80"/>
        <v>11965.27084069945</v>
      </c>
      <c r="H155" s="117">
        <f t="shared" si="80"/>
        <v>10402.037379375482</v>
      </c>
      <c r="I155" s="117">
        <f t="shared" si="80"/>
        <v>8107.6285610440646</v>
      </c>
      <c r="J155" s="117">
        <f t="shared" si="80"/>
        <v>7832.7734911124362</v>
      </c>
      <c r="K155" s="117">
        <f t="shared" si="80"/>
        <v>7584.7922897192311</v>
      </c>
      <c r="L155" s="117">
        <f t="shared" si="80"/>
        <v>6160.8200806718232</v>
      </c>
      <c r="M155" s="117">
        <f t="shared" si="80"/>
        <v>5786.1864638730694</v>
      </c>
      <c r="N155" s="117">
        <f t="shared" si="80"/>
        <v>5049.05818320652</v>
      </c>
      <c r="O155" s="117">
        <f t="shared" si="80"/>
        <v>4778.9676426918923</v>
      </c>
      <c r="P155" s="117">
        <f t="shared" si="80"/>
        <v>3677.5605800004278</v>
      </c>
      <c r="Q155" s="117">
        <f t="shared" si="80"/>
        <v>4061.4196356725793</v>
      </c>
      <c r="R155" s="117">
        <f t="shared" ref="R155:V155" si="81">R156+R159+R161+R170</f>
        <v>3692.2201903556352</v>
      </c>
      <c r="S155" s="117">
        <f t="shared" si="81"/>
        <v>2970.1735855006968</v>
      </c>
      <c r="T155" s="117">
        <f t="shared" si="81"/>
        <v>3414.5851007816004</v>
      </c>
      <c r="U155" s="117">
        <f t="shared" si="81"/>
        <v>2705.1908952901354</v>
      </c>
      <c r="V155" s="117">
        <f t="shared" si="81"/>
        <v>2430.9887398363712</v>
      </c>
      <c r="W155" s="117">
        <f t="shared" ref="W155:Y155" si="82">W156+W159+W161+W170</f>
        <v>2276.8376340230202</v>
      </c>
      <c r="X155" s="117">
        <f t="shared" si="82"/>
        <v>1904.1894699234833</v>
      </c>
      <c r="Y155" s="117">
        <f t="shared" si="82"/>
        <v>1661.9182920560413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12336.718889815429</v>
      </c>
      <c r="C156" s="122">
        <f t="shared" si="83"/>
        <v>13849.651149043864</v>
      </c>
      <c r="D156" s="122">
        <f t="shared" si="83"/>
        <v>12163.747328619591</v>
      </c>
      <c r="E156" s="122">
        <f t="shared" si="83"/>
        <v>10228.554838435712</v>
      </c>
      <c r="F156" s="122">
        <f t="shared" si="83"/>
        <v>10637.32222459375</v>
      </c>
      <c r="G156" s="122">
        <f t="shared" si="83"/>
        <v>10567.61867089529</v>
      </c>
      <c r="H156" s="122">
        <f t="shared" si="83"/>
        <v>9137.9094898443091</v>
      </c>
      <c r="I156" s="122">
        <f t="shared" si="83"/>
        <v>7123.7573877488785</v>
      </c>
      <c r="J156" s="122">
        <f t="shared" si="83"/>
        <v>6931.3199230275623</v>
      </c>
      <c r="K156" s="122">
        <f t="shared" si="83"/>
        <v>6735.5228393565903</v>
      </c>
      <c r="L156" s="122">
        <f t="shared" si="83"/>
        <v>5497.3257012949089</v>
      </c>
      <c r="M156" s="122">
        <f t="shared" si="83"/>
        <v>5078.1174548355075</v>
      </c>
      <c r="N156" s="122">
        <f t="shared" si="83"/>
        <v>4490.3555604274443</v>
      </c>
      <c r="O156" s="122">
        <f t="shared" si="83"/>
        <v>4251.099761843373</v>
      </c>
      <c r="P156" s="122">
        <f t="shared" si="83"/>
        <v>3179.7440233063567</v>
      </c>
      <c r="Q156" s="122">
        <f t="shared" si="83"/>
        <v>3590.230312598861</v>
      </c>
      <c r="R156" s="122">
        <f t="shared" ref="R156:V156" si="84">SUM(R157:R158)</f>
        <v>3261.8414769431474</v>
      </c>
      <c r="S156" s="122">
        <f t="shared" si="84"/>
        <v>2609.6944318656911</v>
      </c>
      <c r="T156" s="122">
        <f t="shared" si="84"/>
        <v>2985.5581043444331</v>
      </c>
      <c r="U156" s="122">
        <f t="shared" si="84"/>
        <v>2371.9596790024439</v>
      </c>
      <c r="V156" s="122">
        <f t="shared" si="84"/>
        <v>2123.8056867145897</v>
      </c>
      <c r="W156" s="122">
        <f t="shared" ref="W156:Y156" si="85">SUM(W157:W158)</f>
        <v>2020.4666383052254</v>
      </c>
      <c r="X156" s="122">
        <f t="shared" si="85"/>
        <v>1722.6163870436933</v>
      </c>
      <c r="Y156" s="122">
        <f t="shared" si="85"/>
        <v>1495.4974257019508</v>
      </c>
      <c r="DA156" s="130" t="s">
        <v>2115</v>
      </c>
    </row>
    <row r="157" spans="1:105" ht="12" customHeight="1" x14ac:dyDescent="0.25">
      <c r="A157" s="97" t="s">
        <v>211</v>
      </c>
      <c r="B157" s="98">
        <v>12336.718889815429</v>
      </c>
      <c r="C157" s="98">
        <v>13849.651149043864</v>
      </c>
      <c r="D157" s="98">
        <v>12163.747328619591</v>
      </c>
      <c r="E157" s="98">
        <v>10228.554838435712</v>
      </c>
      <c r="F157" s="98">
        <v>10637.32222459375</v>
      </c>
      <c r="G157" s="98">
        <v>10567.61867089529</v>
      </c>
      <c r="H157" s="98">
        <v>9137.9094898443091</v>
      </c>
      <c r="I157" s="98">
        <v>7123.7573877488785</v>
      </c>
      <c r="J157" s="98">
        <v>6931.3199230275623</v>
      </c>
      <c r="K157" s="98">
        <v>6735.5228393565903</v>
      </c>
      <c r="L157" s="98">
        <v>5497.3257012949089</v>
      </c>
      <c r="M157" s="98">
        <v>5078.1174548355075</v>
      </c>
      <c r="N157" s="98">
        <v>4490.3555604274443</v>
      </c>
      <c r="O157" s="98">
        <v>4251.099761843373</v>
      </c>
      <c r="P157" s="98">
        <v>3179.7440233063567</v>
      </c>
      <c r="Q157" s="98">
        <v>3590.230312598861</v>
      </c>
      <c r="R157" s="98">
        <v>3261.8414769431474</v>
      </c>
      <c r="S157" s="98">
        <v>2609.6944318656911</v>
      </c>
      <c r="T157" s="98">
        <v>2985.5581043444331</v>
      </c>
      <c r="U157" s="98">
        <v>2371.9596790024439</v>
      </c>
      <c r="V157" s="98">
        <v>2123.8056867145897</v>
      </c>
      <c r="W157" s="98">
        <v>2020.4666383052254</v>
      </c>
      <c r="X157" s="98">
        <v>1722.6163870436933</v>
      </c>
      <c r="Y157" s="98">
        <v>1495.4974257019508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1595.8041718245745</v>
      </c>
      <c r="C161" s="122">
        <v>1536.5539642361318</v>
      </c>
      <c r="D161" s="122">
        <v>1411.5098268204065</v>
      </c>
      <c r="E161" s="122">
        <v>1188.4910000442849</v>
      </c>
      <c r="F161" s="122">
        <v>1294.8565051662479</v>
      </c>
      <c r="G161" s="122">
        <v>1163.490936104713</v>
      </c>
      <c r="H161" s="122">
        <v>1076.7900919556896</v>
      </c>
      <c r="I161" s="122">
        <v>843.91322293112205</v>
      </c>
      <c r="J161" s="122">
        <v>780.6047508524382</v>
      </c>
      <c r="K161" s="122">
        <v>742.99536256341219</v>
      </c>
      <c r="L161" s="122">
        <v>569.92040378509057</v>
      </c>
      <c r="M161" s="122">
        <v>616.94613612449336</v>
      </c>
      <c r="N161" s="122">
        <v>483.63070353255415</v>
      </c>
      <c r="O161" s="122">
        <v>454.78269663662797</v>
      </c>
      <c r="P161" s="122">
        <v>427.99779433364284</v>
      </c>
      <c r="Q161" s="122">
        <v>409.13223032113933</v>
      </c>
      <c r="R161" s="122">
        <v>371.2836897768542</v>
      </c>
      <c r="S161" s="122">
        <v>305.49874657430979</v>
      </c>
      <c r="T161" s="122">
        <v>376.15481549556506</v>
      </c>
      <c r="U161" s="122">
        <v>287.69960803755504</v>
      </c>
      <c r="V161" s="122">
        <v>266.86188616540932</v>
      </c>
      <c r="W161" s="122">
        <v>223.41926857477338</v>
      </c>
      <c r="X161" s="122">
        <v>155.71686759630759</v>
      </c>
      <c r="Y161" s="122">
        <v>142.52818901804983</v>
      </c>
      <c r="DA161" s="130" t="s">
        <v>2120</v>
      </c>
    </row>
    <row r="162" spans="1:105" ht="12" customHeight="1" x14ac:dyDescent="0.25">
      <c r="A162" s="97" t="s">
        <v>138</v>
      </c>
      <c r="B162" s="98">
        <v>1595.7512324041452</v>
      </c>
      <c r="C162" s="98">
        <v>1536.5043969760623</v>
      </c>
      <c r="D162" s="98">
        <v>1411.4538273265428</v>
      </c>
      <c r="E162" s="98">
        <v>1188.4477644568458</v>
      </c>
      <c r="F162" s="98">
        <v>1294.7882559427062</v>
      </c>
      <c r="G162" s="98">
        <v>1163.4166174526292</v>
      </c>
      <c r="H162" s="98">
        <v>1076.7044314863956</v>
      </c>
      <c r="I162" s="98">
        <v>843.82426410655683</v>
      </c>
      <c r="J162" s="98">
        <v>780.4593694865116</v>
      </c>
      <c r="K162" s="98">
        <v>742.8446763409072</v>
      </c>
      <c r="L162" s="98">
        <v>569.78142232059099</v>
      </c>
      <c r="M162" s="98">
        <v>616.7208381215172</v>
      </c>
      <c r="N162" s="98">
        <v>483.48597022067503</v>
      </c>
      <c r="O162" s="98">
        <v>454.62442054904102</v>
      </c>
      <c r="P162" s="98">
        <v>427.71269020048794</v>
      </c>
      <c r="Q162" s="98">
        <v>408.93852223804981</v>
      </c>
      <c r="R162" s="98">
        <v>371.11039589271741</v>
      </c>
      <c r="S162" s="98">
        <v>305.34937536883314</v>
      </c>
      <c r="T162" s="98">
        <v>375.93533026672071</v>
      </c>
      <c r="U162" s="98">
        <v>287.50030757588792</v>
      </c>
      <c r="V162" s="98">
        <v>266.65084541781255</v>
      </c>
      <c r="W162" s="98">
        <v>223.00926669700695</v>
      </c>
      <c r="X162" s="98">
        <v>155.46589616007321</v>
      </c>
      <c r="Y162" s="98">
        <v>142.05964248740491</v>
      </c>
      <c r="DA162" s="63" t="s">
        <v>2121</v>
      </c>
    </row>
    <row r="163" spans="1:105" ht="12" customHeight="1" x14ac:dyDescent="0.25">
      <c r="A163" s="97" t="s">
        <v>137</v>
      </c>
      <c r="B163" s="98">
        <v>5.2939420429348315E-2</v>
      </c>
      <c r="C163" s="98">
        <v>4.956726006968995E-2</v>
      </c>
      <c r="D163" s="98">
        <v>5.5999493863686307E-2</v>
      </c>
      <c r="E163" s="98">
        <v>4.3235587439041018E-2</v>
      </c>
      <c r="F163" s="98">
        <v>6.8249223541755971E-2</v>
      </c>
      <c r="G163" s="98">
        <v>7.4318652083728731E-2</v>
      </c>
      <c r="H163" s="98">
        <v>8.5660469294047095E-2</v>
      </c>
      <c r="I163" s="98">
        <v>8.8958824565209482E-2</v>
      </c>
      <c r="J163" s="98">
        <v>0.14538136592661982</v>
      </c>
      <c r="K163" s="98">
        <v>0.15068622250504213</v>
      </c>
      <c r="L163" s="98">
        <v>0.1389814644995247</v>
      </c>
      <c r="M163" s="98">
        <v>0.22529800297620955</v>
      </c>
      <c r="N163" s="98">
        <v>0.14473331187914493</v>
      </c>
      <c r="O163" s="98">
        <v>0.15827608758695422</v>
      </c>
      <c r="P163" s="98">
        <v>0.28510413315492633</v>
      </c>
      <c r="Q163" s="98">
        <v>0.19370808308952478</v>
      </c>
      <c r="R163" s="98">
        <v>0.17329388413679581</v>
      </c>
      <c r="S163" s="98">
        <v>0.1493712054766789</v>
      </c>
      <c r="T163" s="98">
        <v>0.21948522884437471</v>
      </c>
      <c r="U163" s="98">
        <v>0.19930046166713791</v>
      </c>
      <c r="V163" s="98">
        <v>0.21104074759677577</v>
      </c>
      <c r="W163" s="98">
        <v>0.41000187776642971</v>
      </c>
      <c r="X163" s="98">
        <v>0.2509714362343814</v>
      </c>
      <c r="Y163" s="98">
        <v>0.46854653064490909</v>
      </c>
      <c r="DA163" s="63" t="s">
        <v>2122</v>
      </c>
    </row>
    <row r="164" spans="1:105" ht="12" customHeight="1" x14ac:dyDescent="0.25">
      <c r="A164" s="100" t="s">
        <v>211</v>
      </c>
      <c r="B164" s="101">
        <v>5.2939420429348315E-2</v>
      </c>
      <c r="C164" s="101">
        <v>4.956726006968995E-2</v>
      </c>
      <c r="D164" s="101">
        <v>5.5999493863686307E-2</v>
      </c>
      <c r="E164" s="101">
        <v>4.3235587439041018E-2</v>
      </c>
      <c r="F164" s="101">
        <v>6.8249223541755971E-2</v>
      </c>
      <c r="G164" s="101">
        <v>7.4318652083728731E-2</v>
      </c>
      <c r="H164" s="101">
        <v>8.5660469294047095E-2</v>
      </c>
      <c r="I164" s="101">
        <v>8.8958824565209482E-2</v>
      </c>
      <c r="J164" s="101">
        <v>0.14538136592661982</v>
      </c>
      <c r="K164" s="101">
        <v>0.15068622250504213</v>
      </c>
      <c r="L164" s="101">
        <v>0.1389814644995247</v>
      </c>
      <c r="M164" s="101">
        <v>0.22529800297620955</v>
      </c>
      <c r="N164" s="101">
        <v>0.14473331187914493</v>
      </c>
      <c r="O164" s="101">
        <v>0.15827608758695422</v>
      </c>
      <c r="P164" s="101">
        <v>0.28510413315492633</v>
      </c>
      <c r="Q164" s="101">
        <v>0.19370808308952478</v>
      </c>
      <c r="R164" s="101">
        <v>0.17329388413679581</v>
      </c>
      <c r="S164" s="101">
        <v>0.1493712054766789</v>
      </c>
      <c r="T164" s="101">
        <v>0.21948522884437471</v>
      </c>
      <c r="U164" s="101">
        <v>0.19930046166713791</v>
      </c>
      <c r="V164" s="101">
        <v>0.21104074759677577</v>
      </c>
      <c r="W164" s="101">
        <v>0.41000187776642971</v>
      </c>
      <c r="X164" s="101">
        <v>0.2509714362343814</v>
      </c>
      <c r="Y164" s="101">
        <v>0.46854653064490909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434.70166760514371</v>
      </c>
      <c r="C170" s="122">
        <v>400.70997150513574</v>
      </c>
      <c r="D170" s="122">
        <v>357.87584357052128</v>
      </c>
      <c r="E170" s="122">
        <v>301.24566720179195</v>
      </c>
      <c r="F170" s="122">
        <v>293.49929328471137</v>
      </c>
      <c r="G170" s="122">
        <v>234.16123369944671</v>
      </c>
      <c r="H170" s="122">
        <v>187.33779757548302</v>
      </c>
      <c r="I170" s="122">
        <v>139.95795036406452</v>
      </c>
      <c r="J170" s="122">
        <v>120.84881723243633</v>
      </c>
      <c r="K170" s="122">
        <v>106.2740877992287</v>
      </c>
      <c r="L170" s="122">
        <v>93.573975591823796</v>
      </c>
      <c r="M170" s="122">
        <v>91.122872913069187</v>
      </c>
      <c r="N170" s="122">
        <v>75.071919246521617</v>
      </c>
      <c r="O170" s="122">
        <v>73.085184211891246</v>
      </c>
      <c r="P170" s="122">
        <v>69.818762360427897</v>
      </c>
      <c r="Q170" s="122">
        <v>62.057092752579031</v>
      </c>
      <c r="R170" s="122">
        <v>59.095023635633389</v>
      </c>
      <c r="S170" s="122">
        <v>54.980407060696258</v>
      </c>
      <c r="T170" s="122">
        <v>52.87218094160238</v>
      </c>
      <c r="U170" s="122">
        <v>45.531608250136486</v>
      </c>
      <c r="V170" s="122">
        <v>40.321166956372046</v>
      </c>
      <c r="W170" s="122">
        <v>32.951727143021138</v>
      </c>
      <c r="X170" s="122">
        <v>25.856215283482388</v>
      </c>
      <c r="Y170" s="122">
        <v>23.892677336040617</v>
      </c>
      <c r="DA170" s="130" t="s">
        <v>2129</v>
      </c>
    </row>
    <row r="171" spans="1:105" ht="12" customHeight="1" x14ac:dyDescent="0.25">
      <c r="A171" s="97" t="s">
        <v>50</v>
      </c>
      <c r="B171" s="98">
        <v>434.70166760514371</v>
      </c>
      <c r="C171" s="98">
        <v>400.70997150513574</v>
      </c>
      <c r="D171" s="98">
        <v>357.87584357052128</v>
      </c>
      <c r="E171" s="98">
        <v>301.24566720179195</v>
      </c>
      <c r="F171" s="98">
        <v>293.49929328471137</v>
      </c>
      <c r="G171" s="98">
        <v>234.16123369944671</v>
      </c>
      <c r="H171" s="98">
        <v>187.33779757548302</v>
      </c>
      <c r="I171" s="98">
        <v>139.95795036406452</v>
      </c>
      <c r="J171" s="98">
        <v>120.84881723243633</v>
      </c>
      <c r="K171" s="98">
        <v>106.2740877992287</v>
      </c>
      <c r="L171" s="98">
        <v>93.573975591823796</v>
      </c>
      <c r="M171" s="98">
        <v>91.122872913069187</v>
      </c>
      <c r="N171" s="98">
        <v>75.071919246521617</v>
      </c>
      <c r="O171" s="98">
        <v>73.085184211891246</v>
      </c>
      <c r="P171" s="98">
        <v>69.818762360427897</v>
      </c>
      <c r="Q171" s="98">
        <v>62.057092752579031</v>
      </c>
      <c r="R171" s="98">
        <v>59.095023635633389</v>
      </c>
      <c r="S171" s="98">
        <v>54.980407060696258</v>
      </c>
      <c r="T171" s="98">
        <v>52.87218094160238</v>
      </c>
      <c r="U171" s="98">
        <v>45.531608250136486</v>
      </c>
      <c r="V171" s="98">
        <v>40.321166956372046</v>
      </c>
      <c r="W171" s="98">
        <v>32.951727143021138</v>
      </c>
      <c r="X171" s="98">
        <v>25.856215283482388</v>
      </c>
      <c r="Y171" s="98">
        <v>23.892677336040617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12972.61193071349</v>
      </c>
      <c r="C174" s="117">
        <f t="shared" si="87"/>
        <v>14520.664422761998</v>
      </c>
      <c r="D174" s="117">
        <f t="shared" si="87"/>
        <v>14419.660102860254</v>
      </c>
      <c r="E174" s="117">
        <f t="shared" si="87"/>
        <v>13982.566091510924</v>
      </c>
      <c r="F174" s="117">
        <f t="shared" si="87"/>
        <v>15867.694229258976</v>
      </c>
      <c r="G174" s="117">
        <f t="shared" si="87"/>
        <v>17004.418110424376</v>
      </c>
      <c r="H174" s="117">
        <f t="shared" si="87"/>
        <v>16618.061548481845</v>
      </c>
      <c r="I174" s="117">
        <f t="shared" si="87"/>
        <v>15166.825567013382</v>
      </c>
      <c r="J174" s="117">
        <f t="shared" si="87"/>
        <v>16308.43565464639</v>
      </c>
      <c r="K174" s="117">
        <f t="shared" si="87"/>
        <v>17351.960102626857</v>
      </c>
      <c r="L174" s="117">
        <f t="shared" si="87"/>
        <v>15783.466489356</v>
      </c>
      <c r="M174" s="117">
        <f t="shared" si="87"/>
        <v>15643.226777748161</v>
      </c>
      <c r="N174" s="117">
        <f t="shared" si="87"/>
        <v>14906.73520995338</v>
      </c>
      <c r="O174" s="117">
        <f t="shared" si="87"/>
        <v>14768.625838704718</v>
      </c>
      <c r="P174" s="117">
        <f t="shared" si="87"/>
        <v>12280.452850860309</v>
      </c>
      <c r="Q174" s="117">
        <f t="shared" si="87"/>
        <v>14395.632193810688</v>
      </c>
      <c r="R174" s="117">
        <f t="shared" ref="R174:V174" si="88">R175+R178+R180+R189</f>
        <v>14215.791617623421</v>
      </c>
      <c r="S174" s="117">
        <f t="shared" si="88"/>
        <v>12963.049891137269</v>
      </c>
      <c r="T174" s="117">
        <f t="shared" si="88"/>
        <v>15389.463002962848</v>
      </c>
      <c r="U174" s="117">
        <f t="shared" si="88"/>
        <v>13806.808683501</v>
      </c>
      <c r="V174" s="117">
        <f t="shared" si="88"/>
        <v>13839.879512336121</v>
      </c>
      <c r="W174" s="117">
        <f t="shared" ref="W174:Y174" si="89">W175+W178+W180+W189</f>
        <v>14921.453232546528</v>
      </c>
      <c r="X174" s="117">
        <f t="shared" si="89"/>
        <v>14024.11898354941</v>
      </c>
      <c r="Y174" s="117">
        <f t="shared" si="89"/>
        <v>12758.982137051227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9915.4079703226944</v>
      </c>
      <c r="C175" s="122">
        <f t="shared" si="90"/>
        <v>11464.985312712406</v>
      </c>
      <c r="D175" s="122">
        <f t="shared" si="90"/>
        <v>11311.730988374729</v>
      </c>
      <c r="E175" s="122">
        <f t="shared" si="90"/>
        <v>11015.775458505675</v>
      </c>
      <c r="F175" s="122">
        <f t="shared" si="90"/>
        <v>12623.041817954656</v>
      </c>
      <c r="G175" s="122">
        <f t="shared" si="90"/>
        <v>13987.462430482241</v>
      </c>
      <c r="H175" s="122">
        <f t="shared" si="90"/>
        <v>13587.480363865787</v>
      </c>
      <c r="I175" s="122">
        <f t="shared" si="90"/>
        <v>12453.497758442576</v>
      </c>
      <c r="J175" s="122">
        <f t="shared" si="90"/>
        <v>13655.107141800889</v>
      </c>
      <c r="K175" s="122">
        <f t="shared" si="90"/>
        <v>14634.073050222521</v>
      </c>
      <c r="L175" s="122">
        <f t="shared" si="90"/>
        <v>13253.727068559592</v>
      </c>
      <c r="M175" s="122">
        <f t="shared" si="90"/>
        <v>12806.869682145149</v>
      </c>
      <c r="N175" s="122">
        <f t="shared" si="90"/>
        <v>12327.465916771094</v>
      </c>
      <c r="O175" s="122">
        <f t="shared" si="90"/>
        <v>12252.233298921888</v>
      </c>
      <c r="P175" s="122">
        <f t="shared" si="90"/>
        <v>9827.7827123842126</v>
      </c>
      <c r="Q175" s="122">
        <f t="shared" si="90"/>
        <v>11861.647819606764</v>
      </c>
      <c r="R175" s="122">
        <f t="shared" ref="R175:V175" si="91">SUM(R176:R177)</f>
        <v>11751.060996089629</v>
      </c>
      <c r="S175" s="122">
        <f t="shared" si="91"/>
        <v>10514.61197624779</v>
      </c>
      <c r="T175" s="122">
        <f t="shared" si="91"/>
        <v>12669.902078825056</v>
      </c>
      <c r="U175" s="122">
        <f t="shared" si="91"/>
        <v>11343.33793181004</v>
      </c>
      <c r="V175" s="122">
        <f t="shared" si="91"/>
        <v>11409.104517092992</v>
      </c>
      <c r="W175" s="122">
        <f t="shared" ref="W175:Y175" si="92">SUM(W176:W177)</f>
        <v>12701.359324786958</v>
      </c>
      <c r="X175" s="122">
        <f t="shared" si="92"/>
        <v>12259.140848576393</v>
      </c>
      <c r="Y175" s="122">
        <f t="shared" si="92"/>
        <v>11056.421206337045</v>
      </c>
      <c r="DA175" s="130" t="s">
        <v>2283</v>
      </c>
    </row>
    <row r="176" spans="1:105" ht="12" customHeight="1" x14ac:dyDescent="0.25">
      <c r="A176" s="97" t="s">
        <v>211</v>
      </c>
      <c r="B176" s="98">
        <v>9803.5426478792688</v>
      </c>
      <c r="C176" s="98">
        <v>11338.445998089754</v>
      </c>
      <c r="D176" s="98">
        <v>11188.34027744115</v>
      </c>
      <c r="E176" s="98">
        <v>10907.290433410508</v>
      </c>
      <c r="F176" s="98">
        <v>12491.4272756645</v>
      </c>
      <c r="G176" s="98">
        <v>13843.608200417888</v>
      </c>
      <c r="H176" s="98">
        <v>13451.926678174386</v>
      </c>
      <c r="I176" s="98">
        <v>12333.336621162121</v>
      </c>
      <c r="J176" s="98">
        <v>13529.164719609085</v>
      </c>
      <c r="K176" s="98">
        <v>14498.762686708478</v>
      </c>
      <c r="L176" s="98">
        <v>13123.945128612422</v>
      </c>
      <c r="M176" s="98">
        <v>12675.15301806581</v>
      </c>
      <c r="N176" s="98">
        <v>12202.159533384272</v>
      </c>
      <c r="O176" s="98">
        <v>12109.895182894046</v>
      </c>
      <c r="P176" s="98">
        <v>9710.2900716001441</v>
      </c>
      <c r="Q176" s="98">
        <v>11733.492654673055</v>
      </c>
      <c r="R176" s="98">
        <v>11623.998179458726</v>
      </c>
      <c r="S176" s="98">
        <v>10401.136802060379</v>
      </c>
      <c r="T176" s="98">
        <v>12534.555232526296</v>
      </c>
      <c r="U176" s="98">
        <v>11221.41978408903</v>
      </c>
      <c r="V176" s="98">
        <v>11287.087781838407</v>
      </c>
      <c r="W176" s="98">
        <v>12528.424453175005</v>
      </c>
      <c r="X176" s="98">
        <v>12086.100710166458</v>
      </c>
      <c r="Y176" s="98">
        <v>10907.56947237991</v>
      </c>
      <c r="DA176" s="63" t="s">
        <v>2284</v>
      </c>
    </row>
    <row r="177" spans="1:105" ht="12" customHeight="1" x14ac:dyDescent="0.25">
      <c r="A177" s="97" t="s">
        <v>53</v>
      </c>
      <c r="B177" s="98">
        <v>111.8653224434255</v>
      </c>
      <c r="C177" s="98">
        <v>126.53931462265197</v>
      </c>
      <c r="D177" s="98">
        <v>123.39071093357967</v>
      </c>
      <c r="E177" s="98">
        <v>108.48502509516804</v>
      </c>
      <c r="F177" s="98">
        <v>131.61454229015527</v>
      </c>
      <c r="G177" s="98">
        <v>143.85423006435215</v>
      </c>
      <c r="H177" s="98">
        <v>135.55368569139958</v>
      </c>
      <c r="I177" s="98">
        <v>120.16113728045491</v>
      </c>
      <c r="J177" s="98">
        <v>125.94242219180322</v>
      </c>
      <c r="K177" s="98">
        <v>135.31036351404359</v>
      </c>
      <c r="L177" s="98">
        <v>129.78193994717017</v>
      </c>
      <c r="M177" s="98">
        <v>131.71666407933881</v>
      </c>
      <c r="N177" s="98">
        <v>125.30638338682152</v>
      </c>
      <c r="O177" s="98">
        <v>142.33811602784218</v>
      </c>
      <c r="P177" s="98">
        <v>117.49264078406785</v>
      </c>
      <c r="Q177" s="98">
        <v>128.15516493370873</v>
      </c>
      <c r="R177" s="98">
        <v>127.06281663090333</v>
      </c>
      <c r="S177" s="98">
        <v>113.47517418741086</v>
      </c>
      <c r="T177" s="98">
        <v>135.34684629875991</v>
      </c>
      <c r="U177" s="98">
        <v>121.91814772101009</v>
      </c>
      <c r="V177" s="98">
        <v>122.01673525458583</v>
      </c>
      <c r="W177" s="98">
        <v>172.93487161195364</v>
      </c>
      <c r="X177" s="98">
        <v>173.04013840993545</v>
      </c>
      <c r="Y177" s="98">
        <v>148.85173395713605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31.626370887678206</v>
      </c>
      <c r="C178" s="122">
        <f t="shared" si="93"/>
        <v>39.950117526921325</v>
      </c>
      <c r="D178" s="122">
        <f t="shared" si="93"/>
        <v>33.566590585534144</v>
      </c>
      <c r="E178" s="122">
        <f t="shared" si="93"/>
        <v>99.211905065277634</v>
      </c>
      <c r="F178" s="122">
        <f t="shared" si="93"/>
        <v>35.713025088886816</v>
      </c>
      <c r="G178" s="122">
        <f t="shared" si="93"/>
        <v>34.291354359099685</v>
      </c>
      <c r="H178" s="122">
        <f t="shared" si="93"/>
        <v>37.584516269665848</v>
      </c>
      <c r="I178" s="122">
        <f t="shared" si="93"/>
        <v>33.268652710758595</v>
      </c>
      <c r="J178" s="122">
        <f t="shared" si="93"/>
        <v>40.173259960305494</v>
      </c>
      <c r="K178" s="122">
        <f t="shared" si="93"/>
        <v>42.250331917871655</v>
      </c>
      <c r="L178" s="122">
        <f t="shared" si="93"/>
        <v>43.270371216946728</v>
      </c>
      <c r="M178" s="122">
        <f t="shared" si="93"/>
        <v>60.394135983275717</v>
      </c>
      <c r="N178" s="122">
        <f t="shared" si="93"/>
        <v>131.41811078563168</v>
      </c>
      <c r="O178" s="122">
        <f t="shared" si="93"/>
        <v>78.222879215231728</v>
      </c>
      <c r="P178" s="122">
        <f t="shared" si="93"/>
        <v>67.437208680352654</v>
      </c>
      <c r="Q178" s="122">
        <f t="shared" si="93"/>
        <v>144.7053563171531</v>
      </c>
      <c r="R178" s="122">
        <f t="shared" si="93"/>
        <v>106.31313303315321</v>
      </c>
      <c r="S178" s="122">
        <f t="shared" si="93"/>
        <v>153.51029534589799</v>
      </c>
      <c r="T178" s="122">
        <f t="shared" si="93"/>
        <v>107.31522502199637</v>
      </c>
      <c r="U178" s="122">
        <f t="shared" si="93"/>
        <v>125.47251546804648</v>
      </c>
      <c r="V178" s="122">
        <f t="shared" si="93"/>
        <v>91.36673608061767</v>
      </c>
      <c r="W178" s="122">
        <f t="shared" si="93"/>
        <v>87.332144502519839</v>
      </c>
      <c r="X178" s="122">
        <f t="shared" si="93"/>
        <v>133.54369026168916</v>
      </c>
      <c r="Y178" s="122">
        <f t="shared" si="93"/>
        <v>115.71140884521226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31.626370887678206</v>
      </c>
      <c r="C179" s="98">
        <f>RES_hhdet_fech!C48</f>
        <v>39.950117526921325</v>
      </c>
      <c r="D179" s="98">
        <f>RES_hhdet_fech!D48</f>
        <v>33.566590585534144</v>
      </c>
      <c r="E179" s="98">
        <f>RES_hhdet_fech!E48</f>
        <v>99.211905065277634</v>
      </c>
      <c r="F179" s="98">
        <f>RES_hhdet_fech!F48</f>
        <v>35.713025088886816</v>
      </c>
      <c r="G179" s="98">
        <f>RES_hhdet_fech!G48</f>
        <v>34.291354359099685</v>
      </c>
      <c r="H179" s="98">
        <f>RES_hhdet_fech!H48</f>
        <v>37.584516269665848</v>
      </c>
      <c r="I179" s="98">
        <f>RES_hhdet_fech!I48</f>
        <v>33.268652710758595</v>
      </c>
      <c r="J179" s="98">
        <f>RES_hhdet_fech!J48</f>
        <v>40.173259960305494</v>
      </c>
      <c r="K179" s="98">
        <f>RES_hhdet_fech!K48</f>
        <v>42.250331917871655</v>
      </c>
      <c r="L179" s="98">
        <f>RES_hhdet_fech!L48</f>
        <v>43.270371216946728</v>
      </c>
      <c r="M179" s="98">
        <f>RES_hhdet_fech!M48</f>
        <v>60.394135983275717</v>
      </c>
      <c r="N179" s="98">
        <f>RES_hhdet_fech!N48</f>
        <v>131.41811078563168</v>
      </c>
      <c r="O179" s="98">
        <f>RES_hhdet_fech!O48</f>
        <v>78.222879215231728</v>
      </c>
      <c r="P179" s="98">
        <f>RES_hhdet_fech!P48</f>
        <v>67.437208680352654</v>
      </c>
      <c r="Q179" s="98">
        <f>RES_hhdet_fech!Q48</f>
        <v>144.7053563171531</v>
      </c>
      <c r="R179" s="98">
        <f>RES_hhdet_fech!R48</f>
        <v>106.31313303315321</v>
      </c>
      <c r="S179" s="98">
        <f>RES_hhdet_fech!S48</f>
        <v>153.51029534589799</v>
      </c>
      <c r="T179" s="98">
        <f>RES_hhdet_fech!T48</f>
        <v>107.31522502199637</v>
      </c>
      <c r="U179" s="98">
        <f>RES_hhdet_fech!U48</f>
        <v>125.47251546804648</v>
      </c>
      <c r="V179" s="98">
        <f>RES_hhdet_fech!V48</f>
        <v>91.36673608061767</v>
      </c>
      <c r="W179" s="98">
        <f>RES_hhdet_fech!W48</f>
        <v>87.332144502519839</v>
      </c>
      <c r="X179" s="98">
        <f>RES_hhdet_fech!X48</f>
        <v>133.54369026168916</v>
      </c>
      <c r="Y179" s="98">
        <f>RES_hhdet_fech!Y48</f>
        <v>115.71140884521226</v>
      </c>
      <c r="DA179" s="63" t="s">
        <v>2287</v>
      </c>
    </row>
    <row r="180" spans="1:105" ht="12" customHeight="1" x14ac:dyDescent="0.25">
      <c r="A180" s="121" t="s">
        <v>55</v>
      </c>
      <c r="B180" s="122">
        <v>2135.3173052662078</v>
      </c>
      <c r="C180" s="122">
        <v>2115.1930673251372</v>
      </c>
      <c r="D180" s="122">
        <v>2166.1192483611089</v>
      </c>
      <c r="E180" s="122">
        <v>2016.0112063395873</v>
      </c>
      <c r="F180" s="122">
        <v>2236.7797792337046</v>
      </c>
      <c r="G180" s="122">
        <v>2151.676933247566</v>
      </c>
      <c r="H180" s="122">
        <v>2147.6544872958034</v>
      </c>
      <c r="I180" s="122">
        <v>1913.7262125810037</v>
      </c>
      <c r="J180" s="122">
        <v>1907.0612852592178</v>
      </c>
      <c r="K180" s="122">
        <v>1980.6173863798908</v>
      </c>
      <c r="L180" s="122">
        <v>1827.8026942858428</v>
      </c>
      <c r="M180" s="122">
        <v>2112.5665297362598</v>
      </c>
      <c r="N180" s="122">
        <v>1873.5060232212618</v>
      </c>
      <c r="O180" s="122">
        <v>1819.5010443018562</v>
      </c>
      <c r="P180" s="122">
        <v>1820.2885270878221</v>
      </c>
      <c r="Q180" s="122">
        <v>1807.366170208398</v>
      </c>
      <c r="R180" s="122">
        <v>1771.0189593830032</v>
      </c>
      <c r="S180" s="122">
        <v>1628.778924365088</v>
      </c>
      <c r="T180" s="122">
        <v>1945.743728449552</v>
      </c>
      <c r="U180" s="122">
        <v>1678.9071207058087</v>
      </c>
      <c r="V180" s="122">
        <v>1669.105160799653</v>
      </c>
      <c r="W180" s="122">
        <v>1505.9998611766682</v>
      </c>
      <c r="X180" s="122">
        <v>1124.6482606409684</v>
      </c>
      <c r="Y180" s="122">
        <v>1072.7500668048729</v>
      </c>
      <c r="DA180" s="130" t="s">
        <v>2288</v>
      </c>
    </row>
    <row r="181" spans="1:105" ht="12" customHeight="1" x14ac:dyDescent="0.25">
      <c r="A181" s="97" t="s">
        <v>138</v>
      </c>
      <c r="B181" s="98">
        <v>2367.920387120902</v>
      </c>
      <c r="C181" s="98">
        <v>2379.3145437824951</v>
      </c>
      <c r="D181" s="98">
        <v>2380.645086696255</v>
      </c>
      <c r="E181" s="98">
        <v>2168.6776637496719</v>
      </c>
      <c r="F181" s="98">
        <v>2444.7837277489903</v>
      </c>
      <c r="G181" s="98">
        <v>2340.7166502811388</v>
      </c>
      <c r="H181" s="98">
        <v>2337.465969394872</v>
      </c>
      <c r="I181" s="98">
        <v>2021.5946458159349</v>
      </c>
      <c r="J181" s="98">
        <v>2005.3708355467727</v>
      </c>
      <c r="K181" s="98">
        <v>2119.2723982038724</v>
      </c>
      <c r="L181" s="98">
        <v>1910.6773307153442</v>
      </c>
      <c r="M181" s="98">
        <v>2292.7557633993779</v>
      </c>
      <c r="N181" s="98">
        <v>2006.5328338037332</v>
      </c>
      <c r="O181" s="98">
        <v>1966.6235795828652</v>
      </c>
      <c r="P181" s="98">
        <v>1936.0750619290679</v>
      </c>
      <c r="Q181" s="98">
        <v>1939.0601220311564</v>
      </c>
      <c r="R181" s="98">
        <v>1870.1751424425267</v>
      </c>
      <c r="S181" s="98">
        <v>1657.2085252214797</v>
      </c>
      <c r="T181" s="98">
        <v>2082.575736810114</v>
      </c>
      <c r="U181" s="98">
        <v>1736.5378167142655</v>
      </c>
      <c r="V181" s="98">
        <v>1715.3823178191776</v>
      </c>
      <c r="W181" s="98">
        <v>1539.2934089691448</v>
      </c>
      <c r="X181" s="98">
        <v>1139.2330307548991</v>
      </c>
      <c r="Y181" s="98">
        <v>1082.1116567067368</v>
      </c>
      <c r="DA181" s="63" t="s">
        <v>2289</v>
      </c>
    </row>
    <row r="182" spans="1:105" ht="12" customHeight="1" x14ac:dyDescent="0.25">
      <c r="A182" s="97" t="s">
        <v>137</v>
      </c>
      <c r="B182" s="98">
        <v>1417.594488261024</v>
      </c>
      <c r="C182" s="98">
        <v>1396.1796030284802</v>
      </c>
      <c r="D182" s="98">
        <v>1427.6091850928944</v>
      </c>
      <c r="E182" s="98">
        <v>1267.8536856540823</v>
      </c>
      <c r="F182" s="98">
        <v>1474.7460674148297</v>
      </c>
      <c r="G182" s="98">
        <v>1375.4869424151473</v>
      </c>
      <c r="H182" s="98">
        <v>1371.4239896627323</v>
      </c>
      <c r="I182" s="98">
        <v>1176.1896862642263</v>
      </c>
      <c r="J182" s="98">
        <v>1205.8707721625265</v>
      </c>
      <c r="K182" s="98">
        <v>1248.1811068277764</v>
      </c>
      <c r="L182" s="98">
        <v>1130.020683497519</v>
      </c>
      <c r="M182" s="98">
        <v>1414.8250555797486</v>
      </c>
      <c r="N182" s="98">
        <v>1227.5020483093938</v>
      </c>
      <c r="O182" s="98">
        <v>1234.3763988661199</v>
      </c>
      <c r="P182" s="98">
        <v>1286.034714716912</v>
      </c>
      <c r="Q182" s="98">
        <v>1241.2036925524528</v>
      </c>
      <c r="R182" s="98">
        <v>1209.4913100007791</v>
      </c>
      <c r="S182" s="98">
        <v>1101.1784977482678</v>
      </c>
      <c r="T182" s="98">
        <v>1372.3398385783339</v>
      </c>
      <c r="U182" s="98">
        <v>1174.0780727583813</v>
      </c>
      <c r="V182" s="98">
        <v>1180.8633127969365</v>
      </c>
      <c r="W182" s="98">
        <v>1081.2887167224646</v>
      </c>
      <c r="X182" s="98">
        <v>767.72851144378694</v>
      </c>
      <c r="Y182" s="98">
        <v>763.02547947004189</v>
      </c>
      <c r="DA182" s="63" t="s">
        <v>2290</v>
      </c>
    </row>
    <row r="183" spans="1:105" ht="12" customHeight="1" x14ac:dyDescent="0.25">
      <c r="A183" s="100" t="s">
        <v>211</v>
      </c>
      <c r="B183" s="101">
        <v>434.93678045003179</v>
      </c>
      <c r="C183" s="101">
        <v>378.19114601843575</v>
      </c>
      <c r="D183" s="101">
        <v>441.59372810392586</v>
      </c>
      <c r="E183" s="101">
        <v>335.10340538989601</v>
      </c>
      <c r="F183" s="101">
        <v>466.65555269281009</v>
      </c>
      <c r="G183" s="101">
        <v>369.59830214040568</v>
      </c>
      <c r="H183" s="101">
        <v>358.72671019027911</v>
      </c>
      <c r="I183" s="101">
        <v>285.30404888710632</v>
      </c>
      <c r="J183" s="101">
        <v>356.86340158116315</v>
      </c>
      <c r="K183" s="101">
        <v>300.51280989197642</v>
      </c>
      <c r="L183" s="101">
        <v>256.84156703493386</v>
      </c>
      <c r="M183" s="101">
        <v>391.10891167724986</v>
      </c>
      <c r="N183" s="101">
        <v>252.37042608712332</v>
      </c>
      <c r="O183" s="101">
        <v>235.64121705512028</v>
      </c>
      <c r="P183" s="101">
        <v>386.70022653504373</v>
      </c>
      <c r="Q183" s="101">
        <v>249.61992701451393</v>
      </c>
      <c r="R183" s="101">
        <v>230.12218383546434</v>
      </c>
      <c r="S183" s="101">
        <v>223.26835196914274</v>
      </c>
      <c r="T183" s="101">
        <v>255.37800795922067</v>
      </c>
      <c r="U183" s="101">
        <v>251.82621794749394</v>
      </c>
      <c r="V183" s="101">
        <v>274.43236915199384</v>
      </c>
      <c r="W183" s="101">
        <v>307.78340294099593</v>
      </c>
      <c r="X183" s="101">
        <v>99.976364690059242</v>
      </c>
      <c r="Y183" s="101">
        <v>196.11232270742306</v>
      </c>
      <c r="DA183" s="131" t="s">
        <v>2291</v>
      </c>
    </row>
    <row r="184" spans="1:105" ht="12" customHeight="1" x14ac:dyDescent="0.25">
      <c r="A184" s="103" t="s">
        <v>52</v>
      </c>
      <c r="B184" s="104">
        <v>982.65770781099229</v>
      </c>
      <c r="C184" s="104">
        <v>1017.9884570100442</v>
      </c>
      <c r="D184" s="104">
        <v>986.01545698896848</v>
      </c>
      <c r="E184" s="104">
        <v>932.75028026418636</v>
      </c>
      <c r="F184" s="104">
        <v>1008.0905147220195</v>
      </c>
      <c r="G184" s="104">
        <v>1005.8886402747415</v>
      </c>
      <c r="H184" s="104">
        <v>1012.6972794724534</v>
      </c>
      <c r="I184" s="104">
        <v>890.88563737712036</v>
      </c>
      <c r="J184" s="104">
        <v>849.00737058136303</v>
      </c>
      <c r="K184" s="104">
        <v>947.66829693579973</v>
      </c>
      <c r="L184" s="104">
        <v>873.17911646258517</v>
      </c>
      <c r="M184" s="104">
        <v>1023.7161439024986</v>
      </c>
      <c r="N184" s="104">
        <v>975.13162222227061</v>
      </c>
      <c r="O184" s="104">
        <v>998.73518181099951</v>
      </c>
      <c r="P184" s="104">
        <v>899.33448818186821</v>
      </c>
      <c r="Q184" s="104">
        <v>991.58376553793903</v>
      </c>
      <c r="R184" s="104">
        <v>979.3691261653147</v>
      </c>
      <c r="S184" s="104">
        <v>877.91014577912529</v>
      </c>
      <c r="T184" s="104">
        <v>1116.9618306191135</v>
      </c>
      <c r="U184" s="104">
        <v>922.25185481088727</v>
      </c>
      <c r="V184" s="104">
        <v>906.43094364494266</v>
      </c>
      <c r="W184" s="104">
        <v>773.50531378146866</v>
      </c>
      <c r="X184" s="104">
        <v>667.75214675372774</v>
      </c>
      <c r="Y184" s="104">
        <v>566.91315676261888</v>
      </c>
      <c r="DA184" s="132" t="s">
        <v>2292</v>
      </c>
    </row>
    <row r="185" spans="1:105" ht="12" customHeight="1" x14ac:dyDescent="0.25">
      <c r="A185" s="106" t="s">
        <v>122</v>
      </c>
      <c r="B185" s="101">
        <v>1877.0737031887686</v>
      </c>
      <c r="C185" s="101">
        <v>1829.6287019155375</v>
      </c>
      <c r="D185" s="101">
        <v>1919.9383553577245</v>
      </c>
      <c r="E185" s="101">
        <v>1812.5080140371181</v>
      </c>
      <c r="F185" s="101">
        <v>1906.4334995672173</v>
      </c>
      <c r="G185" s="101">
        <v>1816.3333749650981</v>
      </c>
      <c r="H185" s="101">
        <v>1771.7219549868091</v>
      </c>
      <c r="I185" s="101">
        <v>1659.5333260825264</v>
      </c>
      <c r="J185" s="101">
        <v>1624.8745825358071</v>
      </c>
      <c r="K185" s="101">
        <v>1601.4262799544913</v>
      </c>
      <c r="L185" s="101">
        <v>1707.4434090179493</v>
      </c>
      <c r="M185" s="101">
        <v>1830.9431707825111</v>
      </c>
      <c r="N185" s="101">
        <v>1721.4222844151216</v>
      </c>
      <c r="O185" s="101">
        <v>1646.2623774211324</v>
      </c>
      <c r="P185" s="101">
        <v>1680.3424806631633</v>
      </c>
      <c r="Q185" s="101">
        <v>1618.8729946725971</v>
      </c>
      <c r="R185" s="101">
        <v>1634.9432090864134</v>
      </c>
      <c r="S185" s="101">
        <v>1652.7868373894853</v>
      </c>
      <c r="T185" s="101">
        <v>1619.4438158852925</v>
      </c>
      <c r="U185" s="101">
        <v>1588.417279270979</v>
      </c>
      <c r="V185" s="101">
        <v>1567.2394612832582</v>
      </c>
      <c r="W185" s="101">
        <v>1312.015894305727</v>
      </c>
      <c r="X185" s="101">
        <v>878.09090467944122</v>
      </c>
      <c r="Y185" s="101">
        <v>1001.8056060654291</v>
      </c>
      <c r="DA185" s="131" t="s">
        <v>2293</v>
      </c>
    </row>
    <row r="186" spans="1:105" ht="12" customHeight="1" x14ac:dyDescent="0.25">
      <c r="A186" s="107" t="s">
        <v>121</v>
      </c>
      <c r="B186" s="104">
        <v>1319.9095377822862</v>
      </c>
      <c r="C186" s="104">
        <v>1274.1106249798397</v>
      </c>
      <c r="D186" s="104">
        <v>1356.9392579721625</v>
      </c>
      <c r="E186" s="104">
        <v>1262.2549459425584</v>
      </c>
      <c r="F186" s="104">
        <v>1356.158274899904</v>
      </c>
      <c r="G186" s="104">
        <v>1277.6452503447642</v>
      </c>
      <c r="H186" s="104">
        <v>1256.6091804139464</v>
      </c>
      <c r="I186" s="104">
        <v>1178.4716673232983</v>
      </c>
      <c r="J186" s="104">
        <v>1177.172537516974</v>
      </c>
      <c r="K186" s="104">
        <v>1137.3926016380094</v>
      </c>
      <c r="L186" s="104">
        <v>1207.8099955785942</v>
      </c>
      <c r="M186" s="104">
        <v>1324.9000375735388</v>
      </c>
      <c r="N186" s="104">
        <v>1226.407775641118</v>
      </c>
      <c r="O186" s="104">
        <v>1179.6710380168984</v>
      </c>
      <c r="P186" s="104">
        <v>1252.3448731506385</v>
      </c>
      <c r="Q186" s="104">
        <v>1169.4043815495918</v>
      </c>
      <c r="R186" s="104">
        <v>1180.0111317039436</v>
      </c>
      <c r="S186" s="104">
        <v>1201.9276760613964</v>
      </c>
      <c r="T186" s="104">
        <v>1191.664959889385</v>
      </c>
      <c r="U186" s="104">
        <v>1211.8128491969574</v>
      </c>
      <c r="V186" s="104">
        <v>1228.2716108587595</v>
      </c>
      <c r="W186" s="104">
        <v>1064.3163702741315</v>
      </c>
      <c r="X186" s="104">
        <v>720.42046854867885</v>
      </c>
      <c r="Y186" s="104">
        <v>819.1219390063967</v>
      </c>
      <c r="DA186" s="132" t="s">
        <v>2294</v>
      </c>
    </row>
    <row r="187" spans="1:105" ht="12" customHeight="1" x14ac:dyDescent="0.25">
      <c r="A187" s="108" t="s">
        <v>53</v>
      </c>
      <c r="B187" s="98">
        <v>344.80103028444165</v>
      </c>
      <c r="C187" s="98">
        <v>291.28509154981958</v>
      </c>
      <c r="D187" s="98">
        <v>357.45803372553542</v>
      </c>
      <c r="E187" s="98">
        <v>281.88965687925378</v>
      </c>
      <c r="F187" s="98">
        <v>367.82285086891471</v>
      </c>
      <c r="G187" s="98">
        <v>291.30258243570358</v>
      </c>
      <c r="H187" s="98">
        <v>278.06794388027038</v>
      </c>
      <c r="I187" s="98">
        <v>242.56049501483955</v>
      </c>
      <c r="J187" s="98">
        <v>301.18140491692787</v>
      </c>
      <c r="K187" s="98">
        <v>233.7469760829166</v>
      </c>
      <c r="L187" s="98">
        <v>235.94389246427522</v>
      </c>
      <c r="M187" s="98">
        <v>317.39330466302664</v>
      </c>
      <c r="N187" s="98">
        <v>216.1118154308823</v>
      </c>
      <c r="O187" s="98">
        <v>195.50768290699259</v>
      </c>
      <c r="P187" s="98">
        <v>340.99335818628134</v>
      </c>
      <c r="Q187" s="98">
        <v>211.7619941985983</v>
      </c>
      <c r="R187" s="98">
        <v>203.89670600123461</v>
      </c>
      <c r="S187" s="98">
        <v>225.9935049671881</v>
      </c>
      <c r="T187" s="98">
        <v>198.72045921099897</v>
      </c>
      <c r="U187" s="98">
        <v>233.57888102436175</v>
      </c>
      <c r="V187" s="98">
        <v>258.57482992726995</v>
      </c>
      <c r="W187" s="98">
        <v>263.51983871768329</v>
      </c>
      <c r="X187" s="98">
        <v>8.7725655484696823</v>
      </c>
      <c r="Y187" s="98">
        <v>177.40790090908197</v>
      </c>
      <c r="DA187" s="63" t="s">
        <v>2295</v>
      </c>
    </row>
    <row r="188" spans="1:105" ht="12" customHeight="1" x14ac:dyDescent="0.25">
      <c r="A188" s="108" t="s">
        <v>52</v>
      </c>
      <c r="B188" s="98">
        <v>975.10850749784424</v>
      </c>
      <c r="C188" s="98">
        <v>982.82553343002007</v>
      </c>
      <c r="D188" s="98">
        <v>999.48122424662688</v>
      </c>
      <c r="E188" s="98">
        <v>980.36528906330466</v>
      </c>
      <c r="F188" s="98">
        <v>988.33542403098943</v>
      </c>
      <c r="G188" s="98">
        <v>986.34266790906076</v>
      </c>
      <c r="H188" s="98">
        <v>978.54123653367583</v>
      </c>
      <c r="I188" s="98">
        <v>935.91117230845873</v>
      </c>
      <c r="J188" s="98">
        <v>875.99113260004617</v>
      </c>
      <c r="K188" s="98">
        <v>903.64562555509281</v>
      </c>
      <c r="L188" s="98">
        <v>971.86610311431889</v>
      </c>
      <c r="M188" s="98">
        <v>1007.5067329105121</v>
      </c>
      <c r="N188" s="98">
        <v>1010.2959602102355</v>
      </c>
      <c r="O188" s="98">
        <v>984.16335510990564</v>
      </c>
      <c r="P188" s="98">
        <v>911.35151496435731</v>
      </c>
      <c r="Q188" s="98">
        <v>957.64238735099354</v>
      </c>
      <c r="R188" s="98">
        <v>976.1144257027089</v>
      </c>
      <c r="S188" s="98">
        <v>975.9341710942083</v>
      </c>
      <c r="T188" s="98">
        <v>992.94450067838602</v>
      </c>
      <c r="U188" s="98">
        <v>978.2339681725955</v>
      </c>
      <c r="V188" s="98">
        <v>969.69678093148946</v>
      </c>
      <c r="W188" s="98">
        <v>800.79653155644814</v>
      </c>
      <c r="X188" s="98">
        <v>711.64790300020923</v>
      </c>
      <c r="Y188" s="98">
        <v>641.71403809731487</v>
      </c>
      <c r="DA188" s="63" t="s">
        <v>2296</v>
      </c>
    </row>
    <row r="189" spans="1:105" ht="12" customHeight="1" x14ac:dyDescent="0.25">
      <c r="A189" s="121" t="s">
        <v>54</v>
      </c>
      <c r="B189" s="122">
        <v>890.2602842369098</v>
      </c>
      <c r="C189" s="122">
        <v>900.5359251975342</v>
      </c>
      <c r="D189" s="122">
        <v>908.24327553888236</v>
      </c>
      <c r="E189" s="122">
        <v>851.56752160038116</v>
      </c>
      <c r="F189" s="122">
        <v>972.15960698172751</v>
      </c>
      <c r="G189" s="122">
        <v>830.98739233546678</v>
      </c>
      <c r="H189" s="122">
        <v>845.34218105058653</v>
      </c>
      <c r="I189" s="122">
        <v>766.33294327904434</v>
      </c>
      <c r="J189" s="122">
        <v>706.09396762597771</v>
      </c>
      <c r="K189" s="122">
        <v>695.01933410656966</v>
      </c>
      <c r="L189" s="122">
        <v>658.66635529361861</v>
      </c>
      <c r="M189" s="122">
        <v>663.39642988347737</v>
      </c>
      <c r="N189" s="122">
        <v>574.34515917539204</v>
      </c>
      <c r="O189" s="122">
        <v>618.66861626574234</v>
      </c>
      <c r="P189" s="122">
        <v>564.94440270792279</v>
      </c>
      <c r="Q189" s="122">
        <v>581.9128476783734</v>
      </c>
      <c r="R189" s="122">
        <v>587.39852911763546</v>
      </c>
      <c r="S189" s="122">
        <v>666.14869517849377</v>
      </c>
      <c r="T189" s="122">
        <v>666.50197066624492</v>
      </c>
      <c r="U189" s="122">
        <v>659.09111551710487</v>
      </c>
      <c r="V189" s="122">
        <v>670.30309836285971</v>
      </c>
      <c r="W189" s="122">
        <v>626.76190208038281</v>
      </c>
      <c r="X189" s="122">
        <v>506.78618407035987</v>
      </c>
      <c r="Y189" s="122">
        <v>514.0994550640977</v>
      </c>
      <c r="DA189" s="130" t="s">
        <v>2297</v>
      </c>
    </row>
    <row r="190" spans="1:105" ht="12" customHeight="1" x14ac:dyDescent="0.25">
      <c r="A190" s="97" t="s">
        <v>50</v>
      </c>
      <c r="B190" s="98">
        <v>1032.6353722495389</v>
      </c>
      <c r="C190" s="98">
        <v>1007.5795957206071</v>
      </c>
      <c r="D190" s="98">
        <v>1019.9638401511007</v>
      </c>
      <c r="E190" s="98">
        <v>993.66228193478958</v>
      </c>
      <c r="F190" s="98">
        <v>1066.8933675954243</v>
      </c>
      <c r="G190" s="98">
        <v>995.58593357715108</v>
      </c>
      <c r="H190" s="98">
        <v>949.12902015982002</v>
      </c>
      <c r="I190" s="98">
        <v>854.12509847310412</v>
      </c>
      <c r="J190" s="98">
        <v>829.87861772081067</v>
      </c>
      <c r="K190" s="98">
        <v>786.52828275975514</v>
      </c>
      <c r="L190" s="98">
        <v>765.21648874769255</v>
      </c>
      <c r="M190" s="98">
        <v>787.24287324523823</v>
      </c>
      <c r="N190" s="98">
        <v>674.26670504682545</v>
      </c>
      <c r="O190" s="98">
        <v>674.02220828171687</v>
      </c>
      <c r="P190" s="98">
        <v>692.69499258997769</v>
      </c>
      <c r="Q190" s="98">
        <v>666.75300558389426</v>
      </c>
      <c r="R190" s="98">
        <v>699.29394317613662</v>
      </c>
      <c r="S190" s="98">
        <v>763.78595477766498</v>
      </c>
      <c r="T190" s="98">
        <v>791.89518762553519</v>
      </c>
      <c r="U190" s="98">
        <v>792.1405573698479</v>
      </c>
      <c r="V190" s="98">
        <v>788.40354975096238</v>
      </c>
      <c r="W190" s="98">
        <v>737.32723872774261</v>
      </c>
      <c r="X190" s="98">
        <v>652.54343467637113</v>
      </c>
      <c r="Y190" s="98">
        <v>616.641649617148</v>
      </c>
      <c r="DA190" s="63" t="s">
        <v>2298</v>
      </c>
    </row>
    <row r="191" spans="1:105" ht="12" customHeight="1" x14ac:dyDescent="0.25">
      <c r="A191" s="109" t="s">
        <v>120</v>
      </c>
      <c r="B191" s="33">
        <v>797.71364293582053</v>
      </c>
      <c r="C191" s="33">
        <v>833.98420315012356</v>
      </c>
      <c r="D191" s="33">
        <v>839.74056228919017</v>
      </c>
      <c r="E191" s="33">
        <v>764.12539351770636</v>
      </c>
      <c r="F191" s="33">
        <v>914.03995107953131</v>
      </c>
      <c r="G191" s="33">
        <v>737.31821907846779</v>
      </c>
      <c r="H191" s="33">
        <v>792.38124975321762</v>
      </c>
      <c r="I191" s="33">
        <v>723.36365632653201</v>
      </c>
      <c r="J191" s="33">
        <v>643.94244197231933</v>
      </c>
      <c r="K191" s="33">
        <v>647.44678001100647</v>
      </c>
      <c r="L191" s="33">
        <v>603.0210947370382</v>
      </c>
      <c r="M191" s="33">
        <v>599.73753349445713</v>
      </c>
      <c r="N191" s="33">
        <v>519.24437190660717</v>
      </c>
      <c r="O191" s="33">
        <v>587.16316188349299</v>
      </c>
      <c r="P191" s="33">
        <v>492.63635476203933</v>
      </c>
      <c r="Q191" s="33">
        <v>534.76551592177339</v>
      </c>
      <c r="R191" s="33">
        <v>526.17672963539417</v>
      </c>
      <c r="S191" s="33">
        <v>616.54114937068289</v>
      </c>
      <c r="T191" s="33">
        <v>604.97542144400643</v>
      </c>
      <c r="U191" s="33">
        <v>596.6786507039991</v>
      </c>
      <c r="V191" s="33">
        <v>614.94112961659732</v>
      </c>
      <c r="W191" s="33">
        <v>573.42863583937719</v>
      </c>
      <c r="X191" s="33">
        <v>436.14291555913832</v>
      </c>
      <c r="Y191" s="33">
        <v>463.172312831292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6322.1130949677108</v>
      </c>
      <c r="C193" s="117">
        <f t="shared" si="94"/>
        <v>7064.2581929306989</v>
      </c>
      <c r="D193" s="117">
        <f t="shared" si="94"/>
        <v>7022.5418978618354</v>
      </c>
      <c r="E193" s="117">
        <f t="shared" si="94"/>
        <v>6889.8974671658507</v>
      </c>
      <c r="F193" s="117">
        <f t="shared" si="94"/>
        <v>7691.7220261460325</v>
      </c>
      <c r="G193" s="117">
        <f t="shared" si="94"/>
        <v>8159.3532740408236</v>
      </c>
      <c r="H193" s="117">
        <f t="shared" si="94"/>
        <v>8009.9728437145122</v>
      </c>
      <c r="I193" s="117">
        <f t="shared" si="94"/>
        <v>7309.1964552629624</v>
      </c>
      <c r="J193" s="117">
        <f t="shared" si="94"/>
        <v>7819.4020357356458</v>
      </c>
      <c r="K193" s="117">
        <f t="shared" si="94"/>
        <v>8445.3852122163134</v>
      </c>
      <c r="L193" s="117">
        <f t="shared" si="94"/>
        <v>7917.4709605668841</v>
      </c>
      <c r="M193" s="117">
        <f t="shared" si="94"/>
        <v>8249.7320536779698</v>
      </c>
      <c r="N193" s="117">
        <f t="shared" si="94"/>
        <v>8453.6139685551625</v>
      </c>
      <c r="O193" s="117">
        <f t="shared" si="94"/>
        <v>8784.7700040599502</v>
      </c>
      <c r="P193" s="117">
        <f t="shared" si="94"/>
        <v>7356.1534133576206</v>
      </c>
      <c r="Q193" s="117">
        <f t="shared" si="94"/>
        <v>8813.5172998918697</v>
      </c>
      <c r="R193" s="117">
        <f t="shared" ref="R193:V193" si="95">R194+R197+R199+R208</f>
        <v>8641.8698279478758</v>
      </c>
      <c r="S193" s="117">
        <f t="shared" si="95"/>
        <v>8141.0784976219256</v>
      </c>
      <c r="T193" s="117">
        <f t="shared" si="95"/>
        <v>9426.8100690810388</v>
      </c>
      <c r="U193" s="117">
        <f t="shared" si="95"/>
        <v>8597.7408134667021</v>
      </c>
      <c r="V193" s="117">
        <f t="shared" si="95"/>
        <v>8528.4725943887424</v>
      </c>
      <c r="W193" s="117">
        <f t="shared" ref="W193:Y193" si="96">W194+W197+W199+W208</f>
        <v>9140.8270714606679</v>
      </c>
      <c r="X193" s="117">
        <f t="shared" si="96"/>
        <v>8735.1747334880638</v>
      </c>
      <c r="Y193" s="117">
        <f t="shared" si="96"/>
        <v>7962.2345787897193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4446.698306580146</v>
      </c>
      <c r="C194" s="122">
        <f t="shared" si="97"/>
        <v>5166.2325286276791</v>
      </c>
      <c r="D194" s="122">
        <f t="shared" si="97"/>
        <v>5098.6316305177997</v>
      </c>
      <c r="E194" s="122">
        <f t="shared" si="97"/>
        <v>4960.473946937971</v>
      </c>
      <c r="F194" s="122">
        <f t="shared" si="97"/>
        <v>5688.9270862777448</v>
      </c>
      <c r="G194" s="122">
        <f t="shared" si="97"/>
        <v>6304.3450872352869</v>
      </c>
      <c r="H194" s="122">
        <f t="shared" si="97"/>
        <v>6124.3173023430954</v>
      </c>
      <c r="I194" s="122">
        <f t="shared" si="97"/>
        <v>5615.3530700761803</v>
      </c>
      <c r="J194" s="122">
        <f t="shared" si="97"/>
        <v>6160.4037153782738</v>
      </c>
      <c r="K194" s="122">
        <f t="shared" si="97"/>
        <v>6729.0119907548769</v>
      </c>
      <c r="L194" s="122">
        <f t="shared" si="97"/>
        <v>6265.8435064834557</v>
      </c>
      <c r="M194" s="122">
        <f t="shared" si="97"/>
        <v>6348.0448581658011</v>
      </c>
      <c r="N194" s="122">
        <f t="shared" si="97"/>
        <v>6481.4256053357931</v>
      </c>
      <c r="O194" s="122">
        <f t="shared" si="97"/>
        <v>6938.1582848909084</v>
      </c>
      <c r="P194" s="122">
        <f t="shared" si="97"/>
        <v>5583.5187021033325</v>
      </c>
      <c r="Q194" s="122">
        <f t="shared" si="97"/>
        <v>6754.4305088827996</v>
      </c>
      <c r="R194" s="122">
        <f t="shared" ref="R194:V194" si="98">SUM(R195:R196)</f>
        <v>6720.3569274519605</v>
      </c>
      <c r="S194" s="122">
        <f t="shared" si="98"/>
        <v>6048.5008639886464</v>
      </c>
      <c r="T194" s="122">
        <f t="shared" si="98"/>
        <v>7287.7351619642659</v>
      </c>
      <c r="U194" s="122">
        <f t="shared" si="98"/>
        <v>6525.0144692722961</v>
      </c>
      <c r="V194" s="122">
        <f t="shared" si="98"/>
        <v>6562.5855033407097</v>
      </c>
      <c r="W194" s="122">
        <f t="shared" ref="W194:Y194" si="99">SUM(W195:W196)</f>
        <v>7322.1696872638713</v>
      </c>
      <c r="X194" s="122">
        <f t="shared" si="99"/>
        <v>7073.8827763157551</v>
      </c>
      <c r="Y194" s="122">
        <f t="shared" si="99"/>
        <v>6387.7572972194312</v>
      </c>
      <c r="DA194" s="130" t="s">
        <v>2451</v>
      </c>
    </row>
    <row r="195" spans="1:105" ht="12" customHeight="1" x14ac:dyDescent="0.25">
      <c r="A195" s="97" t="s">
        <v>211</v>
      </c>
      <c r="B195" s="98">
        <v>4334.8329841367204</v>
      </c>
      <c r="C195" s="98">
        <v>5039.6932140050276</v>
      </c>
      <c r="D195" s="98">
        <v>4975.2409195842201</v>
      </c>
      <c r="E195" s="98">
        <v>4851.9889218428034</v>
      </c>
      <c r="F195" s="98">
        <v>5557.3125439875894</v>
      </c>
      <c r="G195" s="98">
        <v>6160.4908571709348</v>
      </c>
      <c r="H195" s="98">
        <v>5988.7636166516959</v>
      </c>
      <c r="I195" s="98">
        <v>5495.1919327957257</v>
      </c>
      <c r="J195" s="98">
        <v>6034.4612931864704</v>
      </c>
      <c r="K195" s="98">
        <v>6593.7016272408337</v>
      </c>
      <c r="L195" s="98">
        <v>6136.0615665362857</v>
      </c>
      <c r="M195" s="98">
        <v>6216.3281940864626</v>
      </c>
      <c r="N195" s="98">
        <v>6356.1192219489712</v>
      </c>
      <c r="O195" s="98">
        <v>6795.8201688630661</v>
      </c>
      <c r="P195" s="98">
        <v>5466.026061319265</v>
      </c>
      <c r="Q195" s="98">
        <v>6626.2753439490907</v>
      </c>
      <c r="R195" s="98">
        <v>6593.2941108210571</v>
      </c>
      <c r="S195" s="98">
        <v>5935.0256898012358</v>
      </c>
      <c r="T195" s="98">
        <v>7152.3883156655056</v>
      </c>
      <c r="U195" s="98">
        <v>6403.0963215512857</v>
      </c>
      <c r="V195" s="98">
        <v>6440.5687680861238</v>
      </c>
      <c r="W195" s="98">
        <v>7149.2348156519174</v>
      </c>
      <c r="X195" s="98">
        <v>6900.8426379058201</v>
      </c>
      <c r="Y195" s="98">
        <v>6238.9055632622949</v>
      </c>
      <c r="DA195" s="63" t="s">
        <v>2452</v>
      </c>
    </row>
    <row r="196" spans="1:105" ht="12" customHeight="1" x14ac:dyDescent="0.25">
      <c r="A196" s="97" t="s">
        <v>53</v>
      </c>
      <c r="B196" s="98">
        <v>111.8653224434255</v>
      </c>
      <c r="C196" s="98">
        <v>126.53931462265197</v>
      </c>
      <c r="D196" s="98">
        <v>123.39071093357967</v>
      </c>
      <c r="E196" s="98">
        <v>108.48502509516804</v>
      </c>
      <c r="F196" s="98">
        <v>131.61454229015527</v>
      </c>
      <c r="G196" s="98">
        <v>143.85423006435215</v>
      </c>
      <c r="H196" s="98">
        <v>135.55368569139958</v>
      </c>
      <c r="I196" s="98">
        <v>120.16113728045491</v>
      </c>
      <c r="J196" s="98">
        <v>125.94242219180322</v>
      </c>
      <c r="K196" s="98">
        <v>135.31036351404359</v>
      </c>
      <c r="L196" s="98">
        <v>129.78193994717017</v>
      </c>
      <c r="M196" s="98">
        <v>131.71666407933881</v>
      </c>
      <c r="N196" s="98">
        <v>125.30638338682152</v>
      </c>
      <c r="O196" s="98">
        <v>142.33811602784218</v>
      </c>
      <c r="P196" s="98">
        <v>117.49264078406785</v>
      </c>
      <c r="Q196" s="98">
        <v>128.15516493370873</v>
      </c>
      <c r="R196" s="98">
        <v>127.06281663090333</v>
      </c>
      <c r="S196" s="98">
        <v>113.47517418741086</v>
      </c>
      <c r="T196" s="98">
        <v>135.34684629875991</v>
      </c>
      <c r="U196" s="98">
        <v>121.91814772101009</v>
      </c>
      <c r="V196" s="98">
        <v>122.01673525458583</v>
      </c>
      <c r="W196" s="98">
        <v>172.93487161195364</v>
      </c>
      <c r="X196" s="98">
        <v>173.04013840993545</v>
      </c>
      <c r="Y196" s="98">
        <v>148.85173395713605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56.804598591125263</v>
      </c>
      <c r="C197" s="122">
        <f t="shared" si="100"/>
        <v>75.332053004107095</v>
      </c>
      <c r="D197" s="122">
        <f t="shared" si="100"/>
        <v>66.66828819215705</v>
      </c>
      <c r="E197" s="122">
        <f t="shared" si="100"/>
        <v>204.67888983653404</v>
      </c>
      <c r="F197" s="122">
        <f t="shared" si="100"/>
        <v>75.520484010797915</v>
      </c>
      <c r="G197" s="122">
        <f t="shared" si="100"/>
        <v>76.604722131574007</v>
      </c>
      <c r="H197" s="122">
        <f t="shared" si="100"/>
        <v>89.375833099920044</v>
      </c>
      <c r="I197" s="122">
        <f t="shared" si="100"/>
        <v>83.076263099851573</v>
      </c>
      <c r="J197" s="122">
        <f t="shared" si="100"/>
        <v>103.0040926877879</v>
      </c>
      <c r="K197" s="122">
        <f t="shared" si="100"/>
        <v>117.36909627104498</v>
      </c>
      <c r="L197" s="122">
        <f t="shared" si="100"/>
        <v>130.37687457513081</v>
      </c>
      <c r="M197" s="122">
        <f t="shared" si="100"/>
        <v>190.58631253642233</v>
      </c>
      <c r="N197" s="122">
        <f t="shared" si="100"/>
        <v>429.60909896732898</v>
      </c>
      <c r="O197" s="122">
        <f t="shared" si="100"/>
        <v>269.9827801999063</v>
      </c>
      <c r="P197" s="122">
        <f t="shared" si="100"/>
        <v>236.44028828769854</v>
      </c>
      <c r="Q197" s="122">
        <f t="shared" si="100"/>
        <v>509.4830990256811</v>
      </c>
      <c r="R197" s="122">
        <f t="shared" si="100"/>
        <v>379.11837459294753</v>
      </c>
      <c r="S197" s="122">
        <f t="shared" si="100"/>
        <v>558.29305669432745</v>
      </c>
      <c r="T197" s="122">
        <f t="shared" si="100"/>
        <v>400.37167054424407</v>
      </c>
      <c r="U197" s="122">
        <f t="shared" si="100"/>
        <v>479.97328244716533</v>
      </c>
      <c r="V197" s="122">
        <f t="shared" si="100"/>
        <v>358.19435486469501</v>
      </c>
      <c r="W197" s="122">
        <f t="shared" si="100"/>
        <v>348.46865727114493</v>
      </c>
      <c r="X197" s="122">
        <f t="shared" si="100"/>
        <v>536.87827862705387</v>
      </c>
      <c r="Y197" s="122">
        <f t="shared" si="100"/>
        <v>466.86631016054434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56.804598591125263</v>
      </c>
      <c r="C198" s="98">
        <f>RES_hhdet_tesh!C48</f>
        <v>75.332053004107095</v>
      </c>
      <c r="D198" s="98">
        <f>RES_hhdet_tesh!D48</f>
        <v>66.66828819215705</v>
      </c>
      <c r="E198" s="98">
        <f>RES_hhdet_tesh!E48</f>
        <v>204.67888983653404</v>
      </c>
      <c r="F198" s="98">
        <f>RES_hhdet_tesh!F48</f>
        <v>75.520484010797915</v>
      </c>
      <c r="G198" s="98">
        <f>RES_hhdet_tesh!G48</f>
        <v>76.604722131574007</v>
      </c>
      <c r="H198" s="98">
        <f>RES_hhdet_tesh!H48</f>
        <v>89.375833099920044</v>
      </c>
      <c r="I198" s="98">
        <f>RES_hhdet_tesh!I48</f>
        <v>83.076263099851573</v>
      </c>
      <c r="J198" s="98">
        <f>RES_hhdet_tesh!J48</f>
        <v>103.0040926877879</v>
      </c>
      <c r="K198" s="98">
        <f>RES_hhdet_tesh!K48</f>
        <v>117.36909627104498</v>
      </c>
      <c r="L198" s="98">
        <f>RES_hhdet_tesh!L48</f>
        <v>130.37687457513081</v>
      </c>
      <c r="M198" s="98">
        <f>RES_hhdet_tesh!M48</f>
        <v>190.58631253642233</v>
      </c>
      <c r="N198" s="98">
        <f>RES_hhdet_tesh!N48</f>
        <v>429.60909896732898</v>
      </c>
      <c r="O198" s="98">
        <f>RES_hhdet_tesh!O48</f>
        <v>269.9827801999063</v>
      </c>
      <c r="P198" s="98">
        <f>RES_hhdet_tesh!P48</f>
        <v>236.44028828769854</v>
      </c>
      <c r="Q198" s="98">
        <f>RES_hhdet_tesh!Q48</f>
        <v>509.4830990256811</v>
      </c>
      <c r="R198" s="98">
        <f>RES_hhdet_tesh!R48</f>
        <v>379.11837459294753</v>
      </c>
      <c r="S198" s="98">
        <f>RES_hhdet_tesh!S48</f>
        <v>558.29305669432745</v>
      </c>
      <c r="T198" s="98">
        <f>RES_hhdet_tesh!T48</f>
        <v>400.37167054424407</v>
      </c>
      <c r="U198" s="98">
        <f>RES_hhdet_tesh!U48</f>
        <v>479.97328244716533</v>
      </c>
      <c r="V198" s="98">
        <f>RES_hhdet_tesh!V48</f>
        <v>358.19435486469501</v>
      </c>
      <c r="W198" s="98">
        <f>RES_hhdet_tesh!W48</f>
        <v>348.46865727114493</v>
      </c>
      <c r="X198" s="98">
        <f>RES_hhdet_tesh!X48</f>
        <v>536.87827862705387</v>
      </c>
      <c r="Y198" s="98">
        <f>RES_hhdet_tesh!Y48</f>
        <v>466.86631016054434</v>
      </c>
      <c r="DA198" s="63" t="s">
        <v>2455</v>
      </c>
    </row>
    <row r="199" spans="1:105" ht="12" customHeight="1" x14ac:dyDescent="0.25">
      <c r="A199" s="121" t="s">
        <v>55</v>
      </c>
      <c r="B199" s="122">
        <v>1199.4771859322909</v>
      </c>
      <c r="C199" s="122">
        <v>1191.5245922530166</v>
      </c>
      <c r="D199" s="122">
        <v>1219.6779204648747</v>
      </c>
      <c r="E199" s="122">
        <v>1128.4209719265807</v>
      </c>
      <c r="F199" s="122">
        <v>1240.7050018306209</v>
      </c>
      <c r="G199" s="122">
        <v>1191.5769951487814</v>
      </c>
      <c r="H199" s="122">
        <v>1189.2319866884698</v>
      </c>
      <c r="I199" s="122">
        <v>1057.605279609169</v>
      </c>
      <c r="J199" s="122">
        <v>1049.033595534625</v>
      </c>
      <c r="K199" s="122">
        <v>1098.6878667620404</v>
      </c>
      <c r="L199" s="122">
        <v>1047.7575475013753</v>
      </c>
      <c r="M199" s="122">
        <v>1233.7212820345856</v>
      </c>
      <c r="N199" s="122">
        <v>1129.6140285402607</v>
      </c>
      <c r="O199" s="122">
        <v>1127.9495120120132</v>
      </c>
      <c r="P199" s="122">
        <v>1130.910754620334</v>
      </c>
      <c r="Q199" s="122">
        <v>1128.3764861695156</v>
      </c>
      <c r="R199" s="122">
        <v>1117.2365322301735</v>
      </c>
      <c r="S199" s="122">
        <v>1044.6550863014272</v>
      </c>
      <c r="T199" s="122">
        <v>1244.4642065102169</v>
      </c>
      <c r="U199" s="122">
        <v>1096.6928627946099</v>
      </c>
      <c r="V199" s="122">
        <v>1095.8700290633622</v>
      </c>
      <c r="W199" s="122">
        <v>987.96445835876455</v>
      </c>
      <c r="X199" s="122">
        <v>738.35130302847392</v>
      </c>
      <c r="Y199" s="122">
        <v>711.34563094642056</v>
      </c>
      <c r="DA199" s="130" t="s">
        <v>2456</v>
      </c>
    </row>
    <row r="200" spans="1:105" ht="12" customHeight="1" x14ac:dyDescent="0.25">
      <c r="A200" s="97" t="s">
        <v>138</v>
      </c>
      <c r="B200" s="98">
        <v>1203.7635559127314</v>
      </c>
      <c r="C200" s="98">
        <v>1211.3143169154878</v>
      </c>
      <c r="D200" s="98">
        <v>1212.1779106182678</v>
      </c>
      <c r="E200" s="98">
        <v>1105.1072115489578</v>
      </c>
      <c r="F200" s="98">
        <v>1250.0379661049788</v>
      </c>
      <c r="G200" s="98">
        <v>1200.024861746801</v>
      </c>
      <c r="H200" s="98">
        <v>1202.5589863829491</v>
      </c>
      <c r="I200" s="98">
        <v>1043.2987489841144</v>
      </c>
      <c r="J200" s="98">
        <v>1041.2497059313775</v>
      </c>
      <c r="K200" s="98">
        <v>1111.0652717794428</v>
      </c>
      <c r="L200" s="98">
        <v>1013.7107428837893</v>
      </c>
      <c r="M200" s="98">
        <v>1239.537350183442</v>
      </c>
      <c r="N200" s="98">
        <v>1115.6116544325191</v>
      </c>
      <c r="O200" s="98">
        <v>1134.1109253022883</v>
      </c>
      <c r="P200" s="98">
        <v>1126.061326506094</v>
      </c>
      <c r="Q200" s="98">
        <v>1140.8140921455579</v>
      </c>
      <c r="R200" s="98">
        <v>1119.0409634711223</v>
      </c>
      <c r="S200" s="98">
        <v>1015.0644469348423</v>
      </c>
      <c r="T200" s="98">
        <v>1279.9686628310801</v>
      </c>
      <c r="U200" s="98">
        <v>1083.0721797460801</v>
      </c>
      <c r="V200" s="98">
        <v>1082.7413118672923</v>
      </c>
      <c r="W200" s="98">
        <v>987.16403965326094</v>
      </c>
      <c r="X200" s="98">
        <v>739.62239368817802</v>
      </c>
      <c r="Y200" s="98">
        <v>709.87171939145435</v>
      </c>
      <c r="DA200" s="63" t="s">
        <v>2457</v>
      </c>
    </row>
    <row r="201" spans="1:105" ht="12" customHeight="1" x14ac:dyDescent="0.25">
      <c r="A201" s="97" t="s">
        <v>137</v>
      </c>
      <c r="B201" s="98">
        <v>1203.7635559127314</v>
      </c>
      <c r="C201" s="98">
        <v>1211.3144694847556</v>
      </c>
      <c r="D201" s="98">
        <v>1212.1782398872704</v>
      </c>
      <c r="E201" s="98">
        <v>1105.1084317866726</v>
      </c>
      <c r="F201" s="98">
        <v>1250.0404775966028</v>
      </c>
      <c r="G201" s="98">
        <v>1200.0327644177466</v>
      </c>
      <c r="H201" s="98">
        <v>1202.571182524493</v>
      </c>
      <c r="I201" s="98">
        <v>1043.2971044655167</v>
      </c>
      <c r="J201" s="98">
        <v>1041.2366972263628</v>
      </c>
      <c r="K201" s="98">
        <v>1110.8797987803443</v>
      </c>
      <c r="L201" s="98">
        <v>1013.5447658415128</v>
      </c>
      <c r="M201" s="98">
        <v>1239.386066197442</v>
      </c>
      <c r="N201" s="98">
        <v>1115.7159594385389</v>
      </c>
      <c r="O201" s="98">
        <v>1134.2473056703896</v>
      </c>
      <c r="P201" s="98">
        <v>1126.2777808272001</v>
      </c>
      <c r="Q201" s="98">
        <v>1140.9676776042277</v>
      </c>
      <c r="R201" s="98">
        <v>1119.1662446503515</v>
      </c>
      <c r="S201" s="98">
        <v>1015.1106609665493</v>
      </c>
      <c r="T201" s="98">
        <v>1280.1538910117615</v>
      </c>
      <c r="U201" s="98">
        <v>1083.1867824715066</v>
      </c>
      <c r="V201" s="98">
        <v>1082.8455438553351</v>
      </c>
      <c r="W201" s="98">
        <v>987.57295795222262</v>
      </c>
      <c r="X201" s="98">
        <v>740.83235707088272</v>
      </c>
      <c r="Y201" s="98">
        <v>710.71805383646904</v>
      </c>
      <c r="DA201" s="63" t="s">
        <v>2458</v>
      </c>
    </row>
    <row r="202" spans="1:105" ht="12" customHeight="1" x14ac:dyDescent="0.25">
      <c r="A202" s="100" t="s">
        <v>211</v>
      </c>
      <c r="B202" s="101">
        <v>221.10584810173901</v>
      </c>
      <c r="C202" s="101">
        <v>193.32601247471152</v>
      </c>
      <c r="D202" s="101">
        <v>226.16278289830186</v>
      </c>
      <c r="E202" s="101">
        <v>172.35815152248622</v>
      </c>
      <c r="F202" s="101">
        <v>241.9499628745836</v>
      </c>
      <c r="G202" s="101">
        <v>194.14412414300534</v>
      </c>
      <c r="H202" s="101">
        <v>189.87390305203979</v>
      </c>
      <c r="I202" s="101">
        <v>152.41146708839639</v>
      </c>
      <c r="J202" s="101">
        <v>192.22932664499976</v>
      </c>
      <c r="K202" s="101">
        <v>163.21150184454447</v>
      </c>
      <c r="L202" s="101">
        <v>140.36564937892746</v>
      </c>
      <c r="M202" s="101">
        <v>215.66992229494326</v>
      </c>
      <c r="N202" s="101">
        <v>140.58433721626821</v>
      </c>
      <c r="O202" s="101">
        <v>135.51212385939007</v>
      </c>
      <c r="P202" s="101">
        <v>226.94329264533175</v>
      </c>
      <c r="Q202" s="101">
        <v>149.38391206628881</v>
      </c>
      <c r="R202" s="101">
        <v>139.79711848503675</v>
      </c>
      <c r="S202" s="101">
        <v>137.20051518742392</v>
      </c>
      <c r="T202" s="101">
        <v>163.1920603926479</v>
      </c>
      <c r="U202" s="101">
        <v>160.93492766061942</v>
      </c>
      <c r="V202" s="101">
        <v>176.41460021039259</v>
      </c>
      <c r="W202" s="101">
        <v>214.06764417075402</v>
      </c>
      <c r="X202" s="101">
        <v>73.080210317154823</v>
      </c>
      <c r="Y202" s="101">
        <v>143.80489707385013</v>
      </c>
      <c r="DA202" s="131" t="s">
        <v>2459</v>
      </c>
    </row>
    <row r="203" spans="1:105" ht="12" customHeight="1" x14ac:dyDescent="0.25">
      <c r="A203" s="103" t="s">
        <v>52</v>
      </c>
      <c r="B203" s="104">
        <v>982.65770781099229</v>
      </c>
      <c r="C203" s="104">
        <v>1017.9884570100442</v>
      </c>
      <c r="D203" s="104">
        <v>986.01545698896848</v>
      </c>
      <c r="E203" s="104">
        <v>932.75028026418636</v>
      </c>
      <c r="F203" s="104">
        <v>1008.0905147220195</v>
      </c>
      <c r="G203" s="104">
        <v>1005.8886402747415</v>
      </c>
      <c r="H203" s="104">
        <v>1012.6972794724534</v>
      </c>
      <c r="I203" s="104">
        <v>890.88563737712036</v>
      </c>
      <c r="J203" s="104">
        <v>849.00737058136303</v>
      </c>
      <c r="K203" s="104">
        <v>947.66829693579973</v>
      </c>
      <c r="L203" s="104">
        <v>873.17911646258517</v>
      </c>
      <c r="M203" s="104">
        <v>1023.7161439024986</v>
      </c>
      <c r="N203" s="104">
        <v>975.13162222227061</v>
      </c>
      <c r="O203" s="104">
        <v>998.73518181099951</v>
      </c>
      <c r="P203" s="104">
        <v>899.33448818186821</v>
      </c>
      <c r="Q203" s="104">
        <v>991.58376553793903</v>
      </c>
      <c r="R203" s="104">
        <v>979.3691261653147</v>
      </c>
      <c r="S203" s="104">
        <v>877.91014577912529</v>
      </c>
      <c r="T203" s="104">
        <v>1116.9618306191135</v>
      </c>
      <c r="U203" s="104">
        <v>922.25185481088727</v>
      </c>
      <c r="V203" s="104">
        <v>906.43094364494266</v>
      </c>
      <c r="W203" s="104">
        <v>773.50531378146866</v>
      </c>
      <c r="X203" s="104">
        <v>667.75214675372774</v>
      </c>
      <c r="Y203" s="104">
        <v>566.91315676261888</v>
      </c>
      <c r="DA203" s="132" t="s">
        <v>2460</v>
      </c>
    </row>
    <row r="204" spans="1:105" ht="12" customHeight="1" x14ac:dyDescent="0.25">
      <c r="A204" s="106" t="s">
        <v>122</v>
      </c>
      <c r="B204" s="101">
        <v>1194.5331725524654</v>
      </c>
      <c r="C204" s="101">
        <v>1169.3158123035757</v>
      </c>
      <c r="D204" s="101">
        <v>1228.6758393224591</v>
      </c>
      <c r="E204" s="101">
        <v>1161.2135071559997</v>
      </c>
      <c r="F204" s="101">
        <v>1225.3354787076437</v>
      </c>
      <c r="G204" s="101">
        <v>1175.7674325200478</v>
      </c>
      <c r="H204" s="101">
        <v>1161.0831969351352</v>
      </c>
      <c r="I204" s="101">
        <v>1094.9143895545508</v>
      </c>
      <c r="J204" s="101">
        <v>1073.6504258318726</v>
      </c>
      <c r="K204" s="101">
        <v>1060.5828510991348</v>
      </c>
      <c r="L204" s="101">
        <v>1133.0420180502178</v>
      </c>
      <c r="M204" s="101">
        <v>1222.135809841734</v>
      </c>
      <c r="N204" s="101">
        <v>1156.5365857259549</v>
      </c>
      <c r="O204" s="101">
        <v>1115.7906760960741</v>
      </c>
      <c r="P204" s="101">
        <v>1140.6010663715888</v>
      </c>
      <c r="Q204" s="101">
        <v>1100.1588725585309</v>
      </c>
      <c r="R204" s="101">
        <v>1112.2469283834907</v>
      </c>
      <c r="S204" s="101">
        <v>1126.8238849346474</v>
      </c>
      <c r="T204" s="101">
        <v>1130.3095132008971</v>
      </c>
      <c r="U204" s="101">
        <v>1146.281139663158</v>
      </c>
      <c r="V204" s="101">
        <v>1159.0774878238954</v>
      </c>
      <c r="W204" s="101">
        <v>993.05444221805067</v>
      </c>
      <c r="X204" s="101">
        <v>668.26754394787372</v>
      </c>
      <c r="Y204" s="101">
        <v>762.45212360412233</v>
      </c>
      <c r="DA204" s="131" t="s">
        <v>2461</v>
      </c>
    </row>
    <row r="205" spans="1:105" ht="12" customHeight="1" x14ac:dyDescent="0.25">
      <c r="A205" s="107" t="s">
        <v>121</v>
      </c>
      <c r="B205" s="104">
        <v>1194.5331725524652</v>
      </c>
      <c r="C205" s="104">
        <v>1169.3504157063978</v>
      </c>
      <c r="D205" s="104">
        <v>1228.7935975057253</v>
      </c>
      <c r="E205" s="104">
        <v>1161.4554049549251</v>
      </c>
      <c r="F205" s="104">
        <v>1225.6090868537758</v>
      </c>
      <c r="G205" s="104">
        <v>1176.5574663516049</v>
      </c>
      <c r="H205" s="104">
        <v>1161.7508561932352</v>
      </c>
      <c r="I205" s="104">
        <v>1096.1799056245861</v>
      </c>
      <c r="J205" s="104">
        <v>1075.1596722265319</v>
      </c>
      <c r="K205" s="104">
        <v>1058.9486104192242</v>
      </c>
      <c r="L205" s="104">
        <v>1129.3288634502269</v>
      </c>
      <c r="M205" s="104">
        <v>1219.9050171920878</v>
      </c>
      <c r="N205" s="104">
        <v>1155.6260536704845</v>
      </c>
      <c r="O205" s="104">
        <v>1116.5387884321858</v>
      </c>
      <c r="P205" s="104">
        <v>1142.6399830382954</v>
      </c>
      <c r="Q205" s="104">
        <v>1101.4946856883582</v>
      </c>
      <c r="R205" s="104">
        <v>1114.8491703220866</v>
      </c>
      <c r="S205" s="104">
        <v>1130.3406193297683</v>
      </c>
      <c r="T205" s="104">
        <v>1133.7521459578222</v>
      </c>
      <c r="U205" s="104">
        <v>1148.7272769457663</v>
      </c>
      <c r="V205" s="104">
        <v>1162.0807133459086</v>
      </c>
      <c r="W205" s="104">
        <v>1000.4371994162052</v>
      </c>
      <c r="X205" s="104">
        <v>718.33019445167724</v>
      </c>
      <c r="Y205" s="104">
        <v>776.8578174962621</v>
      </c>
      <c r="DA205" s="132" t="s">
        <v>2462</v>
      </c>
    </row>
    <row r="206" spans="1:105" ht="12" customHeight="1" x14ac:dyDescent="0.25">
      <c r="A206" s="108" t="s">
        <v>53</v>
      </c>
      <c r="B206" s="98">
        <v>219.42466505462113</v>
      </c>
      <c r="C206" s="98">
        <v>186.52488227637807</v>
      </c>
      <c r="D206" s="98">
        <v>229.31237325909862</v>
      </c>
      <c r="E206" s="98">
        <v>181.09011589162046</v>
      </c>
      <c r="F206" s="98">
        <v>237.27366282278629</v>
      </c>
      <c r="G206" s="98">
        <v>190.21479844254429</v>
      </c>
      <c r="H206" s="98">
        <v>183.20961965955931</v>
      </c>
      <c r="I206" s="98">
        <v>160.26873331612757</v>
      </c>
      <c r="J206" s="98">
        <v>199.1685396264858</v>
      </c>
      <c r="K206" s="98">
        <v>155.30298486413139</v>
      </c>
      <c r="L206" s="98">
        <v>157.46276033590803</v>
      </c>
      <c r="M206" s="98">
        <v>212.39828428157574</v>
      </c>
      <c r="N206" s="98">
        <v>145.33009346024892</v>
      </c>
      <c r="O206" s="98">
        <v>132.37543332228026</v>
      </c>
      <c r="P206" s="98">
        <v>231.28846807393796</v>
      </c>
      <c r="Q206" s="98">
        <v>143.85229833736469</v>
      </c>
      <c r="R206" s="98">
        <v>138.73474461937738</v>
      </c>
      <c r="S206" s="98">
        <v>154.40644823555988</v>
      </c>
      <c r="T206" s="98">
        <v>140.80764527943626</v>
      </c>
      <c r="U206" s="98">
        <v>170.49330877317072</v>
      </c>
      <c r="V206" s="98">
        <v>192.38393241441892</v>
      </c>
      <c r="W206" s="98">
        <v>199.64066785975686</v>
      </c>
      <c r="X206" s="98">
        <v>6.6822914514680845</v>
      </c>
      <c r="Y206" s="98">
        <v>135.14377939894734</v>
      </c>
      <c r="DA206" s="63" t="s">
        <v>2463</v>
      </c>
    </row>
    <row r="207" spans="1:105" ht="12" customHeight="1" x14ac:dyDescent="0.25">
      <c r="A207" s="108" t="s">
        <v>52</v>
      </c>
      <c r="B207" s="98">
        <v>975.10850749784424</v>
      </c>
      <c r="C207" s="98">
        <v>982.82553343002007</v>
      </c>
      <c r="D207" s="98">
        <v>999.48122424662688</v>
      </c>
      <c r="E207" s="98">
        <v>980.36528906330466</v>
      </c>
      <c r="F207" s="98">
        <v>988.33542403098943</v>
      </c>
      <c r="G207" s="98">
        <v>986.34266790906076</v>
      </c>
      <c r="H207" s="98">
        <v>978.54123653367583</v>
      </c>
      <c r="I207" s="98">
        <v>935.91117230845873</v>
      </c>
      <c r="J207" s="98">
        <v>875.99113260004617</v>
      </c>
      <c r="K207" s="98">
        <v>903.64562555509281</v>
      </c>
      <c r="L207" s="98">
        <v>971.86610311431889</v>
      </c>
      <c r="M207" s="98">
        <v>1007.5067329105121</v>
      </c>
      <c r="N207" s="98">
        <v>1010.2959602102355</v>
      </c>
      <c r="O207" s="98">
        <v>984.16335510990564</v>
      </c>
      <c r="P207" s="98">
        <v>911.35151496435731</v>
      </c>
      <c r="Q207" s="98">
        <v>957.64238735099354</v>
      </c>
      <c r="R207" s="98">
        <v>976.1144257027089</v>
      </c>
      <c r="S207" s="98">
        <v>975.9341710942083</v>
      </c>
      <c r="T207" s="98">
        <v>992.94450067838602</v>
      </c>
      <c r="U207" s="98">
        <v>978.2339681725955</v>
      </c>
      <c r="V207" s="98">
        <v>969.69678093148946</v>
      </c>
      <c r="W207" s="98">
        <v>800.79653155644814</v>
      </c>
      <c r="X207" s="98">
        <v>711.64790300020923</v>
      </c>
      <c r="Y207" s="98">
        <v>641.71403809731487</v>
      </c>
      <c r="DA207" s="63" t="s">
        <v>2464</v>
      </c>
    </row>
    <row r="208" spans="1:105" ht="12" customHeight="1" x14ac:dyDescent="0.25">
      <c r="A208" s="121" t="s">
        <v>54</v>
      </c>
      <c r="B208" s="122">
        <v>619.13300386414937</v>
      </c>
      <c r="C208" s="122">
        <v>631.16901904589554</v>
      </c>
      <c r="D208" s="122">
        <v>637.56405868700438</v>
      </c>
      <c r="E208" s="122">
        <v>596.32365846476512</v>
      </c>
      <c r="F208" s="122">
        <v>686.56945402686836</v>
      </c>
      <c r="G208" s="122">
        <v>586.82646952518087</v>
      </c>
      <c r="H208" s="122">
        <v>607.0477215830266</v>
      </c>
      <c r="I208" s="122">
        <v>553.16184247776187</v>
      </c>
      <c r="J208" s="122">
        <v>506.96063213495881</v>
      </c>
      <c r="K208" s="122">
        <v>500.31625842835075</v>
      </c>
      <c r="L208" s="122">
        <v>473.49303200692214</v>
      </c>
      <c r="M208" s="122">
        <v>477.37960094116028</v>
      </c>
      <c r="N208" s="122">
        <v>412.96523571177846</v>
      </c>
      <c r="O208" s="122">
        <v>448.67942695712202</v>
      </c>
      <c r="P208" s="122">
        <v>405.28366834625513</v>
      </c>
      <c r="Q208" s="122">
        <v>421.22720581387307</v>
      </c>
      <c r="R208" s="122">
        <v>425.15799367279436</v>
      </c>
      <c r="S208" s="122">
        <v>489.62949063752387</v>
      </c>
      <c r="T208" s="122">
        <v>494.23903006231137</v>
      </c>
      <c r="U208" s="122">
        <v>496.06019895263125</v>
      </c>
      <c r="V208" s="122">
        <v>511.82270711997541</v>
      </c>
      <c r="W208" s="122">
        <v>482.22426856688651</v>
      </c>
      <c r="X208" s="122">
        <v>386.06237551678038</v>
      </c>
      <c r="Y208" s="122">
        <v>396.26534046332262</v>
      </c>
      <c r="DA208" s="130" t="s">
        <v>2465</v>
      </c>
    </row>
    <row r="209" spans="1:105" ht="12" customHeight="1" x14ac:dyDescent="0.25">
      <c r="A209" s="97" t="s">
        <v>50</v>
      </c>
      <c r="B209" s="98">
        <v>636.50118515268935</v>
      </c>
      <c r="C209" s="98">
        <v>621.73163814089855</v>
      </c>
      <c r="D209" s="98">
        <v>629.81553924562184</v>
      </c>
      <c r="E209" s="98">
        <v>614.1317383745519</v>
      </c>
      <c r="F209" s="98">
        <v>660.53842595423771</v>
      </c>
      <c r="G209" s="98">
        <v>617.59463180027706</v>
      </c>
      <c r="H209" s="98">
        <v>590.42953006353798</v>
      </c>
      <c r="I209" s="98">
        <v>532.10617120668633</v>
      </c>
      <c r="J209" s="98">
        <v>517.03622717561495</v>
      </c>
      <c r="K209" s="98">
        <v>490.11810737187227</v>
      </c>
      <c r="L209" s="98">
        <v>476.90891907263773</v>
      </c>
      <c r="M209" s="98">
        <v>490.73408536059924</v>
      </c>
      <c r="N209" s="98">
        <v>420.39777522034245</v>
      </c>
      <c r="O209" s="98">
        <v>420.31122204095522</v>
      </c>
      <c r="P209" s="98">
        <v>431.96171106080391</v>
      </c>
      <c r="Q209" s="98">
        <v>415.80099614791413</v>
      </c>
      <c r="R209" s="98">
        <v>436.1754698184256</v>
      </c>
      <c r="S209" s="98">
        <v>476.60423401849306</v>
      </c>
      <c r="T209" s="98">
        <v>494.59773024432076</v>
      </c>
      <c r="U209" s="98">
        <v>495.38228247869301</v>
      </c>
      <c r="V209" s="98">
        <v>493.8286115251841</v>
      </c>
      <c r="W209" s="98">
        <v>462.36629819654502</v>
      </c>
      <c r="X209" s="98">
        <v>409.29058394233829</v>
      </c>
      <c r="Y209" s="98">
        <v>387.01172818179128</v>
      </c>
      <c r="DA209" s="63" t="s">
        <v>2466</v>
      </c>
    </row>
    <row r="210" spans="1:105" ht="12" customHeight="1" x14ac:dyDescent="0.25">
      <c r="A210" s="109" t="s">
        <v>120</v>
      </c>
      <c r="B210" s="33">
        <v>607.84334029870718</v>
      </c>
      <c r="C210" s="33">
        <v>637.03647433564606</v>
      </c>
      <c r="D210" s="33">
        <v>642.31515001244736</v>
      </c>
      <c r="E210" s="33">
        <v>585.36494048872294</v>
      </c>
      <c r="F210" s="33">
        <v>702.53962542680904</v>
      </c>
      <c r="G210" s="33">
        <v>569.31702927617118</v>
      </c>
      <c r="H210" s="33">
        <v>615.5277457065464</v>
      </c>
      <c r="I210" s="33">
        <v>563.46740085965496</v>
      </c>
      <c r="J210" s="33">
        <v>501.90173668091444</v>
      </c>
      <c r="K210" s="33">
        <v>505.61794859034518</v>
      </c>
      <c r="L210" s="33">
        <v>471.70910251155902</v>
      </c>
      <c r="M210" s="33">
        <v>470.51519921181404</v>
      </c>
      <c r="N210" s="33">
        <v>408.86663240498848</v>
      </c>
      <c r="O210" s="33">
        <v>464.82568148807746</v>
      </c>
      <c r="P210" s="33">
        <v>390.18364263610465</v>
      </c>
      <c r="Q210" s="33">
        <v>424.24265644029379</v>
      </c>
      <c r="R210" s="33">
        <v>419.12995650019343</v>
      </c>
      <c r="S210" s="33">
        <v>496.24736394777136</v>
      </c>
      <c r="T210" s="33">
        <v>494.06302704604298</v>
      </c>
      <c r="U210" s="33">
        <v>496.37820433083277</v>
      </c>
      <c r="V210" s="33">
        <v>520.25780238190964</v>
      </c>
      <c r="W210" s="33">
        <v>491.80313345240944</v>
      </c>
      <c r="X210" s="33">
        <v>374.80450286880637</v>
      </c>
      <c r="Y210" s="33">
        <v>400.86110741450653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3054.2030676850618</v>
      </c>
      <c r="C212" s="117">
        <f t="shared" si="101"/>
        <v>3457.0005644804328</v>
      </c>
      <c r="D212" s="117">
        <f t="shared" si="101"/>
        <v>3428.7034341363305</v>
      </c>
      <c r="E212" s="117">
        <f t="shared" si="101"/>
        <v>3344.8941696678876</v>
      </c>
      <c r="F212" s="117">
        <f t="shared" si="101"/>
        <v>3838.5451521454347</v>
      </c>
      <c r="G212" s="117">
        <f t="shared" si="101"/>
        <v>4191.2610911602123</v>
      </c>
      <c r="H212" s="117">
        <f t="shared" si="101"/>
        <v>4044.8680015132163</v>
      </c>
      <c r="I212" s="117">
        <f t="shared" si="101"/>
        <v>3693.4145792895388</v>
      </c>
      <c r="J212" s="117">
        <f t="shared" si="101"/>
        <v>4084.2046734874825</v>
      </c>
      <c r="K212" s="117">
        <f t="shared" si="101"/>
        <v>4361.6378641473502</v>
      </c>
      <c r="L212" s="117">
        <f t="shared" si="101"/>
        <v>3926.3525029853658</v>
      </c>
      <c r="M212" s="117">
        <f t="shared" si="101"/>
        <v>3855.2370260550392</v>
      </c>
      <c r="N212" s="117">
        <f t="shared" si="101"/>
        <v>3661.5078241847605</v>
      </c>
      <c r="O212" s="117">
        <f t="shared" si="101"/>
        <v>3631.461973641055</v>
      </c>
      <c r="P212" s="117">
        <f t="shared" si="101"/>
        <v>2995.6490126539561</v>
      </c>
      <c r="Q212" s="117">
        <f t="shared" si="101"/>
        <v>3540.8508285594298</v>
      </c>
      <c r="R212" s="117">
        <f t="shared" ref="R212:V212" si="102">R213+R216+R218+R227</f>
        <v>3509.895175565699</v>
      </c>
      <c r="S212" s="117">
        <f t="shared" si="102"/>
        <v>3157.8039825349592</v>
      </c>
      <c r="T212" s="117">
        <f t="shared" si="102"/>
        <v>3823.9975774093564</v>
      </c>
      <c r="U212" s="117">
        <f t="shared" si="102"/>
        <v>3413.7226956664999</v>
      </c>
      <c r="V212" s="117">
        <f t="shared" si="102"/>
        <v>3446.1677187658534</v>
      </c>
      <c r="W212" s="117">
        <f t="shared" ref="W212:Y212" si="103">W213+W216+W218+W227</f>
        <v>3765.9014147087705</v>
      </c>
      <c r="X212" s="117">
        <f t="shared" si="103"/>
        <v>3563.6822610726726</v>
      </c>
      <c r="Y212" s="117">
        <f t="shared" si="103"/>
        <v>3233.2348764054491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2622.5555309749911</v>
      </c>
      <c r="C213" s="122">
        <f t="shared" si="104"/>
        <v>3032.7807290383839</v>
      </c>
      <c r="D213" s="122">
        <f t="shared" si="104"/>
        <v>2993.2881743514836</v>
      </c>
      <c r="E213" s="122">
        <f t="shared" si="104"/>
        <v>2919.6605517641356</v>
      </c>
      <c r="F213" s="122">
        <f t="shared" si="104"/>
        <v>3339.842713022339</v>
      </c>
      <c r="G213" s="122">
        <f t="shared" si="104"/>
        <v>3701.6837772601966</v>
      </c>
      <c r="H213" s="122">
        <f t="shared" si="104"/>
        <v>3553.3075250700845</v>
      </c>
      <c r="I213" s="122">
        <f t="shared" si="104"/>
        <v>3245.2139607941108</v>
      </c>
      <c r="J213" s="122">
        <f t="shared" si="104"/>
        <v>3614.1641597560783</v>
      </c>
      <c r="K213" s="122">
        <f t="shared" si="104"/>
        <v>3873.2651243181858</v>
      </c>
      <c r="L213" s="122">
        <f t="shared" si="104"/>
        <v>3503.5008723467404</v>
      </c>
      <c r="M213" s="122">
        <f t="shared" si="104"/>
        <v>3383.4627620060896</v>
      </c>
      <c r="N213" s="122">
        <f t="shared" si="104"/>
        <v>3256.3443361698592</v>
      </c>
      <c r="O213" s="122">
        <f t="shared" si="104"/>
        <v>3230.3435146493307</v>
      </c>
      <c r="P213" s="122">
        <f t="shared" si="104"/>
        <v>2590.1400770151008</v>
      </c>
      <c r="Q213" s="122">
        <f t="shared" si="104"/>
        <v>3130.0557729685684</v>
      </c>
      <c r="R213" s="122">
        <f t="shared" ref="R213:V213" si="105">SUM(R214:R215)</f>
        <v>3100.768933902641</v>
      </c>
      <c r="S213" s="122">
        <f t="shared" si="105"/>
        <v>2774.5528107764035</v>
      </c>
      <c r="T213" s="122">
        <f t="shared" si="105"/>
        <v>3343.529776315921</v>
      </c>
      <c r="U213" s="122">
        <f t="shared" si="105"/>
        <v>2993.2130126247639</v>
      </c>
      <c r="V213" s="122">
        <f t="shared" si="105"/>
        <v>3010.7052651259105</v>
      </c>
      <c r="W213" s="122">
        <f t="shared" ref="W213:Y213" si="106">SUM(W214:W215)</f>
        <v>3341.8624401956777</v>
      </c>
      <c r="X213" s="122">
        <f t="shared" si="106"/>
        <v>3223.8690309464778</v>
      </c>
      <c r="Y213" s="122">
        <f t="shared" si="106"/>
        <v>2909.4658007356861</v>
      </c>
      <c r="DA213" s="130" t="s">
        <v>2619</v>
      </c>
    </row>
    <row r="214" spans="1:105" ht="12" customHeight="1" x14ac:dyDescent="0.25">
      <c r="A214" s="97" t="s">
        <v>211</v>
      </c>
      <c r="B214" s="98">
        <v>2622.5555309749911</v>
      </c>
      <c r="C214" s="98">
        <v>3032.7807290383839</v>
      </c>
      <c r="D214" s="98">
        <v>2993.2881743514836</v>
      </c>
      <c r="E214" s="98">
        <v>2919.6605517641356</v>
      </c>
      <c r="F214" s="98">
        <v>3339.842713022339</v>
      </c>
      <c r="G214" s="98">
        <v>3701.6837772601966</v>
      </c>
      <c r="H214" s="98">
        <v>3553.3075250700845</v>
      </c>
      <c r="I214" s="98">
        <v>3245.2139607941108</v>
      </c>
      <c r="J214" s="98">
        <v>3614.1641597560783</v>
      </c>
      <c r="K214" s="98">
        <v>3873.2651243181858</v>
      </c>
      <c r="L214" s="98">
        <v>3503.5008723467404</v>
      </c>
      <c r="M214" s="98">
        <v>3383.4627620060896</v>
      </c>
      <c r="N214" s="98">
        <v>3256.3443361698592</v>
      </c>
      <c r="O214" s="98">
        <v>3230.3435146493307</v>
      </c>
      <c r="P214" s="98">
        <v>2590.1400770151008</v>
      </c>
      <c r="Q214" s="98">
        <v>3130.0557729685684</v>
      </c>
      <c r="R214" s="98">
        <v>3100.768933902641</v>
      </c>
      <c r="S214" s="98">
        <v>2774.5528107764035</v>
      </c>
      <c r="T214" s="98">
        <v>3343.529776315921</v>
      </c>
      <c r="U214" s="98">
        <v>2993.2130126247639</v>
      </c>
      <c r="V214" s="98">
        <v>3010.7052651259105</v>
      </c>
      <c r="W214" s="98">
        <v>3341.8624401956777</v>
      </c>
      <c r="X214" s="98">
        <v>3223.8690309464778</v>
      </c>
      <c r="Y214" s="98">
        <v>2909.4658007356861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339.23809844013687</v>
      </c>
      <c r="C218" s="122">
        <v>336.47282532344423</v>
      </c>
      <c r="D218" s="122">
        <v>347.34819447140848</v>
      </c>
      <c r="E218" s="122">
        <v>339.24541088804324</v>
      </c>
      <c r="F218" s="122">
        <v>406.5512891195911</v>
      </c>
      <c r="G218" s="122">
        <v>407.55402492236374</v>
      </c>
      <c r="H218" s="122">
        <v>418.71352971042074</v>
      </c>
      <c r="I218" s="122">
        <v>384.44304370397123</v>
      </c>
      <c r="J218" s="122">
        <v>407.02690754373754</v>
      </c>
      <c r="K218" s="122">
        <v>427.25978279392388</v>
      </c>
      <c r="L218" s="122">
        <v>363.21599634508465</v>
      </c>
      <c r="M218" s="122">
        <v>411.06065314678301</v>
      </c>
      <c r="N218" s="122">
        <v>350.72236063554902</v>
      </c>
      <c r="O218" s="122">
        <v>345.58218271919088</v>
      </c>
      <c r="P218" s="122">
        <v>348.63631532984817</v>
      </c>
      <c r="Q218" s="122">
        <v>356.69207485945236</v>
      </c>
      <c r="R218" s="122">
        <v>352.94938122000008</v>
      </c>
      <c r="S218" s="122">
        <v>324.79756849940759</v>
      </c>
      <c r="T218" s="122">
        <v>421.25618800850793</v>
      </c>
      <c r="U218" s="122">
        <v>363.05263454866963</v>
      </c>
      <c r="V218" s="122">
        <v>378.30319918886295</v>
      </c>
      <c r="W218" s="122">
        <v>369.5366446101317</v>
      </c>
      <c r="X218" s="122">
        <v>291.42343635849545</v>
      </c>
      <c r="Y218" s="122">
        <v>277.28626239136872</v>
      </c>
      <c r="DA218" s="130" t="s">
        <v>2624</v>
      </c>
    </row>
    <row r="219" spans="1:105" ht="12" customHeight="1" x14ac:dyDescent="0.25">
      <c r="A219" s="97" t="s">
        <v>138</v>
      </c>
      <c r="B219" s="98">
        <v>633.44475881845926</v>
      </c>
      <c r="C219" s="98">
        <v>636.4134289584315</v>
      </c>
      <c r="D219" s="98">
        <v>636.90919373482086</v>
      </c>
      <c r="E219" s="98">
        <v>580.51105020058469</v>
      </c>
      <c r="F219" s="98">
        <v>653.66374376972033</v>
      </c>
      <c r="G219" s="98">
        <v>625.89122185984479</v>
      </c>
      <c r="H219" s="98">
        <v>617.4383504574115</v>
      </c>
      <c r="I219" s="98">
        <v>531.93287179169909</v>
      </c>
      <c r="J219" s="98">
        <v>535.71225948253993</v>
      </c>
      <c r="K219" s="98">
        <v>566.15202595310029</v>
      </c>
      <c r="L219" s="98">
        <v>510.06459028392044</v>
      </c>
      <c r="M219" s="98">
        <v>612.02052052389365</v>
      </c>
      <c r="N219" s="98">
        <v>535.4758566153123</v>
      </c>
      <c r="O219" s="98">
        <v>524.60154527479062</v>
      </c>
      <c r="P219" s="98">
        <v>516.43211202089321</v>
      </c>
      <c r="Q219" s="98">
        <v>517.26851566907771</v>
      </c>
      <c r="R219" s="98">
        <v>498.88006631748829</v>
      </c>
      <c r="S219" s="98">
        <v>442.06827188207404</v>
      </c>
      <c r="T219" s="98">
        <v>555.51663846745714</v>
      </c>
      <c r="U219" s="98">
        <v>463.20587678879917</v>
      </c>
      <c r="V219" s="98">
        <v>457.55917520833771</v>
      </c>
      <c r="W219" s="98">
        <v>410.59487145417626</v>
      </c>
      <c r="X219" s="98">
        <v>303.8811420620234</v>
      </c>
      <c r="Y219" s="98">
        <v>288.6405505587623</v>
      </c>
      <c r="DA219" s="63" t="s">
        <v>2625</v>
      </c>
    </row>
    <row r="220" spans="1:105" ht="12" customHeight="1" x14ac:dyDescent="0.25">
      <c r="A220" s="97" t="s">
        <v>137</v>
      </c>
      <c r="B220" s="98">
        <v>116.35037456999629</v>
      </c>
      <c r="C220" s="98">
        <v>101.15767361161215</v>
      </c>
      <c r="D220" s="98">
        <v>118.14239211748166</v>
      </c>
      <c r="E220" s="98">
        <v>89.700388877678463</v>
      </c>
      <c r="F220" s="98">
        <v>124.77006131948075</v>
      </c>
      <c r="G220" s="98">
        <v>98.827994792192456</v>
      </c>
      <c r="H220" s="98">
        <v>94.757156298724666</v>
      </c>
      <c r="I220" s="98">
        <v>75.070738029712643</v>
      </c>
      <c r="J220" s="98">
        <v>95.332043230570378</v>
      </c>
      <c r="K220" s="98">
        <v>80.280352959532294</v>
      </c>
      <c r="L220" s="98">
        <v>68.565103354476918</v>
      </c>
      <c r="M220" s="98">
        <v>104.40129887683483</v>
      </c>
      <c r="N220" s="98">
        <v>67.349144662235886</v>
      </c>
      <c r="O220" s="98">
        <v>62.857858453913508</v>
      </c>
      <c r="P220" s="98">
        <v>103.14910750901822</v>
      </c>
      <c r="Q220" s="98">
        <v>66.589234475601515</v>
      </c>
      <c r="R220" s="98">
        <v>61.386427253558551</v>
      </c>
      <c r="S220" s="98">
        <v>59.557896920525877</v>
      </c>
      <c r="T220" s="98">
        <v>68.120803489874206</v>
      </c>
      <c r="U220" s="98">
        <v>67.172383440221751</v>
      </c>
      <c r="V220" s="98">
        <v>73.201785500095653</v>
      </c>
      <c r="W220" s="98">
        <v>82.098894226357572</v>
      </c>
      <c r="X220" s="98">
        <v>26.667881865304579</v>
      </c>
      <c r="Y220" s="98">
        <v>52.310654308910244</v>
      </c>
      <c r="DA220" s="63" t="s">
        <v>2626</v>
      </c>
    </row>
    <row r="221" spans="1:105" ht="12" customHeight="1" x14ac:dyDescent="0.25">
      <c r="A221" s="100" t="s">
        <v>211</v>
      </c>
      <c r="B221" s="101">
        <v>116.35037456999629</v>
      </c>
      <c r="C221" s="101">
        <v>101.15767361161215</v>
      </c>
      <c r="D221" s="101">
        <v>118.14239211748166</v>
      </c>
      <c r="E221" s="101">
        <v>89.700388877678463</v>
      </c>
      <c r="F221" s="101">
        <v>124.77006131948075</v>
      </c>
      <c r="G221" s="101">
        <v>98.827994792192456</v>
      </c>
      <c r="H221" s="101">
        <v>94.757156298724666</v>
      </c>
      <c r="I221" s="101">
        <v>75.070738029712643</v>
      </c>
      <c r="J221" s="101">
        <v>95.332043230570378</v>
      </c>
      <c r="K221" s="101">
        <v>80.280352959532294</v>
      </c>
      <c r="L221" s="101">
        <v>68.565103354476918</v>
      </c>
      <c r="M221" s="101">
        <v>104.40129887683483</v>
      </c>
      <c r="N221" s="101">
        <v>67.349144662235886</v>
      </c>
      <c r="O221" s="101">
        <v>62.857858453913508</v>
      </c>
      <c r="P221" s="101">
        <v>103.14910750901822</v>
      </c>
      <c r="Q221" s="101">
        <v>66.589234475601515</v>
      </c>
      <c r="R221" s="101">
        <v>61.386427253558551</v>
      </c>
      <c r="S221" s="101">
        <v>59.557896920525877</v>
      </c>
      <c r="T221" s="101">
        <v>68.120803489874206</v>
      </c>
      <c r="U221" s="101">
        <v>67.172383440221751</v>
      </c>
      <c r="V221" s="101">
        <v>73.201785500095653</v>
      </c>
      <c r="W221" s="101">
        <v>82.098894226357572</v>
      </c>
      <c r="X221" s="101">
        <v>26.667881865304579</v>
      </c>
      <c r="Y221" s="101">
        <v>52.310654308910244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92.409438269933531</v>
      </c>
      <c r="C227" s="122">
        <v>87.747010118604578</v>
      </c>
      <c r="D227" s="122">
        <v>88.067065313438349</v>
      </c>
      <c r="E227" s="122">
        <v>85.988207015708724</v>
      </c>
      <c r="F227" s="122">
        <v>92.151150003504384</v>
      </c>
      <c r="G227" s="122">
        <v>82.02328897765203</v>
      </c>
      <c r="H227" s="122">
        <v>72.846946732710705</v>
      </c>
      <c r="I227" s="122">
        <v>63.757574791456705</v>
      </c>
      <c r="J227" s="122">
        <v>63.013606187666277</v>
      </c>
      <c r="K227" s="122">
        <v>61.11295703524064</v>
      </c>
      <c r="L227" s="122">
        <v>59.635634293541052</v>
      </c>
      <c r="M227" s="122">
        <v>60.713610902166479</v>
      </c>
      <c r="N227" s="122">
        <v>54.441127379351933</v>
      </c>
      <c r="O227" s="122">
        <v>55.536276272533414</v>
      </c>
      <c r="P227" s="122">
        <v>56.872620309007324</v>
      </c>
      <c r="Q227" s="122">
        <v>54.102980731408778</v>
      </c>
      <c r="R227" s="122">
        <v>56.176860443058281</v>
      </c>
      <c r="S227" s="122">
        <v>58.453603259148338</v>
      </c>
      <c r="T227" s="122">
        <v>59.211613084927002</v>
      </c>
      <c r="U227" s="122">
        <v>57.457048493066388</v>
      </c>
      <c r="V227" s="122">
        <v>57.15925445108013</v>
      </c>
      <c r="W227" s="122">
        <v>54.502329902961392</v>
      </c>
      <c r="X227" s="122">
        <v>48.389793767699459</v>
      </c>
      <c r="Y227" s="122">
        <v>46.482813278394076</v>
      </c>
      <c r="DA227" s="130" t="s">
        <v>2633</v>
      </c>
    </row>
    <row r="228" spans="1:105" ht="12" customHeight="1" x14ac:dyDescent="0.25">
      <c r="A228" s="97" t="s">
        <v>50</v>
      </c>
      <c r="B228" s="98">
        <v>234.57345116020531</v>
      </c>
      <c r="C228" s="98">
        <v>228.88178096389316</v>
      </c>
      <c r="D228" s="98">
        <v>231.69498592872409</v>
      </c>
      <c r="E228" s="98">
        <v>225.72032396430677</v>
      </c>
      <c r="F228" s="98">
        <v>242.35549738297658</v>
      </c>
      <c r="G228" s="98">
        <v>226.15730067138568</v>
      </c>
      <c r="H228" s="98">
        <v>215.60414821950476</v>
      </c>
      <c r="I228" s="98">
        <v>194.02305736915037</v>
      </c>
      <c r="J228" s="98">
        <v>188.51522680145936</v>
      </c>
      <c r="K228" s="98">
        <v>178.66776471170601</v>
      </c>
      <c r="L228" s="98">
        <v>173.82657758392585</v>
      </c>
      <c r="M228" s="98">
        <v>178.83009108638836</v>
      </c>
      <c r="N228" s="98">
        <v>153.16642471843687</v>
      </c>
      <c r="O228" s="98">
        <v>153.11088483327484</v>
      </c>
      <c r="P228" s="98">
        <v>157.35259451673934</v>
      </c>
      <c r="Q228" s="98">
        <v>151.45961274843745</v>
      </c>
      <c r="R228" s="98">
        <v>158.85161213189124</v>
      </c>
      <c r="S228" s="98">
        <v>173.5016174872944</v>
      </c>
      <c r="T228" s="98">
        <v>179.88691082101661</v>
      </c>
      <c r="U228" s="98">
        <v>179.94264901213469</v>
      </c>
      <c r="V228" s="98">
        <v>179.09375036142865</v>
      </c>
      <c r="W228" s="98">
        <v>167.49125554939405</v>
      </c>
      <c r="X228" s="98">
        <v>148.23176662108449</v>
      </c>
      <c r="Y228" s="98">
        <v>140.07631712703139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141.13854609615541</v>
      </c>
      <c r="C231" s="118">
        <f t="shared" si="108"/>
        <v>157.9158766988057</v>
      </c>
      <c r="D231" s="118">
        <f t="shared" si="108"/>
        <v>156.74322476260448</v>
      </c>
      <c r="E231" s="118">
        <f t="shared" si="108"/>
        <v>151.87408208678823</v>
      </c>
      <c r="F231" s="118">
        <f t="shared" si="108"/>
        <v>172.17239660391371</v>
      </c>
      <c r="G231" s="118">
        <f t="shared" si="108"/>
        <v>184.24991295489824</v>
      </c>
      <c r="H231" s="118">
        <f t="shared" si="108"/>
        <v>179.83050662032633</v>
      </c>
      <c r="I231" s="118">
        <f t="shared" si="108"/>
        <v>163.8808641497657</v>
      </c>
      <c r="J231" s="118">
        <f t="shared" si="108"/>
        <v>175.91891786885597</v>
      </c>
      <c r="K231" s="118">
        <f t="shared" si="108"/>
        <v>186.79076011710316</v>
      </c>
      <c r="L231" s="118">
        <f t="shared" si="108"/>
        <v>169.57653262634355</v>
      </c>
      <c r="M231" s="118">
        <f t="shared" si="108"/>
        <v>167.60676255900452</v>
      </c>
      <c r="N231" s="118">
        <f t="shared" si="108"/>
        <v>159.25999155933101</v>
      </c>
      <c r="O231" s="118">
        <f t="shared" si="108"/>
        <v>157.34965163643082</v>
      </c>
      <c r="P231" s="118">
        <f t="shared" si="108"/>
        <v>130.41346040014486</v>
      </c>
      <c r="Q231" s="118">
        <f t="shared" si="108"/>
        <v>152.45359688578293</v>
      </c>
      <c r="R231" s="118">
        <f t="shared" ref="R231:V231" si="109">R232+R235+R237+R246</f>
        <v>150.08016733008347</v>
      </c>
      <c r="S231" s="118">
        <f t="shared" si="109"/>
        <v>136.40203583853537</v>
      </c>
      <c r="T231" s="118">
        <f t="shared" si="109"/>
        <v>161.32413040754543</v>
      </c>
      <c r="U231" s="118">
        <f t="shared" si="109"/>
        <v>144.08128081111906</v>
      </c>
      <c r="V231" s="118">
        <f t="shared" si="109"/>
        <v>143.82495327024822</v>
      </c>
      <c r="W231" s="118">
        <f t="shared" ref="W231:Y231" si="110">W232+W235+W237+W246</f>
        <v>154.38597140249428</v>
      </c>
      <c r="X231" s="118">
        <f t="shared" si="110"/>
        <v>144.01416937678829</v>
      </c>
      <c r="Y231" s="118">
        <f t="shared" si="110"/>
        <v>130.27696231741842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107.87698517122043</v>
      </c>
      <c r="C232" s="123">
        <f t="shared" si="111"/>
        <v>124.6845980517145</v>
      </c>
      <c r="D232" s="123">
        <f t="shared" si="111"/>
        <v>122.95970779597242</v>
      </c>
      <c r="E232" s="123">
        <f t="shared" si="111"/>
        <v>119.64976780981816</v>
      </c>
      <c r="F232" s="123">
        <f t="shared" si="111"/>
        <v>136.96629962916626</v>
      </c>
      <c r="G232" s="123">
        <f t="shared" si="111"/>
        <v>151.55994862866521</v>
      </c>
      <c r="H232" s="123">
        <f t="shared" si="111"/>
        <v>147.03540905773954</v>
      </c>
      <c r="I232" s="123">
        <f t="shared" si="111"/>
        <v>134.56276432554944</v>
      </c>
      <c r="J232" s="123">
        <f t="shared" si="111"/>
        <v>147.29749208560648</v>
      </c>
      <c r="K232" s="123">
        <f t="shared" si="111"/>
        <v>157.5331900542154</v>
      </c>
      <c r="L232" s="123">
        <f t="shared" si="111"/>
        <v>142.39717758946833</v>
      </c>
      <c r="M232" s="123">
        <f t="shared" si="111"/>
        <v>137.2170842011156</v>
      </c>
      <c r="N232" s="123">
        <f t="shared" si="111"/>
        <v>131.70369569199889</v>
      </c>
      <c r="O232" s="123">
        <f t="shared" si="111"/>
        <v>130.53920265900118</v>
      </c>
      <c r="P232" s="123">
        <f t="shared" si="111"/>
        <v>104.36709192633387</v>
      </c>
      <c r="Q232" s="123">
        <f t="shared" si="111"/>
        <v>125.61802432469375</v>
      </c>
      <c r="R232" s="123">
        <f t="shared" ref="R232:V232" si="112">SUM(R233:R234)</f>
        <v>124.05930306496612</v>
      </c>
      <c r="S232" s="123">
        <f t="shared" si="112"/>
        <v>110.63866078252194</v>
      </c>
      <c r="T232" s="123">
        <f t="shared" si="112"/>
        <v>132.81561122838994</v>
      </c>
      <c r="U232" s="123">
        <f t="shared" si="112"/>
        <v>118.37367311691571</v>
      </c>
      <c r="V232" s="123">
        <f t="shared" si="112"/>
        <v>118.56417699038892</v>
      </c>
      <c r="W232" s="123">
        <f t="shared" ref="W232:Y232" si="113">SUM(W233:W234)</f>
        <v>131.4155978596134</v>
      </c>
      <c r="X232" s="123">
        <f t="shared" si="113"/>
        <v>125.88954704760719</v>
      </c>
      <c r="Y232" s="123">
        <f t="shared" si="113"/>
        <v>112.89278042647783</v>
      </c>
      <c r="DA232" s="130" t="s">
        <v>2787</v>
      </c>
    </row>
    <row r="233" spans="1:105" ht="12" customHeight="1" x14ac:dyDescent="0.25">
      <c r="A233" s="97" t="s">
        <v>211</v>
      </c>
      <c r="B233" s="99">
        <v>106.65992040025766</v>
      </c>
      <c r="C233" s="99">
        <v>123.30845118792649</v>
      </c>
      <c r="D233" s="99">
        <v>121.61843776606074</v>
      </c>
      <c r="E233" s="99">
        <v>118.47143877502863</v>
      </c>
      <c r="F233" s="99">
        <v>135.53821620087339</v>
      </c>
      <c r="G233" s="99">
        <v>150.00122846573873</v>
      </c>
      <c r="H233" s="99">
        <v>145.56852990934911</v>
      </c>
      <c r="I233" s="99">
        <v>133.26439698244712</v>
      </c>
      <c r="J233" s="99">
        <v>145.93895254846501</v>
      </c>
      <c r="K233" s="99">
        <v>156.07659808979039</v>
      </c>
      <c r="L233" s="99">
        <v>141.00280890698636</v>
      </c>
      <c r="M233" s="99">
        <v>135.80582781807749</v>
      </c>
      <c r="N233" s="99">
        <v>130.36495227974652</v>
      </c>
      <c r="O233" s="99">
        <v>129.02268695766418</v>
      </c>
      <c r="P233" s="99">
        <v>103.1193674293396</v>
      </c>
      <c r="Q233" s="99">
        <v>124.26082683655324</v>
      </c>
      <c r="R233" s="99">
        <v>122.71786466362117</v>
      </c>
      <c r="S233" s="99">
        <v>109.44463276393986</v>
      </c>
      <c r="T233" s="99">
        <v>131.39680198999432</v>
      </c>
      <c r="U233" s="99">
        <v>117.10139338302227</v>
      </c>
      <c r="V233" s="99">
        <v>117.296170919199</v>
      </c>
      <c r="W233" s="99">
        <v>129.62631381823451</v>
      </c>
      <c r="X233" s="99">
        <v>124.11259180135013</v>
      </c>
      <c r="Y233" s="99">
        <v>111.37291375315573</v>
      </c>
      <c r="DA233" s="63" t="s">
        <v>2788</v>
      </c>
    </row>
    <row r="234" spans="1:105" ht="12" customHeight="1" x14ac:dyDescent="0.25">
      <c r="A234" s="97" t="s">
        <v>53</v>
      </c>
      <c r="B234" s="99">
        <v>1.2170647709627689</v>
      </c>
      <c r="C234" s="99">
        <v>1.3761468637880123</v>
      </c>
      <c r="D234" s="99">
        <v>1.3412700299116804</v>
      </c>
      <c r="E234" s="99">
        <v>1.178329034789527</v>
      </c>
      <c r="F234" s="99">
        <v>1.4280834282928727</v>
      </c>
      <c r="G234" s="99">
        <v>1.5587201629264875</v>
      </c>
      <c r="H234" s="99">
        <v>1.4668791483904344</v>
      </c>
      <c r="I234" s="99">
        <v>1.2983673431023248</v>
      </c>
      <c r="J234" s="99">
        <v>1.3585395371414613</v>
      </c>
      <c r="K234" s="99">
        <v>1.4565919644250156</v>
      </c>
      <c r="L234" s="99">
        <v>1.3943686824819581</v>
      </c>
      <c r="M234" s="99">
        <v>1.411256383038118</v>
      </c>
      <c r="N234" s="99">
        <v>1.3387434122523669</v>
      </c>
      <c r="O234" s="99">
        <v>1.516515701336987</v>
      </c>
      <c r="P234" s="99">
        <v>1.2477244969942658</v>
      </c>
      <c r="Q234" s="99">
        <v>1.3571974881405191</v>
      </c>
      <c r="R234" s="99">
        <v>1.3414384013449487</v>
      </c>
      <c r="S234" s="99">
        <v>1.1940280185820784</v>
      </c>
      <c r="T234" s="99">
        <v>1.4188092383956108</v>
      </c>
      <c r="U234" s="99">
        <v>1.2722797338934444</v>
      </c>
      <c r="V234" s="99">
        <v>1.2680060711899099</v>
      </c>
      <c r="W234" s="99">
        <v>1.7892840413788993</v>
      </c>
      <c r="X234" s="99">
        <v>1.7769552462570584</v>
      </c>
      <c r="Y234" s="99">
        <v>1.5198666733221045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0.34408645145828975</v>
      </c>
      <c r="C235" s="123">
        <f t="shared" si="114"/>
        <v>0.43446757323272034</v>
      </c>
      <c r="D235" s="123">
        <f t="shared" si="114"/>
        <v>0.36487237668099226</v>
      </c>
      <c r="E235" s="123">
        <f t="shared" si="114"/>
        <v>1.0776074230765489</v>
      </c>
      <c r="F235" s="123">
        <f t="shared" si="114"/>
        <v>0.38750413454472604</v>
      </c>
      <c r="G235" s="123">
        <f t="shared" si="114"/>
        <v>0.37156102694842569</v>
      </c>
      <c r="H235" s="123">
        <f t="shared" si="114"/>
        <v>0.40671666681071883</v>
      </c>
      <c r="I235" s="123">
        <f t="shared" si="114"/>
        <v>0.35947506162366832</v>
      </c>
      <c r="J235" s="123">
        <f t="shared" si="114"/>
        <v>0.43334851785540052</v>
      </c>
      <c r="K235" s="123">
        <f t="shared" si="114"/>
        <v>0.45481729830305528</v>
      </c>
      <c r="L235" s="123">
        <f t="shared" si="114"/>
        <v>0.46489404094929943</v>
      </c>
      <c r="M235" s="123">
        <f t="shared" si="114"/>
        <v>0.64708296782502139</v>
      </c>
      <c r="N235" s="123">
        <f t="shared" si="114"/>
        <v>1.4040396451456378</v>
      </c>
      <c r="O235" s="123">
        <f t="shared" si="114"/>
        <v>0.83341151227884436</v>
      </c>
      <c r="P235" s="123">
        <f t="shared" si="114"/>
        <v>0.71615597979478096</v>
      </c>
      <c r="Q235" s="123">
        <f t="shared" si="114"/>
        <v>1.5324684433569904</v>
      </c>
      <c r="R235" s="123">
        <f t="shared" si="114"/>
        <v>1.122378072510638</v>
      </c>
      <c r="S235" s="123">
        <f t="shared" si="114"/>
        <v>1.6152924645974889</v>
      </c>
      <c r="T235" s="123">
        <f t="shared" si="114"/>
        <v>1.1249603285592575</v>
      </c>
      <c r="U235" s="123">
        <f t="shared" si="114"/>
        <v>1.3093714231611251</v>
      </c>
      <c r="V235" s="123">
        <f t="shared" si="114"/>
        <v>0.94948923041829381</v>
      </c>
      <c r="W235" s="123">
        <f t="shared" si="114"/>
        <v>0.90358879618212029</v>
      </c>
      <c r="X235" s="123">
        <f t="shared" si="114"/>
        <v>1.3713648359022064</v>
      </c>
      <c r="Y235" s="123">
        <f t="shared" si="114"/>
        <v>1.1814838117883784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0.34408645145828975</v>
      </c>
      <c r="C236" s="99">
        <f>RES_hhdet_fecs!C48</f>
        <v>0.43446757323272034</v>
      </c>
      <c r="D236" s="99">
        <f>RES_hhdet_fecs!D48</f>
        <v>0.36487237668099226</v>
      </c>
      <c r="E236" s="99">
        <f>RES_hhdet_fecs!E48</f>
        <v>1.0776074230765489</v>
      </c>
      <c r="F236" s="99">
        <f>RES_hhdet_fecs!F48</f>
        <v>0.38750413454472604</v>
      </c>
      <c r="G236" s="99">
        <f>RES_hhdet_fecs!G48</f>
        <v>0.37156102694842569</v>
      </c>
      <c r="H236" s="99">
        <f>RES_hhdet_fecs!H48</f>
        <v>0.40671666681071883</v>
      </c>
      <c r="I236" s="99">
        <f>RES_hhdet_fecs!I48</f>
        <v>0.35947506162366832</v>
      </c>
      <c r="J236" s="99">
        <f>RES_hhdet_fecs!J48</f>
        <v>0.43334851785540052</v>
      </c>
      <c r="K236" s="99">
        <f>RES_hhdet_fecs!K48</f>
        <v>0.45481729830305528</v>
      </c>
      <c r="L236" s="99">
        <f>RES_hhdet_fecs!L48</f>
        <v>0.46489404094929943</v>
      </c>
      <c r="M236" s="99">
        <f>RES_hhdet_fecs!M48</f>
        <v>0.64708296782502139</v>
      </c>
      <c r="N236" s="99">
        <f>RES_hhdet_fecs!N48</f>
        <v>1.4040396451456378</v>
      </c>
      <c r="O236" s="99">
        <f>RES_hhdet_fecs!O48</f>
        <v>0.83341151227884436</v>
      </c>
      <c r="P236" s="99">
        <f>RES_hhdet_fecs!P48</f>
        <v>0.71615597979478096</v>
      </c>
      <c r="Q236" s="99">
        <f>RES_hhdet_fecs!Q48</f>
        <v>1.5324684433569904</v>
      </c>
      <c r="R236" s="99">
        <f>RES_hhdet_fecs!R48</f>
        <v>1.122378072510638</v>
      </c>
      <c r="S236" s="99">
        <f>RES_hhdet_fecs!S48</f>
        <v>1.6152924645974889</v>
      </c>
      <c r="T236" s="99">
        <f>RES_hhdet_fecs!T48</f>
        <v>1.1249603285592575</v>
      </c>
      <c r="U236" s="99">
        <f>RES_hhdet_fecs!U48</f>
        <v>1.3093714231611251</v>
      </c>
      <c r="V236" s="99">
        <f>RES_hhdet_fecs!V48</f>
        <v>0.94948923041829381</v>
      </c>
      <c r="W236" s="99">
        <f>RES_hhdet_fecs!W48</f>
        <v>0.90358879618212029</v>
      </c>
      <c r="X236" s="99">
        <f>RES_hhdet_fecs!X48</f>
        <v>1.3713648359022064</v>
      </c>
      <c r="Y236" s="99">
        <f>RES_hhdet_fecs!Y48</f>
        <v>1.1814838117883784</v>
      </c>
      <c r="DA236" s="63" t="s">
        <v>2791</v>
      </c>
    </row>
    <row r="237" spans="1:105" ht="12" customHeight="1" x14ac:dyDescent="0.25">
      <c r="A237" s="121" t="s">
        <v>55</v>
      </c>
      <c r="B237" s="123">
        <v>23.231680831036581</v>
      </c>
      <c r="C237" s="123">
        <v>23.003256455006628</v>
      </c>
      <c r="D237" s="123">
        <v>23.545944480419603</v>
      </c>
      <c r="E237" s="123">
        <v>21.897257587460359</v>
      </c>
      <c r="F237" s="123">
        <v>24.270176227351264</v>
      </c>
      <c r="G237" s="123">
        <v>23.314310732861212</v>
      </c>
      <c r="H237" s="123">
        <v>23.240604409189018</v>
      </c>
      <c r="I237" s="123">
        <v>20.678229869402465</v>
      </c>
      <c r="J237" s="123">
        <v>20.571449323332754</v>
      </c>
      <c r="K237" s="123">
        <v>21.320993416014304</v>
      </c>
      <c r="L237" s="123">
        <v>19.637792713730317</v>
      </c>
      <c r="M237" s="123">
        <v>22.634744210399749</v>
      </c>
      <c r="N237" s="123">
        <v>20.01608999168015</v>
      </c>
      <c r="O237" s="123">
        <v>19.385544640362344</v>
      </c>
      <c r="P237" s="123">
        <v>19.330730603112514</v>
      </c>
      <c r="Q237" s="123">
        <v>19.14049135378847</v>
      </c>
      <c r="R237" s="123">
        <v>18.697152358328303</v>
      </c>
      <c r="S237" s="123">
        <v>17.138618078311403</v>
      </c>
      <c r="T237" s="123">
        <v>20.396775048461834</v>
      </c>
      <c r="U237" s="123">
        <v>17.520275239510489</v>
      </c>
      <c r="V237" s="123">
        <v>17.345452432672161</v>
      </c>
      <c r="W237" s="123">
        <v>15.581944189768544</v>
      </c>
      <c r="X237" s="123">
        <v>11.549052406589494</v>
      </c>
      <c r="Y237" s="123">
        <v>10.953430181809603</v>
      </c>
      <c r="DA237" s="130" t="s">
        <v>2792</v>
      </c>
    </row>
    <row r="238" spans="1:105" ht="12" customHeight="1" x14ac:dyDescent="0.25">
      <c r="A238" s="97" t="s">
        <v>138</v>
      </c>
      <c r="B238" s="99">
        <v>25.762340112744621</v>
      </c>
      <c r="C238" s="99">
        <v>25.875643922646564</v>
      </c>
      <c r="D238" s="99">
        <v>25.877862948378645</v>
      </c>
      <c r="E238" s="99">
        <v>23.555470960660507</v>
      </c>
      <c r="F238" s="99">
        <v>26.527122813385034</v>
      </c>
      <c r="G238" s="99">
        <v>25.362634361595198</v>
      </c>
      <c r="H238" s="99">
        <v>25.294628272841685</v>
      </c>
      <c r="I238" s="99">
        <v>21.84377185938019</v>
      </c>
      <c r="J238" s="99">
        <v>21.631913372061621</v>
      </c>
      <c r="K238" s="99">
        <v>22.813589923813247</v>
      </c>
      <c r="L238" s="99">
        <v>20.528192392271219</v>
      </c>
      <c r="M238" s="99">
        <v>24.565351912464312</v>
      </c>
      <c r="N238" s="99">
        <v>21.437316600467238</v>
      </c>
      <c r="O238" s="99">
        <v>20.953035070898274</v>
      </c>
      <c r="P238" s="99">
        <v>20.560336942534352</v>
      </c>
      <c r="Q238" s="99">
        <v>20.535165541985265</v>
      </c>
      <c r="R238" s="99">
        <v>19.743972468362635</v>
      </c>
      <c r="S238" s="99">
        <v>17.437764920100545</v>
      </c>
      <c r="T238" s="99">
        <v>21.831152892343443</v>
      </c>
      <c r="U238" s="99">
        <v>18.121681740120387</v>
      </c>
      <c r="V238" s="99">
        <v>17.826367742655925</v>
      </c>
      <c r="W238" s="99">
        <v>15.92641846028835</v>
      </c>
      <c r="X238" s="99">
        <v>11.698823922074565</v>
      </c>
      <c r="Y238" s="99">
        <v>11.049017704526999</v>
      </c>
      <c r="DA238" s="63" t="s">
        <v>2793</v>
      </c>
    </row>
    <row r="239" spans="1:105" ht="12" customHeight="1" x14ac:dyDescent="0.25">
      <c r="A239" s="97" t="s">
        <v>137</v>
      </c>
      <c r="B239" s="99">
        <v>15.423048657871954</v>
      </c>
      <c r="C239" s="99">
        <v>15.183804240776976</v>
      </c>
      <c r="D239" s="99">
        <v>15.518262273587712</v>
      </c>
      <c r="E239" s="99">
        <v>13.771014094899813</v>
      </c>
      <c r="F239" s="99">
        <v>16.001730380007825</v>
      </c>
      <c r="G239" s="99">
        <v>14.903970707190828</v>
      </c>
      <c r="H239" s="99">
        <v>14.840712325731451</v>
      </c>
      <c r="I239" s="99">
        <v>12.708986553405722</v>
      </c>
      <c r="J239" s="99">
        <v>13.007714891898567</v>
      </c>
      <c r="K239" s="99">
        <v>13.436447313688321</v>
      </c>
      <c r="L239" s="99">
        <v>12.140868384824556</v>
      </c>
      <c r="M239" s="99">
        <v>15.158908741922666</v>
      </c>
      <c r="N239" s="99">
        <v>13.114338122963611</v>
      </c>
      <c r="O239" s="99">
        <v>13.151439983047924</v>
      </c>
      <c r="P239" s="99">
        <v>13.657170413646124</v>
      </c>
      <c r="Q239" s="99">
        <v>13.144679222833535</v>
      </c>
      <c r="R239" s="99">
        <v>12.768944781391303</v>
      </c>
      <c r="S239" s="99">
        <v>11.587010015071865</v>
      </c>
      <c r="T239" s="99">
        <v>14.385916587190708</v>
      </c>
      <c r="U239" s="99">
        <v>12.252119687688982</v>
      </c>
      <c r="V239" s="99">
        <v>12.271610502836081</v>
      </c>
      <c r="W239" s="99">
        <v>11.18763744362616</v>
      </c>
      <c r="X239" s="99">
        <v>7.8838309923175016</v>
      </c>
      <c r="Y239" s="99">
        <v>7.7909538996441068</v>
      </c>
      <c r="DA239" s="63" t="s">
        <v>2794</v>
      </c>
    </row>
    <row r="240" spans="1:105" ht="12" customHeight="1" x14ac:dyDescent="0.25">
      <c r="A240" s="100" t="s">
        <v>211</v>
      </c>
      <c r="B240" s="102">
        <v>4.7319957741990359</v>
      </c>
      <c r="C240" s="102">
        <v>4.1129238059939572</v>
      </c>
      <c r="D240" s="102">
        <v>4.8001703565967135</v>
      </c>
      <c r="E240" s="102">
        <v>3.6397841257940313</v>
      </c>
      <c r="F240" s="102">
        <v>5.0634454971720997</v>
      </c>
      <c r="G240" s="102">
        <v>4.0047506804070485</v>
      </c>
      <c r="H240" s="102">
        <v>3.8819212363342248</v>
      </c>
      <c r="I240" s="102">
        <v>3.0827725861591118</v>
      </c>
      <c r="J240" s="102">
        <v>3.8494816279494599</v>
      </c>
      <c r="K240" s="102">
        <v>3.2349668770936724</v>
      </c>
      <c r="L240" s="102">
        <v>2.7594890134858945</v>
      </c>
      <c r="M240" s="102">
        <v>4.1904716607091066</v>
      </c>
      <c r="N240" s="102">
        <v>2.6962652359735402</v>
      </c>
      <c r="O240" s="102">
        <v>2.5105967081673781</v>
      </c>
      <c r="P240" s="102">
        <v>4.1066005702242512</v>
      </c>
      <c r="Q240" s="102">
        <v>2.6435418198647063</v>
      </c>
      <c r="R240" s="102">
        <v>2.429465539827921</v>
      </c>
      <c r="S240" s="102">
        <v>2.3493127005340826</v>
      </c>
      <c r="T240" s="102">
        <v>2.677067747672595</v>
      </c>
      <c r="U240" s="102">
        <v>2.6279384943642552</v>
      </c>
      <c r="V240" s="102">
        <v>2.8519195296423923</v>
      </c>
      <c r="W240" s="102">
        <v>3.1845048135771648</v>
      </c>
      <c r="X240" s="102">
        <v>1.0266607930978711</v>
      </c>
      <c r="Y240" s="102">
        <v>2.0024260086660055</v>
      </c>
      <c r="DA240" s="131" t="s">
        <v>2795</v>
      </c>
    </row>
    <row r="241" spans="1:105" ht="12" customHeight="1" x14ac:dyDescent="0.25">
      <c r="A241" s="103" t="s">
        <v>52</v>
      </c>
      <c r="B241" s="105">
        <v>10.691052883672917</v>
      </c>
      <c r="C241" s="105">
        <v>11.070880434783016</v>
      </c>
      <c r="D241" s="105">
        <v>10.718091916990998</v>
      </c>
      <c r="E241" s="105">
        <v>10.131229969105783</v>
      </c>
      <c r="F241" s="105">
        <v>10.938284882835724</v>
      </c>
      <c r="G241" s="105">
        <v>10.899220026783778</v>
      </c>
      <c r="H241" s="105">
        <v>10.958791089397227</v>
      </c>
      <c r="I241" s="105">
        <v>9.6262139672466152</v>
      </c>
      <c r="J241" s="105">
        <v>9.1582332639491035</v>
      </c>
      <c r="K241" s="105">
        <v>10.201480436594645</v>
      </c>
      <c r="L241" s="105">
        <v>9.3813793713386602</v>
      </c>
      <c r="M241" s="105">
        <v>10.968437081213558</v>
      </c>
      <c r="N241" s="105">
        <v>10.418072886990073</v>
      </c>
      <c r="O241" s="105">
        <v>10.640843274880545</v>
      </c>
      <c r="P241" s="105">
        <v>9.5505698434218722</v>
      </c>
      <c r="Q241" s="105">
        <v>10.50113740296883</v>
      </c>
      <c r="R241" s="105">
        <v>10.33947924156338</v>
      </c>
      <c r="S241" s="105">
        <v>9.237697314537785</v>
      </c>
      <c r="T241" s="105">
        <v>11.708848839518115</v>
      </c>
      <c r="U241" s="105">
        <v>9.6241811933247252</v>
      </c>
      <c r="V241" s="105">
        <v>9.4196909731936902</v>
      </c>
      <c r="W241" s="105">
        <v>8.0031326300489951</v>
      </c>
      <c r="X241" s="105">
        <v>6.857170199219631</v>
      </c>
      <c r="Y241" s="105">
        <v>5.7885278909781022</v>
      </c>
      <c r="DA241" s="132" t="s">
        <v>2796</v>
      </c>
    </row>
    <row r="242" spans="1:105" ht="12" customHeight="1" x14ac:dyDescent="0.25">
      <c r="A242" s="106" t="s">
        <v>122</v>
      </c>
      <c r="B242" s="102">
        <v>20.42205955118078</v>
      </c>
      <c r="C242" s="102">
        <v>19.897672178373547</v>
      </c>
      <c r="D242" s="102">
        <v>20.869932232625075</v>
      </c>
      <c r="E242" s="102">
        <v>19.686872145303731</v>
      </c>
      <c r="F242" s="102">
        <v>20.685754328516754</v>
      </c>
      <c r="G242" s="102">
        <v>19.68072438945951</v>
      </c>
      <c r="H242" s="102">
        <v>19.172492280529543</v>
      </c>
      <c r="I242" s="102">
        <v>17.931620190532342</v>
      </c>
      <c r="J242" s="102">
        <v>17.527504433012165</v>
      </c>
      <c r="K242" s="102">
        <v>17.239068689359179</v>
      </c>
      <c r="L242" s="102">
        <v>18.344660417420222</v>
      </c>
      <c r="M242" s="102">
        <v>19.617337371909553</v>
      </c>
      <c r="N242" s="102">
        <v>18.39126372238378</v>
      </c>
      <c r="O242" s="102">
        <v>17.539804611374496</v>
      </c>
      <c r="P242" s="102">
        <v>17.844559986669775</v>
      </c>
      <c r="Q242" s="102">
        <v>17.144298188252389</v>
      </c>
      <c r="R242" s="102">
        <v>17.260561845228686</v>
      </c>
      <c r="S242" s="102">
        <v>17.391238274967527</v>
      </c>
      <c r="T242" s="102">
        <v>16.97624961256113</v>
      </c>
      <c r="U242" s="102">
        <v>16.57596634429812</v>
      </c>
      <c r="V242" s="102">
        <v>16.286857272235419</v>
      </c>
      <c r="W242" s="102">
        <v>13.574874054229978</v>
      </c>
      <c r="X242" s="102">
        <v>9.0171462765725003</v>
      </c>
      <c r="Y242" s="102">
        <v>10.229044118791089</v>
      </c>
      <c r="DA242" s="131" t="s">
        <v>2797</v>
      </c>
    </row>
    <row r="243" spans="1:105" ht="12" customHeight="1" x14ac:dyDescent="0.25">
      <c r="A243" s="107" t="s">
        <v>121</v>
      </c>
      <c r="B243" s="105">
        <v>14.360262538956137</v>
      </c>
      <c r="C243" s="105">
        <v>13.856273411260588</v>
      </c>
      <c r="D243" s="105">
        <v>14.750072719074943</v>
      </c>
      <c r="E243" s="105">
        <v>13.71020240633238</v>
      </c>
      <c r="F243" s="105">
        <v>14.714993684035083</v>
      </c>
      <c r="G243" s="105">
        <v>13.843815450465131</v>
      </c>
      <c r="H243" s="105">
        <v>13.598256624475997</v>
      </c>
      <c r="I243" s="105">
        <v>12.733643857353853</v>
      </c>
      <c r="J243" s="105">
        <v>12.698147347193338</v>
      </c>
      <c r="K243" s="105">
        <v>12.243828786776115</v>
      </c>
      <c r="L243" s="105">
        <v>12.976631670855108</v>
      </c>
      <c r="M243" s="105">
        <v>14.195422029416498</v>
      </c>
      <c r="N243" s="105">
        <v>13.102647175652972</v>
      </c>
      <c r="O243" s="105">
        <v>12.568591614737905</v>
      </c>
      <c r="P243" s="105">
        <v>13.299397872816526</v>
      </c>
      <c r="Q243" s="105">
        <v>12.384305307402899</v>
      </c>
      <c r="R243" s="105">
        <v>12.457714129541792</v>
      </c>
      <c r="S243" s="105">
        <v>12.647130368412935</v>
      </c>
      <c r="T243" s="105">
        <v>12.491944218864933</v>
      </c>
      <c r="U243" s="105">
        <v>12.645901845827256</v>
      </c>
      <c r="V243" s="105">
        <v>12.764280706163072</v>
      </c>
      <c r="W243" s="105">
        <v>11.01203174674335</v>
      </c>
      <c r="X243" s="105">
        <v>7.3980230417166633</v>
      </c>
      <c r="Y243" s="105">
        <v>8.3637328460097518</v>
      </c>
      <c r="DA243" s="132" t="s">
        <v>2798</v>
      </c>
    </row>
    <row r="244" spans="1:105" ht="12" customHeight="1" x14ac:dyDescent="0.25">
      <c r="A244" s="108" t="s">
        <v>53</v>
      </c>
      <c r="B244" s="99">
        <v>3.7513429343851499</v>
      </c>
      <c r="C244" s="99">
        <v>3.1677986118373629</v>
      </c>
      <c r="D244" s="99">
        <v>3.885606493063344</v>
      </c>
      <c r="E244" s="99">
        <v>3.0617937085445401</v>
      </c>
      <c r="F244" s="99">
        <v>3.9910613883024437</v>
      </c>
      <c r="G244" s="99">
        <v>3.1563841296287665</v>
      </c>
      <c r="H244" s="99">
        <v>3.0090813586756608</v>
      </c>
      <c r="I244" s="99">
        <v>2.6209191472526787</v>
      </c>
      <c r="J244" s="99">
        <v>3.2488405361008557</v>
      </c>
      <c r="K244" s="99">
        <v>2.5162445671479223</v>
      </c>
      <c r="L244" s="99">
        <v>2.534965763410518</v>
      </c>
      <c r="M244" s="99">
        <v>3.4006579977568689</v>
      </c>
      <c r="N244" s="99">
        <v>2.3088869169966064</v>
      </c>
      <c r="O244" s="99">
        <v>2.0830012306926404</v>
      </c>
      <c r="P244" s="99">
        <v>3.6212120476830503</v>
      </c>
      <c r="Q244" s="99">
        <v>2.2426161813972199</v>
      </c>
      <c r="R244" s="99">
        <v>2.1525956892039715</v>
      </c>
      <c r="S244" s="99">
        <v>2.3779877746892022</v>
      </c>
      <c r="T244" s="99">
        <v>2.0831399555806773</v>
      </c>
      <c r="U244" s="99">
        <v>2.437517975362014</v>
      </c>
      <c r="V244" s="99">
        <v>2.6871269217339102</v>
      </c>
      <c r="W244" s="99">
        <v>2.7265284185268976</v>
      </c>
      <c r="X244" s="99">
        <v>9.0085783088995078E-2</v>
      </c>
      <c r="Y244" s="99">
        <v>1.8114424938670151</v>
      </c>
      <c r="DA244" s="63" t="s">
        <v>2799</v>
      </c>
    </row>
    <row r="245" spans="1:105" ht="12" customHeight="1" x14ac:dyDescent="0.25">
      <c r="A245" s="108" t="s">
        <v>52</v>
      </c>
      <c r="B245" s="99">
        <v>10.608919604570984</v>
      </c>
      <c r="C245" s="99">
        <v>10.688474799423224</v>
      </c>
      <c r="D245" s="99">
        <v>10.864466226011597</v>
      </c>
      <c r="E245" s="99">
        <v>10.64840869778784</v>
      </c>
      <c r="F245" s="99">
        <v>10.72393229573264</v>
      </c>
      <c r="G245" s="99">
        <v>10.687431320836366</v>
      </c>
      <c r="H245" s="99">
        <v>10.589175265800334</v>
      </c>
      <c r="I245" s="99">
        <v>10.112724710101174</v>
      </c>
      <c r="J245" s="99">
        <v>9.4493068110924821</v>
      </c>
      <c r="K245" s="99">
        <v>9.7275842196281914</v>
      </c>
      <c r="L245" s="99">
        <v>10.441665907444587</v>
      </c>
      <c r="M245" s="99">
        <v>10.79476403165963</v>
      </c>
      <c r="N245" s="99">
        <v>10.793760258656365</v>
      </c>
      <c r="O245" s="99">
        <v>10.485590384045262</v>
      </c>
      <c r="P245" s="99">
        <v>9.6781858251334771</v>
      </c>
      <c r="Q245" s="99">
        <v>10.14168912600568</v>
      </c>
      <c r="R245" s="99">
        <v>10.305118440337818</v>
      </c>
      <c r="S245" s="99">
        <v>10.269142593723732</v>
      </c>
      <c r="T245" s="99">
        <v>10.408804263284255</v>
      </c>
      <c r="U245" s="99">
        <v>10.208383870465241</v>
      </c>
      <c r="V245" s="99">
        <v>10.077153784429161</v>
      </c>
      <c r="W245" s="99">
        <v>8.2855033282164516</v>
      </c>
      <c r="X245" s="99">
        <v>7.3079372586276685</v>
      </c>
      <c r="Y245" s="99">
        <v>6.5522903521427383</v>
      </c>
      <c r="DA245" s="63" t="s">
        <v>2800</v>
      </c>
    </row>
    <row r="246" spans="1:105" ht="12" customHeight="1" x14ac:dyDescent="0.25">
      <c r="A246" s="121" t="s">
        <v>54</v>
      </c>
      <c r="B246" s="123">
        <v>9.6857936424401156</v>
      </c>
      <c r="C246" s="123">
        <v>9.7935546188518661</v>
      </c>
      <c r="D246" s="123">
        <v>9.8727001095314808</v>
      </c>
      <c r="E246" s="123">
        <v>9.2494492664331762</v>
      </c>
      <c r="F246" s="123">
        <v>10.548416612851478</v>
      </c>
      <c r="G246" s="123">
        <v>9.0040925664234077</v>
      </c>
      <c r="H246" s="123">
        <v>9.1477764865870519</v>
      </c>
      <c r="I246" s="123">
        <v>8.2803948931901346</v>
      </c>
      <c r="J246" s="123">
        <v>7.6166279420613332</v>
      </c>
      <c r="K246" s="123">
        <v>7.4817593485703986</v>
      </c>
      <c r="L246" s="123">
        <v>7.076668282195623</v>
      </c>
      <c r="M246" s="123">
        <v>7.1078511796641637</v>
      </c>
      <c r="N246" s="123">
        <v>6.1361662305063263</v>
      </c>
      <c r="O246" s="123">
        <v>6.5914928247884355</v>
      </c>
      <c r="P246" s="123">
        <v>5.9994818909037031</v>
      </c>
      <c r="Q246" s="123">
        <v>6.1626127639437103</v>
      </c>
      <c r="R246" s="123">
        <v>6.2013338342784179</v>
      </c>
      <c r="S246" s="123">
        <v>7.0094645131045503</v>
      </c>
      <c r="T246" s="123">
        <v>6.98678380213439</v>
      </c>
      <c r="U246" s="123">
        <v>6.877961031531723</v>
      </c>
      <c r="V246" s="123">
        <v>6.965834616768845</v>
      </c>
      <c r="W246" s="123">
        <v>6.4848405569301955</v>
      </c>
      <c r="X246" s="123">
        <v>5.2042050866893845</v>
      </c>
      <c r="Y246" s="123">
        <v>5.2492678973426079</v>
      </c>
      <c r="DA246" s="130" t="s">
        <v>2801</v>
      </c>
    </row>
    <row r="247" spans="1:105" ht="12" customHeight="1" x14ac:dyDescent="0.25">
      <c r="A247" s="97" t="s">
        <v>50</v>
      </c>
      <c r="B247" s="99">
        <v>11.23479649782033</v>
      </c>
      <c r="C247" s="99">
        <v>10.957681451038093</v>
      </c>
      <c r="D247" s="99">
        <v>11.087114419210284</v>
      </c>
      <c r="E247" s="99">
        <v>10.792836306686995</v>
      </c>
      <c r="F247" s="99">
        <v>11.576325165190864</v>
      </c>
      <c r="G247" s="99">
        <v>10.787585932638143</v>
      </c>
      <c r="H247" s="99">
        <v>10.270894234290955</v>
      </c>
      <c r="I247" s="99">
        <v>9.2290083123399125</v>
      </c>
      <c r="J247" s="99">
        <v>8.9518916150828378</v>
      </c>
      <c r="K247" s="99">
        <v>8.466836883059301</v>
      </c>
      <c r="L247" s="99">
        <v>8.2214359537461625</v>
      </c>
      <c r="M247" s="99">
        <v>8.4347833862494781</v>
      </c>
      <c r="N247" s="99">
        <v>7.2037041137481364</v>
      </c>
      <c r="O247" s="99">
        <v>7.181247654768109</v>
      </c>
      <c r="P247" s="99">
        <v>7.3561416734874836</v>
      </c>
      <c r="Q247" s="99">
        <v>7.0610927375162094</v>
      </c>
      <c r="R247" s="99">
        <v>7.3826456399853955</v>
      </c>
      <c r="S247" s="99">
        <v>8.0368400994723768</v>
      </c>
      <c r="T247" s="99">
        <v>8.3012514792110768</v>
      </c>
      <c r="U247" s="99">
        <v>8.2664016504167819</v>
      </c>
      <c r="V247" s="99">
        <v>8.1931424041631544</v>
      </c>
      <c r="W247" s="99">
        <v>7.6288133748400551</v>
      </c>
      <c r="X247" s="99">
        <v>6.7009914018434484</v>
      </c>
      <c r="Y247" s="99">
        <v>6.2962860271775751</v>
      </c>
      <c r="DA247" s="63" t="s">
        <v>2802</v>
      </c>
    </row>
    <row r="248" spans="1:105" ht="12" customHeight="1" x14ac:dyDescent="0.25">
      <c r="A248" s="109" t="s">
        <v>120</v>
      </c>
      <c r="B248" s="110">
        <v>8.6789109522708934</v>
      </c>
      <c r="C248" s="110">
        <v>9.0697879077048391</v>
      </c>
      <c r="D248" s="110">
        <v>9.1280683981629931</v>
      </c>
      <c r="E248" s="110">
        <v>8.2996813303220609</v>
      </c>
      <c r="F248" s="110">
        <v>9.9177893583872212</v>
      </c>
      <c r="G248" s="110">
        <v>7.9891482791749544</v>
      </c>
      <c r="H248" s="110">
        <v>8.5746656530217358</v>
      </c>
      <c r="I248" s="110">
        <v>7.8161023590297614</v>
      </c>
      <c r="J248" s="110">
        <v>6.9462001114327743</v>
      </c>
      <c r="K248" s="110">
        <v>6.969649276413362</v>
      </c>
      <c r="L248" s="110">
        <v>6.4788192387907504</v>
      </c>
      <c r="M248" s="110">
        <v>6.4257884771647058</v>
      </c>
      <c r="N248" s="110">
        <v>5.5474826058398214</v>
      </c>
      <c r="O248" s="110">
        <v>6.2558236619403651</v>
      </c>
      <c r="P248" s="110">
        <v>5.2315995609990997</v>
      </c>
      <c r="Q248" s="110">
        <v>5.663309905056324</v>
      </c>
      <c r="R248" s="110">
        <v>5.554997832901404</v>
      </c>
      <c r="S248" s="110">
        <v>6.4874754520453122</v>
      </c>
      <c r="T248" s="110">
        <v>6.3418154203043215</v>
      </c>
      <c r="U248" s="110">
        <v>6.2266542686881783</v>
      </c>
      <c r="V248" s="110">
        <v>6.3905093358816201</v>
      </c>
      <c r="W248" s="110">
        <v>5.9330237875872616</v>
      </c>
      <c r="X248" s="110">
        <v>4.478766886354741</v>
      </c>
      <c r="Y248" s="110">
        <v>4.7292708224716824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68.782898559282827</v>
      </c>
      <c r="C250" s="118">
        <f t="shared" si="115"/>
        <v>76.825584097561574</v>
      </c>
      <c r="D250" s="118">
        <f t="shared" si="115"/>
        <v>76.335770416878631</v>
      </c>
      <c r="E250" s="118">
        <f t="shared" si="115"/>
        <v>74.835823885945231</v>
      </c>
      <c r="F250" s="118">
        <f t="shared" si="115"/>
        <v>83.459020328911308</v>
      </c>
      <c r="G250" s="118">
        <f t="shared" si="115"/>
        <v>88.409972087705114</v>
      </c>
      <c r="H250" s="118">
        <f t="shared" si="115"/>
        <v>86.679031143185838</v>
      </c>
      <c r="I250" s="118">
        <f t="shared" si="115"/>
        <v>78.977464732903513</v>
      </c>
      <c r="J250" s="118">
        <f t="shared" si="115"/>
        <v>84.347804635463689</v>
      </c>
      <c r="K250" s="118">
        <f t="shared" si="115"/>
        <v>90.91306768465958</v>
      </c>
      <c r="L250" s="118">
        <f t="shared" si="115"/>
        <v>85.064790650908492</v>
      </c>
      <c r="M250" s="118">
        <f t="shared" si="115"/>
        <v>88.390387810720824</v>
      </c>
      <c r="N250" s="118">
        <f t="shared" si="115"/>
        <v>90.31638855293977</v>
      </c>
      <c r="O250" s="118">
        <f t="shared" si="115"/>
        <v>93.595742416495042</v>
      </c>
      <c r="P250" s="118">
        <f t="shared" si="115"/>
        <v>78.11938480779213</v>
      </c>
      <c r="Q250" s="118">
        <f t="shared" si="115"/>
        <v>93.337506508486925</v>
      </c>
      <c r="R250" s="118">
        <f t="shared" ref="R250:V250" si="116">R251+R254+R256+R265</f>
        <v>91.234684969309043</v>
      </c>
      <c r="S250" s="118">
        <f t="shared" si="116"/>
        <v>85.663458084518211</v>
      </c>
      <c r="T250" s="118">
        <f t="shared" si="116"/>
        <v>98.819038495287685</v>
      </c>
      <c r="U250" s="118">
        <f t="shared" si="116"/>
        <v>89.721929004972537</v>
      </c>
      <c r="V250" s="118">
        <f t="shared" si="116"/>
        <v>88.628457441498824</v>
      </c>
      <c r="W250" s="118">
        <f t="shared" ref="W250:Y250" si="117">W251+W254+W256+W265</f>
        <v>94.576275169468246</v>
      </c>
      <c r="X250" s="118">
        <f t="shared" si="117"/>
        <v>89.701815499429188</v>
      </c>
      <c r="Y250" s="118">
        <f t="shared" si="117"/>
        <v>81.299254363809851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48.378887557182964</v>
      </c>
      <c r="C251" s="123">
        <f t="shared" si="118"/>
        <v>56.184077755372272</v>
      </c>
      <c r="D251" s="123">
        <f t="shared" si="118"/>
        <v>55.422663082429608</v>
      </c>
      <c r="E251" s="123">
        <f t="shared" si="118"/>
        <v>53.879053563996059</v>
      </c>
      <c r="F251" s="123">
        <f t="shared" si="118"/>
        <v>61.72769631162101</v>
      </c>
      <c r="G251" s="123">
        <f t="shared" si="118"/>
        <v>68.310190093988069</v>
      </c>
      <c r="H251" s="123">
        <f t="shared" si="118"/>
        <v>66.273619216713215</v>
      </c>
      <c r="I251" s="123">
        <f t="shared" si="118"/>
        <v>60.675116857122113</v>
      </c>
      <c r="J251" s="123">
        <f t="shared" si="118"/>
        <v>66.45220781405007</v>
      </c>
      <c r="K251" s="123">
        <f t="shared" si="118"/>
        <v>72.436615642052146</v>
      </c>
      <c r="L251" s="123">
        <f t="shared" si="118"/>
        <v>67.319813206136089</v>
      </c>
      <c r="M251" s="123">
        <f t="shared" si="118"/>
        <v>68.015075302108755</v>
      </c>
      <c r="N251" s="123">
        <f t="shared" si="118"/>
        <v>69.246000057006356</v>
      </c>
      <c r="O251" s="123">
        <f t="shared" si="118"/>
        <v>73.921351996398712</v>
      </c>
      <c r="P251" s="123">
        <f t="shared" si="118"/>
        <v>59.294718524912497</v>
      </c>
      <c r="Q251" s="123">
        <f t="shared" si="118"/>
        <v>71.53122642553906</v>
      </c>
      <c r="R251" s="123">
        <f t="shared" ref="R251:V251" si="119">SUM(R252:R253)</f>
        <v>70.948725144473599</v>
      </c>
      <c r="S251" s="123">
        <f t="shared" si="119"/>
        <v>63.644577360089961</v>
      </c>
      <c r="T251" s="123">
        <f t="shared" si="119"/>
        <v>76.395618054900851</v>
      </c>
      <c r="U251" s="123">
        <f t="shared" si="119"/>
        <v>68.091943880361399</v>
      </c>
      <c r="V251" s="123">
        <f t="shared" si="119"/>
        <v>68.198827345908384</v>
      </c>
      <c r="W251" s="123">
        <f t="shared" ref="W251:Y251" si="120">SUM(W252:W253)</f>
        <v>75.759395705267181</v>
      </c>
      <c r="X251" s="123">
        <f t="shared" si="120"/>
        <v>72.641950164205355</v>
      </c>
      <c r="Y251" s="123">
        <f t="shared" si="120"/>
        <v>65.222884377750034</v>
      </c>
      <c r="DA251" s="130" t="s">
        <v>2955</v>
      </c>
    </row>
    <row r="252" spans="1:105" ht="12" customHeight="1" x14ac:dyDescent="0.25">
      <c r="A252" s="97" t="s">
        <v>211</v>
      </c>
      <c r="B252" s="99">
        <v>47.161822786220192</v>
      </c>
      <c r="C252" s="99">
        <v>54.807930891584256</v>
      </c>
      <c r="D252" s="99">
        <v>54.081393052517925</v>
      </c>
      <c r="E252" s="99">
        <v>52.700724529206532</v>
      </c>
      <c r="F252" s="99">
        <v>60.299612883328138</v>
      </c>
      <c r="G252" s="99">
        <v>66.751469931061578</v>
      </c>
      <c r="H252" s="99">
        <v>64.806740068322782</v>
      </c>
      <c r="I252" s="99">
        <v>59.376749514019785</v>
      </c>
      <c r="J252" s="99">
        <v>65.093668276908602</v>
      </c>
      <c r="K252" s="99">
        <v>70.98002367762713</v>
      </c>
      <c r="L252" s="99">
        <v>65.925444523654136</v>
      </c>
      <c r="M252" s="99">
        <v>66.603818919070633</v>
      </c>
      <c r="N252" s="99">
        <v>67.907256644753986</v>
      </c>
      <c r="O252" s="99">
        <v>72.404836295061727</v>
      </c>
      <c r="P252" s="99">
        <v>58.046994027918231</v>
      </c>
      <c r="Q252" s="99">
        <v>70.174028937398546</v>
      </c>
      <c r="R252" s="99">
        <v>69.607286743128654</v>
      </c>
      <c r="S252" s="99">
        <v>62.45054934150788</v>
      </c>
      <c r="T252" s="99">
        <v>74.97680881650524</v>
      </c>
      <c r="U252" s="99">
        <v>66.819664146467957</v>
      </c>
      <c r="V252" s="99">
        <v>66.930821274718468</v>
      </c>
      <c r="W252" s="99">
        <v>73.970111663888275</v>
      </c>
      <c r="X252" s="99">
        <v>70.864994917948295</v>
      </c>
      <c r="Y252" s="99">
        <v>63.703017704427936</v>
      </c>
      <c r="DA252" s="63" t="s">
        <v>2956</v>
      </c>
    </row>
    <row r="253" spans="1:105" ht="12" customHeight="1" x14ac:dyDescent="0.25">
      <c r="A253" s="97" t="s">
        <v>53</v>
      </c>
      <c r="B253" s="99">
        <v>1.2170647709627689</v>
      </c>
      <c r="C253" s="99">
        <v>1.3761468637880123</v>
      </c>
      <c r="D253" s="99">
        <v>1.3412700299116804</v>
      </c>
      <c r="E253" s="99">
        <v>1.178329034789527</v>
      </c>
      <c r="F253" s="99">
        <v>1.4280834282928727</v>
      </c>
      <c r="G253" s="99">
        <v>1.5587201629264875</v>
      </c>
      <c r="H253" s="99">
        <v>1.4668791483904344</v>
      </c>
      <c r="I253" s="99">
        <v>1.2983673431023248</v>
      </c>
      <c r="J253" s="99">
        <v>1.3585395371414613</v>
      </c>
      <c r="K253" s="99">
        <v>1.4565919644250156</v>
      </c>
      <c r="L253" s="99">
        <v>1.3943686824819581</v>
      </c>
      <c r="M253" s="99">
        <v>1.411256383038118</v>
      </c>
      <c r="N253" s="99">
        <v>1.3387434122523669</v>
      </c>
      <c r="O253" s="99">
        <v>1.516515701336987</v>
      </c>
      <c r="P253" s="99">
        <v>1.2477244969942658</v>
      </c>
      <c r="Q253" s="99">
        <v>1.3571974881405191</v>
      </c>
      <c r="R253" s="99">
        <v>1.3414384013449487</v>
      </c>
      <c r="S253" s="99">
        <v>1.1940280185820784</v>
      </c>
      <c r="T253" s="99">
        <v>1.4188092383956108</v>
      </c>
      <c r="U253" s="99">
        <v>1.2722797338934444</v>
      </c>
      <c r="V253" s="99">
        <v>1.2680060711899099</v>
      </c>
      <c r="W253" s="99">
        <v>1.7892840413788993</v>
      </c>
      <c r="X253" s="99">
        <v>1.7769552462570584</v>
      </c>
      <c r="Y253" s="99">
        <v>1.5198666733221045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0.61801883071408481</v>
      </c>
      <c r="C254" s="123">
        <f t="shared" si="121"/>
        <v>0.81925501804287904</v>
      </c>
      <c r="D254" s="123">
        <f t="shared" si="121"/>
        <v>0.72469131769399764</v>
      </c>
      <c r="E254" s="123">
        <f t="shared" si="121"/>
        <v>2.223155486126327</v>
      </c>
      <c r="F254" s="123">
        <f t="shared" si="121"/>
        <v>0.81943491832926796</v>
      </c>
      <c r="G254" s="123">
        <f t="shared" si="121"/>
        <v>0.83004389171211879</v>
      </c>
      <c r="H254" s="123">
        <f t="shared" si="121"/>
        <v>0.96717064737557623</v>
      </c>
      <c r="I254" s="123">
        <f t="shared" si="121"/>
        <v>0.89765717466597905</v>
      </c>
      <c r="J254" s="123">
        <f t="shared" si="121"/>
        <v>1.1111040264941883</v>
      </c>
      <c r="K254" s="123">
        <f t="shared" si="121"/>
        <v>1.2634574178975337</v>
      </c>
      <c r="L254" s="123">
        <f t="shared" si="121"/>
        <v>1.4007606212500954</v>
      </c>
      <c r="M254" s="123">
        <f t="shared" si="121"/>
        <v>2.0420054817415769</v>
      </c>
      <c r="N254" s="123">
        <f t="shared" si="121"/>
        <v>4.5898408009330032</v>
      </c>
      <c r="O254" s="123">
        <f t="shared" si="121"/>
        <v>2.8764826786360089</v>
      </c>
      <c r="P254" s="123">
        <f t="shared" si="121"/>
        <v>2.5109005789999395</v>
      </c>
      <c r="Q254" s="123">
        <f t="shared" si="121"/>
        <v>5.3955623451101671</v>
      </c>
      <c r="R254" s="123">
        <f t="shared" si="121"/>
        <v>4.0024608285817713</v>
      </c>
      <c r="S254" s="123">
        <f t="shared" si="121"/>
        <v>5.8745673407991612</v>
      </c>
      <c r="T254" s="123">
        <f t="shared" si="121"/>
        <v>4.1970022981264101</v>
      </c>
      <c r="U254" s="123">
        <f t="shared" si="121"/>
        <v>5.0087726190299371</v>
      </c>
      <c r="V254" s="123">
        <f t="shared" si="121"/>
        <v>3.7223796857596723</v>
      </c>
      <c r="W254" s="123">
        <f t="shared" si="121"/>
        <v>3.6054579482099918</v>
      </c>
      <c r="X254" s="123">
        <f t="shared" si="121"/>
        <v>5.5132218603971355</v>
      </c>
      <c r="Y254" s="123">
        <f t="shared" si="121"/>
        <v>4.7669887803537732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0.61801883071408481</v>
      </c>
      <c r="C255" s="99">
        <f>RES_hhdet_tess!C48</f>
        <v>0.81925501804287904</v>
      </c>
      <c r="D255" s="99">
        <f>RES_hhdet_tess!D48</f>
        <v>0.72469131769399764</v>
      </c>
      <c r="E255" s="99">
        <f>RES_hhdet_tess!E48</f>
        <v>2.223155486126327</v>
      </c>
      <c r="F255" s="99">
        <f>RES_hhdet_tess!F48</f>
        <v>0.81943491832926796</v>
      </c>
      <c r="G255" s="99">
        <f>RES_hhdet_tess!G48</f>
        <v>0.83004389171211879</v>
      </c>
      <c r="H255" s="99">
        <f>RES_hhdet_tess!H48</f>
        <v>0.96717064737557623</v>
      </c>
      <c r="I255" s="99">
        <f>RES_hhdet_tess!I48</f>
        <v>0.89765717466597905</v>
      </c>
      <c r="J255" s="99">
        <f>RES_hhdet_tess!J48</f>
        <v>1.1111040264941883</v>
      </c>
      <c r="K255" s="99">
        <f>RES_hhdet_tess!K48</f>
        <v>1.2634574178975337</v>
      </c>
      <c r="L255" s="99">
        <f>RES_hhdet_tess!L48</f>
        <v>1.4007606212500954</v>
      </c>
      <c r="M255" s="99">
        <f>RES_hhdet_tess!M48</f>
        <v>2.0420054817415769</v>
      </c>
      <c r="N255" s="99">
        <f>RES_hhdet_tess!N48</f>
        <v>4.5898408009330032</v>
      </c>
      <c r="O255" s="99">
        <f>RES_hhdet_tess!O48</f>
        <v>2.8764826786360089</v>
      </c>
      <c r="P255" s="99">
        <f>RES_hhdet_tess!P48</f>
        <v>2.5109005789999395</v>
      </c>
      <c r="Q255" s="99">
        <f>RES_hhdet_tess!Q48</f>
        <v>5.3955623451101671</v>
      </c>
      <c r="R255" s="99">
        <f>RES_hhdet_tess!R48</f>
        <v>4.0024608285817713</v>
      </c>
      <c r="S255" s="99">
        <f>RES_hhdet_tess!S48</f>
        <v>5.8745673407991612</v>
      </c>
      <c r="T255" s="99">
        <f>RES_hhdet_tess!T48</f>
        <v>4.1970022981264101</v>
      </c>
      <c r="U255" s="99">
        <f>RES_hhdet_tess!U48</f>
        <v>5.0087726190299371</v>
      </c>
      <c r="V255" s="99">
        <f>RES_hhdet_tess!V48</f>
        <v>3.7223796857596723</v>
      </c>
      <c r="W255" s="99">
        <f>RES_hhdet_tess!W48</f>
        <v>3.6054579482099918</v>
      </c>
      <c r="X255" s="99">
        <f>RES_hhdet_tess!X48</f>
        <v>5.5132218603971355</v>
      </c>
      <c r="Y255" s="99">
        <f>RES_hhdet_tess!Y48</f>
        <v>4.7669887803537732</v>
      </c>
      <c r="DA255" s="63" t="s">
        <v>2959</v>
      </c>
    </row>
    <row r="256" spans="1:105" ht="12" customHeight="1" x14ac:dyDescent="0.25">
      <c r="A256" s="121" t="s">
        <v>55</v>
      </c>
      <c r="B256" s="123">
        <v>13.049990780744828</v>
      </c>
      <c r="C256" s="123">
        <v>12.958129539779819</v>
      </c>
      <c r="D256" s="123">
        <v>13.258027516715915</v>
      </c>
      <c r="E256" s="123">
        <v>12.2565413384942</v>
      </c>
      <c r="F256" s="123">
        <v>13.462268087429427</v>
      </c>
      <c r="G256" s="123">
        <v>12.911230258483867</v>
      </c>
      <c r="H256" s="123">
        <v>12.869141808830411</v>
      </c>
      <c r="I256" s="123">
        <v>11.42765612922093</v>
      </c>
      <c r="J256" s="123">
        <v>11.315913974983136</v>
      </c>
      <c r="K256" s="123">
        <v>11.827179209157576</v>
      </c>
      <c r="L256" s="123">
        <v>11.257038626982519</v>
      </c>
      <c r="M256" s="123">
        <v>13.218502353753347</v>
      </c>
      <c r="N256" s="123">
        <v>12.068525945942959</v>
      </c>
      <c r="O256" s="123">
        <v>12.017533974856152</v>
      </c>
      <c r="P256" s="123">
        <v>12.009816470525736</v>
      </c>
      <c r="Q256" s="123">
        <v>11.949808917168962</v>
      </c>
      <c r="R256" s="123">
        <v>11.794984775699628</v>
      </c>
      <c r="S256" s="123">
        <v>10.992249641653922</v>
      </c>
      <c r="T256" s="123">
        <v>13.045426334884143</v>
      </c>
      <c r="U256" s="123">
        <v>11.444564486265687</v>
      </c>
      <c r="V256" s="123">
        <v>11.388354615357414</v>
      </c>
      <c r="W256" s="123">
        <v>10.222050777344172</v>
      </c>
      <c r="X256" s="123">
        <v>7.5821554094518087</v>
      </c>
      <c r="Y256" s="123">
        <v>7.2632712360615299</v>
      </c>
      <c r="DA256" s="130" t="s">
        <v>2960</v>
      </c>
    </row>
    <row r="257" spans="1:105" ht="12" customHeight="1" x14ac:dyDescent="0.25">
      <c r="A257" s="97" t="s">
        <v>138</v>
      </c>
      <c r="B257" s="99">
        <v>13.096625339020425</v>
      </c>
      <c r="C257" s="99">
        <v>13.173347771447188</v>
      </c>
      <c r="D257" s="99">
        <v>13.176501619383892</v>
      </c>
      <c r="E257" s="99">
        <v>12.003314861024341</v>
      </c>
      <c r="F257" s="99">
        <v>13.563535404742105</v>
      </c>
      <c r="G257" s="99">
        <v>13.00276639193059</v>
      </c>
      <c r="H257" s="99">
        <v>13.013358455266294</v>
      </c>
      <c r="I257" s="99">
        <v>11.273070939890456</v>
      </c>
      <c r="J257" s="99">
        <v>11.231949242570327</v>
      </c>
      <c r="K257" s="99">
        <v>11.960419769751526</v>
      </c>
      <c r="L257" s="99">
        <v>10.891241982883432</v>
      </c>
      <c r="M257" s="99">
        <v>13.280817652706821</v>
      </c>
      <c r="N257" s="99">
        <v>11.918927931971361</v>
      </c>
      <c r="O257" s="99">
        <v>12.083179637858329</v>
      </c>
      <c r="P257" s="99">
        <v>11.958317498214184</v>
      </c>
      <c r="Q257" s="99">
        <v>12.081526492483993</v>
      </c>
      <c r="R257" s="99">
        <v>11.814034671045695</v>
      </c>
      <c r="S257" s="99">
        <v>10.680885920518696</v>
      </c>
      <c r="T257" s="99">
        <v>13.417611221416781</v>
      </c>
      <c r="U257" s="99">
        <v>11.302425523950694</v>
      </c>
      <c r="V257" s="99">
        <v>11.251920108428363</v>
      </c>
      <c r="W257" s="99">
        <v>10.213769183222471</v>
      </c>
      <c r="X257" s="99">
        <v>7.5952082839870725</v>
      </c>
      <c r="Y257" s="99">
        <v>7.2482217032662817</v>
      </c>
      <c r="DA257" s="63" t="s">
        <v>2961</v>
      </c>
    </row>
    <row r="258" spans="1:105" ht="12" customHeight="1" x14ac:dyDescent="0.25">
      <c r="A258" s="97" t="s">
        <v>137</v>
      </c>
      <c r="B258" s="99">
        <v>13.096625339020425</v>
      </c>
      <c r="C258" s="99">
        <v>13.173349430676337</v>
      </c>
      <c r="D258" s="99">
        <v>13.176505198572647</v>
      </c>
      <c r="E258" s="99">
        <v>12.003328114849257</v>
      </c>
      <c r="F258" s="99">
        <v>13.563562655678865</v>
      </c>
      <c r="G258" s="99">
        <v>13.00285202064334</v>
      </c>
      <c r="H258" s="99">
        <v>13.013490434456903</v>
      </c>
      <c r="I258" s="99">
        <v>11.273053170507687</v>
      </c>
      <c r="J258" s="99">
        <v>11.231808917810948</v>
      </c>
      <c r="K258" s="99">
        <v>11.958423185949011</v>
      </c>
      <c r="L258" s="99">
        <v>10.889458736386612</v>
      </c>
      <c r="M258" s="99">
        <v>13.279196745493705</v>
      </c>
      <c r="N258" s="99">
        <v>11.920042301693794</v>
      </c>
      <c r="O258" s="99">
        <v>12.084632677812429</v>
      </c>
      <c r="P258" s="99">
        <v>11.960616155875821</v>
      </c>
      <c r="Q258" s="99">
        <v>12.083153003587384</v>
      </c>
      <c r="R258" s="99">
        <v>11.815357300192758</v>
      </c>
      <c r="S258" s="99">
        <v>10.68137220176131</v>
      </c>
      <c r="T258" s="99">
        <v>13.419552924981723</v>
      </c>
      <c r="U258" s="99">
        <v>11.303621463421024</v>
      </c>
      <c r="V258" s="99">
        <v>11.253003294217384</v>
      </c>
      <c r="W258" s="99">
        <v>10.218000088069711</v>
      </c>
      <c r="X258" s="99">
        <v>7.6076334403723651</v>
      </c>
      <c r="Y258" s="99">
        <v>7.2568632923379468</v>
      </c>
      <c r="DA258" s="63" t="s">
        <v>2962</v>
      </c>
    </row>
    <row r="259" spans="1:105" ht="12" customHeight="1" x14ac:dyDescent="0.25">
      <c r="A259" s="100" t="s">
        <v>211</v>
      </c>
      <c r="B259" s="102">
        <v>2.405572455347508</v>
      </c>
      <c r="C259" s="102">
        <v>2.1024689958933234</v>
      </c>
      <c r="D259" s="102">
        <v>2.4584132815816488</v>
      </c>
      <c r="E259" s="102">
        <v>1.8720981457434731</v>
      </c>
      <c r="F259" s="102">
        <v>2.6252777728431442</v>
      </c>
      <c r="G259" s="102">
        <v>2.1036319938595636</v>
      </c>
      <c r="H259" s="102">
        <v>2.0546993450596771</v>
      </c>
      <c r="I259" s="102">
        <v>1.6468392032610719</v>
      </c>
      <c r="J259" s="102">
        <v>2.0735756538618437</v>
      </c>
      <c r="K259" s="102">
        <v>1.7569427493543635</v>
      </c>
      <c r="L259" s="102">
        <v>1.5080793650479498</v>
      </c>
      <c r="M259" s="102">
        <v>2.3107596642801451</v>
      </c>
      <c r="N259" s="102">
        <v>1.5019694147037206</v>
      </c>
      <c r="O259" s="102">
        <v>1.4437894029318847</v>
      </c>
      <c r="P259" s="102">
        <v>2.410046312453948</v>
      </c>
      <c r="Q259" s="102">
        <v>1.5820156006185562</v>
      </c>
      <c r="R259" s="102">
        <v>1.4758780586293767</v>
      </c>
      <c r="S259" s="102">
        <v>1.4436748872235243</v>
      </c>
      <c r="T259" s="102">
        <v>1.7107040854636058</v>
      </c>
      <c r="U259" s="102">
        <v>1.6794402700962985</v>
      </c>
      <c r="V259" s="102">
        <v>1.8333123210236959</v>
      </c>
      <c r="W259" s="102">
        <v>2.2148674580207177</v>
      </c>
      <c r="X259" s="102">
        <v>0.75046324115273177</v>
      </c>
      <c r="Y259" s="102">
        <v>1.4683354013598449</v>
      </c>
      <c r="DA259" s="131" t="s">
        <v>2963</v>
      </c>
    </row>
    <row r="260" spans="1:105" ht="12" customHeight="1" x14ac:dyDescent="0.25">
      <c r="A260" s="103" t="s">
        <v>52</v>
      </c>
      <c r="B260" s="105">
        <v>10.691052883672917</v>
      </c>
      <c r="C260" s="105">
        <v>11.070880434783016</v>
      </c>
      <c r="D260" s="105">
        <v>10.718091916990998</v>
      </c>
      <c r="E260" s="105">
        <v>10.131229969105783</v>
      </c>
      <c r="F260" s="105">
        <v>10.938284882835724</v>
      </c>
      <c r="G260" s="105">
        <v>10.899220026783778</v>
      </c>
      <c r="H260" s="105">
        <v>10.958791089397227</v>
      </c>
      <c r="I260" s="105">
        <v>9.6262139672466152</v>
      </c>
      <c r="J260" s="105">
        <v>9.1582332639491035</v>
      </c>
      <c r="K260" s="105">
        <v>10.201480436594645</v>
      </c>
      <c r="L260" s="105">
        <v>9.3813793713386602</v>
      </c>
      <c r="M260" s="105">
        <v>10.968437081213558</v>
      </c>
      <c r="N260" s="105">
        <v>10.418072886990073</v>
      </c>
      <c r="O260" s="105">
        <v>10.640843274880545</v>
      </c>
      <c r="P260" s="105">
        <v>9.5505698434218722</v>
      </c>
      <c r="Q260" s="105">
        <v>10.50113740296883</v>
      </c>
      <c r="R260" s="105">
        <v>10.33947924156338</v>
      </c>
      <c r="S260" s="105">
        <v>9.237697314537785</v>
      </c>
      <c r="T260" s="105">
        <v>11.708848839518115</v>
      </c>
      <c r="U260" s="105">
        <v>9.6241811933247252</v>
      </c>
      <c r="V260" s="105">
        <v>9.4196909731936902</v>
      </c>
      <c r="W260" s="105">
        <v>8.0031326300489951</v>
      </c>
      <c r="X260" s="105">
        <v>6.857170199219631</v>
      </c>
      <c r="Y260" s="105">
        <v>5.7885278909781022</v>
      </c>
      <c r="DA260" s="132" t="s">
        <v>2964</v>
      </c>
    </row>
    <row r="261" spans="1:105" ht="12" customHeight="1" x14ac:dyDescent="0.25">
      <c r="A261" s="106" t="s">
        <v>122</v>
      </c>
      <c r="B261" s="102">
        <v>12.996201238281413</v>
      </c>
      <c r="C261" s="102">
        <v>12.716603473615161</v>
      </c>
      <c r="D261" s="102">
        <v>13.355835842836603</v>
      </c>
      <c r="E261" s="102">
        <v>12.61272318341967</v>
      </c>
      <c r="F261" s="102">
        <v>13.295501095797913</v>
      </c>
      <c r="G261" s="102">
        <v>12.739927099546987</v>
      </c>
      <c r="H261" s="102">
        <v>12.564532808116146</v>
      </c>
      <c r="I261" s="102">
        <v>11.830789214090435</v>
      </c>
      <c r="J261" s="102">
        <v>11.581455455414416</v>
      </c>
      <c r="K261" s="102">
        <v>11.41698550205755</v>
      </c>
      <c r="L261" s="102">
        <v>12.173329405836407</v>
      </c>
      <c r="M261" s="102">
        <v>13.094371730669666</v>
      </c>
      <c r="N261" s="102">
        <v>12.356160103909778</v>
      </c>
      <c r="O261" s="102">
        <v>11.887989857714016</v>
      </c>
      <c r="P261" s="102">
        <v>12.112723676244032</v>
      </c>
      <c r="Q261" s="102">
        <v>11.650976838618261</v>
      </c>
      <c r="R261" s="102">
        <v>11.742308104546639</v>
      </c>
      <c r="S261" s="102">
        <v>11.856860324332903</v>
      </c>
      <c r="T261" s="102">
        <v>11.848769464756801</v>
      </c>
      <c r="U261" s="102">
        <v>11.962044130419422</v>
      </c>
      <c r="V261" s="102">
        <v>12.045210753047179</v>
      </c>
      <c r="W261" s="102">
        <v>10.274714689517612</v>
      </c>
      <c r="X261" s="102">
        <v>6.8624628310705962</v>
      </c>
      <c r="Y261" s="102">
        <v>7.7850995877768643</v>
      </c>
      <c r="DA261" s="131" t="s">
        <v>2965</v>
      </c>
    </row>
    <row r="262" spans="1:105" ht="12" customHeight="1" x14ac:dyDescent="0.25">
      <c r="A262" s="107" t="s">
        <v>121</v>
      </c>
      <c r="B262" s="105">
        <v>12.996201238281412</v>
      </c>
      <c r="C262" s="105">
        <v>12.716979794321592</v>
      </c>
      <c r="D262" s="105">
        <v>13.357115886697255</v>
      </c>
      <c r="E262" s="105">
        <v>12.615350598582966</v>
      </c>
      <c r="F262" s="105">
        <v>13.298469880649026</v>
      </c>
      <c r="G262" s="105">
        <v>12.74848744332062</v>
      </c>
      <c r="H262" s="105">
        <v>12.571757808594306</v>
      </c>
      <c r="I262" s="105">
        <v>11.844463391737989</v>
      </c>
      <c r="J262" s="105">
        <v>11.597735679843563</v>
      </c>
      <c r="K262" s="105">
        <v>11.399393192196916</v>
      </c>
      <c r="L262" s="105">
        <v>12.133435515441882</v>
      </c>
      <c r="M262" s="105">
        <v>13.070470272277495</v>
      </c>
      <c r="N262" s="105">
        <v>12.346432197334238</v>
      </c>
      <c r="O262" s="105">
        <v>11.895960485229244</v>
      </c>
      <c r="P262" s="105">
        <v>12.134376149585366</v>
      </c>
      <c r="Q262" s="105">
        <v>11.665123457097231</v>
      </c>
      <c r="R262" s="105">
        <v>11.769780715012711</v>
      </c>
      <c r="S262" s="105">
        <v>11.893864712576896</v>
      </c>
      <c r="T262" s="105">
        <v>11.884857776331842</v>
      </c>
      <c r="U262" s="105">
        <v>11.987570854284236</v>
      </c>
      <c r="V262" s="105">
        <v>12.076420473477084</v>
      </c>
      <c r="W262" s="105">
        <v>10.351100958596264</v>
      </c>
      <c r="X262" s="105">
        <v>7.3765579437520339</v>
      </c>
      <c r="Y262" s="105">
        <v>7.9321904779578816</v>
      </c>
      <c r="DA262" s="132" t="s">
        <v>2966</v>
      </c>
    </row>
    <row r="263" spans="1:105" ht="12" customHeight="1" x14ac:dyDescent="0.25">
      <c r="A263" s="108" t="s">
        <v>53</v>
      </c>
      <c r="B263" s="99">
        <v>2.3872816337104292</v>
      </c>
      <c r="C263" s="99">
        <v>2.0285049948983698</v>
      </c>
      <c r="D263" s="99">
        <v>2.4926496606856592</v>
      </c>
      <c r="E263" s="99">
        <v>1.9669419007951257</v>
      </c>
      <c r="F263" s="99">
        <v>2.5745375849163854</v>
      </c>
      <c r="G263" s="99">
        <v>2.0610561224842554</v>
      </c>
      <c r="H263" s="99">
        <v>1.9825825427939714</v>
      </c>
      <c r="I263" s="99">
        <v>1.7317386816368172</v>
      </c>
      <c r="J263" s="99">
        <v>2.1484288687510809</v>
      </c>
      <c r="K263" s="99">
        <v>1.6718089725687229</v>
      </c>
      <c r="L263" s="99">
        <v>1.6917696079972937</v>
      </c>
      <c r="M263" s="99">
        <v>2.2757062406178665</v>
      </c>
      <c r="N263" s="99">
        <v>1.5526719386778733</v>
      </c>
      <c r="O263" s="99">
        <v>1.4103701011839838</v>
      </c>
      <c r="P263" s="99">
        <v>2.4561903244518866</v>
      </c>
      <c r="Q263" s="99">
        <v>1.5234343310915506</v>
      </c>
      <c r="R263" s="99">
        <v>1.4646622746748903</v>
      </c>
      <c r="S263" s="99">
        <v>1.6247221188531622</v>
      </c>
      <c r="T263" s="99">
        <v>1.4760535130475865</v>
      </c>
      <c r="U263" s="99">
        <v>1.779186983818994</v>
      </c>
      <c r="V263" s="99">
        <v>1.9992666890479205</v>
      </c>
      <c r="W263" s="99">
        <v>2.0655976303798109</v>
      </c>
      <c r="X263" s="99">
        <v>6.8620685124366088E-2</v>
      </c>
      <c r="Y263" s="99">
        <v>1.3799001258151444</v>
      </c>
      <c r="DA263" s="63" t="s">
        <v>2967</v>
      </c>
    </row>
    <row r="264" spans="1:105" ht="12" customHeight="1" x14ac:dyDescent="0.25">
      <c r="A264" s="108" t="s">
        <v>52</v>
      </c>
      <c r="B264" s="99">
        <v>10.608919604570984</v>
      </c>
      <c r="C264" s="99">
        <v>10.688474799423224</v>
      </c>
      <c r="D264" s="99">
        <v>10.864466226011597</v>
      </c>
      <c r="E264" s="99">
        <v>10.64840869778784</v>
      </c>
      <c r="F264" s="99">
        <v>10.72393229573264</v>
      </c>
      <c r="G264" s="99">
        <v>10.687431320836366</v>
      </c>
      <c r="H264" s="99">
        <v>10.589175265800334</v>
      </c>
      <c r="I264" s="99">
        <v>10.112724710101174</v>
      </c>
      <c r="J264" s="99">
        <v>9.4493068110924821</v>
      </c>
      <c r="K264" s="99">
        <v>9.7275842196281914</v>
      </c>
      <c r="L264" s="99">
        <v>10.441665907444587</v>
      </c>
      <c r="M264" s="99">
        <v>10.79476403165963</v>
      </c>
      <c r="N264" s="99">
        <v>10.793760258656365</v>
      </c>
      <c r="O264" s="99">
        <v>10.485590384045262</v>
      </c>
      <c r="P264" s="99">
        <v>9.6781858251334771</v>
      </c>
      <c r="Q264" s="99">
        <v>10.14168912600568</v>
      </c>
      <c r="R264" s="99">
        <v>10.305118440337818</v>
      </c>
      <c r="S264" s="99">
        <v>10.269142593723732</v>
      </c>
      <c r="T264" s="99">
        <v>10.408804263284255</v>
      </c>
      <c r="U264" s="99">
        <v>10.208383870465241</v>
      </c>
      <c r="V264" s="99">
        <v>10.077153784429161</v>
      </c>
      <c r="W264" s="99">
        <v>8.2855033282164516</v>
      </c>
      <c r="X264" s="99">
        <v>7.3079372586276685</v>
      </c>
      <c r="Y264" s="99">
        <v>6.5522903521427383</v>
      </c>
      <c r="DA264" s="63" t="s">
        <v>2968</v>
      </c>
    </row>
    <row r="265" spans="1:105" ht="12" customHeight="1" x14ac:dyDescent="0.25">
      <c r="A265" s="121" t="s">
        <v>54</v>
      </c>
      <c r="B265" s="123">
        <v>6.7360013906409471</v>
      </c>
      <c r="C265" s="123">
        <v>6.8641217843666071</v>
      </c>
      <c r="D265" s="123">
        <v>6.9303885000391103</v>
      </c>
      <c r="E265" s="123">
        <v>6.4770734973286483</v>
      </c>
      <c r="F265" s="123">
        <v>7.4496210115316082</v>
      </c>
      <c r="G265" s="123">
        <v>6.3585078435210542</v>
      </c>
      <c r="H265" s="123">
        <v>6.5690994702666403</v>
      </c>
      <c r="I265" s="123">
        <v>5.9770345718944862</v>
      </c>
      <c r="J265" s="123">
        <v>5.468578819936293</v>
      </c>
      <c r="K265" s="123">
        <v>5.3858154155523277</v>
      </c>
      <c r="L265" s="123">
        <v>5.0871781965397833</v>
      </c>
      <c r="M265" s="123">
        <v>5.1148046731171348</v>
      </c>
      <c r="N265" s="123">
        <v>4.4120217490574634</v>
      </c>
      <c r="O265" s="123">
        <v>4.7803737666041703</v>
      </c>
      <c r="P265" s="123">
        <v>4.3039492333539684</v>
      </c>
      <c r="Q265" s="123">
        <v>4.4609088206687355</v>
      </c>
      <c r="R265" s="123">
        <v>4.4885142205540332</v>
      </c>
      <c r="S265" s="123">
        <v>5.1520637419751596</v>
      </c>
      <c r="T265" s="123">
        <v>5.1809918073762926</v>
      </c>
      <c r="U265" s="123">
        <v>5.1766480193155111</v>
      </c>
      <c r="V265" s="123">
        <v>5.3188957944733435</v>
      </c>
      <c r="W265" s="123">
        <v>4.9893707386469144</v>
      </c>
      <c r="X265" s="123">
        <v>3.9644880653748742</v>
      </c>
      <c r="Y265" s="123">
        <v>4.0461099696445153</v>
      </c>
      <c r="DA265" s="130" t="s">
        <v>2969</v>
      </c>
    </row>
    <row r="266" spans="1:105" ht="12" customHeight="1" x14ac:dyDescent="0.25">
      <c r="A266" s="97" t="s">
        <v>50</v>
      </c>
      <c r="B266" s="99">
        <v>6.9249625550148943</v>
      </c>
      <c r="C266" s="99">
        <v>6.7614878940731975</v>
      </c>
      <c r="D266" s="99">
        <v>6.8461612772256464</v>
      </c>
      <c r="E266" s="99">
        <v>6.6704990654487268</v>
      </c>
      <c r="F266" s="99">
        <v>7.1671713736337219</v>
      </c>
      <c r="G266" s="99">
        <v>6.6918936250370544</v>
      </c>
      <c r="H266" s="99">
        <v>6.3892675571795046</v>
      </c>
      <c r="I266" s="99">
        <v>5.7495234432201991</v>
      </c>
      <c r="J266" s="99">
        <v>5.5772641539543377</v>
      </c>
      <c r="K266" s="99">
        <v>5.2760341357221447</v>
      </c>
      <c r="L266" s="99">
        <v>5.1238782639703357</v>
      </c>
      <c r="M266" s="99">
        <v>5.2578890847278341</v>
      </c>
      <c r="N266" s="99">
        <v>4.4914292224395567</v>
      </c>
      <c r="O266" s="99">
        <v>4.4781298605116033</v>
      </c>
      <c r="P266" s="99">
        <v>4.5872592960495346</v>
      </c>
      <c r="Q266" s="99">
        <v>4.403443808372332</v>
      </c>
      <c r="R266" s="99">
        <v>4.6048288590889479</v>
      </c>
      <c r="S266" s="99">
        <v>5.0150071437922072</v>
      </c>
      <c r="T266" s="99">
        <v>5.1847519772359263</v>
      </c>
      <c r="U266" s="99">
        <v>5.1695736058078694</v>
      </c>
      <c r="V266" s="99">
        <v>5.1318999499102143</v>
      </c>
      <c r="W266" s="99">
        <v>4.7839087103895022</v>
      </c>
      <c r="X266" s="99">
        <v>4.2030193518279919</v>
      </c>
      <c r="Y266" s="99">
        <v>3.9516249640577241</v>
      </c>
      <c r="DA266" s="63" t="s">
        <v>2970</v>
      </c>
    </row>
    <row r="267" spans="1:105" ht="12" customHeight="1" x14ac:dyDescent="0.25">
      <c r="A267" s="109" t="s">
        <v>120</v>
      </c>
      <c r="B267" s="110">
        <v>6.6131728723709484</v>
      </c>
      <c r="C267" s="110">
        <v>6.9279318359658681</v>
      </c>
      <c r="D267" s="110">
        <v>6.9820333633839722</v>
      </c>
      <c r="E267" s="110">
        <v>6.3580434693232846</v>
      </c>
      <c r="F267" s="110">
        <v>7.6229053365492243</v>
      </c>
      <c r="G267" s="110">
        <v>6.1687858065293097</v>
      </c>
      <c r="H267" s="110">
        <v>6.6608651091070179</v>
      </c>
      <c r="I267" s="110">
        <v>6.0883883819391995</v>
      </c>
      <c r="J267" s="110">
        <v>5.4140085697459499</v>
      </c>
      <c r="K267" s="110">
        <v>5.4428871659140858</v>
      </c>
      <c r="L267" s="110">
        <v>5.0680117746084825</v>
      </c>
      <c r="M267" s="110">
        <v>5.0412571776351465</v>
      </c>
      <c r="N267" s="110">
        <v>4.3682332521900484</v>
      </c>
      <c r="O267" s="110">
        <v>4.9524011138622148</v>
      </c>
      <c r="P267" s="110">
        <v>4.1435930454423868</v>
      </c>
      <c r="Q267" s="110">
        <v>4.4928432496705391</v>
      </c>
      <c r="R267" s="110">
        <v>4.4248745125539273</v>
      </c>
      <c r="S267" s="110">
        <v>5.2216994681368263</v>
      </c>
      <c r="T267" s="110">
        <v>5.1791468090457373</v>
      </c>
      <c r="U267" s="110">
        <v>5.1799665720126926</v>
      </c>
      <c r="V267" s="110">
        <v>5.4065538684324714</v>
      </c>
      <c r="W267" s="110">
        <v>5.0884792059816544</v>
      </c>
      <c r="X267" s="110">
        <v>3.8488805765729426</v>
      </c>
      <c r="Y267" s="110">
        <v>4.0930355434471757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33.228912015390783</v>
      </c>
      <c r="C269" s="118">
        <f t="shared" si="122"/>
        <v>37.59575037299529</v>
      </c>
      <c r="D269" s="118">
        <f t="shared" si="122"/>
        <v>37.270367622225848</v>
      </c>
      <c r="E269" s="118">
        <f t="shared" si="122"/>
        <v>36.331151833723716</v>
      </c>
      <c r="F269" s="118">
        <f t="shared" si="122"/>
        <v>41.650129424511725</v>
      </c>
      <c r="G269" s="118">
        <f t="shared" si="122"/>
        <v>45.414049819447108</v>
      </c>
      <c r="H269" s="118">
        <f t="shared" si="122"/>
        <v>43.771089654612567</v>
      </c>
      <c r="I269" s="118">
        <f t="shared" si="122"/>
        <v>39.908151527353745</v>
      </c>
      <c r="J269" s="118">
        <f t="shared" si="122"/>
        <v>44.056271351209546</v>
      </c>
      <c r="K269" s="118">
        <f t="shared" si="122"/>
        <v>46.952254798942583</v>
      </c>
      <c r="L269" s="118">
        <f t="shared" si="122"/>
        <v>42.184474733356907</v>
      </c>
      <c r="M269" s="118">
        <f t="shared" si="122"/>
        <v>41.306298631036334</v>
      </c>
      <c r="N269" s="118">
        <f t="shared" si="122"/>
        <v>39.118673335307278</v>
      </c>
      <c r="O269" s="118">
        <f t="shared" si="122"/>
        <v>38.690754490228244</v>
      </c>
      <c r="P269" s="118">
        <f t="shared" si="122"/>
        <v>31.812585303571367</v>
      </c>
      <c r="Q269" s="118">
        <f t="shared" si="122"/>
        <v>37.498557727946121</v>
      </c>
      <c r="R269" s="118">
        <f t="shared" ref="R269:V269" si="123">R270+R273+R275+R284</f>
        <v>37.054964607592979</v>
      </c>
      <c r="S269" s="118">
        <f t="shared" si="123"/>
        <v>33.227588847844402</v>
      </c>
      <c r="T269" s="118">
        <f t="shared" si="123"/>
        <v>40.086069522851822</v>
      </c>
      <c r="U269" s="118">
        <f t="shared" si="123"/>
        <v>35.6239844847981</v>
      </c>
      <c r="V269" s="118">
        <f t="shared" si="123"/>
        <v>35.812805355071589</v>
      </c>
      <c r="W269" s="118">
        <f t="shared" ref="W269:Y269" si="124">W270+W273+W275+W284</f>
        <v>38.96419062237797</v>
      </c>
      <c r="X269" s="118">
        <f t="shared" si="124"/>
        <v>36.595578043311995</v>
      </c>
      <c r="Y269" s="118">
        <f t="shared" si="124"/>
        <v>33.013293194733194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28.532702332820289</v>
      </c>
      <c r="C270" s="123">
        <f t="shared" si="125"/>
        <v>32.982252995985334</v>
      </c>
      <c r="D270" s="123">
        <f t="shared" si="125"/>
        <v>32.537357867301985</v>
      </c>
      <c r="E270" s="123">
        <f t="shared" si="125"/>
        <v>31.712402673597435</v>
      </c>
      <c r="F270" s="123">
        <f t="shared" si="125"/>
        <v>36.238959225774508</v>
      </c>
      <c r="G270" s="123">
        <f t="shared" si="125"/>
        <v>40.109276854856695</v>
      </c>
      <c r="H270" s="123">
        <f t="shared" si="125"/>
        <v>38.451722575882926</v>
      </c>
      <c r="I270" s="123">
        <f t="shared" si="125"/>
        <v>35.065245914247647</v>
      </c>
      <c r="J270" s="123">
        <f t="shared" si="125"/>
        <v>38.985949446570515</v>
      </c>
      <c r="K270" s="123">
        <f t="shared" si="125"/>
        <v>41.695009233967369</v>
      </c>
      <c r="L270" s="123">
        <f t="shared" si="125"/>
        <v>37.641384444069054</v>
      </c>
      <c r="M270" s="123">
        <f t="shared" si="125"/>
        <v>36.251551411723575</v>
      </c>
      <c r="N270" s="123">
        <f t="shared" si="125"/>
        <v>34.790003591558332</v>
      </c>
      <c r="O270" s="123">
        <f t="shared" si="125"/>
        <v>34.417110450721225</v>
      </c>
      <c r="P270" s="123">
        <f t="shared" si="125"/>
        <v>27.506243822350015</v>
      </c>
      <c r="Q270" s="123">
        <f t="shared" si="125"/>
        <v>33.148128169552145</v>
      </c>
      <c r="R270" s="123">
        <f t="shared" ref="R270:V270" si="126">SUM(R271:R272)</f>
        <v>32.735702166252764</v>
      </c>
      <c r="S270" s="123">
        <f t="shared" si="126"/>
        <v>29.19487737142618</v>
      </c>
      <c r="T270" s="123">
        <f t="shared" si="126"/>
        <v>35.049438278129301</v>
      </c>
      <c r="U270" s="123">
        <f t="shared" si="126"/>
        <v>31.235745673425807</v>
      </c>
      <c r="V270" s="123">
        <f t="shared" si="126"/>
        <v>31.287450420450444</v>
      </c>
      <c r="W270" s="123">
        <f t="shared" ref="W270:Y270" si="127">SUM(W271:W272)</f>
        <v>34.576838534584788</v>
      </c>
      <c r="X270" s="123">
        <f t="shared" si="127"/>
        <v>33.106024072950461</v>
      </c>
      <c r="Y270" s="123">
        <f t="shared" si="127"/>
        <v>29.707414150660529</v>
      </c>
      <c r="DA270" s="130" t="s">
        <v>3123</v>
      </c>
    </row>
    <row r="271" spans="1:105" ht="12" customHeight="1" x14ac:dyDescent="0.25">
      <c r="A271" s="97" t="s">
        <v>211</v>
      </c>
      <c r="B271" s="99">
        <v>28.532702332820289</v>
      </c>
      <c r="C271" s="99">
        <v>32.982252995985334</v>
      </c>
      <c r="D271" s="99">
        <v>32.537357867301985</v>
      </c>
      <c r="E271" s="99">
        <v>31.712402673597435</v>
      </c>
      <c r="F271" s="99">
        <v>36.238959225774508</v>
      </c>
      <c r="G271" s="99">
        <v>40.109276854856695</v>
      </c>
      <c r="H271" s="99">
        <v>38.451722575882926</v>
      </c>
      <c r="I271" s="99">
        <v>35.065245914247647</v>
      </c>
      <c r="J271" s="99">
        <v>38.985949446570515</v>
      </c>
      <c r="K271" s="99">
        <v>41.695009233967369</v>
      </c>
      <c r="L271" s="99">
        <v>37.641384444069054</v>
      </c>
      <c r="M271" s="99">
        <v>36.251551411723575</v>
      </c>
      <c r="N271" s="99">
        <v>34.790003591558332</v>
      </c>
      <c r="O271" s="99">
        <v>34.417110450721225</v>
      </c>
      <c r="P271" s="99">
        <v>27.506243822350015</v>
      </c>
      <c r="Q271" s="99">
        <v>33.148128169552145</v>
      </c>
      <c r="R271" s="99">
        <v>32.735702166252764</v>
      </c>
      <c r="S271" s="99">
        <v>29.19487737142618</v>
      </c>
      <c r="T271" s="99">
        <v>35.049438278129301</v>
      </c>
      <c r="U271" s="99">
        <v>31.235745673425807</v>
      </c>
      <c r="V271" s="99">
        <v>31.287450420450444</v>
      </c>
      <c r="W271" s="99">
        <v>34.576838534584788</v>
      </c>
      <c r="X271" s="99">
        <v>33.106024072950461</v>
      </c>
      <c r="Y271" s="99">
        <v>29.707414150660529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3.690819724662187</v>
      </c>
      <c r="C275" s="123">
        <v>3.6592265787083753</v>
      </c>
      <c r="D275" s="123">
        <v>3.7757114750657221</v>
      </c>
      <c r="E275" s="123">
        <v>3.6847732414479495</v>
      </c>
      <c r="F275" s="123">
        <v>4.4112842596286601</v>
      </c>
      <c r="G275" s="123">
        <v>4.4160166568904673</v>
      </c>
      <c r="H275" s="123">
        <v>4.5310619386584774</v>
      </c>
      <c r="I275" s="123">
        <v>4.1539910866779568</v>
      </c>
      <c r="J275" s="123">
        <v>4.3905948206749539</v>
      </c>
      <c r="K275" s="123">
        <v>4.5993754667211082</v>
      </c>
      <c r="L275" s="123">
        <v>3.9023689311951175</v>
      </c>
      <c r="M275" s="123">
        <v>4.4042412903790833</v>
      </c>
      <c r="N275" s="123">
        <v>3.7470337674738152</v>
      </c>
      <c r="O275" s="123">
        <v>3.6819428331722981</v>
      </c>
      <c r="P275" s="123">
        <v>3.7023771725271826</v>
      </c>
      <c r="Q275" s="123">
        <v>3.777464515685276</v>
      </c>
      <c r="R275" s="123">
        <v>3.7261873005284398</v>
      </c>
      <c r="S275" s="123">
        <v>3.4176409063283</v>
      </c>
      <c r="T275" s="123">
        <v>4.4159297953532404</v>
      </c>
      <c r="U275" s="123">
        <v>3.7886444135444779</v>
      </c>
      <c r="V275" s="123">
        <v>3.9313521405172613</v>
      </c>
      <c r="W275" s="123">
        <v>3.8234395107383907</v>
      </c>
      <c r="X275" s="123">
        <v>2.9926374821355046</v>
      </c>
      <c r="Y275" s="123">
        <v>2.8312612690158434</v>
      </c>
      <c r="DA275" s="130" t="s">
        <v>3128</v>
      </c>
    </row>
    <row r="276" spans="1:105" ht="12" customHeight="1" x14ac:dyDescent="0.25">
      <c r="A276" s="97" t="s">
        <v>138</v>
      </c>
      <c r="B276" s="99">
        <v>6.8917094544544808</v>
      </c>
      <c r="C276" s="99">
        <v>6.9211560608290403</v>
      </c>
      <c r="D276" s="99">
        <v>6.9232700490037153</v>
      </c>
      <c r="E276" s="99">
        <v>6.3053220927722</v>
      </c>
      <c r="F276" s="99">
        <v>7.0925776430956038</v>
      </c>
      <c r="G276" s="99">
        <v>6.7817906145353728</v>
      </c>
      <c r="H276" s="99">
        <v>6.6815405061319293</v>
      </c>
      <c r="I276" s="99">
        <v>5.7476509051759477</v>
      </c>
      <c r="J276" s="99">
        <v>5.7787223111370585</v>
      </c>
      <c r="K276" s="99">
        <v>6.0945257275924751</v>
      </c>
      <c r="L276" s="99">
        <v>5.4801006289812175</v>
      </c>
      <c r="M276" s="99">
        <v>6.5573925074461394</v>
      </c>
      <c r="N276" s="99">
        <v>5.7208959040097476</v>
      </c>
      <c r="O276" s="99">
        <v>5.5892722382193725</v>
      </c>
      <c r="P276" s="99">
        <v>5.4843009136818388</v>
      </c>
      <c r="Q276" s="99">
        <v>5.4780119905693327</v>
      </c>
      <c r="R276" s="99">
        <v>5.2668191715579464</v>
      </c>
      <c r="S276" s="99">
        <v>4.6516068958096053</v>
      </c>
      <c r="T276" s="99">
        <v>5.8233506010204259</v>
      </c>
      <c r="U276" s="99">
        <v>4.8337959579841492</v>
      </c>
      <c r="V276" s="99">
        <v>4.7549855426164944</v>
      </c>
      <c r="W276" s="99">
        <v>4.2482516343695949</v>
      </c>
      <c r="X276" s="99">
        <v>3.1205660986381569</v>
      </c>
      <c r="Y276" s="99">
        <v>2.9471954521533164</v>
      </c>
      <c r="DA276" s="63" t="s">
        <v>3129</v>
      </c>
    </row>
    <row r="277" spans="1:105" ht="12" customHeight="1" x14ac:dyDescent="0.25">
      <c r="A277" s="97" t="s">
        <v>137</v>
      </c>
      <c r="B277" s="99">
        <v>1.2658609378172612</v>
      </c>
      <c r="C277" s="99">
        <v>1.1001151357887287</v>
      </c>
      <c r="D277" s="99">
        <v>1.2842202513489889</v>
      </c>
      <c r="E277" s="99">
        <v>0.97429642988751863</v>
      </c>
      <c r="F277" s="99">
        <v>1.3538173959881938</v>
      </c>
      <c r="G277" s="99">
        <v>1.0708422552139989</v>
      </c>
      <c r="H277" s="99">
        <v>1.0254040384546432</v>
      </c>
      <c r="I277" s="99">
        <v>0.81115572710398087</v>
      </c>
      <c r="J277" s="99">
        <v>1.0283457125190816</v>
      </c>
      <c r="K277" s="99">
        <v>0.86420370166193694</v>
      </c>
      <c r="L277" s="99">
        <v>0.73665899020725711</v>
      </c>
      <c r="M277" s="99">
        <v>1.1185904264069109</v>
      </c>
      <c r="N277" s="99">
        <v>0.71954214382730664</v>
      </c>
      <c r="O277" s="99">
        <v>0.66970767885624949</v>
      </c>
      <c r="P277" s="99">
        <v>1.0954019538860287</v>
      </c>
      <c r="Q277" s="99">
        <v>0.70519781090551348</v>
      </c>
      <c r="R277" s="99">
        <v>0.64807402372083056</v>
      </c>
      <c r="S277" s="99">
        <v>0.6266903590161722</v>
      </c>
      <c r="T277" s="99">
        <v>0.71409440235513655</v>
      </c>
      <c r="U277" s="99">
        <v>0.70097900702920624</v>
      </c>
      <c r="V277" s="99">
        <v>0.76071784941954734</v>
      </c>
      <c r="W277" s="99">
        <v>0.84944256693178077</v>
      </c>
      <c r="X277" s="99">
        <v>0.27385341356381848</v>
      </c>
      <c r="Y277" s="99">
        <v>0.53412357404369015</v>
      </c>
      <c r="DA277" s="63" t="s">
        <v>3130</v>
      </c>
    </row>
    <row r="278" spans="1:105" ht="12" customHeight="1" x14ac:dyDescent="0.25">
      <c r="A278" s="100" t="s">
        <v>211</v>
      </c>
      <c r="B278" s="102">
        <v>1.2658609378172612</v>
      </c>
      <c r="C278" s="102">
        <v>1.1001151357887287</v>
      </c>
      <c r="D278" s="102">
        <v>1.2842202513489889</v>
      </c>
      <c r="E278" s="102">
        <v>0.97429642988751863</v>
      </c>
      <c r="F278" s="102">
        <v>1.3538173959881938</v>
      </c>
      <c r="G278" s="102">
        <v>1.0708422552139989</v>
      </c>
      <c r="H278" s="102">
        <v>1.0254040384546432</v>
      </c>
      <c r="I278" s="102">
        <v>0.81115572710398087</v>
      </c>
      <c r="J278" s="102">
        <v>1.0283457125190816</v>
      </c>
      <c r="K278" s="102">
        <v>0.86420370166193694</v>
      </c>
      <c r="L278" s="102">
        <v>0.73665899020725711</v>
      </c>
      <c r="M278" s="102">
        <v>1.1185904264069109</v>
      </c>
      <c r="N278" s="102">
        <v>0.71954214382730664</v>
      </c>
      <c r="O278" s="102">
        <v>0.66970767885624949</v>
      </c>
      <c r="P278" s="102">
        <v>1.0954019538860287</v>
      </c>
      <c r="Q278" s="102">
        <v>0.70519781090551348</v>
      </c>
      <c r="R278" s="102">
        <v>0.64807402372083056</v>
      </c>
      <c r="S278" s="102">
        <v>0.6266903590161722</v>
      </c>
      <c r="T278" s="102">
        <v>0.71409440235513655</v>
      </c>
      <c r="U278" s="102">
        <v>0.70097900702920624</v>
      </c>
      <c r="V278" s="102">
        <v>0.76071784941954734</v>
      </c>
      <c r="W278" s="102">
        <v>0.84944256693178077</v>
      </c>
      <c r="X278" s="102">
        <v>0.27385341356381848</v>
      </c>
      <c r="Y278" s="102">
        <v>0.53412357404369015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1.0053899579083074</v>
      </c>
      <c r="C284" s="123">
        <v>0.95427079830157824</v>
      </c>
      <c r="D284" s="123">
        <v>0.95729827985814453</v>
      </c>
      <c r="E284" s="123">
        <v>0.93397591867833774</v>
      </c>
      <c r="F284" s="123">
        <v>0.99988593910856094</v>
      </c>
      <c r="G284" s="123">
        <v>0.88875630769994574</v>
      </c>
      <c r="H284" s="123">
        <v>0.78830514007116947</v>
      </c>
      <c r="I284" s="123">
        <v>0.68891452642814077</v>
      </c>
      <c r="J284" s="123">
        <v>0.67972708396407233</v>
      </c>
      <c r="K284" s="123">
        <v>0.65787009825410669</v>
      </c>
      <c r="L284" s="123">
        <v>0.64072135809273545</v>
      </c>
      <c r="M284" s="123">
        <v>0.65050592893367498</v>
      </c>
      <c r="N284" s="123">
        <v>0.58163597627512764</v>
      </c>
      <c r="O284" s="123">
        <v>0.59170120633472079</v>
      </c>
      <c r="P284" s="123">
        <v>0.60396430869417039</v>
      </c>
      <c r="Q284" s="123">
        <v>0.57296504270869986</v>
      </c>
      <c r="R284" s="123">
        <v>0.59307514081178014</v>
      </c>
      <c r="S284" s="123">
        <v>0.61507057008992039</v>
      </c>
      <c r="T284" s="123">
        <v>0.62070144936927574</v>
      </c>
      <c r="U284" s="123">
        <v>0.59959439782781165</v>
      </c>
      <c r="V284" s="123">
        <v>0.59400279410388901</v>
      </c>
      <c r="W284" s="123">
        <v>0.56391257705479447</v>
      </c>
      <c r="X284" s="123">
        <v>0.49691648822602635</v>
      </c>
      <c r="Y284" s="123">
        <v>0.47461777505681824</v>
      </c>
      <c r="DA284" s="130" t="s">
        <v>3137</v>
      </c>
    </row>
    <row r="285" spans="1:105" ht="12" customHeight="1" x14ac:dyDescent="0.25">
      <c r="A285" s="97" t="s">
        <v>50</v>
      </c>
      <c r="B285" s="99">
        <v>2.5520963724448666</v>
      </c>
      <c r="C285" s="99">
        <v>2.4891469184178137</v>
      </c>
      <c r="D285" s="99">
        <v>2.5185489114678088</v>
      </c>
      <c r="E285" s="99">
        <v>2.4517006954270175</v>
      </c>
      <c r="F285" s="99">
        <v>2.6296780245247566</v>
      </c>
      <c r="G285" s="99">
        <v>2.4505080204580807</v>
      </c>
      <c r="H285" s="99">
        <v>2.3331363342615341</v>
      </c>
      <c r="I285" s="99">
        <v>2.096461528231135</v>
      </c>
      <c r="J285" s="99">
        <v>2.0335116992822173</v>
      </c>
      <c r="K285" s="99">
        <v>1.9233266663557513</v>
      </c>
      <c r="L285" s="99">
        <v>1.8675813912529784</v>
      </c>
      <c r="M285" s="99">
        <v>1.9160453940204321</v>
      </c>
      <c r="N285" s="99">
        <v>1.6363934264790267</v>
      </c>
      <c r="O285" s="99">
        <v>1.6312922172571238</v>
      </c>
      <c r="P285" s="99">
        <v>1.6710211425494168</v>
      </c>
      <c r="Q285" s="99">
        <v>1.6039978262541825</v>
      </c>
      <c r="R285" s="99">
        <v>1.677041783579083</v>
      </c>
      <c r="S285" s="99">
        <v>1.8256485969961451</v>
      </c>
      <c r="T285" s="99">
        <v>1.8857122860175886</v>
      </c>
      <c r="U285" s="99">
        <v>1.8777957989086766</v>
      </c>
      <c r="V285" s="99">
        <v>1.8611542285297025</v>
      </c>
      <c r="W285" s="99">
        <v>1.7329612462286674</v>
      </c>
      <c r="X285" s="99">
        <v>1.5221972068427581</v>
      </c>
      <c r="Y285" s="99">
        <v>1.4302643339336585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81.824374999343206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78.892366893467511</v>
      </c>
      <c r="L290" s="117">
        <f t="shared" si="129"/>
        <v>69.142618539913116</v>
      </c>
      <c r="M290" s="117">
        <f t="shared" si="129"/>
        <v>111.31506496854027</v>
      </c>
      <c r="N290" s="117">
        <f t="shared" si="129"/>
        <v>82.651267657868331</v>
      </c>
      <c r="O290" s="117">
        <f t="shared" si="129"/>
        <v>78.602689486434073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8.0770649973074121E-4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64.736099528109051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64.097310005435432</v>
      </c>
      <c r="L291" s="122">
        <f t="shared" si="132"/>
        <v>56.153942910119646</v>
      </c>
      <c r="M291" s="122">
        <f t="shared" si="132"/>
        <v>87.96664782020693</v>
      </c>
      <c r="N291" s="122">
        <f t="shared" si="132"/>
        <v>65.856212976334064</v>
      </c>
      <c r="O291" s="122">
        <f t="shared" si="132"/>
        <v>62.97522197801613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6.2215887425747776E-4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63.944645972579572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63.396171345688842</v>
      </c>
      <c r="L292" s="98">
        <v>55.511859394152907</v>
      </c>
      <c r="M292" s="98">
        <v>86.932893973877157</v>
      </c>
      <c r="N292" s="98">
        <v>65.107062564032816</v>
      </c>
      <c r="O292" s="98">
        <v>62.174253590582623</v>
      </c>
      <c r="P292" s="98">
        <v>0</v>
      </c>
      <c r="Q292" s="98">
        <v>0</v>
      </c>
      <c r="R292" s="98">
        <v>0</v>
      </c>
      <c r="S292" s="98">
        <v>0</v>
      </c>
      <c r="T292" s="98">
        <v>6.1404714844100422E-4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0.79145355552947505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0.70113865974659173</v>
      </c>
      <c r="L293" s="98">
        <v>0.64208351596673618</v>
      </c>
      <c r="M293" s="98">
        <v>1.0337538463297689</v>
      </c>
      <c r="N293" s="98">
        <v>0.74915041230124713</v>
      </c>
      <c r="O293" s="98">
        <v>0.8009683874335094</v>
      </c>
      <c r="P293" s="98">
        <v>0</v>
      </c>
      <c r="Q293" s="98">
        <v>0</v>
      </c>
      <c r="R293" s="98">
        <v>0</v>
      </c>
      <c r="S293" s="98">
        <v>0</v>
      </c>
      <c r="T293" s="98">
        <v>8.111725816473556E-6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0.53475089113558127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0.75612976707194046</v>
      </c>
      <c r="L294" s="122">
        <f t="shared" si="135"/>
        <v>0.32631960126260195</v>
      </c>
      <c r="M294" s="122">
        <f t="shared" si="135"/>
        <v>0.57499905305047649</v>
      </c>
      <c r="N294" s="122">
        <f t="shared" si="135"/>
        <v>1.026113168003558</v>
      </c>
      <c r="O294" s="122">
        <f t="shared" si="135"/>
        <v>0.64841738453565301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1.5388454526180984E-5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0.53475089113558127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0.75612976707194046</v>
      </c>
      <c r="L295" s="98">
        <v>0.32631960126260195</v>
      </c>
      <c r="M295" s="98">
        <v>0.57499905305047649</v>
      </c>
      <c r="N295" s="98">
        <v>1.026113168003558</v>
      </c>
      <c r="O295" s="98">
        <v>0.64841738453565301</v>
      </c>
      <c r="P295" s="98">
        <v>0</v>
      </c>
      <c r="Q295" s="98">
        <v>0</v>
      </c>
      <c r="R295" s="98">
        <v>0</v>
      </c>
      <c r="S295" s="98">
        <v>0</v>
      </c>
      <c r="T295" s="98">
        <v>1.5388454526180984E-5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11.078963413345535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10.056780498949252</v>
      </c>
      <c r="L296" s="122">
        <v>9.0111995129347928</v>
      </c>
      <c r="M296" s="122">
        <v>16.95055463061005</v>
      </c>
      <c r="N296" s="122">
        <v>11.805376975474042</v>
      </c>
      <c r="O296" s="122">
        <v>10.97213059774165</v>
      </c>
      <c r="P296" s="122">
        <v>0</v>
      </c>
      <c r="Q296" s="122">
        <v>0</v>
      </c>
      <c r="R296" s="122">
        <v>0</v>
      </c>
      <c r="S296" s="122">
        <v>0</v>
      </c>
      <c r="T296" s="122">
        <v>1.2049339942546932E-4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0.28754545700984774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7.1280523025213514</v>
      </c>
      <c r="L297" s="98">
        <v>5.6529041668451718</v>
      </c>
      <c r="M297" s="98">
        <v>9.8362369868004649</v>
      </c>
      <c r="N297" s="98">
        <v>7.9261369616890276</v>
      </c>
      <c r="O297" s="98">
        <v>8.2044379812386179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1.1874672728108206E-4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1.4787696173583663E-2</v>
      </c>
      <c r="L298" s="98">
        <v>8.5463682938014974E-3</v>
      </c>
      <c r="M298" s="98">
        <v>1.2722091578296256E-2</v>
      </c>
      <c r="N298" s="98">
        <v>7.0465911227888074E-3</v>
      </c>
      <c r="O298" s="98">
        <v>2.0564711315260716E-2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3.1390181549545819E-5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3.5079461164403206E-3</v>
      </c>
      <c r="L299" s="101">
        <v>1.9079302833758056E-3</v>
      </c>
      <c r="M299" s="101">
        <v>3.4305360625971016E-3</v>
      </c>
      <c r="N299" s="101">
        <v>1.3852384603674963E-3</v>
      </c>
      <c r="O299" s="101">
        <v>3.7100623819267611E-3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8.7356545731536237E-5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1.1279750057143342E-2</v>
      </c>
      <c r="L300" s="104">
        <v>6.6384380104256924E-3</v>
      </c>
      <c r="M300" s="104">
        <v>9.2915555156991535E-3</v>
      </c>
      <c r="N300" s="104">
        <v>5.6613526624213111E-3</v>
      </c>
      <c r="O300" s="104">
        <v>1.6854648933333955E-2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10.577935266584442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2.3224031662647917</v>
      </c>
      <c r="L301" s="101">
        <v>2.1946431943262033</v>
      </c>
      <c r="M301" s="101">
        <v>6.5214259226793319</v>
      </c>
      <c r="N301" s="101">
        <v>3.2336433485148279</v>
      </c>
      <c r="O301" s="101">
        <v>2.1816135042668798</v>
      </c>
      <c r="P301" s="101">
        <v>0</v>
      </c>
      <c r="Q301" s="101">
        <v>0</v>
      </c>
      <c r="R301" s="101">
        <v>0</v>
      </c>
      <c r="S301" s="101">
        <v>0</v>
      </c>
      <c r="T301" s="101">
        <v>1.2049339942546932E-4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0.21336394302396577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0.59153733398952557</v>
      </c>
      <c r="L302" s="104">
        <v>1.1551057834696163</v>
      </c>
      <c r="M302" s="104">
        <v>0.58016962955195706</v>
      </c>
      <c r="N302" s="104">
        <v>0.6385500741473974</v>
      </c>
      <c r="O302" s="104">
        <v>0.56551440092089145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4.7875478127665766E-2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0.1210557099341165</v>
      </c>
      <c r="L303" s="98">
        <v>0.22485163875573771</v>
      </c>
      <c r="M303" s="98">
        <v>0.13810343710608775</v>
      </c>
      <c r="N303" s="98">
        <v>0.11119174525146983</v>
      </c>
      <c r="O303" s="98">
        <v>9.185718900218387E-2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0.16548846489630001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0.47048162405540911</v>
      </c>
      <c r="L304" s="98">
        <v>0.93025414471387868</v>
      </c>
      <c r="M304" s="98">
        <v>0.44206619244586931</v>
      </c>
      <c r="N304" s="98">
        <v>0.5273583288959276</v>
      </c>
      <c r="O304" s="98">
        <v>0.47365721191870752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5.4745611667530287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3.9821466220108883</v>
      </c>
      <c r="L305" s="122">
        <v>3.6511565155960719</v>
      </c>
      <c r="M305" s="122">
        <v>5.8228634646728219</v>
      </c>
      <c r="N305" s="122">
        <v>3.9635645380566542</v>
      </c>
      <c r="O305" s="122">
        <v>4.0069195261406376</v>
      </c>
      <c r="P305" s="122">
        <v>0</v>
      </c>
      <c r="Q305" s="122">
        <v>0</v>
      </c>
      <c r="R305" s="122">
        <v>0</v>
      </c>
      <c r="S305" s="122">
        <v>0</v>
      </c>
      <c r="T305" s="122">
        <v>4.9665771521613164E-5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1.9511147941872937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1.7471278742541332</v>
      </c>
      <c r="L306" s="98">
        <v>1.5336664665049506</v>
      </c>
      <c r="M306" s="98">
        <v>2.2656619110665392</v>
      </c>
      <c r="N306" s="98">
        <v>1.838387187183679</v>
      </c>
      <c r="O306" s="98">
        <v>1.4240864454468685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3.5234463725657355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2.2350187477567549</v>
      </c>
      <c r="L307" s="33">
        <v>2.117490049091121</v>
      </c>
      <c r="M307" s="33">
        <v>3.5572015536062827</v>
      </c>
      <c r="N307" s="33">
        <v>2.125177350872975</v>
      </c>
      <c r="O307" s="33">
        <v>2.5828330806937694</v>
      </c>
      <c r="P307" s="33">
        <v>0</v>
      </c>
      <c r="Q307" s="33">
        <v>0</v>
      </c>
      <c r="R307" s="33">
        <v>0</v>
      </c>
      <c r="S307" s="33">
        <v>0</v>
      </c>
      <c r="T307" s="33">
        <v>4.9665771521613164E-5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44.777754848282221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46.13374076682571</v>
      </c>
      <c r="L309" s="117">
        <f t="shared" si="136"/>
        <v>40.398778784951602</v>
      </c>
      <c r="M309" s="117">
        <f t="shared" si="136"/>
        <v>66.534082044276317</v>
      </c>
      <c r="N309" s="117">
        <f t="shared" si="136"/>
        <v>52.660477773159172</v>
      </c>
      <c r="O309" s="117">
        <f t="shared" si="136"/>
        <v>51.498160254876261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6.3126338370808729E-4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32.312748932357977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34.867768632717841</v>
      </c>
      <c r="L310" s="122">
        <f t="shared" si="139"/>
        <v>30.999650881917361</v>
      </c>
      <c r="M310" s="122">
        <f t="shared" si="139"/>
        <v>49.821454518845329</v>
      </c>
      <c r="N310" s="122">
        <f t="shared" si="139"/>
        <v>38.749523633987756</v>
      </c>
      <c r="O310" s="122">
        <f t="shared" si="139"/>
        <v>39.042567151306713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4.3677493102747854E-4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31.521295376828501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34.166629972971251</v>
      </c>
      <c r="L311" s="98">
        <v>30.357567365950626</v>
      </c>
      <c r="M311" s="98">
        <v>48.787700672515562</v>
      </c>
      <c r="N311" s="98">
        <v>38.000373221686509</v>
      </c>
      <c r="O311" s="98">
        <v>38.241598763873206</v>
      </c>
      <c r="P311" s="98">
        <v>0</v>
      </c>
      <c r="Q311" s="98">
        <v>0</v>
      </c>
      <c r="R311" s="98">
        <v>0</v>
      </c>
      <c r="S311" s="98">
        <v>0</v>
      </c>
      <c r="T311" s="98">
        <v>4.2866320521100501E-4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0.79145355552947505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0.70113865974659173</v>
      </c>
      <c r="L312" s="98">
        <v>0.64208351596673618</v>
      </c>
      <c r="M312" s="98">
        <v>1.0337538463297689</v>
      </c>
      <c r="N312" s="98">
        <v>0.74915041230124713</v>
      </c>
      <c r="O312" s="98">
        <v>0.8009683874335094</v>
      </c>
      <c r="P312" s="98">
        <v>0</v>
      </c>
      <c r="Q312" s="98">
        <v>0</v>
      </c>
      <c r="R312" s="98">
        <v>0</v>
      </c>
      <c r="S312" s="98">
        <v>0</v>
      </c>
      <c r="T312" s="98">
        <v>8.111725816473556E-6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1.23121713465893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2.3568055296514792</v>
      </c>
      <c r="L313" s="122">
        <f t="shared" si="142"/>
        <v>1.0530670017817716</v>
      </c>
      <c r="M313" s="122">
        <f t="shared" si="142"/>
        <v>1.9281732996905789</v>
      </c>
      <c r="N313" s="122">
        <f t="shared" si="142"/>
        <v>3.5911161892822294</v>
      </c>
      <c r="O313" s="122">
        <f t="shared" si="142"/>
        <v>2.3770802948177603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6.1572560524141045E-5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1.23121713465893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2.3568055296514792</v>
      </c>
      <c r="L314" s="98">
        <v>1.0530670017817716</v>
      </c>
      <c r="M314" s="98">
        <v>1.9281732996905789</v>
      </c>
      <c r="N314" s="98">
        <v>3.5911161892822294</v>
      </c>
      <c r="O314" s="98">
        <v>2.3770802948177603</v>
      </c>
      <c r="P314" s="98">
        <v>0</v>
      </c>
      <c r="Q314" s="98">
        <v>0</v>
      </c>
      <c r="R314" s="98">
        <v>0</v>
      </c>
      <c r="S314" s="98">
        <v>0</v>
      </c>
      <c r="T314" s="98">
        <v>6.1572560524141045E-5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7.2882717403659063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6.0632003817624183</v>
      </c>
      <c r="L315" s="122">
        <v>5.721562485182746</v>
      </c>
      <c r="M315" s="122">
        <v>10.559894840708333</v>
      </c>
      <c r="N315" s="122">
        <v>7.485983207265253</v>
      </c>
      <c r="O315" s="122">
        <v>7.126871460794356</v>
      </c>
      <c r="P315" s="122">
        <v>0</v>
      </c>
      <c r="Q315" s="122">
        <v>0</v>
      </c>
      <c r="R315" s="122">
        <v>0</v>
      </c>
      <c r="S315" s="122">
        <v>0</v>
      </c>
      <c r="T315" s="122">
        <v>9.0434118549757273E-5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0.15196919937939316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3.9474064766870884</v>
      </c>
      <c r="L316" s="98">
        <v>3.1617863829389283</v>
      </c>
      <c r="M316" s="98">
        <v>5.6126175572730368</v>
      </c>
      <c r="N316" s="98">
        <v>4.6701511661891866</v>
      </c>
      <c r="O316" s="98">
        <v>5.057258332667967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1.0394641228016651E-4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1.322239702888452E-2</v>
      </c>
      <c r="L317" s="98">
        <v>7.7055829347913735E-3</v>
      </c>
      <c r="M317" s="98">
        <v>1.1249040574429306E-2</v>
      </c>
      <c r="N317" s="98">
        <v>6.4775476187291063E-3</v>
      </c>
      <c r="O317" s="98">
        <v>1.9141550722173425E-2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1.6589866548630269E-5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1.9426469717411788E-3</v>
      </c>
      <c r="L318" s="101">
        <v>1.0671449243656807E-3</v>
      </c>
      <c r="M318" s="101">
        <v>1.9574850587301524E-3</v>
      </c>
      <c r="N318" s="101">
        <v>8.1619495630779512E-4</v>
      </c>
      <c r="O318" s="101">
        <v>2.286901788839469E-3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8.7356545731536237E-5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1.1279750057143342E-2</v>
      </c>
      <c r="L319" s="104">
        <v>6.6384380104256924E-3</v>
      </c>
      <c r="M319" s="104">
        <v>9.2915555156991535E-3</v>
      </c>
      <c r="N319" s="104">
        <v>5.6613526624213111E-3</v>
      </c>
      <c r="O319" s="104">
        <v>1.6854648933333955E-2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6.9393030127655813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1.5512316377126398</v>
      </c>
      <c r="L320" s="101">
        <v>1.4710956271885101</v>
      </c>
      <c r="M320" s="101">
        <v>4.4007675359295737</v>
      </c>
      <c r="N320" s="101">
        <v>2.2061361807111943</v>
      </c>
      <c r="O320" s="101">
        <v>1.5131048417073543</v>
      </c>
      <c r="P320" s="101">
        <v>0</v>
      </c>
      <c r="Q320" s="101">
        <v>0</v>
      </c>
      <c r="R320" s="101">
        <v>0</v>
      </c>
      <c r="S320" s="101">
        <v>0</v>
      </c>
      <c r="T320" s="101">
        <v>9.0434118549757273E-5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0.19689558180865152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0.55133987033380538</v>
      </c>
      <c r="L321" s="104">
        <v>1.0809748921205165</v>
      </c>
      <c r="M321" s="104">
        <v>0.53526070693129391</v>
      </c>
      <c r="N321" s="104">
        <v>0.60321831274614246</v>
      </c>
      <c r="O321" s="104">
        <v>0.53736673569686122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3.1407116912351513E-2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8.0858246278396273E-2</v>
      </c>
      <c r="L322" s="98">
        <v>0.15072074740663774</v>
      </c>
      <c r="M322" s="98">
        <v>9.3194514485424609E-2</v>
      </c>
      <c r="N322" s="98">
        <v>7.5859983850214904E-2</v>
      </c>
      <c r="O322" s="98">
        <v>6.3709523778153671E-2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0.16548846489630001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0.47048162405540911</v>
      </c>
      <c r="L323" s="98">
        <v>0.93025414471387868</v>
      </c>
      <c r="M323" s="98">
        <v>0.44206619244586931</v>
      </c>
      <c r="N323" s="98">
        <v>0.5273583288959276</v>
      </c>
      <c r="O323" s="98">
        <v>0.47365721191870752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3.945517040899412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2.8459662226939697</v>
      </c>
      <c r="L324" s="122">
        <v>2.6244984160697249</v>
      </c>
      <c r="M324" s="122">
        <v>4.2245593850320819</v>
      </c>
      <c r="N324" s="122">
        <v>2.8338547426239238</v>
      </c>
      <c r="O324" s="122">
        <v>2.9516413479574362</v>
      </c>
      <c r="P324" s="122">
        <v>0</v>
      </c>
      <c r="Q324" s="122">
        <v>0</v>
      </c>
      <c r="R324" s="122">
        <v>0</v>
      </c>
      <c r="S324" s="122">
        <v>0</v>
      </c>
      <c r="T324" s="122">
        <v>4.2481773606710411E-5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1.2149694703377643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1.0892590473981758</v>
      </c>
      <c r="L325" s="98">
        <v>0.95631925208022228</v>
      </c>
      <c r="M325" s="98">
        <v>1.4129175277987669</v>
      </c>
      <c r="N325" s="98">
        <v>1.1465328146551004</v>
      </c>
      <c r="O325" s="98">
        <v>0.88818302604286581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2.7305475705616478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1.7567071752957937</v>
      </c>
      <c r="L326" s="33">
        <v>1.6681791639895025</v>
      </c>
      <c r="M326" s="33">
        <v>2.8116418572333153</v>
      </c>
      <c r="N326" s="33">
        <v>1.6873219279688236</v>
      </c>
      <c r="O326" s="33">
        <v>2.0634583219145703</v>
      </c>
      <c r="P326" s="33">
        <v>0</v>
      </c>
      <c r="Q326" s="33">
        <v>0</v>
      </c>
      <c r="R326" s="33">
        <v>0</v>
      </c>
      <c r="S326" s="33">
        <v>0</v>
      </c>
      <c r="T326" s="33">
        <v>4.2481773606710411E-5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0.54724224717441039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0.58476811614896174</v>
      </c>
      <c r="L328" s="119">
        <f t="shared" si="143"/>
        <v>0.58428187474026738</v>
      </c>
      <c r="M328" s="119">
        <f t="shared" si="143"/>
        <v>0.59770959180664451</v>
      </c>
      <c r="N328" s="119">
        <f t="shared" si="143"/>
        <v>0.63714059403353795</v>
      </c>
      <c r="O328" s="119">
        <f t="shared" si="143"/>
        <v>0.65517046034110904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0.7815504566553898</v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0.49914574971152631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0.54398177754668742</v>
      </c>
      <c r="L329" s="124">
        <f t="shared" si="146"/>
        <v>0.55204762613972802</v>
      </c>
      <c r="M329" s="124">
        <f t="shared" si="146"/>
        <v>0.56636754671695899</v>
      </c>
      <c r="N329" s="124">
        <f t="shared" si="146"/>
        <v>0.58839586855552561</v>
      </c>
      <c r="O329" s="124">
        <f t="shared" si="146"/>
        <v>0.61996712238562635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0.70203118383347385</v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0.49294659306340216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0.53893838141527928</v>
      </c>
      <c r="L330" s="111">
        <f t="shared" si="149"/>
        <v>0.54686633986445432</v>
      </c>
      <c r="M330" s="111">
        <f t="shared" si="149"/>
        <v>0.56121104960771229</v>
      </c>
      <c r="N330" s="111">
        <f t="shared" si="149"/>
        <v>0.58365977092443899</v>
      </c>
      <c r="O330" s="111">
        <f t="shared" si="149"/>
        <v>0.61507129648381598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0.69809493668252032</v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3.1169326116838958</v>
      </c>
      <c r="L332" s="124">
        <f t="shared" si="155"/>
        <v>3.2271031151889891</v>
      </c>
      <c r="M332" s="124">
        <f t="shared" si="155"/>
        <v>3.3533503915550162</v>
      </c>
      <c r="N332" s="124">
        <f t="shared" si="155"/>
        <v>3.4997272243072679</v>
      </c>
      <c r="O332" s="124">
        <f t="shared" si="155"/>
        <v>3.6659724916537262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4.0012179533289203</v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3.1169326116838958</v>
      </c>
      <c r="L333" s="111">
        <f t="shared" si="158"/>
        <v>3.2271031151889891</v>
      </c>
      <c r="M333" s="111">
        <f t="shared" si="158"/>
        <v>3.3533503915550162</v>
      </c>
      <c r="N333" s="111">
        <f t="shared" si="158"/>
        <v>3.4997272243072679</v>
      </c>
      <c r="O333" s="111">
        <f t="shared" si="158"/>
        <v>3.6659724916537262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4.0012179533289203</v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0.65784780294396272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0.60289676028982742</v>
      </c>
      <c r="L334" s="124">
        <f t="shared" si="161"/>
        <v>0.63493905300509001</v>
      </c>
      <c r="M334" s="124">
        <f t="shared" si="161"/>
        <v>0.6229822605119254</v>
      </c>
      <c r="N334" s="124">
        <f t="shared" si="161"/>
        <v>0.63411640499219679</v>
      </c>
      <c r="O334" s="124">
        <f t="shared" si="161"/>
        <v>0.64954307618806972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0.75053172191141404</v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0.52850495695429667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0.5537847239547895</v>
      </c>
      <c r="L335" s="111">
        <f t="shared" si="164"/>
        <v>0.55932071190647636</v>
      </c>
      <c r="M335" s="111">
        <f t="shared" si="164"/>
        <v>0.57060617437387617</v>
      </c>
      <c r="N335" s="111">
        <f t="shared" si="164"/>
        <v>0.58920899156327422</v>
      </c>
      <c r="O335" s="111">
        <f t="shared" si="164"/>
        <v>0.61640521193926756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0.87536233343187519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0.89414854576905967</v>
      </c>
      <c r="L336" s="111">
        <f t="shared" si="167"/>
        <v>0.90162074344257692</v>
      </c>
      <c r="M336" s="111">
        <f t="shared" si="167"/>
        <v>0.88421314256376227</v>
      </c>
      <c r="N336" s="111">
        <f t="shared" si="167"/>
        <v>0.91924556226635545</v>
      </c>
      <c r="O336" s="111">
        <f t="shared" si="167"/>
        <v>0.93079598486601711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0.52850495695429667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0.5537847239547895</v>
      </c>
      <c r="L337" s="112">
        <f t="shared" si="170"/>
        <v>0.55932071190647636</v>
      </c>
      <c r="M337" s="112">
        <f t="shared" si="170"/>
        <v>0.57060617437387617</v>
      </c>
      <c r="N337" s="112">
        <f t="shared" si="170"/>
        <v>0.58920899156327422</v>
      </c>
      <c r="O337" s="112">
        <f t="shared" si="170"/>
        <v>0.61640521193926756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0.65601677812178982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0.66794244007492631</v>
      </c>
      <c r="L339" s="112">
        <f t="shared" si="176"/>
        <v>0.67031198100526046</v>
      </c>
      <c r="M339" s="112">
        <f t="shared" si="176"/>
        <v>0.67481676371193311</v>
      </c>
      <c r="N339" s="112">
        <f t="shared" si="176"/>
        <v>0.68224474468541663</v>
      </c>
      <c r="O339" s="112">
        <f t="shared" si="176"/>
        <v>0.6935714500978144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0.75053172191141404</v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0.92281563144216705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0.93204577066232652</v>
      </c>
      <c r="L340" s="113">
        <f t="shared" si="179"/>
        <v>0.9358232878668209</v>
      </c>
      <c r="M340" s="113">
        <f t="shared" si="179"/>
        <v>0.92259346175127332</v>
      </c>
      <c r="N340" s="113">
        <f t="shared" si="179"/>
        <v>0.94466876940163147</v>
      </c>
      <c r="O340" s="113">
        <f t="shared" si="179"/>
        <v>0.95022643954213337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0.65601677812178982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0.66794244007492631</v>
      </c>
      <c r="L341" s="111">
        <f t="shared" si="182"/>
        <v>0.67031198100526046</v>
      </c>
      <c r="M341" s="111">
        <f t="shared" si="182"/>
        <v>0.674816763711933</v>
      </c>
      <c r="N341" s="111">
        <f t="shared" si="182"/>
        <v>0.68224474468541652</v>
      </c>
      <c r="O341" s="111">
        <f t="shared" si="182"/>
        <v>0.69357145009781429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0.72070014759548384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0.71468142507942745</v>
      </c>
      <c r="L343" s="124">
        <f t="shared" si="188"/>
        <v>0.71881290348936488</v>
      </c>
      <c r="M343" s="124">
        <f t="shared" si="188"/>
        <v>0.72551235498863853</v>
      </c>
      <c r="N343" s="124">
        <f t="shared" si="188"/>
        <v>0.71497630867728224</v>
      </c>
      <c r="O343" s="124">
        <f t="shared" si="188"/>
        <v>0.73663604389888548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0.85535313970152504</v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0.62270527288161981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0.62345696811871409</v>
      </c>
      <c r="L344" s="111">
        <f t="shared" si="191"/>
        <v>0.62355099558221661</v>
      </c>
      <c r="M344" s="111">
        <f t="shared" si="191"/>
        <v>0.62362240407424652</v>
      </c>
      <c r="N344" s="111">
        <f t="shared" si="191"/>
        <v>0.62366231806235206</v>
      </c>
      <c r="O344" s="111">
        <f t="shared" si="191"/>
        <v>0.62368617360455259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0.77496498650362389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0.7859921430453175</v>
      </c>
      <c r="L345" s="45">
        <f t="shared" si="194"/>
        <v>0.78780968283913599</v>
      </c>
      <c r="M345" s="45">
        <f t="shared" si="194"/>
        <v>0.7904083631086013</v>
      </c>
      <c r="N345" s="45">
        <f t="shared" si="194"/>
        <v>0.79396758452922045</v>
      </c>
      <c r="O345" s="45">
        <f t="shared" si="194"/>
        <v>0.79891276650379173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0.85535313970152504</v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204.9659376669637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223.73765138098594</v>
      </c>
      <c r="L347" s="117">
        <f t="shared" si="197"/>
        <v>193.95499410055774</v>
      </c>
      <c r="M347" s="117">
        <f t="shared" si="197"/>
        <v>306.41340261968452</v>
      </c>
      <c r="N347" s="117">
        <f t="shared" si="197"/>
        <v>231.53088283249764</v>
      </c>
      <c r="O347" s="117">
        <f t="shared" si="197"/>
        <v>222.11171143128936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1.9049242061919282E-3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198.91676050125659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196.96498585150832</v>
      </c>
      <c r="L348" s="122">
        <f t="shared" si="200"/>
        <v>172.34683533794876</v>
      </c>
      <c r="M348" s="122">
        <f t="shared" si="200"/>
        <v>269.88083317320383</v>
      </c>
      <c r="N348" s="122">
        <f t="shared" si="200"/>
        <v>202.0698132176783</v>
      </c>
      <c r="O348" s="122">
        <f t="shared" si="200"/>
        <v>192.88507243511364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1.9049242061919282E-3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198.91676050125659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196.96498585150832</v>
      </c>
      <c r="L349" s="98">
        <v>172.34683533794876</v>
      </c>
      <c r="M349" s="98">
        <v>269.88083317320383</v>
      </c>
      <c r="N349" s="98">
        <v>202.0698132176783</v>
      </c>
      <c r="O349" s="98">
        <v>192.88507243511364</v>
      </c>
      <c r="P349" s="98">
        <v>0</v>
      </c>
      <c r="Q349" s="98">
        <v>0</v>
      </c>
      <c r="R349" s="98">
        <v>0</v>
      </c>
      <c r="S349" s="98">
        <v>0</v>
      </c>
      <c r="T349" s="98">
        <v>1.9049242061919282E-3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0.8945839634956696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22.156979414619556</v>
      </c>
      <c r="L353" s="122">
        <v>17.556410107810379</v>
      </c>
      <c r="M353" s="122">
        <v>30.5469834009618</v>
      </c>
      <c r="N353" s="122">
        <v>24.604288185904633</v>
      </c>
      <c r="O353" s="122">
        <v>25.46438659927383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0.89448631602056961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22.146080608863212</v>
      </c>
      <c r="L354" s="98">
        <v>17.550486585341954</v>
      </c>
      <c r="M354" s="98">
        <v>30.536333393945092</v>
      </c>
      <c r="N354" s="98">
        <v>24.599988884631856</v>
      </c>
      <c r="O354" s="98">
        <v>25.452876760233558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9.7647475099940409E-5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1.0898805756343326E-2</v>
      </c>
      <c r="L355" s="98">
        <v>5.9235224684239503E-3</v>
      </c>
      <c r="M355" s="98">
        <v>1.0650007016706891E-2</v>
      </c>
      <c r="N355" s="98">
        <v>4.2993012727783235E-3</v>
      </c>
      <c r="O355" s="98">
        <v>1.1509839040273192E-2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9.7647475099940409E-5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1.0898805756343326E-2</v>
      </c>
      <c r="L356" s="101">
        <v>5.9235224684239503E-3</v>
      </c>
      <c r="M356" s="101">
        <v>1.0650007016706891E-2</v>
      </c>
      <c r="N356" s="101">
        <v>4.2993012727783235E-3</v>
      </c>
      <c r="O356" s="101">
        <v>1.1509839040273192E-2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5.154593202211422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4.6156861148580672</v>
      </c>
      <c r="L362" s="122">
        <v>4.0517486547986081</v>
      </c>
      <c r="M362" s="122">
        <v>5.9855860455188878</v>
      </c>
      <c r="N362" s="122">
        <v>4.8567814289146964</v>
      </c>
      <c r="O362" s="122">
        <v>3.7622523969018755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5.154593202211422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4.6156861148580672</v>
      </c>
      <c r="L363" s="98">
        <v>4.0517486547986081</v>
      </c>
      <c r="M363" s="98">
        <v>5.9855860455188878</v>
      </c>
      <c r="N363" s="98">
        <v>4.8567814289146964</v>
      </c>
      <c r="O363" s="98">
        <v>3.7622523969018755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13111.832691381032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13848.495592281632</v>
      </c>
      <c r="L366" s="117">
        <f t="shared" si="204"/>
        <v>12476.782833501777</v>
      </c>
      <c r="M366" s="117">
        <f t="shared" si="204"/>
        <v>12571.072668855948</v>
      </c>
      <c r="N366" s="117">
        <f t="shared" si="204"/>
        <v>12058.688581047112</v>
      </c>
      <c r="O366" s="117">
        <f t="shared" si="204"/>
        <v>11996.07997909858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9393.6265918685203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10373.545854911448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11251.422032831439</v>
      </c>
      <c r="L367" s="122">
        <f t="shared" si="207"/>
        <v>10132.976819933148</v>
      </c>
      <c r="M367" s="122">
        <f t="shared" si="207"/>
        <v>9934.2808854849045</v>
      </c>
      <c r="N367" s="122">
        <f t="shared" si="207"/>
        <v>9608.3167979472</v>
      </c>
      <c r="O367" s="122">
        <f t="shared" si="207"/>
        <v>9611.0680752234475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7235.707707614466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10246.720485292866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11128.346556439781</v>
      </c>
      <c r="L368" s="98">
        <v>10017.112874383216</v>
      </c>
      <c r="M368" s="98">
        <v>9817.5366269463721</v>
      </c>
      <c r="N368" s="98">
        <v>9499.0169435311891</v>
      </c>
      <c r="O368" s="98">
        <v>9488.826954733031</v>
      </c>
      <c r="P368" s="98">
        <v>0</v>
      </c>
      <c r="Q368" s="98">
        <v>0</v>
      </c>
      <c r="R368" s="98">
        <v>0</v>
      </c>
      <c r="S368" s="98">
        <v>0</v>
      </c>
      <c r="T368" s="98">
        <v>7141.3683363688788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126.82536961858158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123.07547639165729</v>
      </c>
      <c r="L369" s="98">
        <v>115.86394554993237</v>
      </c>
      <c r="M369" s="98">
        <v>116.74425853853306</v>
      </c>
      <c r="N369" s="98">
        <v>109.29985441601126</v>
      </c>
      <c r="O369" s="98">
        <v>122.24112049041669</v>
      </c>
      <c r="P369" s="98">
        <v>0</v>
      </c>
      <c r="Q369" s="98">
        <v>0</v>
      </c>
      <c r="R369" s="98">
        <v>0</v>
      </c>
      <c r="S369" s="98">
        <v>0</v>
      </c>
      <c r="T369" s="98">
        <v>94.339371245587458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85.690409687735922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132.72842682776388</v>
      </c>
      <c r="L370" s="122">
        <f t="shared" si="210"/>
        <v>58.884359389977668</v>
      </c>
      <c r="M370" s="122">
        <f t="shared" si="210"/>
        <v>64.935998397555323</v>
      </c>
      <c r="N370" s="122">
        <f t="shared" si="210"/>
        <v>149.70828025392822</v>
      </c>
      <c r="O370" s="122">
        <f t="shared" si="210"/>
        <v>98.959295865697925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178.96772613948482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85.690409687735922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132.72842682776388</v>
      </c>
      <c r="L371" s="98">
        <f>RES_hhdet_in_fech!L48</f>
        <v>58.884359389977668</v>
      </c>
      <c r="M371" s="98">
        <f>RES_hhdet_in_fech!M48</f>
        <v>64.935998397555323</v>
      </c>
      <c r="N371" s="98">
        <f>RES_hhdet_in_fech!N48</f>
        <v>149.70828025392822</v>
      </c>
      <c r="O371" s="98">
        <f>RES_hhdet_in_fech!O48</f>
        <v>98.959295865697925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178.96772613948482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1775.3330186864787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1765.3327678748424</v>
      </c>
      <c r="L372" s="122">
        <v>1626.0706025668217</v>
      </c>
      <c r="M372" s="122">
        <v>1914.2660887727454</v>
      </c>
      <c r="N372" s="122">
        <v>1722.3857366397338</v>
      </c>
      <c r="O372" s="122">
        <v>1674.5299308662982</v>
      </c>
      <c r="P372" s="122">
        <v>0</v>
      </c>
      <c r="Q372" s="122">
        <v>0</v>
      </c>
      <c r="R372" s="122">
        <v>0</v>
      </c>
      <c r="S372" s="122">
        <v>0</v>
      </c>
      <c r="T372" s="122">
        <v>1401.3382353182083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2287.3828078143156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1953.1441023071177</v>
      </c>
      <c r="L373" s="98">
        <v>1758.4057842197858</v>
      </c>
      <c r="M373" s="98">
        <v>2101.8913395772051</v>
      </c>
      <c r="N373" s="98">
        <v>1827.645832710974</v>
      </c>
      <c r="O373" s="98">
        <v>1772.0135517634246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1381.0244382789842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1211.1331443575914</v>
      </c>
      <c r="L374" s="98">
        <v>1092.2446511748508</v>
      </c>
      <c r="M374" s="98">
        <v>1357.4121564732611</v>
      </c>
      <c r="N374" s="98">
        <v>1170.7407822576263</v>
      </c>
      <c r="O374" s="98">
        <v>1172.390159786677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365.06781142121787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287.30572770564032</v>
      </c>
      <c r="L375" s="101">
        <v>243.83768346879802</v>
      </c>
      <c r="M375" s="101">
        <v>366.02875603673664</v>
      </c>
      <c r="N375" s="101">
        <v>230.1474756296283</v>
      </c>
      <c r="O375" s="101">
        <v>211.50992893043249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1015.9566268577664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923.82741665195135</v>
      </c>
      <c r="L376" s="104">
        <v>848.4069677060528</v>
      </c>
      <c r="M376" s="104">
        <v>991.38340043652443</v>
      </c>
      <c r="N376" s="104">
        <v>940.59330662799789</v>
      </c>
      <c r="O376" s="104">
        <v>960.88023085624457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1778.9996984957349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1546.230182256671</v>
      </c>
      <c r="L377" s="101">
        <v>1640.6569614973159</v>
      </c>
      <c r="M377" s="101">
        <v>1755.7336793546144</v>
      </c>
      <c r="N377" s="101">
        <v>1639.589839265268</v>
      </c>
      <c r="O377" s="101">
        <v>1552.0042240410944</v>
      </c>
      <c r="P377" s="101">
        <v>0</v>
      </c>
      <c r="Q377" s="101">
        <v>0</v>
      </c>
      <c r="R377" s="101">
        <v>0</v>
      </c>
      <c r="S377" s="101">
        <v>0</v>
      </c>
      <c r="T377" s="101">
        <v>1401.3382353182083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1264.7414155803883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1109.6095474674489</v>
      </c>
      <c r="L378" s="104">
        <v>1176.9651534739476</v>
      </c>
      <c r="M378" s="104">
        <v>1285.2138650836685</v>
      </c>
      <c r="N378" s="104">
        <v>1184.6127551976761</v>
      </c>
      <c r="O378" s="104">
        <v>1132.9771718707955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283.78787493616358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227.07708169899595</v>
      </c>
      <c r="L379" s="98">
        <v>229.1067600078176</v>
      </c>
      <c r="M379" s="98">
        <v>305.9319949607239</v>
      </c>
      <c r="N379" s="98">
        <v>206.27851288476538</v>
      </c>
      <c r="O379" s="98">
        <v>184.03085410773443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980.95354064422486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882.53246576845299</v>
      </c>
      <c r="L380" s="98">
        <v>947.85839346613011</v>
      </c>
      <c r="M380" s="98">
        <v>979.28187012294472</v>
      </c>
      <c r="N380" s="98">
        <v>978.33424231291076</v>
      </c>
      <c r="O380" s="98">
        <v>948.94631776306085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877.26340809537078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699.01236474758707</v>
      </c>
      <c r="L381" s="122">
        <v>658.8510516118281</v>
      </c>
      <c r="M381" s="122">
        <v>657.58969620074299</v>
      </c>
      <c r="N381" s="122">
        <v>578.27776620625093</v>
      </c>
      <c r="O381" s="122">
        <v>611.52267714313712</v>
      </c>
      <c r="P381" s="122">
        <v>0</v>
      </c>
      <c r="Q381" s="122">
        <v>0</v>
      </c>
      <c r="R381" s="122">
        <v>0</v>
      </c>
      <c r="S381" s="122">
        <v>0</v>
      </c>
      <c r="T381" s="122">
        <v>577.61292279636109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998.43644371884648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786.12980916839751</v>
      </c>
      <c r="L382" s="98">
        <v>764.8274518868219</v>
      </c>
      <c r="M382" s="98">
        <v>786.90900479927882</v>
      </c>
      <c r="N382" s="98">
        <v>674.07916599237603</v>
      </c>
      <c r="O382" s="98">
        <v>673.91460614205243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822.01968531473426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643.28626318239571</v>
      </c>
      <c r="L383" s="33">
        <v>598.76022443846762</v>
      </c>
      <c r="M383" s="33">
        <v>595.28114981137412</v>
      </c>
      <c r="N383" s="33">
        <v>514.96640463908113</v>
      </c>
      <c r="O383" s="33">
        <v>581.82282343822226</v>
      </c>
      <c r="P383" s="33">
        <v>0</v>
      </c>
      <c r="Q383" s="33">
        <v>0</v>
      </c>
      <c r="R383" s="33">
        <v>0</v>
      </c>
      <c r="S383" s="33">
        <v>0</v>
      </c>
      <c r="T383" s="33">
        <v>577.61292279636109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7175.3487866062551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8098.1586789957291</v>
      </c>
      <c r="L385" s="117">
        <f t="shared" si="211"/>
        <v>7289.9580646856029</v>
      </c>
      <c r="M385" s="117">
        <f t="shared" si="211"/>
        <v>7513.8507134735555</v>
      </c>
      <c r="N385" s="117">
        <f t="shared" si="211"/>
        <v>7683.0800057937986</v>
      </c>
      <c r="O385" s="117">
        <f t="shared" si="211"/>
        <v>7859.4772421947791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7341.5931525250553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5177.9113229166705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6120.5685573476094</v>
      </c>
      <c r="L386" s="122">
        <f t="shared" si="214"/>
        <v>5593.8857991729856</v>
      </c>
      <c r="M386" s="122">
        <f t="shared" si="214"/>
        <v>5626.4542935092659</v>
      </c>
      <c r="N386" s="122">
        <f t="shared" si="214"/>
        <v>5653.4939076847895</v>
      </c>
      <c r="O386" s="122">
        <f t="shared" si="214"/>
        <v>5958.5462176486417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5079.6924478495757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5051.0859532980894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5997.4930809559519</v>
      </c>
      <c r="L387" s="98">
        <v>5478.0218536230532</v>
      </c>
      <c r="M387" s="98">
        <v>5509.7100349707325</v>
      </c>
      <c r="N387" s="98">
        <v>5544.1940532687786</v>
      </c>
      <c r="O387" s="98">
        <v>5836.3050971582252</v>
      </c>
      <c r="P387" s="98">
        <v>0</v>
      </c>
      <c r="Q387" s="98">
        <v>0</v>
      </c>
      <c r="R387" s="98">
        <v>0</v>
      </c>
      <c r="S387" s="98">
        <v>0</v>
      </c>
      <c r="T387" s="98">
        <v>4985.3530766039885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126.82536961858158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123.07547639165729</v>
      </c>
      <c r="L388" s="98">
        <v>115.86394554993237</v>
      </c>
      <c r="M388" s="98">
        <v>116.74425853853306</v>
      </c>
      <c r="N388" s="98">
        <v>109.29985441601126</v>
      </c>
      <c r="O388" s="98">
        <v>122.24112049041669</v>
      </c>
      <c r="P388" s="98">
        <v>0</v>
      </c>
      <c r="Q388" s="98">
        <v>0</v>
      </c>
      <c r="R388" s="98">
        <v>0</v>
      </c>
      <c r="S388" s="98">
        <v>0</v>
      </c>
      <c r="T388" s="98">
        <v>94.339371245587458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197.29467015836084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413.70556207695682</v>
      </c>
      <c r="L389" s="122">
        <f t="shared" si="217"/>
        <v>190.02589962330492</v>
      </c>
      <c r="M389" s="122">
        <f t="shared" si="217"/>
        <v>217.75315565245802</v>
      </c>
      <c r="N389" s="122">
        <f t="shared" si="217"/>
        <v>523.93814410889479</v>
      </c>
      <c r="O389" s="122">
        <f t="shared" si="217"/>
        <v>362.78205643707088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716.08887889576033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197.29467015836084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413.70556207695682</v>
      </c>
      <c r="L390" s="98">
        <f>RES_hhdet_in_tesh!L48</f>
        <v>190.02589962330492</v>
      </c>
      <c r="M390" s="98">
        <f>RES_hhdet_in_tesh!M48</f>
        <v>217.75315565245802</v>
      </c>
      <c r="N390" s="98">
        <f>RES_hhdet_in_tesh!N48</f>
        <v>523.93814410889479</v>
      </c>
      <c r="O390" s="98">
        <f>RES_hhdet_in_tesh!O48</f>
        <v>362.78205643707088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716.08887889576033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1167.8989258367733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1064.3134065852164</v>
      </c>
      <c r="L391" s="122">
        <v>1032.4557285131937</v>
      </c>
      <c r="M391" s="122">
        <v>1192.5538152049669</v>
      </c>
      <c r="N391" s="122">
        <v>1092.1930513278248</v>
      </c>
      <c r="O391" s="122">
        <v>1087.6793224638914</v>
      </c>
      <c r="P391" s="122">
        <v>0</v>
      </c>
      <c r="Q391" s="122">
        <v>0</v>
      </c>
      <c r="R391" s="122">
        <v>0</v>
      </c>
      <c r="S391" s="122">
        <v>0</v>
      </c>
      <c r="T391" s="122">
        <v>1051.7487987336772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1208.8931523819033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1081.6213675400725</v>
      </c>
      <c r="L392" s="98">
        <v>983.51277505027633</v>
      </c>
      <c r="M392" s="98">
        <v>1199.3521762257312</v>
      </c>
      <c r="N392" s="98">
        <v>1076.8653580264536</v>
      </c>
      <c r="O392" s="98">
        <v>1092.278388933988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1208.8967748183366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1082.9329397600491</v>
      </c>
      <c r="L393" s="98">
        <v>984.79043441344709</v>
      </c>
      <c r="M393" s="98">
        <v>1200.2416686294755</v>
      </c>
      <c r="N393" s="98">
        <v>1076.1982686545643</v>
      </c>
      <c r="O393" s="98">
        <v>1091.2560534258673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192.94014796057002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159.10552310809794</v>
      </c>
      <c r="L394" s="101">
        <v>136.38346670739415</v>
      </c>
      <c r="M394" s="101">
        <v>208.85826819295113</v>
      </c>
      <c r="N394" s="101">
        <v>135.60496202656654</v>
      </c>
      <c r="O394" s="101">
        <v>130.37582256962267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1015.9566268577664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923.82741665195135</v>
      </c>
      <c r="L395" s="104">
        <v>848.4069677060528</v>
      </c>
      <c r="M395" s="104">
        <v>991.38340043652443</v>
      </c>
      <c r="N395" s="104">
        <v>940.59330662799789</v>
      </c>
      <c r="O395" s="104">
        <v>960.88023085624457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1167.0536504868076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1032.7927608540188</v>
      </c>
      <c r="L396" s="101">
        <v>1099.752018011337</v>
      </c>
      <c r="M396" s="101">
        <v>1184.7985194421256</v>
      </c>
      <c r="N396" s="101">
        <v>1118.6015512783358</v>
      </c>
      <c r="O396" s="101">
        <v>1076.4258202261151</v>
      </c>
      <c r="P396" s="101">
        <v>0</v>
      </c>
      <c r="Q396" s="101">
        <v>0</v>
      </c>
      <c r="R396" s="101">
        <v>0</v>
      </c>
      <c r="S396" s="101">
        <v>0</v>
      </c>
      <c r="T396" s="101">
        <v>1051.7487987336772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1167.1231480298763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1034.2068858035736</v>
      </c>
      <c r="L397" s="104">
        <v>1101.4313996286671</v>
      </c>
      <c r="M397" s="104">
        <v>1185.7299088782756</v>
      </c>
      <c r="N397" s="104">
        <v>1119.066673670065</v>
      </c>
      <c r="O397" s="104">
        <v>1076.5848641093016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186.16960738565143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151.67442003512076</v>
      </c>
      <c r="L398" s="98">
        <v>153.57300616253696</v>
      </c>
      <c r="M398" s="98">
        <v>206.44803875533111</v>
      </c>
      <c r="N398" s="98">
        <v>140.73243135715416</v>
      </c>
      <c r="O398" s="98">
        <v>127.63854634624067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980.95354064422486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882.53246576845299</v>
      </c>
      <c r="L399" s="98">
        <v>947.85839346613011</v>
      </c>
      <c r="M399" s="98">
        <v>979.28187012294472</v>
      </c>
      <c r="N399" s="98">
        <v>978.33424231291076</v>
      </c>
      <c r="O399" s="98">
        <v>948.94631776306085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632.24386769445084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499.57115298594607</v>
      </c>
      <c r="L400" s="122">
        <v>473.5906373761195</v>
      </c>
      <c r="M400" s="122">
        <v>477.08944910686449</v>
      </c>
      <c r="N400" s="122">
        <v>413.45490267228973</v>
      </c>
      <c r="O400" s="122">
        <v>450.46964564517583</v>
      </c>
      <c r="P400" s="122">
        <v>0</v>
      </c>
      <c r="Q400" s="122">
        <v>0</v>
      </c>
      <c r="R400" s="122">
        <v>0</v>
      </c>
      <c r="S400" s="122">
        <v>0</v>
      </c>
      <c r="T400" s="122">
        <v>494.06302704604212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621.73163814089844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490.11810737187227</v>
      </c>
      <c r="L401" s="98">
        <v>476.90891907263773</v>
      </c>
      <c r="M401" s="98">
        <v>490.73408536059907</v>
      </c>
      <c r="N401" s="98">
        <v>420.39777522034234</v>
      </c>
      <c r="O401" s="98">
        <v>420.31122204095578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637.03647433564618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505.61794859034524</v>
      </c>
      <c r="L402" s="33">
        <v>471.70910251155908</v>
      </c>
      <c r="M402" s="33">
        <v>470.51519921181426</v>
      </c>
      <c r="N402" s="33">
        <v>408.86663240498842</v>
      </c>
      <c r="O402" s="33">
        <v>464.82568148807724</v>
      </c>
      <c r="P402" s="33">
        <v>0</v>
      </c>
      <c r="Q402" s="33">
        <v>0</v>
      </c>
      <c r="R402" s="33">
        <v>0</v>
      </c>
      <c r="S402" s="33">
        <v>0</v>
      </c>
      <c r="T402" s="33">
        <v>494.06302704604212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2824.1169746195583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3376.9682038969113</v>
      </c>
      <c r="L404" s="117">
        <f t="shared" si="218"/>
        <v>3009.3870302646665</v>
      </c>
      <c r="M404" s="117">
        <f t="shared" si="218"/>
        <v>2975.407378179531</v>
      </c>
      <c r="N404" s="117">
        <f t="shared" si="218"/>
        <v>2904.5561305244769</v>
      </c>
      <c r="O404" s="117">
        <f t="shared" si="218"/>
        <v>2914.6988534891784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1904.9242061919283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2740.768569949937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2972.8768957573629</v>
      </c>
      <c r="L405" s="122">
        <f t="shared" si="221"/>
        <v>2674.116917578724</v>
      </c>
      <c r="M405" s="122">
        <f t="shared" si="221"/>
        <v>2620.660243277503</v>
      </c>
      <c r="N405" s="122">
        <f t="shared" si="221"/>
        <v>2534.9668588270206</v>
      </c>
      <c r="O405" s="122">
        <f t="shared" si="221"/>
        <v>2531.1672935162674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1904.9242061919283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2740.768569949937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2972.8768957573629</v>
      </c>
      <c r="L406" s="98">
        <v>2674.116917578724</v>
      </c>
      <c r="M406" s="98">
        <v>2620.660243277503</v>
      </c>
      <c r="N406" s="98">
        <v>2534.9668588270206</v>
      </c>
      <c r="O406" s="98">
        <v>2531.1672935162674</v>
      </c>
      <c r="P406" s="98">
        <v>0</v>
      </c>
      <c r="Q406" s="98">
        <v>0</v>
      </c>
      <c r="R406" s="98">
        <v>0</v>
      </c>
      <c r="S406" s="98">
        <v>0</v>
      </c>
      <c r="T406" s="98">
        <v>1904.9242061919283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12.325998091622273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334.42478061127719</v>
      </c>
      <c r="L410" s="122">
        <v>272.40357033064976</v>
      </c>
      <c r="M410" s="122">
        <v>296.62449166807596</v>
      </c>
      <c r="N410" s="122">
        <v>308.66092338645683</v>
      </c>
      <c r="O410" s="122">
        <v>334.16076058046599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611.8237455681051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521.77176064610342</v>
      </c>
      <c r="L411" s="98">
        <v>469.41496162784722</v>
      </c>
      <c r="M411" s="98">
        <v>561.0718124748754</v>
      </c>
      <c r="N411" s="98">
        <v>487.73695669115642</v>
      </c>
      <c r="O411" s="98">
        <v>472.68885472233472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97.647475099940408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76.752153213685389</v>
      </c>
      <c r="L412" s="98">
        <v>65.09365349916429</v>
      </c>
      <c r="M412" s="98">
        <v>97.706486391806322</v>
      </c>
      <c r="N412" s="98">
        <v>61.418589611118904</v>
      </c>
      <c r="O412" s="98">
        <v>56.420779609182311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97.647475099940408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76.752153213685389</v>
      </c>
      <c r="L413" s="101">
        <v>65.09365349916429</v>
      </c>
      <c r="M413" s="101">
        <v>97.706486391806322</v>
      </c>
      <c r="N413" s="101">
        <v>61.418589611118904</v>
      </c>
      <c r="O413" s="101">
        <v>56.420779609182311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71.022406577998836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69.666527528271018</v>
      </c>
      <c r="L419" s="122">
        <v>62.866542355292601</v>
      </c>
      <c r="M419" s="122">
        <v>58.122643233952424</v>
      </c>
      <c r="N419" s="122">
        <v>60.928348310999411</v>
      </c>
      <c r="O419" s="122">
        <v>49.370799392444958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226.80482255517322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178.57724745069322</v>
      </c>
      <c r="L420" s="98">
        <v>173.73820397061053</v>
      </c>
      <c r="M420" s="98">
        <v>178.75424953020422</v>
      </c>
      <c r="N420" s="98">
        <v>153.12382334682817</v>
      </c>
      <c r="O420" s="98">
        <v>153.08644193122868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140.43342310367836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141.53013626804051</v>
      </c>
      <c r="L423" s="118">
        <f t="shared" si="225"/>
        <v>127.08119583505044</v>
      </c>
      <c r="M423" s="118">
        <f t="shared" si="225"/>
        <v>126.03261639988197</v>
      </c>
      <c r="N423" s="118">
        <f t="shared" si="225"/>
        <v>120.04941212242301</v>
      </c>
      <c r="O423" s="118">
        <f t="shared" si="225"/>
        <v>118.22120698192657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87.579128541953779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111.10518174059682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114.98832367057898</v>
      </c>
      <c r="L424" s="123">
        <f t="shared" si="228"/>
        <v>103.20856176067127</v>
      </c>
      <c r="M424" s="123">
        <f t="shared" si="228"/>
        <v>99.5971819613181</v>
      </c>
      <c r="N424" s="123">
        <f t="shared" si="228"/>
        <v>95.654911006865206</v>
      </c>
      <c r="O424" s="123">
        <f t="shared" si="228"/>
        <v>94.716946720770153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67.46031143772791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109.74682694679028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113.73050553221934</v>
      </c>
      <c r="L425" s="99">
        <v>102.02843953275877</v>
      </c>
      <c r="M425" s="99">
        <v>98.426750070511545</v>
      </c>
      <c r="N425" s="99">
        <v>94.566784119806215</v>
      </c>
      <c r="O425" s="99">
        <v>93.512262121102609</v>
      </c>
      <c r="P425" s="99">
        <v>0</v>
      </c>
      <c r="Q425" s="99">
        <v>0</v>
      </c>
      <c r="R425" s="99">
        <v>0</v>
      </c>
      <c r="S425" s="99">
        <v>0</v>
      </c>
      <c r="T425" s="99">
        <v>66.580761900594254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1.3583547938065346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1.2578181383596323</v>
      </c>
      <c r="L426" s="99">
        <v>1.1801222279125021</v>
      </c>
      <c r="M426" s="99">
        <v>1.1704318908065476</v>
      </c>
      <c r="N426" s="99">
        <v>1.0881268870589889</v>
      </c>
      <c r="O426" s="99">
        <v>1.2046845996675408</v>
      </c>
      <c r="P426" s="99">
        <v>0</v>
      </c>
      <c r="Q426" s="99">
        <v>0</v>
      </c>
      <c r="R426" s="99">
        <v>0</v>
      </c>
      <c r="S426" s="99">
        <v>0</v>
      </c>
      <c r="T426" s="99">
        <v>0.87954953713366057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0.91778150643393186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1.3564702541441251</v>
      </c>
      <c r="L427" s="123">
        <f t="shared" si="231"/>
        <v>0.59976156571116768</v>
      </c>
      <c r="M427" s="123">
        <f t="shared" si="231"/>
        <v>0.65102270841675458</v>
      </c>
      <c r="N427" s="123">
        <f t="shared" si="231"/>
        <v>1.4904100817887118</v>
      </c>
      <c r="O427" s="123">
        <f t="shared" si="231"/>
        <v>0.97524253086911195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1.6685608416667308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0.91778150643393186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1.3564702541441251</v>
      </c>
      <c r="L428" s="99">
        <f>RES_hhdet_in_fecs!L48</f>
        <v>0.59976156571116768</v>
      </c>
      <c r="M428" s="99">
        <f>RES_hhdet_in_fecs!M48</f>
        <v>0.65102270841675458</v>
      </c>
      <c r="N428" s="99">
        <f>RES_hhdet_in_fecs!N48</f>
        <v>1.4904100817887118</v>
      </c>
      <c r="O428" s="99">
        <f>RES_hhdet_in_fecs!O48</f>
        <v>0.97524253086911195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1.6685608416667308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19.014587726322571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18.041511118002923</v>
      </c>
      <c r="L429" s="123">
        <v>16.562201926890125</v>
      </c>
      <c r="M429" s="123">
        <v>19.191676797104542</v>
      </c>
      <c r="N429" s="123">
        <v>17.14708807196774</v>
      </c>
      <c r="O429" s="123">
        <v>16.502469965130349</v>
      </c>
      <c r="P429" s="123">
        <v>0</v>
      </c>
      <c r="Q429" s="123">
        <v>0</v>
      </c>
      <c r="R429" s="123">
        <v>0</v>
      </c>
      <c r="S429" s="123">
        <v>0</v>
      </c>
      <c r="T429" s="123">
        <v>13.06502661580417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24.49886337102383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19.960922766564746</v>
      </c>
      <c r="L430" s="99">
        <v>17.910090510023164</v>
      </c>
      <c r="M430" s="99">
        <v>21.072733560077033</v>
      </c>
      <c r="N430" s="99">
        <v>18.194997433617818</v>
      </c>
      <c r="O430" s="99">
        <v>17.463169739015385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14.791371566603248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12.37765054098768</v>
      </c>
      <c r="L431" s="99">
        <v>11.124963724064472</v>
      </c>
      <c r="M431" s="99">
        <v>13.608878901572711</v>
      </c>
      <c r="N431" s="99">
        <v>11.655226164366983</v>
      </c>
      <c r="O431" s="99">
        <v>11.553889269261907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3.9100348234728632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2.9362336523709289</v>
      </c>
      <c r="L432" s="102">
        <v>2.4835877019241503</v>
      </c>
      <c r="M432" s="102">
        <v>3.6696599420025691</v>
      </c>
      <c r="N432" s="102">
        <v>2.2912167409499014</v>
      </c>
      <c r="O432" s="102">
        <v>2.0844275071844076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10.881336743130385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9.4414168886167555</v>
      </c>
      <c r="L433" s="105">
        <v>8.6413760221403209</v>
      </c>
      <c r="M433" s="105">
        <v>9.9392189595701392</v>
      </c>
      <c r="N433" s="105">
        <v>9.3640094234170803</v>
      </c>
      <c r="O433" s="105">
        <v>9.4694617620775006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19.053859459661378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15.802306246067026</v>
      </c>
      <c r="L434" s="102">
        <v>16.71077002817896</v>
      </c>
      <c r="M434" s="102">
        <v>17.602293387314528</v>
      </c>
      <c r="N434" s="102">
        <v>16.322819434532708</v>
      </c>
      <c r="O434" s="102">
        <v>15.294980770957959</v>
      </c>
      <c r="P434" s="102">
        <v>0</v>
      </c>
      <c r="Q434" s="102">
        <v>0</v>
      </c>
      <c r="R434" s="102">
        <v>0</v>
      </c>
      <c r="S434" s="102">
        <v>0</v>
      </c>
      <c r="T434" s="102">
        <v>13.06502661580417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13.545929887261124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11.340090294350368</v>
      </c>
      <c r="L435" s="105">
        <v>11.987877095851806</v>
      </c>
      <c r="M435" s="105">
        <v>12.885047307951071</v>
      </c>
      <c r="N435" s="105">
        <v>11.793327599298188</v>
      </c>
      <c r="O435" s="105">
        <v>11.165474803011431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3.0394914006797311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2.3207033646398316</v>
      </c>
      <c r="L436" s="99">
        <v>2.3335471510740251</v>
      </c>
      <c r="M436" s="99">
        <v>3.0671535183198104</v>
      </c>
      <c r="N436" s="99">
        <v>2.0535909886772616</v>
      </c>
      <c r="O436" s="99">
        <v>1.8136215940906084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10.506438486581395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9.0193869297105369</v>
      </c>
      <c r="L437" s="99">
        <v>9.6543299447777819</v>
      </c>
      <c r="M437" s="99">
        <v>9.8178937896312615</v>
      </c>
      <c r="N437" s="99">
        <v>9.7397366106209269</v>
      </c>
      <c r="O437" s="99">
        <v>9.3518532089208204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9.3958721303250599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7.1438312253144618</v>
      </c>
      <c r="L438" s="123">
        <v>6.7106705817778822</v>
      </c>
      <c r="M438" s="123">
        <v>6.592734933042558</v>
      </c>
      <c r="N438" s="123">
        <v>5.7570029618013541</v>
      </c>
      <c r="O438" s="123">
        <v>6.0265477651569563</v>
      </c>
      <c r="P438" s="123">
        <v>0</v>
      </c>
      <c r="Q438" s="123">
        <v>0</v>
      </c>
      <c r="R438" s="123">
        <v>0</v>
      </c>
      <c r="S438" s="123">
        <v>0</v>
      </c>
      <c r="T438" s="123">
        <v>5.3852296467549623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10.693687972015482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8.0341621423472578</v>
      </c>
      <c r="L439" s="99">
        <v>7.7900840697707903</v>
      </c>
      <c r="M439" s="99">
        <v>7.8892393160038958</v>
      </c>
      <c r="N439" s="99">
        <v>6.7107469487640614</v>
      </c>
      <c r="O439" s="99">
        <v>6.6414193869729266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8.8041878648466607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6.5743164577606548</v>
      </c>
      <c r="L440" s="110">
        <v>6.0986206424775657</v>
      </c>
      <c r="M440" s="110">
        <v>5.9680540221620832</v>
      </c>
      <c r="N440" s="110">
        <v>5.1267112276939866</v>
      </c>
      <c r="O440" s="110">
        <v>5.733856106023361</v>
      </c>
      <c r="P440" s="110">
        <v>0</v>
      </c>
      <c r="Q440" s="110">
        <v>0</v>
      </c>
      <c r="R440" s="110">
        <v>0</v>
      </c>
      <c r="S440" s="110">
        <v>0</v>
      </c>
      <c r="T440" s="110">
        <v>5.3852296467549623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76.851102037651742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82.762311163767876</v>
      </c>
      <c r="L442" s="118">
        <f t="shared" si="232"/>
        <v>74.251239346738345</v>
      </c>
      <c r="M442" s="118">
        <f t="shared" si="232"/>
        <v>75.330903702696858</v>
      </c>
      <c r="N442" s="118">
        <f t="shared" si="232"/>
        <v>76.488353753057623</v>
      </c>
      <c r="O442" s="118">
        <f t="shared" si="232"/>
        <v>77.45504260043036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68.447507905445065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55.457679236745584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62.551552707435384</v>
      </c>
      <c r="L443" s="123">
        <f t="shared" si="235"/>
        <v>56.976041517274098</v>
      </c>
      <c r="M443" s="123">
        <f t="shared" si="235"/>
        <v>56.408611607354302</v>
      </c>
      <c r="N443" s="123">
        <f t="shared" si="235"/>
        <v>56.282954443485963</v>
      </c>
      <c r="O443" s="123">
        <f t="shared" si="235"/>
        <v>58.721392899628555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47.359242300402975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54.09932444293905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61.293734569075752</v>
      </c>
      <c r="L444" s="99">
        <v>55.795919289361592</v>
      </c>
      <c r="M444" s="99">
        <v>55.238179716547755</v>
      </c>
      <c r="N444" s="99">
        <v>55.194827556426972</v>
      </c>
      <c r="O444" s="99">
        <v>57.516708299961017</v>
      </c>
      <c r="P444" s="99">
        <v>0</v>
      </c>
      <c r="Q444" s="99">
        <v>0</v>
      </c>
      <c r="R444" s="99">
        <v>0</v>
      </c>
      <c r="S444" s="99">
        <v>0</v>
      </c>
      <c r="T444" s="99">
        <v>46.479692763269313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1.3583547938065346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1.2578181383596323</v>
      </c>
      <c r="L445" s="99">
        <v>1.1801222279125021</v>
      </c>
      <c r="M445" s="99">
        <v>1.1704318908065476</v>
      </c>
      <c r="N445" s="99">
        <v>1.0881268870589889</v>
      </c>
      <c r="O445" s="99">
        <v>1.2046845996675408</v>
      </c>
      <c r="P445" s="99">
        <v>0</v>
      </c>
      <c r="Q445" s="99">
        <v>0</v>
      </c>
      <c r="R445" s="99">
        <v>0</v>
      </c>
      <c r="S445" s="99">
        <v>0</v>
      </c>
      <c r="T445" s="99">
        <v>0.87954953713366057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2.1131116101460474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4.228026371920965</v>
      </c>
      <c r="L446" s="123">
        <f t="shared" si="238"/>
        <v>1.9354924170771346</v>
      </c>
      <c r="M446" s="123">
        <f t="shared" si="238"/>
        <v>2.183107254180531</v>
      </c>
      <c r="N446" s="123">
        <f t="shared" si="238"/>
        <v>5.2160287386179762</v>
      </c>
      <c r="O446" s="123">
        <f t="shared" si="238"/>
        <v>3.5752122908569239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6.6762755958985389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2.1131116101460474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4.228026371920965</v>
      </c>
      <c r="L447" s="99">
        <f>RES_hhdet_in_tess!L48</f>
        <v>1.9354924170771346</v>
      </c>
      <c r="M447" s="99">
        <f>RES_hhdet_in_tess!M48</f>
        <v>2.183107254180531</v>
      </c>
      <c r="N447" s="99">
        <f>RES_hhdet_in_tess!N48</f>
        <v>5.2160287386179762</v>
      </c>
      <c r="O447" s="99">
        <f>RES_hhdet_in_tess!O48</f>
        <v>3.5752122908569239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6.6762755958985389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12.508704759646543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10.877168603776864</v>
      </c>
      <c r="L448" s="123">
        <v>10.515988807138692</v>
      </c>
      <c r="M448" s="123">
        <v>11.956074194074455</v>
      </c>
      <c r="N448" s="123">
        <v>10.873249844280764</v>
      </c>
      <c r="O448" s="123">
        <v>10.719065105851996</v>
      </c>
      <c r="P448" s="123">
        <v>0</v>
      </c>
      <c r="Q448" s="123">
        <v>0</v>
      </c>
      <c r="R448" s="123">
        <v>0</v>
      </c>
      <c r="S448" s="123">
        <v>0</v>
      </c>
      <c r="T448" s="123">
        <v>9.8057169227779593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12.947770731332147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11.054054104164933</v>
      </c>
      <c r="L449" s="99">
        <v>10.017484574375581</v>
      </c>
      <c r="M449" s="99">
        <v>12.024231880315552</v>
      </c>
      <c r="N449" s="99">
        <v>10.720656089358316</v>
      </c>
      <c r="O449" s="99">
        <v>10.764388844109183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12.947809529199713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11.067458231261751</v>
      </c>
      <c r="L450" s="99">
        <v>10.030498063662709</v>
      </c>
      <c r="M450" s="99">
        <v>12.033149580329285</v>
      </c>
      <c r="N450" s="99">
        <v>10.714014928805064</v>
      </c>
      <c r="O450" s="99">
        <v>10.754313741415546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2.0664727860693262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1.6260413426449982</v>
      </c>
      <c r="L451" s="102">
        <v>1.3891220415223855</v>
      </c>
      <c r="M451" s="102">
        <v>2.0939306207591466</v>
      </c>
      <c r="N451" s="102">
        <v>1.3500055053879831</v>
      </c>
      <c r="O451" s="102">
        <v>1.2848519793380442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10.881336743130385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9.4414168886167555</v>
      </c>
      <c r="L452" s="105">
        <v>8.6413760221403209</v>
      </c>
      <c r="M452" s="105">
        <v>9.9392189595701392</v>
      </c>
      <c r="N452" s="105">
        <v>9.3640094234170803</v>
      </c>
      <c r="O452" s="105">
        <v>9.4694617620775006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12.499651493512445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10.555030992809257</v>
      </c>
      <c r="L453" s="102">
        <v>11.20142936171197</v>
      </c>
      <c r="M453" s="102">
        <v>11.878322657535549</v>
      </c>
      <c r="N453" s="102">
        <v>11.136157777658921</v>
      </c>
      <c r="O453" s="102">
        <v>10.6081619925315</v>
      </c>
      <c r="P453" s="102">
        <v>0</v>
      </c>
      <c r="Q453" s="102">
        <v>0</v>
      </c>
      <c r="R453" s="102">
        <v>0</v>
      </c>
      <c r="S453" s="102">
        <v>0</v>
      </c>
      <c r="T453" s="102">
        <v>9.8057169227779593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12.500395842384197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10.569483197778156</v>
      </c>
      <c r="L454" s="105">
        <v>11.218534558383395</v>
      </c>
      <c r="M454" s="105">
        <v>11.887660400671503</v>
      </c>
      <c r="N454" s="105">
        <v>11.140788270379318</v>
      </c>
      <c r="O454" s="105">
        <v>10.609729367862954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1.993957355802803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1.5500962680676207</v>
      </c>
      <c r="L455" s="99">
        <v>1.5642046136056114</v>
      </c>
      <c r="M455" s="99">
        <v>2.0697666110402437</v>
      </c>
      <c r="N455" s="99">
        <v>1.4010516597583902</v>
      </c>
      <c r="O455" s="99">
        <v>1.257876158942133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10.506438486581395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9.0193869297105369</v>
      </c>
      <c r="L456" s="99">
        <v>9.6543299447777819</v>
      </c>
      <c r="M456" s="99">
        <v>9.8178937896312615</v>
      </c>
      <c r="N456" s="99">
        <v>9.7397366106209269</v>
      </c>
      <c r="O456" s="99">
        <v>9.3518532089208204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6.7716064311135638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5.1055634806346522</v>
      </c>
      <c r="L457" s="123">
        <v>4.8237166052484248</v>
      </c>
      <c r="M457" s="123">
        <v>4.7831106470875708</v>
      </c>
      <c r="N457" s="123">
        <v>4.1161207266729134</v>
      </c>
      <c r="O457" s="123">
        <v>4.4393723040928892</v>
      </c>
      <c r="P457" s="123">
        <v>0</v>
      </c>
      <c r="Q457" s="123">
        <v>0</v>
      </c>
      <c r="R457" s="123">
        <v>0</v>
      </c>
      <c r="S457" s="123">
        <v>0</v>
      </c>
      <c r="T457" s="123">
        <v>4.6062730863655927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6.6590158867247968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5.0089543706419732</v>
      </c>
      <c r="L458" s="99">
        <v>4.8575146773747422</v>
      </c>
      <c r="M458" s="99">
        <v>4.9199063885634136</v>
      </c>
      <c r="N458" s="99">
        <v>4.1852399979960513</v>
      </c>
      <c r="O458" s="99">
        <v>4.1421614447642376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6.8229373298562619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5.1673610816933966</v>
      </c>
      <c r="L459" s="110">
        <v>4.8045523941064596</v>
      </c>
      <c r="M459" s="110">
        <v>4.7171998106008362</v>
      </c>
      <c r="N459" s="110">
        <v>4.0704425300310287</v>
      </c>
      <c r="O459" s="110">
        <v>4.5808508443977809</v>
      </c>
      <c r="P459" s="110">
        <v>0</v>
      </c>
      <c r="Q459" s="110">
        <v>0</v>
      </c>
      <c r="R459" s="110">
        <v>0</v>
      </c>
      <c r="S459" s="110">
        <v>0</v>
      </c>
      <c r="T459" s="110">
        <v>4.6062730863655927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30.247519422035559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34.512252026620708</v>
      </c>
      <c r="L461" s="118">
        <f t="shared" si="239"/>
        <v>30.651852135282301</v>
      </c>
      <c r="M461" s="118">
        <f t="shared" si="239"/>
        <v>29.830260838163362</v>
      </c>
      <c r="N461" s="118">
        <f t="shared" si="239"/>
        <v>28.916100917813466</v>
      </c>
      <c r="O461" s="118">
        <f t="shared" si="239"/>
        <v>28.724318031282486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17.760084487622482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29.354821806569518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30.382482296427341</v>
      </c>
      <c r="L462" s="123">
        <f t="shared" si="242"/>
        <v>27.236987308631825</v>
      </c>
      <c r="M462" s="123">
        <f t="shared" si="242"/>
        <v>26.273705980054071</v>
      </c>
      <c r="N462" s="123">
        <f t="shared" si="242"/>
        <v>25.236681344463697</v>
      </c>
      <c r="O462" s="123">
        <f t="shared" si="242"/>
        <v>24.944619661926851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17.760084487622482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29.354821806569518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30.382482296427341</v>
      </c>
      <c r="L463" s="99">
        <v>27.236987308631825</v>
      </c>
      <c r="M463" s="99">
        <v>26.273705980054071</v>
      </c>
      <c r="N463" s="99">
        <v>25.236681344463697</v>
      </c>
      <c r="O463" s="99">
        <v>24.944619661926851</v>
      </c>
      <c r="P463" s="99">
        <v>0</v>
      </c>
      <c r="Q463" s="99">
        <v>0</v>
      </c>
      <c r="R463" s="99">
        <v>0</v>
      </c>
      <c r="S463" s="99">
        <v>0</v>
      </c>
      <c r="T463" s="99">
        <v>17.760084487622482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0.13201679322172644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3.4177853078642944</v>
      </c>
      <c r="L467" s="123">
        <v>2.7745430796794923</v>
      </c>
      <c r="M467" s="123">
        <v>2.9738401612958638</v>
      </c>
      <c r="N467" s="123">
        <v>3.072851757358408</v>
      </c>
      <c r="O467" s="123">
        <v>3.2931498048239742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6.5528980538870192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5.3324513044013413</v>
      </c>
      <c r="L468" s="99">
        <v>4.7811856199302385</v>
      </c>
      <c r="M468" s="99">
        <v>5.6250846985890393</v>
      </c>
      <c r="N468" s="99">
        <v>4.8556304052151438</v>
      </c>
      <c r="O468" s="99">
        <v>4.6583423109503199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1.0458468704172796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0.7843987551436773</v>
      </c>
      <c r="L469" s="99">
        <v>0.66300579551119077</v>
      </c>
      <c r="M469" s="99">
        <v>0.97956669598342927</v>
      </c>
      <c r="N469" s="99">
        <v>0.61144837820854692</v>
      </c>
      <c r="O469" s="99">
        <v>0.55602602482482077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1.0458468704172796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0.7843987551436773</v>
      </c>
      <c r="L470" s="102">
        <v>0.66300579551119077</v>
      </c>
      <c r="M470" s="102">
        <v>0.97956669598342927</v>
      </c>
      <c r="N470" s="102">
        <v>0.61144837820854692</v>
      </c>
      <c r="O470" s="102">
        <v>0.55602602482482077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0.76068082224431244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0.71198442232907588</v>
      </c>
      <c r="L476" s="123">
        <v>0.64032174697098332</v>
      </c>
      <c r="M476" s="123">
        <v>0.58271469681342436</v>
      </c>
      <c r="N476" s="123">
        <v>0.60656781599136045</v>
      </c>
      <c r="O476" s="123">
        <v>0.48654856453166073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2.4291781597230373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1.8250402722556036</v>
      </c>
      <c r="L477" s="99">
        <v>1.7695954972891332</v>
      </c>
      <c r="M477" s="99">
        <v>1.7921196030234454</v>
      </c>
      <c r="N477" s="99">
        <v>1.5244132768812444</v>
      </c>
      <c r="O477" s="99">
        <v>1.5086648279447705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14349136</v>
      </c>
      <c r="C5" s="120">
        <v>14393776</v>
      </c>
      <c r="D5" s="120">
        <v>14402553</v>
      </c>
      <c r="E5" s="120">
        <v>14683982</v>
      </c>
      <c r="F5" s="120">
        <v>14873245</v>
      </c>
      <c r="G5" s="120">
        <v>14681046</v>
      </c>
      <c r="H5" s="120">
        <v>14112615</v>
      </c>
      <c r="I5" s="120">
        <v>13611060</v>
      </c>
      <c r="J5" s="120">
        <v>13944097</v>
      </c>
      <c r="K5" s="120">
        <v>14325502</v>
      </c>
      <c r="L5" s="120">
        <v>14521026</v>
      </c>
      <c r="M5" s="120">
        <v>14738790</v>
      </c>
      <c r="N5" s="120">
        <v>15047410</v>
      </c>
      <c r="O5" s="120">
        <v>15188153</v>
      </c>
      <c r="P5" s="120">
        <v>15235149</v>
      </c>
      <c r="Q5" s="120">
        <v>15209620</v>
      </c>
      <c r="R5" s="120">
        <v>15293061</v>
      </c>
      <c r="S5" s="120">
        <v>15298946</v>
      </c>
      <c r="T5" s="120">
        <v>15389558</v>
      </c>
      <c r="U5" s="120">
        <v>15515823</v>
      </c>
      <c r="V5" s="120">
        <v>15400735</v>
      </c>
      <c r="W5" s="120">
        <v>15097282</v>
      </c>
      <c r="X5" s="120">
        <v>15163207</v>
      </c>
      <c r="Y5" s="120">
        <v>14779371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14349136</v>
      </c>
      <c r="C7" s="52">
        <v>14393776</v>
      </c>
      <c r="D7" s="52">
        <v>14402553</v>
      </c>
      <c r="E7" s="52">
        <v>14683982</v>
      </c>
      <c r="F7" s="52">
        <v>14873245</v>
      </c>
      <c r="G7" s="52">
        <v>14681046</v>
      </c>
      <c r="H7" s="52">
        <v>14112615</v>
      </c>
      <c r="I7" s="52">
        <v>13611060</v>
      </c>
      <c r="J7" s="52">
        <v>13944097</v>
      </c>
      <c r="K7" s="52">
        <v>14325502</v>
      </c>
      <c r="L7" s="52">
        <v>14521026</v>
      </c>
      <c r="M7" s="52">
        <v>14738790</v>
      </c>
      <c r="N7" s="52">
        <v>15047410</v>
      </c>
      <c r="O7" s="52">
        <v>15188153</v>
      </c>
      <c r="P7" s="52">
        <v>15235149</v>
      </c>
      <c r="Q7" s="52">
        <v>15209620</v>
      </c>
      <c r="R7" s="52">
        <v>15293061</v>
      </c>
      <c r="S7" s="52">
        <v>15298946</v>
      </c>
      <c r="T7" s="52">
        <v>15389558</v>
      </c>
      <c r="U7" s="52">
        <v>15515823</v>
      </c>
      <c r="V7" s="52">
        <v>15400735</v>
      </c>
      <c r="W7" s="52">
        <v>15097282</v>
      </c>
      <c r="X7" s="52">
        <v>15163207</v>
      </c>
      <c r="Y7" s="52">
        <v>14779371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1266747</v>
      </c>
      <c r="C9" s="52">
        <v>1406239</v>
      </c>
      <c r="D9" s="52">
        <v>1785478</v>
      </c>
      <c r="E9" s="52">
        <v>2338028</v>
      </c>
      <c r="F9" s="52">
        <v>2690368</v>
      </c>
      <c r="G9" s="52">
        <v>2963073</v>
      </c>
      <c r="H9" s="52">
        <v>3049269</v>
      </c>
      <c r="I9" s="52">
        <v>3159023</v>
      </c>
      <c r="J9" s="52">
        <v>3578265</v>
      </c>
      <c r="K9" s="52">
        <v>4179431</v>
      </c>
      <c r="L9" s="52">
        <v>4377983</v>
      </c>
      <c r="M9" s="52">
        <v>4570540</v>
      </c>
      <c r="N9" s="52">
        <v>4983774</v>
      </c>
      <c r="O9" s="52">
        <v>5416804</v>
      </c>
      <c r="P9" s="52">
        <v>5656300</v>
      </c>
      <c r="Q9" s="52">
        <v>5732215</v>
      </c>
      <c r="R9" s="52">
        <v>5914620</v>
      </c>
      <c r="S9" s="52">
        <v>6015706</v>
      </c>
      <c r="T9" s="52">
        <v>6408222</v>
      </c>
      <c r="U9" s="52">
        <v>6756053</v>
      </c>
      <c r="V9" s="52">
        <v>6944546</v>
      </c>
      <c r="W9" s="52">
        <v>6846230</v>
      </c>
      <c r="X9" s="52">
        <v>7016873</v>
      </c>
      <c r="Y9" s="52">
        <v>7098783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12491960</v>
      </c>
      <c r="C11" s="52">
        <v>12583274</v>
      </c>
      <c r="D11" s="52">
        <v>12511096</v>
      </c>
      <c r="E11" s="52">
        <v>12530618</v>
      </c>
      <c r="F11" s="52">
        <v>12291710</v>
      </c>
      <c r="G11" s="52">
        <v>12500849</v>
      </c>
      <c r="H11" s="52">
        <v>12535100</v>
      </c>
      <c r="I11" s="52">
        <v>12760875</v>
      </c>
      <c r="J11" s="52">
        <v>12975414</v>
      </c>
      <c r="K11" s="52">
        <v>13415800</v>
      </c>
      <c r="L11" s="52">
        <v>13864865</v>
      </c>
      <c r="M11" s="52">
        <v>14127189</v>
      </c>
      <c r="N11" s="52">
        <v>14504872</v>
      </c>
      <c r="O11" s="52">
        <v>14626286</v>
      </c>
      <c r="P11" s="52">
        <v>14843371</v>
      </c>
      <c r="Q11" s="52">
        <v>14833073</v>
      </c>
      <c r="R11" s="52">
        <v>14913769</v>
      </c>
      <c r="S11" s="52">
        <v>14919893</v>
      </c>
      <c r="T11" s="52">
        <v>14956728</v>
      </c>
      <c r="U11" s="52">
        <v>15127008</v>
      </c>
      <c r="V11" s="52">
        <v>14986494</v>
      </c>
      <c r="W11" s="52">
        <v>14653884</v>
      </c>
      <c r="X11" s="52">
        <v>14521377</v>
      </c>
      <c r="Y11" s="52">
        <v>14150995</v>
      </c>
      <c r="DA11" s="63" t="s">
        <v>1087</v>
      </c>
    </row>
    <row r="12" spans="1:105" ht="12" customHeight="1" x14ac:dyDescent="0.25">
      <c r="A12" s="97" t="s">
        <v>133</v>
      </c>
      <c r="B12" s="52">
        <v>2213</v>
      </c>
      <c r="C12" s="52">
        <v>2554</v>
      </c>
      <c r="D12" s="52">
        <v>2670</v>
      </c>
      <c r="E12" s="52">
        <v>3267</v>
      </c>
      <c r="F12" s="52">
        <v>3134</v>
      </c>
      <c r="G12" s="52">
        <v>5047</v>
      </c>
      <c r="H12" s="52">
        <v>6385</v>
      </c>
      <c r="I12" s="52">
        <v>10101</v>
      </c>
      <c r="J12" s="52">
        <v>12860</v>
      </c>
      <c r="K12" s="52">
        <v>17768</v>
      </c>
      <c r="L12" s="52">
        <v>29263</v>
      </c>
      <c r="M12" s="52">
        <v>28980</v>
      </c>
      <c r="N12" s="52">
        <v>36737</v>
      </c>
      <c r="O12" s="52">
        <v>43089</v>
      </c>
      <c r="P12" s="52">
        <v>48906</v>
      </c>
      <c r="Q12" s="52">
        <v>52591</v>
      </c>
      <c r="R12" s="52">
        <v>57342</v>
      </c>
      <c r="S12" s="52">
        <v>60238</v>
      </c>
      <c r="T12" s="52">
        <v>63295</v>
      </c>
      <c r="U12" s="52">
        <v>68330</v>
      </c>
      <c r="V12" s="52">
        <v>77653</v>
      </c>
      <c r="W12" s="52">
        <v>135287</v>
      </c>
      <c r="X12" s="52">
        <v>269171</v>
      </c>
      <c r="Y12" s="52">
        <v>263948</v>
      </c>
      <c r="DA12" s="63" t="s">
        <v>1088</v>
      </c>
    </row>
    <row r="13" spans="1:105" ht="12" customHeight="1" x14ac:dyDescent="0.25">
      <c r="A13" s="97" t="s">
        <v>122</v>
      </c>
      <c r="B13" s="52">
        <v>1822173</v>
      </c>
      <c r="C13" s="52">
        <v>1773580</v>
      </c>
      <c r="D13" s="52">
        <v>1848882</v>
      </c>
      <c r="E13" s="52">
        <v>2096162</v>
      </c>
      <c r="F13" s="52">
        <v>2507048</v>
      </c>
      <c r="G13" s="52">
        <v>2111400</v>
      </c>
      <c r="H13" s="52">
        <v>1520965</v>
      </c>
      <c r="I13" s="52">
        <v>813274</v>
      </c>
      <c r="J13" s="52">
        <v>882893</v>
      </c>
      <c r="K13" s="52">
        <v>815179</v>
      </c>
      <c r="L13" s="52">
        <v>559485</v>
      </c>
      <c r="M13" s="52">
        <v>506374</v>
      </c>
      <c r="N13" s="52">
        <v>402508</v>
      </c>
      <c r="O13" s="52">
        <v>412119</v>
      </c>
      <c r="P13" s="52">
        <v>281275</v>
      </c>
      <c r="Q13" s="52">
        <v>265229</v>
      </c>
      <c r="R13" s="52">
        <v>260850</v>
      </c>
      <c r="S13" s="52">
        <v>247301</v>
      </c>
      <c r="T13" s="52">
        <v>269956</v>
      </c>
      <c r="U13" s="52">
        <v>218269</v>
      </c>
      <c r="V13" s="52">
        <v>207231</v>
      </c>
      <c r="W13" s="52">
        <v>187985</v>
      </c>
      <c r="X13" s="52">
        <v>176446</v>
      </c>
      <c r="Y13" s="52">
        <v>156330</v>
      </c>
      <c r="DA13" s="63" t="s">
        <v>1089</v>
      </c>
    </row>
    <row r="14" spans="1:105" ht="12" customHeight="1" x14ac:dyDescent="0.25">
      <c r="A14" s="97" t="s">
        <v>121</v>
      </c>
      <c r="B14" s="52">
        <v>32790</v>
      </c>
      <c r="C14" s="52">
        <v>34368</v>
      </c>
      <c r="D14" s="52">
        <v>39905</v>
      </c>
      <c r="E14" s="52">
        <v>53935</v>
      </c>
      <c r="F14" s="52">
        <v>71353</v>
      </c>
      <c r="G14" s="52">
        <v>63750</v>
      </c>
      <c r="H14" s="52">
        <v>50165</v>
      </c>
      <c r="I14" s="52">
        <v>26810</v>
      </c>
      <c r="J14" s="52">
        <v>72930</v>
      </c>
      <c r="K14" s="52">
        <v>76755</v>
      </c>
      <c r="L14" s="52">
        <v>67413</v>
      </c>
      <c r="M14" s="52">
        <v>76247</v>
      </c>
      <c r="N14" s="52">
        <v>103293</v>
      </c>
      <c r="O14" s="52">
        <v>106659</v>
      </c>
      <c r="P14" s="52">
        <v>61597</v>
      </c>
      <c r="Q14" s="52">
        <v>58727</v>
      </c>
      <c r="R14" s="52">
        <v>61100</v>
      </c>
      <c r="S14" s="52">
        <v>71514</v>
      </c>
      <c r="T14" s="52">
        <v>99579</v>
      </c>
      <c r="U14" s="52">
        <v>102216</v>
      </c>
      <c r="V14" s="52">
        <v>129357</v>
      </c>
      <c r="W14" s="52">
        <v>120126</v>
      </c>
      <c r="X14" s="52">
        <v>196213</v>
      </c>
      <c r="Y14" s="52">
        <v>208098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13911786</v>
      </c>
      <c r="C16" s="52">
        <v>13875307</v>
      </c>
      <c r="D16" s="52">
        <v>13766819</v>
      </c>
      <c r="E16" s="52">
        <v>13767427</v>
      </c>
      <c r="F16" s="52">
        <v>13616303</v>
      </c>
      <c r="G16" s="52">
        <v>13794070</v>
      </c>
      <c r="H16" s="52">
        <v>13442413</v>
      </c>
      <c r="I16" s="52">
        <v>13152088</v>
      </c>
      <c r="J16" s="52">
        <v>13070020</v>
      </c>
      <c r="K16" s="52">
        <v>13506365</v>
      </c>
      <c r="L16" s="52">
        <v>14072668</v>
      </c>
      <c r="M16" s="52">
        <v>14651909</v>
      </c>
      <c r="N16" s="52">
        <v>14787058</v>
      </c>
      <c r="O16" s="52">
        <v>14782156</v>
      </c>
      <c r="P16" s="52">
        <v>14879173</v>
      </c>
      <c r="Q16" s="52">
        <v>14863068</v>
      </c>
      <c r="R16" s="52">
        <v>14945141</v>
      </c>
      <c r="S16" s="52">
        <v>14947845</v>
      </c>
      <c r="T16" s="52">
        <v>14985047</v>
      </c>
      <c r="U16" s="52">
        <v>15139431</v>
      </c>
      <c r="V16" s="52">
        <v>14988208</v>
      </c>
      <c r="W16" s="52">
        <v>14604402</v>
      </c>
      <c r="X16" s="52">
        <v>14473700</v>
      </c>
      <c r="Y16" s="52">
        <v>13841052</v>
      </c>
      <c r="DA16" s="63" t="s">
        <v>1091</v>
      </c>
    </row>
    <row r="17" spans="1:105" ht="12" customHeight="1" x14ac:dyDescent="0.25">
      <c r="A17" s="109" t="s">
        <v>120</v>
      </c>
      <c r="B17" s="36">
        <v>437350</v>
      </c>
      <c r="C17" s="36">
        <v>518469</v>
      </c>
      <c r="D17" s="36">
        <v>635734</v>
      </c>
      <c r="E17" s="36">
        <v>916555</v>
      </c>
      <c r="F17" s="36">
        <v>1256942</v>
      </c>
      <c r="G17" s="36">
        <v>886976</v>
      </c>
      <c r="H17" s="36">
        <v>670202</v>
      </c>
      <c r="I17" s="36">
        <v>458972</v>
      </c>
      <c r="J17" s="36">
        <v>874077</v>
      </c>
      <c r="K17" s="36">
        <v>819137</v>
      </c>
      <c r="L17" s="36">
        <v>448358</v>
      </c>
      <c r="M17" s="36">
        <v>86881</v>
      </c>
      <c r="N17" s="36">
        <v>260352</v>
      </c>
      <c r="O17" s="36">
        <v>405997</v>
      </c>
      <c r="P17" s="36">
        <v>355976</v>
      </c>
      <c r="Q17" s="36">
        <v>346552</v>
      </c>
      <c r="R17" s="36">
        <v>347920</v>
      </c>
      <c r="S17" s="36">
        <v>351101</v>
      </c>
      <c r="T17" s="36">
        <v>404511</v>
      </c>
      <c r="U17" s="36">
        <v>376392</v>
      </c>
      <c r="V17" s="36">
        <v>412527</v>
      </c>
      <c r="W17" s="36">
        <v>492880</v>
      </c>
      <c r="X17" s="36">
        <v>689507</v>
      </c>
      <c r="Y17" s="36">
        <v>938319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1121026</v>
      </c>
      <c r="D21" s="52">
        <v>1121311</v>
      </c>
      <c r="E21" s="52">
        <v>1123293</v>
      </c>
      <c r="F21" s="52">
        <v>1128709</v>
      </c>
      <c r="G21" s="52">
        <v>1139520</v>
      </c>
      <c r="H21" s="52">
        <v>1157594</v>
      </c>
      <c r="I21" s="52">
        <v>1184316</v>
      </c>
      <c r="J21" s="52">
        <v>1220674</v>
      </c>
      <c r="K21" s="52">
        <v>1267831</v>
      </c>
      <c r="L21" s="52">
        <v>1327899</v>
      </c>
      <c r="M21" s="52">
        <v>1403231</v>
      </c>
      <c r="N21" s="52">
        <v>1496104</v>
      </c>
      <c r="O21" s="52">
        <v>1384724</v>
      </c>
      <c r="P21" s="52">
        <v>623209</v>
      </c>
      <c r="Q21" s="52">
        <v>783063</v>
      </c>
      <c r="R21" s="52">
        <v>968720</v>
      </c>
      <c r="S21" s="52">
        <v>1181316</v>
      </c>
      <c r="T21" s="52">
        <v>1189838</v>
      </c>
      <c r="U21" s="52">
        <v>1206600</v>
      </c>
      <c r="V21" s="52">
        <v>1170791</v>
      </c>
      <c r="W21" s="52">
        <v>1147839</v>
      </c>
      <c r="X21" s="52">
        <v>1196044</v>
      </c>
      <c r="Y21" s="52">
        <v>1321621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197929</v>
      </c>
      <c r="D23" s="52">
        <v>198587</v>
      </c>
      <c r="E23" s="52">
        <v>203672</v>
      </c>
      <c r="F23" s="52">
        <v>242821</v>
      </c>
      <c r="G23" s="52">
        <v>493857</v>
      </c>
      <c r="H23" s="52">
        <v>404690</v>
      </c>
      <c r="I23" s="52">
        <v>334507</v>
      </c>
      <c r="J23" s="52">
        <v>325068</v>
      </c>
      <c r="K23" s="52">
        <v>480381</v>
      </c>
      <c r="L23" s="52">
        <v>802232</v>
      </c>
      <c r="M23" s="52">
        <v>792319</v>
      </c>
      <c r="N23" s="52">
        <v>598812</v>
      </c>
      <c r="O23" s="52">
        <v>939485</v>
      </c>
      <c r="P23" s="52">
        <v>569193</v>
      </c>
      <c r="Q23" s="52">
        <v>680087</v>
      </c>
      <c r="R23" s="52">
        <v>781458</v>
      </c>
      <c r="S23" s="52">
        <v>982906</v>
      </c>
      <c r="T23" s="52">
        <v>1035956</v>
      </c>
      <c r="U23" s="52">
        <v>1104856</v>
      </c>
      <c r="V23" s="52">
        <v>1316479</v>
      </c>
      <c r="W23" s="52">
        <v>1175292</v>
      </c>
      <c r="X23" s="52">
        <v>899322</v>
      </c>
      <c r="Y23" s="52">
        <v>918104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975934</v>
      </c>
      <c r="D25" s="52">
        <v>976195</v>
      </c>
      <c r="E25" s="52">
        <v>977978</v>
      </c>
      <c r="F25" s="52">
        <v>982674</v>
      </c>
      <c r="G25" s="52">
        <v>991654</v>
      </c>
      <c r="H25" s="52">
        <v>1006187</v>
      </c>
      <c r="I25" s="52">
        <v>1170210</v>
      </c>
      <c r="J25" s="52">
        <v>1212924</v>
      </c>
      <c r="K25" s="52">
        <v>1254776</v>
      </c>
      <c r="L25" s="52">
        <v>1308190</v>
      </c>
      <c r="M25" s="52">
        <v>1369444</v>
      </c>
      <c r="N25" s="52">
        <v>1465006</v>
      </c>
      <c r="O25" s="52">
        <v>1380207</v>
      </c>
      <c r="P25" s="52">
        <v>616560</v>
      </c>
      <c r="Q25" s="52">
        <v>779988</v>
      </c>
      <c r="R25" s="52">
        <v>962474</v>
      </c>
      <c r="S25" s="52">
        <v>1170015</v>
      </c>
      <c r="T25" s="52">
        <v>1176322</v>
      </c>
      <c r="U25" s="52">
        <v>1188874</v>
      </c>
      <c r="V25" s="52">
        <v>1157395</v>
      </c>
      <c r="W25" s="52">
        <v>1141343</v>
      </c>
      <c r="X25" s="52">
        <v>1189538</v>
      </c>
      <c r="Y25" s="52">
        <v>1311818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173</v>
      </c>
      <c r="D26" s="52">
        <v>173</v>
      </c>
      <c r="E26" s="52">
        <v>174</v>
      </c>
      <c r="F26" s="52">
        <v>175</v>
      </c>
      <c r="G26" s="52">
        <v>179</v>
      </c>
      <c r="H26" s="52">
        <v>188</v>
      </c>
      <c r="I26" s="52">
        <v>241</v>
      </c>
      <c r="J26" s="52">
        <v>293</v>
      </c>
      <c r="K26" s="52">
        <v>357</v>
      </c>
      <c r="L26" s="52">
        <v>445</v>
      </c>
      <c r="M26" s="52">
        <v>563</v>
      </c>
      <c r="N26" s="52">
        <v>765</v>
      </c>
      <c r="O26" s="52">
        <v>1106</v>
      </c>
      <c r="P26" s="52">
        <v>944</v>
      </c>
      <c r="Q26" s="52">
        <v>1304</v>
      </c>
      <c r="R26" s="52">
        <v>1731</v>
      </c>
      <c r="S26" s="52">
        <v>2310</v>
      </c>
      <c r="T26" s="52">
        <v>2834</v>
      </c>
      <c r="U26" s="52">
        <v>3302</v>
      </c>
      <c r="V26" s="52">
        <v>3486</v>
      </c>
      <c r="W26" s="52">
        <v>3677</v>
      </c>
      <c r="X26" s="52">
        <v>4274</v>
      </c>
      <c r="Y26" s="52">
        <v>5223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284715</v>
      </c>
      <c r="D27" s="52">
        <v>285175</v>
      </c>
      <c r="E27" s="52">
        <v>288648</v>
      </c>
      <c r="F27" s="52">
        <v>299450</v>
      </c>
      <c r="G27" s="52">
        <v>395648</v>
      </c>
      <c r="H27" s="52">
        <v>590435</v>
      </c>
      <c r="I27" s="52">
        <v>707691</v>
      </c>
      <c r="J27" s="52">
        <v>52161</v>
      </c>
      <c r="K27" s="52">
        <v>86647</v>
      </c>
      <c r="L27" s="52">
        <v>255694</v>
      </c>
      <c r="M27" s="52">
        <v>191024</v>
      </c>
      <c r="N27" s="52">
        <v>244235</v>
      </c>
      <c r="O27" s="52">
        <v>18310</v>
      </c>
      <c r="P27" s="52">
        <v>130844</v>
      </c>
      <c r="Q27" s="52">
        <v>16046</v>
      </c>
      <c r="R27" s="52">
        <v>13165</v>
      </c>
      <c r="S27" s="52">
        <v>42988</v>
      </c>
      <c r="T27" s="52">
        <v>62563</v>
      </c>
      <c r="U27" s="52">
        <v>85943</v>
      </c>
      <c r="V27" s="52">
        <v>55404</v>
      </c>
      <c r="W27" s="52">
        <v>19246</v>
      </c>
      <c r="X27" s="52">
        <v>11539</v>
      </c>
      <c r="Y27" s="52">
        <v>20116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5123</v>
      </c>
      <c r="D28" s="52">
        <v>5137</v>
      </c>
      <c r="E28" s="52">
        <v>5236</v>
      </c>
      <c r="F28" s="52">
        <v>5556</v>
      </c>
      <c r="G28" s="52">
        <v>7603</v>
      </c>
      <c r="H28" s="52">
        <v>13585</v>
      </c>
      <c r="I28" s="52">
        <v>23355</v>
      </c>
      <c r="J28" s="52">
        <v>1689</v>
      </c>
      <c r="K28" s="52">
        <v>2895</v>
      </c>
      <c r="L28" s="52">
        <v>9342</v>
      </c>
      <c r="M28" s="52">
        <v>7927</v>
      </c>
      <c r="N28" s="52">
        <v>11318</v>
      </c>
      <c r="O28" s="52">
        <v>6548</v>
      </c>
      <c r="P28" s="52">
        <v>45062</v>
      </c>
      <c r="Q28" s="52">
        <v>2870</v>
      </c>
      <c r="R28" s="52">
        <v>3407</v>
      </c>
      <c r="S28" s="52">
        <v>8247</v>
      </c>
      <c r="T28" s="52">
        <v>12252</v>
      </c>
      <c r="U28" s="52">
        <v>17323</v>
      </c>
      <c r="V28" s="52">
        <v>16600</v>
      </c>
      <c r="W28" s="52">
        <v>9231</v>
      </c>
      <c r="X28" s="52">
        <v>6477</v>
      </c>
      <c r="Y28" s="52">
        <v>11741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2173717</v>
      </c>
      <c r="D30" s="52">
        <v>2177891</v>
      </c>
      <c r="E30" s="52">
        <v>2206978</v>
      </c>
      <c r="F30" s="52">
        <v>2285633</v>
      </c>
      <c r="G30" s="52">
        <v>2439308</v>
      </c>
      <c r="H30" s="52">
        <v>2694115</v>
      </c>
      <c r="I30" s="52">
        <v>1774992</v>
      </c>
      <c r="J30" s="52">
        <v>1799924</v>
      </c>
      <c r="K30" s="52">
        <v>2143778</v>
      </c>
      <c r="L30" s="52">
        <v>2175389</v>
      </c>
      <c r="M30" s="52">
        <v>2243273</v>
      </c>
      <c r="N30" s="52">
        <v>2343121</v>
      </c>
      <c r="O30" s="52">
        <v>2326343</v>
      </c>
      <c r="P30" s="52">
        <v>1610792</v>
      </c>
      <c r="Q30" s="52">
        <v>1951588</v>
      </c>
      <c r="R30" s="52">
        <v>2343118</v>
      </c>
      <c r="S30" s="52">
        <v>2690337</v>
      </c>
      <c r="T30" s="52">
        <v>2652504</v>
      </c>
      <c r="U30" s="52">
        <v>2520713</v>
      </c>
      <c r="V30" s="52">
        <v>2301999</v>
      </c>
      <c r="W30" s="52">
        <v>2109764</v>
      </c>
      <c r="X30" s="52">
        <v>2054709</v>
      </c>
      <c r="Y30" s="52">
        <v>2346416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68336</v>
      </c>
      <c r="D31" s="36">
        <v>68628</v>
      </c>
      <c r="E31" s="36">
        <v>70743</v>
      </c>
      <c r="F31" s="36">
        <v>77110</v>
      </c>
      <c r="G31" s="36">
        <v>494189</v>
      </c>
      <c r="H31" s="36">
        <v>352022</v>
      </c>
      <c r="I31" s="36">
        <v>412934</v>
      </c>
      <c r="J31" s="36">
        <v>7593</v>
      </c>
      <c r="K31" s="36">
        <v>126537</v>
      </c>
      <c r="L31" s="36">
        <v>747738</v>
      </c>
      <c r="M31" s="36">
        <v>448358</v>
      </c>
      <c r="N31" s="36">
        <v>169</v>
      </c>
      <c r="O31" s="36">
        <v>1528</v>
      </c>
      <c r="P31" s="36">
        <v>88350</v>
      </c>
      <c r="Q31" s="36">
        <v>172891</v>
      </c>
      <c r="R31" s="36">
        <v>6256</v>
      </c>
      <c r="S31" s="36">
        <v>14307</v>
      </c>
      <c r="T31" s="36">
        <v>26677</v>
      </c>
      <c r="U31" s="36">
        <v>43155</v>
      </c>
      <c r="V31" s="36">
        <v>65731</v>
      </c>
      <c r="W31" s="36">
        <v>92539</v>
      </c>
      <c r="X31" s="36">
        <v>65930</v>
      </c>
      <c r="Y31" s="36">
        <v>77347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1165666</v>
      </c>
      <c r="D35" s="52">
        <v>1130088</v>
      </c>
      <c r="E35" s="52">
        <v>1404722</v>
      </c>
      <c r="F35" s="52">
        <v>1317972</v>
      </c>
      <c r="G35" s="52">
        <v>947321</v>
      </c>
      <c r="H35" s="52">
        <v>589163</v>
      </c>
      <c r="I35" s="52">
        <v>682761</v>
      </c>
      <c r="J35" s="52">
        <v>1553711</v>
      </c>
      <c r="K35" s="52">
        <v>1649236</v>
      </c>
      <c r="L35" s="52">
        <v>1523423</v>
      </c>
      <c r="M35" s="52">
        <v>1620995</v>
      </c>
      <c r="N35" s="52">
        <v>1804724</v>
      </c>
      <c r="O35" s="52">
        <v>1525467</v>
      </c>
      <c r="P35" s="52">
        <v>670205</v>
      </c>
      <c r="Q35" s="52">
        <v>757534</v>
      </c>
      <c r="R35" s="52">
        <v>1052161</v>
      </c>
      <c r="S35" s="52">
        <v>1187201</v>
      </c>
      <c r="T35" s="52">
        <v>1280450</v>
      </c>
      <c r="U35" s="52">
        <v>1332865</v>
      </c>
      <c r="V35" s="52">
        <v>1055703</v>
      </c>
      <c r="W35" s="52">
        <v>844386</v>
      </c>
      <c r="X35" s="52">
        <v>1261969</v>
      </c>
      <c r="Y35" s="52">
        <v>937785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337421</v>
      </c>
      <c r="D37" s="52">
        <v>577826</v>
      </c>
      <c r="E37" s="52">
        <v>756222</v>
      </c>
      <c r="F37" s="52">
        <v>595161</v>
      </c>
      <c r="G37" s="52">
        <v>766562</v>
      </c>
      <c r="H37" s="52">
        <v>490886</v>
      </c>
      <c r="I37" s="52">
        <v>444261</v>
      </c>
      <c r="J37" s="52">
        <v>744310</v>
      </c>
      <c r="K37" s="52">
        <v>1081547</v>
      </c>
      <c r="L37" s="52">
        <v>1000784</v>
      </c>
      <c r="M37" s="52">
        <v>984876</v>
      </c>
      <c r="N37" s="52">
        <v>1012046</v>
      </c>
      <c r="O37" s="52">
        <v>1372515</v>
      </c>
      <c r="P37" s="52">
        <v>808689</v>
      </c>
      <c r="Q37" s="52">
        <v>756002</v>
      </c>
      <c r="R37" s="52">
        <v>963863</v>
      </c>
      <c r="S37" s="52">
        <v>1083992</v>
      </c>
      <c r="T37" s="52">
        <v>1428472</v>
      </c>
      <c r="U37" s="52">
        <v>1452687</v>
      </c>
      <c r="V37" s="52">
        <v>1504972</v>
      </c>
      <c r="W37" s="52">
        <v>1076976</v>
      </c>
      <c r="X37" s="52">
        <v>1069965</v>
      </c>
      <c r="Y37" s="52">
        <v>1000014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1067248</v>
      </c>
      <c r="D39" s="52">
        <v>904017</v>
      </c>
      <c r="E39" s="52">
        <v>997500</v>
      </c>
      <c r="F39" s="52">
        <v>743766</v>
      </c>
      <c r="G39" s="52">
        <v>1200793</v>
      </c>
      <c r="H39" s="52">
        <v>1040438</v>
      </c>
      <c r="I39" s="52">
        <v>1395985</v>
      </c>
      <c r="J39" s="52">
        <v>1427463</v>
      </c>
      <c r="K39" s="52">
        <v>1695162</v>
      </c>
      <c r="L39" s="52">
        <v>1757255</v>
      </c>
      <c r="M39" s="52">
        <v>1631768</v>
      </c>
      <c r="N39" s="52">
        <v>1842689</v>
      </c>
      <c r="O39" s="52">
        <v>1501621</v>
      </c>
      <c r="P39" s="52">
        <v>833645</v>
      </c>
      <c r="Q39" s="52">
        <v>769690</v>
      </c>
      <c r="R39" s="52">
        <v>1043170</v>
      </c>
      <c r="S39" s="52">
        <v>1176139</v>
      </c>
      <c r="T39" s="52">
        <v>1213157</v>
      </c>
      <c r="U39" s="52">
        <v>1359154</v>
      </c>
      <c r="V39" s="52">
        <v>1016881</v>
      </c>
      <c r="W39" s="52">
        <v>808733</v>
      </c>
      <c r="X39" s="52">
        <v>1057031</v>
      </c>
      <c r="Y39" s="52">
        <v>941436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514</v>
      </c>
      <c r="D40" s="52">
        <v>289</v>
      </c>
      <c r="E40" s="52">
        <v>771</v>
      </c>
      <c r="F40" s="52">
        <v>42</v>
      </c>
      <c r="G40" s="52">
        <v>2092</v>
      </c>
      <c r="H40" s="52">
        <v>1526</v>
      </c>
      <c r="I40" s="52">
        <v>3957</v>
      </c>
      <c r="J40" s="52">
        <v>3052</v>
      </c>
      <c r="K40" s="52">
        <v>5265</v>
      </c>
      <c r="L40" s="52">
        <v>11940</v>
      </c>
      <c r="M40" s="52">
        <v>280</v>
      </c>
      <c r="N40" s="52">
        <v>8522</v>
      </c>
      <c r="O40" s="52">
        <v>7458</v>
      </c>
      <c r="P40" s="52">
        <v>6761</v>
      </c>
      <c r="Q40" s="52">
        <v>4989</v>
      </c>
      <c r="R40" s="52">
        <v>6482</v>
      </c>
      <c r="S40" s="52">
        <v>5206</v>
      </c>
      <c r="T40" s="52">
        <v>5891</v>
      </c>
      <c r="U40" s="52">
        <v>8337</v>
      </c>
      <c r="V40" s="52">
        <v>12809</v>
      </c>
      <c r="W40" s="52">
        <v>61311</v>
      </c>
      <c r="X40" s="52">
        <v>138158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236122</v>
      </c>
      <c r="D41" s="52">
        <v>360477</v>
      </c>
      <c r="E41" s="52">
        <v>535928</v>
      </c>
      <c r="F41" s="52">
        <v>710336</v>
      </c>
      <c r="G41" s="52">
        <v>0</v>
      </c>
      <c r="H41" s="52">
        <v>0</v>
      </c>
      <c r="I41" s="52">
        <v>0</v>
      </c>
      <c r="J41" s="52">
        <v>121780</v>
      </c>
      <c r="K41" s="52">
        <v>18933</v>
      </c>
      <c r="L41" s="52">
        <v>0</v>
      </c>
      <c r="M41" s="52">
        <v>137913</v>
      </c>
      <c r="N41" s="52">
        <v>140369</v>
      </c>
      <c r="O41" s="52">
        <v>27921</v>
      </c>
      <c r="P41" s="52">
        <v>0</v>
      </c>
      <c r="Q41" s="52">
        <v>0</v>
      </c>
      <c r="R41" s="52">
        <v>8786</v>
      </c>
      <c r="S41" s="52">
        <v>29439</v>
      </c>
      <c r="T41" s="52">
        <v>85218</v>
      </c>
      <c r="U41" s="52">
        <v>34256</v>
      </c>
      <c r="V41" s="52">
        <v>44366</v>
      </c>
      <c r="W41" s="52">
        <v>0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6701</v>
      </c>
      <c r="D42" s="52">
        <v>10674</v>
      </c>
      <c r="E42" s="52">
        <v>19266</v>
      </c>
      <c r="F42" s="52">
        <v>22974</v>
      </c>
      <c r="G42" s="52">
        <v>0</v>
      </c>
      <c r="H42" s="52">
        <v>0</v>
      </c>
      <c r="I42" s="52">
        <v>0</v>
      </c>
      <c r="J42" s="52">
        <v>47809</v>
      </c>
      <c r="K42" s="52">
        <v>6720</v>
      </c>
      <c r="L42" s="52">
        <v>0</v>
      </c>
      <c r="M42" s="52">
        <v>16761</v>
      </c>
      <c r="N42" s="52">
        <v>38364</v>
      </c>
      <c r="O42" s="52">
        <v>9914</v>
      </c>
      <c r="P42" s="52">
        <v>0</v>
      </c>
      <c r="Q42" s="52">
        <v>0</v>
      </c>
      <c r="R42" s="52">
        <v>5780</v>
      </c>
      <c r="S42" s="52">
        <v>18661</v>
      </c>
      <c r="T42" s="52">
        <v>40317</v>
      </c>
      <c r="U42" s="52">
        <v>19960</v>
      </c>
      <c r="V42" s="52">
        <v>43741</v>
      </c>
      <c r="W42" s="52">
        <v>0</v>
      </c>
      <c r="X42" s="52">
        <v>82564</v>
      </c>
      <c r="Y42" s="52">
        <v>23626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2137238</v>
      </c>
      <c r="D44" s="52">
        <v>2069403</v>
      </c>
      <c r="E44" s="52">
        <v>2207586</v>
      </c>
      <c r="F44" s="52">
        <v>2134509</v>
      </c>
      <c r="G44" s="52">
        <v>2617075</v>
      </c>
      <c r="H44" s="52">
        <v>2342458</v>
      </c>
      <c r="I44" s="52">
        <v>1484667</v>
      </c>
      <c r="J44" s="52">
        <v>1717856</v>
      </c>
      <c r="K44" s="52">
        <v>2580123</v>
      </c>
      <c r="L44" s="52">
        <v>2741692</v>
      </c>
      <c r="M44" s="52">
        <v>2822514</v>
      </c>
      <c r="N44" s="52">
        <v>2478270</v>
      </c>
      <c r="O44" s="52">
        <v>2321441</v>
      </c>
      <c r="P44" s="52">
        <v>1707809</v>
      </c>
      <c r="Q44" s="52">
        <v>1935483</v>
      </c>
      <c r="R44" s="52">
        <v>2425191</v>
      </c>
      <c r="S44" s="52">
        <v>2693041</v>
      </c>
      <c r="T44" s="52">
        <v>2689706</v>
      </c>
      <c r="U44" s="52">
        <v>2675097</v>
      </c>
      <c r="V44" s="52">
        <v>2150776</v>
      </c>
      <c r="W44" s="52">
        <v>1725958</v>
      </c>
      <c r="X44" s="52">
        <v>1924007</v>
      </c>
      <c r="Y44" s="52">
        <v>1713768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149455</v>
      </c>
      <c r="D45" s="36">
        <v>185893</v>
      </c>
      <c r="E45" s="36">
        <v>351564</v>
      </c>
      <c r="F45" s="36">
        <v>417497</v>
      </c>
      <c r="G45" s="36">
        <v>124223</v>
      </c>
      <c r="H45" s="36">
        <v>135248</v>
      </c>
      <c r="I45" s="36">
        <v>201704</v>
      </c>
      <c r="J45" s="36">
        <v>422698</v>
      </c>
      <c r="K45" s="36">
        <v>71597</v>
      </c>
      <c r="L45" s="36">
        <v>376959</v>
      </c>
      <c r="M45" s="36">
        <v>86881</v>
      </c>
      <c r="N45" s="36">
        <v>173640</v>
      </c>
      <c r="O45" s="36">
        <v>147173</v>
      </c>
      <c r="P45" s="36">
        <v>38329</v>
      </c>
      <c r="Q45" s="36">
        <v>163467</v>
      </c>
      <c r="R45" s="36">
        <v>7624</v>
      </c>
      <c r="S45" s="36">
        <v>17488</v>
      </c>
      <c r="T45" s="36">
        <v>80087</v>
      </c>
      <c r="U45" s="36">
        <v>15036</v>
      </c>
      <c r="V45" s="36">
        <v>101866</v>
      </c>
      <c r="W45" s="36">
        <v>172892</v>
      </c>
      <c r="X45" s="36">
        <v>262557</v>
      </c>
      <c r="Y45" s="36">
        <v>326159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367714</v>
      </c>
      <c r="D49" s="52">
        <v>329471</v>
      </c>
      <c r="E49" s="52">
        <v>433247</v>
      </c>
      <c r="F49" s="52">
        <v>501803</v>
      </c>
      <c r="G49" s="52">
        <v>388545</v>
      </c>
      <c r="H49" s="52">
        <v>229072</v>
      </c>
      <c r="I49" s="52">
        <v>263015</v>
      </c>
      <c r="J49" s="52">
        <v>613641</v>
      </c>
      <c r="K49" s="52">
        <v>602736</v>
      </c>
      <c r="L49" s="52">
        <v>496721</v>
      </c>
      <c r="M49" s="52">
        <v>557131</v>
      </c>
      <c r="N49" s="52">
        <v>569289</v>
      </c>
      <c r="O49" s="52">
        <v>453271</v>
      </c>
      <c r="P49" s="52">
        <v>376018</v>
      </c>
      <c r="Q49" s="52">
        <v>315047</v>
      </c>
      <c r="R49" s="52">
        <v>355283</v>
      </c>
      <c r="S49" s="52">
        <v>321718</v>
      </c>
      <c r="T49" s="52">
        <v>365678</v>
      </c>
      <c r="U49" s="52">
        <v>408598</v>
      </c>
      <c r="V49" s="52">
        <v>290870</v>
      </c>
      <c r="W49" s="52">
        <v>213017</v>
      </c>
      <c r="X49" s="52">
        <v>485982</v>
      </c>
      <c r="Y49" s="52">
        <v>306053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93837</v>
      </c>
      <c r="D51" s="52">
        <v>233513</v>
      </c>
      <c r="E51" s="52">
        <v>343574</v>
      </c>
      <c r="F51" s="52">
        <v>210766</v>
      </c>
      <c r="G51" s="52">
        <v>159135</v>
      </c>
      <c r="H51" s="52">
        <v>106372</v>
      </c>
      <c r="I51" s="52">
        <v>151979</v>
      </c>
      <c r="J51" s="52">
        <v>403166</v>
      </c>
      <c r="K51" s="52">
        <v>299879</v>
      </c>
      <c r="L51" s="52">
        <v>144749</v>
      </c>
      <c r="M51" s="52">
        <v>166317</v>
      </c>
      <c r="N51" s="52">
        <v>260884</v>
      </c>
      <c r="O51" s="52">
        <v>242140</v>
      </c>
      <c r="P51" s="52">
        <v>57910</v>
      </c>
      <c r="Q51" s="52">
        <v>43996</v>
      </c>
      <c r="R51" s="52">
        <v>161531</v>
      </c>
      <c r="S51" s="52">
        <v>142761</v>
      </c>
      <c r="T51" s="52">
        <v>317730</v>
      </c>
      <c r="U51" s="52">
        <v>231104</v>
      </c>
      <c r="V51" s="52">
        <v>127937</v>
      </c>
      <c r="W51" s="52">
        <v>31056</v>
      </c>
      <c r="X51" s="52">
        <v>126701</v>
      </c>
      <c r="Y51" s="52">
        <v>44551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290975</v>
      </c>
      <c r="D53" s="52">
        <v>221193</v>
      </c>
      <c r="E53" s="52">
        <v>261811</v>
      </c>
      <c r="F53" s="52">
        <v>222591</v>
      </c>
      <c r="G53" s="52">
        <v>387869</v>
      </c>
      <c r="H53" s="52">
        <v>228737</v>
      </c>
      <c r="I53" s="52">
        <v>262271</v>
      </c>
      <c r="J53" s="52">
        <v>545495</v>
      </c>
      <c r="K53" s="52">
        <v>591522</v>
      </c>
      <c r="L53" s="52">
        <v>493368</v>
      </c>
      <c r="M53" s="52">
        <v>504832</v>
      </c>
      <c r="N53" s="52">
        <v>512974</v>
      </c>
      <c r="O53" s="52">
        <v>439844</v>
      </c>
      <c r="P53" s="52">
        <v>372992</v>
      </c>
      <c r="Q53" s="52">
        <v>313018</v>
      </c>
      <c r="R53" s="52">
        <v>348200</v>
      </c>
      <c r="S53" s="52">
        <v>307321</v>
      </c>
      <c r="T53" s="52">
        <v>328232</v>
      </c>
      <c r="U53" s="52">
        <v>389587</v>
      </c>
      <c r="V53" s="52">
        <v>263278</v>
      </c>
      <c r="W53" s="52">
        <v>198005</v>
      </c>
      <c r="X53" s="52">
        <v>401684</v>
      </c>
      <c r="Y53" s="52">
        <v>298343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140</v>
      </c>
      <c r="D54" s="52">
        <v>71</v>
      </c>
      <c r="E54" s="52">
        <v>202</v>
      </c>
      <c r="F54" s="52">
        <v>13</v>
      </c>
      <c r="G54" s="52">
        <v>676</v>
      </c>
      <c r="H54" s="52">
        <v>335</v>
      </c>
      <c r="I54" s="52">
        <v>744</v>
      </c>
      <c r="J54" s="52">
        <v>1166</v>
      </c>
      <c r="K54" s="52">
        <v>1838</v>
      </c>
      <c r="L54" s="52">
        <v>3353</v>
      </c>
      <c r="M54" s="52">
        <v>87</v>
      </c>
      <c r="N54" s="52">
        <v>2373</v>
      </c>
      <c r="O54" s="52">
        <v>2185</v>
      </c>
      <c r="P54" s="52">
        <v>3026</v>
      </c>
      <c r="Q54" s="52">
        <v>2029</v>
      </c>
      <c r="R54" s="52">
        <v>2164</v>
      </c>
      <c r="S54" s="52">
        <v>1362</v>
      </c>
      <c r="T54" s="52">
        <v>1595</v>
      </c>
      <c r="U54" s="52">
        <v>2391</v>
      </c>
      <c r="V54" s="52">
        <v>3317</v>
      </c>
      <c r="W54" s="52">
        <v>15012</v>
      </c>
      <c r="X54" s="52">
        <v>52502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74485</v>
      </c>
      <c r="D55" s="52">
        <v>105095</v>
      </c>
      <c r="E55" s="52">
        <v>165292</v>
      </c>
      <c r="F55" s="52">
        <v>270452</v>
      </c>
      <c r="G55" s="52">
        <v>0</v>
      </c>
      <c r="H55" s="52">
        <v>0</v>
      </c>
      <c r="I55" s="52">
        <v>0</v>
      </c>
      <c r="J55" s="52">
        <v>48098</v>
      </c>
      <c r="K55" s="52">
        <v>6920</v>
      </c>
      <c r="L55" s="52">
        <v>0</v>
      </c>
      <c r="M55" s="52">
        <v>46554</v>
      </c>
      <c r="N55" s="52">
        <v>42364</v>
      </c>
      <c r="O55" s="52">
        <v>8296</v>
      </c>
      <c r="P55" s="52">
        <v>0</v>
      </c>
      <c r="Q55" s="52">
        <v>0</v>
      </c>
      <c r="R55" s="52">
        <v>2967</v>
      </c>
      <c r="S55" s="52">
        <v>7978</v>
      </c>
      <c r="T55" s="52">
        <v>24338</v>
      </c>
      <c r="U55" s="52">
        <v>10501</v>
      </c>
      <c r="V55" s="52">
        <v>12224</v>
      </c>
      <c r="W55" s="52">
        <v>0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2114</v>
      </c>
      <c r="D56" s="52">
        <v>3112</v>
      </c>
      <c r="E56" s="52">
        <v>5942</v>
      </c>
      <c r="F56" s="52">
        <v>8747</v>
      </c>
      <c r="G56" s="52">
        <v>0</v>
      </c>
      <c r="H56" s="52">
        <v>0</v>
      </c>
      <c r="I56" s="52">
        <v>0</v>
      </c>
      <c r="J56" s="52">
        <v>18882</v>
      </c>
      <c r="K56" s="52">
        <v>2456</v>
      </c>
      <c r="L56" s="52">
        <v>0</v>
      </c>
      <c r="M56" s="52">
        <v>5658</v>
      </c>
      <c r="N56" s="52">
        <v>11578</v>
      </c>
      <c r="O56" s="52">
        <v>2946</v>
      </c>
      <c r="P56" s="52">
        <v>0</v>
      </c>
      <c r="Q56" s="52">
        <v>0</v>
      </c>
      <c r="R56" s="52">
        <v>1952</v>
      </c>
      <c r="S56" s="52">
        <v>5057</v>
      </c>
      <c r="T56" s="52">
        <v>11513</v>
      </c>
      <c r="U56" s="52">
        <v>6119</v>
      </c>
      <c r="V56" s="52">
        <v>12051</v>
      </c>
      <c r="W56" s="52">
        <v>0</v>
      </c>
      <c r="X56" s="52">
        <v>31796</v>
      </c>
      <c r="Y56" s="52">
        <v>7710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320568</v>
      </c>
      <c r="D58" s="52">
        <v>275275</v>
      </c>
      <c r="E58" s="52">
        <v>324817</v>
      </c>
      <c r="F58" s="52">
        <v>342845</v>
      </c>
      <c r="G58" s="52">
        <v>338431</v>
      </c>
      <c r="H58" s="52">
        <v>192244</v>
      </c>
      <c r="I58" s="52">
        <v>212933</v>
      </c>
      <c r="J58" s="52">
        <v>460147</v>
      </c>
      <c r="K58" s="52">
        <v>579463</v>
      </c>
      <c r="L58" s="52">
        <v>397345</v>
      </c>
      <c r="M58" s="52">
        <v>530053</v>
      </c>
      <c r="N58" s="52">
        <v>519638</v>
      </c>
      <c r="O58" s="52">
        <v>414346</v>
      </c>
      <c r="P58" s="52">
        <v>359817</v>
      </c>
      <c r="Q58" s="52">
        <v>266974</v>
      </c>
      <c r="R58" s="52">
        <v>353386</v>
      </c>
      <c r="S58" s="52">
        <v>318132</v>
      </c>
      <c r="T58" s="52">
        <v>347816</v>
      </c>
      <c r="U58" s="52">
        <v>405040</v>
      </c>
      <c r="V58" s="52">
        <v>272274</v>
      </c>
      <c r="W58" s="52">
        <v>185413</v>
      </c>
      <c r="X58" s="52">
        <v>403821</v>
      </c>
      <c r="Y58" s="52">
        <v>230477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47146</v>
      </c>
      <c r="D59" s="36">
        <v>54196</v>
      </c>
      <c r="E59" s="36">
        <v>108430</v>
      </c>
      <c r="F59" s="36">
        <v>158958</v>
      </c>
      <c r="G59" s="36">
        <v>50114</v>
      </c>
      <c r="H59" s="36">
        <v>36828</v>
      </c>
      <c r="I59" s="36">
        <v>50082</v>
      </c>
      <c r="J59" s="36">
        <v>153494</v>
      </c>
      <c r="K59" s="36">
        <v>23273</v>
      </c>
      <c r="L59" s="36">
        <v>99376</v>
      </c>
      <c r="M59" s="36">
        <v>27078</v>
      </c>
      <c r="N59" s="36">
        <v>49651</v>
      </c>
      <c r="O59" s="36">
        <v>38925</v>
      </c>
      <c r="P59" s="36">
        <v>16201</v>
      </c>
      <c r="Q59" s="36">
        <v>48073</v>
      </c>
      <c r="R59" s="36">
        <v>1897</v>
      </c>
      <c r="S59" s="36">
        <v>3586</v>
      </c>
      <c r="T59" s="36">
        <v>17862</v>
      </c>
      <c r="U59" s="36">
        <v>3558</v>
      </c>
      <c r="V59" s="36">
        <v>18596</v>
      </c>
      <c r="W59" s="36">
        <v>27604</v>
      </c>
      <c r="X59" s="36">
        <v>82161</v>
      </c>
      <c r="Y59" s="36">
        <v>75576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797952</v>
      </c>
      <c r="D63" s="52">
        <v>800617</v>
      </c>
      <c r="E63" s="52">
        <v>971475</v>
      </c>
      <c r="F63" s="52">
        <v>816169</v>
      </c>
      <c r="G63" s="52">
        <v>558776</v>
      </c>
      <c r="H63" s="52">
        <v>360091</v>
      </c>
      <c r="I63" s="52">
        <v>419746</v>
      </c>
      <c r="J63" s="52">
        <v>940070</v>
      </c>
      <c r="K63" s="52">
        <v>1046500</v>
      </c>
      <c r="L63" s="52">
        <v>1026702</v>
      </c>
      <c r="M63" s="52">
        <v>1063864</v>
      </c>
      <c r="N63" s="52">
        <v>1235435</v>
      </c>
      <c r="O63" s="52">
        <v>1072196</v>
      </c>
      <c r="P63" s="52">
        <v>294187</v>
      </c>
      <c r="Q63" s="52">
        <v>442487</v>
      </c>
      <c r="R63" s="52">
        <v>696878</v>
      </c>
      <c r="S63" s="52">
        <v>865483</v>
      </c>
      <c r="T63" s="52">
        <v>914772</v>
      </c>
      <c r="U63" s="52">
        <v>924267</v>
      </c>
      <c r="V63" s="52">
        <v>764833</v>
      </c>
      <c r="W63" s="52">
        <v>631369</v>
      </c>
      <c r="X63" s="52">
        <v>775987</v>
      </c>
      <c r="Y63" s="52">
        <v>631732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243584</v>
      </c>
      <c r="D65" s="52">
        <v>344313</v>
      </c>
      <c r="E65" s="52">
        <v>412648</v>
      </c>
      <c r="F65" s="52">
        <v>384395</v>
      </c>
      <c r="G65" s="52">
        <v>607427</v>
      </c>
      <c r="H65" s="52">
        <v>384514</v>
      </c>
      <c r="I65" s="52">
        <v>292282</v>
      </c>
      <c r="J65" s="52">
        <v>341144</v>
      </c>
      <c r="K65" s="52">
        <v>781668</v>
      </c>
      <c r="L65" s="52">
        <v>856035</v>
      </c>
      <c r="M65" s="52">
        <v>818559</v>
      </c>
      <c r="N65" s="52">
        <v>751162</v>
      </c>
      <c r="O65" s="52">
        <v>1130375</v>
      </c>
      <c r="P65" s="52">
        <v>750779</v>
      </c>
      <c r="Q65" s="52">
        <v>712006</v>
      </c>
      <c r="R65" s="52">
        <v>802332</v>
      </c>
      <c r="S65" s="52">
        <v>941231</v>
      </c>
      <c r="T65" s="52">
        <v>1110742</v>
      </c>
      <c r="U65" s="52">
        <v>1221583</v>
      </c>
      <c r="V65" s="52">
        <v>1377035</v>
      </c>
      <c r="W65" s="52">
        <v>1045920</v>
      </c>
      <c r="X65" s="52">
        <v>943264</v>
      </c>
      <c r="Y65" s="52">
        <v>955463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776273</v>
      </c>
      <c r="D67" s="52">
        <f t="shared" si="0"/>
        <v>682824</v>
      </c>
      <c r="E67" s="52">
        <f t="shared" si="0"/>
        <v>735689</v>
      </c>
      <c r="F67" s="52">
        <f t="shared" si="0"/>
        <v>521175</v>
      </c>
      <c r="G67" s="52">
        <f t="shared" si="0"/>
        <v>812924</v>
      </c>
      <c r="H67" s="52">
        <f t="shared" si="0"/>
        <v>811701</v>
      </c>
      <c r="I67" s="52">
        <f t="shared" si="0"/>
        <v>1133714</v>
      </c>
      <c r="J67" s="52">
        <f t="shared" si="0"/>
        <v>881968</v>
      </c>
      <c r="K67" s="52">
        <f t="shared" si="0"/>
        <v>1103640</v>
      </c>
      <c r="L67" s="52">
        <f t="shared" si="0"/>
        <v>1263887</v>
      </c>
      <c r="M67" s="52">
        <f t="shared" si="0"/>
        <v>1126936</v>
      </c>
      <c r="N67" s="52">
        <f t="shared" si="0"/>
        <v>1329715</v>
      </c>
      <c r="O67" s="52">
        <f t="shared" si="0"/>
        <v>1061777</v>
      </c>
      <c r="P67" s="52">
        <f t="shared" si="0"/>
        <v>460653</v>
      </c>
      <c r="Q67" s="52">
        <f t="shared" si="0"/>
        <v>456672</v>
      </c>
      <c r="R67" s="52">
        <f t="shared" ref="R67:V67" si="1">R39-R53</f>
        <v>694970</v>
      </c>
      <c r="S67" s="52">
        <f t="shared" si="1"/>
        <v>868818</v>
      </c>
      <c r="T67" s="52">
        <f t="shared" si="1"/>
        <v>884925</v>
      </c>
      <c r="U67" s="52">
        <f t="shared" si="1"/>
        <v>969567</v>
      </c>
      <c r="V67" s="52">
        <f t="shared" si="1"/>
        <v>753603</v>
      </c>
      <c r="W67" s="52">
        <f t="shared" ref="W67:Y67" si="2">W39-W53</f>
        <v>610728</v>
      </c>
      <c r="X67" s="52">
        <f t="shared" si="2"/>
        <v>655347</v>
      </c>
      <c r="Y67" s="52">
        <f t="shared" si="2"/>
        <v>643093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374</v>
      </c>
      <c r="D68" s="52">
        <f t="shared" si="3"/>
        <v>218</v>
      </c>
      <c r="E68" s="52">
        <f t="shared" si="3"/>
        <v>569</v>
      </c>
      <c r="F68" s="52">
        <f t="shared" si="3"/>
        <v>29</v>
      </c>
      <c r="G68" s="52">
        <f t="shared" si="3"/>
        <v>1416</v>
      </c>
      <c r="H68" s="52">
        <f t="shared" si="3"/>
        <v>1191</v>
      </c>
      <c r="I68" s="52">
        <f t="shared" si="3"/>
        <v>3213</v>
      </c>
      <c r="J68" s="52">
        <f t="shared" si="3"/>
        <v>1886</v>
      </c>
      <c r="K68" s="52">
        <f t="shared" si="3"/>
        <v>3427</v>
      </c>
      <c r="L68" s="52">
        <f t="shared" si="3"/>
        <v>8587</v>
      </c>
      <c r="M68" s="52">
        <f t="shared" si="3"/>
        <v>193</v>
      </c>
      <c r="N68" s="52">
        <f t="shared" si="3"/>
        <v>6149</v>
      </c>
      <c r="O68" s="52">
        <f t="shared" si="3"/>
        <v>5273</v>
      </c>
      <c r="P68" s="52">
        <f t="shared" si="3"/>
        <v>3735</v>
      </c>
      <c r="Q68" s="52">
        <f t="shared" si="3"/>
        <v>2960</v>
      </c>
      <c r="R68" s="52">
        <f t="shared" ref="R68:V68" si="4">R40-R54</f>
        <v>4318</v>
      </c>
      <c r="S68" s="52">
        <f t="shared" si="4"/>
        <v>3844</v>
      </c>
      <c r="T68" s="52">
        <f t="shared" si="4"/>
        <v>4296</v>
      </c>
      <c r="U68" s="52">
        <f t="shared" si="4"/>
        <v>5946</v>
      </c>
      <c r="V68" s="52">
        <f t="shared" si="4"/>
        <v>9492</v>
      </c>
      <c r="W68" s="52">
        <f t="shared" ref="W68:Y68" si="5">W40-W54</f>
        <v>46299</v>
      </c>
      <c r="X68" s="52">
        <f t="shared" si="5"/>
        <v>85656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161637</v>
      </c>
      <c r="D69" s="52">
        <f t="shared" si="6"/>
        <v>255382</v>
      </c>
      <c r="E69" s="52">
        <f t="shared" si="6"/>
        <v>370636</v>
      </c>
      <c r="F69" s="52">
        <f t="shared" si="6"/>
        <v>439884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73682</v>
      </c>
      <c r="K69" s="52">
        <f t="shared" si="6"/>
        <v>12013</v>
      </c>
      <c r="L69" s="52">
        <f t="shared" si="6"/>
        <v>0</v>
      </c>
      <c r="M69" s="52">
        <f t="shared" si="6"/>
        <v>91359</v>
      </c>
      <c r="N69" s="52">
        <f t="shared" si="6"/>
        <v>98005</v>
      </c>
      <c r="O69" s="52">
        <f t="shared" si="6"/>
        <v>19625</v>
      </c>
      <c r="P69" s="52">
        <f t="shared" si="6"/>
        <v>0</v>
      </c>
      <c r="Q69" s="52">
        <f t="shared" si="6"/>
        <v>0</v>
      </c>
      <c r="R69" s="52">
        <f t="shared" ref="R69:V69" si="7">R41-R55</f>
        <v>5819</v>
      </c>
      <c r="S69" s="52">
        <f t="shared" si="7"/>
        <v>21461</v>
      </c>
      <c r="T69" s="52">
        <f t="shared" si="7"/>
        <v>60880</v>
      </c>
      <c r="U69" s="52">
        <f t="shared" si="7"/>
        <v>23755</v>
      </c>
      <c r="V69" s="52">
        <f t="shared" si="7"/>
        <v>32142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4587</v>
      </c>
      <c r="D70" s="52">
        <f t="shared" si="9"/>
        <v>7562</v>
      </c>
      <c r="E70" s="52">
        <f t="shared" si="9"/>
        <v>13324</v>
      </c>
      <c r="F70" s="52">
        <f t="shared" si="9"/>
        <v>14227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28927</v>
      </c>
      <c r="K70" s="52">
        <f t="shared" si="9"/>
        <v>4264</v>
      </c>
      <c r="L70" s="52">
        <f t="shared" si="9"/>
        <v>0</v>
      </c>
      <c r="M70" s="52">
        <f t="shared" si="9"/>
        <v>11103</v>
      </c>
      <c r="N70" s="52">
        <f t="shared" si="9"/>
        <v>26786</v>
      </c>
      <c r="O70" s="52">
        <f t="shared" si="9"/>
        <v>6968</v>
      </c>
      <c r="P70" s="52">
        <f t="shared" si="9"/>
        <v>0</v>
      </c>
      <c r="Q70" s="52">
        <f t="shared" si="9"/>
        <v>0</v>
      </c>
      <c r="R70" s="52">
        <f t="shared" ref="R70:V70" si="10">R42-R56</f>
        <v>3828</v>
      </c>
      <c r="S70" s="52">
        <f t="shared" si="10"/>
        <v>13604</v>
      </c>
      <c r="T70" s="52">
        <f t="shared" si="10"/>
        <v>28804</v>
      </c>
      <c r="U70" s="52">
        <f t="shared" si="10"/>
        <v>13841</v>
      </c>
      <c r="V70" s="52">
        <f t="shared" si="10"/>
        <v>31690</v>
      </c>
      <c r="W70" s="52">
        <f t="shared" ref="W70:Y70" si="11">W42-W56</f>
        <v>0</v>
      </c>
      <c r="X70" s="52">
        <f t="shared" si="11"/>
        <v>50768</v>
      </c>
      <c r="Y70" s="52">
        <f t="shared" si="11"/>
        <v>15916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1816670</v>
      </c>
      <c r="D72" s="52">
        <v>1794128</v>
      </c>
      <c r="E72" s="52">
        <v>1882769</v>
      </c>
      <c r="F72" s="52">
        <v>1791664</v>
      </c>
      <c r="G72" s="52">
        <v>2278644</v>
      </c>
      <c r="H72" s="52">
        <v>2150214</v>
      </c>
      <c r="I72" s="52">
        <v>1271734</v>
      </c>
      <c r="J72" s="52">
        <v>1257709</v>
      </c>
      <c r="K72" s="52">
        <v>2000660</v>
      </c>
      <c r="L72" s="52">
        <v>2344347</v>
      </c>
      <c r="M72" s="52">
        <v>2292461</v>
      </c>
      <c r="N72" s="52">
        <v>1958632</v>
      </c>
      <c r="O72" s="52">
        <v>1907095</v>
      </c>
      <c r="P72" s="52">
        <v>1347992</v>
      </c>
      <c r="Q72" s="52">
        <v>1668509</v>
      </c>
      <c r="R72" s="52">
        <v>2071805</v>
      </c>
      <c r="S72" s="52">
        <v>2374909</v>
      </c>
      <c r="T72" s="52">
        <v>2341890</v>
      </c>
      <c r="U72" s="52">
        <v>2270057</v>
      </c>
      <c r="V72" s="52">
        <v>1878502</v>
      </c>
      <c r="W72" s="52">
        <v>1540545</v>
      </c>
      <c r="X72" s="52">
        <v>1520186</v>
      </c>
      <c r="Y72" s="52">
        <v>1483291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102309</v>
      </c>
      <c r="D73" s="36">
        <v>131697</v>
      </c>
      <c r="E73" s="36">
        <v>243134</v>
      </c>
      <c r="F73" s="36">
        <v>258539</v>
      </c>
      <c r="G73" s="36">
        <v>74109</v>
      </c>
      <c r="H73" s="36">
        <v>98420</v>
      </c>
      <c r="I73" s="36">
        <v>151622</v>
      </c>
      <c r="J73" s="36">
        <v>269204</v>
      </c>
      <c r="K73" s="36">
        <v>48324</v>
      </c>
      <c r="L73" s="36">
        <v>277583</v>
      </c>
      <c r="M73" s="36">
        <v>59803</v>
      </c>
      <c r="N73" s="36">
        <v>123989</v>
      </c>
      <c r="O73" s="36">
        <v>108248</v>
      </c>
      <c r="P73" s="36">
        <v>22128</v>
      </c>
      <c r="Q73" s="36">
        <v>115394</v>
      </c>
      <c r="R73" s="36">
        <v>5727</v>
      </c>
      <c r="S73" s="36">
        <v>13902</v>
      </c>
      <c r="T73" s="36">
        <v>62225</v>
      </c>
      <c r="U73" s="36">
        <v>11478</v>
      </c>
      <c r="V73" s="36">
        <v>83270</v>
      </c>
      <c r="W73" s="36">
        <v>145288</v>
      </c>
      <c r="X73" s="36">
        <v>180396</v>
      </c>
      <c r="Y73" s="36">
        <v>250583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273493</v>
      </c>
      <c r="K79" s="52">
        <f>RES_hhdet_numvin!K64</f>
        <v>544378</v>
      </c>
      <c r="L79" s="52">
        <f>RES_hhdet_numvin!L64</f>
        <v>706293</v>
      </c>
      <c r="M79" s="52">
        <f>RES_hhdet_numvin!M64</f>
        <v>937136</v>
      </c>
      <c r="N79" s="52">
        <f>RES_hhdet_numvin!N64</f>
        <v>1218277</v>
      </c>
      <c r="O79" s="52">
        <f>RES_hhdet_numvin!O64</f>
        <v>1153040</v>
      </c>
      <c r="P79" s="52">
        <f>RES_hhdet_numvin!P64</f>
        <v>550924</v>
      </c>
      <c r="Q79" s="52">
        <f>RES_hhdet_numvin!Q64</f>
        <v>662843</v>
      </c>
      <c r="R79" s="52">
        <f>RES_hhdet_numvin!R64</f>
        <v>964052</v>
      </c>
      <c r="S79" s="52">
        <f>RES_hhdet_numvin!S64</f>
        <v>1124595</v>
      </c>
      <c r="T79" s="52">
        <f>RES_hhdet_numvin!T64</f>
        <v>1241374</v>
      </c>
      <c r="U79" s="52">
        <f>RES_hhdet_numvin!U64</f>
        <v>1312037</v>
      </c>
      <c r="V79" s="52">
        <f>RES_hhdet_numvin!V64</f>
        <v>1048745</v>
      </c>
      <c r="W79" s="52">
        <f>RES_hhdet_numvin!W64</f>
        <v>842739</v>
      </c>
      <c r="X79" s="52">
        <f>RES_hhdet_numvin!X64</f>
        <v>1261660</v>
      </c>
      <c r="Y79" s="52">
        <f>RES_hhdet_numvin!Y64</f>
        <v>937785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269270</v>
      </c>
      <c r="S82" s="138">
        <f>RES_hhdet_numvin!S67</f>
        <v>553955</v>
      </c>
      <c r="T82" s="138">
        <f>RES_hhdet_numvin!T67</f>
        <v>925066</v>
      </c>
      <c r="U82" s="138">
        <f>RES_hhdet_numvin!U67</f>
        <v>1062435</v>
      </c>
      <c r="V82" s="138">
        <f>RES_hhdet_numvin!V67</f>
        <v>1258672</v>
      </c>
      <c r="W82" s="138">
        <f>RES_hhdet_numvin!W67</f>
        <v>979885</v>
      </c>
      <c r="X82" s="138">
        <f>RES_hhdet_numvin!X67</f>
        <v>1049486</v>
      </c>
      <c r="Y82" s="138">
        <f>RES_hhdet_numvin!Y67</f>
        <v>1000014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187090</v>
      </c>
      <c r="K84" s="138">
        <f>RES_hhdet_numvin!K69</f>
        <v>523113</v>
      </c>
      <c r="L84" s="138">
        <f>RES_hhdet_numvin!L69</f>
        <v>702255</v>
      </c>
      <c r="M84" s="138">
        <f>RES_hhdet_numvin!M69</f>
        <v>820312</v>
      </c>
      <c r="N84" s="138">
        <f>RES_hhdet_numvin!N69</f>
        <v>1078097</v>
      </c>
      <c r="O84" s="138">
        <f>RES_hhdet_numvin!O69</f>
        <v>1127207</v>
      </c>
      <c r="P84" s="138">
        <f>RES_hhdet_numvin!P69</f>
        <v>649619</v>
      </c>
      <c r="Q84" s="138">
        <f>RES_hhdet_numvin!Q69</f>
        <v>672853</v>
      </c>
      <c r="R84" s="138">
        <f>RES_hhdet_numvin!R69</f>
        <v>955573</v>
      </c>
      <c r="S84" s="138">
        <f>RES_hhdet_numvin!S69</f>
        <v>1112940</v>
      </c>
      <c r="T84" s="138">
        <f>RES_hhdet_numvin!T69</f>
        <v>1173967</v>
      </c>
      <c r="U84" s="138">
        <f>RES_hhdet_numvin!U69</f>
        <v>1334214</v>
      </c>
      <c r="V84" s="138">
        <f>RES_hhdet_numvin!V69</f>
        <v>1008422</v>
      </c>
      <c r="W84" s="138">
        <f>RES_hhdet_numvin!W69</f>
        <v>807122</v>
      </c>
      <c r="X84" s="138">
        <f>RES_hhdet_numvin!X69</f>
        <v>1056775</v>
      </c>
      <c r="Y84" s="138">
        <f>RES_hhdet_numvin!Y69</f>
        <v>941436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400</v>
      </c>
      <c r="K85" s="138">
        <f>RES_hhdet_numvin!K70</f>
        <v>1627</v>
      </c>
      <c r="L85" s="138">
        <f>RES_hhdet_numvin!L70</f>
        <v>4771</v>
      </c>
      <c r="M85" s="138">
        <f>RES_hhdet_numvin!M70</f>
        <v>143</v>
      </c>
      <c r="N85" s="138">
        <f>RES_hhdet_numvin!N70</f>
        <v>4987</v>
      </c>
      <c r="O85" s="138">
        <f>RES_hhdet_numvin!O70</f>
        <v>5603</v>
      </c>
      <c r="P85" s="138">
        <f>RES_hhdet_numvin!P70</f>
        <v>5271</v>
      </c>
      <c r="Q85" s="138">
        <f>RES_hhdet_numvin!Q70</f>
        <v>4363</v>
      </c>
      <c r="R85" s="138">
        <f>RES_hhdet_numvin!R70</f>
        <v>5939</v>
      </c>
      <c r="S85" s="138">
        <f>RES_hhdet_numvin!S70</f>
        <v>4929</v>
      </c>
      <c r="T85" s="138">
        <f>RES_hhdet_numvin!T70</f>
        <v>5704</v>
      </c>
      <c r="U85" s="138">
        <f>RES_hhdet_numvin!U70</f>
        <v>8187</v>
      </c>
      <c r="V85" s="138">
        <f>RES_hhdet_numvin!V70</f>
        <v>12705</v>
      </c>
      <c r="W85" s="138">
        <f>RES_hhdet_numvin!W70</f>
        <v>61192</v>
      </c>
      <c r="X85" s="138">
        <f>RES_hhdet_numvin!X70</f>
        <v>138127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2899</v>
      </c>
      <c r="S88" s="138">
        <f>RES_hhdet_numvin!S73</f>
        <v>17018</v>
      </c>
      <c r="T88" s="138">
        <f>RES_hhdet_numvin!T73</f>
        <v>64412</v>
      </c>
      <c r="U88" s="138">
        <f>RES_hhdet_numvin!U73</f>
        <v>29975</v>
      </c>
      <c r="V88" s="138">
        <f>RES_hhdet_numvin!V73</f>
        <v>42026</v>
      </c>
      <c r="W88" s="138">
        <f>RES_hhdet_numvin!W73</f>
        <v>0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1908</v>
      </c>
      <c r="S89" s="138">
        <f>RES_hhdet_numvin!S74</f>
        <v>10788</v>
      </c>
      <c r="T89" s="138">
        <f>RES_hhdet_numvin!T74</f>
        <v>30474</v>
      </c>
      <c r="U89" s="138">
        <f>RES_hhdet_numvin!U74</f>
        <v>17466</v>
      </c>
      <c r="V89" s="138">
        <f>RES_hhdet_numvin!V74</f>
        <v>41434</v>
      </c>
      <c r="W89" s="138">
        <f>RES_hhdet_numvin!W74</f>
        <v>0</v>
      </c>
      <c r="X89" s="138">
        <f>RES_hhdet_numvin!X74</f>
        <v>82402</v>
      </c>
      <c r="Y89" s="138">
        <f>RES_hhdet_numvin!Y74</f>
        <v>23626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771343</v>
      </c>
      <c r="S93" s="138">
        <f>RES_hhdet_numvin!S78</f>
        <v>1491675</v>
      </c>
      <c r="T93" s="138">
        <f>RES_hhdet_numvin!T78</f>
        <v>1950944</v>
      </c>
      <c r="U93" s="138">
        <f>RES_hhdet_numvin!U78</f>
        <v>2312515</v>
      </c>
      <c r="V93" s="138">
        <f>RES_hhdet_numvin!V78</f>
        <v>2012982</v>
      </c>
      <c r="W93" s="138">
        <f>RES_hhdet_numvin!W78</f>
        <v>1672832</v>
      </c>
      <c r="X93" s="138">
        <f>RES_hhdet_numvin!X78</f>
        <v>1914993</v>
      </c>
      <c r="Y93" s="138">
        <f>RES_hhdet_numvin!Y78</f>
        <v>1713768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2489</v>
      </c>
      <c r="S94" s="39">
        <f>RES_hhdet_numvin!S79</f>
        <v>10110</v>
      </c>
      <c r="T94" s="39">
        <f>RES_hhdet_numvin!T79</f>
        <v>60533</v>
      </c>
      <c r="U94" s="39">
        <f>RES_hhdet_numvin!U79</f>
        <v>13160</v>
      </c>
      <c r="V94" s="39">
        <f>RES_hhdet_numvin!V79</f>
        <v>96164</v>
      </c>
      <c r="W94" s="39">
        <f>RES_hhdet_numvin!W79</f>
        <v>168228</v>
      </c>
      <c r="X94" s="39">
        <f>RES_hhdet_numvin!X79</f>
        <v>261476</v>
      </c>
      <c r="Y94" s="39">
        <f>RES_hhdet_numvin!Y79</f>
        <v>326159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15484.670644461643</v>
      </c>
      <c r="C98" s="117">
        <f t="shared" si="12"/>
        <v>16264.417524376106</v>
      </c>
      <c r="D98" s="117">
        <f t="shared" si="12"/>
        <v>15840.545694111308</v>
      </c>
      <c r="E98" s="117">
        <f t="shared" si="12"/>
        <v>17954.395506502093</v>
      </c>
      <c r="F98" s="117">
        <f t="shared" si="12"/>
        <v>18681.79173898276</v>
      </c>
      <c r="G98" s="117">
        <f t="shared" si="12"/>
        <v>19378.077969027803</v>
      </c>
      <c r="H98" s="117">
        <f t="shared" si="12"/>
        <v>17536.669507911331</v>
      </c>
      <c r="I98" s="117">
        <f t="shared" si="12"/>
        <v>16308.442018373262</v>
      </c>
      <c r="J98" s="117">
        <f t="shared" si="12"/>
        <v>16436.019277219217</v>
      </c>
      <c r="K98" s="117">
        <f t="shared" si="12"/>
        <v>17250.551623291205</v>
      </c>
      <c r="L98" s="117">
        <f t="shared" si="12"/>
        <v>19078.52750352471</v>
      </c>
      <c r="M98" s="117">
        <f t="shared" si="12"/>
        <v>18356.72194592634</v>
      </c>
      <c r="N98" s="117">
        <f t="shared" si="12"/>
        <v>18534.786680074805</v>
      </c>
      <c r="O98" s="117">
        <f t="shared" si="12"/>
        <v>18452.331515005502</v>
      </c>
      <c r="P98" s="117">
        <f t="shared" si="12"/>
        <v>15449.309622343149</v>
      </c>
      <c r="Q98" s="117">
        <f t="shared" si="12"/>
        <v>17373.089643391722</v>
      </c>
      <c r="R98" s="117">
        <f t="shared" ref="R98:V98" si="13">R99+R102+R104+R113</f>
        <v>17438.022250003953</v>
      </c>
      <c r="S98" s="117">
        <f t="shared" si="13"/>
        <v>17657.949835191823</v>
      </c>
      <c r="T98" s="117">
        <f t="shared" si="13"/>
        <v>16859.204507524868</v>
      </c>
      <c r="U98" s="117">
        <f t="shared" si="13"/>
        <v>16505.897315430604</v>
      </c>
      <c r="V98" s="117">
        <f t="shared" si="13"/>
        <v>16280.060595971008</v>
      </c>
      <c r="W98" s="117">
        <f t="shared" ref="W98:Y98" si="14">W99+W102+W104+W113</f>
        <v>17825.623856915336</v>
      </c>
      <c r="X98" s="117">
        <f t="shared" si="14"/>
        <v>15434.150762085756</v>
      </c>
      <c r="Y98" s="117">
        <f t="shared" si="14"/>
        <v>13294.123434895229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11496.638068556367</v>
      </c>
      <c r="C99" s="122">
        <f t="shared" si="15"/>
        <v>12207.86979129087</v>
      </c>
      <c r="D99" s="122">
        <f t="shared" si="15"/>
        <v>11790.19408615903</v>
      </c>
      <c r="E99" s="122">
        <f t="shared" si="15"/>
        <v>13779.498296353453</v>
      </c>
      <c r="F99" s="122">
        <f t="shared" si="15"/>
        <v>14687.534041712304</v>
      </c>
      <c r="G99" s="122">
        <f t="shared" si="15"/>
        <v>15359.796427874779</v>
      </c>
      <c r="H99" s="122">
        <f t="shared" si="15"/>
        <v>13727.037354959655</v>
      </c>
      <c r="I99" s="122">
        <f t="shared" si="15"/>
        <v>12984.952057194636</v>
      </c>
      <c r="J99" s="122">
        <f t="shared" si="15"/>
        <v>13405.513709656901</v>
      </c>
      <c r="K99" s="122">
        <f t="shared" si="15"/>
        <v>14047.521782732832</v>
      </c>
      <c r="L99" s="122">
        <f t="shared" si="15"/>
        <v>15568.198522610492</v>
      </c>
      <c r="M99" s="122">
        <f t="shared" si="15"/>
        <v>14756.523292675725</v>
      </c>
      <c r="N99" s="122">
        <f t="shared" si="15"/>
        <v>15086.473820886491</v>
      </c>
      <c r="O99" s="122">
        <f t="shared" si="15"/>
        <v>15080.342100945389</v>
      </c>
      <c r="P99" s="122">
        <f t="shared" si="15"/>
        <v>12279.817274021838</v>
      </c>
      <c r="Q99" s="122">
        <f t="shared" si="15"/>
        <v>14128.815366528635</v>
      </c>
      <c r="R99" s="122">
        <f t="shared" ref="R99:V99" si="16">SUM(R100:R101)</f>
        <v>14168.457758076753</v>
      </c>
      <c r="S99" s="122">
        <f t="shared" si="16"/>
        <v>14266.365651607304</v>
      </c>
      <c r="T99" s="122">
        <f t="shared" si="16"/>
        <v>13525.588388182494</v>
      </c>
      <c r="U99" s="122">
        <f t="shared" si="16"/>
        <v>13176.267138941708</v>
      </c>
      <c r="V99" s="122">
        <f t="shared" si="16"/>
        <v>12953.834568968385</v>
      </c>
      <c r="W99" s="122">
        <f t="shared" ref="W99:Y99" si="17">SUM(W100:W101)</f>
        <v>14918.56123128135</v>
      </c>
      <c r="X99" s="122">
        <f t="shared" si="17"/>
        <v>13147.029003777172</v>
      </c>
      <c r="Y99" s="122">
        <f t="shared" si="17"/>
        <v>11226.729484494253</v>
      </c>
      <c r="DA99" s="130" t="s">
        <v>1629</v>
      </c>
    </row>
    <row r="100" spans="1:105" ht="12" customHeight="1" x14ac:dyDescent="0.25">
      <c r="A100" s="97" t="s">
        <v>212</v>
      </c>
      <c r="B100" s="98">
        <v>11353.77358024507</v>
      </c>
      <c r="C100" s="98">
        <v>12059.110444483624</v>
      </c>
      <c r="D100" s="98">
        <v>11647.135065466009</v>
      </c>
      <c r="E100" s="98">
        <v>13627.028749829826</v>
      </c>
      <c r="F100" s="98">
        <v>14513.736297363392</v>
      </c>
      <c r="G100" s="98">
        <v>15178.994834833758</v>
      </c>
      <c r="H100" s="98">
        <v>13569.192739923314</v>
      </c>
      <c r="I100" s="98">
        <v>12839.347012831389</v>
      </c>
      <c r="J100" s="98">
        <v>13259.692028554015</v>
      </c>
      <c r="K100" s="98">
        <v>13894.667033915881</v>
      </c>
      <c r="L100" s="98">
        <v>15390.620765421512</v>
      </c>
      <c r="M100" s="98">
        <v>14584.47277608615</v>
      </c>
      <c r="N100" s="98">
        <v>14918.490601271533</v>
      </c>
      <c r="O100" s="98">
        <v>14897.402971080695</v>
      </c>
      <c r="P100" s="98">
        <v>12125.540477235336</v>
      </c>
      <c r="Q100" s="98">
        <v>13966.812245807329</v>
      </c>
      <c r="R100" s="98">
        <v>14003.497299231502</v>
      </c>
      <c r="S100" s="98">
        <v>14097.686581117137</v>
      </c>
      <c r="T100" s="98">
        <v>13363.349006352868</v>
      </c>
      <c r="U100" s="98">
        <v>13013.198420631375</v>
      </c>
      <c r="V100" s="98">
        <v>12790.80153326943</v>
      </c>
      <c r="W100" s="98">
        <v>14675.031851382142</v>
      </c>
      <c r="X100" s="98">
        <v>12919.703777566523</v>
      </c>
      <c r="Y100" s="98">
        <v>11037.839650532116</v>
      </c>
      <c r="DA100" s="63" t="s">
        <v>1630</v>
      </c>
    </row>
    <row r="101" spans="1:105" ht="12" customHeight="1" x14ac:dyDescent="0.25">
      <c r="A101" s="97" t="s">
        <v>53</v>
      </c>
      <c r="B101" s="98">
        <v>142.86448831129672</v>
      </c>
      <c r="C101" s="98">
        <v>148.75934680724686</v>
      </c>
      <c r="D101" s="98">
        <v>143.0590206930209</v>
      </c>
      <c r="E101" s="98">
        <v>152.46954652362777</v>
      </c>
      <c r="F101" s="98">
        <v>173.79774434891289</v>
      </c>
      <c r="G101" s="98">
        <v>180.80159304102102</v>
      </c>
      <c r="H101" s="98">
        <v>157.84461503634205</v>
      </c>
      <c r="I101" s="98">
        <v>145.60504436324712</v>
      </c>
      <c r="J101" s="98">
        <v>145.82168110288768</v>
      </c>
      <c r="K101" s="98">
        <v>152.85474881695089</v>
      </c>
      <c r="L101" s="98">
        <v>177.57775718897975</v>
      </c>
      <c r="M101" s="98">
        <v>172.05051658957549</v>
      </c>
      <c r="N101" s="98">
        <v>167.98321961495861</v>
      </c>
      <c r="O101" s="98">
        <v>182.93912986469289</v>
      </c>
      <c r="P101" s="98">
        <v>154.27679678650168</v>
      </c>
      <c r="Q101" s="98">
        <v>162.00312072130654</v>
      </c>
      <c r="R101" s="98">
        <v>164.96045884525171</v>
      </c>
      <c r="S101" s="98">
        <v>168.67907049016719</v>
      </c>
      <c r="T101" s="98">
        <v>162.23938182962669</v>
      </c>
      <c r="U101" s="98">
        <v>163.06871831033192</v>
      </c>
      <c r="V101" s="98">
        <v>163.03303569895411</v>
      </c>
      <c r="W101" s="98">
        <v>243.52937989920781</v>
      </c>
      <c r="X101" s="98">
        <v>227.32522621064859</v>
      </c>
      <c r="Y101" s="98">
        <v>188.88983396213808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39.02074717055882</v>
      </c>
      <c r="C102" s="122">
        <f t="shared" si="18"/>
        <v>49.100247533464355</v>
      </c>
      <c r="D102" s="122">
        <f t="shared" si="18"/>
        <v>42.280143145603326</v>
      </c>
      <c r="E102" s="122">
        <f t="shared" si="18"/>
        <v>140.34325390406241</v>
      </c>
      <c r="F102" s="122">
        <f t="shared" si="18"/>
        <v>60.312238487490788</v>
      </c>
      <c r="G102" s="122">
        <f t="shared" si="18"/>
        <v>62.961226476464532</v>
      </c>
      <c r="H102" s="122">
        <f t="shared" si="18"/>
        <v>80.512990637259733</v>
      </c>
      <c r="I102" s="122">
        <f t="shared" si="18"/>
        <v>73.065085803851517</v>
      </c>
      <c r="J102" s="122">
        <f t="shared" si="18"/>
        <v>96.137326406271043</v>
      </c>
      <c r="K102" s="122">
        <f t="shared" si="18"/>
        <v>110.53821337733581</v>
      </c>
      <c r="L102" s="122">
        <f t="shared" si="18"/>
        <v>88.483618240652874</v>
      </c>
      <c r="M102" s="122">
        <f t="shared" si="18"/>
        <v>99.588264987016004</v>
      </c>
      <c r="N102" s="122">
        <f t="shared" si="18"/>
        <v>165.37271887072998</v>
      </c>
      <c r="O102" s="122">
        <f t="shared" si="18"/>
        <v>102.82488788908842</v>
      </c>
      <c r="P102" s="122">
        <f t="shared" si="18"/>
        <v>78.332368634927334</v>
      </c>
      <c r="Q102" s="122">
        <f t="shared" si="18"/>
        <v>162.77628351470338</v>
      </c>
      <c r="R102" s="122">
        <f t="shared" si="18"/>
        <v>112.44047384559853</v>
      </c>
      <c r="S102" s="122">
        <f t="shared" si="18"/>
        <v>163.0651777686457</v>
      </c>
      <c r="T102" s="122">
        <f t="shared" si="18"/>
        <v>124.35703162754969</v>
      </c>
      <c r="U102" s="122">
        <f t="shared" si="18"/>
        <v>151.40599700093739</v>
      </c>
      <c r="V102" s="122">
        <f t="shared" si="18"/>
        <v>115.7084079860561</v>
      </c>
      <c r="W102" s="122">
        <f t="shared" si="18"/>
        <v>110.44465983931714</v>
      </c>
      <c r="X102" s="122">
        <f t="shared" si="18"/>
        <v>165.35209809782978</v>
      </c>
      <c r="Y102" s="122">
        <f t="shared" si="18"/>
        <v>144.36129655769565</v>
      </c>
      <c r="DA102" s="130" t="s">
        <v>1632</v>
      </c>
    </row>
    <row r="103" spans="1:105" ht="12" customHeight="1" x14ac:dyDescent="0.25">
      <c r="A103" s="97" t="s">
        <v>53</v>
      </c>
      <c r="B103" s="98">
        <v>39.02074717055882</v>
      </c>
      <c r="C103" s="98">
        <v>49.100247533464355</v>
      </c>
      <c r="D103" s="98">
        <v>42.280143145603326</v>
      </c>
      <c r="E103" s="98">
        <v>140.34325390406241</v>
      </c>
      <c r="F103" s="98">
        <v>60.312238487490788</v>
      </c>
      <c r="G103" s="98">
        <v>62.961226476464532</v>
      </c>
      <c r="H103" s="98">
        <v>80.512990637259733</v>
      </c>
      <c r="I103" s="98">
        <v>73.065085803851517</v>
      </c>
      <c r="J103" s="98">
        <v>96.137326406271043</v>
      </c>
      <c r="K103" s="98">
        <v>110.53821337733581</v>
      </c>
      <c r="L103" s="98">
        <v>88.483618240652874</v>
      </c>
      <c r="M103" s="98">
        <v>99.588264987016004</v>
      </c>
      <c r="N103" s="98">
        <v>165.37271887072998</v>
      </c>
      <c r="O103" s="98">
        <v>102.82488788908842</v>
      </c>
      <c r="P103" s="98">
        <v>78.332368634927334</v>
      </c>
      <c r="Q103" s="98">
        <v>162.77628351470338</v>
      </c>
      <c r="R103" s="98">
        <v>112.44047384559853</v>
      </c>
      <c r="S103" s="98">
        <v>163.0651777686457</v>
      </c>
      <c r="T103" s="98">
        <v>124.35703162754969</v>
      </c>
      <c r="U103" s="98">
        <v>151.40599700093739</v>
      </c>
      <c r="V103" s="98">
        <v>115.7084079860561</v>
      </c>
      <c r="W103" s="98">
        <v>110.44465983931714</v>
      </c>
      <c r="X103" s="98">
        <v>165.35209809782978</v>
      </c>
      <c r="Y103" s="98">
        <v>144.36129655769565</v>
      </c>
      <c r="DA103" s="63" t="s">
        <v>1633</v>
      </c>
    </row>
    <row r="104" spans="1:105" ht="12" customHeight="1" x14ac:dyDescent="0.25">
      <c r="A104" s="121" t="s">
        <v>55</v>
      </c>
      <c r="B104" s="122">
        <v>2705.3615804182414</v>
      </c>
      <c r="C104" s="122">
        <v>2750.1944195600004</v>
      </c>
      <c r="D104" s="122">
        <v>2742.1119166596563</v>
      </c>
      <c r="E104" s="122">
        <v>2771.4481866146384</v>
      </c>
      <c r="F104" s="122">
        <v>2658.7165682722107</v>
      </c>
      <c r="G104" s="122">
        <v>2671.0689645056941</v>
      </c>
      <c r="H104" s="122">
        <v>2523.0556122446328</v>
      </c>
      <c r="I104" s="122">
        <v>2261.6996953203779</v>
      </c>
      <c r="J104" s="122">
        <v>2044.3720759184835</v>
      </c>
      <c r="K104" s="122">
        <v>2147.9706136279819</v>
      </c>
      <c r="L104" s="122">
        <v>2444.3457590336889</v>
      </c>
      <c r="M104" s="122">
        <v>2458.6091500387183</v>
      </c>
      <c r="N104" s="122">
        <v>2448.1189267635482</v>
      </c>
      <c r="O104" s="122">
        <v>2346.5532793479615</v>
      </c>
      <c r="P104" s="122">
        <v>2259.6406888832712</v>
      </c>
      <c r="Q104" s="122">
        <v>2207.6730639835323</v>
      </c>
      <c r="R104" s="122">
        <v>2250.9187002827848</v>
      </c>
      <c r="S104" s="122">
        <v>2200.7492913584242</v>
      </c>
      <c r="T104" s="122">
        <v>2191.7281855377541</v>
      </c>
      <c r="U104" s="122">
        <v>2135.0641596980777</v>
      </c>
      <c r="V104" s="122">
        <v>2104.0879908411343</v>
      </c>
      <c r="W104" s="122">
        <v>1772.618365922985</v>
      </c>
      <c r="X104" s="122">
        <v>1308.3524939265073</v>
      </c>
      <c r="Y104" s="122">
        <v>1196.6779343391511</v>
      </c>
      <c r="DA104" s="130" t="s">
        <v>1634</v>
      </c>
    </row>
    <row r="105" spans="1:105" ht="12" customHeight="1" x14ac:dyDescent="0.25">
      <c r="A105" s="97" t="s">
        <v>134</v>
      </c>
      <c r="B105" s="98">
        <v>2407.2811691196375</v>
      </c>
      <c r="C105" s="98">
        <v>2467.036388794721</v>
      </c>
      <c r="D105" s="98">
        <v>2433.3424096545855</v>
      </c>
      <c r="E105" s="98">
        <v>2442.2705623121196</v>
      </c>
      <c r="F105" s="98">
        <v>2245.7443028702687</v>
      </c>
      <c r="G105" s="98">
        <v>2338.1766348563588</v>
      </c>
      <c r="H105" s="98">
        <v>2286.9925103607497</v>
      </c>
      <c r="I105" s="98">
        <v>2142.2108358113705</v>
      </c>
      <c r="J105" s="98">
        <v>1912.9070299999378</v>
      </c>
      <c r="K105" s="98">
        <v>2026.5843906403511</v>
      </c>
      <c r="L105" s="98">
        <v>2351.8990336544834</v>
      </c>
      <c r="M105" s="98">
        <v>2366.795346843724</v>
      </c>
      <c r="N105" s="98">
        <v>2374.0432514659169</v>
      </c>
      <c r="O105" s="98">
        <v>2272.6987396294389</v>
      </c>
      <c r="P105" s="98">
        <v>2207.3380276831508</v>
      </c>
      <c r="Q105" s="98">
        <v>2159.6206341165562</v>
      </c>
      <c r="R105" s="98">
        <v>2202.2680746395622</v>
      </c>
      <c r="S105" s="98">
        <v>2152.5211305063285</v>
      </c>
      <c r="T105" s="98">
        <v>2138.4079485013876</v>
      </c>
      <c r="U105" s="98">
        <v>2088.4802820504265</v>
      </c>
      <c r="V105" s="98">
        <v>2055.6845817956369</v>
      </c>
      <c r="W105" s="98">
        <v>1728.7115803630118</v>
      </c>
      <c r="X105" s="98">
        <v>1265.6899471749098</v>
      </c>
      <c r="Y105" s="98">
        <v>1152.3742205236672</v>
      </c>
      <c r="DA105" s="63" t="s">
        <v>1635</v>
      </c>
    </row>
    <row r="106" spans="1:105" ht="12" customHeight="1" x14ac:dyDescent="0.25">
      <c r="A106" s="97" t="s">
        <v>133</v>
      </c>
      <c r="B106" s="98">
        <v>0.26159318128088005</v>
      </c>
      <c r="C106" s="98">
        <v>0.30233020627380447</v>
      </c>
      <c r="D106" s="98">
        <v>0.32136069382842869</v>
      </c>
      <c r="E106" s="98">
        <v>0.38661902000493348</v>
      </c>
      <c r="F106" s="98">
        <v>0.35935839319292273</v>
      </c>
      <c r="G106" s="98">
        <v>0.58124180048767271</v>
      </c>
      <c r="H106" s="98">
        <v>0.72098164909583073</v>
      </c>
      <c r="I106" s="98">
        <v>1.0526466568234056</v>
      </c>
      <c r="J106" s="98">
        <v>1.219401212356612</v>
      </c>
      <c r="K106" s="98">
        <v>1.7147499089486082</v>
      </c>
      <c r="L106" s="98">
        <v>3.2106353356252888</v>
      </c>
      <c r="M106" s="98">
        <v>3.2594284713147541</v>
      </c>
      <c r="N106" s="98">
        <v>4.014737965298222</v>
      </c>
      <c r="O106" s="98">
        <v>4.5324099480811393</v>
      </c>
      <c r="P106" s="98">
        <v>5.1491327483068678</v>
      </c>
      <c r="Q106" s="98">
        <v>5.2875387362482655</v>
      </c>
      <c r="R106" s="98">
        <v>5.9057952427785567</v>
      </c>
      <c r="S106" s="98">
        <v>6.1898339231822064</v>
      </c>
      <c r="T106" s="98">
        <v>6.5227398489351041</v>
      </c>
      <c r="U106" s="98">
        <v>6.9751175229828632</v>
      </c>
      <c r="V106" s="98">
        <v>8.0163235326622377</v>
      </c>
      <c r="W106" s="98">
        <v>12.251868578051656</v>
      </c>
      <c r="X106" s="98">
        <v>17.693446116872117</v>
      </c>
      <c r="Y106" s="98">
        <v>16.864199574506785</v>
      </c>
      <c r="DA106" s="63" t="s">
        <v>1636</v>
      </c>
    </row>
    <row r="107" spans="1:105" ht="12" customHeight="1" x14ac:dyDescent="0.25">
      <c r="A107" s="100" t="s">
        <v>212</v>
      </c>
      <c r="B107" s="101">
        <v>7.8326629905684092E-2</v>
      </c>
      <c r="C107" s="101">
        <v>7.9048236014779866E-2</v>
      </c>
      <c r="D107" s="101">
        <v>9.5543585938011447E-2</v>
      </c>
      <c r="E107" s="101">
        <v>9.6782066486367266E-2</v>
      </c>
      <c r="F107" s="101">
        <v>0.10827600561633227</v>
      </c>
      <c r="G107" s="101">
        <v>0.14587326802978567</v>
      </c>
      <c r="H107" s="101">
        <v>0.1748558624256315</v>
      </c>
      <c r="I107" s="101">
        <v>0.2341218496656586</v>
      </c>
      <c r="J107" s="101">
        <v>0.33017309783400717</v>
      </c>
      <c r="K107" s="101">
        <v>0.37288616368715888</v>
      </c>
      <c r="L107" s="101">
        <v>0.66484444452565139</v>
      </c>
      <c r="M107" s="101">
        <v>0.81650484497415121</v>
      </c>
      <c r="N107" s="101">
        <v>0.74240662361208976</v>
      </c>
      <c r="O107" s="101">
        <v>0.78504096248068533</v>
      </c>
      <c r="P107" s="101">
        <v>1.4211310468423475</v>
      </c>
      <c r="Q107" s="101">
        <v>0.96858296099098129</v>
      </c>
      <c r="R107" s="101">
        <v>1.0267969290757286</v>
      </c>
      <c r="S107" s="101">
        <v>1.1530844916233096</v>
      </c>
      <c r="T107" s="101">
        <v>1.1073616132948054</v>
      </c>
      <c r="U107" s="101">
        <v>1.3567776913791227</v>
      </c>
      <c r="V107" s="101">
        <v>1.685698767672932</v>
      </c>
      <c r="W107" s="101">
        <v>3.2785290890658185</v>
      </c>
      <c r="X107" s="101">
        <v>2.3155550244311969</v>
      </c>
      <c r="Y107" s="101">
        <v>4.1723450819789552</v>
      </c>
      <c r="DA107" s="131" t="s">
        <v>1637</v>
      </c>
    </row>
    <row r="108" spans="1:105" ht="12" customHeight="1" x14ac:dyDescent="0.25">
      <c r="A108" s="103" t="s">
        <v>52</v>
      </c>
      <c r="B108" s="104">
        <v>0.18326655137519599</v>
      </c>
      <c r="C108" s="104">
        <v>0.22328197025902463</v>
      </c>
      <c r="D108" s="104">
        <v>0.22581710789041723</v>
      </c>
      <c r="E108" s="104">
        <v>0.2898369535185662</v>
      </c>
      <c r="F108" s="104">
        <v>0.25108238757659046</v>
      </c>
      <c r="G108" s="104">
        <v>0.43536853245788698</v>
      </c>
      <c r="H108" s="104">
        <v>0.54612578667019929</v>
      </c>
      <c r="I108" s="104">
        <v>0.81852480715774711</v>
      </c>
      <c r="J108" s="104">
        <v>0.88922811452260486</v>
      </c>
      <c r="K108" s="104">
        <v>1.3418637452614492</v>
      </c>
      <c r="L108" s="104">
        <v>2.5457908910996374</v>
      </c>
      <c r="M108" s="104">
        <v>2.4429236263406029</v>
      </c>
      <c r="N108" s="104">
        <v>3.2723313416861322</v>
      </c>
      <c r="O108" s="104">
        <v>3.747368985600454</v>
      </c>
      <c r="P108" s="104">
        <v>3.7280017014645201</v>
      </c>
      <c r="Q108" s="104">
        <v>4.318955775257284</v>
      </c>
      <c r="R108" s="104">
        <v>4.8789983137028283</v>
      </c>
      <c r="S108" s="104">
        <v>5.0367494315588965</v>
      </c>
      <c r="T108" s="104">
        <v>5.4153782356402989</v>
      </c>
      <c r="U108" s="104">
        <v>5.6183398316037403</v>
      </c>
      <c r="V108" s="104">
        <v>6.3306247649893059</v>
      </c>
      <c r="W108" s="104">
        <v>8.9733394889858378</v>
      </c>
      <c r="X108" s="104">
        <v>15.377891092440919</v>
      </c>
      <c r="Y108" s="104">
        <v>12.691854492527829</v>
      </c>
      <c r="DA108" s="132" t="s">
        <v>1638</v>
      </c>
    </row>
    <row r="109" spans="1:105" ht="12" customHeight="1" x14ac:dyDescent="0.25">
      <c r="A109" s="106" t="s">
        <v>122</v>
      </c>
      <c r="B109" s="101">
        <v>294.09742226660262</v>
      </c>
      <c r="C109" s="101">
        <v>279.09034057238961</v>
      </c>
      <c r="D109" s="101">
        <v>303.80051283017815</v>
      </c>
      <c r="E109" s="101">
        <v>322.95916955307354</v>
      </c>
      <c r="F109" s="101">
        <v>404.34031520672846</v>
      </c>
      <c r="G109" s="101">
        <v>325.33042362790917</v>
      </c>
      <c r="H109" s="101">
        <v>229.93543386395928</v>
      </c>
      <c r="I109" s="101">
        <v>115.72734353471525</v>
      </c>
      <c r="J109" s="101">
        <v>122.92379944012333</v>
      </c>
      <c r="K109" s="101">
        <v>112.19045357850736</v>
      </c>
      <c r="L109" s="101">
        <v>82.235338980112147</v>
      </c>
      <c r="M109" s="101">
        <v>79.867385491957663</v>
      </c>
      <c r="N109" s="101">
        <v>59.179539734586641</v>
      </c>
      <c r="O109" s="101">
        <v>58.495989264505646</v>
      </c>
      <c r="P109" s="101">
        <v>40.538242188087779</v>
      </c>
      <c r="Q109" s="101">
        <v>36.869443932929357</v>
      </c>
      <c r="R109" s="101">
        <v>36.566621275223866</v>
      </c>
      <c r="S109" s="101">
        <v>34.714545693293978</v>
      </c>
      <c r="T109" s="101">
        <v>36.723349513048944</v>
      </c>
      <c r="U109" s="101">
        <v>29.121330692584493</v>
      </c>
      <c r="V109" s="101">
        <v>27.0190500860406</v>
      </c>
      <c r="W109" s="101">
        <v>20.872493296893275</v>
      </c>
      <c r="X109" s="101">
        <v>13.182087672211422</v>
      </c>
      <c r="Y109" s="101">
        <v>13.310054127569515</v>
      </c>
      <c r="DA109" s="131" t="s">
        <v>1639</v>
      </c>
    </row>
    <row r="110" spans="1:105" ht="12" customHeight="1" x14ac:dyDescent="0.25">
      <c r="A110" s="107" t="s">
        <v>121</v>
      </c>
      <c r="B110" s="104">
        <v>3.7213958507206497</v>
      </c>
      <c r="C110" s="104">
        <v>3.7653599866158123</v>
      </c>
      <c r="D110" s="104">
        <v>4.647633481064144</v>
      </c>
      <c r="E110" s="104">
        <v>5.8318357294400673</v>
      </c>
      <c r="F110" s="104">
        <v>8.2725918020205746</v>
      </c>
      <c r="G110" s="104">
        <v>6.9806642209387952</v>
      </c>
      <c r="H110" s="104">
        <v>5.4066863708281696</v>
      </c>
      <c r="I110" s="104">
        <v>2.7088693174689098</v>
      </c>
      <c r="J110" s="104">
        <v>7.3218452660656865</v>
      </c>
      <c r="K110" s="104">
        <v>7.4810195001751794</v>
      </c>
      <c r="L110" s="104">
        <v>7.0007510634681545</v>
      </c>
      <c r="M110" s="104">
        <v>8.6869892317221815</v>
      </c>
      <c r="N110" s="104">
        <v>10.881397597746258</v>
      </c>
      <c r="O110" s="104">
        <v>10.826140505935667</v>
      </c>
      <c r="P110" s="104">
        <v>6.6152862637259826</v>
      </c>
      <c r="Q110" s="104">
        <v>5.8954471977986858</v>
      </c>
      <c r="R110" s="104">
        <v>6.1782091252201026</v>
      </c>
      <c r="S110" s="104">
        <v>7.3237812356196805</v>
      </c>
      <c r="T110" s="104">
        <v>10.074147674382502</v>
      </c>
      <c r="U110" s="104">
        <v>10.487429432083498</v>
      </c>
      <c r="V110" s="104">
        <v>13.368035426794535</v>
      </c>
      <c r="W110" s="104">
        <v>10.782423685028235</v>
      </c>
      <c r="X110" s="104">
        <v>11.787012962514142</v>
      </c>
      <c r="Y110" s="104">
        <v>14.129460113407513</v>
      </c>
      <c r="DA110" s="132" t="s">
        <v>1640</v>
      </c>
    </row>
    <row r="111" spans="1:105" ht="12" customHeight="1" x14ac:dyDescent="0.25">
      <c r="A111" s="108" t="s">
        <v>53</v>
      </c>
      <c r="B111" s="98">
        <v>0.97214323155862792</v>
      </c>
      <c r="C111" s="98">
        <v>0.86107645710702041</v>
      </c>
      <c r="D111" s="98">
        <v>1.2193403615498504</v>
      </c>
      <c r="E111" s="98">
        <v>1.2896209085017345</v>
      </c>
      <c r="F111" s="98">
        <v>2.2200566181917196</v>
      </c>
      <c r="G111" s="98">
        <v>1.585269507442971</v>
      </c>
      <c r="H111" s="98">
        <v>1.1965690179817929</v>
      </c>
      <c r="I111" s="98">
        <v>0.55842013884515296</v>
      </c>
      <c r="J111" s="98">
        <v>1.8683700610892218</v>
      </c>
      <c r="K111" s="98">
        <v>1.5378939294623553</v>
      </c>
      <c r="L111" s="98">
        <v>1.3718274302194058</v>
      </c>
      <c r="M111" s="98">
        <v>2.0853851050742005</v>
      </c>
      <c r="N111" s="98">
        <v>1.9152109070779204</v>
      </c>
      <c r="O111" s="98">
        <v>1.7973406986782636</v>
      </c>
      <c r="P111" s="98">
        <v>1.7934666431433774</v>
      </c>
      <c r="Q111" s="98">
        <v>1.0635523193471552</v>
      </c>
      <c r="R111" s="98">
        <v>1.059365682242617</v>
      </c>
      <c r="S111" s="98">
        <v>1.3488036092414029</v>
      </c>
      <c r="T111" s="98">
        <v>1.6525178986084597</v>
      </c>
      <c r="U111" s="98">
        <v>2.0055705758219537</v>
      </c>
      <c r="V111" s="98">
        <v>2.7837036902820134</v>
      </c>
      <c r="W111" s="98">
        <v>2.6715215881575811</v>
      </c>
      <c r="X111" s="98">
        <v>0.14198655391201981</v>
      </c>
      <c r="Y111" s="98">
        <v>3.0207408518765537</v>
      </c>
      <c r="DA111" s="63" t="s">
        <v>1641</v>
      </c>
    </row>
    <row r="112" spans="1:105" ht="12" customHeight="1" x14ac:dyDescent="0.25">
      <c r="A112" s="108" t="s">
        <v>52</v>
      </c>
      <c r="B112" s="98">
        <v>2.7492526191620219</v>
      </c>
      <c r="C112" s="98">
        <v>2.9042835295087919</v>
      </c>
      <c r="D112" s="98">
        <v>3.4282931195142936</v>
      </c>
      <c r="E112" s="98">
        <v>4.5422148209383328</v>
      </c>
      <c r="F112" s="98">
        <v>6.052535183828855</v>
      </c>
      <c r="G112" s="98">
        <v>5.3953947134958247</v>
      </c>
      <c r="H112" s="98">
        <v>4.2101173528463764</v>
      </c>
      <c r="I112" s="98">
        <v>2.1504491786237567</v>
      </c>
      <c r="J112" s="98">
        <v>5.4534752049764652</v>
      </c>
      <c r="K112" s="98">
        <v>5.9431255707128239</v>
      </c>
      <c r="L112" s="98">
        <v>5.6289236332487489</v>
      </c>
      <c r="M112" s="98">
        <v>6.601604126647981</v>
      </c>
      <c r="N112" s="98">
        <v>8.9661866906683372</v>
      </c>
      <c r="O112" s="98">
        <v>9.0287998072574034</v>
      </c>
      <c r="P112" s="98">
        <v>4.8218196205826054</v>
      </c>
      <c r="Q112" s="98">
        <v>4.8318948784515303</v>
      </c>
      <c r="R112" s="98">
        <v>5.1188434429774858</v>
      </c>
      <c r="S112" s="98">
        <v>5.9749776263782772</v>
      </c>
      <c r="T112" s="98">
        <v>8.4216297757740417</v>
      </c>
      <c r="U112" s="98">
        <v>8.4818588562615442</v>
      </c>
      <c r="V112" s="98">
        <v>10.584331736512521</v>
      </c>
      <c r="W112" s="98">
        <v>8.1109020968706531</v>
      </c>
      <c r="X112" s="98">
        <v>11.645026408602122</v>
      </c>
      <c r="Y112" s="98">
        <v>11.108719261530959</v>
      </c>
      <c r="DA112" s="63" t="s">
        <v>1642</v>
      </c>
    </row>
    <row r="113" spans="1:105" ht="12" customHeight="1" x14ac:dyDescent="0.25">
      <c r="A113" s="121" t="s">
        <v>54</v>
      </c>
      <c r="B113" s="122">
        <v>1243.6502483164766</v>
      </c>
      <c r="C113" s="122">
        <v>1257.2530659917704</v>
      </c>
      <c r="D113" s="122">
        <v>1265.9595481470189</v>
      </c>
      <c r="E113" s="122">
        <v>1263.1057696299399</v>
      </c>
      <c r="F113" s="122">
        <v>1275.2288905107534</v>
      </c>
      <c r="G113" s="122">
        <v>1284.2513501708656</v>
      </c>
      <c r="H113" s="122">
        <v>1206.0635500697829</v>
      </c>
      <c r="I113" s="122">
        <v>988.72518005439656</v>
      </c>
      <c r="J113" s="122">
        <v>889.99616523755913</v>
      </c>
      <c r="K113" s="122">
        <v>944.52101355305354</v>
      </c>
      <c r="L113" s="122">
        <v>977.4996036398752</v>
      </c>
      <c r="M113" s="122">
        <v>1042.0012382248785</v>
      </c>
      <c r="N113" s="122">
        <v>834.82121355403365</v>
      </c>
      <c r="O113" s="122">
        <v>922.61124682306229</v>
      </c>
      <c r="P113" s="122">
        <v>831.51929080311243</v>
      </c>
      <c r="Q113" s="122">
        <v>873.82492936485176</v>
      </c>
      <c r="R113" s="122">
        <v>906.20531779881685</v>
      </c>
      <c r="S113" s="122">
        <v>1027.769714457447</v>
      </c>
      <c r="T113" s="122">
        <v>1017.5309021770701</v>
      </c>
      <c r="U113" s="122">
        <v>1043.1600197898797</v>
      </c>
      <c r="V113" s="122">
        <v>1106.429628175433</v>
      </c>
      <c r="W113" s="122">
        <v>1023.9995998716834</v>
      </c>
      <c r="X113" s="122">
        <v>813.41716628424479</v>
      </c>
      <c r="Y113" s="122">
        <v>726.35471950412898</v>
      </c>
      <c r="DA113" s="130" t="s">
        <v>1643</v>
      </c>
    </row>
    <row r="114" spans="1:105" ht="12" customHeight="1" x14ac:dyDescent="0.25">
      <c r="A114" s="97" t="s">
        <v>175</v>
      </c>
      <c r="B114" s="98">
        <v>1213.6519626984214</v>
      </c>
      <c r="C114" s="98">
        <v>1220.1627685286303</v>
      </c>
      <c r="D114" s="98">
        <v>1220.3083226520166</v>
      </c>
      <c r="E114" s="98">
        <v>1203.411300460529</v>
      </c>
      <c r="F114" s="98">
        <v>1177.2984840358781</v>
      </c>
      <c r="G114" s="98">
        <v>1228.4694154253423</v>
      </c>
      <c r="H114" s="98">
        <v>1160.5573487116255</v>
      </c>
      <c r="I114" s="98">
        <v>960.27595728057781</v>
      </c>
      <c r="J114" s="98">
        <v>841.81711400599136</v>
      </c>
      <c r="K114" s="98">
        <v>899.07646314077522</v>
      </c>
      <c r="L114" s="98">
        <v>954.40778984146584</v>
      </c>
      <c r="M114" s="98">
        <v>1037.5542372294562</v>
      </c>
      <c r="N114" s="98">
        <v>823.27576127522809</v>
      </c>
      <c r="O114" s="98">
        <v>902.20009269539094</v>
      </c>
      <c r="P114" s="98">
        <v>816.53871313181878</v>
      </c>
      <c r="Q114" s="98">
        <v>858.15313728709998</v>
      </c>
      <c r="R114" s="98">
        <v>890.67128577768347</v>
      </c>
      <c r="S114" s="98">
        <v>1009.2502958883651</v>
      </c>
      <c r="T114" s="98">
        <v>996.52631121944546</v>
      </c>
      <c r="U114" s="98">
        <v>1023.6098334703256</v>
      </c>
      <c r="V114" s="98">
        <v>1084.4248327708585</v>
      </c>
      <c r="W114" s="98">
        <v>999.84785859828298</v>
      </c>
      <c r="X114" s="98">
        <v>788.18934448175241</v>
      </c>
      <c r="Y114" s="98">
        <v>690.17337113652115</v>
      </c>
      <c r="DA114" s="63" t="s">
        <v>1644</v>
      </c>
    </row>
    <row r="115" spans="1:105" ht="12" customHeight="1" x14ac:dyDescent="0.25">
      <c r="A115" s="109" t="s">
        <v>120</v>
      </c>
      <c r="B115" s="33">
        <v>29.998285618055128</v>
      </c>
      <c r="C115" s="33">
        <v>37.09029746314004</v>
      </c>
      <c r="D115" s="33">
        <v>45.651225495002407</v>
      </c>
      <c r="E115" s="33">
        <v>59.694469169410844</v>
      </c>
      <c r="F115" s="33">
        <v>97.930406474875213</v>
      </c>
      <c r="G115" s="33">
        <v>55.78193474552328</v>
      </c>
      <c r="H115" s="33">
        <v>45.506201358157448</v>
      </c>
      <c r="I115" s="33">
        <v>28.4492227738187</v>
      </c>
      <c r="J115" s="33">
        <v>48.179051231567783</v>
      </c>
      <c r="K115" s="33">
        <v>45.444550412278282</v>
      </c>
      <c r="L115" s="33">
        <v>23.091813798409337</v>
      </c>
      <c r="M115" s="33">
        <v>4.4470009954223553</v>
      </c>
      <c r="N115" s="33">
        <v>11.545452278805595</v>
      </c>
      <c r="O115" s="33">
        <v>20.411154127671388</v>
      </c>
      <c r="P115" s="33">
        <v>14.980577671293602</v>
      </c>
      <c r="Q115" s="33">
        <v>15.671792077751732</v>
      </c>
      <c r="R115" s="33">
        <v>15.534032021133431</v>
      </c>
      <c r="S115" s="33">
        <v>18.519418569081743</v>
      </c>
      <c r="T115" s="33">
        <v>21.004590957624576</v>
      </c>
      <c r="U115" s="33">
        <v>19.550186319554083</v>
      </c>
      <c r="V115" s="33">
        <v>22.004795404574537</v>
      </c>
      <c r="W115" s="33">
        <v>24.151741273400326</v>
      </c>
      <c r="X115" s="33">
        <v>25.227821802492358</v>
      </c>
      <c r="Y115" s="33">
        <v>36.181348367607846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7978.447887702373</v>
      </c>
      <c r="C117" s="117">
        <f t="shared" si="19"/>
        <v>8439.758692741967</v>
      </c>
      <c r="D117" s="117">
        <f t="shared" si="19"/>
        <v>8288.7332717898571</v>
      </c>
      <c r="E117" s="117">
        <f t="shared" si="19"/>
        <v>9604.9167180088352</v>
      </c>
      <c r="F117" s="117">
        <f t="shared" si="19"/>
        <v>9951.2847724370204</v>
      </c>
      <c r="G117" s="117">
        <f t="shared" si="19"/>
        <v>10391.091100618332</v>
      </c>
      <c r="H117" s="117">
        <f t="shared" si="19"/>
        <v>9525.061223683364</v>
      </c>
      <c r="I117" s="117">
        <f t="shared" si="19"/>
        <v>8907.8925258381987</v>
      </c>
      <c r="J117" s="117">
        <f t="shared" si="19"/>
        <v>9143.6480376407289</v>
      </c>
      <c r="K117" s="117">
        <f t="shared" si="19"/>
        <v>9779.0895679850983</v>
      </c>
      <c r="L117" s="117">
        <f t="shared" si="19"/>
        <v>10914.569011112611</v>
      </c>
      <c r="M117" s="117">
        <f t="shared" si="19"/>
        <v>10752.56985324509</v>
      </c>
      <c r="N117" s="117">
        <f t="shared" si="19"/>
        <v>11270.274329968033</v>
      </c>
      <c r="O117" s="117">
        <f t="shared" si="19"/>
        <v>11338.477578885129</v>
      </c>
      <c r="P117" s="117">
        <f t="shared" si="19"/>
        <v>9576.2942627145949</v>
      </c>
      <c r="Q117" s="117">
        <f t="shared" si="19"/>
        <v>11094.312597665636</v>
      </c>
      <c r="R117" s="117">
        <f t="shared" ref="R117:V117" si="20">R118+R121+R123+R132</f>
        <v>11189.262383304982</v>
      </c>
      <c r="S117" s="117">
        <f t="shared" si="20"/>
        <v>11730.472429800084</v>
      </c>
      <c r="T117" s="117">
        <f t="shared" si="20"/>
        <v>11361.924870353367</v>
      </c>
      <c r="U117" s="117">
        <f t="shared" si="20"/>
        <v>11477.71647339105</v>
      </c>
      <c r="V117" s="117">
        <f t="shared" si="20"/>
        <v>11431.676819882488</v>
      </c>
      <c r="W117" s="117">
        <f t="shared" ref="W117:Y117" si="21">W118+W121+W123+W132</f>
        <v>12691.374170416764</v>
      </c>
      <c r="X117" s="117">
        <f t="shared" si="21"/>
        <v>11448.506796955731</v>
      </c>
      <c r="Y117" s="117">
        <f t="shared" si="21"/>
        <v>10061.123445547144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5678.9294874250663</v>
      </c>
      <c r="C118" s="122">
        <f t="shared" si="22"/>
        <v>6073.4118776033738</v>
      </c>
      <c r="D118" s="122">
        <f t="shared" si="22"/>
        <v>5911.3465058886841</v>
      </c>
      <c r="E118" s="122">
        <f t="shared" si="22"/>
        <v>6971.664638215485</v>
      </c>
      <c r="F118" s="122">
        <f t="shared" si="22"/>
        <v>7512.2602575388928</v>
      </c>
      <c r="G118" s="122">
        <f t="shared" si="22"/>
        <v>7923.5461782568154</v>
      </c>
      <c r="H118" s="122">
        <f t="shared" si="22"/>
        <v>7131.4217833184921</v>
      </c>
      <c r="I118" s="122">
        <f t="shared" si="22"/>
        <v>6804.3940943685693</v>
      </c>
      <c r="J118" s="122">
        <f t="shared" si="22"/>
        <v>7132.7866370621587</v>
      </c>
      <c r="K118" s="122">
        <f t="shared" si="22"/>
        <v>7601.4978522050478</v>
      </c>
      <c r="L118" s="122">
        <f t="shared" si="22"/>
        <v>8573.4150470504337</v>
      </c>
      <c r="M118" s="122">
        <f t="shared" si="22"/>
        <v>8291.922702531805</v>
      </c>
      <c r="N118" s="122">
        <f t="shared" si="22"/>
        <v>8688.8689263187662</v>
      </c>
      <c r="O118" s="122">
        <f t="shared" si="22"/>
        <v>8917.2224202628731</v>
      </c>
      <c r="P118" s="122">
        <f t="shared" si="22"/>
        <v>7331.5858287767396</v>
      </c>
      <c r="Q118" s="122">
        <f t="shared" si="22"/>
        <v>8538.3903309728994</v>
      </c>
      <c r="R118" s="122">
        <f t="shared" ref="R118:V118" si="23">SUM(R119:R120)</f>
        <v>8724.764582990656</v>
      </c>
      <c r="S118" s="122">
        <f t="shared" si="23"/>
        <v>8991.0018724586007</v>
      </c>
      <c r="T118" s="122">
        <f t="shared" si="23"/>
        <v>8735.760602838287</v>
      </c>
      <c r="U118" s="122">
        <f t="shared" si="23"/>
        <v>8727.3778871333834</v>
      </c>
      <c r="V118" s="122">
        <f t="shared" si="23"/>
        <v>8768.6187834088523</v>
      </c>
      <c r="W118" s="122">
        <f t="shared" ref="W118:Y118" si="24">SUM(W119:W120)</f>
        <v>10311.184938208205</v>
      </c>
      <c r="X118" s="122">
        <f t="shared" si="24"/>
        <v>9293.0577673489643</v>
      </c>
      <c r="Y118" s="122">
        <f t="shared" si="24"/>
        <v>8105.9345644550394</v>
      </c>
      <c r="DA118" s="130" t="s">
        <v>1797</v>
      </c>
    </row>
    <row r="119" spans="1:105" ht="12" customHeight="1" x14ac:dyDescent="0.25">
      <c r="A119" s="97" t="s">
        <v>212</v>
      </c>
      <c r="B119" s="98">
        <v>5536.0649991137698</v>
      </c>
      <c r="C119" s="98">
        <v>5924.6525307961265</v>
      </c>
      <c r="D119" s="98">
        <v>5768.2874851956631</v>
      </c>
      <c r="E119" s="98">
        <v>6819.1950916918568</v>
      </c>
      <c r="F119" s="98">
        <v>7338.4625131899802</v>
      </c>
      <c r="G119" s="98">
        <v>7742.7445852157944</v>
      </c>
      <c r="H119" s="98">
        <v>6973.5771682821496</v>
      </c>
      <c r="I119" s="98">
        <v>6658.7890500053218</v>
      </c>
      <c r="J119" s="98">
        <v>6986.9649559592708</v>
      </c>
      <c r="K119" s="98">
        <v>7448.6431033880972</v>
      </c>
      <c r="L119" s="98">
        <v>8395.8372898614543</v>
      </c>
      <c r="M119" s="98">
        <v>8119.8721859422303</v>
      </c>
      <c r="N119" s="98">
        <v>8520.885706703808</v>
      </c>
      <c r="O119" s="98">
        <v>8734.2832903981798</v>
      </c>
      <c r="P119" s="98">
        <v>7177.3090319902376</v>
      </c>
      <c r="Q119" s="98">
        <v>8376.3872102515925</v>
      </c>
      <c r="R119" s="98">
        <v>8559.8041241454048</v>
      </c>
      <c r="S119" s="98">
        <v>8822.3228019684339</v>
      </c>
      <c r="T119" s="98">
        <v>8573.5212210086611</v>
      </c>
      <c r="U119" s="98">
        <v>8564.3091688230506</v>
      </c>
      <c r="V119" s="98">
        <v>8605.585747709898</v>
      </c>
      <c r="W119" s="98">
        <v>10067.655558308998</v>
      </c>
      <c r="X119" s="98">
        <v>9065.7325411383154</v>
      </c>
      <c r="Y119" s="98">
        <v>7917.0447304929012</v>
      </c>
      <c r="DA119" s="63" t="s">
        <v>1798</v>
      </c>
    </row>
    <row r="120" spans="1:105" ht="12" customHeight="1" x14ac:dyDescent="0.25">
      <c r="A120" s="97" t="s">
        <v>53</v>
      </c>
      <c r="B120" s="98">
        <v>142.86448831129672</v>
      </c>
      <c r="C120" s="98">
        <v>148.75934680724686</v>
      </c>
      <c r="D120" s="98">
        <v>143.0590206930209</v>
      </c>
      <c r="E120" s="98">
        <v>152.46954652362777</v>
      </c>
      <c r="F120" s="98">
        <v>173.79774434891289</v>
      </c>
      <c r="G120" s="98">
        <v>180.80159304102102</v>
      </c>
      <c r="H120" s="98">
        <v>157.84461503634205</v>
      </c>
      <c r="I120" s="98">
        <v>145.60504436324712</v>
      </c>
      <c r="J120" s="98">
        <v>145.82168110288768</v>
      </c>
      <c r="K120" s="98">
        <v>152.85474881695089</v>
      </c>
      <c r="L120" s="98">
        <v>177.57775718897975</v>
      </c>
      <c r="M120" s="98">
        <v>172.05051658957549</v>
      </c>
      <c r="N120" s="98">
        <v>167.98321961495861</v>
      </c>
      <c r="O120" s="98">
        <v>182.93912986469289</v>
      </c>
      <c r="P120" s="98">
        <v>154.27679678650168</v>
      </c>
      <c r="Q120" s="98">
        <v>162.00312072130654</v>
      </c>
      <c r="R120" s="98">
        <v>164.96045884525171</v>
      </c>
      <c r="S120" s="98">
        <v>168.67907049016719</v>
      </c>
      <c r="T120" s="98">
        <v>162.23938182962669</v>
      </c>
      <c r="U120" s="98">
        <v>163.06871831033192</v>
      </c>
      <c r="V120" s="98">
        <v>163.03303569895411</v>
      </c>
      <c r="W120" s="98">
        <v>243.52937989920781</v>
      </c>
      <c r="X120" s="98">
        <v>227.32522621064859</v>
      </c>
      <c r="Y120" s="98">
        <v>188.88983396213808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70.085748618503757</v>
      </c>
      <c r="C121" s="122">
        <f t="shared" si="25"/>
        <v>93.106842863113272</v>
      </c>
      <c r="D121" s="122">
        <f t="shared" si="25"/>
        <v>86.574642344286445</v>
      </c>
      <c r="E121" s="122">
        <f t="shared" si="25"/>
        <v>308.95321354133381</v>
      </c>
      <c r="F121" s="122">
        <f t="shared" si="25"/>
        <v>139.58505222911143</v>
      </c>
      <c r="G121" s="122">
        <f t="shared" si="25"/>
        <v>153.03444530954852</v>
      </c>
      <c r="H121" s="122">
        <f t="shared" si="25"/>
        <v>204.18322169494508</v>
      </c>
      <c r="I121" s="122">
        <f t="shared" si="25"/>
        <v>190.81326457274457</v>
      </c>
      <c r="J121" s="122">
        <f t="shared" si="25"/>
        <v>259.23197148850045</v>
      </c>
      <c r="K121" s="122">
        <f t="shared" si="25"/>
        <v>311.33412292792787</v>
      </c>
      <c r="L121" s="122">
        <f t="shared" si="25"/>
        <v>259.08157646781336</v>
      </c>
      <c r="M121" s="122">
        <f t="shared" si="25"/>
        <v>303.77492368777519</v>
      </c>
      <c r="N121" s="122">
        <f t="shared" si="25"/>
        <v>524.42212231024007</v>
      </c>
      <c r="O121" s="122">
        <f t="shared" si="25"/>
        <v>341.85363573372547</v>
      </c>
      <c r="P121" s="122">
        <f t="shared" si="25"/>
        <v>267.20492545576474</v>
      </c>
      <c r="Q121" s="122">
        <f t="shared" si="25"/>
        <v>569.81320656320884</v>
      </c>
      <c r="R121" s="122">
        <f t="shared" si="25"/>
        <v>407.28228355863217</v>
      </c>
      <c r="S121" s="122">
        <f t="shared" si="25"/>
        <v>610.52370828108178</v>
      </c>
      <c r="T121" s="122">
        <f t="shared" si="25"/>
        <v>478.16199396727308</v>
      </c>
      <c r="U121" s="122">
        <f t="shared" si="25"/>
        <v>593.34842798126567</v>
      </c>
      <c r="V121" s="122">
        <f t="shared" si="25"/>
        <v>459.37630108699938</v>
      </c>
      <c r="W121" s="122">
        <f t="shared" si="25"/>
        <v>442.21052566355854</v>
      </c>
      <c r="X121" s="122">
        <f t="shared" si="25"/>
        <v>665.33893164496931</v>
      </c>
      <c r="Y121" s="122">
        <f t="shared" si="25"/>
        <v>583.57958468606023</v>
      </c>
      <c r="DA121" s="130" t="s">
        <v>1800</v>
      </c>
    </row>
    <row r="122" spans="1:105" ht="12" customHeight="1" x14ac:dyDescent="0.25">
      <c r="A122" s="97" t="s">
        <v>53</v>
      </c>
      <c r="B122" s="98">
        <v>70.085748618503757</v>
      </c>
      <c r="C122" s="98">
        <v>93.106842863113272</v>
      </c>
      <c r="D122" s="98">
        <v>86.574642344286445</v>
      </c>
      <c r="E122" s="98">
        <v>308.95321354133381</v>
      </c>
      <c r="F122" s="98">
        <v>139.58505222911143</v>
      </c>
      <c r="G122" s="98">
        <v>153.03444530954852</v>
      </c>
      <c r="H122" s="98">
        <v>204.18322169494508</v>
      </c>
      <c r="I122" s="98">
        <v>190.81326457274457</v>
      </c>
      <c r="J122" s="98">
        <v>259.23197148850045</v>
      </c>
      <c r="K122" s="98">
        <v>311.33412292792787</v>
      </c>
      <c r="L122" s="98">
        <v>259.08157646781336</v>
      </c>
      <c r="M122" s="98">
        <v>303.77492368777519</v>
      </c>
      <c r="N122" s="98">
        <v>524.42212231024007</v>
      </c>
      <c r="O122" s="98">
        <v>341.85363573372547</v>
      </c>
      <c r="P122" s="98">
        <v>267.20492545576474</v>
      </c>
      <c r="Q122" s="98">
        <v>569.81320656320884</v>
      </c>
      <c r="R122" s="98">
        <v>407.28228355863217</v>
      </c>
      <c r="S122" s="98">
        <v>610.52370828108178</v>
      </c>
      <c r="T122" s="98">
        <v>478.16199396727308</v>
      </c>
      <c r="U122" s="98">
        <v>593.34842798126567</v>
      </c>
      <c r="V122" s="98">
        <v>459.37630108699938</v>
      </c>
      <c r="W122" s="98">
        <v>442.21052566355854</v>
      </c>
      <c r="X122" s="98">
        <v>665.33893164496931</v>
      </c>
      <c r="Y122" s="98">
        <v>583.57958468606023</v>
      </c>
      <c r="DA122" s="63" t="s">
        <v>1801</v>
      </c>
    </row>
    <row r="123" spans="1:105" ht="12" customHeight="1" x14ac:dyDescent="0.25">
      <c r="A123" s="121" t="s">
        <v>55</v>
      </c>
      <c r="B123" s="122">
        <v>1458.0086683654417</v>
      </c>
      <c r="C123" s="122">
        <v>1491.0636742378292</v>
      </c>
      <c r="D123" s="122">
        <v>1500.6229966716639</v>
      </c>
      <c r="E123" s="122">
        <v>1532.25615413469</v>
      </c>
      <c r="F123" s="122">
        <v>1492.520892861382</v>
      </c>
      <c r="G123" s="122">
        <v>1506.8742843156604</v>
      </c>
      <c r="H123" s="122">
        <v>1430.654309309072</v>
      </c>
      <c r="I123" s="122">
        <v>1291.4239646334286</v>
      </c>
      <c r="J123" s="122">
        <v>1188.6681688288006</v>
      </c>
      <c r="K123" s="122">
        <v>1269.4885695895682</v>
      </c>
      <c r="L123" s="122">
        <v>1467.9916908965552</v>
      </c>
      <c r="M123" s="122">
        <v>1505.3373168407634</v>
      </c>
      <c r="N123" s="122">
        <v>1533.5000834570367</v>
      </c>
      <c r="O123" s="122">
        <v>1499.4077073603482</v>
      </c>
      <c r="P123" s="122">
        <v>1455.2527500563256</v>
      </c>
      <c r="Q123" s="122">
        <v>1437.0232515634998</v>
      </c>
      <c r="R123" s="122">
        <v>1487.5555171773515</v>
      </c>
      <c r="S123" s="122">
        <v>1481.8944029904453</v>
      </c>
      <c r="T123" s="122">
        <v>1505.5969160370407</v>
      </c>
      <c r="U123" s="122">
        <v>1497.2785616268091</v>
      </c>
      <c r="V123" s="122">
        <v>1501.910881678564</v>
      </c>
      <c r="W123" s="122">
        <v>1285.9684380846072</v>
      </c>
      <c r="X123" s="122">
        <v>969.44843965948564</v>
      </c>
      <c r="Y123" s="122">
        <v>902.09557462910391</v>
      </c>
      <c r="DA123" s="130" t="s">
        <v>1802</v>
      </c>
    </row>
    <row r="124" spans="1:105" ht="12" customHeight="1" x14ac:dyDescent="0.25">
      <c r="A124" s="97" t="s">
        <v>134</v>
      </c>
      <c r="B124" s="98">
        <v>1267.2583871701981</v>
      </c>
      <c r="C124" s="98">
        <v>1309.024645317859</v>
      </c>
      <c r="D124" s="98">
        <v>1300.8499768597655</v>
      </c>
      <c r="E124" s="98">
        <v>1317.3899346716305</v>
      </c>
      <c r="F124" s="98">
        <v>1220.9858859347344</v>
      </c>
      <c r="G124" s="98">
        <v>1286.8641827632027</v>
      </c>
      <c r="H124" s="98">
        <v>1273.5392011861841</v>
      </c>
      <c r="I124" s="98">
        <v>1211.6276400989193</v>
      </c>
      <c r="J124" s="98">
        <v>1099.7148513859547</v>
      </c>
      <c r="K124" s="98">
        <v>1186.8426215042496</v>
      </c>
      <c r="L124" s="98">
        <v>1404.1099116338778</v>
      </c>
      <c r="M124" s="98">
        <v>1441.241367684569</v>
      </c>
      <c r="N124" s="98">
        <v>1479.5712815469285</v>
      </c>
      <c r="O124" s="98">
        <v>1445.3500634084303</v>
      </c>
      <c r="P124" s="98">
        <v>1416.9644439179244</v>
      </c>
      <c r="Q124" s="98">
        <v>1401.4120785187426</v>
      </c>
      <c r="R124" s="98">
        <v>1451.1955449017803</v>
      </c>
      <c r="S124" s="98">
        <v>1445.2217454947966</v>
      </c>
      <c r="T124" s="98">
        <v>1463.7260514718041</v>
      </c>
      <c r="U124" s="98">
        <v>1459.4662811166666</v>
      </c>
      <c r="V124" s="98">
        <v>1461.3646258536332</v>
      </c>
      <c r="W124" s="98">
        <v>1248.5736076320154</v>
      </c>
      <c r="X124" s="98">
        <v>930.51073269329174</v>
      </c>
      <c r="Y124" s="98">
        <v>862.54716254316747</v>
      </c>
      <c r="DA124" s="63" t="s">
        <v>1803</v>
      </c>
    </row>
    <row r="125" spans="1:105" ht="12" customHeight="1" x14ac:dyDescent="0.25">
      <c r="A125" s="97" t="s">
        <v>133</v>
      </c>
      <c r="B125" s="98">
        <v>0.2244998231508625</v>
      </c>
      <c r="C125" s="98">
        <v>0.2656876369825627</v>
      </c>
      <c r="D125" s="98">
        <v>0.27761068962438412</v>
      </c>
      <c r="E125" s="98">
        <v>0.34345551111038097</v>
      </c>
      <c r="F125" s="98">
        <v>0.31130098646667081</v>
      </c>
      <c r="G125" s="98">
        <v>0.51944773991753057</v>
      </c>
      <c r="H125" s="98">
        <v>0.6485679272379008</v>
      </c>
      <c r="I125" s="98">
        <v>0.95885373623113379</v>
      </c>
      <c r="J125" s="98">
        <v>1.0895152791520513</v>
      </c>
      <c r="K125" s="98">
        <v>1.5713117392752558</v>
      </c>
      <c r="L125" s="98">
        <v>2.9624359982520261</v>
      </c>
      <c r="M125" s="98">
        <v>2.9556428608213934</v>
      </c>
      <c r="N125" s="98">
        <v>3.7467000595643332</v>
      </c>
      <c r="O125" s="98">
        <v>4.2573946934816949</v>
      </c>
      <c r="P125" s="98">
        <v>4.6661594647992173</v>
      </c>
      <c r="Q125" s="98">
        <v>4.9669883738577978</v>
      </c>
      <c r="R125" s="98">
        <v>5.5778385701035678</v>
      </c>
      <c r="S125" s="98">
        <v>5.8331418811075366</v>
      </c>
      <c r="T125" s="98">
        <v>6.1928028968587157</v>
      </c>
      <c r="U125" s="98">
        <v>6.5905493397699662</v>
      </c>
      <c r="V125" s="98">
        <v>7.5685576830907939</v>
      </c>
      <c r="W125" s="98">
        <v>11.508717852260034</v>
      </c>
      <c r="X125" s="98">
        <v>17.229928906371864</v>
      </c>
      <c r="Y125" s="98">
        <v>16.041577938132356</v>
      </c>
      <c r="DA125" s="63" t="s">
        <v>1804</v>
      </c>
    </row>
    <row r="126" spans="1:105" ht="12" customHeight="1" x14ac:dyDescent="0.25">
      <c r="A126" s="100" t="s">
        <v>212</v>
      </c>
      <c r="B126" s="101">
        <v>4.1233271775666512E-2</v>
      </c>
      <c r="C126" s="101">
        <v>4.2405666723538085E-2</v>
      </c>
      <c r="D126" s="101">
        <v>5.1793581733966872E-2</v>
      </c>
      <c r="E126" s="101">
        <v>5.3618557591814761E-2</v>
      </c>
      <c r="F126" s="101">
        <v>6.0218598890080355E-2</v>
      </c>
      <c r="G126" s="101">
        <v>8.4079207459643562E-2</v>
      </c>
      <c r="H126" s="101">
        <v>0.10244214056770157</v>
      </c>
      <c r="I126" s="101">
        <v>0.14032892907338662</v>
      </c>
      <c r="J126" s="101">
        <v>0.20028716462944632</v>
      </c>
      <c r="K126" s="101">
        <v>0.22944799401380647</v>
      </c>
      <c r="L126" s="101">
        <v>0.41664510715238889</v>
      </c>
      <c r="M126" s="101">
        <v>0.51271923448079049</v>
      </c>
      <c r="N126" s="101">
        <v>0.4743687178782009</v>
      </c>
      <c r="O126" s="101">
        <v>0.51002570788124135</v>
      </c>
      <c r="P126" s="101">
        <v>0.93815776333469703</v>
      </c>
      <c r="Q126" s="101">
        <v>0.64803259860051388</v>
      </c>
      <c r="R126" s="101">
        <v>0.69884025640073921</v>
      </c>
      <c r="S126" s="101">
        <v>0.79639244954864008</v>
      </c>
      <c r="T126" s="101">
        <v>0.77742466121841658</v>
      </c>
      <c r="U126" s="101">
        <v>0.97220950816622542</v>
      </c>
      <c r="V126" s="101">
        <v>1.2379329181014882</v>
      </c>
      <c r="W126" s="101">
        <v>2.5353783632741962</v>
      </c>
      <c r="X126" s="101">
        <v>1.8520378139309459</v>
      </c>
      <c r="Y126" s="101">
        <v>3.3497234456045253</v>
      </c>
      <c r="DA126" s="131" t="s">
        <v>1805</v>
      </c>
    </row>
    <row r="127" spans="1:105" ht="12" customHeight="1" x14ac:dyDescent="0.25">
      <c r="A127" s="103" t="s">
        <v>52</v>
      </c>
      <c r="B127" s="104">
        <v>0.18326655137519599</v>
      </c>
      <c r="C127" s="104">
        <v>0.22328197025902463</v>
      </c>
      <c r="D127" s="104">
        <v>0.22581710789041723</v>
      </c>
      <c r="E127" s="104">
        <v>0.2898369535185662</v>
      </c>
      <c r="F127" s="104">
        <v>0.25108238757659046</v>
      </c>
      <c r="G127" s="104">
        <v>0.43536853245788698</v>
      </c>
      <c r="H127" s="104">
        <v>0.54612578667019929</v>
      </c>
      <c r="I127" s="104">
        <v>0.81852480715774711</v>
      </c>
      <c r="J127" s="104">
        <v>0.88922811452260486</v>
      </c>
      <c r="K127" s="104">
        <v>1.3418637452614492</v>
      </c>
      <c r="L127" s="104">
        <v>2.5457908910996374</v>
      </c>
      <c r="M127" s="104">
        <v>2.4429236263406029</v>
      </c>
      <c r="N127" s="104">
        <v>3.2723313416861322</v>
      </c>
      <c r="O127" s="104">
        <v>3.747368985600454</v>
      </c>
      <c r="P127" s="104">
        <v>3.7280017014645201</v>
      </c>
      <c r="Q127" s="104">
        <v>4.318955775257284</v>
      </c>
      <c r="R127" s="104">
        <v>4.8789983137028283</v>
      </c>
      <c r="S127" s="104">
        <v>5.0367494315588965</v>
      </c>
      <c r="T127" s="104">
        <v>5.4153782356402989</v>
      </c>
      <c r="U127" s="104">
        <v>5.6183398316037403</v>
      </c>
      <c r="V127" s="104">
        <v>6.3306247649893059</v>
      </c>
      <c r="W127" s="104">
        <v>8.9733394889858378</v>
      </c>
      <c r="X127" s="104">
        <v>15.377891092440919</v>
      </c>
      <c r="Y127" s="104">
        <v>12.691854492527829</v>
      </c>
      <c r="DA127" s="132" t="s">
        <v>1806</v>
      </c>
    </row>
    <row r="128" spans="1:105" ht="12" customHeight="1" x14ac:dyDescent="0.25">
      <c r="A128" s="106" t="s">
        <v>122</v>
      </c>
      <c r="B128" s="101">
        <v>187.15787572050249</v>
      </c>
      <c r="C128" s="101">
        <v>178.31787025883921</v>
      </c>
      <c r="D128" s="101">
        <v>195.28055792403626</v>
      </c>
      <c r="E128" s="101">
        <v>209.14152492492721</v>
      </c>
      <c r="F128" s="101">
        <v>263.71811427622157</v>
      </c>
      <c r="G128" s="101">
        <v>213.05476480498604</v>
      </c>
      <c r="H128" s="101">
        <v>151.46817399836087</v>
      </c>
      <c r="I128" s="101">
        <v>76.318771110293937</v>
      </c>
      <c r="J128" s="101">
        <v>81.170404941196111</v>
      </c>
      <c r="K128" s="101">
        <v>74.110109116923979</v>
      </c>
      <c r="L128" s="101">
        <v>54.378415549368363</v>
      </c>
      <c r="M128" s="101">
        <v>53.146980064838374</v>
      </c>
      <c r="N128" s="101">
        <v>39.926137905430544</v>
      </c>
      <c r="O128" s="101">
        <v>39.557025767691634</v>
      </c>
      <c r="P128" s="101">
        <v>27.57661561450054</v>
      </c>
      <c r="Q128" s="101">
        <v>25.086466465524662</v>
      </c>
      <c r="R128" s="101">
        <v>24.935751134793385</v>
      </c>
      <c r="S128" s="101">
        <v>23.919212882329553</v>
      </c>
      <c r="T128" s="101">
        <v>26.062175962557713</v>
      </c>
      <c r="U128" s="101">
        <v>21.261595922163313</v>
      </c>
      <c r="V128" s="101">
        <v>20.293477655059675</v>
      </c>
      <c r="W128" s="101">
        <v>15.753141416302048</v>
      </c>
      <c r="X128" s="101">
        <v>9.9534062009006306</v>
      </c>
      <c r="Y128" s="101">
        <v>10.058639331497208</v>
      </c>
      <c r="DA128" s="131" t="s">
        <v>1807</v>
      </c>
    </row>
    <row r="129" spans="1:105" ht="12" customHeight="1" x14ac:dyDescent="0.25">
      <c r="A129" s="107" t="s">
        <v>121</v>
      </c>
      <c r="B129" s="104">
        <v>3.3679056515903132</v>
      </c>
      <c r="C129" s="104">
        <v>3.455471024148117</v>
      </c>
      <c r="D129" s="104">
        <v>4.2148511982378167</v>
      </c>
      <c r="E129" s="104">
        <v>5.3812390270220352</v>
      </c>
      <c r="F129" s="104">
        <v>7.5055916639594606</v>
      </c>
      <c r="G129" s="104">
        <v>6.4358890075540831</v>
      </c>
      <c r="H129" s="104">
        <v>4.9983661972889681</v>
      </c>
      <c r="I129" s="104">
        <v>2.5186996879842178</v>
      </c>
      <c r="J129" s="104">
        <v>6.6933972224979881</v>
      </c>
      <c r="K129" s="104">
        <v>6.9645272291196507</v>
      </c>
      <c r="L129" s="104">
        <v>6.5409277150570402</v>
      </c>
      <c r="M129" s="104">
        <v>7.9933262305346497</v>
      </c>
      <c r="N129" s="104">
        <v>10.255963945113374</v>
      </c>
      <c r="O129" s="104">
        <v>10.243223490744732</v>
      </c>
      <c r="P129" s="104">
        <v>6.0455310591015001</v>
      </c>
      <c r="Q129" s="104">
        <v>5.5577182053747514</v>
      </c>
      <c r="R129" s="104">
        <v>5.8463825706743311</v>
      </c>
      <c r="S129" s="104">
        <v>6.9203027322116171</v>
      </c>
      <c r="T129" s="104">
        <v>9.6158857058202454</v>
      </c>
      <c r="U129" s="104">
        <v>9.9601352482094327</v>
      </c>
      <c r="V129" s="104">
        <v>12.684220486780404</v>
      </c>
      <c r="W129" s="104">
        <v>10.132971184029552</v>
      </c>
      <c r="X129" s="104">
        <v>11.754371858921392</v>
      </c>
      <c r="Y129" s="104">
        <v>13.448194816306824</v>
      </c>
      <c r="DA129" s="132" t="s">
        <v>1808</v>
      </c>
    </row>
    <row r="130" spans="1:105" ht="12" customHeight="1" x14ac:dyDescent="0.25">
      <c r="A130" s="108" t="s">
        <v>53</v>
      </c>
      <c r="B130" s="98">
        <v>0.61865303242829117</v>
      </c>
      <c r="C130" s="98">
        <v>0.55118749463932526</v>
      </c>
      <c r="D130" s="98">
        <v>0.78655807872352279</v>
      </c>
      <c r="E130" s="98">
        <v>0.83902420608370243</v>
      </c>
      <c r="F130" s="98">
        <v>1.4530564801306054</v>
      </c>
      <c r="G130" s="98">
        <v>1.0404942940582584</v>
      </c>
      <c r="H130" s="98">
        <v>0.78824884444259169</v>
      </c>
      <c r="I130" s="98">
        <v>0.36825050936046133</v>
      </c>
      <c r="J130" s="98">
        <v>1.2399220175215229</v>
      </c>
      <c r="K130" s="98">
        <v>1.0214016584068268</v>
      </c>
      <c r="L130" s="98">
        <v>0.91200408180829162</v>
      </c>
      <c r="M130" s="98">
        <v>1.3917221038866689</v>
      </c>
      <c r="N130" s="98">
        <v>1.2897772544450361</v>
      </c>
      <c r="O130" s="98">
        <v>1.2144236834873285</v>
      </c>
      <c r="P130" s="98">
        <v>1.2237114385188947</v>
      </c>
      <c r="Q130" s="98">
        <v>0.72582332692322116</v>
      </c>
      <c r="R130" s="98">
        <v>0.72753912769684537</v>
      </c>
      <c r="S130" s="98">
        <v>0.94532510583333973</v>
      </c>
      <c r="T130" s="98">
        <v>1.1942559300462041</v>
      </c>
      <c r="U130" s="98">
        <v>1.4782763919478887</v>
      </c>
      <c r="V130" s="98">
        <v>2.0998887502678825</v>
      </c>
      <c r="W130" s="98">
        <v>2.0220690871588989</v>
      </c>
      <c r="X130" s="98">
        <v>0.10934545031927001</v>
      </c>
      <c r="Y130" s="98">
        <v>2.3394755547758654</v>
      </c>
      <c r="DA130" s="63" t="s">
        <v>1809</v>
      </c>
    </row>
    <row r="131" spans="1:105" ht="12" customHeight="1" x14ac:dyDescent="0.25">
      <c r="A131" s="108" t="s">
        <v>52</v>
      </c>
      <c r="B131" s="98">
        <v>2.7492526191620219</v>
      </c>
      <c r="C131" s="98">
        <v>2.9042835295087919</v>
      </c>
      <c r="D131" s="98">
        <v>3.4282931195142936</v>
      </c>
      <c r="E131" s="98">
        <v>4.5422148209383328</v>
      </c>
      <c r="F131" s="98">
        <v>6.052535183828855</v>
      </c>
      <c r="G131" s="98">
        <v>5.3953947134958247</v>
      </c>
      <c r="H131" s="98">
        <v>4.2101173528463764</v>
      </c>
      <c r="I131" s="98">
        <v>2.1504491786237567</v>
      </c>
      <c r="J131" s="98">
        <v>5.4534752049764652</v>
      </c>
      <c r="K131" s="98">
        <v>5.9431255707128239</v>
      </c>
      <c r="L131" s="98">
        <v>5.6289236332487489</v>
      </c>
      <c r="M131" s="98">
        <v>6.601604126647981</v>
      </c>
      <c r="N131" s="98">
        <v>8.9661866906683372</v>
      </c>
      <c r="O131" s="98">
        <v>9.0287998072574034</v>
      </c>
      <c r="P131" s="98">
        <v>4.8218196205826054</v>
      </c>
      <c r="Q131" s="98">
        <v>4.8318948784515303</v>
      </c>
      <c r="R131" s="98">
        <v>5.1188434429774858</v>
      </c>
      <c r="S131" s="98">
        <v>5.9749776263782772</v>
      </c>
      <c r="T131" s="98">
        <v>8.4216297757740417</v>
      </c>
      <c r="U131" s="98">
        <v>8.4818588562615442</v>
      </c>
      <c r="V131" s="98">
        <v>10.584331736512521</v>
      </c>
      <c r="W131" s="98">
        <v>8.1109020968706531</v>
      </c>
      <c r="X131" s="98">
        <v>11.645026408602122</v>
      </c>
      <c r="Y131" s="98">
        <v>11.108719261530959</v>
      </c>
      <c r="DA131" s="63" t="s">
        <v>1810</v>
      </c>
    </row>
    <row r="132" spans="1:105" ht="12" customHeight="1" x14ac:dyDescent="0.25">
      <c r="A132" s="121" t="s">
        <v>54</v>
      </c>
      <c r="B132" s="122">
        <v>771.42398329336095</v>
      </c>
      <c r="C132" s="122">
        <v>782.17629803765135</v>
      </c>
      <c r="D132" s="122">
        <v>790.18912688522403</v>
      </c>
      <c r="E132" s="122">
        <v>792.04271211732623</v>
      </c>
      <c r="F132" s="122">
        <v>806.91856980763362</v>
      </c>
      <c r="G132" s="122">
        <v>807.63619273630809</v>
      </c>
      <c r="H132" s="122">
        <v>758.80190936085398</v>
      </c>
      <c r="I132" s="122">
        <v>621.26120226345608</v>
      </c>
      <c r="J132" s="122">
        <v>562.96126026126854</v>
      </c>
      <c r="K132" s="122">
        <v>596.76902326255311</v>
      </c>
      <c r="L132" s="122">
        <v>614.08069669780832</v>
      </c>
      <c r="M132" s="122">
        <v>651.53491018474574</v>
      </c>
      <c r="N132" s="122">
        <v>523.48319788199024</v>
      </c>
      <c r="O132" s="122">
        <v>579.99381552818249</v>
      </c>
      <c r="P132" s="122">
        <v>522.25075842576427</v>
      </c>
      <c r="Q132" s="122">
        <v>549.08580856602759</v>
      </c>
      <c r="R132" s="122">
        <v>569.65999957834151</v>
      </c>
      <c r="S132" s="122">
        <v>647.05244606995632</v>
      </c>
      <c r="T132" s="122">
        <v>642.40535751076607</v>
      </c>
      <c r="U132" s="122">
        <v>659.71159664959225</v>
      </c>
      <c r="V132" s="122">
        <v>701.77085370807299</v>
      </c>
      <c r="W132" s="122">
        <v>652.01026846039406</v>
      </c>
      <c r="X132" s="122">
        <v>520.6616583023133</v>
      </c>
      <c r="Y132" s="122">
        <v>469.51372177694032</v>
      </c>
      <c r="DA132" s="130" t="s">
        <v>1811</v>
      </c>
    </row>
    <row r="133" spans="1:105" ht="12" customHeight="1" x14ac:dyDescent="0.25">
      <c r="A133" s="97" t="s">
        <v>175</v>
      </c>
      <c r="B133" s="98">
        <v>748.5658332607178</v>
      </c>
      <c r="C133" s="98">
        <v>753.77701482077021</v>
      </c>
      <c r="D133" s="98">
        <v>755.07807103156858</v>
      </c>
      <c r="E133" s="98">
        <v>745.91036791873285</v>
      </c>
      <c r="F133" s="98">
        <v>730.98980266548188</v>
      </c>
      <c r="G133" s="98">
        <v>764.2165417165952</v>
      </c>
      <c r="H133" s="98">
        <v>723.33089248828139</v>
      </c>
      <c r="I133" s="98">
        <v>599.0242495629094</v>
      </c>
      <c r="J133" s="98">
        <v>525.23978439773941</v>
      </c>
      <c r="K133" s="98">
        <v>561.15678168435454</v>
      </c>
      <c r="L133" s="98">
        <v>595.89543876282312</v>
      </c>
      <c r="M133" s="98">
        <v>648.01996340721166</v>
      </c>
      <c r="N133" s="98">
        <v>514.33021030848181</v>
      </c>
      <c r="O133" s="98">
        <v>563.76700278466444</v>
      </c>
      <c r="P133" s="98">
        <v>510.30785108517705</v>
      </c>
      <c r="Q133" s="98">
        <v>536.44417992675869</v>
      </c>
      <c r="R133" s="98">
        <v>557.12141879884473</v>
      </c>
      <c r="S133" s="98">
        <v>632.07110937783023</v>
      </c>
      <c r="T133" s="98">
        <v>625.22101278734203</v>
      </c>
      <c r="U133" s="98">
        <v>643.64686878334192</v>
      </c>
      <c r="V133" s="98">
        <v>683.31682185569105</v>
      </c>
      <c r="W133" s="98">
        <v>631.16762629220625</v>
      </c>
      <c r="X133" s="98">
        <v>498.44064984491325</v>
      </c>
      <c r="Y133" s="98">
        <v>437.17188227151712</v>
      </c>
      <c r="DA133" s="63" t="s">
        <v>1812</v>
      </c>
    </row>
    <row r="134" spans="1:105" ht="12" customHeight="1" x14ac:dyDescent="0.25">
      <c r="A134" s="109" t="s">
        <v>120</v>
      </c>
      <c r="B134" s="33">
        <v>22.858150032643131</v>
      </c>
      <c r="C134" s="33">
        <v>28.39928321688118</v>
      </c>
      <c r="D134" s="33">
        <v>35.111055853655472</v>
      </c>
      <c r="E134" s="33">
        <v>46.132344198593408</v>
      </c>
      <c r="F134" s="33">
        <v>75.928767142151713</v>
      </c>
      <c r="G134" s="33">
        <v>43.419651019712923</v>
      </c>
      <c r="H134" s="33">
        <v>35.471016872572555</v>
      </c>
      <c r="I134" s="33">
        <v>22.236952700546645</v>
      </c>
      <c r="J134" s="33">
        <v>37.721475863529143</v>
      </c>
      <c r="K134" s="33">
        <v>35.612241578198585</v>
      </c>
      <c r="L134" s="33">
        <v>18.18525793498517</v>
      </c>
      <c r="M134" s="33">
        <v>3.5149467775341039</v>
      </c>
      <c r="N134" s="33">
        <v>9.1529875735084723</v>
      </c>
      <c r="O134" s="33">
        <v>16.226812743518057</v>
      </c>
      <c r="P134" s="33">
        <v>11.942907340587272</v>
      </c>
      <c r="Q134" s="33">
        <v>12.641628639268863</v>
      </c>
      <c r="R134" s="33">
        <v>12.538580779496741</v>
      </c>
      <c r="S134" s="33">
        <v>14.981336692126101</v>
      </c>
      <c r="T134" s="33">
        <v>17.184344723424033</v>
      </c>
      <c r="U134" s="33">
        <v>16.064727866250291</v>
      </c>
      <c r="V134" s="33">
        <v>18.454031852381942</v>
      </c>
      <c r="W134" s="33">
        <v>20.842642168187762</v>
      </c>
      <c r="X134" s="33">
        <v>22.221008457400018</v>
      </c>
      <c r="Y134" s="33">
        <v>32.341839505423167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0.51524814901736393</v>
      </c>
      <c r="C136" s="119">
        <f t="shared" si="26"/>
        <v>0.51890937256701497</v>
      </c>
      <c r="D136" s="119">
        <f t="shared" si="26"/>
        <v>0.52326058911412232</v>
      </c>
      <c r="E136" s="119">
        <f t="shared" si="26"/>
        <v>0.53496185457931256</v>
      </c>
      <c r="F136" s="119">
        <f t="shared" si="26"/>
        <v>0.53267293156212414</v>
      </c>
      <c r="G136" s="119">
        <f t="shared" si="26"/>
        <v>0.53622919245275658</v>
      </c>
      <c r="H136" s="119">
        <f t="shared" si="26"/>
        <v>0.54315109373454951</v>
      </c>
      <c r="I136" s="119">
        <f t="shared" si="26"/>
        <v>0.54621358164087497</v>
      </c>
      <c r="J136" s="119">
        <f t="shared" si="26"/>
        <v>0.55631767543094091</v>
      </c>
      <c r="K136" s="119">
        <f t="shared" si="26"/>
        <v>0.56688561511167268</v>
      </c>
      <c r="L136" s="119">
        <f t="shared" si="26"/>
        <v>0.57208655170563727</v>
      </c>
      <c r="M136" s="119">
        <f t="shared" si="26"/>
        <v>0.58575653566683039</v>
      </c>
      <c r="N136" s="119">
        <f t="shared" si="26"/>
        <v>0.60806064426324147</v>
      </c>
      <c r="O136" s="119">
        <f t="shared" si="26"/>
        <v>0.6144739795978974</v>
      </c>
      <c r="P136" s="119">
        <f t="shared" si="26"/>
        <v>0.6198525692607737</v>
      </c>
      <c r="Q136" s="119">
        <f t="shared" si="26"/>
        <v>0.63859180061766552</v>
      </c>
      <c r="R136" s="119">
        <f t="shared" ref="R136:V136" si="27">IF(R117=0,"",R117/R98)</f>
        <v>0.64165891193896407</v>
      </c>
      <c r="S136" s="119">
        <f t="shared" si="27"/>
        <v>0.66431678305153896</v>
      </c>
      <c r="T136" s="119">
        <f t="shared" si="27"/>
        <v>0.67393006978959957</v>
      </c>
      <c r="U136" s="119">
        <f t="shared" si="27"/>
        <v>0.69537064565772266</v>
      </c>
      <c r="V136" s="119">
        <f t="shared" si="27"/>
        <v>0.70218883722776815</v>
      </c>
      <c r="W136" s="119">
        <f t="shared" ref="W136:Y136" si="28">IF(W117=0,"",W117/W98)</f>
        <v>0.71197363258022683</v>
      </c>
      <c r="X136" s="119">
        <f t="shared" si="28"/>
        <v>0.74176460846029679</v>
      </c>
      <c r="Y136" s="119">
        <f t="shared" si="28"/>
        <v>0.7568098411917924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0.49396436189089926</v>
      </c>
      <c r="C137" s="124">
        <f t="shared" si="29"/>
        <v>0.49749972611406484</v>
      </c>
      <c r="D137" s="124">
        <f t="shared" si="29"/>
        <v>0.50137821843223473</v>
      </c>
      <c r="E137" s="124">
        <f t="shared" si="29"/>
        <v>0.50594473675869867</v>
      </c>
      <c r="F137" s="124">
        <f t="shared" si="29"/>
        <v>0.51147185335565681</v>
      </c>
      <c r="G137" s="124">
        <f t="shared" si="29"/>
        <v>0.51586270791175703</v>
      </c>
      <c r="H137" s="124">
        <f t="shared" si="29"/>
        <v>0.51951645492840959</v>
      </c>
      <c r="I137" s="124">
        <f t="shared" si="29"/>
        <v>0.52402150307504791</v>
      </c>
      <c r="J137" s="124">
        <f t="shared" si="29"/>
        <v>0.53207857539423709</v>
      </c>
      <c r="K137" s="124">
        <f t="shared" si="29"/>
        <v>0.54112732265336538</v>
      </c>
      <c r="L137" s="124">
        <f t="shared" si="29"/>
        <v>0.55070052161775973</v>
      </c>
      <c r="M137" s="124">
        <f t="shared" si="29"/>
        <v>0.56191573977641673</v>
      </c>
      <c r="N137" s="124">
        <f t="shared" si="29"/>
        <v>0.57593769289477359</v>
      </c>
      <c r="O137" s="124">
        <f t="shared" si="29"/>
        <v>0.59131433229912278</v>
      </c>
      <c r="P137" s="124">
        <f t="shared" si="29"/>
        <v>0.597043560598156</v>
      </c>
      <c r="Q137" s="124">
        <f t="shared" si="29"/>
        <v>0.604324574245656</v>
      </c>
      <c r="R137" s="124">
        <f t="shared" ref="R137:V137" si="30">IF(R118=0,"",R118/R99)</f>
        <v>0.61578788121925898</v>
      </c>
      <c r="S137" s="124">
        <f t="shared" si="30"/>
        <v>0.6302237088284387</v>
      </c>
      <c r="T137" s="124">
        <f t="shared" si="30"/>
        <v>0.64586917419953793</v>
      </c>
      <c r="U137" s="124">
        <f t="shared" si="30"/>
        <v>0.6623558702251956</v>
      </c>
      <c r="V137" s="124">
        <f t="shared" si="30"/>
        <v>0.67691298176792802</v>
      </c>
      <c r="W137" s="124">
        <f t="shared" ref="W137:Y137" si="31">IF(W118=0,"",W118/W99)</f>
        <v>0.69116483676640583</v>
      </c>
      <c r="X137" s="124">
        <f t="shared" si="31"/>
        <v>0.70685610906304741</v>
      </c>
      <c r="Y137" s="124">
        <f t="shared" si="31"/>
        <v>0.72202101027289511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0.48759691744656708</v>
      </c>
      <c r="C138" s="111">
        <f t="shared" si="32"/>
        <v>0.49130095939259993</v>
      </c>
      <c r="D138" s="111">
        <f t="shared" si="32"/>
        <v>0.49525376436122492</v>
      </c>
      <c r="E138" s="111">
        <f t="shared" si="32"/>
        <v>0.50041687126968271</v>
      </c>
      <c r="F138" s="111">
        <f t="shared" si="32"/>
        <v>0.50562187177970896</v>
      </c>
      <c r="G138" s="111">
        <f t="shared" si="32"/>
        <v>0.51009600236816954</v>
      </c>
      <c r="H138" s="111">
        <f t="shared" si="32"/>
        <v>0.51392719537135567</v>
      </c>
      <c r="I138" s="111">
        <f t="shared" si="32"/>
        <v>0.51862365300592461</v>
      </c>
      <c r="J138" s="111">
        <f t="shared" si="32"/>
        <v>0.526932672411488</v>
      </c>
      <c r="K138" s="111">
        <f t="shared" si="32"/>
        <v>0.53607928028836505</v>
      </c>
      <c r="L138" s="111">
        <f t="shared" si="32"/>
        <v>0.54551648161746591</v>
      </c>
      <c r="M138" s="111">
        <f t="shared" si="32"/>
        <v>0.5567477351156781</v>
      </c>
      <c r="N138" s="111">
        <f t="shared" si="32"/>
        <v>0.57116272245246824</v>
      </c>
      <c r="O138" s="111">
        <f t="shared" si="32"/>
        <v>0.58629569914658575</v>
      </c>
      <c r="P138" s="111">
        <f t="shared" si="32"/>
        <v>0.59191662800227507</v>
      </c>
      <c r="Q138" s="111">
        <f t="shared" si="32"/>
        <v>0.5997350764678665</v>
      </c>
      <c r="R138" s="111">
        <f t="shared" ref="R138:V138" si="33">IF(R119=0,"",R119/R100)</f>
        <v>0.61126188274518811</v>
      </c>
      <c r="S138" s="111">
        <f t="shared" si="33"/>
        <v>0.62579932893282764</v>
      </c>
      <c r="T138" s="111">
        <f t="shared" si="33"/>
        <v>0.64156980536337505</v>
      </c>
      <c r="U138" s="111">
        <f t="shared" si="33"/>
        <v>0.65812484310121866</v>
      </c>
      <c r="V138" s="111">
        <f t="shared" si="33"/>
        <v>0.67279487726600995</v>
      </c>
      <c r="W138" s="111">
        <f t="shared" ref="W138:Y138" si="34">IF(W119=0,"",W119/W100)</f>
        <v>0.68603977560435703</v>
      </c>
      <c r="X138" s="111">
        <f t="shared" si="34"/>
        <v>0.70169817336523188</v>
      </c>
      <c r="Y138" s="111">
        <f t="shared" si="34"/>
        <v>0.71726397385300245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1.7961149824261566</v>
      </c>
      <c r="C140" s="124">
        <f t="shared" si="38"/>
        <v>1.8962601522457936</v>
      </c>
      <c r="D140" s="124">
        <f t="shared" si="38"/>
        <v>2.0476430755246691</v>
      </c>
      <c r="E140" s="124">
        <f t="shared" si="38"/>
        <v>2.2014112181874586</v>
      </c>
      <c r="F140" s="124">
        <f t="shared" si="38"/>
        <v>2.3143735953037528</v>
      </c>
      <c r="G140" s="124">
        <f t="shared" si="38"/>
        <v>2.4306141076644079</v>
      </c>
      <c r="H140" s="124">
        <f t="shared" si="38"/>
        <v>2.5360282866011605</v>
      </c>
      <c r="I140" s="124">
        <f t="shared" si="38"/>
        <v>2.6115519125645936</v>
      </c>
      <c r="J140" s="124">
        <f t="shared" si="38"/>
        <v>2.6964757725110893</v>
      </c>
      <c r="K140" s="124">
        <f t="shared" si="38"/>
        <v>2.8165293559174009</v>
      </c>
      <c r="L140" s="124">
        <f t="shared" si="38"/>
        <v>2.9280174298837731</v>
      </c>
      <c r="M140" s="124">
        <f t="shared" si="38"/>
        <v>3.050308424666103</v>
      </c>
      <c r="N140" s="124">
        <f t="shared" si="38"/>
        <v>3.1711525691258364</v>
      </c>
      <c r="O140" s="124">
        <f t="shared" si="38"/>
        <v>3.3246195814233639</v>
      </c>
      <c r="P140" s="124">
        <f t="shared" si="38"/>
        <v>3.4111687175079459</v>
      </c>
      <c r="Q140" s="124">
        <f t="shared" si="38"/>
        <v>3.5005910828019262</v>
      </c>
      <c r="R140" s="124">
        <f t="shared" ref="R140:V140" si="39">IF(R121=0,"",R121/R102)</f>
        <v>3.6222035502794636</v>
      </c>
      <c r="S140" s="124">
        <f t="shared" si="39"/>
        <v>3.7440471143832021</v>
      </c>
      <c r="T140" s="124">
        <f t="shared" si="39"/>
        <v>3.8450740397163234</v>
      </c>
      <c r="U140" s="124">
        <f t="shared" si="39"/>
        <v>3.9189228942998349</v>
      </c>
      <c r="V140" s="124">
        <f t="shared" si="39"/>
        <v>3.9701203143539781</v>
      </c>
      <c r="W140" s="124">
        <f t="shared" ref="W140:Y140" si="40">IF(W121=0,"",W121/W102)</f>
        <v>4.0039104317666272</v>
      </c>
      <c r="X140" s="124">
        <f t="shared" si="40"/>
        <v>4.0237707250096379</v>
      </c>
      <c r="Y140" s="124">
        <f t="shared" si="40"/>
        <v>4.042493373234743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1.7961149824261566</v>
      </c>
      <c r="C141" s="111">
        <f t="shared" si="41"/>
        <v>1.8962601522457936</v>
      </c>
      <c r="D141" s="111">
        <f t="shared" si="41"/>
        <v>2.0476430755246691</v>
      </c>
      <c r="E141" s="111">
        <f t="shared" si="41"/>
        <v>2.2014112181874586</v>
      </c>
      <c r="F141" s="111">
        <f t="shared" si="41"/>
        <v>2.3143735953037528</v>
      </c>
      <c r="G141" s="111">
        <f t="shared" si="41"/>
        <v>2.4306141076644079</v>
      </c>
      <c r="H141" s="111">
        <f t="shared" si="41"/>
        <v>2.5360282866011605</v>
      </c>
      <c r="I141" s="111">
        <f t="shared" si="41"/>
        <v>2.6115519125645936</v>
      </c>
      <c r="J141" s="111">
        <f t="shared" si="41"/>
        <v>2.6964757725110893</v>
      </c>
      <c r="K141" s="111">
        <f t="shared" si="41"/>
        <v>2.8165293559174009</v>
      </c>
      <c r="L141" s="111">
        <f t="shared" si="41"/>
        <v>2.9280174298837731</v>
      </c>
      <c r="M141" s="111">
        <f t="shared" si="41"/>
        <v>3.050308424666103</v>
      </c>
      <c r="N141" s="111">
        <f t="shared" si="41"/>
        <v>3.1711525691258364</v>
      </c>
      <c r="O141" s="111">
        <f t="shared" si="41"/>
        <v>3.3246195814233639</v>
      </c>
      <c r="P141" s="111">
        <f t="shared" si="41"/>
        <v>3.4111687175079459</v>
      </c>
      <c r="Q141" s="111">
        <f t="shared" si="41"/>
        <v>3.5005910828019262</v>
      </c>
      <c r="R141" s="111">
        <f t="shared" ref="R141:V141" si="42">IF(R122=0,"",R122/R103)</f>
        <v>3.6222035502794636</v>
      </c>
      <c r="S141" s="111">
        <f t="shared" si="42"/>
        <v>3.7440471143832021</v>
      </c>
      <c r="T141" s="111">
        <f t="shared" si="42"/>
        <v>3.8450740397163234</v>
      </c>
      <c r="U141" s="111">
        <f t="shared" si="42"/>
        <v>3.9189228942998349</v>
      </c>
      <c r="V141" s="111">
        <f t="shared" si="42"/>
        <v>3.9701203143539781</v>
      </c>
      <c r="W141" s="111">
        <f t="shared" ref="W141:Y141" si="43">IF(W122=0,"",W122/W103)</f>
        <v>4.0039104317666272</v>
      </c>
      <c r="X141" s="111">
        <f t="shared" si="43"/>
        <v>4.0237707250096379</v>
      </c>
      <c r="Y141" s="111">
        <f t="shared" si="43"/>
        <v>4.042493373234743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0.53893301321298337</v>
      </c>
      <c r="C142" s="124">
        <f t="shared" si="44"/>
        <v>0.54216664234101031</v>
      </c>
      <c r="D142" s="124">
        <f t="shared" si="44"/>
        <v>0.54725082063742669</v>
      </c>
      <c r="E142" s="124">
        <f t="shared" si="44"/>
        <v>0.55287201887268966</v>
      </c>
      <c r="F142" s="124">
        <f t="shared" si="44"/>
        <v>0.56136893667883869</v>
      </c>
      <c r="G142" s="124">
        <f t="shared" si="44"/>
        <v>0.56414652872675686</v>
      </c>
      <c r="H142" s="124">
        <f t="shared" si="44"/>
        <v>0.56703241195555432</v>
      </c>
      <c r="I142" s="124">
        <f t="shared" si="44"/>
        <v>0.57099709890993888</v>
      </c>
      <c r="J142" s="124">
        <f t="shared" si="44"/>
        <v>0.58143435964060641</v>
      </c>
      <c r="K142" s="124">
        <f t="shared" si="44"/>
        <v>0.59101766175719084</v>
      </c>
      <c r="L142" s="124">
        <f t="shared" si="44"/>
        <v>0.60056630101172315</v>
      </c>
      <c r="M142" s="124">
        <f t="shared" si="44"/>
        <v>0.61227190861835734</v>
      </c>
      <c r="N142" s="124">
        <f t="shared" si="44"/>
        <v>0.62639934142592812</v>
      </c>
      <c r="O142" s="124">
        <f t="shared" si="44"/>
        <v>0.63898302269829121</v>
      </c>
      <c r="P142" s="124">
        <f t="shared" si="44"/>
        <v>0.64401953691828795</v>
      </c>
      <c r="Q142" s="124">
        <f t="shared" si="44"/>
        <v>0.65092212928056048</v>
      </c>
      <c r="R142" s="124">
        <f t="shared" ref="R142:V142" si="45">IF(R123=0,"",R123/R104)</f>
        <v>0.66086594642021879</v>
      </c>
      <c r="S142" s="124">
        <f t="shared" si="45"/>
        <v>0.67335902767722267</v>
      </c>
      <c r="T142" s="124">
        <f t="shared" si="45"/>
        <v>0.68694509016757166</v>
      </c>
      <c r="U142" s="124">
        <f t="shared" si="45"/>
        <v>0.70128035957408474</v>
      </c>
      <c r="V142" s="124">
        <f t="shared" si="45"/>
        <v>0.71380611847803821</v>
      </c>
      <c r="W142" s="124">
        <f t="shared" ref="W142:Y142" si="46">IF(W123=0,"",W123/W104)</f>
        <v>0.72546266179241348</v>
      </c>
      <c r="X142" s="124">
        <f t="shared" si="46"/>
        <v>0.74096884758484771</v>
      </c>
      <c r="Y142" s="124">
        <f t="shared" si="46"/>
        <v>0.75383321505570655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0.52642724224592552</v>
      </c>
      <c r="C143" s="111">
        <f t="shared" si="47"/>
        <v>0.53060613587357242</v>
      </c>
      <c r="D143" s="111">
        <f t="shared" si="47"/>
        <v>0.53459388686872966</v>
      </c>
      <c r="E143" s="111">
        <f t="shared" si="47"/>
        <v>0.53941195336869041</v>
      </c>
      <c r="F143" s="111">
        <f t="shared" si="47"/>
        <v>0.54368873801625661</v>
      </c>
      <c r="G143" s="111">
        <f t="shared" si="47"/>
        <v>0.55037081612196448</v>
      </c>
      <c r="H143" s="111">
        <f t="shared" si="47"/>
        <v>0.55686199032864181</v>
      </c>
      <c r="I143" s="111">
        <f t="shared" si="47"/>
        <v>0.56559682167792358</v>
      </c>
      <c r="J143" s="111">
        <f t="shared" si="47"/>
        <v>0.57489194934162091</v>
      </c>
      <c r="K143" s="111">
        <f t="shared" si="47"/>
        <v>0.58563691055038491</v>
      </c>
      <c r="L143" s="111">
        <f t="shared" si="47"/>
        <v>0.59701113506225245</v>
      </c>
      <c r="M143" s="111">
        <f t="shared" si="47"/>
        <v>0.60894211643882024</v>
      </c>
      <c r="N143" s="111">
        <f t="shared" si="47"/>
        <v>0.62322844397772759</v>
      </c>
      <c r="O143" s="111">
        <f t="shared" si="47"/>
        <v>0.63596201212488601</v>
      </c>
      <c r="P143" s="111">
        <f t="shared" si="47"/>
        <v>0.64193359881775236</v>
      </c>
      <c r="Q143" s="111">
        <f t="shared" si="47"/>
        <v>0.64891585882259517</v>
      </c>
      <c r="R143" s="111">
        <f t="shared" ref="R143:V143" si="48">IF(R124=0,"",R124/R105)</f>
        <v>0.6589549935419613</v>
      </c>
      <c r="S143" s="111">
        <f t="shared" si="48"/>
        <v>0.67140885402358075</v>
      </c>
      <c r="T143" s="111">
        <f t="shared" si="48"/>
        <v>0.68449336456011323</v>
      </c>
      <c r="U143" s="111">
        <f t="shared" si="48"/>
        <v>0.69881736191628918</v>
      </c>
      <c r="V143" s="111">
        <f t="shared" si="48"/>
        <v>0.71088952011165729</v>
      </c>
      <c r="W143" s="111">
        <f t="shared" ref="W143:Y143" si="49">IF(W124=0,"",W124/W105)</f>
        <v>0.72225674994889988</v>
      </c>
      <c r="X143" s="111">
        <f t="shared" si="49"/>
        <v>0.73518062995620959</v>
      </c>
      <c r="Y143" s="111">
        <f t="shared" si="49"/>
        <v>0.74849571188012587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0.85820212152170228</v>
      </c>
      <c r="C144" s="111">
        <f t="shared" si="50"/>
        <v>0.87879950950697749</v>
      </c>
      <c r="D144" s="111">
        <f t="shared" si="50"/>
        <v>0.86386012650507205</v>
      </c>
      <c r="E144" s="111">
        <f t="shared" si="50"/>
        <v>0.88835647844226151</v>
      </c>
      <c r="F144" s="111">
        <f t="shared" si="50"/>
        <v>0.86626886240430134</v>
      </c>
      <c r="G144" s="111">
        <f t="shared" si="50"/>
        <v>0.89368613799231955</v>
      </c>
      <c r="H144" s="111">
        <f t="shared" si="50"/>
        <v>0.8995623231898584</v>
      </c>
      <c r="I144" s="111">
        <f t="shared" si="50"/>
        <v>0.91089800173278201</v>
      </c>
      <c r="J144" s="111">
        <f t="shared" si="50"/>
        <v>0.89348384117681534</v>
      </c>
      <c r="K144" s="111">
        <f t="shared" si="50"/>
        <v>0.91635038501836052</v>
      </c>
      <c r="L144" s="111">
        <f t="shared" si="50"/>
        <v>0.92269463472876012</v>
      </c>
      <c r="M144" s="111">
        <f t="shared" si="50"/>
        <v>0.90679789013108092</v>
      </c>
      <c r="N144" s="111">
        <f t="shared" si="50"/>
        <v>0.93323651305497379</v>
      </c>
      <c r="O144" s="111">
        <f t="shared" si="50"/>
        <v>0.93932251103722952</v>
      </c>
      <c r="P144" s="111">
        <f t="shared" si="50"/>
        <v>0.90620298463533278</v>
      </c>
      <c r="Q144" s="111">
        <f t="shared" si="50"/>
        <v>0.93937626211738889</v>
      </c>
      <c r="R144" s="111">
        <f t="shared" ref="R144:V144" si="51">IF(R125=0,"",R125/R106)</f>
        <v>0.94446866862240009</v>
      </c>
      <c r="S144" s="111">
        <f t="shared" si="51"/>
        <v>0.94237453758835366</v>
      </c>
      <c r="T144" s="111">
        <f t="shared" si="51"/>
        <v>0.94941742891520442</v>
      </c>
      <c r="U144" s="111">
        <f t="shared" si="51"/>
        <v>0.94486570556757599</v>
      </c>
      <c r="V144" s="111">
        <f t="shared" si="51"/>
        <v>0.9441432412567885</v>
      </c>
      <c r="W144" s="111">
        <f t="shared" ref="W144:Y144" si="52">IF(W125=0,"",W125/W106)</f>
        <v>0.93934388692979265</v>
      </c>
      <c r="X144" s="111">
        <f t="shared" si="52"/>
        <v>0.97380288681817317</v>
      </c>
      <c r="Y144" s="111">
        <f t="shared" si="52"/>
        <v>0.95122083127989265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0.52642724224592552</v>
      </c>
      <c r="C145" s="112">
        <f t="shared" si="53"/>
        <v>0.5364530426157692</v>
      </c>
      <c r="D145" s="112">
        <f t="shared" si="53"/>
        <v>0.54209375988431585</v>
      </c>
      <c r="E145" s="112">
        <f t="shared" si="53"/>
        <v>0.55401335741645352</v>
      </c>
      <c r="F145" s="112">
        <f t="shared" si="53"/>
        <v>0.55615829700497399</v>
      </c>
      <c r="G145" s="112">
        <f t="shared" si="53"/>
        <v>0.57638530071510796</v>
      </c>
      <c r="H145" s="112">
        <f t="shared" si="53"/>
        <v>0.58586620515095145</v>
      </c>
      <c r="I145" s="112">
        <f t="shared" si="53"/>
        <v>0.59938416373262704</v>
      </c>
      <c r="J145" s="112">
        <f t="shared" si="53"/>
        <v>0.60661261000173816</v>
      </c>
      <c r="K145" s="112">
        <f t="shared" si="53"/>
        <v>0.6153298683571079</v>
      </c>
      <c r="L145" s="112">
        <f t="shared" si="53"/>
        <v>0.62668058759166434</v>
      </c>
      <c r="M145" s="112">
        <f t="shared" si="53"/>
        <v>0.62794389725516209</v>
      </c>
      <c r="N145" s="112">
        <f t="shared" si="53"/>
        <v>0.63896078347229335</v>
      </c>
      <c r="O145" s="112">
        <f t="shared" si="53"/>
        <v>0.64968037625653163</v>
      </c>
      <c r="P145" s="112">
        <f t="shared" si="53"/>
        <v>0.66014866498006441</v>
      </c>
      <c r="Q145" s="112">
        <f t="shared" si="53"/>
        <v>0.66905223888875309</v>
      </c>
      <c r="R145" s="112">
        <f t="shared" ref="R145:V145" si="54">IF(R126=0,"",R126/R107)</f>
        <v>0.68060220732233823</v>
      </c>
      <c r="S145" s="112">
        <f t="shared" si="54"/>
        <v>0.69066270107187089</v>
      </c>
      <c r="T145" s="112">
        <f t="shared" si="54"/>
        <v>0.70205130093438417</v>
      </c>
      <c r="U145" s="112">
        <f t="shared" si="54"/>
        <v>0.71655770458460621</v>
      </c>
      <c r="V145" s="112">
        <f t="shared" si="54"/>
        <v>0.73437374567843205</v>
      </c>
      <c r="W145" s="112">
        <f t="shared" ref="W145:Y145" si="55">IF(W126=0,"",W126/W107)</f>
        <v>0.77332800606525198</v>
      </c>
      <c r="X145" s="112">
        <f t="shared" si="55"/>
        <v>0.79982457527040995</v>
      </c>
      <c r="Y145" s="112">
        <f t="shared" si="55"/>
        <v>0.80283950147664729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0.63638053770781355</v>
      </c>
      <c r="C147" s="112">
        <f t="shared" si="59"/>
        <v>0.63892526661125215</v>
      </c>
      <c r="D147" s="112">
        <f t="shared" si="59"/>
        <v>0.64279206149068091</v>
      </c>
      <c r="E147" s="112">
        <f t="shared" si="59"/>
        <v>0.64757884166703594</v>
      </c>
      <c r="F147" s="112">
        <f t="shared" si="59"/>
        <v>0.65221820421589549</v>
      </c>
      <c r="G147" s="112">
        <f t="shared" si="59"/>
        <v>0.65488730635491865</v>
      </c>
      <c r="H147" s="112">
        <f t="shared" si="59"/>
        <v>0.6587422018999326</v>
      </c>
      <c r="I147" s="112">
        <f t="shared" si="59"/>
        <v>0.6594705173319757</v>
      </c>
      <c r="J147" s="112">
        <f t="shared" si="59"/>
        <v>0.66033107755292364</v>
      </c>
      <c r="K147" s="112">
        <f t="shared" si="59"/>
        <v>0.66057411083612427</v>
      </c>
      <c r="L147" s="112">
        <f t="shared" si="59"/>
        <v>0.66125361947519035</v>
      </c>
      <c r="M147" s="112">
        <f t="shared" si="59"/>
        <v>0.66544033885008125</v>
      </c>
      <c r="N147" s="112">
        <f t="shared" si="59"/>
        <v>0.67466117655687474</v>
      </c>
      <c r="O147" s="112">
        <f t="shared" si="59"/>
        <v>0.67623483703854814</v>
      </c>
      <c r="P147" s="112">
        <f t="shared" si="59"/>
        <v>0.68026175102885855</v>
      </c>
      <c r="Q147" s="112">
        <f t="shared" si="59"/>
        <v>0.68041347494039861</v>
      </c>
      <c r="R147" s="112">
        <f t="shared" ref="R147:V147" si="60">IF(R128=0,"",R128/R109)</f>
        <v>0.68192658400432771</v>
      </c>
      <c r="S147" s="112">
        <f t="shared" si="60"/>
        <v>0.68902566358372863</v>
      </c>
      <c r="T147" s="112">
        <f t="shared" si="60"/>
        <v>0.70968951111872336</v>
      </c>
      <c r="U147" s="112">
        <f t="shared" si="60"/>
        <v>0.73010385914739129</v>
      </c>
      <c r="V147" s="112">
        <f t="shared" si="60"/>
        <v>0.75108035221209746</v>
      </c>
      <c r="W147" s="112">
        <f t="shared" ref="W147:Y147" si="61">IF(W128=0,"",W128/W109)</f>
        <v>0.7547321344042206</v>
      </c>
      <c r="X147" s="112">
        <f t="shared" si="61"/>
        <v>0.75507055091758857</v>
      </c>
      <c r="Y147" s="112">
        <f t="shared" si="61"/>
        <v>0.75571738740434169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0.90501139537147524</v>
      </c>
      <c r="C148" s="113">
        <f t="shared" si="62"/>
        <v>0.91770004366934022</v>
      </c>
      <c r="D148" s="113">
        <f t="shared" si="62"/>
        <v>0.90688115046300177</v>
      </c>
      <c r="E148" s="113">
        <f t="shared" si="62"/>
        <v>0.92273501461240659</v>
      </c>
      <c r="F148" s="113">
        <f t="shared" si="62"/>
        <v>0.90728417932167582</v>
      </c>
      <c r="G148" s="113">
        <f t="shared" si="62"/>
        <v>0.92195940154940614</v>
      </c>
      <c r="H148" s="113">
        <f t="shared" si="62"/>
        <v>0.92447866483576757</v>
      </c>
      <c r="I148" s="113">
        <f t="shared" si="62"/>
        <v>0.92979741464147814</v>
      </c>
      <c r="J148" s="113">
        <f t="shared" si="62"/>
        <v>0.914168079120663</v>
      </c>
      <c r="K148" s="113">
        <f t="shared" si="62"/>
        <v>0.93095964112332097</v>
      </c>
      <c r="L148" s="113">
        <f t="shared" si="62"/>
        <v>0.93431799756306166</v>
      </c>
      <c r="M148" s="113">
        <f t="shared" si="62"/>
        <v>0.92014920443846182</v>
      </c>
      <c r="N148" s="113">
        <f t="shared" si="62"/>
        <v>0.94252267256897004</v>
      </c>
      <c r="O148" s="113">
        <f t="shared" si="62"/>
        <v>0.94615652596866462</v>
      </c>
      <c r="P148" s="113">
        <f t="shared" si="62"/>
        <v>0.91387293279375414</v>
      </c>
      <c r="Q148" s="113">
        <f t="shared" si="62"/>
        <v>0.94271359218516282</v>
      </c>
      <c r="R148" s="113">
        <f t="shared" ref="R148:V148" si="63">IF(R129=0,"",R129/R110)</f>
        <v>0.94629081861421294</v>
      </c>
      <c r="S148" s="113">
        <f t="shared" si="63"/>
        <v>0.94490844409091301</v>
      </c>
      <c r="T148" s="113">
        <f t="shared" si="63"/>
        <v>0.95451109281159652</v>
      </c>
      <c r="U148" s="113">
        <f t="shared" si="63"/>
        <v>0.94972131280703076</v>
      </c>
      <c r="V148" s="113">
        <f t="shared" si="63"/>
        <v>0.94884701317865228</v>
      </c>
      <c r="W148" s="113">
        <f t="shared" ref="W148:Y148" si="64">IF(W129=0,"",W129/W110)</f>
        <v>0.93976748456838421</v>
      </c>
      <c r="X148" s="113">
        <f t="shared" si="64"/>
        <v>0.99723075696136432</v>
      </c>
      <c r="Y148" s="113">
        <f t="shared" si="64"/>
        <v>0.95178405320283732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0.63638053770781355</v>
      </c>
      <c r="C149" s="111">
        <f t="shared" si="65"/>
        <v>0.64011446380866499</v>
      </c>
      <c r="D149" s="111">
        <f t="shared" si="65"/>
        <v>0.6450685169838577</v>
      </c>
      <c r="E149" s="111">
        <f t="shared" si="65"/>
        <v>0.65059755200345681</v>
      </c>
      <c r="F149" s="111">
        <f t="shared" si="65"/>
        <v>0.65451325350168266</v>
      </c>
      <c r="G149" s="111">
        <f t="shared" si="65"/>
        <v>0.65635167343663137</v>
      </c>
      <c r="H149" s="111">
        <f t="shared" si="65"/>
        <v>0.65875752472022109</v>
      </c>
      <c r="I149" s="111">
        <f t="shared" si="65"/>
        <v>0.6594506246175611</v>
      </c>
      <c r="J149" s="111">
        <f t="shared" si="65"/>
        <v>0.66363834624853357</v>
      </c>
      <c r="K149" s="111">
        <f t="shared" si="65"/>
        <v>0.66415611560669008</v>
      </c>
      <c r="L149" s="111">
        <f t="shared" si="65"/>
        <v>0.6648096267199064</v>
      </c>
      <c r="M149" s="111">
        <f t="shared" si="65"/>
        <v>0.66736935086968019</v>
      </c>
      <c r="N149" s="111">
        <f t="shared" si="65"/>
        <v>0.67343875793443431</v>
      </c>
      <c r="O149" s="111">
        <f t="shared" si="65"/>
        <v>0.67567806391987717</v>
      </c>
      <c r="P149" s="111">
        <f t="shared" si="65"/>
        <v>0.68231625226891157</v>
      </c>
      <c r="Q149" s="111">
        <f t="shared" si="65"/>
        <v>0.68245192429156309</v>
      </c>
      <c r="R149" s="111">
        <f t="shared" ref="R149:V149" si="66">IF(R130=0,"",R130/R111)</f>
        <v>0.68676863890539319</v>
      </c>
      <c r="S149" s="111">
        <f t="shared" si="66"/>
        <v>0.70086193375847472</v>
      </c>
      <c r="T149" s="111">
        <f t="shared" si="66"/>
        <v>0.72268865048412156</v>
      </c>
      <c r="U149" s="111">
        <f t="shared" si="66"/>
        <v>0.73708520147292189</v>
      </c>
      <c r="V149" s="111">
        <f t="shared" si="66"/>
        <v>0.75435067230706065</v>
      </c>
      <c r="W149" s="111">
        <f t="shared" ref="W149:Y149" si="67">IF(W130=0,"",W130/W111)</f>
        <v>0.75689790272420066</v>
      </c>
      <c r="X149" s="111">
        <f t="shared" si="67"/>
        <v>0.77011130495514768</v>
      </c>
      <c r="Y149" s="111">
        <f t="shared" si="67"/>
        <v>0.77447079027733523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0.62029013730961247</v>
      </c>
      <c r="C151" s="124">
        <f t="shared" si="71"/>
        <v>0.62213115179054268</v>
      </c>
      <c r="D151" s="124">
        <f t="shared" si="71"/>
        <v>0.62418197172399492</v>
      </c>
      <c r="E151" s="124">
        <f t="shared" si="71"/>
        <v>0.62705968982263138</v>
      </c>
      <c r="F151" s="124">
        <f t="shared" si="71"/>
        <v>0.63276371466493941</v>
      </c>
      <c r="G151" s="124">
        <f t="shared" si="71"/>
        <v>0.62887704391266908</v>
      </c>
      <c r="H151" s="124">
        <f t="shared" si="71"/>
        <v>0.62915582625554822</v>
      </c>
      <c r="I151" s="124">
        <f t="shared" si="71"/>
        <v>0.62834568674510372</v>
      </c>
      <c r="J151" s="124">
        <f t="shared" si="71"/>
        <v>0.63254346732044853</v>
      </c>
      <c r="K151" s="124">
        <f t="shared" si="71"/>
        <v>0.63182185965101634</v>
      </c>
      <c r="L151" s="124">
        <f t="shared" si="71"/>
        <v>0.62821580122506571</v>
      </c>
      <c r="M151" s="124">
        <f t="shared" si="71"/>
        <v>0.62527268325964824</v>
      </c>
      <c r="N151" s="124">
        <f t="shared" si="71"/>
        <v>0.62706024880872036</v>
      </c>
      <c r="O151" s="124">
        <f t="shared" si="71"/>
        <v>0.62864377333936106</v>
      </c>
      <c r="P151" s="124">
        <f t="shared" si="71"/>
        <v>0.6280681208506359</v>
      </c>
      <c r="Q151" s="124">
        <f t="shared" si="71"/>
        <v>0.62837050090243596</v>
      </c>
      <c r="R151" s="124">
        <f t="shared" ref="R151:V151" si="72">IF(R132=0,"",R132/R113)</f>
        <v>0.62862133822173127</v>
      </c>
      <c r="S151" s="124">
        <f t="shared" si="72"/>
        <v>0.62956948134196689</v>
      </c>
      <c r="T151" s="124">
        <f t="shared" si="72"/>
        <v>0.63133744256444713</v>
      </c>
      <c r="U151" s="124">
        <f t="shared" si="72"/>
        <v>0.63241648849087961</v>
      </c>
      <c r="V151" s="124">
        <f t="shared" si="72"/>
        <v>0.63426614385348135</v>
      </c>
      <c r="W151" s="124">
        <f t="shared" ref="W151:Y151" si="73">IF(W132=0,"",W132/W113)</f>
        <v>0.63672902659541764</v>
      </c>
      <c r="X151" s="124">
        <f t="shared" si="73"/>
        <v>0.64009180022685985</v>
      </c>
      <c r="Y151" s="124">
        <f t="shared" si="73"/>
        <v>0.64639728932644647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0.61678788999472645</v>
      </c>
      <c r="C152" s="111">
        <f t="shared" si="74"/>
        <v>0.61776759155644023</v>
      </c>
      <c r="D152" s="111">
        <f t="shared" si="74"/>
        <v>0.61876007646215714</v>
      </c>
      <c r="E152" s="111">
        <f t="shared" si="74"/>
        <v>0.619829951433299</v>
      </c>
      <c r="F152" s="111">
        <f t="shared" si="74"/>
        <v>0.62090439474583148</v>
      </c>
      <c r="G152" s="111">
        <f t="shared" si="74"/>
        <v>0.62208837446066556</v>
      </c>
      <c r="H152" s="111">
        <f t="shared" si="74"/>
        <v>0.62326165380045695</v>
      </c>
      <c r="I152" s="111">
        <f t="shared" si="74"/>
        <v>0.62380427732388155</v>
      </c>
      <c r="J152" s="111">
        <f t="shared" si="74"/>
        <v>0.6239357405057474</v>
      </c>
      <c r="K152" s="111">
        <f t="shared" si="74"/>
        <v>0.62414800597053333</v>
      </c>
      <c r="L152" s="111">
        <f t="shared" si="74"/>
        <v>0.62436145755034722</v>
      </c>
      <c r="M152" s="111">
        <f t="shared" si="74"/>
        <v>0.62456490480690052</v>
      </c>
      <c r="N152" s="111">
        <f t="shared" si="74"/>
        <v>0.62473624817011564</v>
      </c>
      <c r="O152" s="111">
        <f t="shared" si="74"/>
        <v>0.6248802315020473</v>
      </c>
      <c r="P152" s="111">
        <f t="shared" si="74"/>
        <v>0.62496467451971871</v>
      </c>
      <c r="Q152" s="111">
        <f t="shared" si="74"/>
        <v>0.62511474539687928</v>
      </c>
      <c r="R152" s="111">
        <f t="shared" ref="R152:V152" si="75">IF(R133=0,"",R133/R114)</f>
        <v>0.62550733103784528</v>
      </c>
      <c r="S152" s="111">
        <f t="shared" si="75"/>
        <v>0.6262778539207331</v>
      </c>
      <c r="T152" s="111">
        <f t="shared" si="75"/>
        <v>0.62740040654045692</v>
      </c>
      <c r="U152" s="111">
        <f t="shared" si="75"/>
        <v>0.62880098230514037</v>
      </c>
      <c r="V152" s="111">
        <f t="shared" si="75"/>
        <v>0.63011912048317831</v>
      </c>
      <c r="W152" s="111">
        <f t="shared" ref="W152:Y152" si="76">IF(W133=0,"",W133/W114)</f>
        <v>0.6312636676314527</v>
      </c>
      <c r="X152" s="111">
        <f t="shared" si="76"/>
        <v>0.63238694272458895</v>
      </c>
      <c r="Y152" s="111">
        <f t="shared" si="76"/>
        <v>0.63342328254655511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0.76198187868727574</v>
      </c>
      <c r="C153" s="45">
        <f t="shared" si="77"/>
        <v>0.76567957550365018</v>
      </c>
      <c r="D153" s="45">
        <f t="shared" si="77"/>
        <v>0.76911529697048764</v>
      </c>
      <c r="E153" s="45">
        <f t="shared" si="77"/>
        <v>0.77280767951334661</v>
      </c>
      <c r="F153" s="45">
        <f t="shared" si="77"/>
        <v>0.77533393228212333</v>
      </c>
      <c r="G153" s="45">
        <f t="shared" si="77"/>
        <v>0.77838194780788816</v>
      </c>
      <c r="H153" s="45">
        <f t="shared" si="77"/>
        <v>0.77947655075397793</v>
      </c>
      <c r="I153" s="45">
        <f t="shared" si="77"/>
        <v>0.7816365627046552</v>
      </c>
      <c r="J153" s="45">
        <f t="shared" si="77"/>
        <v>0.78294351796644246</v>
      </c>
      <c r="K153" s="45">
        <f t="shared" si="77"/>
        <v>0.78364163040717005</v>
      </c>
      <c r="L153" s="45">
        <f t="shared" si="77"/>
        <v>0.7875196852764268</v>
      </c>
      <c r="M153" s="45">
        <f t="shared" si="77"/>
        <v>0.79040836310860119</v>
      </c>
      <c r="N153" s="45">
        <f t="shared" si="77"/>
        <v>0.79277860689017299</v>
      </c>
      <c r="O153" s="45">
        <f t="shared" si="77"/>
        <v>0.79499731578232402</v>
      </c>
      <c r="P153" s="45">
        <f t="shared" si="77"/>
        <v>0.79722608851544896</v>
      </c>
      <c r="Q153" s="45">
        <f t="shared" si="77"/>
        <v>0.80664856811209207</v>
      </c>
      <c r="R153" s="45">
        <f t="shared" ref="R153:V153" si="78">IF(R134=0,"",R134/R115)</f>
        <v>0.80716846485435989</v>
      </c>
      <c r="S153" s="45">
        <f t="shared" si="78"/>
        <v>0.80895286405683997</v>
      </c>
      <c r="T153" s="45">
        <f t="shared" si="78"/>
        <v>0.81812327400673279</v>
      </c>
      <c r="U153" s="45">
        <f t="shared" si="78"/>
        <v>0.82171737924473698</v>
      </c>
      <c r="V153" s="45">
        <f t="shared" si="78"/>
        <v>0.83863682952242158</v>
      </c>
      <c r="W153" s="45">
        <f t="shared" ref="W153:Y153" si="79">IF(W134=0,"",W134/W115)</f>
        <v>0.8629871416825311</v>
      </c>
      <c r="X153" s="45">
        <f t="shared" si="79"/>
        <v>0.88081359664609316</v>
      </c>
      <c r="Y153" s="45">
        <f t="shared" si="79"/>
        <v>0.89388154296587563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35170.612290000005</v>
      </c>
      <c r="C155" s="117">
        <f t="shared" si="80"/>
        <v>36985.035779999998</v>
      </c>
      <c r="D155" s="117">
        <f t="shared" si="80"/>
        <v>35938.630529999988</v>
      </c>
      <c r="E155" s="117">
        <f t="shared" si="80"/>
        <v>40570.280190000005</v>
      </c>
      <c r="F155" s="117">
        <f t="shared" si="80"/>
        <v>42130.067760000013</v>
      </c>
      <c r="G155" s="117">
        <f t="shared" si="80"/>
        <v>44030.006460000004</v>
      </c>
      <c r="H155" s="117">
        <f t="shared" si="80"/>
        <v>39969.247229999979</v>
      </c>
      <c r="I155" s="117">
        <f t="shared" si="80"/>
        <v>37444.646250000005</v>
      </c>
      <c r="J155" s="117">
        <f t="shared" si="80"/>
        <v>37615.352939999997</v>
      </c>
      <c r="K155" s="117">
        <f t="shared" si="80"/>
        <v>39508.37450999998</v>
      </c>
      <c r="L155" s="117">
        <f t="shared" si="80"/>
        <v>43916.807879999986</v>
      </c>
      <c r="M155" s="117">
        <f t="shared" si="80"/>
        <v>42253.970220000017</v>
      </c>
      <c r="N155" s="117">
        <f t="shared" si="80"/>
        <v>42552.063180000019</v>
      </c>
      <c r="O155" s="117">
        <f t="shared" si="80"/>
        <v>42449.972399999984</v>
      </c>
      <c r="P155" s="117">
        <f t="shared" si="80"/>
        <v>35586.210329999973</v>
      </c>
      <c r="Q155" s="117">
        <f t="shared" si="80"/>
        <v>39895.582320000023</v>
      </c>
      <c r="R155" s="117">
        <f t="shared" ref="R155:V155" si="81">R156+R159+R161+R170</f>
        <v>40158.43326000002</v>
      </c>
      <c r="S155" s="117">
        <f t="shared" si="81"/>
        <v>40536.803969031003</v>
      </c>
      <c r="T155" s="117">
        <f t="shared" si="81"/>
        <v>38738.348295152253</v>
      </c>
      <c r="U155" s="117">
        <f t="shared" si="81"/>
        <v>37852.322984597544</v>
      </c>
      <c r="V155" s="117">
        <f t="shared" si="81"/>
        <v>37368.852830528369</v>
      </c>
      <c r="W155" s="117">
        <f t="shared" ref="W155:Y155" si="82">W156+W159+W161+W170</f>
        <v>40790.753591169792</v>
      </c>
      <c r="X155" s="117">
        <f t="shared" si="82"/>
        <v>35053.508898654756</v>
      </c>
      <c r="Y155" s="117">
        <f t="shared" si="82"/>
        <v>30121.479776313554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26666.103559246567</v>
      </c>
      <c r="C156" s="122">
        <f t="shared" si="83"/>
        <v>28324.375904628829</v>
      </c>
      <c r="D156" s="122">
        <f t="shared" si="83"/>
        <v>27356.730276664224</v>
      </c>
      <c r="E156" s="122">
        <f t="shared" si="83"/>
        <v>32007.094267050801</v>
      </c>
      <c r="F156" s="122">
        <f t="shared" si="83"/>
        <v>34089.788343818393</v>
      </c>
      <c r="G156" s="122">
        <f t="shared" si="83"/>
        <v>35652.344137284395</v>
      </c>
      <c r="H156" s="122">
        <f t="shared" si="83"/>
        <v>31871.249347729634</v>
      </c>
      <c r="I156" s="122">
        <f t="shared" si="83"/>
        <v>30156.991499133903</v>
      </c>
      <c r="J156" s="122">
        <f t="shared" si="83"/>
        <v>31144.295686269124</v>
      </c>
      <c r="K156" s="122">
        <f t="shared" si="83"/>
        <v>32635.721676993049</v>
      </c>
      <c r="L156" s="122">
        <f t="shared" si="83"/>
        <v>36149.410022594071</v>
      </c>
      <c r="M156" s="122">
        <f t="shared" si="83"/>
        <v>34255.933817212717</v>
      </c>
      <c r="N156" s="122">
        <f t="shared" si="83"/>
        <v>35040.473148115452</v>
      </c>
      <c r="O156" s="122">
        <f t="shared" si="83"/>
        <v>34990.942631978891</v>
      </c>
      <c r="P156" s="122">
        <f t="shared" si="83"/>
        <v>28480.406420119878</v>
      </c>
      <c r="Q156" s="122">
        <f t="shared" si="83"/>
        <v>32805.175975528582</v>
      </c>
      <c r="R156" s="122">
        <f t="shared" ref="R156:V156" si="84">SUM(R157:R158)</f>
        <v>32891.341638248996</v>
      </c>
      <c r="S156" s="122">
        <f t="shared" si="84"/>
        <v>33108.628327784929</v>
      </c>
      <c r="T156" s="122">
        <f t="shared" si="84"/>
        <v>31375.344694796491</v>
      </c>
      <c r="U156" s="122">
        <f t="shared" si="84"/>
        <v>30544.467252439103</v>
      </c>
      <c r="V156" s="122">
        <f t="shared" si="84"/>
        <v>29999.979958265867</v>
      </c>
      <c r="W156" s="122">
        <f t="shared" ref="W156:Y156" si="85">SUM(W157:W158)</f>
        <v>34389.04377420184</v>
      </c>
      <c r="X156" s="122">
        <f t="shared" si="85"/>
        <v>30240.652844808115</v>
      </c>
      <c r="Y156" s="122">
        <f t="shared" si="85"/>
        <v>25804.224161148064</v>
      </c>
      <c r="DA156" s="130" t="s">
        <v>2133</v>
      </c>
    </row>
    <row r="157" spans="1:105" ht="12" customHeight="1" x14ac:dyDescent="0.25">
      <c r="A157" s="97" t="s">
        <v>212</v>
      </c>
      <c r="B157" s="98">
        <v>26666.103559246567</v>
      </c>
      <c r="C157" s="98">
        <v>28324.375904628829</v>
      </c>
      <c r="D157" s="98">
        <v>27356.730276664224</v>
      </c>
      <c r="E157" s="98">
        <v>32007.094267050801</v>
      </c>
      <c r="F157" s="98">
        <v>34089.788343818393</v>
      </c>
      <c r="G157" s="98">
        <v>35652.344137284395</v>
      </c>
      <c r="H157" s="98">
        <v>31871.249347729634</v>
      </c>
      <c r="I157" s="98">
        <v>30156.991499133903</v>
      </c>
      <c r="J157" s="98">
        <v>31144.295686269124</v>
      </c>
      <c r="K157" s="98">
        <v>32635.721676993049</v>
      </c>
      <c r="L157" s="98">
        <v>36149.410022594071</v>
      </c>
      <c r="M157" s="98">
        <v>34255.933817212717</v>
      </c>
      <c r="N157" s="98">
        <v>35040.473148115452</v>
      </c>
      <c r="O157" s="98">
        <v>34990.942631978891</v>
      </c>
      <c r="P157" s="98">
        <v>28480.406420119878</v>
      </c>
      <c r="Q157" s="98">
        <v>32805.175975528582</v>
      </c>
      <c r="R157" s="98">
        <v>32891.341638248996</v>
      </c>
      <c r="S157" s="98">
        <v>33108.628327784929</v>
      </c>
      <c r="T157" s="98">
        <v>31375.344694796491</v>
      </c>
      <c r="U157" s="98">
        <v>30544.467252439103</v>
      </c>
      <c r="V157" s="98">
        <v>29999.979958265867</v>
      </c>
      <c r="W157" s="98">
        <v>34389.04377420184</v>
      </c>
      <c r="X157" s="98">
        <v>30240.652844808115</v>
      </c>
      <c r="Y157" s="98">
        <v>25804.224161148064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5654.0582885753893</v>
      </c>
      <c r="C161" s="122">
        <v>5794.7479094975206</v>
      </c>
      <c r="D161" s="122">
        <v>5715.6464106939857</v>
      </c>
      <c r="E161" s="122">
        <v>5736.6197181662801</v>
      </c>
      <c r="F161" s="122">
        <v>5275.0468588302692</v>
      </c>
      <c r="G161" s="122">
        <v>5492.2397478055218</v>
      </c>
      <c r="H161" s="122">
        <v>5372.0868165146903</v>
      </c>
      <c r="I161" s="122">
        <v>5032.1635758404627</v>
      </c>
      <c r="J161" s="122">
        <v>4493.801593802591</v>
      </c>
      <c r="K161" s="122">
        <v>4760.906711579486</v>
      </c>
      <c r="L161" s="122">
        <v>5525.6898035467866</v>
      </c>
      <c r="M161" s="122">
        <v>5561.0344056647864</v>
      </c>
      <c r="N161" s="122">
        <v>5577.8842048352644</v>
      </c>
      <c r="O161" s="122">
        <v>5339.9468817386423</v>
      </c>
      <c r="P161" s="122">
        <v>5187.922026477383</v>
      </c>
      <c r="Q161" s="122">
        <v>5074.7807180078144</v>
      </c>
      <c r="R161" s="122">
        <v>5175.087537207085</v>
      </c>
      <c r="S161" s="122">
        <v>5057.9361878430091</v>
      </c>
      <c r="T161" s="122">
        <v>5023.2939589267817</v>
      </c>
      <c r="U161" s="122">
        <v>4905.2475472144652</v>
      </c>
      <c r="V161" s="122">
        <v>4825.4260706877467</v>
      </c>
      <c r="W161" s="122">
        <v>4058.6953605025692</v>
      </c>
      <c r="X161" s="122">
        <v>2967.9716236140621</v>
      </c>
      <c r="Y161" s="122">
        <v>2703.7706450333612</v>
      </c>
      <c r="DA161" s="130" t="s">
        <v>2138</v>
      </c>
    </row>
    <row r="162" spans="1:105" ht="12" customHeight="1" x14ac:dyDescent="0.25">
      <c r="A162" s="97" t="s">
        <v>134</v>
      </c>
      <c r="B162" s="98">
        <v>5653.8743262997859</v>
      </c>
      <c r="C162" s="98">
        <v>5794.5622414118197</v>
      </c>
      <c r="D162" s="98">
        <v>5715.4219984161609</v>
      </c>
      <c r="E162" s="98">
        <v>5736.3923969517837</v>
      </c>
      <c r="F162" s="98">
        <v>5274.7925407113125</v>
      </c>
      <c r="G162" s="98">
        <v>5491.8971214321145</v>
      </c>
      <c r="H162" s="98">
        <v>5371.6761159742755</v>
      </c>
      <c r="I162" s="98">
        <v>5031.6136716574019</v>
      </c>
      <c r="J162" s="98">
        <v>4493.0260849472988</v>
      </c>
      <c r="K162" s="98">
        <v>4760.0308784972258</v>
      </c>
      <c r="L162" s="98">
        <v>5524.128220372676</v>
      </c>
      <c r="M162" s="98">
        <v>5559.1166033307363</v>
      </c>
      <c r="N162" s="98">
        <v>5576.1404440182387</v>
      </c>
      <c r="O162" s="98">
        <v>5338.1029816081809</v>
      </c>
      <c r="P162" s="98">
        <v>5184.584081264441</v>
      </c>
      <c r="Q162" s="98">
        <v>5072.5057153856706</v>
      </c>
      <c r="R162" s="98">
        <v>5172.6758019194158</v>
      </c>
      <c r="S162" s="98">
        <v>5055.2281516241574</v>
      </c>
      <c r="T162" s="98">
        <v>5020.6940229150532</v>
      </c>
      <c r="U162" s="98">
        <v>4902.0629303029555</v>
      </c>
      <c r="V162" s="98">
        <v>4821.4723755956666</v>
      </c>
      <c r="W162" s="98">
        <v>4051.0125505774745</v>
      </c>
      <c r="X162" s="98">
        <v>2962.5516931851257</v>
      </c>
      <c r="Y162" s="98">
        <v>2694.0165508281734</v>
      </c>
      <c r="DA162" s="63" t="s">
        <v>2139</v>
      </c>
    </row>
    <row r="163" spans="1:105" ht="12" customHeight="1" x14ac:dyDescent="0.25">
      <c r="A163" s="97" t="s">
        <v>133</v>
      </c>
      <c r="B163" s="98">
        <v>0.18396227560376166</v>
      </c>
      <c r="C163" s="98">
        <v>0.18566808570068769</v>
      </c>
      <c r="D163" s="98">
        <v>0.22441227782455445</v>
      </c>
      <c r="E163" s="98">
        <v>0.22732121449643372</v>
      </c>
      <c r="F163" s="98">
        <v>0.25431811895641204</v>
      </c>
      <c r="G163" s="98">
        <v>0.3426263734073669</v>
      </c>
      <c r="H163" s="98">
        <v>0.41070054041483872</v>
      </c>
      <c r="I163" s="98">
        <v>0.54990418306108069</v>
      </c>
      <c r="J163" s="98">
        <v>0.77550885529240743</v>
      </c>
      <c r="K163" s="98">
        <v>0.87583308226034773</v>
      </c>
      <c r="L163" s="98">
        <v>1.5615831741107387</v>
      </c>
      <c r="M163" s="98">
        <v>1.9178023340500927</v>
      </c>
      <c r="N163" s="98">
        <v>1.7437608170256338</v>
      </c>
      <c r="O163" s="98">
        <v>1.8439001304616291</v>
      </c>
      <c r="P163" s="98">
        <v>3.3379452129418627</v>
      </c>
      <c r="Q163" s="98">
        <v>2.2750026221442199</v>
      </c>
      <c r="R163" s="98">
        <v>2.4117352876690403</v>
      </c>
      <c r="S163" s="98">
        <v>2.7080362188519973</v>
      </c>
      <c r="T163" s="98">
        <v>2.5999360117283032</v>
      </c>
      <c r="U163" s="98">
        <v>3.1846169115093579</v>
      </c>
      <c r="V163" s="98">
        <v>3.9536950920803706</v>
      </c>
      <c r="W163" s="98">
        <v>7.6828099250946282</v>
      </c>
      <c r="X163" s="98">
        <v>5.419930428936218</v>
      </c>
      <c r="Y163" s="98">
        <v>9.7540942051879096</v>
      </c>
      <c r="DA163" s="63" t="s">
        <v>2140</v>
      </c>
    </row>
    <row r="164" spans="1:105" ht="12" customHeight="1" x14ac:dyDescent="0.25">
      <c r="A164" s="100" t="s">
        <v>212</v>
      </c>
      <c r="B164" s="101">
        <v>0.18396227560376166</v>
      </c>
      <c r="C164" s="101">
        <v>0.18566808570068769</v>
      </c>
      <c r="D164" s="101">
        <v>0.22441227782455445</v>
      </c>
      <c r="E164" s="101">
        <v>0.22732121449643372</v>
      </c>
      <c r="F164" s="101">
        <v>0.25431811895641204</v>
      </c>
      <c r="G164" s="101">
        <v>0.3426263734073669</v>
      </c>
      <c r="H164" s="101">
        <v>0.41070054041483872</v>
      </c>
      <c r="I164" s="101">
        <v>0.54990418306108069</v>
      </c>
      <c r="J164" s="101">
        <v>0.77550885529240743</v>
      </c>
      <c r="K164" s="101">
        <v>0.87583308226034773</v>
      </c>
      <c r="L164" s="101">
        <v>1.5615831741107387</v>
      </c>
      <c r="M164" s="101">
        <v>1.9178023340500927</v>
      </c>
      <c r="N164" s="101">
        <v>1.7437608170256338</v>
      </c>
      <c r="O164" s="101">
        <v>1.8439001304616291</v>
      </c>
      <c r="P164" s="101">
        <v>3.3379452129418627</v>
      </c>
      <c r="Q164" s="101">
        <v>2.2750026221442199</v>
      </c>
      <c r="R164" s="101">
        <v>2.4117352876690403</v>
      </c>
      <c r="S164" s="101">
        <v>2.7080362188519973</v>
      </c>
      <c r="T164" s="101">
        <v>2.5999360117283032</v>
      </c>
      <c r="U164" s="101">
        <v>3.1846169115093579</v>
      </c>
      <c r="V164" s="101">
        <v>3.9536950920803706</v>
      </c>
      <c r="W164" s="101">
        <v>7.6828099250946282</v>
      </c>
      <c r="X164" s="101">
        <v>5.419930428936218</v>
      </c>
      <c r="Y164" s="101">
        <v>9.7540942051879096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2850.4504421780443</v>
      </c>
      <c r="C170" s="122">
        <v>2865.9119658736508</v>
      </c>
      <c r="D170" s="122">
        <v>2866.2538426417791</v>
      </c>
      <c r="E170" s="122">
        <v>2826.5662047829283</v>
      </c>
      <c r="F170" s="122">
        <v>2765.232557351354</v>
      </c>
      <c r="G170" s="122">
        <v>2885.4225749100842</v>
      </c>
      <c r="H170" s="122">
        <v>2725.911065755653</v>
      </c>
      <c r="I170" s="122">
        <v>2255.4911750256438</v>
      </c>
      <c r="J170" s="122">
        <v>1977.25565992828</v>
      </c>
      <c r="K170" s="122">
        <v>2111.7461214274449</v>
      </c>
      <c r="L170" s="122">
        <v>2241.7080538591281</v>
      </c>
      <c r="M170" s="122">
        <v>2437.0019971225133</v>
      </c>
      <c r="N170" s="122">
        <v>1933.7058270492973</v>
      </c>
      <c r="O170" s="122">
        <v>2119.0828862824524</v>
      </c>
      <c r="P170" s="122">
        <v>1917.8818834027079</v>
      </c>
      <c r="Q170" s="122">
        <v>2015.6256264636268</v>
      </c>
      <c r="R170" s="122">
        <v>2092.0040845439371</v>
      </c>
      <c r="S170" s="122">
        <v>2370.2394534030677</v>
      </c>
      <c r="T170" s="122">
        <v>2339.7096414289772</v>
      </c>
      <c r="U170" s="122">
        <v>2402.6081849439793</v>
      </c>
      <c r="V170" s="122">
        <v>2543.446801574752</v>
      </c>
      <c r="W170" s="122">
        <v>2343.0144564653838</v>
      </c>
      <c r="X170" s="122">
        <v>1844.8844302325817</v>
      </c>
      <c r="Y170" s="122">
        <v>1613.484970132128</v>
      </c>
      <c r="DA170" s="130" t="s">
        <v>2147</v>
      </c>
    </row>
    <row r="171" spans="1:105" ht="12" customHeight="1" x14ac:dyDescent="0.25">
      <c r="A171" s="97" t="s">
        <v>175</v>
      </c>
      <c r="B171" s="98">
        <v>2850.4504421780443</v>
      </c>
      <c r="C171" s="98">
        <v>2865.9119658736508</v>
      </c>
      <c r="D171" s="98">
        <v>2866.2538426417791</v>
      </c>
      <c r="E171" s="98">
        <v>2826.5662047829283</v>
      </c>
      <c r="F171" s="98">
        <v>2765.232557351354</v>
      </c>
      <c r="G171" s="98">
        <v>2885.4225749100842</v>
      </c>
      <c r="H171" s="98">
        <v>2725.911065755653</v>
      </c>
      <c r="I171" s="98">
        <v>2255.4911750256438</v>
      </c>
      <c r="J171" s="98">
        <v>1977.25565992828</v>
      </c>
      <c r="K171" s="98">
        <v>2111.7461214274449</v>
      </c>
      <c r="L171" s="98">
        <v>2241.7080538591281</v>
      </c>
      <c r="M171" s="98">
        <v>2437.0019971225133</v>
      </c>
      <c r="N171" s="98">
        <v>1933.7058270492973</v>
      </c>
      <c r="O171" s="98">
        <v>2119.0828862824524</v>
      </c>
      <c r="P171" s="98">
        <v>1917.8818834027079</v>
      </c>
      <c r="Q171" s="98">
        <v>2015.6256264636268</v>
      </c>
      <c r="R171" s="98">
        <v>2092.0040845439371</v>
      </c>
      <c r="S171" s="98">
        <v>2370.2394534030677</v>
      </c>
      <c r="T171" s="98">
        <v>2339.7096414289772</v>
      </c>
      <c r="U171" s="98">
        <v>2402.6081849439793</v>
      </c>
      <c r="V171" s="98">
        <v>2543.446801574752</v>
      </c>
      <c r="W171" s="98">
        <v>2343.0144564653838</v>
      </c>
      <c r="X171" s="98">
        <v>1844.8844302325817</v>
      </c>
      <c r="Y171" s="98">
        <v>1613.484970132128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12550.352829263653</v>
      </c>
      <c r="C174" s="117">
        <f t="shared" si="87"/>
        <v>13141.456127182619</v>
      </c>
      <c r="D174" s="117">
        <f t="shared" si="87"/>
        <v>12791.172955413844</v>
      </c>
      <c r="E174" s="117">
        <f t="shared" si="87"/>
        <v>14220.231252028185</v>
      </c>
      <c r="F174" s="117">
        <f t="shared" si="87"/>
        <v>14608.058828074809</v>
      </c>
      <c r="G174" s="117">
        <f t="shared" si="87"/>
        <v>15350.884860642311</v>
      </c>
      <c r="H174" s="117">
        <f t="shared" si="87"/>
        <v>14451.713334276375</v>
      </c>
      <c r="I174" s="117">
        <f t="shared" si="87"/>
        <v>13934.783967867386</v>
      </c>
      <c r="J174" s="117">
        <f t="shared" si="87"/>
        <v>13708.374532539432</v>
      </c>
      <c r="K174" s="117">
        <f t="shared" si="87"/>
        <v>14004.669112389689</v>
      </c>
      <c r="L174" s="117">
        <f t="shared" si="87"/>
        <v>15280.137565072355</v>
      </c>
      <c r="M174" s="117">
        <f t="shared" si="87"/>
        <v>14484.817018976681</v>
      </c>
      <c r="N174" s="117">
        <f t="shared" si="87"/>
        <v>14325.360250652433</v>
      </c>
      <c r="O174" s="117">
        <f t="shared" si="87"/>
        <v>14129.474171053846</v>
      </c>
      <c r="P174" s="117">
        <f t="shared" si="87"/>
        <v>11793.483011413329</v>
      </c>
      <c r="Q174" s="117">
        <f t="shared" si="87"/>
        <v>13284.291951583651</v>
      </c>
      <c r="R174" s="117">
        <f t="shared" ref="R174:V174" si="88">R175+R178+R180+R189</f>
        <v>13261.19073006679</v>
      </c>
      <c r="S174" s="117">
        <f t="shared" si="88"/>
        <v>13423.274817969872</v>
      </c>
      <c r="T174" s="117">
        <f t="shared" si="88"/>
        <v>12740.622467683233</v>
      </c>
      <c r="U174" s="117">
        <f t="shared" si="88"/>
        <v>12372.117533079481</v>
      </c>
      <c r="V174" s="117">
        <f t="shared" si="88"/>
        <v>12294.03042979071</v>
      </c>
      <c r="W174" s="117">
        <f t="shared" ref="W174:Y174" si="89">W175+W178+W180+W189</f>
        <v>13731.743598346069</v>
      </c>
      <c r="X174" s="117">
        <f t="shared" si="89"/>
        <v>11837.810653317421</v>
      </c>
      <c r="Y174" s="117">
        <f t="shared" si="89"/>
        <v>10461.247339134494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9318.0454026856078</v>
      </c>
      <c r="C175" s="122">
        <f t="shared" si="90"/>
        <v>9863.8137534384878</v>
      </c>
      <c r="D175" s="122">
        <f t="shared" si="90"/>
        <v>9520.5313406608911</v>
      </c>
      <c r="E175" s="122">
        <f t="shared" si="90"/>
        <v>10913.631274309017</v>
      </c>
      <c r="F175" s="122">
        <f t="shared" si="90"/>
        <v>11484.78498842143</v>
      </c>
      <c r="G175" s="122">
        <f t="shared" si="90"/>
        <v>12167.691079789796</v>
      </c>
      <c r="H175" s="122">
        <f t="shared" si="90"/>
        <v>11312.251091536245</v>
      </c>
      <c r="I175" s="122">
        <f t="shared" si="90"/>
        <v>11095.020698253746</v>
      </c>
      <c r="J175" s="122">
        <f t="shared" si="90"/>
        <v>11180.797468872297</v>
      </c>
      <c r="K175" s="122">
        <f t="shared" si="90"/>
        <v>11404.324842032262</v>
      </c>
      <c r="L175" s="122">
        <f t="shared" si="90"/>
        <v>12468.688425870183</v>
      </c>
      <c r="M175" s="122">
        <f t="shared" si="90"/>
        <v>11643.992885021002</v>
      </c>
      <c r="N175" s="122">
        <f t="shared" si="90"/>
        <v>11660.192055437439</v>
      </c>
      <c r="O175" s="122">
        <f t="shared" si="90"/>
        <v>11547.446133443274</v>
      </c>
      <c r="P175" s="122">
        <f t="shared" si="90"/>
        <v>9373.9992235634818</v>
      </c>
      <c r="Q175" s="122">
        <f t="shared" si="90"/>
        <v>10803.565290436449</v>
      </c>
      <c r="R175" s="122">
        <f t="shared" ref="R175:V175" si="91">SUM(R176:R177)</f>
        <v>10774.766655703042</v>
      </c>
      <c r="S175" s="122">
        <f t="shared" si="91"/>
        <v>10845.049883056843</v>
      </c>
      <c r="T175" s="122">
        <f t="shared" si="91"/>
        <v>10221.384717778277</v>
      </c>
      <c r="U175" s="122">
        <f t="shared" si="91"/>
        <v>9876.3685835995966</v>
      </c>
      <c r="V175" s="122">
        <f t="shared" si="91"/>
        <v>9782.2016960295932</v>
      </c>
      <c r="W175" s="122">
        <f t="shared" ref="W175:Y175" si="92">SUM(W176:W177)</f>
        <v>11492.324719098582</v>
      </c>
      <c r="X175" s="122">
        <f t="shared" si="92"/>
        <v>10083.615379907991</v>
      </c>
      <c r="Y175" s="122">
        <f t="shared" si="92"/>
        <v>8834.3992382807191</v>
      </c>
      <c r="DA175" s="130" t="s">
        <v>2301</v>
      </c>
    </row>
    <row r="176" spans="1:105" ht="12" customHeight="1" x14ac:dyDescent="0.25">
      <c r="A176" s="97" t="s">
        <v>212</v>
      </c>
      <c r="B176" s="98">
        <v>9202.2534832933616</v>
      </c>
      <c r="C176" s="98">
        <v>9743.6179685820134</v>
      </c>
      <c r="D176" s="98">
        <v>9405.01179279602</v>
      </c>
      <c r="E176" s="98">
        <v>10792.872421153939</v>
      </c>
      <c r="F176" s="98">
        <v>11348.885407208463</v>
      </c>
      <c r="G176" s="98">
        <v>12024.464055838842</v>
      </c>
      <c r="H176" s="98">
        <v>11182.173648562519</v>
      </c>
      <c r="I176" s="98">
        <v>10970.608149492329</v>
      </c>
      <c r="J176" s="98">
        <v>11059.175670685825</v>
      </c>
      <c r="K176" s="98">
        <v>11280.231408605556</v>
      </c>
      <c r="L176" s="98">
        <v>12326.465051563999</v>
      </c>
      <c r="M176" s="98">
        <v>11508.232248772249</v>
      </c>
      <c r="N176" s="98">
        <v>11530.359423501313</v>
      </c>
      <c r="O176" s="98">
        <v>11407.364447386624</v>
      </c>
      <c r="P176" s="98">
        <v>9256.2295091598353</v>
      </c>
      <c r="Q176" s="98">
        <v>10679.689986912179</v>
      </c>
      <c r="R176" s="98">
        <v>10649.318248979871</v>
      </c>
      <c r="S176" s="98">
        <v>10716.822906518679</v>
      </c>
      <c r="T176" s="98">
        <v>10098.779246543914</v>
      </c>
      <c r="U176" s="98">
        <v>9754.139218521821</v>
      </c>
      <c r="V176" s="98">
        <v>9659.0858703771919</v>
      </c>
      <c r="W176" s="98">
        <v>11304.724945296399</v>
      </c>
      <c r="X176" s="98">
        <v>9909.2596264826207</v>
      </c>
      <c r="Y176" s="98">
        <v>8685.7603842334356</v>
      </c>
      <c r="DA176" s="63" t="s">
        <v>2302</v>
      </c>
    </row>
    <row r="177" spans="1:105" ht="12" customHeight="1" x14ac:dyDescent="0.25">
      <c r="A177" s="97" t="s">
        <v>53</v>
      </c>
      <c r="B177" s="98">
        <v>115.7919193922464</v>
      </c>
      <c r="C177" s="98">
        <v>120.19578485647415</v>
      </c>
      <c r="D177" s="98">
        <v>115.51954786487043</v>
      </c>
      <c r="E177" s="98">
        <v>120.75885315507679</v>
      </c>
      <c r="F177" s="98">
        <v>135.89958121296712</v>
      </c>
      <c r="G177" s="98">
        <v>143.22702395095516</v>
      </c>
      <c r="H177" s="98">
        <v>130.07744297372656</v>
      </c>
      <c r="I177" s="98">
        <v>124.41254876141637</v>
      </c>
      <c r="J177" s="98">
        <v>121.62179818647158</v>
      </c>
      <c r="K177" s="98">
        <v>124.09343342670567</v>
      </c>
      <c r="L177" s="98">
        <v>142.2233743061843</v>
      </c>
      <c r="M177" s="98">
        <v>135.76063624875331</v>
      </c>
      <c r="N177" s="98">
        <v>129.83263193612513</v>
      </c>
      <c r="O177" s="98">
        <v>140.08168605665077</v>
      </c>
      <c r="P177" s="98">
        <v>117.76971440364741</v>
      </c>
      <c r="Q177" s="98">
        <v>123.87530352426919</v>
      </c>
      <c r="R177" s="98">
        <v>125.44840672317184</v>
      </c>
      <c r="S177" s="98">
        <v>128.22697653816442</v>
      </c>
      <c r="T177" s="98">
        <v>122.60547123436282</v>
      </c>
      <c r="U177" s="98">
        <v>122.22936507777642</v>
      </c>
      <c r="V177" s="98">
        <v>123.11582565240141</v>
      </c>
      <c r="W177" s="98">
        <v>187.59977380218416</v>
      </c>
      <c r="X177" s="98">
        <v>174.35575342536993</v>
      </c>
      <c r="Y177" s="98">
        <v>148.63885404728427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31.62638430589821</v>
      </c>
      <c r="C178" s="122">
        <f t="shared" si="93"/>
        <v>39.67241666218721</v>
      </c>
      <c r="D178" s="122">
        <f t="shared" si="93"/>
        <v>34.14103491119711</v>
      </c>
      <c r="E178" s="122">
        <f t="shared" si="93"/>
        <v>111.15459300510214</v>
      </c>
      <c r="F178" s="122">
        <f t="shared" si="93"/>
        <v>47.160611797191386</v>
      </c>
      <c r="G178" s="122">
        <f t="shared" si="93"/>
        <v>49.876491356357207</v>
      </c>
      <c r="H178" s="122">
        <f t="shared" si="93"/>
        <v>66.349580223886974</v>
      </c>
      <c r="I178" s="122">
        <f t="shared" si="93"/>
        <v>62.430622442248662</v>
      </c>
      <c r="J178" s="122">
        <f t="shared" si="93"/>
        <v>80.182826188381512</v>
      </c>
      <c r="K178" s="122">
        <f t="shared" si="93"/>
        <v>89.739223210356982</v>
      </c>
      <c r="L178" s="122">
        <f t="shared" si="93"/>
        <v>70.867201817474395</v>
      </c>
      <c r="M178" s="122">
        <f t="shared" si="93"/>
        <v>78.582537765922183</v>
      </c>
      <c r="N178" s="122">
        <f t="shared" si="93"/>
        <v>127.8150007520623</v>
      </c>
      <c r="O178" s="122">
        <f t="shared" si="93"/>
        <v>78.735936235966179</v>
      </c>
      <c r="P178" s="122">
        <f t="shared" si="93"/>
        <v>59.796293900650717</v>
      </c>
      <c r="Q178" s="122">
        <f t="shared" si="93"/>
        <v>124.46650062762913</v>
      </c>
      <c r="R178" s="122">
        <f t="shared" si="93"/>
        <v>85.508238725021172</v>
      </c>
      <c r="S178" s="122">
        <f t="shared" si="93"/>
        <v>123.95939023834383</v>
      </c>
      <c r="T178" s="122">
        <f t="shared" si="93"/>
        <v>93.977505905523913</v>
      </c>
      <c r="U178" s="122">
        <f t="shared" si="93"/>
        <v>113.48748597614846</v>
      </c>
      <c r="V178" s="122">
        <f t="shared" si="93"/>
        <v>87.378218304375238</v>
      </c>
      <c r="W178" s="122">
        <f t="shared" si="93"/>
        <v>85.079645060035205</v>
      </c>
      <c r="X178" s="122">
        <f t="shared" si="93"/>
        <v>126.82309889179514</v>
      </c>
      <c r="Y178" s="122">
        <f t="shared" si="93"/>
        <v>113.5990076279972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31.62638430589821</v>
      </c>
      <c r="C179" s="98">
        <f>RES_hhdet_fech!C67</f>
        <v>39.67241666218721</v>
      </c>
      <c r="D179" s="98">
        <f>RES_hhdet_fech!D67</f>
        <v>34.14103491119711</v>
      </c>
      <c r="E179" s="98">
        <f>RES_hhdet_fech!E67</f>
        <v>111.15459300510214</v>
      </c>
      <c r="F179" s="98">
        <f>RES_hhdet_fech!F67</f>
        <v>47.160611797191386</v>
      </c>
      <c r="G179" s="98">
        <f>RES_hhdet_fech!G67</f>
        <v>49.876491356357207</v>
      </c>
      <c r="H179" s="98">
        <f>RES_hhdet_fech!H67</f>
        <v>66.349580223886974</v>
      </c>
      <c r="I179" s="98">
        <f>RES_hhdet_fech!I67</f>
        <v>62.430622442248662</v>
      </c>
      <c r="J179" s="98">
        <f>RES_hhdet_fech!J67</f>
        <v>80.182826188381512</v>
      </c>
      <c r="K179" s="98">
        <f>RES_hhdet_fech!K67</f>
        <v>89.739223210356982</v>
      </c>
      <c r="L179" s="98">
        <f>RES_hhdet_fech!L67</f>
        <v>70.867201817474395</v>
      </c>
      <c r="M179" s="98">
        <f>RES_hhdet_fech!M67</f>
        <v>78.582537765922183</v>
      </c>
      <c r="N179" s="98">
        <f>RES_hhdet_fech!N67</f>
        <v>127.8150007520623</v>
      </c>
      <c r="O179" s="98">
        <f>RES_hhdet_fech!O67</f>
        <v>78.735936235966179</v>
      </c>
      <c r="P179" s="98">
        <f>RES_hhdet_fech!P67</f>
        <v>59.796293900650717</v>
      </c>
      <c r="Q179" s="98">
        <f>RES_hhdet_fech!Q67</f>
        <v>124.46650062762913</v>
      </c>
      <c r="R179" s="98">
        <f>RES_hhdet_fech!R67</f>
        <v>85.508238725021172</v>
      </c>
      <c r="S179" s="98">
        <f>RES_hhdet_fech!S67</f>
        <v>123.95939023834383</v>
      </c>
      <c r="T179" s="98">
        <f>RES_hhdet_fech!T67</f>
        <v>93.977505905523913</v>
      </c>
      <c r="U179" s="98">
        <f>RES_hhdet_fech!U67</f>
        <v>113.48748597614846</v>
      </c>
      <c r="V179" s="98">
        <f>RES_hhdet_fech!V67</f>
        <v>87.378218304375238</v>
      </c>
      <c r="W179" s="98">
        <f>RES_hhdet_fech!W67</f>
        <v>85.079645060035205</v>
      </c>
      <c r="X179" s="98">
        <f>RES_hhdet_fech!X67</f>
        <v>126.82309889179514</v>
      </c>
      <c r="Y179" s="98">
        <f>RES_hhdet_fech!Y67</f>
        <v>113.5990076279972</v>
      </c>
      <c r="DA179" s="63" t="s">
        <v>2305</v>
      </c>
    </row>
    <row r="180" spans="1:105" ht="12" customHeight="1" x14ac:dyDescent="0.25">
      <c r="A180" s="121" t="s">
        <v>55</v>
      </c>
      <c r="B180" s="122">
        <v>2192.7003256686776</v>
      </c>
      <c r="C180" s="122">
        <v>2222.1244167953428</v>
      </c>
      <c r="D180" s="122">
        <v>2214.2436546320505</v>
      </c>
      <c r="E180" s="122">
        <v>2195.0409916280369</v>
      </c>
      <c r="F180" s="122">
        <v>2078.9594798583503</v>
      </c>
      <c r="G180" s="122">
        <v>2115.9617684735285</v>
      </c>
      <c r="H180" s="122">
        <v>2079.2132974934184</v>
      </c>
      <c r="I180" s="122">
        <v>1932.5142535978825</v>
      </c>
      <c r="J180" s="122">
        <v>1705.0976655520942</v>
      </c>
      <c r="K180" s="122">
        <v>1743.8061323431061</v>
      </c>
      <c r="L180" s="122">
        <v>1957.6950814330751</v>
      </c>
      <c r="M180" s="122">
        <v>1940.025226965734</v>
      </c>
      <c r="N180" s="122">
        <v>1892.1278225462102</v>
      </c>
      <c r="O180" s="122">
        <v>1796.8224733327872</v>
      </c>
      <c r="P180" s="122">
        <v>1724.9336525499318</v>
      </c>
      <c r="Q180" s="122">
        <v>1688.0919927078046</v>
      </c>
      <c r="R180" s="122">
        <v>1711.7687874447622</v>
      </c>
      <c r="S180" s="122">
        <v>1672.9723902874402</v>
      </c>
      <c r="T180" s="122">
        <v>1656.3048008139078</v>
      </c>
      <c r="U180" s="122">
        <v>1600.3531477053227</v>
      </c>
      <c r="V180" s="122">
        <v>1588.9204855146454</v>
      </c>
      <c r="W180" s="122">
        <v>1365.514110134812</v>
      </c>
      <c r="X180" s="122">
        <v>1003.4908515306347</v>
      </c>
      <c r="Y180" s="122">
        <v>941.67501285165167</v>
      </c>
      <c r="DA180" s="130" t="s">
        <v>2306</v>
      </c>
    </row>
    <row r="181" spans="1:105" ht="12" customHeight="1" x14ac:dyDescent="0.25">
      <c r="A181" s="97" t="s">
        <v>134</v>
      </c>
      <c r="B181" s="98">
        <v>2241.1759241032937</v>
      </c>
      <c r="C181" s="98">
        <v>2280.1405422533599</v>
      </c>
      <c r="D181" s="98">
        <v>2261.9738689786113</v>
      </c>
      <c r="E181" s="98">
        <v>2266.7362966208016</v>
      </c>
      <c r="F181" s="98">
        <v>2124.8472541559495</v>
      </c>
      <c r="G181" s="98">
        <v>2175.2917952516227</v>
      </c>
      <c r="H181" s="98">
        <v>2121.8596497431627</v>
      </c>
      <c r="I181" s="98">
        <v>1952.367061074279</v>
      </c>
      <c r="J181" s="98">
        <v>1714.5586845166772</v>
      </c>
      <c r="K181" s="98">
        <v>1756.8222888793275</v>
      </c>
      <c r="L181" s="98">
        <v>1972.7985639529588</v>
      </c>
      <c r="M181" s="98">
        <v>1948.4293643832832</v>
      </c>
      <c r="N181" s="98">
        <v>1903.5068364993924</v>
      </c>
      <c r="O181" s="98">
        <v>1807.1222142032759</v>
      </c>
      <c r="P181" s="98">
        <v>1729.4818853449829</v>
      </c>
      <c r="Q181" s="98">
        <v>1693.2693565773964</v>
      </c>
      <c r="R181" s="98">
        <v>1717.3645178531401</v>
      </c>
      <c r="S181" s="98">
        <v>1677.8820563785948</v>
      </c>
      <c r="T181" s="98">
        <v>1662.7757381875992</v>
      </c>
      <c r="U181" s="98">
        <v>1605.6728257330506</v>
      </c>
      <c r="V181" s="98">
        <v>1595.2771666463989</v>
      </c>
      <c r="W181" s="98">
        <v>1371.985453114125</v>
      </c>
      <c r="X181" s="98">
        <v>1013.6761882598463</v>
      </c>
      <c r="Y181" s="98">
        <v>947.0791407028446</v>
      </c>
      <c r="DA181" s="63" t="s">
        <v>2307</v>
      </c>
    </row>
    <row r="182" spans="1:105" ht="12" customHeight="1" x14ac:dyDescent="0.25">
      <c r="A182" s="97" t="s">
        <v>133</v>
      </c>
      <c r="B182" s="98">
        <v>1374.7531397635044</v>
      </c>
      <c r="C182" s="98">
        <v>1376.7033277072617</v>
      </c>
      <c r="D182" s="98">
        <v>1399.7845952152156</v>
      </c>
      <c r="E182" s="98">
        <v>1376.3021740610275</v>
      </c>
      <c r="F182" s="98">
        <v>1333.5475790790335</v>
      </c>
      <c r="G182" s="98">
        <v>1339.3782721758737</v>
      </c>
      <c r="H182" s="98">
        <v>1313.2367390735335</v>
      </c>
      <c r="I182" s="98">
        <v>1211.9869932537579</v>
      </c>
      <c r="J182" s="98">
        <v>1102.7710808481645</v>
      </c>
      <c r="K182" s="98">
        <v>1122.3852679576944</v>
      </c>
      <c r="L182" s="98">
        <v>1276.0034498623556</v>
      </c>
      <c r="M182" s="98">
        <v>1308.0453112971218</v>
      </c>
      <c r="N182" s="98">
        <v>1270.9639474213552</v>
      </c>
      <c r="O182" s="98">
        <v>1223.3267816886828</v>
      </c>
      <c r="P182" s="98">
        <v>1224.479897411542</v>
      </c>
      <c r="Q182" s="98">
        <v>1169.2889563341128</v>
      </c>
      <c r="R182" s="98">
        <v>1197.8026346049078</v>
      </c>
      <c r="S182" s="98">
        <v>1195.0557542848212</v>
      </c>
      <c r="T182" s="98">
        <v>1198.5064293090331</v>
      </c>
      <c r="U182" s="98">
        <v>1187.1888891012836</v>
      </c>
      <c r="V182" s="98">
        <v>1200.5955041641896</v>
      </c>
      <c r="W182" s="98">
        <v>1053.2366861763564</v>
      </c>
      <c r="X182" s="98">
        <v>764.47603322506029</v>
      </c>
      <c r="Y182" s="98">
        <v>743.06545626984826</v>
      </c>
      <c r="DA182" s="63" t="s">
        <v>2308</v>
      </c>
    </row>
    <row r="183" spans="1:105" ht="12" customHeight="1" x14ac:dyDescent="0.25">
      <c r="A183" s="100" t="s">
        <v>212</v>
      </c>
      <c r="B183" s="101">
        <v>411.63068495395663</v>
      </c>
      <c r="C183" s="101">
        <v>359.95731591694982</v>
      </c>
      <c r="D183" s="101">
        <v>416.16925260639448</v>
      </c>
      <c r="E183" s="101">
        <v>344.52875213849137</v>
      </c>
      <c r="F183" s="101">
        <v>401.80279046520241</v>
      </c>
      <c r="G183" s="101">
        <v>336.14149141795275</v>
      </c>
      <c r="H183" s="101">
        <v>318.49235395616205</v>
      </c>
      <c r="I183" s="101">
        <v>269.56114361069291</v>
      </c>
      <c r="J183" s="101">
        <v>298.59355581722417</v>
      </c>
      <c r="K183" s="101">
        <v>244.07170664574841</v>
      </c>
      <c r="L183" s="101">
        <v>264.22926186082515</v>
      </c>
      <c r="M183" s="101">
        <v>327.67257926326357</v>
      </c>
      <c r="N183" s="101">
        <v>235.02705807792154</v>
      </c>
      <c r="O183" s="101">
        <v>211.88763706863404</v>
      </c>
      <c r="P183" s="101">
        <v>337.9494146889237</v>
      </c>
      <c r="Q183" s="101">
        <v>214.19291963121282</v>
      </c>
      <c r="R183" s="101">
        <v>208.25308299589696</v>
      </c>
      <c r="S183" s="101">
        <v>222.62313884224395</v>
      </c>
      <c r="T183" s="101">
        <v>203.46971423680523</v>
      </c>
      <c r="U183" s="101">
        <v>230.92820943566804</v>
      </c>
      <c r="V183" s="101">
        <v>252.46515483028597</v>
      </c>
      <c r="W183" s="101">
        <v>281.84003862777257</v>
      </c>
      <c r="X183" s="101">
        <v>100.04757174485668</v>
      </c>
      <c r="Y183" s="101">
        <v>183.84065536929717</v>
      </c>
      <c r="DA183" s="131" t="s">
        <v>2309</v>
      </c>
    </row>
    <row r="184" spans="1:105" ht="12" customHeight="1" x14ac:dyDescent="0.25">
      <c r="A184" s="103" t="s">
        <v>52</v>
      </c>
      <c r="B184" s="104">
        <v>963.12245480954778</v>
      </c>
      <c r="C184" s="104">
        <v>1016.7460117903119</v>
      </c>
      <c r="D184" s="104">
        <v>983.61534260882115</v>
      </c>
      <c r="E184" s="104">
        <v>1031.7734219225358</v>
      </c>
      <c r="F184" s="104">
        <v>931.74478861383125</v>
      </c>
      <c r="G184" s="104">
        <v>1003.2367807579205</v>
      </c>
      <c r="H184" s="104">
        <v>994.74438511737162</v>
      </c>
      <c r="I184" s="104">
        <v>942.42584964306502</v>
      </c>
      <c r="J184" s="104">
        <v>804.1775250309405</v>
      </c>
      <c r="K184" s="104">
        <v>878.31356131194582</v>
      </c>
      <c r="L184" s="104">
        <v>1011.7741880015303</v>
      </c>
      <c r="M184" s="104">
        <v>980.37273203385826</v>
      </c>
      <c r="N184" s="104">
        <v>1035.9368893434337</v>
      </c>
      <c r="O184" s="104">
        <v>1011.4391446200489</v>
      </c>
      <c r="P184" s="104">
        <v>886.53048272261822</v>
      </c>
      <c r="Q184" s="104">
        <v>955.09603670289994</v>
      </c>
      <c r="R184" s="104">
        <v>989.54955160901068</v>
      </c>
      <c r="S184" s="104">
        <v>972.43261544257734</v>
      </c>
      <c r="T184" s="104">
        <v>995.03671507222805</v>
      </c>
      <c r="U184" s="104">
        <v>956.26067966561538</v>
      </c>
      <c r="V184" s="104">
        <v>948.13034933390384</v>
      </c>
      <c r="W184" s="104">
        <v>771.39664754858416</v>
      </c>
      <c r="X184" s="104">
        <v>664.42846148020362</v>
      </c>
      <c r="Y184" s="104">
        <v>559.22480090055103</v>
      </c>
      <c r="DA184" s="132" t="s">
        <v>2310</v>
      </c>
    </row>
    <row r="185" spans="1:105" ht="12" customHeight="1" x14ac:dyDescent="0.25">
      <c r="A185" s="106" t="s">
        <v>122</v>
      </c>
      <c r="B185" s="101">
        <v>1877.0737031887688</v>
      </c>
      <c r="C185" s="101">
        <v>1830.095434576896</v>
      </c>
      <c r="D185" s="101">
        <v>1910.9926778534118</v>
      </c>
      <c r="E185" s="101">
        <v>1791.8534645233742</v>
      </c>
      <c r="F185" s="101">
        <v>1875.7031639818033</v>
      </c>
      <c r="G185" s="101">
        <v>1791.9829623911073</v>
      </c>
      <c r="H185" s="101">
        <v>1758.1923948531664</v>
      </c>
      <c r="I185" s="101">
        <v>1654.9268823406849</v>
      </c>
      <c r="J185" s="101">
        <v>1619.2265512226672</v>
      </c>
      <c r="K185" s="101">
        <v>1600.599347036713</v>
      </c>
      <c r="L185" s="101">
        <v>1709.4238314498232</v>
      </c>
      <c r="M185" s="101">
        <v>1834.3313307386784</v>
      </c>
      <c r="N185" s="101">
        <v>1709.9238949616968</v>
      </c>
      <c r="O185" s="101">
        <v>1650.7570753743473</v>
      </c>
      <c r="P185" s="101">
        <v>1676.1523656473589</v>
      </c>
      <c r="Q185" s="101">
        <v>1616.68457423573</v>
      </c>
      <c r="R185" s="101">
        <v>1630.3231950579013</v>
      </c>
      <c r="S185" s="101">
        <v>1632.5456282546734</v>
      </c>
      <c r="T185" s="101">
        <v>1582.0820979595164</v>
      </c>
      <c r="U185" s="101">
        <v>1551.6682440234647</v>
      </c>
      <c r="V185" s="101">
        <v>1516.3346820729148</v>
      </c>
      <c r="W185" s="101">
        <v>1291.3109931264132</v>
      </c>
      <c r="X185" s="101">
        <v>868.86457968907689</v>
      </c>
      <c r="Y185" s="101">
        <v>990.18697309303059</v>
      </c>
      <c r="DA185" s="131" t="s">
        <v>2311</v>
      </c>
    </row>
    <row r="186" spans="1:105" ht="12" customHeight="1" x14ac:dyDescent="0.25">
      <c r="A186" s="107" t="s">
        <v>121</v>
      </c>
      <c r="B186" s="104">
        <v>1319.909537782286</v>
      </c>
      <c r="C186" s="104">
        <v>1274.1834451915122</v>
      </c>
      <c r="D186" s="104">
        <v>1354.5164110957523</v>
      </c>
      <c r="E186" s="104">
        <v>1257.5183004243622</v>
      </c>
      <c r="F186" s="104">
        <v>1348.3699726360389</v>
      </c>
      <c r="G186" s="104">
        <v>1273.492155129697</v>
      </c>
      <c r="H186" s="104">
        <v>1253.4588356968327</v>
      </c>
      <c r="I186" s="104">
        <v>1175.0895248848722</v>
      </c>
      <c r="J186" s="104">
        <v>1167.5998963985182</v>
      </c>
      <c r="K186" s="104">
        <v>1133.5321058828392</v>
      </c>
      <c r="L186" s="104">
        <v>1207.760148163331</v>
      </c>
      <c r="M186" s="104">
        <v>1325.0316047179426</v>
      </c>
      <c r="N186" s="104">
        <v>1225.1619573619605</v>
      </c>
      <c r="O186" s="104">
        <v>1180.4724784971902</v>
      </c>
      <c r="P186" s="104">
        <v>1249.0182841231419</v>
      </c>
      <c r="Q186" s="104">
        <v>1167.5047407563593</v>
      </c>
      <c r="R186" s="104">
        <v>1175.9831771900131</v>
      </c>
      <c r="S186" s="104">
        <v>1191.033584616395</v>
      </c>
      <c r="T186" s="104">
        <v>1176.5767627016589</v>
      </c>
      <c r="U186" s="104">
        <v>1193.2457178438904</v>
      </c>
      <c r="V186" s="104">
        <v>1201.8696476697855</v>
      </c>
      <c r="W186" s="104">
        <v>1043.9004666506698</v>
      </c>
      <c r="X186" s="104">
        <v>698.64362072869517</v>
      </c>
      <c r="Y186" s="104">
        <v>789.6549756313342</v>
      </c>
      <c r="DA186" s="132" t="s">
        <v>2312</v>
      </c>
    </row>
    <row r="187" spans="1:105" ht="12" customHeight="1" x14ac:dyDescent="0.25">
      <c r="A187" s="108" t="s">
        <v>53</v>
      </c>
      <c r="B187" s="98">
        <v>344.80103028444165</v>
      </c>
      <c r="C187" s="98">
        <v>291.38498592163194</v>
      </c>
      <c r="D187" s="98">
        <v>355.36720723780877</v>
      </c>
      <c r="E187" s="98">
        <v>278.08085966209643</v>
      </c>
      <c r="F187" s="98">
        <v>361.8524584750424</v>
      </c>
      <c r="G187" s="98">
        <v>289.20289210292947</v>
      </c>
      <c r="H187" s="98">
        <v>277.40651209265928</v>
      </c>
      <c r="I187" s="98">
        <v>242.23894870455536</v>
      </c>
      <c r="J187" s="98">
        <v>297.94520513461742</v>
      </c>
      <c r="K187" s="98">
        <v>233.02333919154702</v>
      </c>
      <c r="L187" s="98">
        <v>236.665821331964</v>
      </c>
      <c r="M187" s="98">
        <v>318.08502330600487</v>
      </c>
      <c r="N187" s="98">
        <v>215.63806694854651</v>
      </c>
      <c r="O187" s="98">
        <v>195.98038914323411</v>
      </c>
      <c r="P187" s="98">
        <v>338.62066431413024</v>
      </c>
      <c r="Q187" s="98">
        <v>210.62055739280768</v>
      </c>
      <c r="R187" s="98">
        <v>201.6435823974081</v>
      </c>
      <c r="S187" s="98">
        <v>219.34986122266289</v>
      </c>
      <c r="T187" s="98">
        <v>193.00036313697052</v>
      </c>
      <c r="U187" s="98">
        <v>228.19114225570678</v>
      </c>
      <c r="V187" s="98">
        <v>250.27230005318472</v>
      </c>
      <c r="W187" s="98">
        <v>258.64339169099668</v>
      </c>
      <c r="X187" s="98">
        <v>8.4158726587779125</v>
      </c>
      <c r="Y187" s="98">
        <v>168.82053699374487</v>
      </c>
      <c r="DA187" s="63" t="s">
        <v>2313</v>
      </c>
    </row>
    <row r="188" spans="1:105" ht="12" customHeight="1" x14ac:dyDescent="0.25">
      <c r="A188" s="108" t="s">
        <v>52</v>
      </c>
      <c r="B188" s="98">
        <v>975.10850749784424</v>
      </c>
      <c r="C188" s="98">
        <v>982.79845926988037</v>
      </c>
      <c r="D188" s="98">
        <v>999.14920385794346</v>
      </c>
      <c r="E188" s="98">
        <v>979.43744076226585</v>
      </c>
      <c r="F188" s="98">
        <v>986.51751416099648</v>
      </c>
      <c r="G188" s="98">
        <v>984.28926302676769</v>
      </c>
      <c r="H188" s="98">
        <v>976.05232360417335</v>
      </c>
      <c r="I188" s="98">
        <v>932.85057618031669</v>
      </c>
      <c r="J188" s="98">
        <v>869.65469126390076</v>
      </c>
      <c r="K188" s="98">
        <v>900.50876669129241</v>
      </c>
      <c r="L188" s="98">
        <v>971.09432683136708</v>
      </c>
      <c r="M188" s="98">
        <v>1006.9465814119377</v>
      </c>
      <c r="N188" s="98">
        <v>1009.5238904134139</v>
      </c>
      <c r="O188" s="98">
        <v>984.49208935395609</v>
      </c>
      <c r="P188" s="98">
        <v>910.39761980901187</v>
      </c>
      <c r="Q188" s="98">
        <v>956.88418336355176</v>
      </c>
      <c r="R188" s="98">
        <v>974.339594792605</v>
      </c>
      <c r="S188" s="98">
        <v>971.68372339373218</v>
      </c>
      <c r="T188" s="98">
        <v>983.57639956468824</v>
      </c>
      <c r="U188" s="98">
        <v>965.05457558818341</v>
      </c>
      <c r="V188" s="98">
        <v>951.5973476166007</v>
      </c>
      <c r="W188" s="98">
        <v>785.2570749596731</v>
      </c>
      <c r="X188" s="98">
        <v>690.22774806991731</v>
      </c>
      <c r="Y188" s="98">
        <v>620.8344386375893</v>
      </c>
      <c r="DA188" s="63" t="s">
        <v>2314</v>
      </c>
    </row>
    <row r="189" spans="1:105" ht="12" customHeight="1" x14ac:dyDescent="0.25">
      <c r="A189" s="121" t="s">
        <v>54</v>
      </c>
      <c r="B189" s="122">
        <v>1007.9807166034681</v>
      </c>
      <c r="C189" s="122">
        <v>1015.8455402865995</v>
      </c>
      <c r="D189" s="122">
        <v>1022.2569252097062</v>
      </c>
      <c r="E189" s="122">
        <v>1000.4043930860307</v>
      </c>
      <c r="F189" s="122">
        <v>997.15374799783524</v>
      </c>
      <c r="G189" s="122">
        <v>1017.355521022628</v>
      </c>
      <c r="H189" s="122">
        <v>993.89936502282353</v>
      </c>
      <c r="I189" s="122">
        <v>844.81839357350805</v>
      </c>
      <c r="J189" s="122">
        <v>742.29657192665923</v>
      </c>
      <c r="K189" s="122">
        <v>766.79891480396373</v>
      </c>
      <c r="L189" s="122">
        <v>782.88685595162144</v>
      </c>
      <c r="M189" s="122">
        <v>822.21636922402286</v>
      </c>
      <c r="N189" s="122">
        <v>645.22537191672268</v>
      </c>
      <c r="O189" s="122">
        <v>706.46962804181749</v>
      </c>
      <c r="P189" s="122">
        <v>634.75384139926678</v>
      </c>
      <c r="Q189" s="122">
        <v>668.16816781176817</v>
      </c>
      <c r="R189" s="122">
        <v>689.14704819396445</v>
      </c>
      <c r="S189" s="122">
        <v>781.29315438724404</v>
      </c>
      <c r="T189" s="122">
        <v>768.9554431855239</v>
      </c>
      <c r="U189" s="122">
        <v>781.90831579841438</v>
      </c>
      <c r="V189" s="122">
        <v>835.53002994209601</v>
      </c>
      <c r="W189" s="122">
        <v>788.82512405263924</v>
      </c>
      <c r="X189" s="122">
        <v>623.88132298700179</v>
      </c>
      <c r="Y189" s="122">
        <v>571.57408037412551</v>
      </c>
      <c r="DA189" s="130" t="s">
        <v>2315</v>
      </c>
    </row>
    <row r="190" spans="1:105" ht="12" customHeight="1" x14ac:dyDescent="0.25">
      <c r="A190" s="97" t="s">
        <v>175</v>
      </c>
      <c r="B190" s="98">
        <v>1014.5909609436662</v>
      </c>
      <c r="C190" s="98">
        <v>1022.7156053547478</v>
      </c>
      <c r="D190" s="98">
        <v>1030.8979723233779</v>
      </c>
      <c r="E190" s="98">
        <v>1016.5787277721503</v>
      </c>
      <c r="F190" s="98">
        <v>1005.5579234199814</v>
      </c>
      <c r="G190" s="98">
        <v>1035.7421197222234</v>
      </c>
      <c r="H190" s="98">
        <v>1004.0817794778517</v>
      </c>
      <c r="I190" s="98">
        <v>849.14345031550261</v>
      </c>
      <c r="J190" s="98">
        <v>749.06794602377647</v>
      </c>
      <c r="K190" s="98">
        <v>774.17271533289784</v>
      </c>
      <c r="L190" s="98">
        <v>788.74614222805849</v>
      </c>
      <c r="M190" s="98">
        <v>823.56202041512654</v>
      </c>
      <c r="N190" s="98">
        <v>647.50521054498472</v>
      </c>
      <c r="O190" s="98">
        <v>709.81439230159629</v>
      </c>
      <c r="P190" s="98">
        <v>638.23071576108771</v>
      </c>
      <c r="Q190" s="98">
        <v>671.48458088525012</v>
      </c>
      <c r="R190" s="98">
        <v>693.10199573188765</v>
      </c>
      <c r="S190" s="98">
        <v>785.23566047023405</v>
      </c>
      <c r="T190" s="98">
        <v>773.41105433183839</v>
      </c>
      <c r="U190" s="98">
        <v>786.32957627402823</v>
      </c>
      <c r="V190" s="98">
        <v>841.45221397548551</v>
      </c>
      <c r="W190" s="98">
        <v>796.21408637601405</v>
      </c>
      <c r="X190" s="98">
        <v>633.33094345763561</v>
      </c>
      <c r="Y190" s="98">
        <v>579.92097033648463</v>
      </c>
      <c r="DA190" s="63" t="s">
        <v>2316</v>
      </c>
    </row>
    <row r="191" spans="1:105" ht="12" customHeight="1" x14ac:dyDescent="0.25">
      <c r="A191" s="109" t="s">
        <v>120</v>
      </c>
      <c r="B191" s="33">
        <v>797.71364293582064</v>
      </c>
      <c r="C191" s="33">
        <v>831.9883339145033</v>
      </c>
      <c r="D191" s="33">
        <v>835.13506042917004</v>
      </c>
      <c r="E191" s="33">
        <v>757.45228212191103</v>
      </c>
      <c r="F191" s="33">
        <v>906.1123164814278</v>
      </c>
      <c r="G191" s="33">
        <v>731.41088495115514</v>
      </c>
      <c r="H191" s="33">
        <v>789.66807290245481</v>
      </c>
      <c r="I191" s="33">
        <v>720.88158070538395</v>
      </c>
      <c r="J191" s="33">
        <v>641.04462858893805</v>
      </c>
      <c r="K191" s="33">
        <v>645.21578355610416</v>
      </c>
      <c r="L191" s="33">
        <v>598.9807129024141</v>
      </c>
      <c r="M191" s="33">
        <v>595.28114981137412</v>
      </c>
      <c r="N191" s="33">
        <v>515.73873065123007</v>
      </c>
      <c r="O191" s="33">
        <v>584.68836593575384</v>
      </c>
      <c r="P191" s="33">
        <v>489.42658582922616</v>
      </c>
      <c r="Q191" s="33">
        <v>525.93244841828255</v>
      </c>
      <c r="R191" s="33">
        <v>519.2595780805409</v>
      </c>
      <c r="S191" s="33">
        <v>613.44410286048947</v>
      </c>
      <c r="T191" s="33">
        <v>603.89802214815859</v>
      </c>
      <c r="U191" s="33">
        <v>604.07412191654976</v>
      </c>
      <c r="V191" s="33">
        <v>620.36126254815292</v>
      </c>
      <c r="W191" s="33">
        <v>569.8846595715911</v>
      </c>
      <c r="X191" s="33">
        <v>425.52079610937398</v>
      </c>
      <c r="Y191" s="33">
        <v>448.44992109855946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6466.5460647929322</v>
      </c>
      <c r="C193" s="117">
        <f t="shared" si="94"/>
        <v>6819.2247535732868</v>
      </c>
      <c r="D193" s="117">
        <f t="shared" si="94"/>
        <v>6693.1166961104773</v>
      </c>
      <c r="E193" s="117">
        <f t="shared" si="94"/>
        <v>7607.2812831316978</v>
      </c>
      <c r="F193" s="117">
        <f t="shared" si="94"/>
        <v>7781.3175203825767</v>
      </c>
      <c r="G193" s="117">
        <f t="shared" si="94"/>
        <v>8231.5925922574734</v>
      </c>
      <c r="H193" s="117">
        <f t="shared" si="94"/>
        <v>7849.4639038503865</v>
      </c>
      <c r="I193" s="117">
        <f t="shared" si="94"/>
        <v>7611.3682604806854</v>
      </c>
      <c r="J193" s="117">
        <f t="shared" si="94"/>
        <v>7626.2110538790475</v>
      </c>
      <c r="K193" s="117">
        <f t="shared" si="94"/>
        <v>7939.0454642124714</v>
      </c>
      <c r="L193" s="117">
        <f t="shared" si="94"/>
        <v>8741.5612091900166</v>
      </c>
      <c r="M193" s="117">
        <f t="shared" si="94"/>
        <v>8484.5762368037267</v>
      </c>
      <c r="N193" s="117">
        <f t="shared" si="94"/>
        <v>8710.6877833147519</v>
      </c>
      <c r="O193" s="117">
        <f t="shared" si="94"/>
        <v>8682.1942235131592</v>
      </c>
      <c r="P193" s="117">
        <f t="shared" si="94"/>
        <v>7310.2207451578406</v>
      </c>
      <c r="Q193" s="117">
        <f t="shared" si="94"/>
        <v>8483.2399172925634</v>
      </c>
      <c r="R193" s="117">
        <f t="shared" ref="R193:V193" si="95">R194+R197+R199+R208</f>
        <v>8509.1612148697313</v>
      </c>
      <c r="S193" s="117">
        <f t="shared" si="95"/>
        <v>8917.3067450904782</v>
      </c>
      <c r="T193" s="117">
        <f t="shared" si="95"/>
        <v>8586.2885888087021</v>
      </c>
      <c r="U193" s="117">
        <f t="shared" si="95"/>
        <v>8603.2073571307119</v>
      </c>
      <c r="V193" s="117">
        <f t="shared" si="95"/>
        <v>8632.7309323375375</v>
      </c>
      <c r="W193" s="117">
        <f t="shared" ref="W193:Y193" si="96">W194+W197+W199+W208</f>
        <v>9776.6393713747257</v>
      </c>
      <c r="X193" s="117">
        <f t="shared" si="96"/>
        <v>8780.868984285129</v>
      </c>
      <c r="Y193" s="117">
        <f t="shared" si="96"/>
        <v>7917.1749373984385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4602.7823514080237</v>
      </c>
      <c r="C194" s="122">
        <f t="shared" si="97"/>
        <v>4907.2446407757934</v>
      </c>
      <c r="D194" s="122">
        <f t="shared" si="97"/>
        <v>4773.3870421088113</v>
      </c>
      <c r="E194" s="122">
        <f t="shared" si="97"/>
        <v>5521.6943021617762</v>
      </c>
      <c r="F194" s="122">
        <f t="shared" si="97"/>
        <v>5874.1442634191344</v>
      </c>
      <c r="G194" s="122">
        <f t="shared" si="97"/>
        <v>6276.8580694540951</v>
      </c>
      <c r="H194" s="122">
        <f t="shared" si="97"/>
        <v>5876.9005843349423</v>
      </c>
      <c r="I194" s="122">
        <f t="shared" si="97"/>
        <v>5814.0294229476949</v>
      </c>
      <c r="J194" s="122">
        <f t="shared" si="97"/>
        <v>5949.0627890090627</v>
      </c>
      <c r="K194" s="122">
        <f t="shared" si="97"/>
        <v>6171.1917684381815</v>
      </c>
      <c r="L194" s="122">
        <f t="shared" si="97"/>
        <v>6866.5132200160342</v>
      </c>
      <c r="M194" s="122">
        <f t="shared" si="97"/>
        <v>6542.9428759379098</v>
      </c>
      <c r="N194" s="122">
        <f t="shared" si="97"/>
        <v>6715.5441111186083</v>
      </c>
      <c r="O194" s="122">
        <f t="shared" si="97"/>
        <v>6828.170400157097</v>
      </c>
      <c r="P194" s="122">
        <f t="shared" si="97"/>
        <v>5596.685873480691</v>
      </c>
      <c r="Q194" s="122">
        <f t="shared" si="97"/>
        <v>6528.8599944781527</v>
      </c>
      <c r="R194" s="122">
        <f t="shared" ref="R194:V194" si="98">SUM(R195:R196)</f>
        <v>6634.9707295472972</v>
      </c>
      <c r="S194" s="122">
        <f t="shared" si="98"/>
        <v>6834.8075597295083</v>
      </c>
      <c r="T194" s="122">
        <f t="shared" si="98"/>
        <v>6601.677306847233</v>
      </c>
      <c r="U194" s="122">
        <f t="shared" si="98"/>
        <v>6541.6707078548934</v>
      </c>
      <c r="V194" s="122">
        <f t="shared" si="98"/>
        <v>6621.6993183146751</v>
      </c>
      <c r="W194" s="122">
        <f t="shared" ref="W194:Y194" si="99">SUM(W195:W196)</f>
        <v>7943.0907385423034</v>
      </c>
      <c r="X194" s="122">
        <f t="shared" si="99"/>
        <v>7127.6651327300651</v>
      </c>
      <c r="Y194" s="122">
        <f t="shared" si="99"/>
        <v>6378.6218631775409</v>
      </c>
      <c r="DA194" s="130" t="s">
        <v>2469</v>
      </c>
    </row>
    <row r="195" spans="1:105" ht="12" customHeight="1" x14ac:dyDescent="0.25">
      <c r="A195" s="97" t="s">
        <v>212</v>
      </c>
      <c r="B195" s="98">
        <v>4486.9904320157775</v>
      </c>
      <c r="C195" s="98">
        <v>4787.0488559193191</v>
      </c>
      <c r="D195" s="98">
        <v>4657.8674942439411</v>
      </c>
      <c r="E195" s="98">
        <v>5400.9354490066999</v>
      </c>
      <c r="F195" s="98">
        <v>5738.2446822061675</v>
      </c>
      <c r="G195" s="98">
        <v>6133.6310455031398</v>
      </c>
      <c r="H195" s="98">
        <v>5746.8231413612157</v>
      </c>
      <c r="I195" s="98">
        <v>5689.6168741862784</v>
      </c>
      <c r="J195" s="98">
        <v>5827.4409908225907</v>
      </c>
      <c r="K195" s="98">
        <v>6047.0983350114757</v>
      </c>
      <c r="L195" s="98">
        <v>6724.2898457098499</v>
      </c>
      <c r="M195" s="98">
        <v>6407.1822396891566</v>
      </c>
      <c r="N195" s="98">
        <v>6585.7114791824833</v>
      </c>
      <c r="O195" s="98">
        <v>6688.0887141004459</v>
      </c>
      <c r="P195" s="98">
        <v>5478.9161590770436</v>
      </c>
      <c r="Q195" s="98">
        <v>6404.9846909538837</v>
      </c>
      <c r="R195" s="98">
        <v>6509.5223228241257</v>
      </c>
      <c r="S195" s="98">
        <v>6706.580583191344</v>
      </c>
      <c r="T195" s="98">
        <v>6479.07183561287</v>
      </c>
      <c r="U195" s="98">
        <v>6419.4413427771169</v>
      </c>
      <c r="V195" s="98">
        <v>6498.5834926622738</v>
      </c>
      <c r="W195" s="98">
        <v>7755.4909647401191</v>
      </c>
      <c r="X195" s="98">
        <v>6953.3093793046955</v>
      </c>
      <c r="Y195" s="98">
        <v>6229.9830091302565</v>
      </c>
      <c r="DA195" s="63" t="s">
        <v>2470</v>
      </c>
    </row>
    <row r="196" spans="1:105" ht="12" customHeight="1" x14ac:dyDescent="0.25">
      <c r="A196" s="97" t="s">
        <v>53</v>
      </c>
      <c r="B196" s="98">
        <v>115.7919193922464</v>
      </c>
      <c r="C196" s="98">
        <v>120.19578485647415</v>
      </c>
      <c r="D196" s="98">
        <v>115.51954786487043</v>
      </c>
      <c r="E196" s="98">
        <v>120.75885315507679</v>
      </c>
      <c r="F196" s="98">
        <v>135.89958121296712</v>
      </c>
      <c r="G196" s="98">
        <v>143.22702395095516</v>
      </c>
      <c r="H196" s="98">
        <v>130.07744297372656</v>
      </c>
      <c r="I196" s="98">
        <v>124.41254876141637</v>
      </c>
      <c r="J196" s="98">
        <v>121.62179818647158</v>
      </c>
      <c r="K196" s="98">
        <v>124.09343342670567</v>
      </c>
      <c r="L196" s="98">
        <v>142.2233743061843</v>
      </c>
      <c r="M196" s="98">
        <v>135.76063624875331</v>
      </c>
      <c r="N196" s="98">
        <v>129.83263193612513</v>
      </c>
      <c r="O196" s="98">
        <v>140.08168605665077</v>
      </c>
      <c r="P196" s="98">
        <v>117.76971440364741</v>
      </c>
      <c r="Q196" s="98">
        <v>123.87530352426919</v>
      </c>
      <c r="R196" s="98">
        <v>125.44840672317184</v>
      </c>
      <c r="S196" s="98">
        <v>128.22697653816442</v>
      </c>
      <c r="T196" s="98">
        <v>122.60547123436282</v>
      </c>
      <c r="U196" s="98">
        <v>122.22936507777642</v>
      </c>
      <c r="V196" s="98">
        <v>123.11582565240141</v>
      </c>
      <c r="W196" s="98">
        <v>187.59977380218416</v>
      </c>
      <c r="X196" s="98">
        <v>174.35575342536993</v>
      </c>
      <c r="Y196" s="98">
        <v>148.63885404728427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56.804622691791245</v>
      </c>
      <c r="C197" s="122">
        <f t="shared" si="100"/>
        <v>75.229222859797687</v>
      </c>
      <c r="D197" s="122">
        <f t="shared" si="100"/>
        <v>69.90865372715875</v>
      </c>
      <c r="E197" s="122">
        <f t="shared" si="100"/>
        <v>244.69696799449304</v>
      </c>
      <c r="F197" s="122">
        <f t="shared" si="100"/>
        <v>109.14727468179042</v>
      </c>
      <c r="G197" s="122">
        <f t="shared" si="100"/>
        <v>121.23050353156371</v>
      </c>
      <c r="H197" s="122">
        <f t="shared" si="100"/>
        <v>168.26441225189032</v>
      </c>
      <c r="I197" s="122">
        <f t="shared" si="100"/>
        <v>163.04081144165255</v>
      </c>
      <c r="J197" s="122">
        <f t="shared" si="100"/>
        <v>216.21104818843847</v>
      </c>
      <c r="K197" s="122">
        <f t="shared" si="100"/>
        <v>252.75315654919464</v>
      </c>
      <c r="L197" s="122">
        <f t="shared" si="100"/>
        <v>207.50040212865605</v>
      </c>
      <c r="M197" s="122">
        <f t="shared" si="100"/>
        <v>239.70097697903464</v>
      </c>
      <c r="N197" s="122">
        <f t="shared" si="100"/>
        <v>405.32086800772305</v>
      </c>
      <c r="O197" s="122">
        <f t="shared" si="100"/>
        <v>261.76703537179452</v>
      </c>
      <c r="P197" s="122">
        <f t="shared" si="100"/>
        <v>203.97524717681097</v>
      </c>
      <c r="Q197" s="122">
        <f t="shared" si="100"/>
        <v>435.70632220463887</v>
      </c>
      <c r="R197" s="122">
        <f t="shared" si="100"/>
        <v>309.72824588791559</v>
      </c>
      <c r="S197" s="122">
        <f t="shared" si="100"/>
        <v>464.10979732257249</v>
      </c>
      <c r="T197" s="122">
        <f t="shared" si="100"/>
        <v>361.35046827461753</v>
      </c>
      <c r="U197" s="122">
        <f t="shared" si="100"/>
        <v>444.74870700845969</v>
      </c>
      <c r="V197" s="122">
        <f t="shared" si="100"/>
        <v>346.90203952225676</v>
      </c>
      <c r="W197" s="122">
        <f t="shared" si="100"/>
        <v>340.65127838687692</v>
      </c>
      <c r="X197" s="122">
        <f t="shared" si="100"/>
        <v>510.30707257580752</v>
      </c>
      <c r="Y197" s="122">
        <f t="shared" si="100"/>
        <v>459.22323554222163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56.804622691791245</v>
      </c>
      <c r="C198" s="98">
        <f>RES_hhdet_tesh!C67</f>
        <v>75.229222859797687</v>
      </c>
      <c r="D198" s="98">
        <f>RES_hhdet_tesh!D67</f>
        <v>69.90865372715875</v>
      </c>
      <c r="E198" s="98">
        <f>RES_hhdet_tesh!E67</f>
        <v>244.69696799449304</v>
      </c>
      <c r="F198" s="98">
        <f>RES_hhdet_tesh!F67</f>
        <v>109.14727468179042</v>
      </c>
      <c r="G198" s="98">
        <f>RES_hhdet_tesh!G67</f>
        <v>121.23050353156371</v>
      </c>
      <c r="H198" s="98">
        <f>RES_hhdet_tesh!H67</f>
        <v>168.26441225189032</v>
      </c>
      <c r="I198" s="98">
        <f>RES_hhdet_tesh!I67</f>
        <v>163.04081144165255</v>
      </c>
      <c r="J198" s="98">
        <f>RES_hhdet_tesh!J67</f>
        <v>216.21104818843847</v>
      </c>
      <c r="K198" s="98">
        <f>RES_hhdet_tesh!K67</f>
        <v>252.75315654919464</v>
      </c>
      <c r="L198" s="98">
        <f>RES_hhdet_tesh!L67</f>
        <v>207.50040212865605</v>
      </c>
      <c r="M198" s="98">
        <f>RES_hhdet_tesh!M67</f>
        <v>239.70097697903464</v>
      </c>
      <c r="N198" s="98">
        <f>RES_hhdet_tesh!N67</f>
        <v>405.32086800772305</v>
      </c>
      <c r="O198" s="98">
        <f>RES_hhdet_tesh!O67</f>
        <v>261.76703537179452</v>
      </c>
      <c r="P198" s="98">
        <f>RES_hhdet_tesh!P67</f>
        <v>203.97524717681097</v>
      </c>
      <c r="Q198" s="98">
        <f>RES_hhdet_tesh!Q67</f>
        <v>435.70632220463887</v>
      </c>
      <c r="R198" s="98">
        <f>RES_hhdet_tesh!R67</f>
        <v>309.72824588791559</v>
      </c>
      <c r="S198" s="98">
        <f>RES_hhdet_tesh!S67</f>
        <v>464.10979732257249</v>
      </c>
      <c r="T198" s="98">
        <f>RES_hhdet_tesh!T67</f>
        <v>361.35046827461753</v>
      </c>
      <c r="U198" s="98">
        <f>RES_hhdet_tesh!U67</f>
        <v>444.74870700845969</v>
      </c>
      <c r="V198" s="98">
        <f>RES_hhdet_tesh!V67</f>
        <v>346.90203952225676</v>
      </c>
      <c r="W198" s="98">
        <f>RES_hhdet_tesh!W67</f>
        <v>340.65127838687692</v>
      </c>
      <c r="X198" s="98">
        <f>RES_hhdet_tesh!X67</f>
        <v>510.30707257580752</v>
      </c>
      <c r="Y198" s="98">
        <f>RES_hhdet_tesh!Y67</f>
        <v>459.22323554222163</v>
      </c>
      <c r="DA198" s="63" t="s">
        <v>2473</v>
      </c>
    </row>
    <row r="199" spans="1:105" ht="12" customHeight="1" x14ac:dyDescent="0.25">
      <c r="A199" s="121" t="s">
        <v>55</v>
      </c>
      <c r="B199" s="122">
        <v>1181.7185935857103</v>
      </c>
      <c r="C199" s="122">
        <v>1204.7617339179069</v>
      </c>
      <c r="D199" s="122">
        <v>1211.7466570886047</v>
      </c>
      <c r="E199" s="122">
        <v>1213.5767445497036</v>
      </c>
      <c r="F199" s="122">
        <v>1167.0632726064739</v>
      </c>
      <c r="G199" s="122">
        <v>1193.712486602871</v>
      </c>
      <c r="H199" s="122">
        <v>1178.9813310477546</v>
      </c>
      <c r="I199" s="122">
        <v>1103.460032406497</v>
      </c>
      <c r="J199" s="122">
        <v>991.40236929497485</v>
      </c>
      <c r="K199" s="122">
        <v>1030.6202228952729</v>
      </c>
      <c r="L199" s="122">
        <v>1175.725693565106</v>
      </c>
      <c r="M199" s="122">
        <v>1187.822948482072</v>
      </c>
      <c r="N199" s="122">
        <v>1185.2276219366213</v>
      </c>
      <c r="O199" s="122">
        <v>1148.1390552624041</v>
      </c>
      <c r="P199" s="122">
        <v>1110.8909721299783</v>
      </c>
      <c r="Q199" s="122">
        <v>1098.8164343148285</v>
      </c>
      <c r="R199" s="122">
        <v>1131.2496997672731</v>
      </c>
      <c r="S199" s="122">
        <v>1126.51106205479</v>
      </c>
      <c r="T199" s="122">
        <v>1137.7904507400917</v>
      </c>
      <c r="U199" s="122">
        <v>1122.296230868307</v>
      </c>
      <c r="V199" s="122">
        <v>1134.1811643354488</v>
      </c>
      <c r="W199" s="122">
        <v>990.62950105349978</v>
      </c>
      <c r="X199" s="122">
        <v>743.55545982059186</v>
      </c>
      <c r="Y199" s="122">
        <v>709.86590247558422</v>
      </c>
      <c r="DA199" s="130" t="s">
        <v>2474</v>
      </c>
    </row>
    <row r="200" spans="1:105" ht="12" customHeight="1" x14ac:dyDescent="0.25">
      <c r="A200" s="97" t="s">
        <v>134</v>
      </c>
      <c r="B200" s="98">
        <v>1179.8160611136607</v>
      </c>
      <c r="C200" s="98">
        <v>1209.8565623737272</v>
      </c>
      <c r="D200" s="98">
        <v>1209.2374026127745</v>
      </c>
      <c r="E200" s="98">
        <v>1222.7046535319378</v>
      </c>
      <c r="F200" s="98">
        <v>1155.2555220893562</v>
      </c>
      <c r="G200" s="98">
        <v>1197.2171206560488</v>
      </c>
      <c r="H200" s="98">
        <v>1181.5829877540125</v>
      </c>
      <c r="I200" s="98">
        <v>1104.2526044922806</v>
      </c>
      <c r="J200" s="98">
        <v>985.68598440239782</v>
      </c>
      <c r="K200" s="98">
        <v>1028.8599776453452</v>
      </c>
      <c r="L200" s="98">
        <v>1177.7827099147376</v>
      </c>
      <c r="M200" s="98">
        <v>1186.4807008791017</v>
      </c>
      <c r="N200" s="98">
        <v>1186.3196038124831</v>
      </c>
      <c r="O200" s="98">
        <v>1149.2610795002947</v>
      </c>
      <c r="P200" s="98">
        <v>1110.2125307496162</v>
      </c>
      <c r="Q200" s="98">
        <v>1098.7893387414042</v>
      </c>
      <c r="R200" s="98">
        <v>1131.6659247711095</v>
      </c>
      <c r="S200" s="98">
        <v>1126.5448686598816</v>
      </c>
      <c r="T200" s="98">
        <v>1138.1589595409559</v>
      </c>
      <c r="U200" s="98">
        <v>1122.072048179444</v>
      </c>
      <c r="V200" s="98">
        <v>1134.0658194423427</v>
      </c>
      <c r="W200" s="98">
        <v>990.92575434337675</v>
      </c>
      <c r="X200" s="98">
        <v>745.23509865648293</v>
      </c>
      <c r="Y200" s="98">
        <v>708.88467562719359</v>
      </c>
      <c r="DA200" s="63" t="s">
        <v>2475</v>
      </c>
    </row>
    <row r="201" spans="1:105" ht="12" customHeight="1" x14ac:dyDescent="0.25">
      <c r="A201" s="97" t="s">
        <v>133</v>
      </c>
      <c r="B201" s="98">
        <v>1179.8160611136607</v>
      </c>
      <c r="C201" s="98">
        <v>1209.8462091257652</v>
      </c>
      <c r="D201" s="98">
        <v>1209.2180975024671</v>
      </c>
      <c r="E201" s="98">
        <v>1222.6469526212827</v>
      </c>
      <c r="F201" s="98">
        <v>1155.2107442908045</v>
      </c>
      <c r="G201" s="98">
        <v>1196.9837953716822</v>
      </c>
      <c r="H201" s="98">
        <v>1181.3382918992618</v>
      </c>
      <c r="I201" s="98">
        <v>1103.9965302809708</v>
      </c>
      <c r="J201" s="98">
        <v>985.30814125492668</v>
      </c>
      <c r="K201" s="98">
        <v>1028.4981724319691</v>
      </c>
      <c r="L201" s="98">
        <v>1177.3615370833838</v>
      </c>
      <c r="M201" s="98">
        <v>1186.1327284800832</v>
      </c>
      <c r="N201" s="98">
        <v>1186.1099625100903</v>
      </c>
      <c r="O201" s="98">
        <v>1149.0983843949061</v>
      </c>
      <c r="P201" s="98">
        <v>1109.6273376603056</v>
      </c>
      <c r="Q201" s="98">
        <v>1098.4022891362815</v>
      </c>
      <c r="R201" s="98">
        <v>1131.2870595777003</v>
      </c>
      <c r="S201" s="98">
        <v>1126.1901138364597</v>
      </c>
      <c r="T201" s="98">
        <v>1137.8828926529247</v>
      </c>
      <c r="U201" s="98">
        <v>1121.7340673426711</v>
      </c>
      <c r="V201" s="98">
        <v>1133.5341307399062</v>
      </c>
      <c r="W201" s="98">
        <v>989.35144264995301</v>
      </c>
      <c r="X201" s="98">
        <v>744.44896805786948</v>
      </c>
      <c r="Y201" s="98">
        <v>706.81934100837793</v>
      </c>
      <c r="DA201" s="63" t="s">
        <v>2476</v>
      </c>
    </row>
    <row r="202" spans="1:105" ht="12" customHeight="1" x14ac:dyDescent="0.25">
      <c r="A202" s="100" t="s">
        <v>212</v>
      </c>
      <c r="B202" s="101">
        <v>216.69360630411276</v>
      </c>
      <c r="C202" s="101">
        <v>193.10019733545337</v>
      </c>
      <c r="D202" s="101">
        <v>225.60275489364599</v>
      </c>
      <c r="E202" s="101">
        <v>190.87353069874678</v>
      </c>
      <c r="F202" s="101">
        <v>223.46595567697335</v>
      </c>
      <c r="G202" s="101">
        <v>193.74701461376156</v>
      </c>
      <c r="H202" s="101">
        <v>186.59390678189024</v>
      </c>
      <c r="I202" s="101">
        <v>161.57068063790581</v>
      </c>
      <c r="J202" s="101">
        <v>181.13061622398607</v>
      </c>
      <c r="K202" s="101">
        <v>150.18461112002302</v>
      </c>
      <c r="L202" s="101">
        <v>165.58734908185363</v>
      </c>
      <c r="M202" s="101">
        <v>205.75999644622476</v>
      </c>
      <c r="N202" s="101">
        <v>150.17307316665693</v>
      </c>
      <c r="O202" s="101">
        <v>137.65923977485755</v>
      </c>
      <c r="P202" s="101">
        <v>223.09685493768711</v>
      </c>
      <c r="Q202" s="101">
        <v>143.3062524333817</v>
      </c>
      <c r="R202" s="101">
        <v>141.73750796868956</v>
      </c>
      <c r="S202" s="101">
        <v>153.75749839388232</v>
      </c>
      <c r="T202" s="101">
        <v>142.84617758069649</v>
      </c>
      <c r="U202" s="101">
        <v>165.47338767705548</v>
      </c>
      <c r="V202" s="101">
        <v>185.40378140600245</v>
      </c>
      <c r="W202" s="101">
        <v>217.95479510136897</v>
      </c>
      <c r="X202" s="101">
        <v>80.02050657766587</v>
      </c>
      <c r="Y202" s="101">
        <v>147.59454010782667</v>
      </c>
      <c r="DA202" s="131" t="s">
        <v>2477</v>
      </c>
    </row>
    <row r="203" spans="1:105" ht="12" customHeight="1" x14ac:dyDescent="0.25">
      <c r="A203" s="103" t="s">
        <v>52</v>
      </c>
      <c r="B203" s="104">
        <v>963.12245480954778</v>
      </c>
      <c r="C203" s="104">
        <v>1016.7460117903119</v>
      </c>
      <c r="D203" s="104">
        <v>983.61534260882115</v>
      </c>
      <c r="E203" s="104">
        <v>1031.7734219225358</v>
      </c>
      <c r="F203" s="104">
        <v>931.74478861383125</v>
      </c>
      <c r="G203" s="104">
        <v>1003.2367807579205</v>
      </c>
      <c r="H203" s="104">
        <v>994.74438511737162</v>
      </c>
      <c r="I203" s="104">
        <v>942.42584964306502</v>
      </c>
      <c r="J203" s="104">
        <v>804.1775250309405</v>
      </c>
      <c r="K203" s="104">
        <v>878.31356131194582</v>
      </c>
      <c r="L203" s="104">
        <v>1011.7741880015303</v>
      </c>
      <c r="M203" s="104">
        <v>980.37273203385826</v>
      </c>
      <c r="N203" s="104">
        <v>1035.9368893434337</v>
      </c>
      <c r="O203" s="104">
        <v>1011.4391446200489</v>
      </c>
      <c r="P203" s="104">
        <v>886.53048272261822</v>
      </c>
      <c r="Q203" s="104">
        <v>955.09603670289994</v>
      </c>
      <c r="R203" s="104">
        <v>989.54955160901068</v>
      </c>
      <c r="S203" s="104">
        <v>972.43261544257734</v>
      </c>
      <c r="T203" s="104">
        <v>995.03671507222805</v>
      </c>
      <c r="U203" s="104">
        <v>956.26067966561538</v>
      </c>
      <c r="V203" s="104">
        <v>948.13034933390384</v>
      </c>
      <c r="W203" s="104">
        <v>771.39664754858416</v>
      </c>
      <c r="X203" s="104">
        <v>664.42846148020362</v>
      </c>
      <c r="Y203" s="104">
        <v>559.22480090055103</v>
      </c>
      <c r="DA203" s="132" t="s">
        <v>2478</v>
      </c>
    </row>
    <row r="204" spans="1:105" ht="12" customHeight="1" x14ac:dyDescent="0.25">
      <c r="A204" s="106" t="s">
        <v>122</v>
      </c>
      <c r="B204" s="101">
        <v>1194.5331725524654</v>
      </c>
      <c r="C204" s="101">
        <v>1169.2942134610787</v>
      </c>
      <c r="D204" s="101">
        <v>1228.3709228909913</v>
      </c>
      <c r="E204" s="101">
        <v>1160.366390993112</v>
      </c>
      <c r="F204" s="101">
        <v>1223.3677492542852</v>
      </c>
      <c r="G204" s="101">
        <v>1173.5468952742197</v>
      </c>
      <c r="H204" s="101">
        <v>1158.1955295492908</v>
      </c>
      <c r="I204" s="101">
        <v>1091.3754872438053</v>
      </c>
      <c r="J204" s="101">
        <v>1069.2256133711683</v>
      </c>
      <c r="K204" s="101">
        <v>1057.3144904736578</v>
      </c>
      <c r="L204" s="101">
        <v>1130.3626957633433</v>
      </c>
      <c r="M204" s="101">
        <v>1220.6380622900667</v>
      </c>
      <c r="N204" s="101">
        <v>1153.6192667975722</v>
      </c>
      <c r="O204" s="101">
        <v>1116.299441856002</v>
      </c>
      <c r="P204" s="101">
        <v>1140.2223432464359</v>
      </c>
      <c r="Q204" s="101">
        <v>1100.0139690382719</v>
      </c>
      <c r="R204" s="101">
        <v>1111.760727228856</v>
      </c>
      <c r="S204" s="101">
        <v>1124.8658348388913</v>
      </c>
      <c r="T204" s="101">
        <v>1122.7870706505735</v>
      </c>
      <c r="U204" s="101">
        <v>1132.8789730779879</v>
      </c>
      <c r="V204" s="101">
        <v>1138.8891870827433</v>
      </c>
      <c r="W204" s="101">
        <v>974.59390202193174</v>
      </c>
      <c r="X204" s="101">
        <v>656.05405685861012</v>
      </c>
      <c r="Y204" s="101">
        <v>748.30151234767823</v>
      </c>
      <c r="DA204" s="131" t="s">
        <v>2479</v>
      </c>
    </row>
    <row r="205" spans="1:105" ht="12" customHeight="1" x14ac:dyDescent="0.25">
      <c r="A205" s="107" t="s">
        <v>121</v>
      </c>
      <c r="B205" s="104">
        <v>1194.5331725524654</v>
      </c>
      <c r="C205" s="104">
        <v>1169.3182032950012</v>
      </c>
      <c r="D205" s="104">
        <v>1228.3854012155321</v>
      </c>
      <c r="E205" s="104">
        <v>1160.3561673174427</v>
      </c>
      <c r="F205" s="104">
        <v>1223.3547440450789</v>
      </c>
      <c r="G205" s="104">
        <v>1174.108065221239</v>
      </c>
      <c r="H205" s="104">
        <v>1158.7959508516037</v>
      </c>
      <c r="I205" s="104">
        <v>1092.5952022102369</v>
      </c>
      <c r="J205" s="104">
        <v>1067.3825544721185</v>
      </c>
      <c r="K205" s="104">
        <v>1055.2726424944506</v>
      </c>
      <c r="L205" s="104">
        <v>1128.4320431684303</v>
      </c>
      <c r="M205" s="104">
        <v>1219.2267769370333</v>
      </c>
      <c r="N205" s="104">
        <v>1154.7429223826255</v>
      </c>
      <c r="O205" s="104">
        <v>1116.9117392565206</v>
      </c>
      <c r="P205" s="104">
        <v>1141.4440024246383</v>
      </c>
      <c r="Q205" s="104">
        <v>1100.6225880516349</v>
      </c>
      <c r="R205" s="104">
        <v>1112.8220834196804</v>
      </c>
      <c r="S205" s="104">
        <v>1125.4176912999008</v>
      </c>
      <c r="T205" s="104">
        <v>1123.055571543091</v>
      </c>
      <c r="U205" s="104">
        <v>1133.2508896520671</v>
      </c>
      <c r="V205" s="104">
        <v>1140.3904254215552</v>
      </c>
      <c r="W205" s="104">
        <v>981.02371568406249</v>
      </c>
      <c r="X205" s="104">
        <v>696.70890674550503</v>
      </c>
      <c r="Y205" s="104">
        <v>751.58101333817899</v>
      </c>
      <c r="DA205" s="132" t="s">
        <v>2480</v>
      </c>
    </row>
    <row r="206" spans="1:105" ht="12" customHeight="1" x14ac:dyDescent="0.25">
      <c r="A206" s="108" t="s">
        <v>53</v>
      </c>
      <c r="B206" s="98">
        <v>219.42466505462113</v>
      </c>
      <c r="C206" s="98">
        <v>186.51974402512081</v>
      </c>
      <c r="D206" s="98">
        <v>229.23619735758851</v>
      </c>
      <c r="E206" s="98">
        <v>180.91872655517676</v>
      </c>
      <c r="F206" s="98">
        <v>236.83722988408255</v>
      </c>
      <c r="G206" s="98">
        <v>189.81880219447132</v>
      </c>
      <c r="H206" s="98">
        <v>182.74362724743031</v>
      </c>
      <c r="I206" s="98">
        <v>159.7446260299204</v>
      </c>
      <c r="J206" s="98">
        <v>197.7278632082176</v>
      </c>
      <c r="K206" s="98">
        <v>154.76387580315804</v>
      </c>
      <c r="L206" s="98">
        <v>157.33771633706306</v>
      </c>
      <c r="M206" s="98">
        <v>212.28019552509554</v>
      </c>
      <c r="N206" s="98">
        <v>145.21903196921156</v>
      </c>
      <c r="O206" s="98">
        <v>132.41964990256454</v>
      </c>
      <c r="P206" s="98">
        <v>231.0463826156265</v>
      </c>
      <c r="Q206" s="98">
        <v>143.73840468808322</v>
      </c>
      <c r="R206" s="98">
        <v>138.4824886270755</v>
      </c>
      <c r="S206" s="98">
        <v>153.7339679061686</v>
      </c>
      <c r="T206" s="98">
        <v>139.4791719784026</v>
      </c>
      <c r="U206" s="98">
        <v>168.19631406388379</v>
      </c>
      <c r="V206" s="98">
        <v>188.79307780495429</v>
      </c>
      <c r="W206" s="98">
        <v>195.76664072438933</v>
      </c>
      <c r="X206" s="98">
        <v>6.4811586755878059</v>
      </c>
      <c r="Y206" s="98">
        <v>130.74657470058969</v>
      </c>
      <c r="DA206" s="63" t="s">
        <v>2481</v>
      </c>
    </row>
    <row r="207" spans="1:105" ht="12" customHeight="1" x14ac:dyDescent="0.25">
      <c r="A207" s="108" t="s">
        <v>52</v>
      </c>
      <c r="B207" s="98">
        <v>975.10850749784424</v>
      </c>
      <c r="C207" s="98">
        <v>982.79845926988037</v>
      </c>
      <c r="D207" s="98">
        <v>999.14920385794346</v>
      </c>
      <c r="E207" s="98">
        <v>979.43744076226585</v>
      </c>
      <c r="F207" s="98">
        <v>986.51751416099648</v>
      </c>
      <c r="G207" s="98">
        <v>984.28926302676769</v>
      </c>
      <c r="H207" s="98">
        <v>976.05232360417335</v>
      </c>
      <c r="I207" s="98">
        <v>932.85057618031669</v>
      </c>
      <c r="J207" s="98">
        <v>869.65469126390076</v>
      </c>
      <c r="K207" s="98">
        <v>900.50876669129241</v>
      </c>
      <c r="L207" s="98">
        <v>971.09432683136708</v>
      </c>
      <c r="M207" s="98">
        <v>1006.9465814119377</v>
      </c>
      <c r="N207" s="98">
        <v>1009.5238904134139</v>
      </c>
      <c r="O207" s="98">
        <v>984.49208935395609</v>
      </c>
      <c r="P207" s="98">
        <v>910.39761980901187</v>
      </c>
      <c r="Q207" s="98">
        <v>956.88418336355176</v>
      </c>
      <c r="R207" s="98">
        <v>974.339594792605</v>
      </c>
      <c r="S207" s="98">
        <v>971.68372339373218</v>
      </c>
      <c r="T207" s="98">
        <v>983.57639956468824</v>
      </c>
      <c r="U207" s="98">
        <v>965.05457558818341</v>
      </c>
      <c r="V207" s="98">
        <v>951.5973476166007</v>
      </c>
      <c r="W207" s="98">
        <v>785.2570749596731</v>
      </c>
      <c r="X207" s="98">
        <v>690.22774806991731</v>
      </c>
      <c r="Y207" s="98">
        <v>620.8344386375893</v>
      </c>
      <c r="DA207" s="63" t="s">
        <v>2482</v>
      </c>
    </row>
    <row r="208" spans="1:105" ht="12" customHeight="1" x14ac:dyDescent="0.25">
      <c r="A208" s="121" t="s">
        <v>54</v>
      </c>
      <c r="B208" s="122">
        <v>625.2404971074069</v>
      </c>
      <c r="C208" s="122">
        <v>631.98915601978831</v>
      </c>
      <c r="D208" s="122">
        <v>638.07434318590288</v>
      </c>
      <c r="E208" s="122">
        <v>627.31326842572423</v>
      </c>
      <c r="F208" s="122">
        <v>630.96270967517717</v>
      </c>
      <c r="G208" s="122">
        <v>639.79153266894366</v>
      </c>
      <c r="H208" s="122">
        <v>625.31757621579925</v>
      </c>
      <c r="I208" s="122">
        <v>530.83799368484119</v>
      </c>
      <c r="J208" s="122">
        <v>469.5348473865717</v>
      </c>
      <c r="K208" s="122">
        <v>484.48031632982168</v>
      </c>
      <c r="L208" s="122">
        <v>491.82189348022035</v>
      </c>
      <c r="M208" s="122">
        <v>514.10943540471055</v>
      </c>
      <c r="N208" s="122">
        <v>404.5951822517992</v>
      </c>
      <c r="O208" s="122">
        <v>444.11773272186309</v>
      </c>
      <c r="P208" s="122">
        <v>398.66865237036006</v>
      </c>
      <c r="Q208" s="122">
        <v>419.85716629494368</v>
      </c>
      <c r="R208" s="122">
        <v>433.21253966724589</v>
      </c>
      <c r="S208" s="122">
        <v>491.87832598360643</v>
      </c>
      <c r="T208" s="122">
        <v>485.47036294675968</v>
      </c>
      <c r="U208" s="122">
        <v>494.49171139905098</v>
      </c>
      <c r="V208" s="122">
        <v>529.94841016515693</v>
      </c>
      <c r="W208" s="122">
        <v>502.2678533920465</v>
      </c>
      <c r="X208" s="122">
        <v>399.34131915866499</v>
      </c>
      <c r="Y208" s="122">
        <v>369.46393620309118</v>
      </c>
      <c r="DA208" s="130" t="s">
        <v>2483</v>
      </c>
    </row>
    <row r="209" spans="1:105" ht="12" customHeight="1" x14ac:dyDescent="0.25">
      <c r="A209" s="97" t="s">
        <v>175</v>
      </c>
      <c r="B209" s="98">
        <v>625.78741800816567</v>
      </c>
      <c r="C209" s="98">
        <v>631.8005563671893</v>
      </c>
      <c r="D209" s="98">
        <v>637.87850817949618</v>
      </c>
      <c r="E209" s="98">
        <v>630.10594346313678</v>
      </c>
      <c r="F209" s="98">
        <v>624.35533382295864</v>
      </c>
      <c r="G209" s="98">
        <v>644.32313161844206</v>
      </c>
      <c r="H209" s="98">
        <v>625.80567042827158</v>
      </c>
      <c r="I209" s="98">
        <v>529.69931636836952</v>
      </c>
      <c r="J209" s="98">
        <v>467.37026359146427</v>
      </c>
      <c r="K209" s="98">
        <v>483.19835655182158</v>
      </c>
      <c r="L209" s="98">
        <v>492.46269099872416</v>
      </c>
      <c r="M209" s="98">
        <v>514.3679348831522</v>
      </c>
      <c r="N209" s="98">
        <v>404.5199759064746</v>
      </c>
      <c r="O209" s="98">
        <v>443.54898178490652</v>
      </c>
      <c r="P209" s="98">
        <v>398.87165154411537</v>
      </c>
      <c r="Q209" s="98">
        <v>419.75491281801334</v>
      </c>
      <c r="R209" s="98">
        <v>433.5403794872571</v>
      </c>
      <c r="S209" s="98">
        <v>491.77570426132769</v>
      </c>
      <c r="T209" s="98">
        <v>485.23840991067885</v>
      </c>
      <c r="U209" s="98">
        <v>494.4448099766937</v>
      </c>
      <c r="V209" s="98">
        <v>530.21512899885602</v>
      </c>
      <c r="W209" s="98">
        <v>502.62102438554894</v>
      </c>
      <c r="X209" s="98">
        <v>400.51021906605365</v>
      </c>
      <c r="Y209" s="98">
        <v>367.33544464811956</v>
      </c>
      <c r="DA209" s="63" t="s">
        <v>2484</v>
      </c>
    </row>
    <row r="210" spans="1:105" ht="12" customHeight="1" x14ac:dyDescent="0.25">
      <c r="A210" s="109" t="s">
        <v>120</v>
      </c>
      <c r="B210" s="33">
        <v>607.84334029870729</v>
      </c>
      <c r="C210" s="33">
        <v>637.03647433564606</v>
      </c>
      <c r="D210" s="33">
        <v>642.31515001244736</v>
      </c>
      <c r="E210" s="33">
        <v>585.36494048872282</v>
      </c>
      <c r="F210" s="33">
        <v>702.53962542680915</v>
      </c>
      <c r="G210" s="33">
        <v>569.3170292761713</v>
      </c>
      <c r="H210" s="33">
        <v>615.5277457065464</v>
      </c>
      <c r="I210" s="33">
        <v>563.46740085965484</v>
      </c>
      <c r="J210" s="33">
        <v>501.90173668091478</v>
      </c>
      <c r="K210" s="33">
        <v>505.61794859034518</v>
      </c>
      <c r="L210" s="33">
        <v>471.70910251155891</v>
      </c>
      <c r="M210" s="33">
        <v>470.51519921181415</v>
      </c>
      <c r="N210" s="33">
        <v>408.86663240498837</v>
      </c>
      <c r="O210" s="33">
        <v>464.82568148807746</v>
      </c>
      <c r="P210" s="33">
        <v>390.18364263610459</v>
      </c>
      <c r="Q210" s="33">
        <v>424.2426564402943</v>
      </c>
      <c r="R210" s="33">
        <v>419.12995650019292</v>
      </c>
      <c r="S210" s="33">
        <v>496.24736394777153</v>
      </c>
      <c r="T210" s="33">
        <v>494.06302704604201</v>
      </c>
      <c r="U210" s="33">
        <v>496.37820433083294</v>
      </c>
      <c r="V210" s="33">
        <v>520.25780238190953</v>
      </c>
      <c r="W210" s="33">
        <v>491.80313345240967</v>
      </c>
      <c r="X210" s="33">
        <v>374.80450286880659</v>
      </c>
      <c r="Y210" s="33">
        <v>400.86110741450551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2451.0613245285294</v>
      </c>
      <c r="C212" s="117">
        <f t="shared" si="101"/>
        <v>2569.5158643569275</v>
      </c>
      <c r="D212" s="117">
        <f t="shared" si="101"/>
        <v>2495.2958360923922</v>
      </c>
      <c r="E212" s="117">
        <f t="shared" si="101"/>
        <v>2762.8936204089605</v>
      </c>
      <c r="F212" s="117">
        <f t="shared" si="101"/>
        <v>2832.6076629545209</v>
      </c>
      <c r="G212" s="117">
        <f t="shared" si="101"/>
        <v>2999.10554465942</v>
      </c>
      <c r="H212" s="117">
        <f t="shared" si="101"/>
        <v>2832.1645017595947</v>
      </c>
      <c r="I212" s="117">
        <f t="shared" si="101"/>
        <v>2751.0455651506945</v>
      </c>
      <c r="J212" s="117">
        <f t="shared" si="101"/>
        <v>2697.5825641488286</v>
      </c>
      <c r="K212" s="117">
        <f t="shared" si="101"/>
        <v>2757.9050639900775</v>
      </c>
      <c r="L212" s="117">
        <f t="shared" si="101"/>
        <v>3024.3598406889419</v>
      </c>
      <c r="M212" s="117">
        <f t="shared" si="101"/>
        <v>2866.8547567337628</v>
      </c>
      <c r="N212" s="117">
        <f t="shared" si="101"/>
        <v>2827.8662693446922</v>
      </c>
      <c r="O212" s="117">
        <f t="shared" si="101"/>
        <v>2794.9397402040909</v>
      </c>
      <c r="P212" s="117">
        <f t="shared" si="101"/>
        <v>2335.796671893394</v>
      </c>
      <c r="Q212" s="117">
        <f t="shared" si="101"/>
        <v>2623.0492490936672</v>
      </c>
      <c r="R212" s="117">
        <f t="shared" ref="R212:V212" si="102">R213+R216+R218+R227</f>
        <v>2625.92513428149</v>
      </c>
      <c r="S212" s="117">
        <f t="shared" si="102"/>
        <v>2649.64684292833</v>
      </c>
      <c r="T212" s="117">
        <f t="shared" si="102"/>
        <v>2517.1839434993681</v>
      </c>
      <c r="U212" s="117">
        <f t="shared" si="102"/>
        <v>2439.5949209138016</v>
      </c>
      <c r="V212" s="117">
        <f t="shared" si="102"/>
        <v>2426.4330780659734</v>
      </c>
      <c r="W212" s="117">
        <f t="shared" ref="W212:Y212" si="103">W213+W216+W218+W227</f>
        <v>2701.8607449453348</v>
      </c>
      <c r="X212" s="117">
        <f t="shared" si="103"/>
        <v>2311.7476994579547</v>
      </c>
      <c r="Y212" s="117">
        <f t="shared" si="103"/>
        <v>2038.0758948613952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1858.3769475212005</v>
      </c>
      <c r="C213" s="122">
        <f t="shared" si="104"/>
        <v>1967.8210849348238</v>
      </c>
      <c r="D213" s="122">
        <f t="shared" si="104"/>
        <v>1899.4361816730841</v>
      </c>
      <c r="E213" s="122">
        <f t="shared" si="104"/>
        <v>2179.72851417625</v>
      </c>
      <c r="F213" s="122">
        <f t="shared" si="104"/>
        <v>2292.0208968398215</v>
      </c>
      <c r="G213" s="122">
        <f t="shared" si="104"/>
        <v>2428.4607607172129</v>
      </c>
      <c r="H213" s="122">
        <f t="shared" si="104"/>
        <v>2258.3517900636866</v>
      </c>
      <c r="I213" s="122">
        <f t="shared" si="104"/>
        <v>2215.6240218714711</v>
      </c>
      <c r="J213" s="122">
        <f t="shared" si="104"/>
        <v>2233.5111184517091</v>
      </c>
      <c r="K213" s="122">
        <f t="shared" si="104"/>
        <v>2278.1555352819782</v>
      </c>
      <c r="L213" s="122">
        <f t="shared" si="104"/>
        <v>2489.4528818138656</v>
      </c>
      <c r="M213" s="122">
        <f t="shared" si="104"/>
        <v>2324.2025849620436</v>
      </c>
      <c r="N213" s="122">
        <f t="shared" si="104"/>
        <v>2328.6713891703262</v>
      </c>
      <c r="O213" s="122">
        <f t="shared" si="104"/>
        <v>2303.8313237942025</v>
      </c>
      <c r="P213" s="122">
        <f t="shared" si="104"/>
        <v>1869.3881116699204</v>
      </c>
      <c r="Q213" s="122">
        <f t="shared" si="104"/>
        <v>2156.8701897567844</v>
      </c>
      <c r="R213" s="122">
        <f t="shared" ref="R213:V213" si="105">SUM(R214:R215)</f>
        <v>2150.7363135639748</v>
      </c>
      <c r="S213" s="122">
        <f t="shared" si="105"/>
        <v>2164.1117190546934</v>
      </c>
      <c r="T213" s="122">
        <f t="shared" si="105"/>
        <v>2038.7424183850173</v>
      </c>
      <c r="U213" s="122">
        <f t="shared" si="105"/>
        <v>1968.6011662055632</v>
      </c>
      <c r="V213" s="122">
        <f t="shared" si="105"/>
        <v>1947.9576759333802</v>
      </c>
      <c r="W213" s="122">
        <f t="shared" ref="W213:Y213" si="106">SUM(W214:W215)</f>
        <v>2277.8301269196563</v>
      </c>
      <c r="X213" s="122">
        <f t="shared" si="106"/>
        <v>1994.344128178697</v>
      </c>
      <c r="Y213" s="122">
        <f t="shared" si="106"/>
        <v>1745.9622714084423</v>
      </c>
      <c r="DA213" s="130" t="s">
        <v>2637</v>
      </c>
    </row>
    <row r="214" spans="1:105" ht="12" customHeight="1" x14ac:dyDescent="0.25">
      <c r="A214" s="97" t="s">
        <v>212</v>
      </c>
      <c r="B214" s="98">
        <v>1858.3769475212005</v>
      </c>
      <c r="C214" s="98">
        <v>1967.8210849348238</v>
      </c>
      <c r="D214" s="98">
        <v>1899.4361816730841</v>
      </c>
      <c r="E214" s="98">
        <v>2179.72851417625</v>
      </c>
      <c r="F214" s="98">
        <v>2292.0208968398215</v>
      </c>
      <c r="G214" s="98">
        <v>2428.4607607172129</v>
      </c>
      <c r="H214" s="98">
        <v>2258.3517900636866</v>
      </c>
      <c r="I214" s="98">
        <v>2215.6240218714711</v>
      </c>
      <c r="J214" s="98">
        <v>2233.5111184517091</v>
      </c>
      <c r="K214" s="98">
        <v>2278.1555352819782</v>
      </c>
      <c r="L214" s="98">
        <v>2489.4528818138656</v>
      </c>
      <c r="M214" s="98">
        <v>2324.2025849620436</v>
      </c>
      <c r="N214" s="98">
        <v>2328.6713891703262</v>
      </c>
      <c r="O214" s="98">
        <v>2303.8313237942025</v>
      </c>
      <c r="P214" s="98">
        <v>1869.3881116699204</v>
      </c>
      <c r="Q214" s="98">
        <v>2156.8701897567844</v>
      </c>
      <c r="R214" s="98">
        <v>2150.7363135639748</v>
      </c>
      <c r="S214" s="98">
        <v>2164.1117190546934</v>
      </c>
      <c r="T214" s="98">
        <v>2038.7424183850173</v>
      </c>
      <c r="U214" s="98">
        <v>1968.6011662055632</v>
      </c>
      <c r="V214" s="98">
        <v>1947.9576759333802</v>
      </c>
      <c r="W214" s="98">
        <v>2277.8301269196563</v>
      </c>
      <c r="X214" s="98">
        <v>1994.344128178697</v>
      </c>
      <c r="Y214" s="98">
        <v>1745.9622714084423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394.03475502465017</v>
      </c>
      <c r="C218" s="122">
        <v>402.58705634279153</v>
      </c>
      <c r="D218" s="122">
        <v>396.84953151666832</v>
      </c>
      <c r="E218" s="122">
        <v>390.67193886278801</v>
      </c>
      <c r="F218" s="122">
        <v>354.66684363972144</v>
      </c>
      <c r="G218" s="122">
        <v>374.10411681875541</v>
      </c>
      <c r="H218" s="122">
        <v>380.65849713286235</v>
      </c>
      <c r="I218" s="122">
        <v>369.71136530442618</v>
      </c>
      <c r="J218" s="122">
        <v>322.27268598336565</v>
      </c>
      <c r="K218" s="122">
        <v>332.33786233665569</v>
      </c>
      <c r="L218" s="122">
        <v>380.53026029612414</v>
      </c>
      <c r="M218" s="122">
        <v>377.3060343260733</v>
      </c>
      <c r="N218" s="122">
        <v>370.68732790794326</v>
      </c>
      <c r="O218" s="122">
        <v>351.58632400783972</v>
      </c>
      <c r="P218" s="122">
        <v>340.52322208843395</v>
      </c>
      <c r="Q218" s="122">
        <v>333.65598338471403</v>
      </c>
      <c r="R218" s="122">
        <v>338.39448735652627</v>
      </c>
      <c r="S218" s="122">
        <v>330.60683970274874</v>
      </c>
      <c r="T218" s="122">
        <v>326.40924183311711</v>
      </c>
      <c r="U218" s="122">
        <v>316.14485078970449</v>
      </c>
      <c r="V218" s="122">
        <v>313.32440112031969</v>
      </c>
      <c r="W218" s="122">
        <v>268.83616272800424</v>
      </c>
      <c r="X218" s="122">
        <v>195.73508583072581</v>
      </c>
      <c r="Y218" s="122">
        <v>182.94219997815614</v>
      </c>
      <c r="DA218" s="130" t="s">
        <v>2642</v>
      </c>
    </row>
    <row r="219" spans="1:105" ht="12" customHeight="1" x14ac:dyDescent="0.25">
      <c r="A219" s="97" t="s">
        <v>134</v>
      </c>
      <c r="B219" s="98">
        <v>452.60105910519934</v>
      </c>
      <c r="C219" s="98">
        <v>460.49718391348858</v>
      </c>
      <c r="D219" s="98">
        <v>456.82824257892037</v>
      </c>
      <c r="E219" s="98">
        <v>457.79006246553712</v>
      </c>
      <c r="F219" s="98">
        <v>429.13415144933555</v>
      </c>
      <c r="G219" s="98">
        <v>439.32193096901773</v>
      </c>
      <c r="H219" s="98">
        <v>428.53077486212919</v>
      </c>
      <c r="I219" s="98">
        <v>394.30005165456146</v>
      </c>
      <c r="J219" s="98">
        <v>346.27227192498822</v>
      </c>
      <c r="K219" s="98">
        <v>354.80782946206904</v>
      </c>
      <c r="L219" s="98">
        <v>398.42639797593961</v>
      </c>
      <c r="M219" s="98">
        <v>393.50479443084794</v>
      </c>
      <c r="N219" s="98">
        <v>384.43224069941732</v>
      </c>
      <c r="O219" s="98">
        <v>364.96640238049366</v>
      </c>
      <c r="P219" s="98">
        <v>349.28616156427273</v>
      </c>
      <c r="Q219" s="98">
        <v>341.97267925437103</v>
      </c>
      <c r="R219" s="98">
        <v>346.83893802562017</v>
      </c>
      <c r="S219" s="98">
        <v>338.82469208218566</v>
      </c>
      <c r="T219" s="98">
        <v>335.68130829918505</v>
      </c>
      <c r="U219" s="98">
        <v>324.0603118807735</v>
      </c>
      <c r="V219" s="98">
        <v>321.72116944734819</v>
      </c>
      <c r="W219" s="98">
        <v>276.44633672393439</v>
      </c>
      <c r="X219" s="98">
        <v>204.01313822959943</v>
      </c>
      <c r="Y219" s="98">
        <v>190.37647535231082</v>
      </c>
      <c r="DA219" s="63" t="s">
        <v>2643</v>
      </c>
    </row>
    <row r="220" spans="1:105" ht="12" customHeight="1" x14ac:dyDescent="0.25">
      <c r="A220" s="97" t="s">
        <v>133</v>
      </c>
      <c r="B220" s="98">
        <v>83.128005243453075</v>
      </c>
      <c r="C220" s="98">
        <v>72.696979522587199</v>
      </c>
      <c r="D220" s="98">
        <v>84.04954225638744</v>
      </c>
      <c r="E220" s="98">
        <v>69.581026781889733</v>
      </c>
      <c r="F220" s="98">
        <v>81.148091562352278</v>
      </c>
      <c r="G220" s="98">
        <v>67.887135606769746</v>
      </c>
      <c r="H220" s="98">
        <v>64.322715804986487</v>
      </c>
      <c r="I220" s="98">
        <v>54.44056856361555</v>
      </c>
      <c r="J220" s="98">
        <v>60.30395453284661</v>
      </c>
      <c r="K220" s="98">
        <v>49.292721874175356</v>
      </c>
      <c r="L220" s="98">
        <v>53.363741725412247</v>
      </c>
      <c r="M220" s="98">
        <v>66.176754108008723</v>
      </c>
      <c r="N220" s="98">
        <v>47.466064649417042</v>
      </c>
      <c r="O220" s="98">
        <v>42.79282718238133</v>
      </c>
      <c r="P220" s="98">
        <v>68.252263790575029</v>
      </c>
      <c r="Q220" s="98">
        <v>43.258402048719745</v>
      </c>
      <c r="R220" s="98">
        <v>42.058792641851355</v>
      </c>
      <c r="S220" s="98">
        <v>44.955613049105175</v>
      </c>
      <c r="T220" s="98">
        <v>41.076483319824682</v>
      </c>
      <c r="U220" s="98">
        <v>46.606423408595901</v>
      </c>
      <c r="V220" s="98">
        <v>50.914904666662856</v>
      </c>
      <c r="W220" s="98">
        <v>56.788973996722731</v>
      </c>
      <c r="X220" s="98">
        <v>20.135640276761681</v>
      </c>
      <c r="Y220" s="98">
        <v>36.954605472244189</v>
      </c>
      <c r="DA220" s="63" t="s">
        <v>2644</v>
      </c>
    </row>
    <row r="221" spans="1:105" ht="12" customHeight="1" x14ac:dyDescent="0.25">
      <c r="A221" s="100" t="s">
        <v>212</v>
      </c>
      <c r="B221" s="101">
        <v>83.128005243453075</v>
      </c>
      <c r="C221" s="101">
        <v>72.696979522587199</v>
      </c>
      <c r="D221" s="101">
        <v>84.04954225638744</v>
      </c>
      <c r="E221" s="101">
        <v>69.581026781889733</v>
      </c>
      <c r="F221" s="101">
        <v>81.148091562352278</v>
      </c>
      <c r="G221" s="101">
        <v>67.887135606769746</v>
      </c>
      <c r="H221" s="101">
        <v>64.322715804986487</v>
      </c>
      <c r="I221" s="101">
        <v>54.44056856361555</v>
      </c>
      <c r="J221" s="101">
        <v>60.30395453284661</v>
      </c>
      <c r="K221" s="101">
        <v>49.292721874175356</v>
      </c>
      <c r="L221" s="101">
        <v>53.363741725412247</v>
      </c>
      <c r="M221" s="101">
        <v>66.176754108008723</v>
      </c>
      <c r="N221" s="101">
        <v>47.466064649417042</v>
      </c>
      <c r="O221" s="101">
        <v>42.79282718238133</v>
      </c>
      <c r="P221" s="101">
        <v>68.252263790575029</v>
      </c>
      <c r="Q221" s="101">
        <v>43.258402048719745</v>
      </c>
      <c r="R221" s="101">
        <v>42.058792641851355</v>
      </c>
      <c r="S221" s="101">
        <v>44.955613049105175</v>
      </c>
      <c r="T221" s="101">
        <v>41.076483319824682</v>
      </c>
      <c r="U221" s="101">
        <v>46.606423408595901</v>
      </c>
      <c r="V221" s="101">
        <v>50.914904666662856</v>
      </c>
      <c r="W221" s="101">
        <v>56.788973996722731</v>
      </c>
      <c r="X221" s="101">
        <v>20.135640276761681</v>
      </c>
      <c r="Y221" s="101">
        <v>36.954605472244189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198.64962198267855</v>
      </c>
      <c r="C227" s="122">
        <v>199.10772307931228</v>
      </c>
      <c r="D227" s="122">
        <v>199.01012290263947</v>
      </c>
      <c r="E227" s="122">
        <v>192.49316736992245</v>
      </c>
      <c r="F227" s="122">
        <v>185.91992247497799</v>
      </c>
      <c r="G227" s="122">
        <v>196.54066712345184</v>
      </c>
      <c r="H227" s="122">
        <v>193.1542145630454</v>
      </c>
      <c r="I227" s="122">
        <v>165.71017797479726</v>
      </c>
      <c r="J227" s="122">
        <v>141.79875971375415</v>
      </c>
      <c r="K227" s="122">
        <v>147.41166637144337</v>
      </c>
      <c r="L227" s="122">
        <v>154.37669857895222</v>
      </c>
      <c r="M227" s="122">
        <v>165.34613744564604</v>
      </c>
      <c r="N227" s="122">
        <v>128.50755226642309</v>
      </c>
      <c r="O227" s="122">
        <v>139.52209240204866</v>
      </c>
      <c r="P227" s="122">
        <v>125.88533813503943</v>
      </c>
      <c r="Q227" s="122">
        <v>132.52307595216888</v>
      </c>
      <c r="R227" s="122">
        <v>136.79433336098884</v>
      </c>
      <c r="S227" s="122">
        <v>154.92828417088782</v>
      </c>
      <c r="T227" s="122">
        <v>152.03228328123373</v>
      </c>
      <c r="U227" s="122">
        <v>154.84890391853395</v>
      </c>
      <c r="V227" s="122">
        <v>165.15100101227324</v>
      </c>
      <c r="W227" s="122">
        <v>155.19445529767438</v>
      </c>
      <c r="X227" s="122">
        <v>121.66848544853222</v>
      </c>
      <c r="Y227" s="122">
        <v>109.1714234747966</v>
      </c>
      <c r="DA227" s="130" t="s">
        <v>2651</v>
      </c>
    </row>
    <row r="228" spans="1:105" ht="12" customHeight="1" x14ac:dyDescent="0.25">
      <c r="A228" s="97" t="s">
        <v>175</v>
      </c>
      <c r="B228" s="98">
        <v>204.89464416560492</v>
      </c>
      <c r="C228" s="98">
        <v>206.54764365744492</v>
      </c>
      <c r="D228" s="98">
        <v>208.20015449042941</v>
      </c>
      <c r="E228" s="98">
        <v>205.30823986086349</v>
      </c>
      <c r="F228" s="98">
        <v>203.08247821389949</v>
      </c>
      <c r="G228" s="98">
        <v>209.17847849910029</v>
      </c>
      <c r="H228" s="98">
        <v>202.78435618334692</v>
      </c>
      <c r="I228" s="98">
        <v>171.49301122571899</v>
      </c>
      <c r="J228" s="98">
        <v>151.28176237896193</v>
      </c>
      <c r="K228" s="98">
        <v>156.35192158863211</v>
      </c>
      <c r="L228" s="98">
        <v>159.29517088437871</v>
      </c>
      <c r="M228" s="98">
        <v>166.32658564303895</v>
      </c>
      <c r="N228" s="98">
        <v>130.77015232166517</v>
      </c>
      <c r="O228" s="98">
        <v>143.3541146692304</v>
      </c>
      <c r="P228" s="98">
        <v>128.89707535510931</v>
      </c>
      <c r="Q228" s="98">
        <v>135.61302595558513</v>
      </c>
      <c r="R228" s="98">
        <v>139.97887905801204</v>
      </c>
      <c r="S228" s="98">
        <v>158.56730206950016</v>
      </c>
      <c r="T228" s="98">
        <v>156.13628982471508</v>
      </c>
      <c r="U228" s="98">
        <v>158.69871099805397</v>
      </c>
      <c r="V228" s="98">
        <v>169.69652419920726</v>
      </c>
      <c r="W228" s="98">
        <v>160.43207085544373</v>
      </c>
      <c r="X228" s="98">
        <v>127.46460340013832</v>
      </c>
      <c r="Y228" s="98">
        <v>116.57242311726941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136.54448007669794</v>
      </c>
      <c r="C231" s="118">
        <f t="shared" si="108"/>
        <v>142.91663969383293</v>
      </c>
      <c r="D231" s="118">
        <f t="shared" si="108"/>
        <v>139.04139787109727</v>
      </c>
      <c r="E231" s="118">
        <f t="shared" si="108"/>
        <v>154.45552370925856</v>
      </c>
      <c r="F231" s="118">
        <f t="shared" si="108"/>
        <v>158.50472424171832</v>
      </c>
      <c r="G231" s="118">
        <f t="shared" si="108"/>
        <v>166.33319534880715</v>
      </c>
      <c r="H231" s="118">
        <f t="shared" si="108"/>
        <v>156.38761012243737</v>
      </c>
      <c r="I231" s="118">
        <f t="shared" si="108"/>
        <v>150.56838547422538</v>
      </c>
      <c r="J231" s="118">
        <f t="shared" si="108"/>
        <v>147.87208684962064</v>
      </c>
      <c r="K231" s="118">
        <f t="shared" si="108"/>
        <v>150.75776876041618</v>
      </c>
      <c r="L231" s="118">
        <f t="shared" si="108"/>
        <v>164.16879955274226</v>
      </c>
      <c r="M231" s="118">
        <f t="shared" si="108"/>
        <v>155.1951730485446</v>
      </c>
      <c r="N231" s="118">
        <f t="shared" si="108"/>
        <v>153.04872062662858</v>
      </c>
      <c r="O231" s="118">
        <f t="shared" si="108"/>
        <v>150.5399258470388</v>
      </c>
      <c r="P231" s="118">
        <f t="shared" si="108"/>
        <v>125.24203694825366</v>
      </c>
      <c r="Q231" s="118">
        <f t="shared" si="108"/>
        <v>140.68420635048753</v>
      </c>
      <c r="R231" s="118">
        <f t="shared" ref="R231:V231" si="109">R232+R235+R237+R246</f>
        <v>140.00217344894523</v>
      </c>
      <c r="S231" s="118">
        <f t="shared" si="109"/>
        <v>141.24469381569298</v>
      </c>
      <c r="T231" s="118">
        <f t="shared" si="109"/>
        <v>133.55695647431776</v>
      </c>
      <c r="U231" s="118">
        <f t="shared" si="109"/>
        <v>129.10952714525354</v>
      </c>
      <c r="V231" s="118">
        <f t="shared" si="109"/>
        <v>127.76038624408476</v>
      </c>
      <c r="W231" s="118">
        <f t="shared" ref="W231:Y231" si="110">W232+W235+W237+W246</f>
        <v>142.07654853995999</v>
      </c>
      <c r="X231" s="118">
        <f t="shared" si="110"/>
        <v>121.56289250518947</v>
      </c>
      <c r="Y231" s="118">
        <f t="shared" si="110"/>
        <v>106.81569350551607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101.37784030056001</v>
      </c>
      <c r="C232" s="123">
        <f t="shared" si="111"/>
        <v>107.27145474323223</v>
      </c>
      <c r="D232" s="123">
        <f t="shared" si="111"/>
        <v>103.48917888103512</v>
      </c>
      <c r="E232" s="123">
        <f t="shared" si="111"/>
        <v>118.54031092516307</v>
      </c>
      <c r="F232" s="123">
        <f t="shared" si="111"/>
        <v>124.61564530850634</v>
      </c>
      <c r="G232" s="123">
        <f t="shared" si="111"/>
        <v>131.84197234829179</v>
      </c>
      <c r="H232" s="123">
        <f t="shared" si="111"/>
        <v>122.41426828709434</v>
      </c>
      <c r="I232" s="123">
        <f t="shared" si="111"/>
        <v>119.88412286773656</v>
      </c>
      <c r="J232" s="123">
        <f t="shared" si="111"/>
        <v>120.60714057969565</v>
      </c>
      <c r="K232" s="123">
        <f t="shared" si="111"/>
        <v>122.76552581186961</v>
      </c>
      <c r="L232" s="123">
        <f t="shared" si="111"/>
        <v>133.96277370900663</v>
      </c>
      <c r="M232" s="123">
        <f t="shared" si="111"/>
        <v>124.75763334803406</v>
      </c>
      <c r="N232" s="123">
        <f t="shared" si="111"/>
        <v>124.57470144698121</v>
      </c>
      <c r="O232" s="123">
        <f t="shared" si="111"/>
        <v>123.03017533465442</v>
      </c>
      <c r="P232" s="123">
        <f t="shared" si="111"/>
        <v>99.548094144390021</v>
      </c>
      <c r="Q232" s="123">
        <f t="shared" si="111"/>
        <v>114.41264722125716</v>
      </c>
      <c r="R232" s="123">
        <f t="shared" ref="R232:V232" si="112">SUM(R233:R234)</f>
        <v>113.75228521398782</v>
      </c>
      <c r="S232" s="123">
        <f t="shared" si="112"/>
        <v>114.11565142789428</v>
      </c>
      <c r="T232" s="123">
        <f t="shared" si="112"/>
        <v>107.14837813633198</v>
      </c>
      <c r="U232" s="123">
        <f t="shared" si="112"/>
        <v>103.06507954935296</v>
      </c>
      <c r="V232" s="123">
        <f t="shared" si="112"/>
        <v>101.65729409403761</v>
      </c>
      <c r="W232" s="123">
        <f t="shared" ref="W232:Y232" si="113">SUM(W233:W234)</f>
        <v>118.9062276830347</v>
      </c>
      <c r="X232" s="123">
        <f t="shared" si="113"/>
        <v>103.54899975933594</v>
      </c>
      <c r="Y232" s="123">
        <f t="shared" si="113"/>
        <v>90.20458562445485</v>
      </c>
      <c r="DA232" s="130" t="s">
        <v>2805</v>
      </c>
    </row>
    <row r="233" spans="1:105" ht="12" customHeight="1" x14ac:dyDescent="0.25">
      <c r="A233" s="97" t="s">
        <v>212</v>
      </c>
      <c r="B233" s="99">
        <v>100.11805520562378</v>
      </c>
      <c r="C233" s="99">
        <v>105.96429536067963</v>
      </c>
      <c r="D233" s="99">
        <v>102.23346922308929</v>
      </c>
      <c r="E233" s="99">
        <v>117.22866756465608</v>
      </c>
      <c r="F233" s="99">
        <v>123.14106707068272</v>
      </c>
      <c r="G233" s="99">
        <v>130.29004822337424</v>
      </c>
      <c r="H233" s="99">
        <v>121.00664969080994</v>
      </c>
      <c r="I233" s="99">
        <v>118.53981809466396</v>
      </c>
      <c r="J233" s="99">
        <v>119.29520756666429</v>
      </c>
      <c r="K233" s="99">
        <v>121.42968210209722</v>
      </c>
      <c r="L233" s="99">
        <v>132.43473506872911</v>
      </c>
      <c r="M233" s="99">
        <v>123.30304849492873</v>
      </c>
      <c r="N233" s="99">
        <v>123.18760067843286</v>
      </c>
      <c r="O233" s="99">
        <v>121.53770035814766</v>
      </c>
      <c r="P233" s="99">
        <v>98.297427237213185</v>
      </c>
      <c r="Q233" s="99">
        <v>113.10077461063902</v>
      </c>
      <c r="R233" s="99">
        <v>112.42789059856833</v>
      </c>
      <c r="S233" s="99">
        <v>112.76639945431484</v>
      </c>
      <c r="T233" s="99">
        <v>105.86313374370549</v>
      </c>
      <c r="U233" s="99">
        <v>101.78955209932167</v>
      </c>
      <c r="V233" s="99">
        <v>100.37786620194494</v>
      </c>
      <c r="W233" s="99">
        <v>116.9652120954802</v>
      </c>
      <c r="X233" s="99">
        <v>101.75853441637408</v>
      </c>
      <c r="Y233" s="99">
        <v>88.686892584397214</v>
      </c>
      <c r="DA233" s="63" t="s">
        <v>2806</v>
      </c>
    </row>
    <row r="234" spans="1:105" ht="12" customHeight="1" x14ac:dyDescent="0.25">
      <c r="A234" s="97" t="s">
        <v>53</v>
      </c>
      <c r="B234" s="99">
        <v>1.259785094936239</v>
      </c>
      <c r="C234" s="99">
        <v>1.3071593825526049</v>
      </c>
      <c r="D234" s="99">
        <v>1.2557096579458336</v>
      </c>
      <c r="E234" s="99">
        <v>1.3116433605069948</v>
      </c>
      <c r="F234" s="99">
        <v>1.4745782378236223</v>
      </c>
      <c r="G234" s="99">
        <v>1.5519241249175579</v>
      </c>
      <c r="H234" s="99">
        <v>1.407618596284405</v>
      </c>
      <c r="I234" s="99">
        <v>1.3443047730726094</v>
      </c>
      <c r="J234" s="99">
        <v>1.3119330130313704</v>
      </c>
      <c r="K234" s="99">
        <v>1.3358437097723861</v>
      </c>
      <c r="L234" s="99">
        <v>1.5280386402775192</v>
      </c>
      <c r="M234" s="99">
        <v>1.4545848531053305</v>
      </c>
      <c r="N234" s="99">
        <v>1.3871007685483456</v>
      </c>
      <c r="O234" s="99">
        <v>1.492474976506754</v>
      </c>
      <c r="P234" s="99">
        <v>1.2506669071768377</v>
      </c>
      <c r="Q234" s="99">
        <v>1.311872610618138</v>
      </c>
      <c r="R234" s="99">
        <v>1.3243946154194914</v>
      </c>
      <c r="S234" s="99">
        <v>1.3492519735794426</v>
      </c>
      <c r="T234" s="99">
        <v>1.2852443926264954</v>
      </c>
      <c r="U234" s="99">
        <v>1.2755274500312892</v>
      </c>
      <c r="V234" s="99">
        <v>1.2794278920926643</v>
      </c>
      <c r="W234" s="99">
        <v>1.941015587554507</v>
      </c>
      <c r="X234" s="99">
        <v>1.790465342961862</v>
      </c>
      <c r="Y234" s="99">
        <v>1.5176930400576327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0.34408659744493242</v>
      </c>
      <c r="C235" s="123">
        <f t="shared" si="114"/>
        <v>0.43144750650314551</v>
      </c>
      <c r="D235" s="123">
        <f t="shared" si="114"/>
        <v>0.37111664703193714</v>
      </c>
      <c r="E235" s="123">
        <f t="shared" si="114"/>
        <v>1.2073250125833124</v>
      </c>
      <c r="F235" s="123">
        <f t="shared" si="114"/>
        <v>0.51171615996084407</v>
      </c>
      <c r="G235" s="123">
        <f t="shared" si="114"/>
        <v>0.54043244121778455</v>
      </c>
      <c r="H235" s="123">
        <f t="shared" si="114"/>
        <v>0.71799461031588308</v>
      </c>
      <c r="I235" s="123">
        <f t="shared" si="114"/>
        <v>0.67457651636051408</v>
      </c>
      <c r="J235" s="123">
        <f t="shared" si="114"/>
        <v>0.86493127320325369</v>
      </c>
      <c r="K235" s="123">
        <f t="shared" si="114"/>
        <v>0.96602675528532111</v>
      </c>
      <c r="L235" s="123">
        <f t="shared" si="114"/>
        <v>0.76139258566822965</v>
      </c>
      <c r="M235" s="123">
        <f t="shared" si="114"/>
        <v>0.84195958645514724</v>
      </c>
      <c r="N235" s="123">
        <f t="shared" si="114"/>
        <v>1.3655448798297258</v>
      </c>
      <c r="O235" s="123">
        <f t="shared" si="114"/>
        <v>0.83887778546931413</v>
      </c>
      <c r="P235" s="123">
        <f t="shared" si="114"/>
        <v>0.63501254403184559</v>
      </c>
      <c r="Q235" s="123">
        <f t="shared" si="114"/>
        <v>1.3181335461340113</v>
      </c>
      <c r="R235" s="123">
        <f t="shared" si="114"/>
        <v>0.90273486845731654</v>
      </c>
      <c r="S235" s="123">
        <f t="shared" si="114"/>
        <v>1.3043468421249882</v>
      </c>
      <c r="T235" s="123">
        <f t="shared" si="114"/>
        <v>0.98514414799007455</v>
      </c>
      <c r="U235" s="123">
        <f t="shared" si="114"/>
        <v>1.1843013624877101</v>
      </c>
      <c r="V235" s="123">
        <f t="shared" si="114"/>
        <v>0.90804028700268802</v>
      </c>
      <c r="W235" s="123">
        <f t="shared" si="114"/>
        <v>0.88028313626469024</v>
      </c>
      <c r="X235" s="123">
        <f t="shared" si="114"/>
        <v>1.3023508475731411</v>
      </c>
      <c r="Y235" s="123">
        <f t="shared" si="114"/>
        <v>1.1599149114781222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0.34408659744493242</v>
      </c>
      <c r="C236" s="99">
        <f>RES_hhdet_fecs!C67</f>
        <v>0.43144750650314551</v>
      </c>
      <c r="D236" s="99">
        <f>RES_hhdet_fecs!D67</f>
        <v>0.37111664703193714</v>
      </c>
      <c r="E236" s="99">
        <f>RES_hhdet_fecs!E67</f>
        <v>1.2073250125833124</v>
      </c>
      <c r="F236" s="99">
        <f>RES_hhdet_fecs!F67</f>
        <v>0.51171615996084407</v>
      </c>
      <c r="G236" s="99">
        <f>RES_hhdet_fecs!G67</f>
        <v>0.54043244121778455</v>
      </c>
      <c r="H236" s="99">
        <f>RES_hhdet_fecs!H67</f>
        <v>0.71799461031588308</v>
      </c>
      <c r="I236" s="99">
        <f>RES_hhdet_fecs!I67</f>
        <v>0.67457651636051408</v>
      </c>
      <c r="J236" s="99">
        <f>RES_hhdet_fecs!J67</f>
        <v>0.86493127320325369</v>
      </c>
      <c r="K236" s="99">
        <f>RES_hhdet_fecs!K67</f>
        <v>0.96602675528532111</v>
      </c>
      <c r="L236" s="99">
        <f>RES_hhdet_fecs!L67</f>
        <v>0.76139258566822965</v>
      </c>
      <c r="M236" s="99">
        <f>RES_hhdet_fecs!M67</f>
        <v>0.84195958645514724</v>
      </c>
      <c r="N236" s="99">
        <f>RES_hhdet_fecs!N67</f>
        <v>1.3655448798297258</v>
      </c>
      <c r="O236" s="99">
        <f>RES_hhdet_fecs!O67</f>
        <v>0.83887778546931413</v>
      </c>
      <c r="P236" s="99">
        <f>RES_hhdet_fecs!P67</f>
        <v>0.63501254403184559</v>
      </c>
      <c r="Q236" s="99">
        <f>RES_hhdet_fecs!Q67</f>
        <v>1.3181335461340113</v>
      </c>
      <c r="R236" s="99">
        <f>RES_hhdet_fecs!R67</f>
        <v>0.90273486845731654</v>
      </c>
      <c r="S236" s="99">
        <f>RES_hhdet_fecs!S67</f>
        <v>1.3043468421249882</v>
      </c>
      <c r="T236" s="99">
        <f>RES_hhdet_fecs!T67</f>
        <v>0.98514414799007455</v>
      </c>
      <c r="U236" s="99">
        <f>RES_hhdet_fecs!U67</f>
        <v>1.1843013624877101</v>
      </c>
      <c r="V236" s="99">
        <f>RES_hhdet_fecs!V67</f>
        <v>0.90804028700268802</v>
      </c>
      <c r="W236" s="99">
        <f>RES_hhdet_fecs!W67</f>
        <v>0.88028313626469024</v>
      </c>
      <c r="X236" s="99">
        <f>RES_hhdet_fecs!X67</f>
        <v>1.3023508475731411</v>
      </c>
      <c r="Y236" s="99">
        <f>RES_hhdet_fecs!Y67</f>
        <v>1.1599149114781222</v>
      </c>
      <c r="DA236" s="63" t="s">
        <v>2809</v>
      </c>
    </row>
    <row r="237" spans="1:105" ht="12" customHeight="1" x14ac:dyDescent="0.25">
      <c r="A237" s="121" t="s">
        <v>55</v>
      </c>
      <c r="B237" s="123">
        <v>23.855992736261758</v>
      </c>
      <c r="C237" s="123">
        <v>24.166161767500718</v>
      </c>
      <c r="D237" s="123">
        <v>24.069061847603372</v>
      </c>
      <c r="E237" s="123">
        <v>23.841820847803941</v>
      </c>
      <c r="F237" s="123">
        <v>22.557747264225796</v>
      </c>
      <c r="G237" s="123">
        <v>22.927322130366655</v>
      </c>
      <c r="H237" s="123">
        <v>22.499975678217371</v>
      </c>
      <c r="I237" s="123">
        <v>20.8812387577109</v>
      </c>
      <c r="J237" s="123">
        <v>18.392869956179791</v>
      </c>
      <c r="K237" s="123">
        <v>18.771762442441528</v>
      </c>
      <c r="L237" s="123">
        <v>21.033348033712816</v>
      </c>
      <c r="M237" s="123">
        <v>20.786078997272682</v>
      </c>
      <c r="N237" s="123">
        <v>20.215040839168918</v>
      </c>
      <c r="O237" s="123">
        <v>19.143919909627883</v>
      </c>
      <c r="P237" s="123">
        <v>18.318100262396964</v>
      </c>
      <c r="Q237" s="123">
        <v>17.877345898920794</v>
      </c>
      <c r="R237" s="123">
        <v>18.071631391363393</v>
      </c>
      <c r="S237" s="123">
        <v>17.603638175679933</v>
      </c>
      <c r="T237" s="123">
        <v>17.362654670257403</v>
      </c>
      <c r="U237" s="123">
        <v>16.700523383584709</v>
      </c>
      <c r="V237" s="123">
        <v>16.512167925709743</v>
      </c>
      <c r="W237" s="123">
        <v>14.128397487259834</v>
      </c>
      <c r="X237" s="123">
        <v>10.304882725960306</v>
      </c>
      <c r="Y237" s="123">
        <v>9.615074215699293</v>
      </c>
      <c r="DA237" s="130" t="s">
        <v>2810</v>
      </c>
    </row>
    <row r="238" spans="1:105" ht="12" customHeight="1" x14ac:dyDescent="0.25">
      <c r="A238" s="97" t="s">
        <v>134</v>
      </c>
      <c r="B238" s="99">
        <v>24.383394274266948</v>
      </c>
      <c r="C238" s="99">
        <v>24.797101719532751</v>
      </c>
      <c r="D238" s="99">
        <v>24.587894307031892</v>
      </c>
      <c r="E238" s="99">
        <v>24.620551916510934</v>
      </c>
      <c r="F238" s="99">
        <v>23.055652502472004</v>
      </c>
      <c r="G238" s="99">
        <v>23.570187543254505</v>
      </c>
      <c r="H238" s="99">
        <v>22.961468440667815</v>
      </c>
      <c r="I238" s="99">
        <v>21.095752680262162</v>
      </c>
      <c r="J238" s="99">
        <v>18.494925864755668</v>
      </c>
      <c r="K238" s="99">
        <v>18.911879049373784</v>
      </c>
      <c r="L238" s="99">
        <v>21.19561886300318</v>
      </c>
      <c r="M238" s="99">
        <v>20.876123735782777</v>
      </c>
      <c r="N238" s="99">
        <v>20.336611501061888</v>
      </c>
      <c r="O238" s="99">
        <v>19.253656635008898</v>
      </c>
      <c r="P238" s="99">
        <v>18.366400661796849</v>
      </c>
      <c r="Q238" s="99">
        <v>17.932175567648027</v>
      </c>
      <c r="R238" s="99">
        <v>18.130707113532978</v>
      </c>
      <c r="S238" s="99">
        <v>17.655299509682727</v>
      </c>
      <c r="T238" s="99">
        <v>17.430487988712468</v>
      </c>
      <c r="U238" s="99">
        <v>16.756037010325532</v>
      </c>
      <c r="V238" s="99">
        <v>16.578226981058702</v>
      </c>
      <c r="W238" s="99">
        <v>14.195353738542433</v>
      </c>
      <c r="X238" s="99">
        <v>10.409476305820895</v>
      </c>
      <c r="Y238" s="99">
        <v>9.6702536455994181</v>
      </c>
      <c r="DA238" s="63" t="s">
        <v>2811</v>
      </c>
    </row>
    <row r="239" spans="1:105" ht="12" customHeight="1" x14ac:dyDescent="0.25">
      <c r="A239" s="97" t="s">
        <v>133</v>
      </c>
      <c r="B239" s="99">
        <v>14.956946251353262</v>
      </c>
      <c r="C239" s="99">
        <v>14.971994849509981</v>
      </c>
      <c r="D239" s="99">
        <v>15.215806049653613</v>
      </c>
      <c r="E239" s="99">
        <v>14.948946280073182</v>
      </c>
      <c r="F239" s="99">
        <v>14.469656357003469</v>
      </c>
      <c r="G239" s="99">
        <v>14.51271831000208</v>
      </c>
      <c r="H239" s="99">
        <v>14.211045458643969</v>
      </c>
      <c r="I239" s="99">
        <v>13.095784277013623</v>
      </c>
      <c r="J239" s="99">
        <v>11.895579644060236</v>
      </c>
      <c r="K239" s="99">
        <v>12.082277512516749</v>
      </c>
      <c r="L239" s="99">
        <v>13.709297687731175</v>
      </c>
      <c r="M239" s="99">
        <v>14.014834856121354</v>
      </c>
      <c r="N239" s="99">
        <v>13.578674651937559</v>
      </c>
      <c r="O239" s="99">
        <v>13.033713836243589</v>
      </c>
      <c r="P239" s="99">
        <v>13.003483059720111</v>
      </c>
      <c r="Q239" s="99">
        <v>12.383082923485738</v>
      </c>
      <c r="R239" s="99">
        <v>12.645544100904072</v>
      </c>
      <c r="S239" s="99">
        <v>12.574821449731006</v>
      </c>
      <c r="T239" s="99">
        <v>12.563661737833726</v>
      </c>
      <c r="U239" s="99">
        <v>12.388937923855467</v>
      </c>
      <c r="V239" s="99">
        <v>12.476668754881207</v>
      </c>
      <c r="W239" s="99">
        <v>10.897394937204133</v>
      </c>
      <c r="X239" s="99">
        <v>7.8504311794925066</v>
      </c>
      <c r="Y239" s="99">
        <v>7.5871499313984554</v>
      </c>
      <c r="DA239" s="63" t="s">
        <v>2812</v>
      </c>
    </row>
    <row r="240" spans="1:105" ht="12" customHeight="1" x14ac:dyDescent="0.25">
      <c r="A240" s="100" t="s">
        <v>212</v>
      </c>
      <c r="B240" s="102">
        <v>4.4784316923423697</v>
      </c>
      <c r="C240" s="102">
        <v>3.9146263188941539</v>
      </c>
      <c r="D240" s="102">
        <v>4.5238036288823471</v>
      </c>
      <c r="E240" s="102">
        <v>3.7421591745815128</v>
      </c>
      <c r="F240" s="102">
        <v>4.3597606808538032</v>
      </c>
      <c r="G240" s="102">
        <v>3.6422322794050501</v>
      </c>
      <c r="H240" s="102">
        <v>3.4465296207709195</v>
      </c>
      <c r="I240" s="102">
        <v>2.912667054877883</v>
      </c>
      <c r="J240" s="102">
        <v>3.2209254360343409</v>
      </c>
      <c r="K240" s="102">
        <v>2.627388452820163</v>
      </c>
      <c r="L240" s="102">
        <v>2.8388619239628845</v>
      </c>
      <c r="M240" s="102">
        <v>3.5107935830602437</v>
      </c>
      <c r="N240" s="102">
        <v>2.5109728427128375</v>
      </c>
      <c r="O240" s="102">
        <v>2.2575184883782096</v>
      </c>
      <c r="P240" s="102">
        <v>3.5888865944140269</v>
      </c>
      <c r="Q240" s="102">
        <v>2.2683603321905799</v>
      </c>
      <c r="R240" s="102">
        <v>2.1985872038447267</v>
      </c>
      <c r="S240" s="102">
        <v>2.3425235278626948</v>
      </c>
      <c r="T240" s="102">
        <v>2.1329252818766213</v>
      </c>
      <c r="U240" s="102">
        <v>2.40985682887528</v>
      </c>
      <c r="V240" s="102">
        <v>2.6236347696138811</v>
      </c>
      <c r="W240" s="102">
        <v>2.9160797856308593</v>
      </c>
      <c r="X240" s="102">
        <v>1.027392020839339</v>
      </c>
      <c r="Y240" s="102">
        <v>1.8771248266274825</v>
      </c>
      <c r="DA240" s="131" t="s">
        <v>2813</v>
      </c>
    </row>
    <row r="241" spans="1:105" ht="12" customHeight="1" x14ac:dyDescent="0.25">
      <c r="A241" s="103" t="s">
        <v>52</v>
      </c>
      <c r="B241" s="105">
        <v>10.478514559010893</v>
      </c>
      <c r="C241" s="105">
        <v>11.057368530615827</v>
      </c>
      <c r="D241" s="105">
        <v>10.692002420771265</v>
      </c>
      <c r="E241" s="105">
        <v>11.206787105491667</v>
      </c>
      <c r="F241" s="105">
        <v>10.109895676149666</v>
      </c>
      <c r="G241" s="105">
        <v>10.870486030597027</v>
      </c>
      <c r="H241" s="105">
        <v>10.764515837873052</v>
      </c>
      <c r="I241" s="105">
        <v>10.183117222135742</v>
      </c>
      <c r="J241" s="105">
        <v>8.6746542080258973</v>
      </c>
      <c r="K241" s="105">
        <v>9.4548890596965833</v>
      </c>
      <c r="L241" s="105">
        <v>10.870435763768286</v>
      </c>
      <c r="M241" s="105">
        <v>10.504041273061112</v>
      </c>
      <c r="N241" s="105">
        <v>11.067701809224721</v>
      </c>
      <c r="O241" s="105">
        <v>10.77619534786538</v>
      </c>
      <c r="P241" s="105">
        <v>9.414596465306083</v>
      </c>
      <c r="Q241" s="105">
        <v>10.114722591295157</v>
      </c>
      <c r="R241" s="105">
        <v>10.446956897059344</v>
      </c>
      <c r="S241" s="105">
        <v>10.232297921868312</v>
      </c>
      <c r="T241" s="105">
        <v>10.430736455957108</v>
      </c>
      <c r="U241" s="105">
        <v>9.9790810949801863</v>
      </c>
      <c r="V241" s="105">
        <v>9.8530339852673272</v>
      </c>
      <c r="W241" s="105">
        <v>7.981315151573277</v>
      </c>
      <c r="X241" s="105">
        <v>6.8230391586531676</v>
      </c>
      <c r="Y241" s="105">
        <v>5.7100251047709722</v>
      </c>
      <c r="DA241" s="132" t="s">
        <v>2814</v>
      </c>
    </row>
    <row r="242" spans="1:105" ht="12" customHeight="1" x14ac:dyDescent="0.25">
      <c r="A242" s="106" t="s">
        <v>122</v>
      </c>
      <c r="B242" s="102">
        <v>20.42205955118078</v>
      </c>
      <c r="C242" s="102">
        <v>19.902748013421895</v>
      </c>
      <c r="D242" s="102">
        <v>20.772691775519284</v>
      </c>
      <c r="E242" s="102">
        <v>19.462529150764233</v>
      </c>
      <c r="F242" s="102">
        <v>20.352314860265142</v>
      </c>
      <c r="G242" s="102">
        <v>19.416877583997625</v>
      </c>
      <c r="H242" s="102">
        <v>19.026083648807667</v>
      </c>
      <c r="I242" s="102">
        <v>17.881846559409947</v>
      </c>
      <c r="J242" s="102">
        <v>17.466579180723244</v>
      </c>
      <c r="K242" s="102">
        <v>17.230166903776219</v>
      </c>
      <c r="L242" s="102">
        <v>18.365937946622005</v>
      </c>
      <c r="M242" s="102">
        <v>19.653639250630192</v>
      </c>
      <c r="N242" s="102">
        <v>18.268417681214714</v>
      </c>
      <c r="O242" s="102">
        <v>17.58769255740776</v>
      </c>
      <c r="P242" s="102">
        <v>17.800062653768293</v>
      </c>
      <c r="Q242" s="102">
        <v>17.121122230252976</v>
      </c>
      <c r="R242" s="102">
        <v>17.211787039215995</v>
      </c>
      <c r="S242" s="102">
        <v>17.178252738615505</v>
      </c>
      <c r="T242" s="102">
        <v>16.584595488323824</v>
      </c>
      <c r="U242" s="102">
        <v>16.192470911833549</v>
      </c>
      <c r="V242" s="102">
        <v>15.757851403027233</v>
      </c>
      <c r="W242" s="102">
        <v>13.360649190770383</v>
      </c>
      <c r="X242" s="102">
        <v>8.9224008218707667</v>
      </c>
      <c r="Y242" s="102">
        <v>10.11041081453012</v>
      </c>
      <c r="DA242" s="131" t="s">
        <v>2815</v>
      </c>
    </row>
    <row r="243" spans="1:105" ht="12" customHeight="1" x14ac:dyDescent="0.25">
      <c r="A243" s="107" t="s">
        <v>121</v>
      </c>
      <c r="B243" s="105">
        <v>14.360262538956135</v>
      </c>
      <c r="C243" s="105">
        <v>13.857065349372569</v>
      </c>
      <c r="D243" s="105">
        <v>14.723736118225441</v>
      </c>
      <c r="E243" s="105">
        <v>13.658754504313645</v>
      </c>
      <c r="F243" s="105">
        <v>14.630486719956286</v>
      </c>
      <c r="G243" s="105">
        <v>13.798814943720332</v>
      </c>
      <c r="H243" s="105">
        <v>13.564165519153368</v>
      </c>
      <c r="I243" s="105">
        <v>12.6970990693204</v>
      </c>
      <c r="J243" s="105">
        <v>12.594887371658782</v>
      </c>
      <c r="K243" s="105">
        <v>12.202271237526798</v>
      </c>
      <c r="L243" s="105">
        <v>12.976096113482686</v>
      </c>
      <c r="M243" s="105">
        <v>14.196831683795736</v>
      </c>
      <c r="N243" s="105">
        <v>13.089337151302999</v>
      </c>
      <c r="O243" s="105">
        <v>12.577130417315647</v>
      </c>
      <c r="P243" s="105">
        <v>13.264070837920203</v>
      </c>
      <c r="Q243" s="105">
        <v>12.364187603100634</v>
      </c>
      <c r="R243" s="105">
        <v>12.41518986471652</v>
      </c>
      <c r="S243" s="105">
        <v>12.532498683416852</v>
      </c>
      <c r="T243" s="105">
        <v>12.333778187323816</v>
      </c>
      <c r="U243" s="105">
        <v>12.452144104435867</v>
      </c>
      <c r="V243" s="105">
        <v>12.489909739384618</v>
      </c>
      <c r="W243" s="105">
        <v>10.800797018875635</v>
      </c>
      <c r="X243" s="105">
        <v>7.1743958281912734</v>
      </c>
      <c r="Y243" s="105">
        <v>8.0628572404178325</v>
      </c>
      <c r="DA243" s="132" t="s">
        <v>2816</v>
      </c>
    </row>
    <row r="244" spans="1:105" ht="12" customHeight="1" x14ac:dyDescent="0.25">
      <c r="A244" s="108" t="s">
        <v>53</v>
      </c>
      <c r="B244" s="99">
        <v>3.7513429343851499</v>
      </c>
      <c r="C244" s="99">
        <v>3.168884988248438</v>
      </c>
      <c r="D244" s="99">
        <v>3.8628789888248538</v>
      </c>
      <c r="E244" s="99">
        <v>3.0204237927919748</v>
      </c>
      <c r="F244" s="99">
        <v>3.9262796530189816</v>
      </c>
      <c r="G244" s="99">
        <v>3.1336331152433514</v>
      </c>
      <c r="H244" s="99">
        <v>3.0019237480774645</v>
      </c>
      <c r="I244" s="99">
        <v>2.6174447691133169</v>
      </c>
      <c r="J244" s="99">
        <v>3.2139316842791739</v>
      </c>
      <c r="K244" s="99">
        <v>2.5084547448922083</v>
      </c>
      <c r="L244" s="99">
        <v>2.5427221199921397</v>
      </c>
      <c r="M244" s="99">
        <v>3.4080693025981565</v>
      </c>
      <c r="N244" s="99">
        <v>2.3038255015870357</v>
      </c>
      <c r="O244" s="99">
        <v>2.0880375937511482</v>
      </c>
      <c r="P244" s="99">
        <v>3.5960149949281295</v>
      </c>
      <c r="Q244" s="99">
        <v>2.2305280602006103</v>
      </c>
      <c r="R244" s="99">
        <v>2.1288088205881963</v>
      </c>
      <c r="S244" s="99">
        <v>2.308080882426236</v>
      </c>
      <c r="T244" s="99">
        <v>2.0231775303282435</v>
      </c>
      <c r="U244" s="99">
        <v>2.3812940991384544</v>
      </c>
      <c r="V244" s="99">
        <v>2.6008464761490493</v>
      </c>
      <c r="W244" s="99">
        <v>2.6760738817284513</v>
      </c>
      <c r="X244" s="99">
        <v>8.6422891302935415E-2</v>
      </c>
      <c r="Y244" s="99">
        <v>1.7237602890337942</v>
      </c>
      <c r="DA244" s="63" t="s">
        <v>2817</v>
      </c>
    </row>
    <row r="245" spans="1:105" ht="12" customHeight="1" x14ac:dyDescent="0.25">
      <c r="A245" s="108" t="s">
        <v>52</v>
      </c>
      <c r="B245" s="99">
        <v>10.608919604570984</v>
      </c>
      <c r="C245" s="99">
        <v>10.688180361124131</v>
      </c>
      <c r="D245" s="99">
        <v>10.860857129400586</v>
      </c>
      <c r="E245" s="99">
        <v>10.63833071152167</v>
      </c>
      <c r="F245" s="99">
        <v>10.704207066937302</v>
      </c>
      <c r="G245" s="99">
        <v>10.665181828476982</v>
      </c>
      <c r="H245" s="99">
        <v>10.562241771075902</v>
      </c>
      <c r="I245" s="99">
        <v>10.07965430020708</v>
      </c>
      <c r="J245" s="99">
        <v>9.3809556873796076</v>
      </c>
      <c r="K245" s="99">
        <v>9.6938164926345927</v>
      </c>
      <c r="L245" s="99">
        <v>10.433373993490548</v>
      </c>
      <c r="M245" s="99">
        <v>10.788762381197579</v>
      </c>
      <c r="N245" s="99">
        <v>10.785511649715962</v>
      </c>
      <c r="O245" s="99">
        <v>10.4890928235645</v>
      </c>
      <c r="P245" s="99">
        <v>9.6680558429920751</v>
      </c>
      <c r="Q245" s="99">
        <v>10.133659542900025</v>
      </c>
      <c r="R245" s="99">
        <v>10.286381044128325</v>
      </c>
      <c r="S245" s="99">
        <v>10.224417800990617</v>
      </c>
      <c r="T245" s="99">
        <v>10.31060065699557</v>
      </c>
      <c r="U245" s="99">
        <v>10.070850005297411</v>
      </c>
      <c r="V245" s="99">
        <v>9.8890632632355668</v>
      </c>
      <c r="W245" s="99">
        <v>8.124723137147182</v>
      </c>
      <c r="X245" s="99">
        <v>7.0879729368883382</v>
      </c>
      <c r="Y245" s="99">
        <v>6.3390969513840378</v>
      </c>
      <c r="DA245" s="63" t="s">
        <v>2818</v>
      </c>
    </row>
    <row r="246" spans="1:105" ht="12" customHeight="1" x14ac:dyDescent="0.25">
      <c r="A246" s="121" t="s">
        <v>54</v>
      </c>
      <c r="B246" s="123">
        <v>10.966560442431257</v>
      </c>
      <c r="C246" s="123">
        <v>11.047575676596825</v>
      </c>
      <c r="D246" s="123">
        <v>11.112040495426843</v>
      </c>
      <c r="E246" s="123">
        <v>10.866066923708253</v>
      </c>
      <c r="F246" s="123">
        <v>10.819615509025343</v>
      </c>
      <c r="G246" s="123">
        <v>11.023468428930927</v>
      </c>
      <c r="H246" s="123">
        <v>10.755371546809764</v>
      </c>
      <c r="I246" s="123">
        <v>9.1284473324174016</v>
      </c>
      <c r="J246" s="123">
        <v>8.0071450405419462</v>
      </c>
      <c r="K246" s="123">
        <v>8.254453750819712</v>
      </c>
      <c r="L246" s="123">
        <v>8.4112852243545717</v>
      </c>
      <c r="M246" s="123">
        <v>8.8095011167827089</v>
      </c>
      <c r="N246" s="123">
        <v>6.8934334606487484</v>
      </c>
      <c r="O246" s="123">
        <v>7.5269528172871869</v>
      </c>
      <c r="P246" s="123">
        <v>6.7408299974348189</v>
      </c>
      <c r="Q246" s="123">
        <v>7.0760796841755607</v>
      </c>
      <c r="R246" s="123">
        <v>7.2755219751366997</v>
      </c>
      <c r="S246" s="123">
        <v>8.2210573699937886</v>
      </c>
      <c r="T246" s="123">
        <v>8.0607795197383076</v>
      </c>
      <c r="U246" s="123">
        <v>8.1596228498281516</v>
      </c>
      <c r="V246" s="123">
        <v>8.682883937334708</v>
      </c>
      <c r="W246" s="123">
        <v>8.1616402334007727</v>
      </c>
      <c r="X246" s="123">
        <v>6.4066591723200688</v>
      </c>
      <c r="Y246" s="123">
        <v>5.8361187538837971</v>
      </c>
      <c r="DA246" s="130" t="s">
        <v>2819</v>
      </c>
    </row>
    <row r="247" spans="1:105" ht="12" customHeight="1" x14ac:dyDescent="0.25">
      <c r="A247" s="97" t="s">
        <v>175</v>
      </c>
      <c r="B247" s="99">
        <v>11.038478131829416</v>
      </c>
      <c r="C247" s="99">
        <v>11.122289361634119</v>
      </c>
      <c r="D247" s="99">
        <v>11.205969588086512</v>
      </c>
      <c r="E247" s="99">
        <v>11.041747282931462</v>
      </c>
      <c r="F247" s="99">
        <v>10.910805004046145</v>
      </c>
      <c r="G247" s="99">
        <v>11.222694841027929</v>
      </c>
      <c r="H247" s="99">
        <v>10.86555941347061</v>
      </c>
      <c r="I247" s="99">
        <v>9.1751805155243797</v>
      </c>
      <c r="J247" s="99">
        <v>8.0801877792126344</v>
      </c>
      <c r="K247" s="99">
        <v>8.3338314002382905</v>
      </c>
      <c r="L247" s="99">
        <v>8.4742370132466629</v>
      </c>
      <c r="M247" s="99">
        <v>8.8239188736099248</v>
      </c>
      <c r="N247" s="99">
        <v>6.9177907109506931</v>
      </c>
      <c r="O247" s="99">
        <v>7.5625890028626177</v>
      </c>
      <c r="P247" s="99">
        <v>6.7777530020184686</v>
      </c>
      <c r="Q247" s="99">
        <v>7.111201386022648</v>
      </c>
      <c r="R247" s="99">
        <v>7.3172754844901551</v>
      </c>
      <c r="S247" s="99">
        <v>8.2625418864109719</v>
      </c>
      <c r="T247" s="99">
        <v>8.1074866461321893</v>
      </c>
      <c r="U247" s="99">
        <v>8.2057610188090297</v>
      </c>
      <c r="V247" s="99">
        <v>8.7444276697856189</v>
      </c>
      <c r="W247" s="99">
        <v>8.238090704288048</v>
      </c>
      <c r="X247" s="99">
        <v>6.5036976561350279</v>
      </c>
      <c r="Y247" s="99">
        <v>5.921345573501025</v>
      </c>
      <c r="DA247" s="63" t="s">
        <v>2820</v>
      </c>
    </row>
    <row r="248" spans="1:105" ht="12" customHeight="1" x14ac:dyDescent="0.25">
      <c r="A248" s="109" t="s">
        <v>120</v>
      </c>
      <c r="B248" s="110">
        <v>8.6789109522708934</v>
      </c>
      <c r="C248" s="110">
        <v>9.0480823279226161</v>
      </c>
      <c r="D248" s="110">
        <v>9.078006107648493</v>
      </c>
      <c r="E248" s="110">
        <v>8.2272001661876324</v>
      </c>
      <c r="F248" s="110">
        <v>9.8317705689881443</v>
      </c>
      <c r="G248" s="110">
        <v>7.925139867261958</v>
      </c>
      <c r="H248" s="110">
        <v>8.5453053111912674</v>
      </c>
      <c r="I248" s="110">
        <v>7.7892829896184397</v>
      </c>
      <c r="J248" s="110">
        <v>6.9149414300125809</v>
      </c>
      <c r="K248" s="110">
        <v>6.9456329969172677</v>
      </c>
      <c r="L248" s="110">
        <v>6.4354096403692589</v>
      </c>
      <c r="M248" s="110">
        <v>6.3780412922357774</v>
      </c>
      <c r="N248" s="110">
        <v>5.5100291736242539</v>
      </c>
      <c r="O248" s="110">
        <v>6.2294563963260199</v>
      </c>
      <c r="P248" s="110">
        <v>5.1975131084312105</v>
      </c>
      <c r="Q248" s="110">
        <v>5.569765356660521</v>
      </c>
      <c r="R248" s="110">
        <v>5.4819714907374584</v>
      </c>
      <c r="S248" s="110">
        <v>6.4548871759355491</v>
      </c>
      <c r="T248" s="110">
        <v>6.3305212962357365</v>
      </c>
      <c r="U248" s="110">
        <v>6.3038298846420213</v>
      </c>
      <c r="V248" s="110">
        <v>6.4468357197135502</v>
      </c>
      <c r="W248" s="110">
        <v>5.8963557626836192</v>
      </c>
      <c r="X248" s="110">
        <v>4.3696879694278916</v>
      </c>
      <c r="Y248" s="110">
        <v>4.5789462548545083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70.35429061805695</v>
      </c>
      <c r="C250" s="118">
        <f t="shared" si="115"/>
        <v>74.160783832912998</v>
      </c>
      <c r="D250" s="118">
        <f t="shared" si="115"/>
        <v>72.754883761281448</v>
      </c>
      <c r="E250" s="118">
        <f t="shared" si="115"/>
        <v>82.627813413523938</v>
      </c>
      <c r="F250" s="118">
        <f t="shared" si="115"/>
        <v>84.431176128282203</v>
      </c>
      <c r="G250" s="118">
        <f t="shared" si="115"/>
        <v>89.192715019977484</v>
      </c>
      <c r="H250" s="118">
        <f t="shared" si="115"/>
        <v>84.942101484534163</v>
      </c>
      <c r="I250" s="118">
        <f t="shared" si="115"/>
        <v>82.242497111760514</v>
      </c>
      <c r="J250" s="118">
        <f t="shared" si="115"/>
        <v>82.26385561730315</v>
      </c>
      <c r="K250" s="118">
        <f t="shared" si="115"/>
        <v>85.462410476611822</v>
      </c>
      <c r="L250" s="118">
        <f t="shared" si="115"/>
        <v>93.918762433782291</v>
      </c>
      <c r="M250" s="118">
        <f t="shared" si="115"/>
        <v>90.906586917129744</v>
      </c>
      <c r="N250" s="118">
        <f t="shared" si="115"/>
        <v>93.06290366789267</v>
      </c>
      <c r="O250" s="118">
        <f t="shared" si="115"/>
        <v>92.502867323602302</v>
      </c>
      <c r="P250" s="118">
        <f t="shared" si="115"/>
        <v>77.631598381827786</v>
      </c>
      <c r="Q250" s="118">
        <f t="shared" si="115"/>
        <v>89.839780651825038</v>
      </c>
      <c r="R250" s="118">
        <f t="shared" ref="R250:V250" si="116">R251+R254+R256+R265</f>
        <v>89.8336422843403</v>
      </c>
      <c r="S250" s="118">
        <f t="shared" si="116"/>
        <v>93.831220618740758</v>
      </c>
      <c r="T250" s="118">
        <f t="shared" si="116"/>
        <v>90.00804899762349</v>
      </c>
      <c r="U250" s="118">
        <f t="shared" si="116"/>
        <v>89.778975251558222</v>
      </c>
      <c r="V250" s="118">
        <f t="shared" si="116"/>
        <v>89.711917060504419</v>
      </c>
      <c r="W250" s="118">
        <f t="shared" ref="W250:Y250" si="117">W251+W254+W256+W265</f>
        <v>101.15475636845626</v>
      </c>
      <c r="X250" s="118">
        <f t="shared" si="117"/>
        <v>90.171051362413039</v>
      </c>
      <c r="Y250" s="118">
        <f t="shared" si="117"/>
        <v>80.839168038700777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50.077040193943624</v>
      </c>
      <c r="C251" s="123">
        <f t="shared" si="118"/>
        <v>53.367519354615339</v>
      </c>
      <c r="D251" s="123">
        <f t="shared" si="118"/>
        <v>51.887220134388237</v>
      </c>
      <c r="E251" s="123">
        <f t="shared" si="118"/>
        <v>59.974846406325923</v>
      </c>
      <c r="F251" s="123">
        <f t="shared" si="118"/>
        <v>63.737395063052901</v>
      </c>
      <c r="G251" s="123">
        <f t="shared" si="118"/>
        <v>68.012356872016795</v>
      </c>
      <c r="H251" s="123">
        <f t="shared" si="118"/>
        <v>63.596226693166493</v>
      </c>
      <c r="I251" s="123">
        <f t="shared" si="118"/>
        <v>62.821858259985028</v>
      </c>
      <c r="J251" s="123">
        <f t="shared" si="118"/>
        <v>64.172475542016926</v>
      </c>
      <c r="K251" s="123">
        <f t="shared" si="118"/>
        <v>66.431780296709618</v>
      </c>
      <c r="L251" s="123">
        <f t="shared" si="118"/>
        <v>73.773369358911879</v>
      </c>
      <c r="M251" s="123">
        <f t="shared" si="118"/>
        <v>70.103277835515527</v>
      </c>
      <c r="N251" s="123">
        <f t="shared" si="118"/>
        <v>71.747266144429602</v>
      </c>
      <c r="O251" s="123">
        <f t="shared" si="118"/>
        <v>72.749505980655172</v>
      </c>
      <c r="P251" s="123">
        <f t="shared" si="118"/>
        <v>59.43454857872706</v>
      </c>
      <c r="Q251" s="123">
        <f t="shared" si="118"/>
        <v>69.142374320304668</v>
      </c>
      <c r="R251" s="123">
        <f t="shared" ref="R251:V251" si="119">SUM(R252:R253)</f>
        <v>70.047278695770402</v>
      </c>
      <c r="S251" s="123">
        <f t="shared" si="119"/>
        <v>71.918389078260844</v>
      </c>
      <c r="T251" s="123">
        <f t="shared" si="119"/>
        <v>69.203834503732566</v>
      </c>
      <c r="U251" s="123">
        <f t="shared" si="119"/>
        <v>68.265760454740686</v>
      </c>
      <c r="V251" s="123">
        <f t="shared" si="119"/>
        <v>68.813142063654183</v>
      </c>
      <c r="W251" s="123">
        <f t="shared" ref="W251:Y251" si="120">SUM(W252:W253)</f>
        <v>82.183803447053776</v>
      </c>
      <c r="X251" s="123">
        <f t="shared" si="120"/>
        <v>73.194243067254646</v>
      </c>
      <c r="Y251" s="123">
        <f t="shared" si="120"/>
        <v>65.129606043816764</v>
      </c>
      <c r="DA251" s="130" t="s">
        <v>2973</v>
      </c>
    </row>
    <row r="252" spans="1:105" ht="12" customHeight="1" x14ac:dyDescent="0.25">
      <c r="A252" s="97" t="s">
        <v>212</v>
      </c>
      <c r="B252" s="99">
        <v>48.817255099007383</v>
      </c>
      <c r="C252" s="99">
        <v>52.060359972062734</v>
      </c>
      <c r="D252" s="99">
        <v>50.631510476442401</v>
      </c>
      <c r="E252" s="99">
        <v>58.663203045818932</v>
      </c>
      <c r="F252" s="99">
        <v>62.26281682522928</v>
      </c>
      <c r="G252" s="99">
        <v>66.460432747099233</v>
      </c>
      <c r="H252" s="99">
        <v>62.188608096882085</v>
      </c>
      <c r="I252" s="99">
        <v>61.47755348691242</v>
      </c>
      <c r="J252" s="99">
        <v>62.860542528985562</v>
      </c>
      <c r="K252" s="99">
        <v>65.095936586937228</v>
      </c>
      <c r="L252" s="99">
        <v>72.245330718634364</v>
      </c>
      <c r="M252" s="99">
        <v>68.648692982410196</v>
      </c>
      <c r="N252" s="99">
        <v>70.360165375881252</v>
      </c>
      <c r="O252" s="99">
        <v>71.257031004148416</v>
      </c>
      <c r="P252" s="99">
        <v>58.183881671550225</v>
      </c>
      <c r="Q252" s="99">
        <v>67.83050170968653</v>
      </c>
      <c r="R252" s="99">
        <v>68.722884080350909</v>
      </c>
      <c r="S252" s="99">
        <v>70.569137104681403</v>
      </c>
      <c r="T252" s="99">
        <v>67.91859011110607</v>
      </c>
      <c r="U252" s="99">
        <v>66.990233004709395</v>
      </c>
      <c r="V252" s="99">
        <v>67.533714171561513</v>
      </c>
      <c r="W252" s="99">
        <v>80.242787859499273</v>
      </c>
      <c r="X252" s="99">
        <v>71.40377772429278</v>
      </c>
      <c r="Y252" s="99">
        <v>63.611913003759128</v>
      </c>
      <c r="DA252" s="63" t="s">
        <v>2974</v>
      </c>
    </row>
    <row r="253" spans="1:105" ht="12" customHeight="1" x14ac:dyDescent="0.25">
      <c r="A253" s="97" t="s">
        <v>53</v>
      </c>
      <c r="B253" s="99">
        <v>1.259785094936239</v>
      </c>
      <c r="C253" s="99">
        <v>1.3071593825526049</v>
      </c>
      <c r="D253" s="99">
        <v>1.2557096579458336</v>
      </c>
      <c r="E253" s="99">
        <v>1.3116433605069948</v>
      </c>
      <c r="F253" s="99">
        <v>1.4745782378236223</v>
      </c>
      <c r="G253" s="99">
        <v>1.5519241249175579</v>
      </c>
      <c r="H253" s="99">
        <v>1.407618596284405</v>
      </c>
      <c r="I253" s="99">
        <v>1.3443047730726094</v>
      </c>
      <c r="J253" s="99">
        <v>1.3119330130313704</v>
      </c>
      <c r="K253" s="99">
        <v>1.3358437097723861</v>
      </c>
      <c r="L253" s="99">
        <v>1.5280386402775192</v>
      </c>
      <c r="M253" s="99">
        <v>1.4545848531053305</v>
      </c>
      <c r="N253" s="99">
        <v>1.3871007685483456</v>
      </c>
      <c r="O253" s="99">
        <v>1.492474976506754</v>
      </c>
      <c r="P253" s="99">
        <v>1.2506669071768377</v>
      </c>
      <c r="Q253" s="99">
        <v>1.311872610618138</v>
      </c>
      <c r="R253" s="99">
        <v>1.3243946154194914</v>
      </c>
      <c r="S253" s="99">
        <v>1.3492519735794426</v>
      </c>
      <c r="T253" s="99">
        <v>1.2852443926264954</v>
      </c>
      <c r="U253" s="99">
        <v>1.2755274500312892</v>
      </c>
      <c r="V253" s="99">
        <v>1.2794278920926643</v>
      </c>
      <c r="W253" s="99">
        <v>1.941015587554507</v>
      </c>
      <c r="X253" s="99">
        <v>1.790465342961862</v>
      </c>
      <c r="Y253" s="99">
        <v>1.5176930400576327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0.61801909292288093</v>
      </c>
      <c r="C254" s="123">
        <f t="shared" si="121"/>
        <v>0.81813671436772284</v>
      </c>
      <c r="D254" s="123">
        <f t="shared" si="121"/>
        <v>0.75991443250687885</v>
      </c>
      <c r="E254" s="123">
        <f t="shared" si="121"/>
        <v>2.6578188266992182</v>
      </c>
      <c r="F254" s="123">
        <f t="shared" si="121"/>
        <v>1.1843023689036092</v>
      </c>
      <c r="G254" s="123">
        <f t="shared" si="121"/>
        <v>1.313582715863463</v>
      </c>
      <c r="H254" s="123">
        <f t="shared" si="121"/>
        <v>1.8208546413882567</v>
      </c>
      <c r="I254" s="123">
        <f t="shared" si="121"/>
        <v>1.7616915914724616</v>
      </c>
      <c r="J254" s="123">
        <f t="shared" si="121"/>
        <v>2.3322662230797437</v>
      </c>
      <c r="K254" s="123">
        <f t="shared" si="121"/>
        <v>2.7208427148627425</v>
      </c>
      <c r="L254" s="123">
        <f t="shared" si="121"/>
        <v>2.2293707618208503</v>
      </c>
      <c r="M254" s="123">
        <f t="shared" si="121"/>
        <v>2.5682364197925236</v>
      </c>
      <c r="N254" s="123">
        <f t="shared" si="121"/>
        <v>4.3303511539286657</v>
      </c>
      <c r="O254" s="123">
        <f t="shared" si="121"/>
        <v>2.7889495119923495</v>
      </c>
      <c r="P254" s="123">
        <f t="shared" si="121"/>
        <v>2.1661349254265692</v>
      </c>
      <c r="Q254" s="123">
        <f t="shared" si="121"/>
        <v>4.6142465375388015</v>
      </c>
      <c r="R254" s="123">
        <f t="shared" si="121"/>
        <v>3.2698894454871565</v>
      </c>
      <c r="S254" s="123">
        <f t="shared" si="121"/>
        <v>4.8835360304129045</v>
      </c>
      <c r="T254" s="123">
        <f t="shared" si="121"/>
        <v>3.7879521888150918</v>
      </c>
      <c r="U254" s="123">
        <f t="shared" si="121"/>
        <v>4.6411857232035754</v>
      </c>
      <c r="V254" s="123">
        <f t="shared" si="121"/>
        <v>3.6050291896811881</v>
      </c>
      <c r="W254" s="123">
        <f t="shared" si="121"/>
        <v>3.5245748321984363</v>
      </c>
      <c r="X254" s="123">
        <f t="shared" si="121"/>
        <v>5.2403612141562945</v>
      </c>
      <c r="Y254" s="123">
        <f t="shared" si="121"/>
        <v>4.688948343166472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0.61801909292288093</v>
      </c>
      <c r="C255" s="99">
        <f>RES_hhdet_tess!C67</f>
        <v>0.81813671436772284</v>
      </c>
      <c r="D255" s="99">
        <f>RES_hhdet_tess!D67</f>
        <v>0.75991443250687885</v>
      </c>
      <c r="E255" s="99">
        <f>RES_hhdet_tess!E67</f>
        <v>2.6578188266992182</v>
      </c>
      <c r="F255" s="99">
        <f>RES_hhdet_tess!F67</f>
        <v>1.1843023689036092</v>
      </c>
      <c r="G255" s="99">
        <f>RES_hhdet_tess!G67</f>
        <v>1.313582715863463</v>
      </c>
      <c r="H255" s="99">
        <f>RES_hhdet_tess!H67</f>
        <v>1.8208546413882567</v>
      </c>
      <c r="I255" s="99">
        <f>RES_hhdet_tess!I67</f>
        <v>1.7616915914724616</v>
      </c>
      <c r="J255" s="99">
        <f>RES_hhdet_tess!J67</f>
        <v>2.3322662230797437</v>
      </c>
      <c r="K255" s="99">
        <f>RES_hhdet_tess!K67</f>
        <v>2.7208427148627425</v>
      </c>
      <c r="L255" s="99">
        <f>RES_hhdet_tess!L67</f>
        <v>2.2293707618208503</v>
      </c>
      <c r="M255" s="99">
        <f>RES_hhdet_tess!M67</f>
        <v>2.5682364197925236</v>
      </c>
      <c r="N255" s="99">
        <f>RES_hhdet_tess!N67</f>
        <v>4.3303511539286657</v>
      </c>
      <c r="O255" s="99">
        <f>RES_hhdet_tess!O67</f>
        <v>2.7889495119923495</v>
      </c>
      <c r="P255" s="99">
        <f>RES_hhdet_tess!P67</f>
        <v>2.1661349254265692</v>
      </c>
      <c r="Q255" s="99">
        <f>RES_hhdet_tess!Q67</f>
        <v>4.6142465375388015</v>
      </c>
      <c r="R255" s="99">
        <f>RES_hhdet_tess!R67</f>
        <v>3.2698894454871565</v>
      </c>
      <c r="S255" s="99">
        <f>RES_hhdet_tess!S67</f>
        <v>4.8835360304129045</v>
      </c>
      <c r="T255" s="99">
        <f>RES_hhdet_tess!T67</f>
        <v>3.7879521888150918</v>
      </c>
      <c r="U255" s="99">
        <f>RES_hhdet_tess!U67</f>
        <v>4.6411857232035754</v>
      </c>
      <c r="V255" s="99">
        <f>RES_hhdet_tess!V67</f>
        <v>3.6050291896811881</v>
      </c>
      <c r="W255" s="99">
        <f>RES_hhdet_tess!W67</f>
        <v>3.5245748321984363</v>
      </c>
      <c r="X255" s="99">
        <f>RES_hhdet_tess!X67</f>
        <v>5.2403612141562945</v>
      </c>
      <c r="Y255" s="99">
        <f>RES_hhdet_tess!Y67</f>
        <v>4.688948343166472</v>
      </c>
      <c r="DA255" s="63" t="s">
        <v>2977</v>
      </c>
    </row>
    <row r="256" spans="1:105" ht="12" customHeight="1" x14ac:dyDescent="0.25">
      <c r="A256" s="121" t="s">
        <v>55</v>
      </c>
      <c r="B256" s="123">
        <v>12.856782048540593</v>
      </c>
      <c r="C256" s="123">
        <v>13.102086783755562</v>
      </c>
      <c r="D256" s="123">
        <v>13.171813848073926</v>
      </c>
      <c r="E256" s="123">
        <v>13.181475625726346</v>
      </c>
      <c r="F256" s="123">
        <v>12.66321859558842</v>
      </c>
      <c r="G256" s="123">
        <v>12.934369192846503</v>
      </c>
      <c r="H256" s="123">
        <v>12.758215477760904</v>
      </c>
      <c r="I256" s="123">
        <v>11.923126752298701</v>
      </c>
      <c r="J256" s="123">
        <v>10.694246564924345</v>
      </c>
      <c r="K256" s="123">
        <v>11.094443145793244</v>
      </c>
      <c r="L256" s="123">
        <v>12.631920026499106</v>
      </c>
      <c r="M256" s="123">
        <v>12.726732260352099</v>
      </c>
      <c r="N256" s="123">
        <v>12.66268826855365</v>
      </c>
      <c r="O256" s="123">
        <v>12.232639810148022</v>
      </c>
      <c r="P256" s="123">
        <v>11.797214448211664</v>
      </c>
      <c r="Q256" s="123">
        <v>11.636760058410617</v>
      </c>
      <c r="R256" s="123">
        <v>11.942925782810704</v>
      </c>
      <c r="S256" s="123">
        <v>11.85356868555748</v>
      </c>
      <c r="T256" s="123">
        <v>11.92719037800838</v>
      </c>
      <c r="U256" s="123">
        <v>11.711749043515695</v>
      </c>
      <c r="V256" s="123">
        <v>11.786486494708431</v>
      </c>
      <c r="W256" s="123">
        <v>10.249624847968768</v>
      </c>
      <c r="X256" s="123">
        <v>7.635597077951811</v>
      </c>
      <c r="Y256" s="123">
        <v>7.2481623090198228</v>
      </c>
      <c r="DA256" s="130" t="s">
        <v>2978</v>
      </c>
    </row>
    <row r="257" spans="1:105" ht="12" customHeight="1" x14ac:dyDescent="0.25">
      <c r="A257" s="97" t="s">
        <v>134</v>
      </c>
      <c r="B257" s="99">
        <v>12.836083004397441</v>
      </c>
      <c r="C257" s="99">
        <v>13.157494324265189</v>
      </c>
      <c r="D257" s="99">
        <v>13.14453798751369</v>
      </c>
      <c r="E257" s="99">
        <v>13.280620002300417</v>
      </c>
      <c r="F257" s="99">
        <v>12.535098613210351</v>
      </c>
      <c r="G257" s="99">
        <v>12.972343354328743</v>
      </c>
      <c r="H257" s="99">
        <v>12.786369016738577</v>
      </c>
      <c r="I257" s="99">
        <v>11.931690666859815</v>
      </c>
      <c r="J257" s="99">
        <v>10.632583983318149</v>
      </c>
      <c r="K257" s="99">
        <v>11.075494419177813</v>
      </c>
      <c r="L257" s="99">
        <v>12.654020475748418</v>
      </c>
      <c r="M257" s="99">
        <v>12.712350970706254</v>
      </c>
      <c r="N257" s="99">
        <v>12.674354741586361</v>
      </c>
      <c r="O257" s="99">
        <v>12.244594214361921</v>
      </c>
      <c r="P257" s="99">
        <v>11.790009674156002</v>
      </c>
      <c r="Q257" s="99">
        <v>11.636473109037878</v>
      </c>
      <c r="R257" s="99">
        <v>11.947319988909316</v>
      </c>
      <c r="S257" s="99">
        <v>11.853924411239168</v>
      </c>
      <c r="T257" s="99">
        <v>11.931053369318441</v>
      </c>
      <c r="U257" s="99">
        <v>11.709409579727394</v>
      </c>
      <c r="V257" s="99">
        <v>11.785287822866948</v>
      </c>
      <c r="W257" s="99">
        <v>10.252690055574623</v>
      </c>
      <c r="X257" s="99">
        <v>7.6528453480276424</v>
      </c>
      <c r="Y257" s="99">
        <v>7.2381433865243201</v>
      </c>
      <c r="DA257" s="63" t="s">
        <v>2979</v>
      </c>
    </row>
    <row r="258" spans="1:105" ht="12" customHeight="1" x14ac:dyDescent="0.25">
      <c r="A258" s="97" t="s">
        <v>133</v>
      </c>
      <c r="B258" s="99">
        <v>12.836083004397441</v>
      </c>
      <c r="C258" s="99">
        <v>13.157381730090364</v>
      </c>
      <c r="D258" s="99">
        <v>13.144328138930408</v>
      </c>
      <c r="E258" s="99">
        <v>13.279993273788357</v>
      </c>
      <c r="F258" s="99">
        <v>12.534612751762563</v>
      </c>
      <c r="G258" s="99">
        <v>12.96981517823618</v>
      </c>
      <c r="H258" s="99">
        <v>12.783721067734456</v>
      </c>
      <c r="I258" s="99">
        <v>11.928923729055295</v>
      </c>
      <c r="J258" s="99">
        <v>10.628508193399677</v>
      </c>
      <c r="K258" s="99">
        <v>11.071599650493404</v>
      </c>
      <c r="L258" s="99">
        <v>12.649495422368949</v>
      </c>
      <c r="M258" s="99">
        <v>12.708622678066378</v>
      </c>
      <c r="N258" s="99">
        <v>12.672114984082164</v>
      </c>
      <c r="O258" s="99">
        <v>12.242860808801009</v>
      </c>
      <c r="P258" s="99">
        <v>11.783795159373355</v>
      </c>
      <c r="Q258" s="99">
        <v>11.6323741501537</v>
      </c>
      <c r="R258" s="99">
        <v>11.943320200986713</v>
      </c>
      <c r="S258" s="99">
        <v>11.85019154894637</v>
      </c>
      <c r="T258" s="99">
        <v>11.92815942489443</v>
      </c>
      <c r="U258" s="99">
        <v>11.705882572656597</v>
      </c>
      <c r="V258" s="99">
        <v>11.779762478320842</v>
      </c>
      <c r="W258" s="99">
        <v>10.236401317722375</v>
      </c>
      <c r="X258" s="99">
        <v>7.6447725453572</v>
      </c>
      <c r="Y258" s="99">
        <v>7.2170550647900207</v>
      </c>
      <c r="DA258" s="63" t="s">
        <v>2980</v>
      </c>
    </row>
    <row r="259" spans="1:105" ht="12" customHeight="1" x14ac:dyDescent="0.25">
      <c r="A259" s="100" t="s">
        <v>212</v>
      </c>
      <c r="B259" s="102">
        <v>2.3575684453865469</v>
      </c>
      <c r="C259" s="102">
        <v>2.100013199474537</v>
      </c>
      <c r="D259" s="102">
        <v>2.4523257181591438</v>
      </c>
      <c r="E259" s="102">
        <v>2.0732061682966885</v>
      </c>
      <c r="F259" s="102">
        <v>2.4247170756128971</v>
      </c>
      <c r="G259" s="102">
        <v>2.0993291476391529</v>
      </c>
      <c r="H259" s="102">
        <v>2.0192052298614058</v>
      </c>
      <c r="I259" s="102">
        <v>1.7458065069195543</v>
      </c>
      <c r="J259" s="102">
        <v>1.9538539853737784</v>
      </c>
      <c r="K259" s="102">
        <v>1.6167105907968162</v>
      </c>
      <c r="L259" s="102">
        <v>1.7790596586006631</v>
      </c>
      <c r="M259" s="102">
        <v>2.2045814050052641</v>
      </c>
      <c r="N259" s="102">
        <v>1.6044131748574462</v>
      </c>
      <c r="O259" s="102">
        <v>1.4666654609356315</v>
      </c>
      <c r="P259" s="102">
        <v>2.3691986940672694</v>
      </c>
      <c r="Q259" s="102">
        <v>1.5176515588585433</v>
      </c>
      <c r="R259" s="102">
        <v>1.4963633039273683</v>
      </c>
      <c r="S259" s="102">
        <v>1.6178936270780566</v>
      </c>
      <c r="T259" s="102">
        <v>1.49742296893732</v>
      </c>
      <c r="U259" s="102">
        <v>1.7268014776764087</v>
      </c>
      <c r="V259" s="102">
        <v>1.9267284930535165</v>
      </c>
      <c r="W259" s="102">
        <v>2.2550861661491002</v>
      </c>
      <c r="X259" s="102">
        <v>0.82173338670403262</v>
      </c>
      <c r="Y259" s="102">
        <v>1.5070299600190462</v>
      </c>
      <c r="DA259" s="131" t="s">
        <v>2981</v>
      </c>
    </row>
    <row r="260" spans="1:105" ht="12" customHeight="1" x14ac:dyDescent="0.25">
      <c r="A260" s="103" t="s">
        <v>52</v>
      </c>
      <c r="B260" s="105">
        <v>10.478514559010893</v>
      </c>
      <c r="C260" s="105">
        <v>11.057368530615827</v>
      </c>
      <c r="D260" s="105">
        <v>10.692002420771265</v>
      </c>
      <c r="E260" s="105">
        <v>11.206787105491667</v>
      </c>
      <c r="F260" s="105">
        <v>10.109895676149666</v>
      </c>
      <c r="G260" s="105">
        <v>10.870486030597027</v>
      </c>
      <c r="H260" s="105">
        <v>10.764515837873052</v>
      </c>
      <c r="I260" s="105">
        <v>10.183117222135742</v>
      </c>
      <c r="J260" s="105">
        <v>8.6746542080258973</v>
      </c>
      <c r="K260" s="105">
        <v>9.4548890596965833</v>
      </c>
      <c r="L260" s="105">
        <v>10.870435763768286</v>
      </c>
      <c r="M260" s="105">
        <v>10.504041273061112</v>
      </c>
      <c r="N260" s="105">
        <v>11.067701809224721</v>
      </c>
      <c r="O260" s="105">
        <v>10.77619534786538</v>
      </c>
      <c r="P260" s="105">
        <v>9.414596465306083</v>
      </c>
      <c r="Q260" s="105">
        <v>10.114722591295157</v>
      </c>
      <c r="R260" s="105">
        <v>10.446956897059344</v>
      </c>
      <c r="S260" s="105">
        <v>10.232297921868312</v>
      </c>
      <c r="T260" s="105">
        <v>10.430736455957108</v>
      </c>
      <c r="U260" s="105">
        <v>9.9790810949801863</v>
      </c>
      <c r="V260" s="105">
        <v>9.8530339852673272</v>
      </c>
      <c r="W260" s="105">
        <v>7.981315151573277</v>
      </c>
      <c r="X260" s="105">
        <v>6.8230391586531676</v>
      </c>
      <c r="Y260" s="105">
        <v>5.7100251047709722</v>
      </c>
      <c r="DA260" s="132" t="s">
        <v>2982</v>
      </c>
    </row>
    <row r="261" spans="1:105" ht="12" customHeight="1" x14ac:dyDescent="0.25">
      <c r="A261" s="106" t="s">
        <v>122</v>
      </c>
      <c r="B261" s="102">
        <v>12.996201238281413</v>
      </c>
      <c r="C261" s="102">
        <v>12.716368580772155</v>
      </c>
      <c r="D261" s="102">
        <v>13.352521369096554</v>
      </c>
      <c r="E261" s="102">
        <v>12.603522083362824</v>
      </c>
      <c r="F261" s="102">
        <v>13.274150249798616</v>
      </c>
      <c r="G261" s="102">
        <v>12.715866658807405</v>
      </c>
      <c r="H261" s="102">
        <v>12.533284236347868</v>
      </c>
      <c r="I261" s="102">
        <v>11.79255060138509</v>
      </c>
      <c r="J261" s="102">
        <v>11.533725051570443</v>
      </c>
      <c r="K261" s="102">
        <v>11.381802182019992</v>
      </c>
      <c r="L261" s="102">
        <v>12.144542942260545</v>
      </c>
      <c r="M261" s="102">
        <v>13.078324362576613</v>
      </c>
      <c r="N261" s="102">
        <v>12.324992166640731</v>
      </c>
      <c r="O261" s="102">
        <v>11.893410410442721</v>
      </c>
      <c r="P261" s="102">
        <v>12.108701789275811</v>
      </c>
      <c r="Q261" s="102">
        <v>11.649442271565734</v>
      </c>
      <c r="R261" s="102">
        <v>11.737175140262526</v>
      </c>
      <c r="S261" s="102">
        <v>11.836256992433551</v>
      </c>
      <c r="T261" s="102">
        <v>11.769913464210321</v>
      </c>
      <c r="U261" s="102">
        <v>11.822185501861556</v>
      </c>
      <c r="V261" s="102">
        <v>11.835412581891585</v>
      </c>
      <c r="W261" s="102">
        <v>10.083711280776155</v>
      </c>
      <c r="X261" s="102">
        <v>6.7370421040775019</v>
      </c>
      <c r="Y261" s="102">
        <v>7.6406132463413039</v>
      </c>
      <c r="DA261" s="131" t="s">
        <v>2983</v>
      </c>
    </row>
    <row r="262" spans="1:105" ht="12" customHeight="1" x14ac:dyDescent="0.25">
      <c r="A262" s="107" t="s">
        <v>121</v>
      </c>
      <c r="B262" s="105">
        <v>12.996201238281413</v>
      </c>
      <c r="C262" s="105">
        <v>12.716629476248109</v>
      </c>
      <c r="D262" s="105">
        <v>13.352678750009938</v>
      </c>
      <c r="E262" s="105">
        <v>12.603411037125126</v>
      </c>
      <c r="F262" s="105">
        <v>13.274009136792213</v>
      </c>
      <c r="G262" s="105">
        <v>12.7219471676034</v>
      </c>
      <c r="H262" s="105">
        <v>12.539781628758263</v>
      </c>
      <c r="I262" s="105">
        <v>11.805729888100824</v>
      </c>
      <c r="J262" s="105">
        <v>11.513843995290404</v>
      </c>
      <c r="K262" s="105">
        <v>11.359822052177373</v>
      </c>
      <c r="L262" s="105">
        <v>12.123800136934973</v>
      </c>
      <c r="M262" s="105">
        <v>13.063203379391394</v>
      </c>
      <c r="N262" s="105">
        <v>12.336997034002412</v>
      </c>
      <c r="O262" s="105">
        <v>11.899934022302194</v>
      </c>
      <c r="P262" s="105">
        <v>12.121675317434246</v>
      </c>
      <c r="Q262" s="105">
        <v>11.655887709770258</v>
      </c>
      <c r="R262" s="105">
        <v>11.748380180333475</v>
      </c>
      <c r="S262" s="105">
        <v>11.842063831518834</v>
      </c>
      <c r="T262" s="105">
        <v>11.772728096078287</v>
      </c>
      <c r="U262" s="105">
        <v>11.826066646127156</v>
      </c>
      <c r="V262" s="105">
        <v>11.851013551086053</v>
      </c>
      <c r="W262" s="105">
        <v>10.150237845762458</v>
      </c>
      <c r="X262" s="105">
        <v>7.1545281824876383</v>
      </c>
      <c r="Y262" s="105">
        <v>7.6740989446807282</v>
      </c>
      <c r="DA262" s="132" t="s">
        <v>2984</v>
      </c>
    </row>
    <row r="263" spans="1:105" ht="12" customHeight="1" x14ac:dyDescent="0.25">
      <c r="A263" s="108" t="s">
        <v>53</v>
      </c>
      <c r="B263" s="99">
        <v>2.3872816337104292</v>
      </c>
      <c r="C263" s="99">
        <v>2.0284491151239763</v>
      </c>
      <c r="D263" s="99">
        <v>2.4918216206093522</v>
      </c>
      <c r="E263" s="99">
        <v>1.965080325603455</v>
      </c>
      <c r="F263" s="99">
        <v>2.5698020698549118</v>
      </c>
      <c r="G263" s="99">
        <v>2.0567653391264185</v>
      </c>
      <c r="H263" s="99">
        <v>1.9775398576823591</v>
      </c>
      <c r="I263" s="99">
        <v>1.7260755878937453</v>
      </c>
      <c r="J263" s="99">
        <v>2.132888307910795</v>
      </c>
      <c r="K263" s="99">
        <v>1.6660055595427796</v>
      </c>
      <c r="L263" s="99">
        <v>1.6904261434444237</v>
      </c>
      <c r="M263" s="99">
        <v>2.274440998193815</v>
      </c>
      <c r="N263" s="99">
        <v>1.5514853842864487</v>
      </c>
      <c r="O263" s="99">
        <v>1.4108411987376948</v>
      </c>
      <c r="P263" s="99">
        <v>2.4536194744421702</v>
      </c>
      <c r="Q263" s="99">
        <v>1.522228166870234</v>
      </c>
      <c r="R263" s="99">
        <v>1.4619991362051514</v>
      </c>
      <c r="S263" s="99">
        <v>1.6176460305282185</v>
      </c>
      <c r="T263" s="99">
        <v>1.4621274390827161</v>
      </c>
      <c r="U263" s="99">
        <v>1.7552166408297474</v>
      </c>
      <c r="V263" s="99">
        <v>1.9619502878504849</v>
      </c>
      <c r="W263" s="99">
        <v>2.0255147086152756</v>
      </c>
      <c r="X263" s="99">
        <v>6.6555245599300469E-2</v>
      </c>
      <c r="Y263" s="99">
        <v>1.3350019932966903</v>
      </c>
      <c r="DA263" s="63" t="s">
        <v>2985</v>
      </c>
    </row>
    <row r="264" spans="1:105" ht="12" customHeight="1" x14ac:dyDescent="0.25">
      <c r="A264" s="108" t="s">
        <v>52</v>
      </c>
      <c r="B264" s="99">
        <v>10.608919604570984</v>
      </c>
      <c r="C264" s="99">
        <v>10.688180361124131</v>
      </c>
      <c r="D264" s="99">
        <v>10.860857129400586</v>
      </c>
      <c r="E264" s="99">
        <v>10.63833071152167</v>
      </c>
      <c r="F264" s="99">
        <v>10.704207066937302</v>
      </c>
      <c r="G264" s="99">
        <v>10.665181828476982</v>
      </c>
      <c r="H264" s="99">
        <v>10.562241771075902</v>
      </c>
      <c r="I264" s="99">
        <v>10.07965430020708</v>
      </c>
      <c r="J264" s="99">
        <v>9.3809556873796076</v>
      </c>
      <c r="K264" s="99">
        <v>9.6938164926345927</v>
      </c>
      <c r="L264" s="99">
        <v>10.433373993490548</v>
      </c>
      <c r="M264" s="99">
        <v>10.788762381197579</v>
      </c>
      <c r="N264" s="99">
        <v>10.785511649715962</v>
      </c>
      <c r="O264" s="99">
        <v>10.4890928235645</v>
      </c>
      <c r="P264" s="99">
        <v>9.6680558429920751</v>
      </c>
      <c r="Q264" s="99">
        <v>10.133659542900025</v>
      </c>
      <c r="R264" s="99">
        <v>10.286381044128325</v>
      </c>
      <c r="S264" s="99">
        <v>10.224417800990617</v>
      </c>
      <c r="T264" s="99">
        <v>10.31060065699557</v>
      </c>
      <c r="U264" s="99">
        <v>10.070850005297411</v>
      </c>
      <c r="V264" s="99">
        <v>9.8890632632355668</v>
      </c>
      <c r="W264" s="99">
        <v>8.124723137147182</v>
      </c>
      <c r="X264" s="99">
        <v>7.0879729368883382</v>
      </c>
      <c r="Y264" s="99">
        <v>6.3390969513840378</v>
      </c>
      <c r="DA264" s="63" t="s">
        <v>2986</v>
      </c>
    </row>
    <row r="265" spans="1:105" ht="12" customHeight="1" x14ac:dyDescent="0.25">
      <c r="A265" s="121" t="s">
        <v>54</v>
      </c>
      <c r="B265" s="123">
        <v>6.8024492826498504</v>
      </c>
      <c r="C265" s="123">
        <v>6.873040980174367</v>
      </c>
      <c r="D265" s="123">
        <v>6.9359353463124052</v>
      </c>
      <c r="E265" s="123">
        <v>6.8136725547724515</v>
      </c>
      <c r="F265" s="123">
        <v>6.8462601007372657</v>
      </c>
      <c r="G265" s="123">
        <v>6.9324062392507182</v>
      </c>
      <c r="H265" s="123">
        <v>6.7668046722185107</v>
      </c>
      <c r="I265" s="123">
        <v>5.7358205080043225</v>
      </c>
      <c r="J265" s="123">
        <v>5.0648672872821354</v>
      </c>
      <c r="K265" s="123">
        <v>5.2153443192462179</v>
      </c>
      <c r="L265" s="123">
        <v>5.2841022865504632</v>
      </c>
      <c r="M265" s="123">
        <v>5.508340401469594</v>
      </c>
      <c r="N265" s="123">
        <v>4.3225981009807617</v>
      </c>
      <c r="O265" s="123">
        <v>4.7317720208067522</v>
      </c>
      <c r="P265" s="123">
        <v>4.2337004294624832</v>
      </c>
      <c r="Q265" s="123">
        <v>4.4463997355709477</v>
      </c>
      <c r="R265" s="123">
        <v>4.5735483602720457</v>
      </c>
      <c r="S265" s="123">
        <v>5.1757268245095434</v>
      </c>
      <c r="T265" s="123">
        <v>5.0890719270674563</v>
      </c>
      <c r="U265" s="123">
        <v>5.1602800300982636</v>
      </c>
      <c r="V265" s="123">
        <v>5.5072593124606177</v>
      </c>
      <c r="W265" s="123">
        <v>5.1967532412352702</v>
      </c>
      <c r="X265" s="123">
        <v>4.1008500030502768</v>
      </c>
      <c r="Y265" s="123">
        <v>3.7724513426977246</v>
      </c>
      <c r="DA265" s="130" t="s">
        <v>2987</v>
      </c>
    </row>
    <row r="266" spans="1:105" ht="12" customHeight="1" x14ac:dyDescent="0.25">
      <c r="A266" s="97" t="s">
        <v>175</v>
      </c>
      <c r="B266" s="99">
        <v>6.8083996356839949</v>
      </c>
      <c r="C266" s="99">
        <v>6.8709899115305255</v>
      </c>
      <c r="D266" s="99">
        <v>6.9338065991570197</v>
      </c>
      <c r="E266" s="99">
        <v>6.8440056821181692</v>
      </c>
      <c r="F266" s="99">
        <v>6.7745667772270606</v>
      </c>
      <c r="G266" s="99">
        <v>6.9815079907231619</v>
      </c>
      <c r="H266" s="99">
        <v>6.772086529506816</v>
      </c>
      <c r="I266" s="99">
        <v>5.723516850802846</v>
      </c>
      <c r="J266" s="99">
        <v>5.0415179454485264</v>
      </c>
      <c r="K266" s="99">
        <v>5.201544250553348</v>
      </c>
      <c r="L266" s="99">
        <v>5.2909869732177883</v>
      </c>
      <c r="M266" s="99">
        <v>5.5111100513199958</v>
      </c>
      <c r="N266" s="99">
        <v>4.3217946143854133</v>
      </c>
      <c r="O266" s="99">
        <v>4.7257123668636298</v>
      </c>
      <c r="P266" s="99">
        <v>4.2358561988815193</v>
      </c>
      <c r="Q266" s="99">
        <v>4.4453168438894828</v>
      </c>
      <c r="R266" s="99">
        <v>4.5770094587720935</v>
      </c>
      <c r="S266" s="99">
        <v>5.1746470005516301</v>
      </c>
      <c r="T266" s="99">
        <v>5.086640417804662</v>
      </c>
      <c r="U266" s="99">
        <v>5.1597905891883462</v>
      </c>
      <c r="V266" s="99">
        <v>5.5100310724140815</v>
      </c>
      <c r="W266" s="99">
        <v>5.2004073522694512</v>
      </c>
      <c r="X266" s="99">
        <v>4.1128534771683052</v>
      </c>
      <c r="Y266" s="99">
        <v>3.7507181502595333</v>
      </c>
      <c r="DA266" s="63" t="s">
        <v>2988</v>
      </c>
    </row>
    <row r="267" spans="1:105" ht="12" customHeight="1" x14ac:dyDescent="0.25">
      <c r="A267" s="109" t="s">
        <v>120</v>
      </c>
      <c r="B267" s="110">
        <v>6.6131728723709493</v>
      </c>
      <c r="C267" s="110">
        <v>6.9279318359658681</v>
      </c>
      <c r="D267" s="110">
        <v>6.9820333633839722</v>
      </c>
      <c r="E267" s="110">
        <v>6.3580434693232837</v>
      </c>
      <c r="F267" s="110">
        <v>7.6229053365492252</v>
      </c>
      <c r="G267" s="110">
        <v>6.1687858065293106</v>
      </c>
      <c r="H267" s="110">
        <v>6.6608651091070179</v>
      </c>
      <c r="I267" s="110">
        <v>6.0883883819391977</v>
      </c>
      <c r="J267" s="110">
        <v>5.4140085697459535</v>
      </c>
      <c r="K267" s="110">
        <v>5.4428871659140858</v>
      </c>
      <c r="L267" s="110">
        <v>5.0680117746084816</v>
      </c>
      <c r="M267" s="110">
        <v>5.0412571776351474</v>
      </c>
      <c r="N267" s="110">
        <v>4.3682332521900475</v>
      </c>
      <c r="O267" s="110">
        <v>4.9524011138622148</v>
      </c>
      <c r="P267" s="110">
        <v>4.1435930454423859</v>
      </c>
      <c r="Q267" s="110">
        <v>4.4928432496705453</v>
      </c>
      <c r="R267" s="110">
        <v>4.4248745125539219</v>
      </c>
      <c r="S267" s="110">
        <v>5.2216994681368281</v>
      </c>
      <c r="T267" s="110">
        <v>5.1791468090457276</v>
      </c>
      <c r="U267" s="110">
        <v>5.1799665720126944</v>
      </c>
      <c r="V267" s="110">
        <v>5.4065538684324705</v>
      </c>
      <c r="W267" s="110">
        <v>5.088479205981657</v>
      </c>
      <c r="X267" s="110">
        <v>3.8488805765729448</v>
      </c>
      <c r="Y267" s="110">
        <v>4.0930355434471659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26.666891261692665</v>
      </c>
      <c r="C269" s="118">
        <f t="shared" si="122"/>
        <v>27.944131108446349</v>
      </c>
      <c r="D269" s="118">
        <f t="shared" si="122"/>
        <v>27.124128675421343</v>
      </c>
      <c r="E269" s="118">
        <f t="shared" si="122"/>
        <v>30.009651286955712</v>
      </c>
      <c r="F269" s="118">
        <f t="shared" si="122"/>
        <v>30.735205942537661</v>
      </c>
      <c r="G269" s="118">
        <f t="shared" si="122"/>
        <v>32.496550717445295</v>
      </c>
      <c r="H269" s="118">
        <f t="shared" si="122"/>
        <v>30.647953475058618</v>
      </c>
      <c r="I269" s="118">
        <f t="shared" si="122"/>
        <v>29.725648425259468</v>
      </c>
      <c r="J269" s="118">
        <f t="shared" si="122"/>
        <v>29.098793752897528</v>
      </c>
      <c r="K269" s="118">
        <f t="shared" si="122"/>
        <v>29.688356830392181</v>
      </c>
      <c r="L269" s="118">
        <f t="shared" si="122"/>
        <v>32.493524508336151</v>
      </c>
      <c r="M269" s="118">
        <f t="shared" si="122"/>
        <v>30.716440497207763</v>
      </c>
      <c r="N269" s="118">
        <f t="shared" si="122"/>
        <v>30.212246467357833</v>
      </c>
      <c r="O269" s="118">
        <f t="shared" si="122"/>
        <v>29.778179721594274</v>
      </c>
      <c r="P269" s="118">
        <f t="shared" si="122"/>
        <v>24.805219357315405</v>
      </c>
      <c r="Q269" s="118">
        <f t="shared" si="122"/>
        <v>27.778793417965566</v>
      </c>
      <c r="R269" s="118">
        <f t="shared" ref="R269:V269" si="123">R270+R273+R275+R284</f>
        <v>27.722640718837646</v>
      </c>
      <c r="S269" s="118">
        <f t="shared" si="123"/>
        <v>27.880570287372738</v>
      </c>
      <c r="T269" s="118">
        <f t="shared" si="123"/>
        <v>26.387048767243581</v>
      </c>
      <c r="U269" s="118">
        <f t="shared" si="123"/>
        <v>25.458450893550818</v>
      </c>
      <c r="V269" s="118">
        <f t="shared" si="123"/>
        <v>25.215654786239988</v>
      </c>
      <c r="W269" s="118">
        <f t="shared" ref="W269:Y269" si="124">W270+W273+W275+W284</f>
        <v>27.955011432319054</v>
      </c>
      <c r="X269" s="118">
        <f t="shared" si="124"/>
        <v>23.739418150734885</v>
      </c>
      <c r="Y269" s="118">
        <f t="shared" si="124"/>
        <v>20.809993595324581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20.218643853113992</v>
      </c>
      <c r="C270" s="123">
        <f t="shared" si="125"/>
        <v>21.400549091042862</v>
      </c>
      <c r="D270" s="123">
        <f t="shared" si="125"/>
        <v>20.647071444295111</v>
      </c>
      <c r="E270" s="123">
        <f t="shared" si="125"/>
        <v>23.675501701357948</v>
      </c>
      <c r="F270" s="123">
        <f t="shared" si="125"/>
        <v>24.869569905595085</v>
      </c>
      <c r="G270" s="123">
        <f t="shared" si="125"/>
        <v>26.313378139192665</v>
      </c>
      <c r="H270" s="123">
        <f t="shared" si="125"/>
        <v>24.43850297155598</v>
      </c>
      <c r="I270" s="123">
        <f t="shared" si="125"/>
        <v>23.940301662398337</v>
      </c>
      <c r="J270" s="123">
        <f t="shared" si="125"/>
        <v>24.092860120163518</v>
      </c>
      <c r="K270" s="123">
        <f t="shared" si="125"/>
        <v>24.523938597339555</v>
      </c>
      <c r="L270" s="123">
        <f t="shared" si="125"/>
        <v>26.746519094480536</v>
      </c>
      <c r="M270" s="123">
        <f t="shared" si="125"/>
        <v>24.902283674035807</v>
      </c>
      <c r="N270" s="123">
        <f t="shared" si="125"/>
        <v>24.878967833016311</v>
      </c>
      <c r="O270" s="123">
        <f t="shared" si="125"/>
        <v>24.545753964331499</v>
      </c>
      <c r="P270" s="123">
        <f t="shared" si="125"/>
        <v>19.852148404827577</v>
      </c>
      <c r="Q270" s="123">
        <f t="shared" si="125"/>
        <v>22.841832440364666</v>
      </c>
      <c r="R270" s="123">
        <f t="shared" ref="R270:V270" si="126">SUM(R271:R272)</f>
        <v>22.705936785286859</v>
      </c>
      <c r="S270" s="123">
        <f t="shared" si="126"/>
        <v>22.771588996422143</v>
      </c>
      <c r="T270" s="123">
        <f t="shared" si="126"/>
        <v>21.371658498260665</v>
      </c>
      <c r="U270" s="123">
        <f t="shared" si="126"/>
        <v>20.543384350078341</v>
      </c>
      <c r="V270" s="123">
        <f t="shared" si="126"/>
        <v>20.243306414901646</v>
      </c>
      <c r="W270" s="123">
        <f t="shared" ref="W270:Y270" si="127">SUM(W271:W272)</f>
        <v>23.567745805570038</v>
      </c>
      <c r="X270" s="123">
        <f t="shared" si="127"/>
        <v>20.479989752514072</v>
      </c>
      <c r="Y270" s="123">
        <f t="shared" si="127"/>
        <v>17.827335958045371</v>
      </c>
      <c r="DA270" s="130" t="s">
        <v>3141</v>
      </c>
    </row>
    <row r="271" spans="1:105" ht="12" customHeight="1" x14ac:dyDescent="0.25">
      <c r="A271" s="97" t="s">
        <v>212</v>
      </c>
      <c r="B271" s="99">
        <v>20.218643853113992</v>
      </c>
      <c r="C271" s="99">
        <v>21.400549091042862</v>
      </c>
      <c r="D271" s="99">
        <v>20.647071444295111</v>
      </c>
      <c r="E271" s="99">
        <v>23.675501701357948</v>
      </c>
      <c r="F271" s="99">
        <v>24.869569905595085</v>
      </c>
      <c r="G271" s="99">
        <v>26.313378139192665</v>
      </c>
      <c r="H271" s="99">
        <v>24.43850297155598</v>
      </c>
      <c r="I271" s="99">
        <v>23.940301662398337</v>
      </c>
      <c r="J271" s="99">
        <v>24.092860120163518</v>
      </c>
      <c r="K271" s="99">
        <v>24.523938597339555</v>
      </c>
      <c r="L271" s="99">
        <v>26.746519094480536</v>
      </c>
      <c r="M271" s="99">
        <v>24.902283674035807</v>
      </c>
      <c r="N271" s="99">
        <v>24.878967833016311</v>
      </c>
      <c r="O271" s="99">
        <v>24.545753964331499</v>
      </c>
      <c r="P271" s="99">
        <v>19.852148404827577</v>
      </c>
      <c r="Q271" s="99">
        <v>22.841832440364666</v>
      </c>
      <c r="R271" s="99">
        <v>22.705936785286859</v>
      </c>
      <c r="S271" s="99">
        <v>22.771588996422143</v>
      </c>
      <c r="T271" s="99">
        <v>21.371658498260665</v>
      </c>
      <c r="U271" s="99">
        <v>20.543384350078341</v>
      </c>
      <c r="V271" s="99">
        <v>20.243306414901646</v>
      </c>
      <c r="W271" s="99">
        <v>23.567745805570038</v>
      </c>
      <c r="X271" s="99">
        <v>20.479989752514072</v>
      </c>
      <c r="Y271" s="99">
        <v>17.827335958045371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4.2869926837066163</v>
      </c>
      <c r="C275" s="123">
        <v>4.378235464921703</v>
      </c>
      <c r="D275" s="123">
        <v>4.3137962248578168</v>
      </c>
      <c r="E275" s="123">
        <v>4.2433514509095671</v>
      </c>
      <c r="F275" s="123">
        <v>3.8483121481379894</v>
      </c>
      <c r="G275" s="123">
        <v>4.0535730486225123</v>
      </c>
      <c r="H275" s="123">
        <v>4.1192536319007891</v>
      </c>
      <c r="I275" s="123">
        <v>3.9948120827508165</v>
      </c>
      <c r="J275" s="123">
        <v>3.4763519553594229</v>
      </c>
      <c r="K275" s="123">
        <v>3.5775578986122372</v>
      </c>
      <c r="L275" s="123">
        <v>4.0883922517232536</v>
      </c>
      <c r="M275" s="123">
        <v>4.0425830172918475</v>
      </c>
      <c r="N275" s="123">
        <v>3.9603346998711895</v>
      </c>
      <c r="O275" s="123">
        <v>3.745912870091296</v>
      </c>
      <c r="P275" s="123">
        <v>3.61621939178315</v>
      </c>
      <c r="Q275" s="123">
        <v>3.5335061430183421</v>
      </c>
      <c r="R275" s="123">
        <v>3.5725271340559841</v>
      </c>
      <c r="S275" s="123">
        <v>3.478768220157098</v>
      </c>
      <c r="T275" s="123">
        <v>3.4216715089783132</v>
      </c>
      <c r="U275" s="123">
        <v>3.2991371190688845</v>
      </c>
      <c r="V275" s="123">
        <v>3.2560881263013148</v>
      </c>
      <c r="W275" s="123">
        <v>2.7815341766010215</v>
      </c>
      <c r="X275" s="123">
        <v>2.0100104567618255</v>
      </c>
      <c r="Y275" s="123">
        <v>1.8679510510176194</v>
      </c>
      <c r="DA275" s="130" t="s">
        <v>3146</v>
      </c>
    </row>
    <row r="276" spans="1:105" ht="12" customHeight="1" x14ac:dyDescent="0.25">
      <c r="A276" s="97" t="s">
        <v>134</v>
      </c>
      <c r="B276" s="99">
        <v>4.9241783986807803</v>
      </c>
      <c r="C276" s="99">
        <v>5.0080226632768348</v>
      </c>
      <c r="D276" s="99">
        <v>4.9657711342481612</v>
      </c>
      <c r="E276" s="99">
        <v>4.9723666650585487</v>
      </c>
      <c r="F276" s="99">
        <v>4.6563195793992458</v>
      </c>
      <c r="G276" s="99">
        <v>4.7602350762356798</v>
      </c>
      <c r="H276" s="99">
        <v>4.6372981662772732</v>
      </c>
      <c r="I276" s="99">
        <v>4.2604982113057464</v>
      </c>
      <c r="J276" s="99">
        <v>3.7352352276460556</v>
      </c>
      <c r="K276" s="99">
        <v>3.8194430928115302</v>
      </c>
      <c r="L276" s="99">
        <v>4.2806671855721232</v>
      </c>
      <c r="M276" s="99">
        <v>4.2161419496786898</v>
      </c>
      <c r="N276" s="99">
        <v>4.1071820587544599</v>
      </c>
      <c r="O276" s="99">
        <v>3.8884684940063976</v>
      </c>
      <c r="P276" s="99">
        <v>3.7092782776564919</v>
      </c>
      <c r="Q276" s="99">
        <v>3.6215821776421966</v>
      </c>
      <c r="R276" s="99">
        <v>3.6616776086491196</v>
      </c>
      <c r="S276" s="99">
        <v>3.5652395216015305</v>
      </c>
      <c r="T276" s="99">
        <v>3.5188684065849025</v>
      </c>
      <c r="U276" s="99">
        <v>3.381739101783011</v>
      </c>
      <c r="V276" s="99">
        <v>3.3433479041902427</v>
      </c>
      <c r="W276" s="99">
        <v>2.8602734311892402</v>
      </c>
      <c r="X276" s="99">
        <v>2.095018066985308</v>
      </c>
      <c r="Y276" s="99">
        <v>1.9438595210172409</v>
      </c>
      <c r="DA276" s="63" t="s">
        <v>3147</v>
      </c>
    </row>
    <row r="277" spans="1:105" ht="12" customHeight="1" x14ac:dyDescent="0.25">
      <c r="A277" s="97" t="s">
        <v>133</v>
      </c>
      <c r="B277" s="99">
        <v>0.90441045046271284</v>
      </c>
      <c r="C277" s="99">
        <v>0.79059793136386347</v>
      </c>
      <c r="D277" s="99">
        <v>0.91362738088907891</v>
      </c>
      <c r="E277" s="99">
        <v>0.75576646689848248</v>
      </c>
      <c r="F277" s="99">
        <v>0.88049726710523413</v>
      </c>
      <c r="G277" s="99">
        <v>0.73558523114864405</v>
      </c>
      <c r="H277" s="99">
        <v>0.69606112221089489</v>
      </c>
      <c r="I277" s="99">
        <v>0.58824223840313739</v>
      </c>
      <c r="J277" s="99">
        <v>0.65049810106149564</v>
      </c>
      <c r="K277" s="99">
        <v>0.53062737193156018</v>
      </c>
      <c r="L277" s="99">
        <v>0.57333655416354412</v>
      </c>
      <c r="M277" s="99">
        <v>0.70903987203484686</v>
      </c>
      <c r="N277" s="99">
        <v>0.50711607531428471</v>
      </c>
      <c r="O277" s="99">
        <v>0.45592843391286325</v>
      </c>
      <c r="P277" s="99">
        <v>0.72481153660785691</v>
      </c>
      <c r="Q277" s="99">
        <v>0.45811805268920958</v>
      </c>
      <c r="R277" s="99">
        <v>0.44402667168848103</v>
      </c>
      <c r="S277" s="99">
        <v>0.47303969310955107</v>
      </c>
      <c r="T277" s="99">
        <v>0.43059513840703689</v>
      </c>
      <c r="U277" s="99">
        <v>0.48636244136273954</v>
      </c>
      <c r="V277" s="99">
        <v>0.52911109362727815</v>
      </c>
      <c r="W277" s="99">
        <v>0.58757151725085421</v>
      </c>
      <c r="X277" s="99">
        <v>0.20677359574096485</v>
      </c>
      <c r="Y277" s="99">
        <v>0.3773289822690572</v>
      </c>
      <c r="DA277" s="63" t="s">
        <v>3148</v>
      </c>
    </row>
    <row r="278" spans="1:105" ht="12" customHeight="1" x14ac:dyDescent="0.25">
      <c r="A278" s="100" t="s">
        <v>212</v>
      </c>
      <c r="B278" s="102">
        <v>0.90441045046271284</v>
      </c>
      <c r="C278" s="102">
        <v>0.79059793136386347</v>
      </c>
      <c r="D278" s="102">
        <v>0.91362738088907891</v>
      </c>
      <c r="E278" s="102">
        <v>0.75576646689848248</v>
      </c>
      <c r="F278" s="102">
        <v>0.88049726710523413</v>
      </c>
      <c r="G278" s="102">
        <v>0.73558523114864405</v>
      </c>
      <c r="H278" s="102">
        <v>0.69606112221089489</v>
      </c>
      <c r="I278" s="102">
        <v>0.58824223840313739</v>
      </c>
      <c r="J278" s="102">
        <v>0.65049810106149564</v>
      </c>
      <c r="K278" s="102">
        <v>0.53062737193156018</v>
      </c>
      <c r="L278" s="102">
        <v>0.57333655416354412</v>
      </c>
      <c r="M278" s="102">
        <v>0.70903987203484686</v>
      </c>
      <c r="N278" s="102">
        <v>0.50711607531428471</v>
      </c>
      <c r="O278" s="102">
        <v>0.45592843391286325</v>
      </c>
      <c r="P278" s="102">
        <v>0.72481153660785691</v>
      </c>
      <c r="Q278" s="102">
        <v>0.45811805268920958</v>
      </c>
      <c r="R278" s="102">
        <v>0.44402667168848103</v>
      </c>
      <c r="S278" s="102">
        <v>0.47303969310955107</v>
      </c>
      <c r="T278" s="102">
        <v>0.43059513840703689</v>
      </c>
      <c r="U278" s="102">
        <v>0.48636244136273954</v>
      </c>
      <c r="V278" s="102">
        <v>0.52911109362727815</v>
      </c>
      <c r="W278" s="102">
        <v>0.58757151725085421</v>
      </c>
      <c r="X278" s="102">
        <v>0.20677359574096485</v>
      </c>
      <c r="Y278" s="102">
        <v>0.3773289822690572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2.1612547248720553</v>
      </c>
      <c r="C284" s="123">
        <v>2.165346552481787</v>
      </c>
      <c r="D284" s="123">
        <v>2.1632610062684132</v>
      </c>
      <c r="E284" s="123">
        <v>2.090798134688197</v>
      </c>
      <c r="F284" s="123">
        <v>2.0173238888045861</v>
      </c>
      <c r="G284" s="123">
        <v>2.12959952963012</v>
      </c>
      <c r="H284" s="123">
        <v>2.090196871601846</v>
      </c>
      <c r="I284" s="123">
        <v>1.7905346801103146</v>
      </c>
      <c r="J284" s="123">
        <v>1.5295816773745876</v>
      </c>
      <c r="K284" s="123">
        <v>1.5868603344403882</v>
      </c>
      <c r="L284" s="123">
        <v>1.6586131621323601</v>
      </c>
      <c r="M284" s="123">
        <v>1.7715738058801078</v>
      </c>
      <c r="N284" s="123">
        <v>1.3729439344703325</v>
      </c>
      <c r="O284" s="123">
        <v>1.4865128871714794</v>
      </c>
      <c r="P284" s="123">
        <v>1.3368515607046776</v>
      </c>
      <c r="Q284" s="123">
        <v>1.4034548345825595</v>
      </c>
      <c r="R284" s="123">
        <v>1.444176799494802</v>
      </c>
      <c r="S284" s="123">
        <v>1.6302130707935001</v>
      </c>
      <c r="T284" s="123">
        <v>1.5937187600046012</v>
      </c>
      <c r="U284" s="123">
        <v>1.6159294244035918</v>
      </c>
      <c r="V284" s="123">
        <v>1.7162602450370261</v>
      </c>
      <c r="W284" s="123">
        <v>1.6057314501479956</v>
      </c>
      <c r="X284" s="123">
        <v>1.2494179414589879</v>
      </c>
      <c r="Y284" s="123">
        <v>1.1147065862615919</v>
      </c>
      <c r="DA284" s="130" t="s">
        <v>3155</v>
      </c>
    </row>
    <row r="285" spans="1:105" ht="12" customHeight="1" x14ac:dyDescent="0.25">
      <c r="A285" s="97" t="s">
        <v>175</v>
      </c>
      <c r="B285" s="99">
        <v>2.2291988949392767</v>
      </c>
      <c r="C285" s="99">
        <v>2.2462575594756271</v>
      </c>
      <c r="D285" s="99">
        <v>2.2631576180099522</v>
      </c>
      <c r="E285" s="99">
        <v>2.2299912812608382</v>
      </c>
      <c r="F285" s="99">
        <v>2.20354617861716</v>
      </c>
      <c r="G285" s="99">
        <v>2.2665354500940009</v>
      </c>
      <c r="H285" s="99">
        <v>2.1944083791445244</v>
      </c>
      <c r="I285" s="99">
        <v>1.8530194569153047</v>
      </c>
      <c r="J285" s="99">
        <v>1.6318747238897839</v>
      </c>
      <c r="K285" s="99">
        <v>1.6831005895921261</v>
      </c>
      <c r="L285" s="99">
        <v>1.7114569071952961</v>
      </c>
      <c r="M285" s="99">
        <v>1.7820786557142603</v>
      </c>
      <c r="N285" s="99">
        <v>1.3971170119836025</v>
      </c>
      <c r="O285" s="99">
        <v>1.5273404750181343</v>
      </c>
      <c r="P285" s="99">
        <v>1.3688349962876503</v>
      </c>
      <c r="Q285" s="99">
        <v>1.4361782319211343</v>
      </c>
      <c r="R285" s="99">
        <v>1.4777969568476319</v>
      </c>
      <c r="S285" s="99">
        <v>1.6685041715754971</v>
      </c>
      <c r="T285" s="99">
        <v>1.6367400978307838</v>
      </c>
      <c r="U285" s="99">
        <v>1.6561041778609784</v>
      </c>
      <c r="V285" s="99">
        <v>1.7634976259236796</v>
      </c>
      <c r="W285" s="99">
        <v>1.6599228451225343</v>
      </c>
      <c r="X285" s="99">
        <v>1.308938479853563</v>
      </c>
      <c r="Y285" s="99">
        <v>1.1902752908163028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383.65362477670692</v>
      </c>
      <c r="D290" s="117">
        <f t="shared" si="129"/>
        <v>333.81454270932846</v>
      </c>
      <c r="E290" s="117">
        <f t="shared" si="129"/>
        <v>492.23579785810824</v>
      </c>
      <c r="F290" s="117">
        <f t="shared" si="129"/>
        <v>570.03394573833577</v>
      </c>
      <c r="G290" s="117">
        <f t="shared" si="129"/>
        <v>461.5454965796938</v>
      </c>
      <c r="H290" s="117">
        <f t="shared" si="129"/>
        <v>252.90611970159216</v>
      </c>
      <c r="I290" s="117">
        <f t="shared" si="129"/>
        <v>275.90736609741936</v>
      </c>
      <c r="J290" s="117">
        <f t="shared" si="129"/>
        <v>628.37609778403521</v>
      </c>
      <c r="K290" s="117">
        <f t="shared" si="129"/>
        <v>626.54500655590277</v>
      </c>
      <c r="L290" s="117">
        <f t="shared" si="129"/>
        <v>551.70920580344239</v>
      </c>
      <c r="M290" s="117">
        <f t="shared" si="129"/>
        <v>579.84267682585789</v>
      </c>
      <c r="N290" s="117">
        <f t="shared" si="129"/>
        <v>569.12191014080383</v>
      </c>
      <c r="O290" s="117">
        <f t="shared" si="129"/>
        <v>428.638620165259</v>
      </c>
      <c r="P290" s="117">
        <f t="shared" si="129"/>
        <v>277.75977955386588</v>
      </c>
      <c r="Q290" s="117">
        <f t="shared" si="129"/>
        <v>245.69167019967765</v>
      </c>
      <c r="R290" s="117">
        <f t="shared" ref="R290:V290" si="130">R291+R294+R296+R305</f>
        <v>270.87394869992659</v>
      </c>
      <c r="S290" s="117">
        <f t="shared" si="130"/>
        <v>242.26488258453739</v>
      </c>
      <c r="T290" s="117">
        <f t="shared" si="130"/>
        <v>256.75625761215883</v>
      </c>
      <c r="U290" s="117">
        <f t="shared" si="130"/>
        <v>269.40673893568118</v>
      </c>
      <c r="V290" s="117">
        <f t="shared" si="130"/>
        <v>182.25230085667161</v>
      </c>
      <c r="W290" s="117">
        <f t="shared" ref="W290:Y290" si="131">W291+W294+W296+W305</f>
        <v>133.91536570484945</v>
      </c>
      <c r="X290" s="117">
        <f t="shared" si="131"/>
        <v>237.90063398300595</v>
      </c>
      <c r="Y290" s="117">
        <f t="shared" si="131"/>
        <v>118.73527963156842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285.97151422930949</v>
      </c>
      <c r="D291" s="122">
        <f t="shared" si="132"/>
        <v>244.76580329280074</v>
      </c>
      <c r="E291" s="122">
        <f t="shared" si="132"/>
        <v>367.18583981594202</v>
      </c>
      <c r="F291" s="122">
        <f t="shared" si="132"/>
        <v>443.62072128974887</v>
      </c>
      <c r="G291" s="122">
        <f t="shared" si="132"/>
        <v>360.02336507792796</v>
      </c>
      <c r="H291" s="122">
        <f t="shared" si="132"/>
        <v>193.86504876360348</v>
      </c>
      <c r="I291" s="122">
        <f t="shared" si="132"/>
        <v>214.57917741380166</v>
      </c>
      <c r="J291" s="122">
        <f t="shared" si="132"/>
        <v>500.1232535198331</v>
      </c>
      <c r="K291" s="122">
        <f t="shared" si="132"/>
        <v>497.85835328777551</v>
      </c>
      <c r="L291" s="122">
        <f t="shared" si="132"/>
        <v>441.08535461267167</v>
      </c>
      <c r="M291" s="122">
        <f t="shared" si="132"/>
        <v>453.99424900115213</v>
      </c>
      <c r="N291" s="122">
        <f t="shared" si="132"/>
        <v>448.37503317448375</v>
      </c>
      <c r="O291" s="122">
        <f t="shared" si="132"/>
        <v>336.28709220766859</v>
      </c>
      <c r="P291" s="122">
        <f t="shared" si="132"/>
        <v>209.77792096776182</v>
      </c>
      <c r="Q291" s="122">
        <f t="shared" si="132"/>
        <v>189.79645053910642</v>
      </c>
      <c r="R291" s="122">
        <f t="shared" ref="R291:V291" si="133">SUM(R292:R293)</f>
        <v>205.14976412838993</v>
      </c>
      <c r="S291" s="122">
        <f t="shared" si="133"/>
        <v>180.47094637391103</v>
      </c>
      <c r="T291" s="122">
        <f t="shared" si="133"/>
        <v>186.25268761838765</v>
      </c>
      <c r="U291" s="122">
        <f t="shared" si="133"/>
        <v>192.79727789095355</v>
      </c>
      <c r="V291" s="122">
        <f t="shared" si="133"/>
        <v>128.28859727677514</v>
      </c>
      <c r="W291" s="122">
        <f t="shared" ref="W291:Y291" si="134">SUM(W292:W293)</f>
        <v>99.7427602498433</v>
      </c>
      <c r="X291" s="122">
        <f t="shared" si="134"/>
        <v>178.19436244337129</v>
      </c>
      <c r="Y291" s="122">
        <f t="shared" si="134"/>
        <v>83.85231002991182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282.16269188673959</v>
      </c>
      <c r="D292" s="98">
        <v>241.51626309321534</v>
      </c>
      <c r="E292" s="98">
        <v>362.74358083739213</v>
      </c>
      <c r="F292" s="98">
        <v>437.88684962978317</v>
      </c>
      <c r="G292" s="98">
        <v>355.38965435379822</v>
      </c>
      <c r="H292" s="98">
        <v>191.42109542421204</v>
      </c>
      <c r="I292" s="98">
        <v>211.93724713720337</v>
      </c>
      <c r="J292" s="98">
        <v>494.17541560430158</v>
      </c>
      <c r="K292" s="98">
        <v>491.96087639604781</v>
      </c>
      <c r="L292" s="98">
        <v>435.62573852814239</v>
      </c>
      <c r="M292" s="98">
        <v>448.21930748061641</v>
      </c>
      <c r="N292" s="98">
        <v>442.85170410117797</v>
      </c>
      <c r="O292" s="98">
        <v>331.6497921273268</v>
      </c>
      <c r="P292" s="98">
        <v>206.63002146007548</v>
      </c>
      <c r="Q292" s="98">
        <v>187.10606451014439</v>
      </c>
      <c r="R292" s="98">
        <v>202.18415266455864</v>
      </c>
      <c r="S292" s="98">
        <v>177.83703343178294</v>
      </c>
      <c r="T292" s="98">
        <v>183.52421062042527</v>
      </c>
      <c r="U292" s="98">
        <v>189.92146122277944</v>
      </c>
      <c r="V292" s="98">
        <v>126.36380244436694</v>
      </c>
      <c r="W292" s="98">
        <v>97.824569740770542</v>
      </c>
      <c r="X292" s="98">
        <v>174.62711283760899</v>
      </c>
      <c r="Y292" s="98">
        <v>82.248087626172079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3.808822342569913</v>
      </c>
      <c r="D293" s="98">
        <v>3.2495401995854012</v>
      </c>
      <c r="E293" s="98">
        <v>4.4422589785498801</v>
      </c>
      <c r="F293" s="98">
        <v>5.7338716599656756</v>
      </c>
      <c r="G293" s="98">
        <v>4.6337107241297408</v>
      </c>
      <c r="H293" s="98">
        <v>2.443953339391455</v>
      </c>
      <c r="I293" s="98">
        <v>2.6419302765982979</v>
      </c>
      <c r="J293" s="98">
        <v>5.9478379155315135</v>
      </c>
      <c r="K293" s="98">
        <v>5.8974768917276794</v>
      </c>
      <c r="L293" s="98">
        <v>5.4596160845292898</v>
      </c>
      <c r="M293" s="98">
        <v>5.7749415205357391</v>
      </c>
      <c r="N293" s="98">
        <v>5.5233290733058009</v>
      </c>
      <c r="O293" s="98">
        <v>4.6373000803417641</v>
      </c>
      <c r="P293" s="98">
        <v>3.1478995076863399</v>
      </c>
      <c r="Q293" s="98">
        <v>2.6903860289620218</v>
      </c>
      <c r="R293" s="98">
        <v>2.9656114638313018</v>
      </c>
      <c r="S293" s="98">
        <v>2.6339129421280889</v>
      </c>
      <c r="T293" s="98">
        <v>2.7284769979623849</v>
      </c>
      <c r="U293" s="98">
        <v>2.8758166681741235</v>
      </c>
      <c r="V293" s="98">
        <v>1.924794832408198</v>
      </c>
      <c r="W293" s="98">
        <v>1.9181905090727582</v>
      </c>
      <c r="X293" s="98">
        <v>3.5672496057622962</v>
      </c>
      <c r="Y293" s="98">
        <v>1.6042224037397448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2.7093255964305136</v>
      </c>
      <c r="D294" s="122">
        <f t="shared" si="135"/>
        <v>4.7057921355567904</v>
      </c>
      <c r="E294" s="122">
        <f t="shared" si="135"/>
        <v>18.072984467020579</v>
      </c>
      <c r="F294" s="122">
        <f t="shared" si="135"/>
        <v>4.1622586210210804</v>
      </c>
      <c r="G294" s="122">
        <f t="shared" si="135"/>
        <v>2.9963008685576873</v>
      </c>
      <c r="H294" s="122">
        <f t="shared" si="135"/>
        <v>2.4783270848343104</v>
      </c>
      <c r="I294" s="122">
        <f t="shared" si="135"/>
        <v>3.0509453155199684</v>
      </c>
      <c r="J294" s="122">
        <f t="shared" si="135"/>
        <v>9.3265129680081085</v>
      </c>
      <c r="K294" s="122">
        <f t="shared" si="135"/>
        <v>6.8786384668051932</v>
      </c>
      <c r="L294" s="122">
        <f t="shared" si="135"/>
        <v>2.5150117652500059</v>
      </c>
      <c r="M294" s="122">
        <f t="shared" si="135"/>
        <v>3.1107968741850276</v>
      </c>
      <c r="N294" s="122">
        <f t="shared" si="135"/>
        <v>7.3283283889906707</v>
      </c>
      <c r="O294" s="122">
        <f t="shared" si="135"/>
        <v>3.8568322850343417</v>
      </c>
      <c r="P294" s="122">
        <f t="shared" si="135"/>
        <v>0.64723105057419139</v>
      </c>
      <c r="Q294" s="122">
        <f t="shared" si="135"/>
        <v>0.97888179863394142</v>
      </c>
      <c r="R294" s="122">
        <f t="shared" si="135"/>
        <v>2.4178734849685841</v>
      </c>
      <c r="S294" s="122">
        <f t="shared" si="135"/>
        <v>3.0735147738413766</v>
      </c>
      <c r="T294" s="122">
        <f t="shared" si="135"/>
        <v>4.8893736566034844</v>
      </c>
      <c r="U294" s="122">
        <f t="shared" si="135"/>
        <v>4.0415136762844153</v>
      </c>
      <c r="V294" s="122">
        <f t="shared" si="135"/>
        <v>1.6033070486434986</v>
      </c>
      <c r="W294" s="122">
        <f t="shared" si="135"/>
        <v>0.34998791755372149</v>
      </c>
      <c r="X294" s="122">
        <f t="shared" si="135"/>
        <v>1.913167628656067</v>
      </c>
      <c r="Y294" s="122">
        <f t="shared" si="135"/>
        <v>0.52985517701603191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2.7093255964305136</v>
      </c>
      <c r="D295" s="98">
        <v>4.7057921355567904</v>
      </c>
      <c r="E295" s="98">
        <v>18.072984467020579</v>
      </c>
      <c r="F295" s="98">
        <v>4.1622586210210804</v>
      </c>
      <c r="G295" s="98">
        <v>2.9963008685576873</v>
      </c>
      <c r="H295" s="98">
        <v>2.4783270848343104</v>
      </c>
      <c r="I295" s="98">
        <v>3.0509453155199684</v>
      </c>
      <c r="J295" s="98">
        <v>9.3265129680081085</v>
      </c>
      <c r="K295" s="98">
        <v>6.8786384668051932</v>
      </c>
      <c r="L295" s="98">
        <v>2.5150117652500059</v>
      </c>
      <c r="M295" s="98">
        <v>3.1107968741850276</v>
      </c>
      <c r="N295" s="98">
        <v>7.3283283889906707</v>
      </c>
      <c r="O295" s="98">
        <v>3.8568322850343417</v>
      </c>
      <c r="P295" s="98">
        <v>0.64723105057419139</v>
      </c>
      <c r="Q295" s="98">
        <v>0.97888179863394142</v>
      </c>
      <c r="R295" s="98">
        <v>2.4178734849685841</v>
      </c>
      <c r="S295" s="98">
        <v>3.0735147738413766</v>
      </c>
      <c r="T295" s="98">
        <v>4.8893736566034844</v>
      </c>
      <c r="U295" s="98">
        <v>4.0415136762844153</v>
      </c>
      <c r="V295" s="98">
        <v>1.6033070486434986</v>
      </c>
      <c r="W295" s="98">
        <v>0.34998791755372149</v>
      </c>
      <c r="X295" s="98">
        <v>1.913167628656067</v>
      </c>
      <c r="Y295" s="98">
        <v>0.52985517701603191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63.696364876545907</v>
      </c>
      <c r="D296" s="122">
        <v>56.267077187738252</v>
      </c>
      <c r="E296" s="122">
        <v>71.735293329078644</v>
      </c>
      <c r="F296" s="122">
        <v>80.412337031782315</v>
      </c>
      <c r="G296" s="122">
        <v>65.330705364921243</v>
      </c>
      <c r="H296" s="122">
        <v>37.493983019141609</v>
      </c>
      <c r="I296" s="122">
        <v>39.643502524484639</v>
      </c>
      <c r="J296" s="122">
        <v>80.870548261802938</v>
      </c>
      <c r="K296" s="122">
        <v>81.981404607883462</v>
      </c>
      <c r="L296" s="122">
        <v>76.067014597579742</v>
      </c>
      <c r="M296" s="122">
        <v>83.844140734421927</v>
      </c>
      <c r="N296" s="122">
        <v>82.305864557063117</v>
      </c>
      <c r="O296" s="122">
        <v>61.269412297558397</v>
      </c>
      <c r="P296" s="122">
        <v>46.923746490184328</v>
      </c>
      <c r="Q296" s="122">
        <v>37.364739210627924</v>
      </c>
      <c r="R296" s="122">
        <v>42.220849921625494</v>
      </c>
      <c r="S296" s="122">
        <v>37.158910511593781</v>
      </c>
      <c r="T296" s="122">
        <v>41.743367353916163</v>
      </c>
      <c r="U296" s="122">
        <v>45.206275245228909</v>
      </c>
      <c r="V296" s="122">
        <v>31.863638235626425</v>
      </c>
      <c r="W296" s="122">
        <v>19.904160301014063</v>
      </c>
      <c r="X296" s="122">
        <v>32.977796648526983</v>
      </c>
      <c r="Y296" s="122">
        <v>20.028288086803148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52.056551809922517</v>
      </c>
      <c r="D297" s="98">
        <v>39.074559811051543</v>
      </c>
      <c r="E297" s="98">
        <v>46.175612126987893</v>
      </c>
      <c r="F297" s="98">
        <v>36.617860623832016</v>
      </c>
      <c r="G297" s="98">
        <v>65.254570582237179</v>
      </c>
      <c r="H297" s="98">
        <v>37.457034607149552</v>
      </c>
      <c r="I297" s="98">
        <v>39.567726540741091</v>
      </c>
      <c r="J297" s="98">
        <v>72.385965410185193</v>
      </c>
      <c r="K297" s="98">
        <v>80.65449907546332</v>
      </c>
      <c r="L297" s="98">
        <v>75.709849836545558</v>
      </c>
      <c r="M297" s="98">
        <v>76.181414338200881</v>
      </c>
      <c r="N297" s="98">
        <v>74.905790519691209</v>
      </c>
      <c r="O297" s="98">
        <v>59.656901966972235</v>
      </c>
      <c r="P297" s="98">
        <v>46.62633876329086</v>
      </c>
      <c r="Q297" s="98">
        <v>37.174249849266552</v>
      </c>
      <c r="R297" s="98">
        <v>41.462216110455387</v>
      </c>
      <c r="S297" s="98">
        <v>35.568318351715789</v>
      </c>
      <c r="T297" s="98">
        <v>37.572762625008139</v>
      </c>
      <c r="U297" s="98">
        <v>43.145300339993462</v>
      </c>
      <c r="V297" s="98">
        <v>28.95499439564151</v>
      </c>
      <c r="W297" s="98">
        <v>18.677829304233267</v>
      </c>
      <c r="X297" s="98">
        <v>28.082777310247522</v>
      </c>
      <c r="Y297" s="98">
        <v>19.559161702955254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1.6214107466745679E-2</v>
      </c>
      <c r="D298" s="98">
        <v>8.3209164793253011E-3</v>
      </c>
      <c r="E298" s="98">
        <v>2.3374143505641262E-2</v>
      </c>
      <c r="F298" s="98">
        <v>1.44607596270275E-3</v>
      </c>
      <c r="G298" s="98">
        <v>7.613478268406583E-2</v>
      </c>
      <c r="H298" s="98">
        <v>3.6948411992055771E-2</v>
      </c>
      <c r="I298" s="98">
        <v>7.5775983743547867E-2</v>
      </c>
      <c r="J298" s="98">
        <v>0.10762951150538692</v>
      </c>
      <c r="K298" s="98">
        <v>0.17255351953998851</v>
      </c>
      <c r="L298" s="98">
        <v>0.35716476103418299</v>
      </c>
      <c r="M298" s="98">
        <v>9.4017395299036601E-3</v>
      </c>
      <c r="N298" s="98">
        <v>0.24830873811889723</v>
      </c>
      <c r="O298" s="98">
        <v>0.21842797538613978</v>
      </c>
      <c r="P298" s="98">
        <v>0.29740772689346739</v>
      </c>
      <c r="Q298" s="98">
        <v>0.19048936136137526</v>
      </c>
      <c r="R298" s="98">
        <v>0.20703632258903779</v>
      </c>
      <c r="S298" s="98">
        <v>0.1288657386812502</v>
      </c>
      <c r="T298" s="98">
        <v>0.15063346415549969</v>
      </c>
      <c r="U298" s="98">
        <v>0.22179579534766597</v>
      </c>
      <c r="V298" s="98">
        <v>0.30931780210420629</v>
      </c>
      <c r="W298" s="98">
        <v>1.226330996780796</v>
      </c>
      <c r="X298" s="98">
        <v>3.1491690508591899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3.9978281234382988E-3</v>
      </c>
      <c r="D299" s="101">
        <v>2.3402140947083303E-3</v>
      </c>
      <c r="E299" s="101">
        <v>5.5634618943808424E-3</v>
      </c>
      <c r="F299" s="101">
        <v>4.137684503214647E-4</v>
      </c>
      <c r="G299" s="101">
        <v>1.8428560205608638E-2</v>
      </c>
      <c r="H299" s="101">
        <v>8.675467360923764E-3</v>
      </c>
      <c r="I299" s="101">
        <v>1.6452851042395977E-2</v>
      </c>
      <c r="J299" s="101">
        <v>2.8497102851581108E-2</v>
      </c>
      <c r="K299" s="101">
        <v>3.6682053806411423E-2</v>
      </c>
      <c r="L299" s="101">
        <v>7.2561067781884189E-2</v>
      </c>
      <c r="M299" s="101">
        <v>2.2811801100345911E-3</v>
      </c>
      <c r="N299" s="101">
        <v>4.3941454063818691E-2</v>
      </c>
      <c r="O299" s="101">
        <v>3.5553710533437644E-2</v>
      </c>
      <c r="P299" s="101">
        <v>7.6233612833894335E-2</v>
      </c>
      <c r="Q299" s="101">
        <v>3.153104281897836E-2</v>
      </c>
      <c r="R299" s="101">
        <v>3.2383416413597758E-2</v>
      </c>
      <c r="S299" s="101">
        <v>2.1577277747044456E-2</v>
      </c>
      <c r="T299" s="101">
        <v>2.2973662823248232E-2</v>
      </c>
      <c r="U299" s="101">
        <v>3.9150261414977613E-2</v>
      </c>
      <c r="V299" s="101">
        <v>5.9851556595688291E-2</v>
      </c>
      <c r="W299" s="101">
        <v>0.31421133442987292</v>
      </c>
      <c r="X299" s="101">
        <v>0.40206661033937807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1.2216279343307381E-2</v>
      </c>
      <c r="D300" s="104">
        <v>5.9807023846169712E-3</v>
      </c>
      <c r="E300" s="104">
        <v>1.7810681611260419E-2</v>
      </c>
      <c r="F300" s="104">
        <v>1.0323075123812853E-3</v>
      </c>
      <c r="G300" s="104">
        <v>5.7706222478457192E-2</v>
      </c>
      <c r="H300" s="104">
        <v>2.8272944631132006E-2</v>
      </c>
      <c r="I300" s="104">
        <v>5.9323132701151894E-2</v>
      </c>
      <c r="J300" s="104">
        <v>7.9132408653805816E-2</v>
      </c>
      <c r="K300" s="104">
        <v>0.13587146573357708</v>
      </c>
      <c r="L300" s="104">
        <v>0.28460369325229878</v>
      </c>
      <c r="M300" s="104">
        <v>7.1205594198690695E-3</v>
      </c>
      <c r="N300" s="104">
        <v>0.20436728405507854</v>
      </c>
      <c r="O300" s="104">
        <v>0.18287426485270214</v>
      </c>
      <c r="P300" s="104">
        <v>0.22117411405957305</v>
      </c>
      <c r="Q300" s="104">
        <v>0.15895831854239689</v>
      </c>
      <c r="R300" s="104">
        <v>0.17465290617544002</v>
      </c>
      <c r="S300" s="104">
        <v>0.10728846093420576</v>
      </c>
      <c r="T300" s="104">
        <v>0.12765980133225147</v>
      </c>
      <c r="U300" s="104">
        <v>0.18264553393268834</v>
      </c>
      <c r="V300" s="104">
        <v>0.24946624550851798</v>
      </c>
      <c r="W300" s="104">
        <v>0.91211966235092301</v>
      </c>
      <c r="X300" s="104">
        <v>2.7471024405198117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11.393705291698607</v>
      </c>
      <c r="D301" s="101">
        <v>16.824872979674403</v>
      </c>
      <c r="E301" s="101">
        <v>24.89913944329664</v>
      </c>
      <c r="F301" s="101">
        <v>42.788670944529095</v>
      </c>
      <c r="G301" s="101">
        <v>0</v>
      </c>
      <c r="H301" s="101">
        <v>0</v>
      </c>
      <c r="I301" s="101">
        <v>0</v>
      </c>
      <c r="J301" s="101">
        <v>6.5134537142271878</v>
      </c>
      <c r="K301" s="101">
        <v>0.92002690122237007</v>
      </c>
      <c r="L301" s="101">
        <v>0</v>
      </c>
      <c r="M301" s="101">
        <v>7.0280675587854429</v>
      </c>
      <c r="N301" s="101">
        <v>5.9724491789023055</v>
      </c>
      <c r="O301" s="101">
        <v>1.1070874499264762</v>
      </c>
      <c r="P301" s="101">
        <v>0</v>
      </c>
      <c r="Q301" s="101">
        <v>0</v>
      </c>
      <c r="R301" s="101">
        <v>0.36662022489954693</v>
      </c>
      <c r="S301" s="101">
        <v>0.97857083762685981</v>
      </c>
      <c r="T301" s="101">
        <v>2.9325683552170729</v>
      </c>
      <c r="U301" s="101">
        <v>1.2559219650957401</v>
      </c>
      <c r="V301" s="101">
        <v>1.4459401204185887</v>
      </c>
      <c r="W301" s="101">
        <v>0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0.2298936674580345</v>
      </c>
      <c r="D302" s="104">
        <v>0.35932348053297902</v>
      </c>
      <c r="E302" s="104">
        <v>0.63716761528846422</v>
      </c>
      <c r="F302" s="104">
        <v>1.0043593874585011</v>
      </c>
      <c r="G302" s="104">
        <v>0</v>
      </c>
      <c r="H302" s="104">
        <v>0</v>
      </c>
      <c r="I302" s="104">
        <v>0</v>
      </c>
      <c r="J302" s="104">
        <v>1.8634996258851753</v>
      </c>
      <c r="K302" s="104">
        <v>0.23432511165778624</v>
      </c>
      <c r="L302" s="104">
        <v>0</v>
      </c>
      <c r="M302" s="104">
        <v>0.62525709790570916</v>
      </c>
      <c r="N302" s="104">
        <v>1.179316120350705</v>
      </c>
      <c r="O302" s="104">
        <v>0.28699490527354798</v>
      </c>
      <c r="P302" s="104">
        <v>0</v>
      </c>
      <c r="Q302" s="104">
        <v>0</v>
      </c>
      <c r="R302" s="104">
        <v>0.18497726368151604</v>
      </c>
      <c r="S302" s="104">
        <v>0.48315558356988231</v>
      </c>
      <c r="T302" s="104">
        <v>1.087402909535454</v>
      </c>
      <c r="U302" s="104">
        <v>0.58325714479204571</v>
      </c>
      <c r="V302" s="104">
        <v>1.1533859174621188</v>
      </c>
      <c r="W302" s="104">
        <v>0</v>
      </c>
      <c r="X302" s="104">
        <v>1.7458502874202737</v>
      </c>
      <c r="Y302" s="104">
        <v>0.46912638384789335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5.158448560748493E-2</v>
      </c>
      <c r="D303" s="98">
        <v>9.2985031703743892E-2</v>
      </c>
      <c r="E303" s="98">
        <v>0.13959265499992046</v>
      </c>
      <c r="F303" s="98">
        <v>0.26798187744403151</v>
      </c>
      <c r="G303" s="98">
        <v>0</v>
      </c>
      <c r="H303" s="98">
        <v>0</v>
      </c>
      <c r="I303" s="98">
        <v>0</v>
      </c>
      <c r="J303" s="98">
        <v>0.47432897460578616</v>
      </c>
      <c r="K303" s="98">
        <v>4.7953681225514536E-2</v>
      </c>
      <c r="L303" s="98">
        <v>0</v>
      </c>
      <c r="M303" s="98">
        <v>0.14883604707547513</v>
      </c>
      <c r="N303" s="98">
        <v>0.20535620139121358</v>
      </c>
      <c r="O303" s="98">
        <v>4.6616930025914501E-2</v>
      </c>
      <c r="P303" s="98">
        <v>0</v>
      </c>
      <c r="Q303" s="98">
        <v>0</v>
      </c>
      <c r="R303" s="98">
        <v>3.0075749186419337E-2</v>
      </c>
      <c r="S303" s="98">
        <v>8.4980233330960692E-2</v>
      </c>
      <c r="T303" s="98">
        <v>0.17280704422517096</v>
      </c>
      <c r="U303" s="98">
        <v>0.10883051541289875</v>
      </c>
      <c r="V303" s="98">
        <v>0.23657631891878575</v>
      </c>
      <c r="W303" s="98">
        <v>0</v>
      </c>
      <c r="X303" s="98">
        <v>2.0533249757383829E-2</v>
      </c>
      <c r="Y303" s="98">
        <v>9.775656710689988E-2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0.17830918185054956</v>
      </c>
      <c r="D304" s="98">
        <v>0.26633844882923513</v>
      </c>
      <c r="E304" s="98">
        <v>0.4975749602885437</v>
      </c>
      <c r="F304" s="98">
        <v>0.73637751001446949</v>
      </c>
      <c r="G304" s="98">
        <v>0</v>
      </c>
      <c r="H304" s="98">
        <v>0</v>
      </c>
      <c r="I304" s="98">
        <v>0</v>
      </c>
      <c r="J304" s="98">
        <v>1.3891706512793891</v>
      </c>
      <c r="K304" s="98">
        <v>0.18637143043227172</v>
      </c>
      <c r="L304" s="98">
        <v>0</v>
      </c>
      <c r="M304" s="98">
        <v>0.47642105083023401</v>
      </c>
      <c r="N304" s="98">
        <v>0.9739599189594913</v>
      </c>
      <c r="O304" s="98">
        <v>0.24037797524763349</v>
      </c>
      <c r="P304" s="98">
        <v>0</v>
      </c>
      <c r="Q304" s="98">
        <v>0</v>
      </c>
      <c r="R304" s="98">
        <v>0.1549015144950967</v>
      </c>
      <c r="S304" s="98">
        <v>0.39817535023892164</v>
      </c>
      <c r="T304" s="98">
        <v>0.91459586531028314</v>
      </c>
      <c r="U304" s="98">
        <v>0.47442662937914692</v>
      </c>
      <c r="V304" s="98">
        <v>0.9168095985433331</v>
      </c>
      <c r="W304" s="98">
        <v>0</v>
      </c>
      <c r="X304" s="98">
        <v>1.7253170376628899</v>
      </c>
      <c r="Y304" s="98">
        <v>0.37136981674099345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31.276420074421043</v>
      </c>
      <c r="D305" s="122">
        <v>28.075870093232687</v>
      </c>
      <c r="E305" s="122">
        <v>35.241680246066984</v>
      </c>
      <c r="F305" s="122">
        <v>41.838628795783492</v>
      </c>
      <c r="G305" s="122">
        <v>33.195125268286894</v>
      </c>
      <c r="H305" s="122">
        <v>19.068760834012735</v>
      </c>
      <c r="I305" s="122">
        <v>18.633740843613033</v>
      </c>
      <c r="J305" s="122">
        <v>38.055783034391133</v>
      </c>
      <c r="K305" s="122">
        <v>39.826610193438633</v>
      </c>
      <c r="L305" s="122">
        <v>32.041824827941028</v>
      </c>
      <c r="M305" s="122">
        <v>38.893490216098797</v>
      </c>
      <c r="N305" s="122">
        <v>31.112684020266354</v>
      </c>
      <c r="O305" s="122">
        <v>27.225283374997691</v>
      </c>
      <c r="P305" s="122">
        <v>20.410881045345544</v>
      </c>
      <c r="Q305" s="122">
        <v>17.551598651309359</v>
      </c>
      <c r="R305" s="122">
        <v>21.085461164942576</v>
      </c>
      <c r="S305" s="122">
        <v>21.561510925191204</v>
      </c>
      <c r="T305" s="122">
        <v>23.870828983251528</v>
      </c>
      <c r="U305" s="122">
        <v>27.361672123214298</v>
      </c>
      <c r="V305" s="122">
        <v>20.49675829562657</v>
      </c>
      <c r="W305" s="122">
        <v>13.918457236438371</v>
      </c>
      <c r="X305" s="122">
        <v>24.81530726245164</v>
      </c>
      <c r="Y305" s="122">
        <v>14.324826337837424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27.944095045715244</v>
      </c>
      <c r="D306" s="98">
        <v>24.219484460322199</v>
      </c>
      <c r="E306" s="98">
        <v>28.22167475914949</v>
      </c>
      <c r="F306" s="98">
        <v>29.507365843041725</v>
      </c>
      <c r="G306" s="98">
        <v>30.050037788821431</v>
      </c>
      <c r="H306" s="98">
        <v>16.574248528645338</v>
      </c>
      <c r="I306" s="98">
        <v>15.534038137104375</v>
      </c>
      <c r="J306" s="98">
        <v>29.610115013634033</v>
      </c>
      <c r="K306" s="98">
        <v>38.539318602463233</v>
      </c>
      <c r="L306" s="98">
        <v>26.925539697777896</v>
      </c>
      <c r="M306" s="98">
        <v>37.507503717853538</v>
      </c>
      <c r="N306" s="98">
        <v>28.914180412636515</v>
      </c>
      <c r="O306" s="98">
        <v>25.27795290188223</v>
      </c>
      <c r="P306" s="98">
        <v>19.736055991988362</v>
      </c>
      <c r="Q306" s="98">
        <v>15.397047921114607</v>
      </c>
      <c r="R306" s="98">
        <v>21.002637255245403</v>
      </c>
      <c r="S306" s="98">
        <v>21.379317769622652</v>
      </c>
      <c r="T306" s="98">
        <v>22.983698972332473</v>
      </c>
      <c r="U306" s="98">
        <v>27.187157909736317</v>
      </c>
      <c r="V306" s="98">
        <v>19.554148670909747</v>
      </c>
      <c r="W306" s="98">
        <v>12.609482423667021</v>
      </c>
      <c r="X306" s="98">
        <v>21.869776978485941</v>
      </c>
      <c r="Y306" s="98">
        <v>11.447346611981011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3.3323250287058008</v>
      </c>
      <c r="D307" s="33">
        <v>3.856385632910488</v>
      </c>
      <c r="E307" s="33">
        <v>7.0200054869174959</v>
      </c>
      <c r="F307" s="33">
        <v>12.331262952741771</v>
      </c>
      <c r="G307" s="33">
        <v>3.1450874794654649</v>
      </c>
      <c r="H307" s="33">
        <v>2.4945123053673983</v>
      </c>
      <c r="I307" s="33">
        <v>3.0997027065086584</v>
      </c>
      <c r="J307" s="33">
        <v>8.4456680207571022</v>
      </c>
      <c r="K307" s="33">
        <v>1.2872915909753992</v>
      </c>
      <c r="L307" s="33">
        <v>5.1162851301631278</v>
      </c>
      <c r="M307" s="33">
        <v>1.3859864982452612</v>
      </c>
      <c r="N307" s="33">
        <v>2.1985036076298381</v>
      </c>
      <c r="O307" s="33">
        <v>1.9473304731154601</v>
      </c>
      <c r="P307" s="33">
        <v>0.67482505335718157</v>
      </c>
      <c r="Q307" s="33">
        <v>2.1545507301947522</v>
      </c>
      <c r="R307" s="33">
        <v>8.2823909697171599E-2</v>
      </c>
      <c r="S307" s="33">
        <v>0.18219315556855104</v>
      </c>
      <c r="T307" s="33">
        <v>0.88713001091905441</v>
      </c>
      <c r="U307" s="33">
        <v>0.17451421347797966</v>
      </c>
      <c r="V307" s="33">
        <v>0.94260962471682153</v>
      </c>
      <c r="W307" s="33">
        <v>1.3089748127713492</v>
      </c>
      <c r="X307" s="33">
        <v>2.9455302839657005</v>
      </c>
      <c r="Y307" s="33">
        <v>2.8774797258564124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219.65027385660701</v>
      </c>
      <c r="D309" s="117">
        <f t="shared" si="136"/>
        <v>197.95300086757811</v>
      </c>
      <c r="E309" s="117">
        <f t="shared" si="136"/>
        <v>315.67900858405369</v>
      </c>
      <c r="F309" s="117">
        <f t="shared" si="136"/>
        <v>337.71389544929553</v>
      </c>
      <c r="G309" s="117">
        <f t="shared" si="136"/>
        <v>271.88848737789579</v>
      </c>
      <c r="H309" s="117">
        <f t="shared" si="136"/>
        <v>152.58337329724242</v>
      </c>
      <c r="I309" s="117">
        <f t="shared" si="136"/>
        <v>168.97487884525052</v>
      </c>
      <c r="J309" s="117">
        <f t="shared" si="136"/>
        <v>395.52937916466681</v>
      </c>
      <c r="K309" s="117">
        <f t="shared" si="136"/>
        <v>391.88541317588033</v>
      </c>
      <c r="L309" s="117">
        <f t="shared" si="136"/>
        <v>341.4919634844307</v>
      </c>
      <c r="M309" s="117">
        <f t="shared" si="136"/>
        <v>368.52815542411048</v>
      </c>
      <c r="N309" s="117">
        <f t="shared" si="136"/>
        <v>387.0841215704541</v>
      </c>
      <c r="O309" s="117">
        <f t="shared" si="136"/>
        <v>300.55030240128337</v>
      </c>
      <c r="P309" s="117">
        <f t="shared" si="136"/>
        <v>199.28133347856121</v>
      </c>
      <c r="Q309" s="117">
        <f t="shared" si="136"/>
        <v>185.37114372696976</v>
      </c>
      <c r="R309" s="117">
        <f t="shared" ref="R309:V309" si="137">R310+R313+R315+R324</f>
        <v>212.4261761174389</v>
      </c>
      <c r="S309" s="117">
        <f t="shared" si="137"/>
        <v>195.56092812962987</v>
      </c>
      <c r="T309" s="117">
        <f t="shared" si="137"/>
        <v>215.11272305715704</v>
      </c>
      <c r="U309" s="117">
        <f t="shared" si="137"/>
        <v>224.02734842480788</v>
      </c>
      <c r="V309" s="117">
        <f t="shared" si="137"/>
        <v>149.31640871201671</v>
      </c>
      <c r="W309" s="117">
        <f t="shared" ref="W309:Y309" si="138">W310+W313+W315+W324</f>
        <v>108.30547643831569</v>
      </c>
      <c r="X309" s="117">
        <f t="shared" si="138"/>
        <v>198.14900109192922</v>
      </c>
      <c r="Y309" s="117">
        <f t="shared" si="138"/>
        <v>97.499174347472362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155.50314888797504</v>
      </c>
      <c r="D310" s="122">
        <f t="shared" si="139"/>
        <v>134.27435761484344</v>
      </c>
      <c r="E310" s="122">
        <f t="shared" si="139"/>
        <v>203.12213514553952</v>
      </c>
      <c r="F310" s="122">
        <f t="shared" si="139"/>
        <v>247.84174474965295</v>
      </c>
      <c r="G310" s="122">
        <f t="shared" si="139"/>
        <v>203.07022898296975</v>
      </c>
      <c r="H310" s="122">
        <f t="shared" si="139"/>
        <v>110.41784401664495</v>
      </c>
      <c r="I310" s="122">
        <f t="shared" si="139"/>
        <v>123.46230757618295</v>
      </c>
      <c r="J310" s="122">
        <f t="shared" si="139"/>
        <v>290.93519209520838</v>
      </c>
      <c r="K310" s="122">
        <f t="shared" si="139"/>
        <v>293.28272934184088</v>
      </c>
      <c r="L310" s="122">
        <f t="shared" si="139"/>
        <v>263.5890633555473</v>
      </c>
      <c r="M310" s="122">
        <f t="shared" si="139"/>
        <v>278.32156304507811</v>
      </c>
      <c r="N310" s="122">
        <f t="shared" si="139"/>
        <v>285.69212130165778</v>
      </c>
      <c r="O310" s="122">
        <f t="shared" si="139"/>
        <v>226.04150504320995</v>
      </c>
      <c r="P310" s="122">
        <f t="shared" si="139"/>
        <v>149.5953759845352</v>
      </c>
      <c r="Q310" s="122">
        <f t="shared" si="139"/>
        <v>141.79705893315369</v>
      </c>
      <c r="R310" s="122">
        <f t="shared" ref="R310:V310" si="140">SUM(R311:R312)</f>
        <v>156.85129665418114</v>
      </c>
      <c r="S310" s="122">
        <f t="shared" si="140"/>
        <v>140.39392157989792</v>
      </c>
      <c r="T310" s="122">
        <f t="shared" si="140"/>
        <v>146.91452590457115</v>
      </c>
      <c r="U310" s="122">
        <f t="shared" si="140"/>
        <v>153.91265141060606</v>
      </c>
      <c r="V310" s="122">
        <f t="shared" si="140"/>
        <v>103.52375547265277</v>
      </c>
      <c r="W310" s="122">
        <f t="shared" ref="W310:Y310" si="141">SUM(W311:W312)</f>
        <v>81.217375472113645</v>
      </c>
      <c r="X310" s="122">
        <f t="shared" si="141"/>
        <v>145.82920342585783</v>
      </c>
      <c r="Y310" s="122">
        <f t="shared" si="141"/>
        <v>68.842888782218267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151.69432654540512</v>
      </c>
      <c r="D311" s="98">
        <v>131.02481741525804</v>
      </c>
      <c r="E311" s="98">
        <v>198.67987616698963</v>
      </c>
      <c r="F311" s="98">
        <v>242.10787308968727</v>
      </c>
      <c r="G311" s="98">
        <v>198.43651825884001</v>
      </c>
      <c r="H311" s="98">
        <v>107.97389067725349</v>
      </c>
      <c r="I311" s="98">
        <v>120.82037729958465</v>
      </c>
      <c r="J311" s="98">
        <v>284.98735417967686</v>
      </c>
      <c r="K311" s="98">
        <v>287.38525245011317</v>
      </c>
      <c r="L311" s="98">
        <v>258.12944727101802</v>
      </c>
      <c r="M311" s="98">
        <v>272.54662152454239</v>
      </c>
      <c r="N311" s="98">
        <v>280.168792228352</v>
      </c>
      <c r="O311" s="98">
        <v>221.40420496286819</v>
      </c>
      <c r="P311" s="98">
        <v>146.44747647684886</v>
      </c>
      <c r="Q311" s="98">
        <v>139.10667290419167</v>
      </c>
      <c r="R311" s="98">
        <v>153.88568519034985</v>
      </c>
      <c r="S311" s="98">
        <v>137.76000863776983</v>
      </c>
      <c r="T311" s="98">
        <v>144.18604890660876</v>
      </c>
      <c r="U311" s="98">
        <v>151.03683474243195</v>
      </c>
      <c r="V311" s="98">
        <v>101.59896064024457</v>
      </c>
      <c r="W311" s="98">
        <v>79.299184963040886</v>
      </c>
      <c r="X311" s="98">
        <v>142.26195382009553</v>
      </c>
      <c r="Y311" s="98">
        <v>67.238666378478527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3.808822342569913</v>
      </c>
      <c r="D312" s="98">
        <v>3.2495401995854012</v>
      </c>
      <c r="E312" s="98">
        <v>4.4422589785498801</v>
      </c>
      <c r="F312" s="98">
        <v>5.7338716599656756</v>
      </c>
      <c r="G312" s="98">
        <v>4.6337107241297408</v>
      </c>
      <c r="H312" s="98">
        <v>2.443953339391455</v>
      </c>
      <c r="I312" s="98">
        <v>2.6419302765982979</v>
      </c>
      <c r="J312" s="98">
        <v>5.9478379155315135</v>
      </c>
      <c r="K312" s="98">
        <v>5.8974768917276794</v>
      </c>
      <c r="L312" s="98">
        <v>5.4596160845292898</v>
      </c>
      <c r="M312" s="98">
        <v>5.7749415205357391</v>
      </c>
      <c r="N312" s="98">
        <v>5.5233290733058009</v>
      </c>
      <c r="O312" s="98">
        <v>4.6373000803417641</v>
      </c>
      <c r="P312" s="98">
        <v>3.1478995076863399</v>
      </c>
      <c r="Q312" s="98">
        <v>2.6903860289620218</v>
      </c>
      <c r="R312" s="98">
        <v>2.9656114638313018</v>
      </c>
      <c r="S312" s="98">
        <v>2.6339129421280889</v>
      </c>
      <c r="T312" s="98">
        <v>2.7284769979623849</v>
      </c>
      <c r="U312" s="98">
        <v>2.8758166681741235</v>
      </c>
      <c r="V312" s="98">
        <v>1.924794832408198</v>
      </c>
      <c r="W312" s="98">
        <v>1.9181905090727582</v>
      </c>
      <c r="X312" s="98">
        <v>3.5672496057622962</v>
      </c>
      <c r="Y312" s="98">
        <v>1.6042224037397448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6.2379851123044121</v>
      </c>
      <c r="D313" s="122">
        <f t="shared" si="142"/>
        <v>11.291833981059215</v>
      </c>
      <c r="E313" s="122">
        <f t="shared" si="142"/>
        <v>45.149304259149496</v>
      </c>
      <c r="F313" s="122">
        <f t="shared" si="142"/>
        <v>10.811724838097511</v>
      </c>
      <c r="G313" s="122">
        <f t="shared" si="142"/>
        <v>8.0849977434440881</v>
      </c>
      <c r="H313" s="122">
        <f t="shared" si="142"/>
        <v>6.9402280829004876</v>
      </c>
      <c r="I313" s="122">
        <f t="shared" si="142"/>
        <v>8.8593587093218584</v>
      </c>
      <c r="J313" s="122">
        <f t="shared" si="142"/>
        <v>28.065216338040457</v>
      </c>
      <c r="K313" s="122">
        <f t="shared" si="142"/>
        <v>21.440252561168421</v>
      </c>
      <c r="L313" s="122">
        <f t="shared" si="142"/>
        <v>8.1162023023752532</v>
      </c>
      <c r="M313" s="122">
        <f t="shared" si="142"/>
        <v>10.431591916096483</v>
      </c>
      <c r="N313" s="122">
        <f t="shared" si="142"/>
        <v>25.647150371614472</v>
      </c>
      <c r="O313" s="122">
        <f t="shared" si="142"/>
        <v>14.139041061857881</v>
      </c>
      <c r="P313" s="122">
        <f t="shared" si="142"/>
        <v>2.4827182493228679</v>
      </c>
      <c r="Q313" s="122">
        <f t="shared" si="142"/>
        <v>3.8825677447866198</v>
      </c>
      <c r="R313" s="122">
        <f t="shared" si="142"/>
        <v>9.6584111775868653</v>
      </c>
      <c r="S313" s="122">
        <f t="shared" si="142"/>
        <v>12.287079472055133</v>
      </c>
      <c r="T313" s="122">
        <f t="shared" si="142"/>
        <v>19.563449655335333</v>
      </c>
      <c r="U313" s="122">
        <f t="shared" si="142"/>
        <v>16.186643991637162</v>
      </c>
      <c r="V313" s="122">
        <f t="shared" si="142"/>
        <v>6.4391563598124506</v>
      </c>
      <c r="W313" s="122">
        <f t="shared" si="142"/>
        <v>1.4183362871718921</v>
      </c>
      <c r="X313" s="122">
        <f t="shared" si="142"/>
        <v>7.8374323911311095</v>
      </c>
      <c r="Y313" s="122">
        <f t="shared" si="142"/>
        <v>2.1968960266251529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6.2379851123044121</v>
      </c>
      <c r="D314" s="98">
        <v>11.291833981059215</v>
      </c>
      <c r="E314" s="98">
        <v>45.149304259149496</v>
      </c>
      <c r="F314" s="98">
        <v>10.811724838097511</v>
      </c>
      <c r="G314" s="98">
        <v>8.0849977434440881</v>
      </c>
      <c r="H314" s="98">
        <v>6.9402280829004876</v>
      </c>
      <c r="I314" s="98">
        <v>8.8593587093218584</v>
      </c>
      <c r="J314" s="98">
        <v>28.065216338040457</v>
      </c>
      <c r="K314" s="98">
        <v>21.440252561168421</v>
      </c>
      <c r="L314" s="98">
        <v>8.1162023023752532</v>
      </c>
      <c r="M314" s="98">
        <v>10.431591916096483</v>
      </c>
      <c r="N314" s="98">
        <v>25.647150371614472</v>
      </c>
      <c r="O314" s="98">
        <v>14.139041061857881</v>
      </c>
      <c r="P314" s="98">
        <v>2.4827182493228679</v>
      </c>
      <c r="Q314" s="98">
        <v>3.8825677447866198</v>
      </c>
      <c r="R314" s="98">
        <v>9.6584111775868653</v>
      </c>
      <c r="S314" s="98">
        <v>12.287079472055133</v>
      </c>
      <c r="T314" s="98">
        <v>19.563449655335333</v>
      </c>
      <c r="U314" s="98">
        <v>16.186643991637162</v>
      </c>
      <c r="V314" s="98">
        <v>6.4391563598124506</v>
      </c>
      <c r="W314" s="98">
        <v>1.4183362871718921</v>
      </c>
      <c r="X314" s="98">
        <v>7.8374323911311095</v>
      </c>
      <c r="Y314" s="98">
        <v>2.1968960266251529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37.911825808817191</v>
      </c>
      <c r="D315" s="122">
        <v>34.2954147566982</v>
      </c>
      <c r="E315" s="122">
        <v>44.351658368095698</v>
      </c>
      <c r="F315" s="122">
        <v>51.052567030665749</v>
      </c>
      <c r="G315" s="122">
        <v>39.530365091558735</v>
      </c>
      <c r="H315" s="122">
        <v>22.931574531773208</v>
      </c>
      <c r="I315" s="122">
        <v>24.528531656725981</v>
      </c>
      <c r="J315" s="122">
        <v>51.413069626437633</v>
      </c>
      <c r="K315" s="122">
        <v>52.075344789626662</v>
      </c>
      <c r="L315" s="122">
        <v>48.930794840603006</v>
      </c>
      <c r="M315" s="122">
        <v>55.236489925285262</v>
      </c>
      <c r="N315" s="122">
        <v>55.925022863163946</v>
      </c>
      <c r="O315" s="122">
        <v>43.011537374584243</v>
      </c>
      <c r="P315" s="122">
        <v>34.319132087523784</v>
      </c>
      <c r="Q315" s="122">
        <v>28.302156316636449</v>
      </c>
      <c r="R315" s="122">
        <v>32.674663464263809</v>
      </c>
      <c r="S315" s="122">
        <v>29.274670723834927</v>
      </c>
      <c r="T315" s="122">
        <v>33.364013484302198</v>
      </c>
      <c r="U315" s="122">
        <v>36.556080581982599</v>
      </c>
      <c r="V315" s="122">
        <v>26.108569267674607</v>
      </c>
      <c r="W315" s="122">
        <v>16.489351464050088</v>
      </c>
      <c r="X315" s="122">
        <v>27.927872589327539</v>
      </c>
      <c r="Y315" s="122">
        <v>16.574793637500537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30.210678109937632</v>
      </c>
      <c r="D316" s="98">
        <v>22.903919001690394</v>
      </c>
      <c r="E316" s="98">
        <v>27.346985116533784</v>
      </c>
      <c r="F316" s="98">
        <v>21.910842603295244</v>
      </c>
      <c r="G316" s="98">
        <v>39.461514532524561</v>
      </c>
      <c r="H316" s="98">
        <v>22.897998155151022</v>
      </c>
      <c r="I316" s="98">
        <v>24.45903809106002</v>
      </c>
      <c r="J316" s="98">
        <v>45.273907527896803</v>
      </c>
      <c r="K316" s="98">
        <v>51.083313644722537</v>
      </c>
      <c r="L316" s="98">
        <v>48.599612798482532</v>
      </c>
      <c r="M316" s="98">
        <v>49.908358991838853</v>
      </c>
      <c r="N316" s="98">
        <v>50.502294601888806</v>
      </c>
      <c r="O316" s="98">
        <v>41.763219098343114</v>
      </c>
      <c r="P316" s="98">
        <v>34.04229914367555</v>
      </c>
      <c r="Q316" s="98">
        <v>28.119347285654641</v>
      </c>
      <c r="R316" s="98">
        <v>32.029702842163445</v>
      </c>
      <c r="S316" s="98">
        <v>27.963819082262972</v>
      </c>
      <c r="T316" s="98">
        <v>29.972748396773301</v>
      </c>
      <c r="U316" s="98">
        <v>34.830503070363072</v>
      </c>
      <c r="V316" s="98">
        <v>23.599911013937845</v>
      </c>
      <c r="W316" s="98">
        <v>15.319516325818642</v>
      </c>
      <c r="X316" s="98">
        <v>23.108405033407323</v>
      </c>
      <c r="Y316" s="98">
        <v>16.125214030090351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1.4536392650409468E-2</v>
      </c>
      <c r="D317" s="98">
        <v>7.3524407824646157E-3</v>
      </c>
      <c r="E317" s="98">
        <v>2.1105579125637135E-2</v>
      </c>
      <c r="F317" s="98">
        <v>1.2798920308308029E-3</v>
      </c>
      <c r="G317" s="98">
        <v>6.8850559034172476E-2</v>
      </c>
      <c r="H317" s="98">
        <v>3.3576376622184177E-2</v>
      </c>
      <c r="I317" s="98">
        <v>6.9493565665960863E-2</v>
      </c>
      <c r="J317" s="98">
        <v>9.6955963150930899E-2</v>
      </c>
      <c r="K317" s="98">
        <v>0.1591044022864688</v>
      </c>
      <c r="L317" s="98">
        <v>0.33118204212047719</v>
      </c>
      <c r="M317" s="98">
        <v>8.6150178366060128E-3</v>
      </c>
      <c r="N317" s="98">
        <v>0.23399308792110898</v>
      </c>
      <c r="O317" s="98">
        <v>0.20776388120571146</v>
      </c>
      <c r="P317" s="98">
        <v>0.27683294384823665</v>
      </c>
      <c r="Q317" s="98">
        <v>0.18280903098180856</v>
      </c>
      <c r="R317" s="98">
        <v>0.19966920540021829</v>
      </c>
      <c r="S317" s="98">
        <v>0.12425252106321051</v>
      </c>
      <c r="T317" s="98">
        <v>0.14598647649388058</v>
      </c>
      <c r="U317" s="98">
        <v>0.21425090670038899</v>
      </c>
      <c r="V317" s="98">
        <v>0.29824855195291244</v>
      </c>
      <c r="W317" s="98">
        <v>1.1698351382314485</v>
      </c>
      <c r="X317" s="98">
        <v>3.0779499909414412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2.3201133071020868E-3</v>
      </c>
      <c r="D318" s="101">
        <v>1.3717383978476448E-3</v>
      </c>
      <c r="E318" s="101">
        <v>3.2948975143767155E-3</v>
      </c>
      <c r="F318" s="101">
        <v>2.4758451844951755E-4</v>
      </c>
      <c r="G318" s="101">
        <v>1.1144336555715284E-2</v>
      </c>
      <c r="H318" s="101">
        <v>5.3034319910521717E-3</v>
      </c>
      <c r="I318" s="101">
        <v>1.0170432964808964E-2</v>
      </c>
      <c r="J318" s="101">
        <v>1.7823554497125086E-2</v>
      </c>
      <c r="K318" s="101">
        <v>2.3232936552891718E-2</v>
      </c>
      <c r="L318" s="101">
        <v>4.6578348868178382E-2</v>
      </c>
      <c r="M318" s="101">
        <v>1.4944584167369442E-3</v>
      </c>
      <c r="N318" s="101">
        <v>2.9625803866030458E-2</v>
      </c>
      <c r="O318" s="101">
        <v>2.4889616353009316E-2</v>
      </c>
      <c r="P318" s="101">
        <v>5.565882978866362E-2</v>
      </c>
      <c r="Q318" s="101">
        <v>2.3850712439411677E-2</v>
      </c>
      <c r="R318" s="101">
        <v>2.5016299224778275E-2</v>
      </c>
      <c r="S318" s="101">
        <v>1.6964060129004754E-2</v>
      </c>
      <c r="T318" s="101">
        <v>1.8326675161629127E-2</v>
      </c>
      <c r="U318" s="101">
        <v>3.1605372767700646E-2</v>
      </c>
      <c r="V318" s="101">
        <v>4.8782306444394456E-2</v>
      </c>
      <c r="W318" s="101">
        <v>0.2577154758805254</v>
      </c>
      <c r="X318" s="101">
        <v>0.33084755042162928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1.2216279343307381E-2</v>
      </c>
      <c r="D319" s="104">
        <v>5.9807023846169712E-3</v>
      </c>
      <c r="E319" s="104">
        <v>1.7810681611260419E-2</v>
      </c>
      <c r="F319" s="104">
        <v>1.0323075123812853E-3</v>
      </c>
      <c r="G319" s="104">
        <v>5.7706222478457192E-2</v>
      </c>
      <c r="H319" s="104">
        <v>2.8272944631132006E-2</v>
      </c>
      <c r="I319" s="104">
        <v>5.9323132701151894E-2</v>
      </c>
      <c r="J319" s="104">
        <v>7.9132408653805816E-2</v>
      </c>
      <c r="K319" s="104">
        <v>0.13587146573357708</v>
      </c>
      <c r="L319" s="104">
        <v>0.28460369325229878</v>
      </c>
      <c r="M319" s="104">
        <v>7.1205594198690695E-3</v>
      </c>
      <c r="N319" s="104">
        <v>0.20436728405507854</v>
      </c>
      <c r="O319" s="104">
        <v>0.18287426485270214</v>
      </c>
      <c r="P319" s="104">
        <v>0.22117411405957305</v>
      </c>
      <c r="Q319" s="104">
        <v>0.15895831854239689</v>
      </c>
      <c r="R319" s="104">
        <v>0.17465290617544002</v>
      </c>
      <c r="S319" s="104">
        <v>0.10728846093420576</v>
      </c>
      <c r="T319" s="104">
        <v>0.12765980133225147</v>
      </c>
      <c r="U319" s="104">
        <v>0.18264553393268834</v>
      </c>
      <c r="V319" s="104">
        <v>0.24946624550851798</v>
      </c>
      <c r="W319" s="104">
        <v>0.91211966235092301</v>
      </c>
      <c r="X319" s="104">
        <v>2.7471024405198117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7.4744618363293078</v>
      </c>
      <c r="D320" s="101">
        <v>11.056698463085031</v>
      </c>
      <c r="E320" s="101">
        <v>16.394082167957091</v>
      </c>
      <c r="F320" s="101">
        <v>28.227281912930028</v>
      </c>
      <c r="G320" s="101">
        <v>0</v>
      </c>
      <c r="H320" s="101">
        <v>0</v>
      </c>
      <c r="I320" s="101">
        <v>0</v>
      </c>
      <c r="J320" s="101">
        <v>4.3371885769779306</v>
      </c>
      <c r="K320" s="101">
        <v>0.61452501333704312</v>
      </c>
      <c r="L320" s="101">
        <v>0</v>
      </c>
      <c r="M320" s="101">
        <v>4.7426578051684176</v>
      </c>
      <c r="N320" s="101">
        <v>4.0746720652068289</v>
      </c>
      <c r="O320" s="101">
        <v>0.76784424803059759</v>
      </c>
      <c r="P320" s="101">
        <v>0</v>
      </c>
      <c r="Q320" s="101">
        <v>0</v>
      </c>
      <c r="R320" s="101">
        <v>0.26837381322126014</v>
      </c>
      <c r="S320" s="101">
        <v>0.72542685569677445</v>
      </c>
      <c r="T320" s="101">
        <v>2.2009855772639932</v>
      </c>
      <c r="U320" s="101">
        <v>0.95421365667902647</v>
      </c>
      <c r="V320" s="101">
        <v>1.1117087746196046</v>
      </c>
      <c r="W320" s="101">
        <v>0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0.21214946989984165</v>
      </c>
      <c r="D321" s="104">
        <v>0.32744485114030886</v>
      </c>
      <c r="E321" s="104">
        <v>0.58948550447918202</v>
      </c>
      <c r="F321" s="104">
        <v>0.9131626224096494</v>
      </c>
      <c r="G321" s="104">
        <v>0</v>
      </c>
      <c r="H321" s="104">
        <v>0</v>
      </c>
      <c r="I321" s="104">
        <v>0</v>
      </c>
      <c r="J321" s="104">
        <v>1.7050175584119689</v>
      </c>
      <c r="K321" s="104">
        <v>0.21840172928061707</v>
      </c>
      <c r="L321" s="104">
        <v>0</v>
      </c>
      <c r="M321" s="104">
        <v>0.57685811044138302</v>
      </c>
      <c r="N321" s="104">
        <v>1.1140631081472068</v>
      </c>
      <c r="O321" s="104">
        <v>0.27271014700481533</v>
      </c>
      <c r="P321" s="104">
        <v>0</v>
      </c>
      <c r="Q321" s="104">
        <v>0</v>
      </c>
      <c r="R321" s="104">
        <v>0.17691760347888683</v>
      </c>
      <c r="S321" s="104">
        <v>0.46117226481197143</v>
      </c>
      <c r="T321" s="104">
        <v>1.0442930337710226</v>
      </c>
      <c r="U321" s="104">
        <v>0.55711294824011925</v>
      </c>
      <c r="V321" s="104">
        <v>1.0987009271642463</v>
      </c>
      <c r="W321" s="104">
        <v>0</v>
      </c>
      <c r="X321" s="104">
        <v>1.7415175649787746</v>
      </c>
      <c r="Y321" s="104">
        <v>0.44957960741018455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3.3840288049292101E-2</v>
      </c>
      <c r="D322" s="98">
        <v>6.1106402311073733E-2</v>
      </c>
      <c r="E322" s="98">
        <v>9.1910544190638363E-2</v>
      </c>
      <c r="F322" s="98">
        <v>0.17678511239517986</v>
      </c>
      <c r="G322" s="98">
        <v>0</v>
      </c>
      <c r="H322" s="98">
        <v>0</v>
      </c>
      <c r="I322" s="98">
        <v>0</v>
      </c>
      <c r="J322" s="98">
        <v>0.31584690713257968</v>
      </c>
      <c r="K322" s="98">
        <v>3.2030298848345365E-2</v>
      </c>
      <c r="L322" s="98">
        <v>0</v>
      </c>
      <c r="M322" s="98">
        <v>0.10043705961114903</v>
      </c>
      <c r="N322" s="98">
        <v>0.14010318918771547</v>
      </c>
      <c r="O322" s="98">
        <v>3.2332171757181866E-2</v>
      </c>
      <c r="P322" s="98">
        <v>0</v>
      </c>
      <c r="Q322" s="98">
        <v>0</v>
      </c>
      <c r="R322" s="98">
        <v>2.2016088983790112E-2</v>
      </c>
      <c r="S322" s="98">
        <v>6.2996914573049775E-2</v>
      </c>
      <c r="T322" s="98">
        <v>0.12969716846073945</v>
      </c>
      <c r="U322" s="98">
        <v>8.2686318860972288E-2</v>
      </c>
      <c r="V322" s="98">
        <v>0.18189132862091306</v>
      </c>
      <c r="W322" s="98">
        <v>0</v>
      </c>
      <c r="X322" s="98">
        <v>1.6200527315884724E-2</v>
      </c>
      <c r="Y322" s="98">
        <v>7.8209790669191093E-2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0.17830918185054956</v>
      </c>
      <c r="D323" s="98">
        <v>0.26633844882923513</v>
      </c>
      <c r="E323" s="98">
        <v>0.4975749602885437</v>
      </c>
      <c r="F323" s="98">
        <v>0.73637751001446949</v>
      </c>
      <c r="G323" s="98">
        <v>0</v>
      </c>
      <c r="H323" s="98">
        <v>0</v>
      </c>
      <c r="I323" s="98">
        <v>0</v>
      </c>
      <c r="J323" s="98">
        <v>1.3891706512793891</v>
      </c>
      <c r="K323" s="98">
        <v>0.18637143043227172</v>
      </c>
      <c r="L323" s="98">
        <v>0</v>
      </c>
      <c r="M323" s="98">
        <v>0.47642105083023401</v>
      </c>
      <c r="N323" s="98">
        <v>0.9739599189594913</v>
      </c>
      <c r="O323" s="98">
        <v>0.24037797524763349</v>
      </c>
      <c r="P323" s="98">
        <v>0</v>
      </c>
      <c r="Q323" s="98">
        <v>0</v>
      </c>
      <c r="R323" s="98">
        <v>0.1549015144950967</v>
      </c>
      <c r="S323" s="98">
        <v>0.39817535023892164</v>
      </c>
      <c r="T323" s="98">
        <v>0.91459586531028314</v>
      </c>
      <c r="U323" s="98">
        <v>0.47442662937914692</v>
      </c>
      <c r="V323" s="98">
        <v>0.9168095985433331</v>
      </c>
      <c r="W323" s="98">
        <v>0</v>
      </c>
      <c r="X323" s="98">
        <v>1.7253170376628899</v>
      </c>
      <c r="Y323" s="98">
        <v>0.37136981674099345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19.997314047510365</v>
      </c>
      <c r="D324" s="122">
        <v>18.091394514977246</v>
      </c>
      <c r="E324" s="122">
        <v>23.055910811268951</v>
      </c>
      <c r="F324" s="122">
        <v>28.007858830879364</v>
      </c>
      <c r="G324" s="122">
        <v>21.202895559923213</v>
      </c>
      <c r="H324" s="122">
        <v>12.293726665923757</v>
      </c>
      <c r="I324" s="122">
        <v>12.124680903019712</v>
      </c>
      <c r="J324" s="122">
        <v>25.115901104980374</v>
      </c>
      <c r="K324" s="122">
        <v>25.087086483244306</v>
      </c>
      <c r="L324" s="122">
        <v>20.855902985905146</v>
      </c>
      <c r="M324" s="122">
        <v>24.538510537650648</v>
      </c>
      <c r="N324" s="122">
        <v>19.819827034017944</v>
      </c>
      <c r="O324" s="122">
        <v>17.358218921631327</v>
      </c>
      <c r="P324" s="122">
        <v>12.884107157179381</v>
      </c>
      <c r="Q324" s="122">
        <v>11.389360732392994</v>
      </c>
      <c r="R324" s="122">
        <v>13.241804821407115</v>
      </c>
      <c r="S324" s="122">
        <v>13.605256353841909</v>
      </c>
      <c r="T324" s="122">
        <v>15.27073401294833</v>
      </c>
      <c r="U324" s="122">
        <v>17.371972440582052</v>
      </c>
      <c r="V324" s="122">
        <v>13.244927611876905</v>
      </c>
      <c r="W324" s="122">
        <v>9.1804132149800637</v>
      </c>
      <c r="X324" s="122">
        <v>16.55449268561275</v>
      </c>
      <c r="Y324" s="122">
        <v>9.8845959011284066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17.414878826613684</v>
      </c>
      <c r="D325" s="98">
        <v>15.098194870086912</v>
      </c>
      <c r="E325" s="98">
        <v>17.598376804631616</v>
      </c>
      <c r="F325" s="98">
        <v>18.405597972874656</v>
      </c>
      <c r="G325" s="98">
        <v>18.749692326462675</v>
      </c>
      <c r="H325" s="98">
        <v>10.344573113139518</v>
      </c>
      <c r="I325" s="98">
        <v>9.6982342676067077</v>
      </c>
      <c r="J325" s="98">
        <v>18.49174760798121</v>
      </c>
      <c r="K325" s="98">
        <v>24.075285406929336</v>
      </c>
      <c r="L325" s="98">
        <v>16.825244020196745</v>
      </c>
      <c r="M325" s="98">
        <v>23.443015218281989</v>
      </c>
      <c r="N325" s="98">
        <v>18.074286435089306</v>
      </c>
      <c r="O325" s="98">
        <v>15.802471746057517</v>
      </c>
      <c r="P325" s="98">
        <v>12.340567587588019</v>
      </c>
      <c r="Q325" s="98">
        <v>9.6357393030676057</v>
      </c>
      <c r="R325" s="98">
        <v>13.173439427814607</v>
      </c>
      <c r="S325" s="98">
        <v>13.452243194158616</v>
      </c>
      <c r="T325" s="98">
        <v>14.511924572785269</v>
      </c>
      <c r="U325" s="98">
        <v>17.220114001114371</v>
      </c>
      <c r="V325" s="98">
        <v>12.413051937492211</v>
      </c>
      <c r="W325" s="98">
        <v>8.0131102316765137</v>
      </c>
      <c r="X325" s="98">
        <v>13.906658398406901</v>
      </c>
      <c r="Y325" s="98">
        <v>7.2796535921035854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2.582435220896679</v>
      </c>
      <c r="D326" s="33">
        <v>2.9931996448903351</v>
      </c>
      <c r="E326" s="33">
        <v>5.4575340066373359</v>
      </c>
      <c r="F326" s="33">
        <v>9.6022608580047084</v>
      </c>
      <c r="G326" s="33">
        <v>2.4532032334605369</v>
      </c>
      <c r="H326" s="33">
        <v>1.9491535527842381</v>
      </c>
      <c r="I326" s="33">
        <v>2.4264466354130043</v>
      </c>
      <c r="J326" s="33">
        <v>6.6241534969991651</v>
      </c>
      <c r="K326" s="33">
        <v>1.0118010763149703</v>
      </c>
      <c r="L326" s="33">
        <v>4.0306589657084011</v>
      </c>
      <c r="M326" s="33">
        <v>1.0954953193686592</v>
      </c>
      <c r="N326" s="33">
        <v>1.7455405989286397</v>
      </c>
      <c r="O326" s="33">
        <v>1.5557471755738097</v>
      </c>
      <c r="P326" s="33">
        <v>0.54353956959136096</v>
      </c>
      <c r="Q326" s="33">
        <v>1.7536214293253884</v>
      </c>
      <c r="R326" s="33">
        <v>6.8365393592507817E-2</v>
      </c>
      <c r="S326" s="33">
        <v>0.15301315968329382</v>
      </c>
      <c r="T326" s="33">
        <v>0.7588094401630614</v>
      </c>
      <c r="U326" s="33">
        <v>0.15185843946767902</v>
      </c>
      <c r="V326" s="33">
        <v>0.83187567438469345</v>
      </c>
      <c r="W326" s="33">
        <v>1.1673029833035506</v>
      </c>
      <c r="X326" s="33">
        <v>2.6478342872058493</v>
      </c>
      <c r="Y326" s="33">
        <v>2.6049423090248212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0.57252234742848396</v>
      </c>
      <c r="D328" s="119">
        <f t="shared" si="143"/>
        <v>0.59300292689748746</v>
      </c>
      <c r="E328" s="119">
        <f t="shared" si="143"/>
        <v>0.6413166412473138</v>
      </c>
      <c r="F328" s="119">
        <f t="shared" si="143"/>
        <v>0.59244523589182396</v>
      </c>
      <c r="G328" s="119">
        <f t="shared" si="143"/>
        <v>0.58908274350576306</v>
      </c>
      <c r="H328" s="119">
        <f t="shared" si="143"/>
        <v>0.60332021019213733</v>
      </c>
      <c r="I328" s="119">
        <f t="shared" si="143"/>
        <v>0.61243337296615574</v>
      </c>
      <c r="J328" s="119">
        <f t="shared" si="143"/>
        <v>0.62944688787415526</v>
      </c>
      <c r="K328" s="119">
        <f t="shared" si="143"/>
        <v>0.62547049146566747</v>
      </c>
      <c r="L328" s="119">
        <f t="shared" si="143"/>
        <v>0.61897093594282737</v>
      </c>
      <c r="M328" s="119">
        <f t="shared" si="143"/>
        <v>0.63556576663429909</v>
      </c>
      <c r="N328" s="119">
        <f t="shared" si="143"/>
        <v>0.68014271577540808</v>
      </c>
      <c r="O328" s="119">
        <f t="shared" si="143"/>
        <v>0.70117410858920748</v>
      </c>
      <c r="P328" s="119">
        <f t="shared" si="143"/>
        <v>0.71745928729726194</v>
      </c>
      <c r="Q328" s="119">
        <f t="shared" si="143"/>
        <v>0.75448688828691501</v>
      </c>
      <c r="R328" s="119">
        <f t="shared" ref="R328:V328" si="144">IF(R309=0,"",R309/R290)</f>
        <v>0.78422519824069181</v>
      </c>
      <c r="S328" s="119">
        <f t="shared" si="144"/>
        <v>0.80721946178637605</v>
      </c>
      <c r="T328" s="119">
        <f t="shared" si="144"/>
        <v>0.83780907642801794</v>
      </c>
      <c r="U328" s="119">
        <f t="shared" si="144"/>
        <v>0.83155807204322651</v>
      </c>
      <c r="V328" s="119">
        <f t="shared" si="144"/>
        <v>0.81928408042125833</v>
      </c>
      <c r="W328" s="119">
        <f t="shared" ref="W328:Y328" si="145">IF(W309=0,"",W309/W290)</f>
        <v>0.80876063675188581</v>
      </c>
      <c r="X328" s="119">
        <f t="shared" si="145"/>
        <v>0.83290657016947534</v>
      </c>
      <c r="Y328" s="119">
        <f t="shared" si="145"/>
        <v>0.82114746897475643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0.54377146376643337</v>
      </c>
      <c r="D329" s="124">
        <f t="shared" si="146"/>
        <v>0.54858299569821001</v>
      </c>
      <c r="E329" s="124">
        <f t="shared" si="146"/>
        <v>0.55318618835453415</v>
      </c>
      <c r="F329" s="124">
        <f t="shared" si="146"/>
        <v>0.55867936923482042</v>
      </c>
      <c r="G329" s="124">
        <f t="shared" si="146"/>
        <v>0.56404736103451147</v>
      </c>
      <c r="H329" s="124">
        <f t="shared" si="146"/>
        <v>0.56956034479060236</v>
      </c>
      <c r="I329" s="124">
        <f t="shared" si="146"/>
        <v>0.57536946997468497</v>
      </c>
      <c r="J329" s="124">
        <f t="shared" si="146"/>
        <v>0.58172698439359993</v>
      </c>
      <c r="K329" s="124">
        <f t="shared" si="146"/>
        <v>0.58908869843209311</v>
      </c>
      <c r="L329" s="124">
        <f t="shared" si="146"/>
        <v>0.59759196400209569</v>
      </c>
      <c r="M329" s="124">
        <f t="shared" si="146"/>
        <v>0.61305085616706079</v>
      </c>
      <c r="N329" s="124">
        <f t="shared" si="146"/>
        <v>0.63717223342915608</v>
      </c>
      <c r="O329" s="124">
        <f t="shared" si="146"/>
        <v>0.67216824636142058</v>
      </c>
      <c r="P329" s="124">
        <f t="shared" si="146"/>
        <v>0.71311306401746954</v>
      </c>
      <c r="Q329" s="124">
        <f t="shared" si="146"/>
        <v>0.74710068881892633</v>
      </c>
      <c r="R329" s="124">
        <f t="shared" ref="R329:V329" si="147">IF(R310=0,"",R310/R291)</f>
        <v>0.7645697148158459</v>
      </c>
      <c r="S329" s="124">
        <f t="shared" si="147"/>
        <v>0.77793087696798013</v>
      </c>
      <c r="T329" s="124">
        <f t="shared" si="147"/>
        <v>0.78879144125739387</v>
      </c>
      <c r="U329" s="124">
        <f t="shared" si="147"/>
        <v>0.79831340511798776</v>
      </c>
      <c r="V329" s="124">
        <f t="shared" si="147"/>
        <v>0.80695991436640568</v>
      </c>
      <c r="W329" s="124">
        <f t="shared" ref="W329:Y329" si="148">IF(W310=0,"",W310/W291)</f>
        <v>0.81426837665885876</v>
      </c>
      <c r="X329" s="124">
        <f t="shared" si="148"/>
        <v>0.81837158833911572</v>
      </c>
      <c r="Y329" s="124">
        <f t="shared" si="148"/>
        <v>0.82100169640717846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0.53761298324406182</v>
      </c>
      <c r="D330" s="111">
        <f t="shared" si="149"/>
        <v>0.54250929414508142</v>
      </c>
      <c r="E330" s="111">
        <f t="shared" si="149"/>
        <v>0.54771438190122601</v>
      </c>
      <c r="F330" s="111">
        <f t="shared" si="149"/>
        <v>0.55290053422335095</v>
      </c>
      <c r="G330" s="111">
        <f t="shared" si="149"/>
        <v>0.55836323828743784</v>
      </c>
      <c r="H330" s="111">
        <f t="shared" si="149"/>
        <v>0.56406474133882911</v>
      </c>
      <c r="I330" s="111">
        <f t="shared" si="149"/>
        <v>0.57007618496322299</v>
      </c>
      <c r="J330" s="111">
        <f t="shared" si="149"/>
        <v>0.57669269895019071</v>
      </c>
      <c r="K330" s="111">
        <f t="shared" si="149"/>
        <v>0.58416281911563384</v>
      </c>
      <c r="L330" s="111">
        <f t="shared" si="149"/>
        <v>0.59254865918429267</v>
      </c>
      <c r="M330" s="111">
        <f t="shared" si="149"/>
        <v>0.60806533091243264</v>
      </c>
      <c r="N330" s="111">
        <f t="shared" si="149"/>
        <v>0.63264697783423696</v>
      </c>
      <c r="O330" s="111">
        <f t="shared" si="149"/>
        <v>0.66758433208324408</v>
      </c>
      <c r="P330" s="111">
        <f t="shared" si="149"/>
        <v>0.7087424927028092</v>
      </c>
      <c r="Q330" s="111">
        <f t="shared" si="149"/>
        <v>0.74346426594125536</v>
      </c>
      <c r="R330" s="111">
        <f t="shared" ref="R330:V330" si="150">IF(R311=0,"",R311/R292)</f>
        <v>0.76111645330413102</v>
      </c>
      <c r="S330" s="111">
        <f t="shared" si="150"/>
        <v>0.77464185034673116</v>
      </c>
      <c r="T330" s="111">
        <f t="shared" si="150"/>
        <v>0.78565137765295812</v>
      </c>
      <c r="U330" s="111">
        <f t="shared" si="150"/>
        <v>0.79525943919136388</v>
      </c>
      <c r="V330" s="111">
        <f t="shared" si="150"/>
        <v>0.80401949510006743</v>
      </c>
      <c r="W330" s="111">
        <f t="shared" ref="W330:Y330" si="151">IF(W311=0,"",W311/W292)</f>
        <v>0.8106264629957397</v>
      </c>
      <c r="X330" s="111">
        <f t="shared" si="151"/>
        <v>0.81466131752627213</v>
      </c>
      <c r="Y330" s="111">
        <f t="shared" si="151"/>
        <v>0.81751039226695144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2.3995607234196634</v>
      </c>
      <c r="E332" s="124">
        <f t="shared" si="155"/>
        <v>2.4981653883196517</v>
      </c>
      <c r="F332" s="124">
        <f t="shared" si="155"/>
        <v>2.5975620023931123</v>
      </c>
      <c r="G332" s="124">
        <f t="shared" si="155"/>
        <v>2.6983264024937252</v>
      </c>
      <c r="H332" s="124">
        <f t="shared" si="155"/>
        <v>2.800368089171926</v>
      </c>
      <c r="I332" s="124">
        <f t="shared" si="155"/>
        <v>2.9038077687773862</v>
      </c>
      <c r="J332" s="124">
        <f t="shared" si="155"/>
        <v>3.0091864380942828</v>
      </c>
      <c r="K332" s="124">
        <f t="shared" si="155"/>
        <v>3.1169326116838962</v>
      </c>
      <c r="L332" s="124">
        <f t="shared" si="155"/>
        <v>3.2271031151889895</v>
      </c>
      <c r="M332" s="124">
        <f t="shared" si="155"/>
        <v>3.3533503915550162</v>
      </c>
      <c r="N332" s="124">
        <f t="shared" si="155"/>
        <v>3.4997272243072679</v>
      </c>
      <c r="O332" s="124">
        <f t="shared" si="155"/>
        <v>3.6659724916537266</v>
      </c>
      <c r="P332" s="124">
        <f t="shared" si="155"/>
        <v>3.8359072036490263</v>
      </c>
      <c r="Q332" s="124">
        <f t="shared" si="155"/>
        <v>3.9663294896328223</v>
      </c>
      <c r="R332" s="124">
        <f t="shared" ref="R332:V332" si="156">IF(R313=0,"",R313/R294)</f>
        <v>3.9945891452266613</v>
      </c>
      <c r="S332" s="124">
        <f t="shared" si="156"/>
        <v>3.9977291069593104</v>
      </c>
      <c r="T332" s="124">
        <f t="shared" si="156"/>
        <v>4.0012179533289203</v>
      </c>
      <c r="U332" s="124">
        <f t="shared" si="156"/>
        <v>4.0050944492951537</v>
      </c>
      <c r="V332" s="124">
        <f t="shared" si="156"/>
        <v>4.0161716779455272</v>
      </c>
      <c r="W332" s="124">
        <f t="shared" ref="W332:Y332" si="157">IF(W313=0,"",W313/W294)</f>
        <v>4.0525292903981009</v>
      </c>
      <c r="X332" s="124">
        <f t="shared" si="157"/>
        <v>4.0965738044797622</v>
      </c>
      <c r="Y332" s="124">
        <f t="shared" si="157"/>
        <v>4.1462198010357101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2.3995607234196634</v>
      </c>
      <c r="E333" s="111">
        <f t="shared" si="158"/>
        <v>2.4981653883196517</v>
      </c>
      <c r="F333" s="111">
        <f t="shared" si="158"/>
        <v>2.5975620023931123</v>
      </c>
      <c r="G333" s="111">
        <f t="shared" si="158"/>
        <v>2.6983264024937252</v>
      </c>
      <c r="H333" s="111">
        <f t="shared" si="158"/>
        <v>2.800368089171926</v>
      </c>
      <c r="I333" s="111">
        <f t="shared" si="158"/>
        <v>2.9038077687773862</v>
      </c>
      <c r="J333" s="111">
        <f t="shared" si="158"/>
        <v>3.0091864380942828</v>
      </c>
      <c r="K333" s="111">
        <f t="shared" si="158"/>
        <v>3.1169326116838962</v>
      </c>
      <c r="L333" s="111">
        <f t="shared" si="158"/>
        <v>3.2271031151889895</v>
      </c>
      <c r="M333" s="111">
        <f t="shared" si="158"/>
        <v>3.3533503915550162</v>
      </c>
      <c r="N333" s="111">
        <f t="shared" si="158"/>
        <v>3.4997272243072679</v>
      </c>
      <c r="O333" s="111">
        <f t="shared" si="158"/>
        <v>3.6659724916537266</v>
      </c>
      <c r="P333" s="111">
        <f t="shared" si="158"/>
        <v>3.8359072036490263</v>
      </c>
      <c r="Q333" s="111">
        <f t="shared" si="158"/>
        <v>3.9663294896328223</v>
      </c>
      <c r="R333" s="111">
        <f t="shared" ref="R333:V333" si="159">IF(R314=0,"",R314/R295)</f>
        <v>3.9945891452266613</v>
      </c>
      <c r="S333" s="111">
        <f t="shared" si="159"/>
        <v>3.9977291069593104</v>
      </c>
      <c r="T333" s="111">
        <f t="shared" si="159"/>
        <v>4.0012179533289203</v>
      </c>
      <c r="U333" s="111">
        <f t="shared" si="159"/>
        <v>4.0050944492951537</v>
      </c>
      <c r="V333" s="111">
        <f t="shared" si="159"/>
        <v>4.0161716779455272</v>
      </c>
      <c r="W333" s="111">
        <f t="shared" ref="W333:Y333" si="160">IF(W314=0,"",W314/W295)</f>
        <v>4.0525292903981009</v>
      </c>
      <c r="X333" s="111">
        <f t="shared" si="160"/>
        <v>4.0965738044797622</v>
      </c>
      <c r="Y333" s="111">
        <f t="shared" si="160"/>
        <v>4.1462198010357101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0.5951960662479967</v>
      </c>
      <c r="D334" s="124">
        <f t="shared" si="161"/>
        <v>0.60951121811907216</v>
      </c>
      <c r="E334" s="124">
        <f t="shared" si="161"/>
        <v>0.61826830713072856</v>
      </c>
      <c r="F334" s="124">
        <f t="shared" si="161"/>
        <v>0.63488475668214495</v>
      </c>
      <c r="G334" s="124">
        <f t="shared" si="161"/>
        <v>0.60508094732410811</v>
      </c>
      <c r="H334" s="124">
        <f t="shared" si="161"/>
        <v>0.61160678821628711</v>
      </c>
      <c r="I334" s="124">
        <f t="shared" si="161"/>
        <v>0.6187276626624163</v>
      </c>
      <c r="J334" s="124">
        <f t="shared" si="161"/>
        <v>0.63574528343739733</v>
      </c>
      <c r="K334" s="124">
        <f t="shared" si="161"/>
        <v>0.63520922871110475</v>
      </c>
      <c r="L334" s="124">
        <f t="shared" si="161"/>
        <v>0.64325904072170403</v>
      </c>
      <c r="M334" s="124">
        <f t="shared" si="161"/>
        <v>0.65879964230593047</v>
      </c>
      <c r="N334" s="124">
        <f t="shared" si="161"/>
        <v>0.67947798330203812</v>
      </c>
      <c r="O334" s="124">
        <f t="shared" si="161"/>
        <v>0.70200669080513223</v>
      </c>
      <c r="P334" s="124">
        <f t="shared" si="161"/>
        <v>0.73138090315748294</v>
      </c>
      <c r="Q334" s="124">
        <f t="shared" si="161"/>
        <v>0.75745627868817722</v>
      </c>
      <c r="R334" s="124">
        <f t="shared" ref="R334:V334" si="162">IF(R315=0,"",R315/R296)</f>
        <v>0.77389876151043246</v>
      </c>
      <c r="S334" s="124">
        <f t="shared" si="162"/>
        <v>0.78782370959721948</v>
      </c>
      <c r="T334" s="124">
        <f t="shared" si="162"/>
        <v>0.79926502338513772</v>
      </c>
      <c r="U334" s="124">
        <f t="shared" si="162"/>
        <v>0.80865057746248947</v>
      </c>
      <c r="V334" s="124">
        <f t="shared" si="162"/>
        <v>0.81938443672395422</v>
      </c>
      <c r="W334" s="124">
        <f t="shared" ref="W334:Y334" si="163">IF(W315=0,"",W315/W296)</f>
        <v>0.82843743291245497</v>
      </c>
      <c r="X334" s="124">
        <f t="shared" si="163"/>
        <v>0.84686896723207827</v>
      </c>
      <c r="Y334" s="124">
        <f t="shared" si="163"/>
        <v>0.82756916445703843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0.58034343535176613</v>
      </c>
      <c r="D335" s="111">
        <f t="shared" si="164"/>
        <v>0.58615936078216369</v>
      </c>
      <c r="E335" s="111">
        <f t="shared" si="164"/>
        <v>0.59223871339976253</v>
      </c>
      <c r="F335" s="111">
        <f t="shared" si="164"/>
        <v>0.59836490253706964</v>
      </c>
      <c r="G335" s="111">
        <f t="shared" si="164"/>
        <v>0.60473180928825698</v>
      </c>
      <c r="H335" s="111">
        <f t="shared" si="164"/>
        <v>0.61131369301670246</v>
      </c>
      <c r="I335" s="111">
        <f t="shared" si="164"/>
        <v>0.61815626596275774</v>
      </c>
      <c r="J335" s="111">
        <f t="shared" si="164"/>
        <v>0.62545145694121607</v>
      </c>
      <c r="K335" s="111">
        <f t="shared" si="164"/>
        <v>0.63335975339611383</v>
      </c>
      <c r="L335" s="111">
        <f t="shared" si="164"/>
        <v>0.64191928663716924</v>
      </c>
      <c r="M335" s="111">
        <f t="shared" si="164"/>
        <v>0.65512513026175856</v>
      </c>
      <c r="N335" s="111">
        <f t="shared" si="164"/>
        <v>0.67421082204069094</v>
      </c>
      <c r="O335" s="111">
        <f t="shared" si="164"/>
        <v>0.70005678674806859</v>
      </c>
      <c r="P335" s="111">
        <f t="shared" si="164"/>
        <v>0.73010877642568017</v>
      </c>
      <c r="Q335" s="111">
        <f t="shared" si="164"/>
        <v>0.75642003267510283</v>
      </c>
      <c r="R335" s="111">
        <f t="shared" ref="R335:V335" si="165">IF(R316=0,"",R316/R297)</f>
        <v>0.77250339819840508</v>
      </c>
      <c r="S335" s="111">
        <f t="shared" si="165"/>
        <v>0.7862002022626976</v>
      </c>
      <c r="T335" s="111">
        <f t="shared" si="165"/>
        <v>0.7977254346696262</v>
      </c>
      <c r="U335" s="111">
        <f t="shared" si="165"/>
        <v>0.80728382456239378</v>
      </c>
      <c r="V335" s="111">
        <f t="shared" si="165"/>
        <v>0.8150549328888923</v>
      </c>
      <c r="W335" s="111">
        <f t="shared" ref="W335:Y335" si="166">IF(W316=0,"",W316/W297)</f>
        <v>0.82019789753333516</v>
      </c>
      <c r="X335" s="111">
        <f t="shared" si="166"/>
        <v>0.82286750979487233</v>
      </c>
      <c r="Y335" s="111">
        <f t="shared" si="166"/>
        <v>0.82443277861207842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0.89652746413719531</v>
      </c>
      <c r="D336" s="111">
        <f t="shared" si="167"/>
        <v>0.88360949190308258</v>
      </c>
      <c r="E336" s="111">
        <f t="shared" si="167"/>
        <v>0.90294556121568192</v>
      </c>
      <c r="F336" s="111">
        <f t="shared" si="167"/>
        <v>0.88507938990885004</v>
      </c>
      <c r="G336" s="111">
        <f t="shared" si="167"/>
        <v>0.90432462807281566</v>
      </c>
      <c r="H336" s="111">
        <f t="shared" si="167"/>
        <v>0.90873666314545232</v>
      </c>
      <c r="I336" s="111">
        <f t="shared" si="167"/>
        <v>0.91709222675552615</v>
      </c>
      <c r="J336" s="111">
        <f t="shared" si="167"/>
        <v>0.90083065318082567</v>
      </c>
      <c r="K336" s="111">
        <f t="shared" si="167"/>
        <v>0.92205828493458841</v>
      </c>
      <c r="L336" s="111">
        <f t="shared" si="167"/>
        <v>0.92725284868957414</v>
      </c>
      <c r="M336" s="111">
        <f t="shared" si="167"/>
        <v>0.91632168804556224</v>
      </c>
      <c r="N336" s="111">
        <f t="shared" si="167"/>
        <v>0.94234737647076472</v>
      </c>
      <c r="O336" s="111">
        <f t="shared" si="167"/>
        <v>0.95117798367367457</v>
      </c>
      <c r="P336" s="111">
        <f t="shared" si="167"/>
        <v>0.93081960828609978</v>
      </c>
      <c r="Q336" s="111">
        <f t="shared" si="167"/>
        <v>0.95968105344740784</v>
      </c>
      <c r="R336" s="111">
        <f t="shared" ref="R336:V336" si="168">IF(R317=0,"",R317/R298)</f>
        <v>0.96441630581198523</v>
      </c>
      <c r="S336" s="111">
        <f t="shared" si="168"/>
        <v>0.96420136441812121</v>
      </c>
      <c r="T336" s="111">
        <f t="shared" si="168"/>
        <v>0.96915036318342918</v>
      </c>
      <c r="U336" s="111">
        <f t="shared" si="168"/>
        <v>0.96598272462536838</v>
      </c>
      <c r="V336" s="111">
        <f t="shared" si="168"/>
        <v>0.96421398937923164</v>
      </c>
      <c r="W336" s="111">
        <f t="shared" ref="W336:Y336" si="169">IF(W317=0,"",W317/W298)</f>
        <v>0.95393098706821144</v>
      </c>
      <c r="X336" s="111">
        <f t="shared" si="169"/>
        <v>0.97738480889162871</v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0.58034343535176613</v>
      </c>
      <c r="D337" s="112">
        <f t="shared" si="170"/>
        <v>0.58615936078216369</v>
      </c>
      <c r="E337" s="112">
        <f t="shared" si="170"/>
        <v>0.59223871339976253</v>
      </c>
      <c r="F337" s="112">
        <f t="shared" si="170"/>
        <v>0.59836490253706964</v>
      </c>
      <c r="G337" s="112">
        <f t="shared" si="170"/>
        <v>0.60473180928825698</v>
      </c>
      <c r="H337" s="112">
        <f t="shared" si="170"/>
        <v>0.61131369301670246</v>
      </c>
      <c r="I337" s="112">
        <f t="shared" si="170"/>
        <v>0.61815626596275774</v>
      </c>
      <c r="J337" s="112">
        <f t="shared" si="170"/>
        <v>0.62545145694121607</v>
      </c>
      <c r="K337" s="112">
        <f t="shared" si="170"/>
        <v>0.63335975339611383</v>
      </c>
      <c r="L337" s="112">
        <f t="shared" si="170"/>
        <v>0.64191928663716924</v>
      </c>
      <c r="M337" s="112">
        <f t="shared" si="170"/>
        <v>0.65512513026175856</v>
      </c>
      <c r="N337" s="112">
        <f t="shared" si="170"/>
        <v>0.67421082204069094</v>
      </c>
      <c r="O337" s="112">
        <f t="shared" si="170"/>
        <v>0.70005678674806859</v>
      </c>
      <c r="P337" s="112">
        <f t="shared" si="170"/>
        <v>0.73010877642568017</v>
      </c>
      <c r="Q337" s="112">
        <f t="shared" si="170"/>
        <v>0.75642003267510283</v>
      </c>
      <c r="R337" s="112">
        <f t="shared" ref="R337:V337" si="171">IF(R318=0,"",R318/R299)</f>
        <v>0.77250339819840508</v>
      </c>
      <c r="S337" s="112">
        <f t="shared" si="171"/>
        <v>0.78620020226269749</v>
      </c>
      <c r="T337" s="112">
        <f t="shared" si="171"/>
        <v>0.7977254346696262</v>
      </c>
      <c r="U337" s="112">
        <f t="shared" si="171"/>
        <v>0.80728382456239389</v>
      </c>
      <c r="V337" s="112">
        <f t="shared" si="171"/>
        <v>0.8150549328888923</v>
      </c>
      <c r="W337" s="112">
        <f t="shared" ref="W337:Y337" si="172">IF(W318=0,"",W318/W299)</f>
        <v>0.82019789753333516</v>
      </c>
      <c r="X337" s="112">
        <f t="shared" si="172"/>
        <v>0.82286750979487222</v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0.65601677812178982</v>
      </c>
      <c r="D339" s="112">
        <f t="shared" si="176"/>
        <v>0.65716385950980305</v>
      </c>
      <c r="E339" s="112">
        <f t="shared" si="176"/>
        <v>0.65841962953345023</v>
      </c>
      <c r="F339" s="112">
        <f t="shared" si="176"/>
        <v>0.65969055102280838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0.66588153800867711</v>
      </c>
      <c r="K339" s="112">
        <f t="shared" si="176"/>
        <v>0.66794244007492631</v>
      </c>
      <c r="L339" s="112" t="str">
        <f t="shared" si="176"/>
        <v/>
      </c>
      <c r="M339" s="112">
        <f t="shared" si="176"/>
        <v>0.674816763711933</v>
      </c>
      <c r="N339" s="112">
        <f t="shared" si="176"/>
        <v>0.68224474468541652</v>
      </c>
      <c r="O339" s="112">
        <f t="shared" si="176"/>
        <v>0.6935714500978144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0.73202129886531475</v>
      </c>
      <c r="S339" s="112">
        <f t="shared" si="177"/>
        <v>0.74131256297808046</v>
      </c>
      <c r="T339" s="112">
        <f t="shared" si="177"/>
        <v>0.75053172191141415</v>
      </c>
      <c r="U339" s="112">
        <f t="shared" si="177"/>
        <v>0.75977145332137408</v>
      </c>
      <c r="V339" s="112">
        <f t="shared" si="177"/>
        <v>0.76884841835481632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0.92281563144216694</v>
      </c>
      <c r="D340" s="113">
        <f t="shared" si="179"/>
        <v>0.91128153009821378</v>
      </c>
      <c r="E340" s="113">
        <f t="shared" si="179"/>
        <v>0.925165514277283</v>
      </c>
      <c r="F340" s="113">
        <f t="shared" si="179"/>
        <v>0.90919907138059208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>
        <f t="shared" si="179"/>
        <v>0.91495460193724143</v>
      </c>
      <c r="K340" s="113">
        <f t="shared" si="179"/>
        <v>0.93204577066232641</v>
      </c>
      <c r="L340" s="113" t="str">
        <f t="shared" si="179"/>
        <v/>
      </c>
      <c r="M340" s="113">
        <f t="shared" si="179"/>
        <v>0.92259346175127332</v>
      </c>
      <c r="N340" s="113">
        <f t="shared" si="179"/>
        <v>0.94466876940163147</v>
      </c>
      <c r="O340" s="113">
        <f t="shared" si="179"/>
        <v>0.95022643954213337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0.95642891433129906</v>
      </c>
      <c r="S340" s="113">
        <f t="shared" si="180"/>
        <v>0.95450053873850915</v>
      </c>
      <c r="T340" s="113">
        <f t="shared" si="180"/>
        <v>0.96035519549708737</v>
      </c>
      <c r="U340" s="113">
        <f t="shared" si="180"/>
        <v>0.95517552286265106</v>
      </c>
      <c r="V340" s="113">
        <f t="shared" si="180"/>
        <v>0.95258743021745917</v>
      </c>
      <c r="W340" s="113" t="str">
        <f t="shared" ref="W340:Y340" si="181">IF(W321=0,"",W321/W302)</f>
        <v/>
      </c>
      <c r="X340" s="113">
        <f t="shared" si="181"/>
        <v>0.99751827377598268</v>
      </c>
      <c r="Y340" s="113">
        <f t="shared" si="181"/>
        <v>0.95833366634086703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0.65601677812178982</v>
      </c>
      <c r="D341" s="111">
        <f t="shared" si="182"/>
        <v>0.65716385950980305</v>
      </c>
      <c r="E341" s="111">
        <f t="shared" si="182"/>
        <v>0.65841962953345023</v>
      </c>
      <c r="F341" s="111">
        <f t="shared" si="182"/>
        <v>0.65969055102280838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>
        <f t="shared" si="182"/>
        <v>0.66588153800867722</v>
      </c>
      <c r="K341" s="111">
        <f t="shared" si="182"/>
        <v>0.66794244007492642</v>
      </c>
      <c r="L341" s="111" t="str">
        <f t="shared" si="182"/>
        <v/>
      </c>
      <c r="M341" s="111">
        <f t="shared" si="182"/>
        <v>0.674816763711933</v>
      </c>
      <c r="N341" s="111">
        <f t="shared" si="182"/>
        <v>0.6822447446854164</v>
      </c>
      <c r="O341" s="111">
        <f t="shared" si="182"/>
        <v>0.6935714500978144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0.73202129886531453</v>
      </c>
      <c r="S341" s="111">
        <f t="shared" si="183"/>
        <v>0.74131256297808057</v>
      </c>
      <c r="T341" s="111">
        <f t="shared" si="183"/>
        <v>0.75053172191141415</v>
      </c>
      <c r="U341" s="111">
        <f t="shared" si="183"/>
        <v>0.75977145332137419</v>
      </c>
      <c r="V341" s="111">
        <f t="shared" si="183"/>
        <v>0.76884841835481643</v>
      </c>
      <c r="W341" s="111" t="str">
        <f t="shared" ref="W341:Y341" si="184">IF(W322=0,"",W322/W303)</f>
        <v/>
      </c>
      <c r="X341" s="111">
        <f t="shared" si="184"/>
        <v>0.78898993132146344</v>
      </c>
      <c r="Y341" s="111">
        <f t="shared" si="184"/>
        <v>0.8000464110371861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0.63937349606916394</v>
      </c>
      <c r="D343" s="124">
        <f t="shared" si="188"/>
        <v>0.64437520386368841</v>
      </c>
      <c r="E343" s="124">
        <f t="shared" si="188"/>
        <v>0.65422280238303965</v>
      </c>
      <c r="F343" s="124">
        <f t="shared" si="188"/>
        <v>0.66942583055451388</v>
      </c>
      <c r="G343" s="124">
        <f t="shared" si="188"/>
        <v>0.63873521755254503</v>
      </c>
      <c r="H343" s="124">
        <f t="shared" si="188"/>
        <v>0.64470506358208524</v>
      </c>
      <c r="I343" s="124">
        <f t="shared" si="188"/>
        <v>0.65068420800623139</v>
      </c>
      <c r="J343" s="124">
        <f t="shared" si="188"/>
        <v>0.65997593801402155</v>
      </c>
      <c r="K343" s="124">
        <f t="shared" si="188"/>
        <v>0.62990765122604786</v>
      </c>
      <c r="L343" s="124">
        <f t="shared" si="188"/>
        <v>0.65089623009605979</v>
      </c>
      <c r="M343" s="124">
        <f t="shared" si="188"/>
        <v>0.63091562113121091</v>
      </c>
      <c r="N343" s="124">
        <f t="shared" si="188"/>
        <v>0.63703366193375011</v>
      </c>
      <c r="O343" s="124">
        <f t="shared" si="188"/>
        <v>0.63757716246848062</v>
      </c>
      <c r="P343" s="124">
        <f t="shared" si="188"/>
        <v>0.6312371880741251</v>
      </c>
      <c r="Q343" s="124">
        <f t="shared" si="188"/>
        <v>0.648907313724573</v>
      </c>
      <c r="R343" s="124">
        <f t="shared" ref="R343:V343" si="189">IF(R324=0,"",R324/R305)</f>
        <v>0.62800641246696576</v>
      </c>
      <c r="S343" s="124">
        <f t="shared" si="189"/>
        <v>0.63099735454746475</v>
      </c>
      <c r="T343" s="124">
        <f t="shared" si="189"/>
        <v>0.6397236570067476</v>
      </c>
      <c r="U343" s="124">
        <f t="shared" si="189"/>
        <v>0.63490171077093105</v>
      </c>
      <c r="V343" s="124">
        <f t="shared" si="189"/>
        <v>0.64619621409610895</v>
      </c>
      <c r="W343" s="124">
        <f t="shared" ref="W343:Y343" si="190">IF(W324=0,"",W324/W305)</f>
        <v>0.65958554594296848</v>
      </c>
      <c r="X343" s="124">
        <f t="shared" si="190"/>
        <v>0.66710810833527601</v>
      </c>
      <c r="Y343" s="124">
        <f t="shared" si="190"/>
        <v>0.69003251194880832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0.62320425113512357</v>
      </c>
      <c r="D344" s="111">
        <f t="shared" si="191"/>
        <v>0.62339043156850316</v>
      </c>
      <c r="E344" s="111">
        <f t="shared" si="191"/>
        <v>0.62357662877275588</v>
      </c>
      <c r="F344" s="111">
        <f t="shared" si="191"/>
        <v>0.6237628282639458</v>
      </c>
      <c r="G344" s="111">
        <f t="shared" si="191"/>
        <v>0.62394904320012312</v>
      </c>
      <c r="H344" s="111">
        <f t="shared" si="191"/>
        <v>0.62413527197091034</v>
      </c>
      <c r="I344" s="111">
        <f t="shared" si="191"/>
        <v>0.62432151781845113</v>
      </c>
      <c r="J344" s="111">
        <f t="shared" si="191"/>
        <v>0.62450779402466527</v>
      </c>
      <c r="K344" s="111">
        <f t="shared" si="191"/>
        <v>0.62469411188267787</v>
      </c>
      <c r="L344" s="111">
        <f t="shared" si="191"/>
        <v>0.62488047441386274</v>
      </c>
      <c r="M344" s="111">
        <f t="shared" si="191"/>
        <v>0.62502200611988834</v>
      </c>
      <c r="N344" s="111">
        <f t="shared" si="191"/>
        <v>0.62510111568613602</v>
      </c>
      <c r="O344" s="111">
        <f t="shared" si="191"/>
        <v>0.62514839739577344</v>
      </c>
      <c r="P344" s="111">
        <f t="shared" si="191"/>
        <v>0.62528032919026677</v>
      </c>
      <c r="Q344" s="111">
        <f t="shared" si="191"/>
        <v>0.62581732241371535</v>
      </c>
      <c r="R344" s="111">
        <f t="shared" ref="R344:V344" si="192">IF(R325=0,"",R325/R306)</f>
        <v>0.62722786989641233</v>
      </c>
      <c r="S344" s="111">
        <f t="shared" si="192"/>
        <v>0.62921760830331908</v>
      </c>
      <c r="T344" s="111">
        <f t="shared" si="192"/>
        <v>0.63140074146700953</v>
      </c>
      <c r="U344" s="111">
        <f t="shared" si="192"/>
        <v>0.63339147322006284</v>
      </c>
      <c r="V344" s="111">
        <f t="shared" si="192"/>
        <v>0.63480400739505582</v>
      </c>
      <c r="W344" s="111">
        <f t="shared" ref="W344:Y344" si="193">IF(W325=0,"",W325/W306)</f>
        <v>0.63548288204411363</v>
      </c>
      <c r="X344" s="111">
        <f t="shared" si="193"/>
        <v>0.63588478346566424</v>
      </c>
      <c r="Y344" s="111">
        <f t="shared" si="193"/>
        <v>0.63592497360781941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0.77496498650362389</v>
      </c>
      <c r="D345" s="45">
        <f t="shared" si="194"/>
        <v>0.7761670978509766</v>
      </c>
      <c r="E345" s="45">
        <f t="shared" si="194"/>
        <v>0.77742588902644216</v>
      </c>
      <c r="F345" s="45">
        <f t="shared" si="194"/>
        <v>0.77869240926937755</v>
      </c>
      <c r="G345" s="45">
        <f t="shared" si="194"/>
        <v>0.78001112830015151</v>
      </c>
      <c r="H345" s="45">
        <f t="shared" si="194"/>
        <v>0.78137660359112227</v>
      </c>
      <c r="I345" s="45">
        <f t="shared" si="194"/>
        <v>0.78279979248268805</v>
      </c>
      <c r="J345" s="45">
        <f t="shared" si="194"/>
        <v>0.78432558333086722</v>
      </c>
      <c r="K345" s="45">
        <f t="shared" si="194"/>
        <v>0.7859921430453175</v>
      </c>
      <c r="L345" s="45">
        <f t="shared" si="194"/>
        <v>0.78780968283913599</v>
      </c>
      <c r="M345" s="45">
        <f t="shared" si="194"/>
        <v>0.7904083631086013</v>
      </c>
      <c r="N345" s="45">
        <f t="shared" si="194"/>
        <v>0.79396758452922045</v>
      </c>
      <c r="O345" s="45">
        <f t="shared" si="194"/>
        <v>0.79891276650379162</v>
      </c>
      <c r="P345" s="45">
        <f t="shared" si="194"/>
        <v>0.80545256416801725</v>
      </c>
      <c r="Q345" s="45">
        <f t="shared" si="194"/>
        <v>0.81391512613252637</v>
      </c>
      <c r="R345" s="45">
        <f t="shared" ref="R345:V345" si="195">IF(R326=0,"",R326/R307)</f>
        <v>0.82543064970576319</v>
      </c>
      <c r="S345" s="45">
        <f t="shared" si="195"/>
        <v>0.83984032883014581</v>
      </c>
      <c r="T345" s="45">
        <f t="shared" si="195"/>
        <v>0.85535313970152504</v>
      </c>
      <c r="U345" s="45">
        <f t="shared" si="195"/>
        <v>0.87017805851579322</v>
      </c>
      <c r="V345" s="45">
        <f t="shared" si="195"/>
        <v>0.88252406146882412</v>
      </c>
      <c r="W345" s="45">
        <f t="shared" ref="W345:Y345" si="196">IF(W326=0,"",W326/W307)</f>
        <v>0.89176886515650189</v>
      </c>
      <c r="X345" s="45">
        <f t="shared" si="196"/>
        <v>0.89893297027690056</v>
      </c>
      <c r="Y345" s="45">
        <f t="shared" si="196"/>
        <v>0.90528606878351603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850.65675686664213</v>
      </c>
      <c r="D347" s="117">
        <f t="shared" si="197"/>
        <v>715.9423616070452</v>
      </c>
      <c r="E347" s="117">
        <f t="shared" si="197"/>
        <v>1026.7672644068816</v>
      </c>
      <c r="F347" s="117">
        <f t="shared" si="197"/>
        <v>1183.8219153302168</v>
      </c>
      <c r="G347" s="117">
        <f t="shared" si="197"/>
        <v>1058.6316255843601</v>
      </c>
      <c r="H347" s="117">
        <f t="shared" si="197"/>
        <v>576.53764730200078</v>
      </c>
      <c r="I347" s="117">
        <f t="shared" si="197"/>
        <v>627.25848671929896</v>
      </c>
      <c r="J347" s="117">
        <f t="shared" si="197"/>
        <v>1400.3514436260639</v>
      </c>
      <c r="K347" s="117">
        <f t="shared" si="197"/>
        <v>1435.5631260537757</v>
      </c>
      <c r="L347" s="117">
        <f t="shared" si="197"/>
        <v>1264.4353696939424</v>
      </c>
      <c r="M347" s="117">
        <f t="shared" si="197"/>
        <v>1319.8124762417401</v>
      </c>
      <c r="N347" s="117">
        <f t="shared" si="197"/>
        <v>1284.1227970847976</v>
      </c>
      <c r="O347" s="117">
        <f t="shared" si="197"/>
        <v>978.55536099488802</v>
      </c>
      <c r="P347" s="117">
        <f t="shared" si="197"/>
        <v>641.38222475947032</v>
      </c>
      <c r="Q347" s="117">
        <f t="shared" si="197"/>
        <v>563.02700215162645</v>
      </c>
      <c r="R347" s="117">
        <f t="shared" ref="R347:V347" si="198">R348+R351+R353+R362</f>
        <v>621.68227118912057</v>
      </c>
      <c r="S347" s="117">
        <f t="shared" si="198"/>
        <v>551.44599155568051</v>
      </c>
      <c r="T347" s="117">
        <f t="shared" si="198"/>
        <v>573.12250298327558</v>
      </c>
      <c r="U347" s="117">
        <f t="shared" si="198"/>
        <v>610.95765141948493</v>
      </c>
      <c r="V347" s="117">
        <f t="shared" si="198"/>
        <v>410.29331839905279</v>
      </c>
      <c r="W347" s="117">
        <f t="shared" ref="W347:Y347" si="199">W348+W351+W353+W362</f>
        <v>303.29334995688919</v>
      </c>
      <c r="X347" s="117">
        <f t="shared" si="199"/>
        <v>526.60607576527059</v>
      </c>
      <c r="Y347" s="117">
        <f t="shared" si="199"/>
        <v>264.76621091372016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662.7422634575762</v>
      </c>
      <c r="D348" s="122">
        <f t="shared" si="200"/>
        <v>567.2721428687762</v>
      </c>
      <c r="E348" s="122">
        <f t="shared" si="200"/>
        <v>852.01023640424637</v>
      </c>
      <c r="F348" s="122">
        <f t="shared" si="200"/>
        <v>1028.5063553988168</v>
      </c>
      <c r="G348" s="122">
        <f t="shared" si="200"/>
        <v>834.73737211999878</v>
      </c>
      <c r="H348" s="122">
        <f t="shared" si="200"/>
        <v>449.60887354269312</v>
      </c>
      <c r="I348" s="122">
        <f t="shared" si="200"/>
        <v>497.79710400217823</v>
      </c>
      <c r="J348" s="122">
        <f t="shared" si="200"/>
        <v>1160.7166464592226</v>
      </c>
      <c r="K348" s="122">
        <f t="shared" si="200"/>
        <v>1155.5151482824799</v>
      </c>
      <c r="L348" s="122">
        <f t="shared" si="200"/>
        <v>1023.1954694010607</v>
      </c>
      <c r="M348" s="122">
        <f t="shared" si="200"/>
        <v>1052.775178670073</v>
      </c>
      <c r="N348" s="122">
        <f t="shared" si="200"/>
        <v>1040.1677797639857</v>
      </c>
      <c r="O348" s="122">
        <f t="shared" si="200"/>
        <v>778.97730716974627</v>
      </c>
      <c r="P348" s="122">
        <f t="shared" si="200"/>
        <v>485.33151992931374</v>
      </c>
      <c r="Q348" s="122">
        <f t="shared" si="200"/>
        <v>439.47375136989177</v>
      </c>
      <c r="R348" s="122">
        <f t="shared" ref="R348:V348" si="201">SUM(R349:R350)</f>
        <v>474.88908642092156</v>
      </c>
      <c r="S348" s="122">
        <f t="shared" si="201"/>
        <v>417.65293964580314</v>
      </c>
      <c r="T348" s="122">
        <f t="shared" si="201"/>
        <v>430.89014328061671</v>
      </c>
      <c r="U348" s="122">
        <f t="shared" si="201"/>
        <v>445.78201802083288</v>
      </c>
      <c r="V348" s="122">
        <f t="shared" si="201"/>
        <v>296.37795027316702</v>
      </c>
      <c r="W348" s="122">
        <f t="shared" ref="W348:Y348" si="202">SUM(W349:W350)</f>
        <v>229.23925788215428</v>
      </c>
      <c r="X348" s="122">
        <f t="shared" si="202"/>
        <v>408.74295475588178</v>
      </c>
      <c r="Y348" s="122">
        <f t="shared" si="202"/>
        <v>192.27930076237135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662.7422634575762</v>
      </c>
      <c r="D349" s="98">
        <v>567.2721428687762</v>
      </c>
      <c r="E349" s="98">
        <v>852.01023640424637</v>
      </c>
      <c r="F349" s="98">
        <v>1028.5063553988168</v>
      </c>
      <c r="G349" s="98">
        <v>834.73737211999878</v>
      </c>
      <c r="H349" s="98">
        <v>449.60887354269312</v>
      </c>
      <c r="I349" s="98">
        <v>497.79710400217823</v>
      </c>
      <c r="J349" s="98">
        <v>1160.7166464592226</v>
      </c>
      <c r="K349" s="98">
        <v>1155.5151482824799</v>
      </c>
      <c r="L349" s="98">
        <v>1023.1954694010607</v>
      </c>
      <c r="M349" s="98">
        <v>1052.775178670073</v>
      </c>
      <c r="N349" s="98">
        <v>1040.1677797639857</v>
      </c>
      <c r="O349" s="98">
        <v>778.97730716974627</v>
      </c>
      <c r="P349" s="98">
        <v>485.33151992931374</v>
      </c>
      <c r="Q349" s="98">
        <v>439.47375136989177</v>
      </c>
      <c r="R349" s="98">
        <v>474.88908642092156</v>
      </c>
      <c r="S349" s="98">
        <v>417.65293964580314</v>
      </c>
      <c r="T349" s="98">
        <v>430.89014328061671</v>
      </c>
      <c r="U349" s="98">
        <v>445.78201802083288</v>
      </c>
      <c r="V349" s="98">
        <v>296.37795027316702</v>
      </c>
      <c r="W349" s="98">
        <v>229.23925788215428</v>
      </c>
      <c r="X349" s="98">
        <v>408.74295475588178</v>
      </c>
      <c r="Y349" s="98">
        <v>192.27930076237135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122.27954827498424</v>
      </c>
      <c r="D353" s="122">
        <v>91.783619579183394</v>
      </c>
      <c r="E353" s="122">
        <v>108.47010508105363</v>
      </c>
      <c r="F353" s="122">
        <v>86.008812477565925</v>
      </c>
      <c r="G353" s="122">
        <v>153.31288096617408</v>
      </c>
      <c r="H353" s="122">
        <v>87.999265001317838</v>
      </c>
      <c r="I353" s="122">
        <v>92.975114717688228</v>
      </c>
      <c r="J353" s="122">
        <v>170.08671299541572</v>
      </c>
      <c r="K353" s="122">
        <v>189.5270266422869</v>
      </c>
      <c r="L353" s="122">
        <v>177.99733266354761</v>
      </c>
      <c r="M353" s="122">
        <v>178.93986787819199</v>
      </c>
      <c r="N353" s="122">
        <v>176.04154072134958</v>
      </c>
      <c r="O353" s="122">
        <v>140.20532949455583</v>
      </c>
      <c r="P353" s="122">
        <v>109.69475914366549</v>
      </c>
      <c r="Q353" s="122">
        <v>87.388744689269856</v>
      </c>
      <c r="R353" s="122">
        <v>97.462299596792349</v>
      </c>
      <c r="S353" s="122">
        <v>83.583403549262911</v>
      </c>
      <c r="T353" s="122">
        <v>88.269728233889026</v>
      </c>
      <c r="U353" s="122">
        <v>101.36217051129053</v>
      </c>
      <c r="V353" s="122">
        <v>68.052404284064821</v>
      </c>
      <c r="W353" s="122">
        <v>44.505396887632259</v>
      </c>
      <c r="X353" s="122">
        <v>66.673376663381944</v>
      </c>
      <c r="Y353" s="122">
        <v>45.725342002306462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122.27015819707661</v>
      </c>
      <c r="D354" s="98">
        <v>91.778122896486863</v>
      </c>
      <c r="E354" s="98">
        <v>108.45703765068612</v>
      </c>
      <c r="F354" s="98">
        <v>86.007840620381401</v>
      </c>
      <c r="G354" s="98">
        <v>153.26959605979167</v>
      </c>
      <c r="H354" s="98">
        <v>87.978888108692928</v>
      </c>
      <c r="I354" s="98">
        <v>92.936470346714671</v>
      </c>
      <c r="J354" s="98">
        <v>170.01977914842286</v>
      </c>
      <c r="K354" s="98">
        <v>189.44086802505308</v>
      </c>
      <c r="L354" s="98">
        <v>177.82690160485907</v>
      </c>
      <c r="M354" s="98">
        <v>178.93450985421168</v>
      </c>
      <c r="N354" s="98">
        <v>175.93833126254003</v>
      </c>
      <c r="O354" s="98">
        <v>140.12182112413419</v>
      </c>
      <c r="P354" s="98">
        <v>109.51570203025602</v>
      </c>
      <c r="Q354" s="98">
        <v>87.314684739858066</v>
      </c>
      <c r="R354" s="98">
        <v>97.386237596713855</v>
      </c>
      <c r="S354" s="98">
        <v>83.532728988926948</v>
      </c>
      <c r="T354" s="98">
        <v>88.215789165947385</v>
      </c>
      <c r="U354" s="98">
        <v>101.27027735489185</v>
      </c>
      <c r="V354" s="98">
        <v>67.912026412226894</v>
      </c>
      <c r="W354" s="98">
        <v>43.769083164875902</v>
      </c>
      <c r="X354" s="98">
        <v>65.73227483991181</v>
      </c>
      <c r="Y354" s="98">
        <v>45.725342002306462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9.3900779076256363E-3</v>
      </c>
      <c r="D355" s="98">
        <v>5.4966826965376341E-3</v>
      </c>
      <c r="E355" s="98">
        <v>1.3067430367519874E-2</v>
      </c>
      <c r="F355" s="98">
        <v>9.7185718451911474E-4</v>
      </c>
      <c r="G355" s="98">
        <v>4.3284906382420503E-2</v>
      </c>
      <c r="H355" s="98">
        <v>2.0376892624907463E-2</v>
      </c>
      <c r="I355" s="98">
        <v>3.8644370973554255E-2</v>
      </c>
      <c r="J355" s="98">
        <v>6.6933846992858884E-2</v>
      </c>
      <c r="K355" s="98">
        <v>8.6158617233819373E-2</v>
      </c>
      <c r="L355" s="98">
        <v>0.17043105868853714</v>
      </c>
      <c r="M355" s="98">
        <v>5.3580239803126756E-3</v>
      </c>
      <c r="N355" s="98">
        <v>0.10320945880953622</v>
      </c>
      <c r="O355" s="98">
        <v>8.350837042164358E-2</v>
      </c>
      <c r="P355" s="98">
        <v>0.17905711340946429</v>
      </c>
      <c r="Q355" s="98">
        <v>7.4059949411793724E-2</v>
      </c>
      <c r="R355" s="98">
        <v>7.6062000078493078E-2</v>
      </c>
      <c r="S355" s="98">
        <v>5.0674560335960385E-2</v>
      </c>
      <c r="T355" s="98">
        <v>5.393906794163477E-2</v>
      </c>
      <c r="U355" s="98">
        <v>9.1893156398686102E-2</v>
      </c>
      <c r="V355" s="98">
        <v>0.1403778718379276</v>
      </c>
      <c r="W355" s="98">
        <v>0.7363137227563552</v>
      </c>
      <c r="X355" s="98">
        <v>0.94110182347013682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9.3900779076256363E-3</v>
      </c>
      <c r="D356" s="101">
        <v>5.4966826965376341E-3</v>
      </c>
      <c r="E356" s="101">
        <v>1.3067430367519874E-2</v>
      </c>
      <c r="F356" s="101">
        <v>9.7185718451911474E-4</v>
      </c>
      <c r="G356" s="101">
        <v>4.3284906382420503E-2</v>
      </c>
      <c r="H356" s="101">
        <v>2.0376892624907463E-2</v>
      </c>
      <c r="I356" s="101">
        <v>3.8644370973554255E-2</v>
      </c>
      <c r="J356" s="101">
        <v>6.6933846992858884E-2</v>
      </c>
      <c r="K356" s="101">
        <v>8.6158617233819373E-2</v>
      </c>
      <c r="L356" s="101">
        <v>0.17043105868853714</v>
      </c>
      <c r="M356" s="101">
        <v>5.3580239803126756E-3</v>
      </c>
      <c r="N356" s="101">
        <v>0.10320945880953622</v>
      </c>
      <c r="O356" s="101">
        <v>8.350837042164358E-2</v>
      </c>
      <c r="P356" s="101">
        <v>0.17905711340946429</v>
      </c>
      <c r="Q356" s="101">
        <v>7.4059949411793724E-2</v>
      </c>
      <c r="R356" s="101">
        <v>7.6062000078493078E-2</v>
      </c>
      <c r="S356" s="101">
        <v>5.0674560335960385E-2</v>
      </c>
      <c r="T356" s="101">
        <v>5.393906794163477E-2</v>
      </c>
      <c r="U356" s="101">
        <v>9.1893156398686102E-2</v>
      </c>
      <c r="V356" s="101">
        <v>0.1403778718379276</v>
      </c>
      <c r="W356" s="101">
        <v>0.7363137227563552</v>
      </c>
      <c r="X356" s="101">
        <v>0.94110182347013682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65.634945134081732</v>
      </c>
      <c r="D362" s="122">
        <v>56.886599159085598</v>
      </c>
      <c r="E362" s="122">
        <v>66.286922921581578</v>
      </c>
      <c r="F362" s="122">
        <v>69.306747453834035</v>
      </c>
      <c r="G362" s="122">
        <v>70.581372498187278</v>
      </c>
      <c r="H362" s="122">
        <v>38.929508757989829</v>
      </c>
      <c r="I362" s="122">
        <v>36.486267999432449</v>
      </c>
      <c r="J362" s="122">
        <v>69.548084171425558</v>
      </c>
      <c r="K362" s="122">
        <v>90.520951129008921</v>
      </c>
      <c r="L362" s="122">
        <v>63.242567629334303</v>
      </c>
      <c r="M362" s="122">
        <v>88.097429693475064</v>
      </c>
      <c r="N362" s="122">
        <v>67.913476599462513</v>
      </c>
      <c r="O362" s="122">
        <v>59.372724330585903</v>
      </c>
      <c r="P362" s="122">
        <v>46.355945686491111</v>
      </c>
      <c r="Q362" s="122">
        <v>36.164506092464805</v>
      </c>
      <c r="R362" s="122">
        <v>49.330885171406685</v>
      </c>
      <c r="S362" s="122">
        <v>50.209648360614437</v>
      </c>
      <c r="T362" s="122">
        <v>53.962631468769821</v>
      </c>
      <c r="U362" s="122">
        <v>63.81346288736151</v>
      </c>
      <c r="V362" s="122">
        <v>45.862963841820921</v>
      </c>
      <c r="W362" s="122">
        <v>29.54869518710267</v>
      </c>
      <c r="X362" s="122">
        <v>51.189744346006897</v>
      </c>
      <c r="Y362" s="122">
        <v>26.761568149042333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65.634945134081732</v>
      </c>
      <c r="D363" s="98">
        <v>56.886599159085598</v>
      </c>
      <c r="E363" s="98">
        <v>66.286922921581578</v>
      </c>
      <c r="F363" s="98">
        <v>69.306747453834035</v>
      </c>
      <c r="G363" s="98">
        <v>70.581372498187278</v>
      </c>
      <c r="H363" s="98">
        <v>38.929508757989829</v>
      </c>
      <c r="I363" s="98">
        <v>36.486267999432449</v>
      </c>
      <c r="J363" s="98">
        <v>69.548084171425558</v>
      </c>
      <c r="K363" s="98">
        <v>90.520951129008921</v>
      </c>
      <c r="L363" s="98">
        <v>63.242567629334303</v>
      </c>
      <c r="M363" s="98">
        <v>88.097429693475064</v>
      </c>
      <c r="N363" s="98">
        <v>67.913476599462513</v>
      </c>
      <c r="O363" s="98">
        <v>59.372724330585903</v>
      </c>
      <c r="P363" s="98">
        <v>46.355945686491111</v>
      </c>
      <c r="Q363" s="98">
        <v>36.164506092464805</v>
      </c>
      <c r="R363" s="98">
        <v>49.330885171406685</v>
      </c>
      <c r="S363" s="98">
        <v>50.209648360614437</v>
      </c>
      <c r="T363" s="98">
        <v>53.962631468769821</v>
      </c>
      <c r="U363" s="98">
        <v>63.81346288736151</v>
      </c>
      <c r="V363" s="98">
        <v>45.862963841820921</v>
      </c>
      <c r="W363" s="98">
        <v>29.54869518710267</v>
      </c>
      <c r="X363" s="98">
        <v>51.189744346006897</v>
      </c>
      <c r="Y363" s="98">
        <v>26.761568149042333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12134.135921267893</v>
      </c>
      <c r="D366" s="117">
        <f t="shared" si="204"/>
        <v>11783.322755901097</v>
      </c>
      <c r="E366" s="117">
        <f t="shared" si="204"/>
        <v>13213.48406126251</v>
      </c>
      <c r="F366" s="117">
        <f t="shared" si="204"/>
        <v>13211.349451750675</v>
      </c>
      <c r="G366" s="117">
        <f t="shared" si="204"/>
        <v>13815.064214497263</v>
      </c>
      <c r="H366" s="117">
        <f t="shared" si="204"/>
        <v>12840.059772165594</v>
      </c>
      <c r="I366" s="117">
        <f t="shared" si="204"/>
        <v>12200.074777913756</v>
      </c>
      <c r="J366" s="117">
        <f t="shared" si="204"/>
        <v>11909.266195101582</v>
      </c>
      <c r="K366" s="117">
        <f t="shared" si="204"/>
        <v>12089.403032580019</v>
      </c>
      <c r="L366" s="117">
        <f t="shared" si="204"/>
        <v>12917.468887955283</v>
      </c>
      <c r="M366" s="117">
        <f t="shared" si="204"/>
        <v>12104.101784831086</v>
      </c>
      <c r="N366" s="117">
        <f t="shared" si="204"/>
        <v>11626.586522728436</v>
      </c>
      <c r="O366" s="117">
        <f t="shared" si="204"/>
        <v>10997.983882758796</v>
      </c>
      <c r="P366" s="117">
        <f t="shared" si="204"/>
        <v>8590.9351047329128</v>
      </c>
      <c r="Q366" s="117">
        <f t="shared" si="204"/>
        <v>9069.7391958096759</v>
      </c>
      <c r="R366" s="117">
        <f t="shared" ref="R366:V366" si="205">R367+R370+R372+R381</f>
        <v>8866.9146099873797</v>
      </c>
      <c r="S366" s="117">
        <f t="shared" si="205"/>
        <v>8757.7959096418908</v>
      </c>
      <c r="T366" s="117">
        <f t="shared" si="205"/>
        <v>8165.8597892938806</v>
      </c>
      <c r="U366" s="117">
        <f t="shared" si="205"/>
        <v>7668.1735442218815</v>
      </c>
      <c r="V366" s="117">
        <f t="shared" si="205"/>
        <v>7287.0844671609011</v>
      </c>
      <c r="W366" s="117">
        <f t="shared" ref="W366:Y366" si="206">W367+W370+W372+W381</f>
        <v>7311.3211769361096</v>
      </c>
      <c r="X366" s="117">
        <f t="shared" si="206"/>
        <v>5693.1828199858428</v>
      </c>
      <c r="Y366" s="117">
        <f t="shared" si="206"/>
        <v>4511.9351946072766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9044.6616405327768</v>
      </c>
      <c r="D367" s="122">
        <f t="shared" si="207"/>
        <v>8639.9904461857732</v>
      </c>
      <c r="E367" s="122">
        <f t="shared" si="207"/>
        <v>9856.6667906746152</v>
      </c>
      <c r="F367" s="122">
        <f t="shared" si="207"/>
        <v>10281.542734100391</v>
      </c>
      <c r="G367" s="122">
        <f t="shared" si="207"/>
        <v>10776.285207263772</v>
      </c>
      <c r="H367" s="122">
        <f t="shared" si="207"/>
        <v>9842.5408479460984</v>
      </c>
      <c r="I367" s="122">
        <f t="shared" si="207"/>
        <v>9488.2642941372669</v>
      </c>
      <c r="J367" s="122">
        <f t="shared" si="207"/>
        <v>9478.5606542516853</v>
      </c>
      <c r="K367" s="122">
        <f t="shared" si="207"/>
        <v>9606.3494610191356</v>
      </c>
      <c r="L367" s="122">
        <f t="shared" si="207"/>
        <v>10327.372255542592</v>
      </c>
      <c r="M367" s="122">
        <f t="shared" si="207"/>
        <v>9477.0406168089721</v>
      </c>
      <c r="N367" s="122">
        <f t="shared" si="207"/>
        <v>9159.8496296595331</v>
      </c>
      <c r="O367" s="122">
        <f t="shared" si="207"/>
        <v>8628.4339443184872</v>
      </c>
      <c r="P367" s="122">
        <f t="shared" si="207"/>
        <v>6488.2990198742345</v>
      </c>
      <c r="Q367" s="122">
        <f t="shared" si="207"/>
        <v>7006.360066179991</v>
      </c>
      <c r="R367" s="122">
        <f t="shared" ref="R367:V367" si="208">SUM(R368:R369)</f>
        <v>6715.4683922765089</v>
      </c>
      <c r="S367" s="122">
        <f t="shared" si="208"/>
        <v>6523.9654179392674</v>
      </c>
      <c r="T367" s="122">
        <f t="shared" si="208"/>
        <v>5923.5687052594049</v>
      </c>
      <c r="U367" s="122">
        <f t="shared" si="208"/>
        <v>5487.6243688706018</v>
      </c>
      <c r="V367" s="122">
        <f t="shared" si="208"/>
        <v>5129.4268447378381</v>
      </c>
      <c r="W367" s="122">
        <f t="shared" ref="W367:Y367" si="209">SUM(W368:W369)</f>
        <v>5445.6137383667865</v>
      </c>
      <c r="X367" s="122">
        <f t="shared" si="209"/>
        <v>4264.356365495858</v>
      </c>
      <c r="Y367" s="122">
        <f t="shared" si="209"/>
        <v>3186.3839454208078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8924.196812312779</v>
      </c>
      <c r="D368" s="98">
        <v>8525.2848954053461</v>
      </c>
      <c r="E368" s="98">
        <v>9737.4196362326111</v>
      </c>
      <c r="F368" s="98">
        <v>10148.652082977538</v>
      </c>
      <c r="G368" s="98">
        <v>10637.588130421633</v>
      </c>
      <c r="H368" s="98">
        <v>9718.4611815655608</v>
      </c>
      <c r="I368" s="98">
        <v>9371.4433937443682</v>
      </c>
      <c r="J368" s="98">
        <v>9365.8345571401314</v>
      </c>
      <c r="K368" s="98">
        <v>9492.5556006046372</v>
      </c>
      <c r="L368" s="98">
        <v>10199.543283014602</v>
      </c>
      <c r="M368" s="98">
        <v>9356.4898488857543</v>
      </c>
      <c r="N368" s="98">
        <v>9047.013588347394</v>
      </c>
      <c r="O368" s="98">
        <v>8509.4503783405744</v>
      </c>
      <c r="P368" s="98">
        <v>6390.9364700112174</v>
      </c>
      <c r="Q368" s="98">
        <v>6907.0441243782016</v>
      </c>
      <c r="R368" s="98">
        <v>6618.3906786669131</v>
      </c>
      <c r="S368" s="98">
        <v>6428.7503304497586</v>
      </c>
      <c r="T368" s="98">
        <v>5836.7923952645388</v>
      </c>
      <c r="U368" s="98">
        <v>5405.7694702884619</v>
      </c>
      <c r="V368" s="98">
        <v>5052.4668148244491</v>
      </c>
      <c r="W368" s="98">
        <v>5340.8870939181452</v>
      </c>
      <c r="X368" s="98">
        <v>4178.9887738669177</v>
      </c>
      <c r="Y368" s="98">
        <v>3125.4235674617835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120.4648282199973</v>
      </c>
      <c r="D369" s="98">
        <v>114.70555078042746</v>
      </c>
      <c r="E369" s="98">
        <v>119.24715444200446</v>
      </c>
      <c r="F369" s="98">
        <v>132.8906511228526</v>
      </c>
      <c r="G369" s="98">
        <v>138.69707684213898</v>
      </c>
      <c r="H369" s="98">
        <v>124.0796663805381</v>
      </c>
      <c r="I369" s="98">
        <v>116.82090039289852</v>
      </c>
      <c r="J369" s="98">
        <v>112.72609711155464</v>
      </c>
      <c r="K369" s="98">
        <v>113.79386041449807</v>
      </c>
      <c r="L369" s="98">
        <v>127.82897252798983</v>
      </c>
      <c r="M369" s="98">
        <v>120.55076792321852</v>
      </c>
      <c r="N369" s="98">
        <v>112.83604131213929</v>
      </c>
      <c r="O369" s="98">
        <v>118.98356597791326</v>
      </c>
      <c r="P369" s="98">
        <v>97.362549863017563</v>
      </c>
      <c r="Q369" s="98">
        <v>99.315941801789293</v>
      </c>
      <c r="R369" s="98">
        <v>97.077713609595833</v>
      </c>
      <c r="S369" s="98">
        <v>95.215087489508434</v>
      </c>
      <c r="T369" s="98">
        <v>86.776309994865798</v>
      </c>
      <c r="U369" s="98">
        <v>81.854898582139541</v>
      </c>
      <c r="V369" s="98">
        <v>76.960029913388595</v>
      </c>
      <c r="W369" s="98">
        <v>104.72664444864108</v>
      </c>
      <c r="X369" s="98">
        <v>85.367591628939962</v>
      </c>
      <c r="Y369" s="98">
        <v>60.960377959024193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85.690119730243808</v>
      </c>
      <c r="D370" s="122">
        <f t="shared" si="210"/>
        <v>166.1098018840064</v>
      </c>
      <c r="E370" s="122">
        <f t="shared" si="210"/>
        <v>485.14775486373674</v>
      </c>
      <c r="F370" s="122">
        <f t="shared" si="210"/>
        <v>96.466278126027873</v>
      </c>
      <c r="G370" s="122">
        <f t="shared" si="210"/>
        <v>89.685825583461138</v>
      </c>
      <c r="H370" s="122">
        <f t="shared" si="210"/>
        <v>125.82482362149469</v>
      </c>
      <c r="I370" s="122">
        <f t="shared" si="210"/>
        <v>134.90673162936423</v>
      </c>
      <c r="J370" s="122">
        <f t="shared" si="210"/>
        <v>176.76026507018648</v>
      </c>
      <c r="K370" s="122">
        <f t="shared" si="210"/>
        <v>132.72571303015647</v>
      </c>
      <c r="L370" s="122">
        <f t="shared" si="210"/>
        <v>58.885343743988209</v>
      </c>
      <c r="M370" s="122">
        <f t="shared" si="210"/>
        <v>64.937272646418648</v>
      </c>
      <c r="N370" s="122">
        <f t="shared" si="210"/>
        <v>149.7103565394053</v>
      </c>
      <c r="O370" s="122">
        <f t="shared" si="210"/>
        <v>98.958370323601969</v>
      </c>
      <c r="P370" s="122">
        <f t="shared" si="210"/>
        <v>20.018448899195906</v>
      </c>
      <c r="Q370" s="122">
        <f t="shared" si="210"/>
        <v>36.135545864943133</v>
      </c>
      <c r="R370" s="122">
        <f t="shared" si="210"/>
        <v>79.147802259563889</v>
      </c>
      <c r="S370" s="122">
        <f t="shared" si="210"/>
        <v>111.10654927537536</v>
      </c>
      <c r="T370" s="122">
        <f t="shared" si="210"/>
        <v>155.50133075082044</v>
      </c>
      <c r="U370" s="122">
        <f t="shared" si="210"/>
        <v>115.03434685237752</v>
      </c>
      <c r="V370" s="122">
        <f t="shared" si="210"/>
        <v>64.105823824127228</v>
      </c>
      <c r="W370" s="122">
        <f t="shared" si="210"/>
        <v>19.108143862460654</v>
      </c>
      <c r="X370" s="122">
        <f t="shared" si="210"/>
        <v>45.783875784020928</v>
      </c>
      <c r="Y370" s="122">
        <f t="shared" si="210"/>
        <v>20.134472489067093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85.690119730243808</v>
      </c>
      <c r="D371" s="98">
        <f>RES_hhdet_in_fech!D67</f>
        <v>166.1098018840064</v>
      </c>
      <c r="E371" s="98">
        <f>RES_hhdet_in_fech!E67</f>
        <v>485.14775486373674</v>
      </c>
      <c r="F371" s="98">
        <f>RES_hhdet_in_fech!F67</f>
        <v>96.466278126027873</v>
      </c>
      <c r="G371" s="98">
        <f>RES_hhdet_in_fech!G67</f>
        <v>89.685825583461138</v>
      </c>
      <c r="H371" s="98">
        <f>RES_hhdet_in_fech!H67</f>
        <v>125.82482362149469</v>
      </c>
      <c r="I371" s="98">
        <f>RES_hhdet_in_fech!I67</f>
        <v>134.90673162936423</v>
      </c>
      <c r="J371" s="98">
        <f>RES_hhdet_in_fech!J67</f>
        <v>176.76026507018648</v>
      </c>
      <c r="K371" s="98">
        <f>RES_hhdet_in_fech!K67</f>
        <v>132.72571303015647</v>
      </c>
      <c r="L371" s="98">
        <f>RES_hhdet_in_fech!L67</f>
        <v>58.885343743988209</v>
      </c>
      <c r="M371" s="98">
        <f>RES_hhdet_in_fech!M67</f>
        <v>64.937272646418648</v>
      </c>
      <c r="N371" s="98">
        <f>RES_hhdet_in_fech!N67</f>
        <v>149.7103565394053</v>
      </c>
      <c r="O371" s="98">
        <f>RES_hhdet_in_fech!O67</f>
        <v>98.958370323601969</v>
      </c>
      <c r="P371" s="98">
        <f>RES_hhdet_in_fech!P67</f>
        <v>20.018448899195906</v>
      </c>
      <c r="Q371" s="98">
        <f>RES_hhdet_in_fech!Q67</f>
        <v>36.135545864943133</v>
      </c>
      <c r="R371" s="98">
        <f>RES_hhdet_in_fech!R67</f>
        <v>79.147802259563889</v>
      </c>
      <c r="S371" s="98">
        <f>RES_hhdet_in_fech!S67</f>
        <v>111.10654927537536</v>
      </c>
      <c r="T371" s="98">
        <f>RES_hhdet_in_fech!T67</f>
        <v>155.50133075082044</v>
      </c>
      <c r="U371" s="98">
        <f>RES_hhdet_in_fech!U67</f>
        <v>115.03434685237752</v>
      </c>
      <c r="V371" s="98">
        <f>RES_hhdet_in_fech!V67</f>
        <v>64.105823824127228</v>
      </c>
      <c r="W371" s="98">
        <f>RES_hhdet_in_fech!W67</f>
        <v>19.108143862460654</v>
      </c>
      <c r="X371" s="98">
        <f>RES_hhdet_in_fech!X67</f>
        <v>45.783875784020928</v>
      </c>
      <c r="Y371" s="98">
        <f>RES_hhdet_in_fech!Y67</f>
        <v>20.134472489067093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2014.5785135029641</v>
      </c>
      <c r="D372" s="122">
        <v>1986.1720991935435</v>
      </c>
      <c r="E372" s="122">
        <v>1925.6485594064927</v>
      </c>
      <c r="F372" s="122">
        <v>1863.670563307968</v>
      </c>
      <c r="G372" s="122">
        <v>1955.4906211482171</v>
      </c>
      <c r="H372" s="122">
        <v>1903.5719010294447</v>
      </c>
      <c r="I372" s="122">
        <v>1752.9568061127934</v>
      </c>
      <c r="J372" s="122">
        <v>1532.6949735835256</v>
      </c>
      <c r="K372" s="122">
        <v>1581.859612815038</v>
      </c>
      <c r="L372" s="122">
        <v>1780.9985480176042</v>
      </c>
      <c r="M372" s="122">
        <v>1750.2299400703371</v>
      </c>
      <c r="N372" s="122">
        <v>1681.4257869002283</v>
      </c>
      <c r="O372" s="122">
        <v>1572.0468881102124</v>
      </c>
      <c r="P372" s="122">
        <v>1451.3219358670162</v>
      </c>
      <c r="Q372" s="122">
        <v>1379.3240913882778</v>
      </c>
      <c r="R372" s="122">
        <v>1382.0770613525119</v>
      </c>
      <c r="S372" s="122">
        <v>1343.2824064859153</v>
      </c>
      <c r="T372" s="122">
        <v>1327.603417011811</v>
      </c>
      <c r="U372" s="122">
        <v>1286.7145240603531</v>
      </c>
      <c r="V372" s="122">
        <v>1274.0197087370141</v>
      </c>
      <c r="W372" s="122">
        <v>1086.6991099339186</v>
      </c>
      <c r="X372" s="122">
        <v>789.18926014208103</v>
      </c>
      <c r="Y372" s="122">
        <v>761.07403113029648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2080.6519376214414</v>
      </c>
      <c r="D373" s="98">
        <v>2054.4824230537561</v>
      </c>
      <c r="E373" s="98">
        <v>2051.1833690596236</v>
      </c>
      <c r="F373" s="98">
        <v>1913.2207459203937</v>
      </c>
      <c r="G373" s="98">
        <v>1956.6159086480704</v>
      </c>
      <c r="H373" s="98">
        <v>1904.4811835476955</v>
      </c>
      <c r="I373" s="98">
        <v>1754.5693563864052</v>
      </c>
      <c r="J373" s="98">
        <v>1543.2749662608344</v>
      </c>
      <c r="K373" s="98">
        <v>1585.7598267649191</v>
      </c>
      <c r="L373" s="98">
        <v>1784.6831444257125</v>
      </c>
      <c r="M373" s="98">
        <v>1755.0191920347288</v>
      </c>
      <c r="N373" s="98">
        <v>1698.2426862648181</v>
      </c>
      <c r="O373" s="98">
        <v>1577.3996459560367</v>
      </c>
      <c r="P373" s="98">
        <v>1453.8229233256284</v>
      </c>
      <c r="Q373" s="98">
        <v>1381.1874261127793</v>
      </c>
      <c r="R373" s="98">
        <v>1384.8523071929817</v>
      </c>
      <c r="S373" s="98">
        <v>1346.0178199031457</v>
      </c>
      <c r="T373" s="98">
        <v>1331.2877151796433</v>
      </c>
      <c r="U373" s="98">
        <v>1287.9789185833306</v>
      </c>
      <c r="V373" s="98">
        <v>1279.053262412016</v>
      </c>
      <c r="W373" s="98">
        <v>1097.0589369371123</v>
      </c>
      <c r="X373" s="98">
        <v>813.08366805294372</v>
      </c>
      <c r="Y373" s="98">
        <v>762.4547939967407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1346.9290702732303</v>
      </c>
      <c r="D374" s="98">
        <v>1362.9895585148345</v>
      </c>
      <c r="E374" s="98">
        <v>1345.7489553000389</v>
      </c>
      <c r="F374" s="98">
        <v>1293.6818035563833</v>
      </c>
      <c r="G374" s="98">
        <v>1309.833613336813</v>
      </c>
      <c r="H374" s="98">
        <v>1282.7165118436078</v>
      </c>
      <c r="I374" s="98">
        <v>1184.5089931955131</v>
      </c>
      <c r="J374" s="98">
        <v>1073.5259166446397</v>
      </c>
      <c r="K374" s="98">
        <v>1091.8375583515051</v>
      </c>
      <c r="L374" s="98">
        <v>1238.8387029011476</v>
      </c>
      <c r="M374" s="98">
        <v>1256.807249802064</v>
      </c>
      <c r="N374" s="98">
        <v>1216.9534868616834</v>
      </c>
      <c r="O374" s="98">
        <v>1162.6166378676457</v>
      </c>
      <c r="P374" s="98">
        <v>1143.0442378622029</v>
      </c>
      <c r="Q374" s="98">
        <v>1091.8636139146349</v>
      </c>
      <c r="R374" s="98">
        <v>1112.6767244503278</v>
      </c>
      <c r="S374" s="98">
        <v>1100.3733780197795</v>
      </c>
      <c r="T374" s="98">
        <v>1098.3493342498191</v>
      </c>
      <c r="U374" s="98">
        <v>1078.831074819471</v>
      </c>
      <c r="V374" s="98">
        <v>1084.5239790388662</v>
      </c>
      <c r="W374" s="98">
        <v>950.05525529980412</v>
      </c>
      <c r="X374" s="98">
        <v>697.58935014842075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332.10529339705295</v>
      </c>
      <c r="D375" s="101">
        <v>383.33366086560397</v>
      </c>
      <c r="E375" s="101">
        <v>320.31218728539204</v>
      </c>
      <c r="F375" s="101">
        <v>370.16362132604877</v>
      </c>
      <c r="G375" s="101">
        <v>317.04756685092968</v>
      </c>
      <c r="H375" s="101">
        <v>301.18115047027874</v>
      </c>
      <c r="I375" s="101">
        <v>257.1863677729371</v>
      </c>
      <c r="J375" s="101">
        <v>284.23782689870353</v>
      </c>
      <c r="K375" s="101">
        <v>232.10679312761962</v>
      </c>
      <c r="L375" s="101">
        <v>251.68064965801167</v>
      </c>
      <c r="M375" s="101">
        <v>304.94396183565857</v>
      </c>
      <c r="N375" s="101">
        <v>215.35571460691588</v>
      </c>
      <c r="O375" s="101">
        <v>189.2401160200823</v>
      </c>
      <c r="P375" s="101">
        <v>292.99303280178157</v>
      </c>
      <c r="Q375" s="101">
        <v>180.73239427536635</v>
      </c>
      <c r="R375" s="101">
        <v>174.03841630782898</v>
      </c>
      <c r="S375" s="101">
        <v>184.24650528496844</v>
      </c>
      <c r="T375" s="101">
        <v>167.51329067986015</v>
      </c>
      <c r="U375" s="101">
        <v>190.42975334846912</v>
      </c>
      <c r="V375" s="101">
        <v>209.85034766591943</v>
      </c>
      <c r="W375" s="101">
        <v>243.42378226881308</v>
      </c>
      <c r="X375" s="101">
        <v>89.063934292921545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1014.8237768761774</v>
      </c>
      <c r="D376" s="104">
        <v>979.6558976492305</v>
      </c>
      <c r="E376" s="104">
        <v>1025.436768014647</v>
      </c>
      <c r="F376" s="104">
        <v>923.51818223033456</v>
      </c>
      <c r="G376" s="104">
        <v>992.78604648588328</v>
      </c>
      <c r="H376" s="104">
        <v>981.53536137332912</v>
      </c>
      <c r="I376" s="104">
        <v>927.32262542257592</v>
      </c>
      <c r="J376" s="104">
        <v>789.28808974593619</v>
      </c>
      <c r="K376" s="104">
        <v>859.73076522388556</v>
      </c>
      <c r="L376" s="104">
        <v>987.15805324313601</v>
      </c>
      <c r="M376" s="104">
        <v>951.86328796640532</v>
      </c>
      <c r="N376" s="104">
        <v>1001.5977722547675</v>
      </c>
      <c r="O376" s="104">
        <v>973.37652184756337</v>
      </c>
      <c r="P376" s="104">
        <v>850.05120506042124</v>
      </c>
      <c r="Q376" s="104">
        <v>911.13121963926858</v>
      </c>
      <c r="R376" s="104">
        <v>938.63830814249889</v>
      </c>
      <c r="S376" s="104">
        <v>916.12687273481129</v>
      </c>
      <c r="T376" s="104">
        <v>930.83604356995897</v>
      </c>
      <c r="U376" s="104">
        <v>888.40132147100189</v>
      </c>
      <c r="V376" s="104">
        <v>874.6736313729466</v>
      </c>
      <c r="W376" s="104">
        <v>706.63147303099095</v>
      </c>
      <c r="X376" s="104">
        <v>608.52541585549898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1778.9996984957347</v>
      </c>
      <c r="D377" s="101">
        <v>1861.8704291699253</v>
      </c>
      <c r="E377" s="101">
        <v>1751.9117182049943</v>
      </c>
      <c r="F377" s="101">
        <v>1840.0020820140853</v>
      </c>
      <c r="G377" s="101">
        <v>0</v>
      </c>
      <c r="H377" s="101">
        <v>0</v>
      </c>
      <c r="I377" s="101">
        <v>0</v>
      </c>
      <c r="J377" s="101">
        <v>1574.9400535669299</v>
      </c>
      <c r="K377" s="101">
        <v>1546.230182256671</v>
      </c>
      <c r="L377" s="101">
        <v>0</v>
      </c>
      <c r="M377" s="101">
        <v>1755.733679354614</v>
      </c>
      <c r="N377" s="101">
        <v>1639.589839265268</v>
      </c>
      <c r="O377" s="101">
        <v>1552.0042240410942</v>
      </c>
      <c r="P377" s="101">
        <v>0</v>
      </c>
      <c r="Q377" s="101">
        <v>0</v>
      </c>
      <c r="R377" s="101">
        <v>1437.0721993871691</v>
      </c>
      <c r="S377" s="101">
        <v>1426.5202859865105</v>
      </c>
      <c r="T377" s="101">
        <v>1401.3382353182085</v>
      </c>
      <c r="U377" s="101">
        <v>1390.950619375627</v>
      </c>
      <c r="V377" s="101">
        <v>1375.6776505618607</v>
      </c>
      <c r="W377" s="101">
        <v>0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1264.7414155803883</v>
      </c>
      <c r="D378" s="104">
        <v>1342.8444982643143</v>
      </c>
      <c r="E378" s="104">
        <v>1247.0985132623425</v>
      </c>
      <c r="F378" s="104">
        <v>1335.3949555438855</v>
      </c>
      <c r="G378" s="104">
        <v>0</v>
      </c>
      <c r="H378" s="104">
        <v>0</v>
      </c>
      <c r="I378" s="104">
        <v>0</v>
      </c>
      <c r="J378" s="104">
        <v>1147.7862858301339</v>
      </c>
      <c r="K378" s="104">
        <v>1109.6095474674487</v>
      </c>
      <c r="L378" s="104">
        <v>0</v>
      </c>
      <c r="M378" s="104">
        <v>1285.2138650836687</v>
      </c>
      <c r="N378" s="104">
        <v>1184.6127551976765</v>
      </c>
      <c r="O378" s="104">
        <v>1132.9771718707952</v>
      </c>
      <c r="P378" s="104">
        <v>0</v>
      </c>
      <c r="Q378" s="104">
        <v>0</v>
      </c>
      <c r="R378" s="104">
        <v>1102.0930208073933</v>
      </c>
      <c r="S378" s="104">
        <v>1111.1527460782543</v>
      </c>
      <c r="T378" s="104">
        <v>1098.4535601404787</v>
      </c>
      <c r="U378" s="104">
        <v>1108.5603193220284</v>
      </c>
      <c r="V378" s="104">
        <v>1113.0925417047915</v>
      </c>
      <c r="W378" s="104">
        <v>0</v>
      </c>
      <c r="X378" s="104">
        <v>638.5784011415833</v>
      </c>
      <c r="Y378" s="104">
        <v>707.64459716614783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283.78787493616358</v>
      </c>
      <c r="D379" s="98">
        <v>347.49868853295033</v>
      </c>
      <c r="E379" s="98">
        <v>273.21820559560337</v>
      </c>
      <c r="F379" s="98">
        <v>356.30836111513503</v>
      </c>
      <c r="G379" s="98">
        <v>0</v>
      </c>
      <c r="H379" s="98">
        <v>0</v>
      </c>
      <c r="I379" s="98">
        <v>0</v>
      </c>
      <c r="J379" s="98">
        <v>292.15369000451716</v>
      </c>
      <c r="K379" s="98">
        <v>227.07708169899593</v>
      </c>
      <c r="L379" s="98">
        <v>0</v>
      </c>
      <c r="M379" s="98">
        <v>305.93199496072384</v>
      </c>
      <c r="N379" s="98">
        <v>206.27851288476538</v>
      </c>
      <c r="O379" s="98">
        <v>184.03085410773443</v>
      </c>
      <c r="P379" s="98">
        <v>0</v>
      </c>
      <c r="Q379" s="98">
        <v>0</v>
      </c>
      <c r="R379" s="98">
        <v>179.19106713015208</v>
      </c>
      <c r="S379" s="98">
        <v>195.43605173800137</v>
      </c>
      <c r="T379" s="98">
        <v>174.56318286621541</v>
      </c>
      <c r="U379" s="98">
        <v>206.84734339794289</v>
      </c>
      <c r="V379" s="98">
        <v>228.31155829603173</v>
      </c>
      <c r="W379" s="98">
        <v>0</v>
      </c>
      <c r="X379" s="98">
        <v>7.510431962459867</v>
      </c>
      <c r="Y379" s="98">
        <v>147.45899811326143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980.95354064422497</v>
      </c>
      <c r="D380" s="98">
        <v>995.34580973136383</v>
      </c>
      <c r="E380" s="98">
        <v>973.8803076667391</v>
      </c>
      <c r="F380" s="98">
        <v>979.08659442875046</v>
      </c>
      <c r="G380" s="98">
        <v>0</v>
      </c>
      <c r="H380" s="98">
        <v>0</v>
      </c>
      <c r="I380" s="98">
        <v>0</v>
      </c>
      <c r="J380" s="98">
        <v>855.6325958256167</v>
      </c>
      <c r="K380" s="98">
        <v>882.53246576845277</v>
      </c>
      <c r="L380" s="98">
        <v>0</v>
      </c>
      <c r="M380" s="98">
        <v>979.28187012294484</v>
      </c>
      <c r="N380" s="98">
        <v>978.3342423129111</v>
      </c>
      <c r="O380" s="98">
        <v>948.94631776306096</v>
      </c>
      <c r="P380" s="98">
        <v>0</v>
      </c>
      <c r="Q380" s="98">
        <v>0</v>
      </c>
      <c r="R380" s="98">
        <v>922.90195367724118</v>
      </c>
      <c r="S380" s="98">
        <v>915.71669434025296</v>
      </c>
      <c r="T380" s="98">
        <v>923.8903772742633</v>
      </c>
      <c r="U380" s="98">
        <v>901.7129759240853</v>
      </c>
      <c r="V380" s="98">
        <v>884.78098340875988</v>
      </c>
      <c r="W380" s="98">
        <v>0</v>
      </c>
      <c r="X380" s="98">
        <v>631.06796917912345</v>
      </c>
      <c r="Y380" s="98">
        <v>560.18559905288635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989.20564750190829</v>
      </c>
      <c r="D381" s="122">
        <v>991.05040863777447</v>
      </c>
      <c r="E381" s="122">
        <v>946.02095631766417</v>
      </c>
      <c r="F381" s="122">
        <v>969.66987621628812</v>
      </c>
      <c r="G381" s="122">
        <v>993.60256050181204</v>
      </c>
      <c r="H381" s="122">
        <v>968.12219956855529</v>
      </c>
      <c r="I381" s="122">
        <v>823.94694603433095</v>
      </c>
      <c r="J381" s="122">
        <v>721.25030219618452</v>
      </c>
      <c r="K381" s="122">
        <v>768.46824571568857</v>
      </c>
      <c r="L381" s="122">
        <v>750.21274065109822</v>
      </c>
      <c r="M381" s="122">
        <v>811.89395530535728</v>
      </c>
      <c r="N381" s="122">
        <v>635.60074962927035</v>
      </c>
      <c r="O381" s="122">
        <v>698.54468000649319</v>
      </c>
      <c r="P381" s="122">
        <v>631.29570009246549</v>
      </c>
      <c r="Q381" s="122">
        <v>647.91949237646395</v>
      </c>
      <c r="R381" s="122">
        <v>690.2213540987949</v>
      </c>
      <c r="S381" s="122">
        <v>779.44153594133286</v>
      </c>
      <c r="T381" s="122">
        <v>759.18633627184374</v>
      </c>
      <c r="U381" s="122">
        <v>778.80030443854912</v>
      </c>
      <c r="V381" s="122">
        <v>819.53208986192112</v>
      </c>
      <c r="W381" s="122">
        <v>759.90018477294427</v>
      </c>
      <c r="X381" s="122">
        <v>593.85331856388211</v>
      </c>
      <c r="Y381" s="122">
        <v>544.34274556710523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1013.7937204638899</v>
      </c>
      <c r="D382" s="98">
        <v>1023.2407747654062</v>
      </c>
      <c r="E382" s="98">
        <v>1010.470749526375</v>
      </c>
      <c r="F382" s="98">
        <v>1000.9498891760863</v>
      </c>
      <c r="G382" s="98">
        <v>1032.6534492525602</v>
      </c>
      <c r="H382" s="98">
        <v>1002.6763404223033</v>
      </c>
      <c r="I382" s="98">
        <v>848.43994840876644</v>
      </c>
      <c r="J382" s="98">
        <v>748.38179453210353</v>
      </c>
      <c r="K382" s="98">
        <v>773.49593562772327</v>
      </c>
      <c r="L382" s="98">
        <v>788.09102086387634</v>
      </c>
      <c r="M382" s="98">
        <v>822.95971957264021</v>
      </c>
      <c r="N382" s="98">
        <v>647.1272659023449</v>
      </c>
      <c r="O382" s="98">
        <v>709.50990777970662</v>
      </c>
      <c r="P382" s="98">
        <v>637.90852346282873</v>
      </c>
      <c r="Q382" s="98">
        <v>670.73073528719237</v>
      </c>
      <c r="R382" s="98">
        <v>691.20075859967301</v>
      </c>
      <c r="S382" s="98">
        <v>781.56697742041501</v>
      </c>
      <c r="T382" s="98">
        <v>768.51099158240766</v>
      </c>
      <c r="U382" s="98">
        <v>780.63066978627637</v>
      </c>
      <c r="V382" s="98">
        <v>835.24225244672789</v>
      </c>
      <c r="W382" s="98">
        <v>790.92771589504218</v>
      </c>
      <c r="X382" s="98">
        <v>629.84715074201563</v>
      </c>
      <c r="Y382" s="98">
        <v>577.63959569648671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822.01968531473437</v>
      </c>
      <c r="D383" s="33">
        <v>827.54751108474761</v>
      </c>
      <c r="E383" s="33">
        <v>752.95272353454277</v>
      </c>
      <c r="F383" s="33">
        <v>902.20428125911747</v>
      </c>
      <c r="G383" s="33">
        <v>729.88321399575682</v>
      </c>
      <c r="H383" s="33">
        <v>787.74785791850888</v>
      </c>
      <c r="I383" s="33">
        <v>719.81036054262415</v>
      </c>
      <c r="J383" s="33">
        <v>639.91503955467374</v>
      </c>
      <c r="K383" s="33">
        <v>643.2862631823956</v>
      </c>
      <c r="L383" s="33">
        <v>598.76022443846784</v>
      </c>
      <c r="M383" s="33">
        <v>595.28114981137412</v>
      </c>
      <c r="N383" s="33">
        <v>514.96640463908113</v>
      </c>
      <c r="O383" s="33">
        <v>581.82282343822226</v>
      </c>
      <c r="P383" s="33">
        <v>484.42783596963278</v>
      </c>
      <c r="Q383" s="33">
        <v>521.2369727740097</v>
      </c>
      <c r="R383" s="33">
        <v>507.77125449557496</v>
      </c>
      <c r="S383" s="33">
        <v>590.88298919750378</v>
      </c>
      <c r="T383" s="33">
        <v>577.6129227963612</v>
      </c>
      <c r="U383" s="33">
        <v>570.43291252077108</v>
      </c>
      <c r="V383" s="33">
        <v>589.51118173029874</v>
      </c>
      <c r="W383" s="33">
        <v>551.49170672840137</v>
      </c>
      <c r="X383" s="33">
        <v>416.94377140639841</v>
      </c>
      <c r="Y383" s="33">
        <v>442.8004817893256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6947.0639816605826</v>
      </c>
      <c r="D385" s="117">
        <f t="shared" si="211"/>
        <v>6987.5448828271183</v>
      </c>
      <c r="E385" s="117">
        <f t="shared" si="211"/>
        <v>8474.0272173437861</v>
      </c>
      <c r="F385" s="117">
        <f t="shared" si="211"/>
        <v>7827.0010423917493</v>
      </c>
      <c r="G385" s="117">
        <f t="shared" si="211"/>
        <v>8138.2159291843363</v>
      </c>
      <c r="H385" s="117">
        <f t="shared" si="211"/>
        <v>7746.6675606225526</v>
      </c>
      <c r="I385" s="117">
        <f t="shared" si="211"/>
        <v>7471.7329466770461</v>
      </c>
      <c r="J385" s="117">
        <f t="shared" si="211"/>
        <v>7496.2505433715733</v>
      </c>
      <c r="K385" s="117">
        <f t="shared" si="211"/>
        <v>7561.5648563143532</v>
      </c>
      <c r="L385" s="117">
        <f t="shared" si="211"/>
        <v>7995.5378075900344</v>
      </c>
      <c r="M385" s="117">
        <f t="shared" si="211"/>
        <v>7692.9527302957567</v>
      </c>
      <c r="N385" s="117">
        <f t="shared" si="211"/>
        <v>7907.7381327662788</v>
      </c>
      <c r="O385" s="117">
        <f t="shared" si="211"/>
        <v>7711.5015452718717</v>
      </c>
      <c r="P385" s="117">
        <f t="shared" si="211"/>
        <v>6163.6461774587042</v>
      </c>
      <c r="Q385" s="117">
        <f t="shared" si="211"/>
        <v>6842.9993034203098</v>
      </c>
      <c r="R385" s="117">
        <f t="shared" ref="R385:V385" si="212">R386+R389+R391+R400</f>
        <v>6953.6578678006408</v>
      </c>
      <c r="S385" s="117">
        <f t="shared" si="212"/>
        <v>7069.4633006160529</v>
      </c>
      <c r="T385" s="117">
        <f t="shared" si="212"/>
        <v>6841.4314483089938</v>
      </c>
      <c r="U385" s="117">
        <f t="shared" si="212"/>
        <v>6376.5316085260229</v>
      </c>
      <c r="V385" s="117">
        <f t="shared" si="212"/>
        <v>5970.1922966299535</v>
      </c>
      <c r="W385" s="117">
        <f t="shared" ref="W385:Y385" si="213">W386+W389+W391+W400</f>
        <v>5913.1087705563941</v>
      </c>
      <c r="X385" s="117">
        <f t="shared" si="213"/>
        <v>4741.889375942189</v>
      </c>
      <c r="Y385" s="117">
        <f t="shared" si="213"/>
        <v>3704.9641652298906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4918.2288995446179</v>
      </c>
      <c r="D386" s="122">
        <f t="shared" si="214"/>
        <v>4739.7518417725059</v>
      </c>
      <c r="E386" s="122">
        <f t="shared" si="214"/>
        <v>5452.5719318140091</v>
      </c>
      <c r="F386" s="122">
        <f t="shared" si="214"/>
        <v>5744.0858094480573</v>
      </c>
      <c r="G386" s="122">
        <f t="shared" si="214"/>
        <v>6078.3352329123736</v>
      </c>
      <c r="H386" s="122">
        <f t="shared" si="214"/>
        <v>5605.9209589717675</v>
      </c>
      <c r="I386" s="122">
        <f t="shared" si="214"/>
        <v>5459.2575978974874</v>
      </c>
      <c r="J386" s="122">
        <f t="shared" si="214"/>
        <v>5513.9345057896617</v>
      </c>
      <c r="K386" s="122">
        <f t="shared" si="214"/>
        <v>5658.9919006756018</v>
      </c>
      <c r="L386" s="122">
        <f t="shared" si="214"/>
        <v>6171.5546691704503</v>
      </c>
      <c r="M386" s="122">
        <f t="shared" si="214"/>
        <v>5809.9078640647513</v>
      </c>
      <c r="N386" s="122">
        <f t="shared" si="214"/>
        <v>5836.4018464053934</v>
      </c>
      <c r="O386" s="122">
        <f t="shared" si="214"/>
        <v>5799.7593131979156</v>
      </c>
      <c r="P386" s="122">
        <f t="shared" si="214"/>
        <v>4626.8907943240592</v>
      </c>
      <c r="Q386" s="122">
        <f t="shared" si="214"/>
        <v>5234.4564315564903</v>
      </c>
      <c r="R386" s="122">
        <f t="shared" ref="R386:V386" si="215">SUM(R387:R388)</f>
        <v>5134.4437535376774</v>
      </c>
      <c r="S386" s="122">
        <f t="shared" si="215"/>
        <v>5075.1941388862688</v>
      </c>
      <c r="T386" s="122">
        <f t="shared" si="215"/>
        <v>4672.4602964087599</v>
      </c>
      <c r="U386" s="122">
        <f t="shared" si="215"/>
        <v>4380.8440959215386</v>
      </c>
      <c r="V386" s="122">
        <f t="shared" si="215"/>
        <v>4139.2418473783882</v>
      </c>
      <c r="W386" s="122">
        <f t="shared" ref="W386:Y386" si="216">SUM(W387:W388)</f>
        <v>4434.1910586511012</v>
      </c>
      <c r="X386" s="122">
        <f t="shared" si="216"/>
        <v>3489.8280920748639</v>
      </c>
      <c r="Y386" s="122">
        <f t="shared" si="216"/>
        <v>2616.026624595082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4797.764071324621</v>
      </c>
      <c r="D387" s="98">
        <v>4625.0462909920789</v>
      </c>
      <c r="E387" s="98">
        <v>5333.324777372005</v>
      </c>
      <c r="F387" s="98">
        <v>5611.1951583252048</v>
      </c>
      <c r="G387" s="98">
        <v>5939.6381560702348</v>
      </c>
      <c r="H387" s="98">
        <v>5481.8412925912298</v>
      </c>
      <c r="I387" s="98">
        <v>5342.4366975045887</v>
      </c>
      <c r="J387" s="98">
        <v>5401.2084086781069</v>
      </c>
      <c r="K387" s="98">
        <v>5545.1980402611034</v>
      </c>
      <c r="L387" s="98">
        <v>6043.7256966424602</v>
      </c>
      <c r="M387" s="98">
        <v>5689.3570961415326</v>
      </c>
      <c r="N387" s="98">
        <v>5723.5658050932543</v>
      </c>
      <c r="O387" s="98">
        <v>5680.7757472200019</v>
      </c>
      <c r="P387" s="98">
        <v>4529.528244461042</v>
      </c>
      <c r="Q387" s="98">
        <v>5135.1404897547009</v>
      </c>
      <c r="R387" s="98">
        <v>5037.3660399280816</v>
      </c>
      <c r="S387" s="98">
        <v>4979.97905139676</v>
      </c>
      <c r="T387" s="98">
        <v>4585.6839864138938</v>
      </c>
      <c r="U387" s="98">
        <v>4298.9891973393987</v>
      </c>
      <c r="V387" s="98">
        <v>4062.2818174649997</v>
      </c>
      <c r="W387" s="98">
        <v>4329.4644142024599</v>
      </c>
      <c r="X387" s="98">
        <v>3404.460500445924</v>
      </c>
      <c r="Y387" s="98">
        <v>2555.0662466360577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120.4648282199973</v>
      </c>
      <c r="D388" s="98">
        <v>114.70555078042746</v>
      </c>
      <c r="E388" s="98">
        <v>119.24715444200446</v>
      </c>
      <c r="F388" s="98">
        <v>132.8906511228526</v>
      </c>
      <c r="G388" s="98">
        <v>138.69707684213898</v>
      </c>
      <c r="H388" s="98">
        <v>124.0796663805381</v>
      </c>
      <c r="I388" s="98">
        <v>116.82090039289852</v>
      </c>
      <c r="J388" s="98">
        <v>112.72609711155464</v>
      </c>
      <c r="K388" s="98">
        <v>113.79386041449807</v>
      </c>
      <c r="L388" s="98">
        <v>127.82897252798983</v>
      </c>
      <c r="M388" s="98">
        <v>120.55076792321852</v>
      </c>
      <c r="N388" s="98">
        <v>112.83604131213929</v>
      </c>
      <c r="O388" s="98">
        <v>118.98356597791326</v>
      </c>
      <c r="P388" s="98">
        <v>97.362549863017563</v>
      </c>
      <c r="Q388" s="98">
        <v>99.315941801789293</v>
      </c>
      <c r="R388" s="98">
        <v>97.077713609595833</v>
      </c>
      <c r="S388" s="98">
        <v>95.215087489508434</v>
      </c>
      <c r="T388" s="98">
        <v>86.776309994865798</v>
      </c>
      <c r="U388" s="98">
        <v>81.854898582139541</v>
      </c>
      <c r="V388" s="98">
        <v>76.960029913388595</v>
      </c>
      <c r="W388" s="98">
        <v>104.72664444864108</v>
      </c>
      <c r="X388" s="98">
        <v>85.367591628939962</v>
      </c>
      <c r="Y388" s="98">
        <v>60.960377959024193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197.29400255660732</v>
      </c>
      <c r="D389" s="122">
        <f t="shared" si="217"/>
        <v>398.59055637588335</v>
      </c>
      <c r="E389" s="122">
        <f t="shared" si="217"/>
        <v>1211.979329421574</v>
      </c>
      <c r="F389" s="122">
        <f t="shared" si="217"/>
        <v>250.57713857245582</v>
      </c>
      <c r="G389" s="122">
        <f t="shared" si="217"/>
        <v>242.00163110130035</v>
      </c>
      <c r="H389" s="122">
        <f t="shared" si="217"/>
        <v>352.35582089531965</v>
      </c>
      <c r="I389" s="122">
        <f t="shared" si="217"/>
        <v>391.74321536571375</v>
      </c>
      <c r="J389" s="122">
        <f t="shared" si="217"/>
        <v>531.90459244315571</v>
      </c>
      <c r="K389" s="122">
        <f t="shared" si="217"/>
        <v>413.69710335269298</v>
      </c>
      <c r="L389" s="122">
        <f t="shared" si="217"/>
        <v>190.02907623519883</v>
      </c>
      <c r="M389" s="122">
        <f t="shared" si="217"/>
        <v>217.75742865538288</v>
      </c>
      <c r="N389" s="122">
        <f t="shared" si="217"/>
        <v>523.94541054170429</v>
      </c>
      <c r="O389" s="122">
        <f t="shared" si="217"/>
        <v>362.77866342520736</v>
      </c>
      <c r="P389" s="122">
        <f t="shared" si="217"/>
        <v>76.788912338305494</v>
      </c>
      <c r="Q389" s="122">
        <f t="shared" si="217"/>
        <v>143.32548118810331</v>
      </c>
      <c r="R389" s="122">
        <f t="shared" si="217"/>
        <v>316.16295177460012</v>
      </c>
      <c r="S389" s="122">
        <f t="shared" si="217"/>
        <v>444.17388601197689</v>
      </c>
      <c r="T389" s="122">
        <f t="shared" si="217"/>
        <v>622.19471636672142</v>
      </c>
      <c r="U389" s="122">
        <f t="shared" si="217"/>
        <v>460.72342405675062</v>
      </c>
      <c r="V389" s="122">
        <f t="shared" si="217"/>
        <v>257.45999403382541</v>
      </c>
      <c r="W389" s="122">
        <f t="shared" si="217"/>
        <v>77.436312687762495</v>
      </c>
      <c r="X389" s="122">
        <f t="shared" si="217"/>
        <v>187.55702620437549</v>
      </c>
      <c r="Y389" s="122">
        <f t="shared" si="217"/>
        <v>83.481948517578758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197.29400255660732</v>
      </c>
      <c r="D390" s="98">
        <f>RES_hhdet_in_tesh!D67</f>
        <v>398.59055637588335</v>
      </c>
      <c r="E390" s="98">
        <f>RES_hhdet_in_tesh!E67</f>
        <v>1211.979329421574</v>
      </c>
      <c r="F390" s="98">
        <f>RES_hhdet_in_tesh!F67</f>
        <v>250.57713857245582</v>
      </c>
      <c r="G390" s="98">
        <f>RES_hhdet_in_tesh!G67</f>
        <v>242.00163110130035</v>
      </c>
      <c r="H390" s="98">
        <f>RES_hhdet_in_tesh!H67</f>
        <v>352.35582089531965</v>
      </c>
      <c r="I390" s="98">
        <f>RES_hhdet_in_tesh!I67</f>
        <v>391.74321536571375</v>
      </c>
      <c r="J390" s="98">
        <f>RES_hhdet_in_tesh!J67</f>
        <v>531.90459244315571</v>
      </c>
      <c r="K390" s="98">
        <f>RES_hhdet_in_tesh!K67</f>
        <v>413.69710335269298</v>
      </c>
      <c r="L390" s="98">
        <f>RES_hhdet_in_tesh!L67</f>
        <v>190.02907623519883</v>
      </c>
      <c r="M390" s="98">
        <f>RES_hhdet_in_tesh!M67</f>
        <v>217.75742865538288</v>
      </c>
      <c r="N390" s="98">
        <f>RES_hhdet_in_tesh!N67</f>
        <v>523.94541054170429</v>
      </c>
      <c r="O390" s="98">
        <f>RES_hhdet_in_tesh!O67</f>
        <v>362.77866342520736</v>
      </c>
      <c r="P390" s="98">
        <f>RES_hhdet_in_tesh!P67</f>
        <v>76.788912338305494</v>
      </c>
      <c r="Q390" s="98">
        <f>RES_hhdet_in_tesh!Q67</f>
        <v>143.32548118810331</v>
      </c>
      <c r="R390" s="98">
        <f>RES_hhdet_in_tesh!R67</f>
        <v>316.16295177460012</v>
      </c>
      <c r="S390" s="98">
        <f>RES_hhdet_in_tesh!S67</f>
        <v>444.17388601197689</v>
      </c>
      <c r="T390" s="98">
        <f>RES_hhdet_in_tesh!T67</f>
        <v>622.19471636672142</v>
      </c>
      <c r="U390" s="98">
        <f>RES_hhdet_in_tesh!U67</f>
        <v>460.72342405675062</v>
      </c>
      <c r="V390" s="98">
        <f>RES_hhdet_in_tesh!V67</f>
        <v>257.45999403382541</v>
      </c>
      <c r="W390" s="98">
        <f>RES_hhdet_in_tesh!W67</f>
        <v>77.436312687762495</v>
      </c>
      <c r="X390" s="98">
        <f>RES_hhdet_in_tesh!X67</f>
        <v>187.55702620437549</v>
      </c>
      <c r="Y390" s="98">
        <f>RES_hhdet_in_tesh!Y67</f>
        <v>83.481948517578758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1199.0692063847011</v>
      </c>
      <c r="D391" s="122">
        <v>1210.5941755735712</v>
      </c>
      <c r="E391" s="122">
        <v>1190.5674749529783</v>
      </c>
      <c r="F391" s="122">
        <v>1183.2160321214553</v>
      </c>
      <c r="G391" s="122">
        <v>1183.2301175277719</v>
      </c>
      <c r="H391" s="122">
        <v>1164.2374965273907</v>
      </c>
      <c r="I391" s="122">
        <v>1084.6028673943431</v>
      </c>
      <c r="J391" s="122">
        <v>974.4036004039325</v>
      </c>
      <c r="K391" s="122">
        <v>1004.811824585487</v>
      </c>
      <c r="L391" s="122">
        <v>1145.643417524552</v>
      </c>
      <c r="M391" s="122">
        <v>1153.0508584714685</v>
      </c>
      <c r="N391" s="122">
        <v>1142.4918027550098</v>
      </c>
      <c r="O391" s="122">
        <v>1103.5874337127561</v>
      </c>
      <c r="P391" s="122">
        <v>1061.4691482266849</v>
      </c>
      <c r="Q391" s="122">
        <v>1044.7776933679161</v>
      </c>
      <c r="R391" s="122">
        <v>1069.587726092687</v>
      </c>
      <c r="S391" s="122">
        <v>1058.2697285144138</v>
      </c>
      <c r="T391" s="122">
        <v>1061.106976144134</v>
      </c>
      <c r="U391" s="122">
        <v>1040.5024429107768</v>
      </c>
      <c r="V391" s="122">
        <v>1043.9119214186944</v>
      </c>
      <c r="W391" s="122">
        <v>900.26222098190533</v>
      </c>
      <c r="X391" s="122">
        <v>668.33989368717209</v>
      </c>
      <c r="Y391" s="122">
        <v>629.84140003244943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1207.4926932505357</v>
      </c>
      <c r="D392" s="98">
        <v>1204.2541038353804</v>
      </c>
      <c r="E392" s="98">
        <v>1214.7901994388621</v>
      </c>
      <c r="F392" s="98">
        <v>1144.8041451645561</v>
      </c>
      <c r="G392" s="98">
        <v>1183.2278785189344</v>
      </c>
      <c r="H392" s="98">
        <v>1164.2354255953624</v>
      </c>
      <c r="I392" s="98">
        <v>1084.5980417164994</v>
      </c>
      <c r="J392" s="98">
        <v>965.24357610874483</v>
      </c>
      <c r="K392" s="98">
        <v>1004.3564528252932</v>
      </c>
      <c r="L392" s="98">
        <v>1145.6225309431334</v>
      </c>
      <c r="M392" s="98">
        <v>1149.7571767936381</v>
      </c>
      <c r="N392" s="98">
        <v>1144.9735975311944</v>
      </c>
      <c r="O392" s="98">
        <v>1104.2693275655242</v>
      </c>
      <c r="P392" s="98">
        <v>1061.4488756888798</v>
      </c>
      <c r="Q392" s="98">
        <v>1044.7578379906697</v>
      </c>
      <c r="R392" s="98">
        <v>1069.8031133094798</v>
      </c>
      <c r="S392" s="98">
        <v>1058.2394822570484</v>
      </c>
      <c r="T392" s="98">
        <v>1062.0020712620142</v>
      </c>
      <c r="U392" s="98">
        <v>1039.7645473496871</v>
      </c>
      <c r="V392" s="98">
        <v>1042.4986709565444</v>
      </c>
      <c r="W392" s="98">
        <v>899.80543354597512</v>
      </c>
      <c r="X392" s="98">
        <v>669.06013318560645</v>
      </c>
      <c r="Y392" s="98">
        <v>628.59272438083269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1207.5589037447292</v>
      </c>
      <c r="D393" s="98">
        <v>1204.3505112684995</v>
      </c>
      <c r="E393" s="98">
        <v>1215.1380456988113</v>
      </c>
      <c r="F393" s="98">
        <v>1145.0111014278643</v>
      </c>
      <c r="G393" s="98">
        <v>1184.5147952180857</v>
      </c>
      <c r="H393" s="98">
        <v>1165.6515227343343</v>
      </c>
      <c r="I393" s="98">
        <v>1086.3039901816194</v>
      </c>
      <c r="J393" s="98">
        <v>967.06505269753541</v>
      </c>
      <c r="K393" s="98">
        <v>1006.7378664807574</v>
      </c>
      <c r="L393" s="98">
        <v>1148.7167163319862</v>
      </c>
      <c r="M393" s="98">
        <v>1151.6397406865278</v>
      </c>
      <c r="N393" s="98">
        <v>1146.7929256310567</v>
      </c>
      <c r="O393" s="98">
        <v>1105.8553493924139</v>
      </c>
      <c r="P393" s="98">
        <v>1063.967989740579</v>
      </c>
      <c r="Q393" s="98">
        <v>1047.8408232224908</v>
      </c>
      <c r="R393" s="98">
        <v>1073.0835761573655</v>
      </c>
      <c r="S393" s="98">
        <v>1060.9815124560484</v>
      </c>
      <c r="T393" s="98">
        <v>1064.4656561904897</v>
      </c>
      <c r="U393" s="98">
        <v>1042.1321810646273</v>
      </c>
      <c r="V393" s="98">
        <v>1045.7131924065034</v>
      </c>
      <c r="W393" s="98">
        <v>906.28714745748368</v>
      </c>
      <c r="X393" s="98">
        <v>681.81323367964956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192.7351268685519</v>
      </c>
      <c r="D394" s="101">
        <v>224.69461361926912</v>
      </c>
      <c r="E394" s="101">
        <v>189.70127768416435</v>
      </c>
      <c r="F394" s="101">
        <v>221.49291919752994</v>
      </c>
      <c r="G394" s="101">
        <v>191.72874873220232</v>
      </c>
      <c r="H394" s="101">
        <v>184.11616136100525</v>
      </c>
      <c r="I394" s="101">
        <v>158.98136475904334</v>
      </c>
      <c r="J394" s="101">
        <v>177.7769629515993</v>
      </c>
      <c r="K394" s="101">
        <v>147.00710125687195</v>
      </c>
      <c r="L394" s="101">
        <v>161.55866308885015</v>
      </c>
      <c r="M394" s="101">
        <v>199.77645272012256</v>
      </c>
      <c r="N394" s="101">
        <v>145.19515337628917</v>
      </c>
      <c r="O394" s="101">
        <v>132.4788275448505</v>
      </c>
      <c r="P394" s="101">
        <v>213.91678468015795</v>
      </c>
      <c r="Q394" s="101">
        <v>136.70960358322216</v>
      </c>
      <c r="R394" s="101">
        <v>134.44526801486663</v>
      </c>
      <c r="S394" s="101">
        <v>144.85463972123736</v>
      </c>
      <c r="T394" s="101">
        <v>133.62961262053088</v>
      </c>
      <c r="U394" s="101">
        <v>153.73085959362547</v>
      </c>
      <c r="V394" s="101">
        <v>171.03956103355665</v>
      </c>
      <c r="W394" s="101">
        <v>199.65567442649282</v>
      </c>
      <c r="X394" s="101">
        <v>73.28781782415048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1014.8237768761774</v>
      </c>
      <c r="D395" s="104">
        <v>979.6558976492305</v>
      </c>
      <c r="E395" s="104">
        <v>1025.436768014647</v>
      </c>
      <c r="F395" s="104">
        <v>923.51818223033456</v>
      </c>
      <c r="G395" s="104">
        <v>992.78604648588328</v>
      </c>
      <c r="H395" s="104">
        <v>981.53536137332912</v>
      </c>
      <c r="I395" s="104">
        <v>927.32262542257592</v>
      </c>
      <c r="J395" s="104">
        <v>789.28808974593619</v>
      </c>
      <c r="K395" s="104">
        <v>859.73076522388556</v>
      </c>
      <c r="L395" s="104">
        <v>987.15805324313601</v>
      </c>
      <c r="M395" s="104">
        <v>951.86328796640532</v>
      </c>
      <c r="N395" s="104">
        <v>1001.5977722547675</v>
      </c>
      <c r="O395" s="104">
        <v>973.37652184756337</v>
      </c>
      <c r="P395" s="104">
        <v>850.05120506042124</v>
      </c>
      <c r="Q395" s="104">
        <v>911.13121963926858</v>
      </c>
      <c r="R395" s="104">
        <v>938.63830814249889</v>
      </c>
      <c r="S395" s="104">
        <v>916.12687273481129</v>
      </c>
      <c r="T395" s="104">
        <v>930.83604356995897</v>
      </c>
      <c r="U395" s="104">
        <v>888.40132147100189</v>
      </c>
      <c r="V395" s="104">
        <v>874.6736313729466</v>
      </c>
      <c r="W395" s="104">
        <v>706.63147303099095</v>
      </c>
      <c r="X395" s="104">
        <v>608.52541585549898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1167.0536504868073</v>
      </c>
      <c r="D396" s="101">
        <v>1223.5539571404815</v>
      </c>
      <c r="E396" s="101">
        <v>1153.4930644758426</v>
      </c>
      <c r="F396" s="101">
        <v>1213.8319873669866</v>
      </c>
      <c r="G396" s="101">
        <v>0</v>
      </c>
      <c r="H396" s="101">
        <v>0</v>
      </c>
      <c r="I396" s="101">
        <v>0</v>
      </c>
      <c r="J396" s="101">
        <v>1048.7235051406158</v>
      </c>
      <c r="K396" s="101">
        <v>1032.792760854019</v>
      </c>
      <c r="L396" s="101">
        <v>0</v>
      </c>
      <c r="M396" s="101">
        <v>1184.7985194421251</v>
      </c>
      <c r="N396" s="101">
        <v>1118.6015512783358</v>
      </c>
      <c r="O396" s="101">
        <v>1076.4258202261149</v>
      </c>
      <c r="P396" s="101">
        <v>0</v>
      </c>
      <c r="Q396" s="101">
        <v>0</v>
      </c>
      <c r="R396" s="101">
        <v>1051.9674579586301</v>
      </c>
      <c r="S396" s="101">
        <v>1057.4974093448843</v>
      </c>
      <c r="T396" s="101">
        <v>1051.7487987336774</v>
      </c>
      <c r="U396" s="101">
        <v>1056.8045735812855</v>
      </c>
      <c r="V396" s="101">
        <v>1057.6875858005565</v>
      </c>
      <c r="W396" s="101">
        <v>0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1167.1231480298763</v>
      </c>
      <c r="D397" s="104">
        <v>1223.7093890622725</v>
      </c>
      <c r="E397" s="104">
        <v>1153.7725373767903</v>
      </c>
      <c r="F397" s="104">
        <v>1214.1398535068276</v>
      </c>
      <c r="G397" s="104">
        <v>0</v>
      </c>
      <c r="H397" s="104">
        <v>0</v>
      </c>
      <c r="I397" s="104">
        <v>0</v>
      </c>
      <c r="J397" s="104">
        <v>1050.1723442607349</v>
      </c>
      <c r="K397" s="104">
        <v>1034.2068858035736</v>
      </c>
      <c r="L397" s="104">
        <v>0</v>
      </c>
      <c r="M397" s="104">
        <v>1185.7299088782756</v>
      </c>
      <c r="N397" s="104">
        <v>1119.066673670065</v>
      </c>
      <c r="O397" s="104">
        <v>1076.5848641093014</v>
      </c>
      <c r="P397" s="104">
        <v>0</v>
      </c>
      <c r="Q397" s="104">
        <v>0</v>
      </c>
      <c r="R397" s="104">
        <v>1054.073631382917</v>
      </c>
      <c r="S397" s="104">
        <v>1060.5958947524673</v>
      </c>
      <c r="T397" s="104">
        <v>1054.905583493181</v>
      </c>
      <c r="U397" s="104">
        <v>1058.8696826332059</v>
      </c>
      <c r="V397" s="104">
        <v>1060.3179638967872</v>
      </c>
      <c r="W397" s="104">
        <v>0</v>
      </c>
      <c r="X397" s="104">
        <v>636.99362437737921</v>
      </c>
      <c r="Y397" s="104">
        <v>678.15964126854033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186.16960738565143</v>
      </c>
      <c r="D398" s="98">
        <v>228.36357933090861</v>
      </c>
      <c r="E398" s="98">
        <v>179.89222971005117</v>
      </c>
      <c r="F398" s="98">
        <v>235.05325907807725</v>
      </c>
      <c r="G398" s="98">
        <v>0</v>
      </c>
      <c r="H398" s="98">
        <v>0</v>
      </c>
      <c r="I398" s="98">
        <v>0</v>
      </c>
      <c r="J398" s="98">
        <v>194.53974843511818</v>
      </c>
      <c r="K398" s="98">
        <v>151.67442003512076</v>
      </c>
      <c r="L398" s="98">
        <v>0</v>
      </c>
      <c r="M398" s="98">
        <v>206.44803875533105</v>
      </c>
      <c r="N398" s="98">
        <v>140.73243135715418</v>
      </c>
      <c r="O398" s="98">
        <v>127.6385463462407</v>
      </c>
      <c r="P398" s="98">
        <v>0</v>
      </c>
      <c r="Q398" s="98">
        <v>0</v>
      </c>
      <c r="R398" s="98">
        <v>131.17167770567571</v>
      </c>
      <c r="S398" s="98">
        <v>144.87920041221454</v>
      </c>
      <c r="T398" s="98">
        <v>131.01520621891774</v>
      </c>
      <c r="U398" s="98">
        <v>157.15670670912041</v>
      </c>
      <c r="V398" s="98">
        <v>175.5369804880275</v>
      </c>
      <c r="W398" s="98">
        <v>0</v>
      </c>
      <c r="X398" s="98">
        <v>5.9256551982557353</v>
      </c>
      <c r="Y398" s="98">
        <v>117.97404221565401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980.95354064422497</v>
      </c>
      <c r="D399" s="98">
        <v>995.34580973136383</v>
      </c>
      <c r="E399" s="98">
        <v>973.8803076667391</v>
      </c>
      <c r="F399" s="98">
        <v>979.08659442875046</v>
      </c>
      <c r="G399" s="98">
        <v>0</v>
      </c>
      <c r="H399" s="98">
        <v>0</v>
      </c>
      <c r="I399" s="98">
        <v>0</v>
      </c>
      <c r="J399" s="98">
        <v>855.6325958256167</v>
      </c>
      <c r="K399" s="98">
        <v>882.53246576845277</v>
      </c>
      <c r="L399" s="98">
        <v>0</v>
      </c>
      <c r="M399" s="98">
        <v>979.28187012294484</v>
      </c>
      <c r="N399" s="98">
        <v>978.3342423129111</v>
      </c>
      <c r="O399" s="98">
        <v>948.94631776306096</v>
      </c>
      <c r="P399" s="98">
        <v>0</v>
      </c>
      <c r="Q399" s="98">
        <v>0</v>
      </c>
      <c r="R399" s="98">
        <v>922.90195367724118</v>
      </c>
      <c r="S399" s="98">
        <v>915.71669434025296</v>
      </c>
      <c r="T399" s="98">
        <v>923.8903772742633</v>
      </c>
      <c r="U399" s="98">
        <v>901.7129759240853</v>
      </c>
      <c r="V399" s="98">
        <v>884.78098340875988</v>
      </c>
      <c r="W399" s="98">
        <v>0</v>
      </c>
      <c r="X399" s="98">
        <v>631.06796917912345</v>
      </c>
      <c r="Y399" s="98">
        <v>560.18559905288635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632.47187317465625</v>
      </c>
      <c r="D400" s="122">
        <v>638.60830910515756</v>
      </c>
      <c r="E400" s="122">
        <v>618.90848115522533</v>
      </c>
      <c r="F400" s="122">
        <v>649.12206224978138</v>
      </c>
      <c r="G400" s="122">
        <v>634.64894764289068</v>
      </c>
      <c r="H400" s="122">
        <v>624.15328422807374</v>
      </c>
      <c r="I400" s="122">
        <v>536.12926601950176</v>
      </c>
      <c r="J400" s="122">
        <v>476.00784473482338</v>
      </c>
      <c r="K400" s="122">
        <v>484.06402770057093</v>
      </c>
      <c r="L400" s="122">
        <v>488.31064465983286</v>
      </c>
      <c r="M400" s="122">
        <v>512.23657910415511</v>
      </c>
      <c r="N400" s="122">
        <v>404.89907306417069</v>
      </c>
      <c r="O400" s="122">
        <v>445.3761349359927</v>
      </c>
      <c r="P400" s="122">
        <v>398.4973225696541</v>
      </c>
      <c r="Q400" s="122">
        <v>420.43969730780015</v>
      </c>
      <c r="R400" s="122">
        <v>433.46343639567544</v>
      </c>
      <c r="S400" s="122">
        <v>491.82554720339368</v>
      </c>
      <c r="T400" s="122">
        <v>485.66945938937829</v>
      </c>
      <c r="U400" s="122">
        <v>494.4616456369568</v>
      </c>
      <c r="V400" s="122">
        <v>529.57853379904566</v>
      </c>
      <c r="W400" s="122">
        <v>501.21917823562501</v>
      </c>
      <c r="X400" s="122">
        <v>396.16436397577752</v>
      </c>
      <c r="Y400" s="122">
        <v>375.6141920847806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631.8005563671893</v>
      </c>
      <c r="D401" s="98">
        <v>637.87850817949607</v>
      </c>
      <c r="E401" s="98">
        <v>630.10594346313678</v>
      </c>
      <c r="F401" s="98">
        <v>624.35533382295853</v>
      </c>
      <c r="G401" s="98">
        <v>644.32313161844195</v>
      </c>
      <c r="H401" s="98">
        <v>625.80567042827136</v>
      </c>
      <c r="I401" s="98">
        <v>529.69931636836941</v>
      </c>
      <c r="J401" s="98">
        <v>467.37026359146421</v>
      </c>
      <c r="K401" s="98">
        <v>483.19835655182158</v>
      </c>
      <c r="L401" s="98">
        <v>492.46269099872438</v>
      </c>
      <c r="M401" s="98">
        <v>514.36793488315232</v>
      </c>
      <c r="N401" s="98">
        <v>404.51997590647454</v>
      </c>
      <c r="O401" s="98">
        <v>443.54898178490663</v>
      </c>
      <c r="P401" s="98">
        <v>398.87165154411451</v>
      </c>
      <c r="Q401" s="98">
        <v>419.75491281801322</v>
      </c>
      <c r="R401" s="98">
        <v>433.54037948725727</v>
      </c>
      <c r="S401" s="98">
        <v>491.77570426132763</v>
      </c>
      <c r="T401" s="98">
        <v>485.23840991067885</v>
      </c>
      <c r="U401" s="98">
        <v>494.44480997669399</v>
      </c>
      <c r="V401" s="98">
        <v>530.21512899885556</v>
      </c>
      <c r="W401" s="98">
        <v>502.62102438554928</v>
      </c>
      <c r="X401" s="98">
        <v>400.51021906605217</v>
      </c>
      <c r="Y401" s="98">
        <v>367.33544464811979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637.03647433564618</v>
      </c>
      <c r="D402" s="33">
        <v>642.31515001244736</v>
      </c>
      <c r="E402" s="33">
        <v>585.36494048872282</v>
      </c>
      <c r="F402" s="33">
        <v>702.53962542680938</v>
      </c>
      <c r="G402" s="33">
        <v>569.31702927617118</v>
      </c>
      <c r="H402" s="33">
        <v>615.52774570654628</v>
      </c>
      <c r="I402" s="33">
        <v>563.46740085965496</v>
      </c>
      <c r="J402" s="33">
        <v>501.9017366809145</v>
      </c>
      <c r="K402" s="33">
        <v>505.61794859034518</v>
      </c>
      <c r="L402" s="33">
        <v>471.70910251155919</v>
      </c>
      <c r="M402" s="33">
        <v>470.51519921181426</v>
      </c>
      <c r="N402" s="33">
        <v>408.86663240498842</v>
      </c>
      <c r="O402" s="33">
        <v>464.82568148807724</v>
      </c>
      <c r="P402" s="33">
        <v>390.18364263610442</v>
      </c>
      <c r="Q402" s="33">
        <v>424.2426564402943</v>
      </c>
      <c r="R402" s="33">
        <v>419.12995650019292</v>
      </c>
      <c r="S402" s="33">
        <v>496.24736394777108</v>
      </c>
      <c r="T402" s="33">
        <v>494.06302704604207</v>
      </c>
      <c r="U402" s="33">
        <v>496.37820433083385</v>
      </c>
      <c r="V402" s="33">
        <v>520.25780238190919</v>
      </c>
      <c r="W402" s="33">
        <v>491.80313345240887</v>
      </c>
      <c r="X402" s="33">
        <v>374.80450286880671</v>
      </c>
      <c r="Y402" s="33">
        <v>400.86110741450551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2313.3651611487248</v>
      </c>
      <c r="D404" s="117">
        <f t="shared" si="218"/>
        <v>2173.0057018889229</v>
      </c>
      <c r="E404" s="117">
        <f t="shared" si="218"/>
        <v>2369.9350818514185</v>
      </c>
      <c r="F404" s="117">
        <f t="shared" si="218"/>
        <v>2359.1367834194234</v>
      </c>
      <c r="G404" s="117">
        <f t="shared" si="218"/>
        <v>2724.6049378691273</v>
      </c>
      <c r="H404" s="117">
        <f t="shared" si="218"/>
        <v>2516.8403266309319</v>
      </c>
      <c r="I404" s="117">
        <f t="shared" si="218"/>
        <v>2384.8772378735016</v>
      </c>
      <c r="J404" s="117">
        <f t="shared" si="218"/>
        <v>2282.0369623706106</v>
      </c>
      <c r="K404" s="117">
        <f t="shared" si="218"/>
        <v>2381.7444553731248</v>
      </c>
      <c r="L404" s="117">
        <f t="shared" si="218"/>
        <v>2545.5645517180524</v>
      </c>
      <c r="M404" s="117">
        <f t="shared" si="218"/>
        <v>2368.9446041267493</v>
      </c>
      <c r="N404" s="117">
        <f t="shared" si="218"/>
        <v>2255.6606522957545</v>
      </c>
      <c r="O404" s="117">
        <f t="shared" si="218"/>
        <v>2158.8748474861354</v>
      </c>
      <c r="P404" s="117">
        <f t="shared" si="218"/>
        <v>1705.7221323433196</v>
      </c>
      <c r="Q404" s="117">
        <f t="shared" si="218"/>
        <v>1787.1206586687904</v>
      </c>
      <c r="R404" s="117">
        <f t="shared" ref="R404:V404" si="219">R405+R408+R410+R419</f>
        <v>1749.8227362106281</v>
      </c>
      <c r="S404" s="117">
        <f t="shared" si="219"/>
        <v>1714.0663300023016</v>
      </c>
      <c r="T404" s="117">
        <f t="shared" si="219"/>
        <v>1567.2873483864917</v>
      </c>
      <c r="U404" s="117">
        <f t="shared" si="219"/>
        <v>1495.2536513137238</v>
      </c>
      <c r="V404" s="117">
        <f t="shared" si="219"/>
        <v>1410.5728277204687</v>
      </c>
      <c r="W404" s="117">
        <f t="shared" ref="W404:Y404" si="220">W405+W408+W410+W419</f>
        <v>1423.7988045878462</v>
      </c>
      <c r="X404" s="117">
        <f t="shared" si="220"/>
        <v>1083.5917292518459</v>
      </c>
      <c r="Y404" s="117">
        <f t="shared" si="220"/>
        <v>865.09921782737024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1802.3307882146889</v>
      </c>
      <c r="D405" s="122">
        <f t="shared" si="221"/>
        <v>1721.7665374760638</v>
      </c>
      <c r="E405" s="122">
        <f t="shared" si="221"/>
        <v>1966.5692697335385</v>
      </c>
      <c r="F405" s="122">
        <f t="shared" si="221"/>
        <v>2049.6217746781444</v>
      </c>
      <c r="G405" s="122">
        <f t="shared" si="221"/>
        <v>2148.3672988199532</v>
      </c>
      <c r="H405" s="122">
        <f t="shared" si="221"/>
        <v>1962.7404202289811</v>
      </c>
      <c r="I405" s="122">
        <f t="shared" si="221"/>
        <v>1892.656707800613</v>
      </c>
      <c r="J405" s="122">
        <f t="shared" si="221"/>
        <v>1891.5239471600212</v>
      </c>
      <c r="K405" s="122">
        <f t="shared" si="221"/>
        <v>1917.1165290981126</v>
      </c>
      <c r="L405" s="122">
        <f t="shared" si="221"/>
        <v>2059.8997614376294</v>
      </c>
      <c r="M405" s="122">
        <f t="shared" si="221"/>
        <v>1889.636689880967</v>
      </c>
      <c r="N405" s="122">
        <f t="shared" si="221"/>
        <v>1827.1348643026399</v>
      </c>
      <c r="O405" s="122">
        <f t="shared" si="221"/>
        <v>1718.5685984096629</v>
      </c>
      <c r="P405" s="122">
        <f t="shared" si="221"/>
        <v>1290.7135294834654</v>
      </c>
      <c r="Q405" s="122">
        <f t="shared" si="221"/>
        <v>1394.9466313594219</v>
      </c>
      <c r="R405" s="122">
        <f t="shared" ref="R405:V405" si="222">SUM(R406:R407)</f>
        <v>1336.6501814635701</v>
      </c>
      <c r="S405" s="122">
        <f t="shared" si="222"/>
        <v>1298.1957479712144</v>
      </c>
      <c r="T405" s="122">
        <f t="shared" si="222"/>
        <v>1178.332148175763</v>
      </c>
      <c r="U405" s="122">
        <f t="shared" si="222"/>
        <v>1091.0039158802365</v>
      </c>
      <c r="V405" s="122">
        <f t="shared" si="222"/>
        <v>1018.9361236056211</v>
      </c>
      <c r="W405" s="122">
        <f t="shared" ref="W405:Y405" si="223">SUM(W406:W407)</f>
        <v>1076.154757048284</v>
      </c>
      <c r="X405" s="122">
        <f t="shared" si="223"/>
        <v>841.06603692293493</v>
      </c>
      <c r="Y405" s="122">
        <f t="shared" si="223"/>
        <v>628.254912588249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1802.3307882146889</v>
      </c>
      <c r="D406" s="98">
        <v>1721.7665374760638</v>
      </c>
      <c r="E406" s="98">
        <v>1966.5692697335385</v>
      </c>
      <c r="F406" s="98">
        <v>2049.6217746781444</v>
      </c>
      <c r="G406" s="98">
        <v>2148.3672988199532</v>
      </c>
      <c r="H406" s="98">
        <v>1962.7404202289811</v>
      </c>
      <c r="I406" s="98">
        <v>1892.656707800613</v>
      </c>
      <c r="J406" s="98">
        <v>1891.5239471600212</v>
      </c>
      <c r="K406" s="98">
        <v>1917.1165290981126</v>
      </c>
      <c r="L406" s="98">
        <v>2059.8997614376294</v>
      </c>
      <c r="M406" s="98">
        <v>1889.636689880967</v>
      </c>
      <c r="N406" s="98">
        <v>1827.1348643026399</v>
      </c>
      <c r="O406" s="98">
        <v>1718.5685984096629</v>
      </c>
      <c r="P406" s="98">
        <v>1290.7135294834654</v>
      </c>
      <c r="Q406" s="98">
        <v>1394.9466313594219</v>
      </c>
      <c r="R406" s="98">
        <v>1336.6501814635701</v>
      </c>
      <c r="S406" s="98">
        <v>1298.1957479712144</v>
      </c>
      <c r="T406" s="98">
        <v>1178.332148175763</v>
      </c>
      <c r="U406" s="98">
        <v>1091.0039158802365</v>
      </c>
      <c r="V406" s="98">
        <v>1018.9361236056211</v>
      </c>
      <c r="W406" s="98">
        <v>1076.154757048284</v>
      </c>
      <c r="X406" s="98">
        <v>841.06603692293493</v>
      </c>
      <c r="Y406" s="98">
        <v>628.254912588249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332.53982245708414</v>
      </c>
      <c r="D410" s="122">
        <v>278.57875072216797</v>
      </c>
      <c r="E410" s="122">
        <v>250.36550762279631</v>
      </c>
      <c r="F410" s="122">
        <v>171.39955814844856</v>
      </c>
      <c r="G410" s="122">
        <v>394.58204575061848</v>
      </c>
      <c r="H410" s="122">
        <v>384.15548387108788</v>
      </c>
      <c r="I410" s="122">
        <v>353.49738500727426</v>
      </c>
      <c r="J410" s="122">
        <v>277.17625288306311</v>
      </c>
      <c r="K410" s="122">
        <v>314.44451076804256</v>
      </c>
      <c r="L410" s="122">
        <v>358.34468980282213</v>
      </c>
      <c r="M410" s="122">
        <v>321.18095722225468</v>
      </c>
      <c r="N410" s="122">
        <v>309.23053268436519</v>
      </c>
      <c r="O410" s="122">
        <v>309.31899348194753</v>
      </c>
      <c r="P410" s="122">
        <v>291.72741502711438</v>
      </c>
      <c r="Q410" s="122">
        <v>277.3831989806913</v>
      </c>
      <c r="R410" s="122">
        <v>274.32300334322878</v>
      </c>
      <c r="S410" s="122">
        <v>259.80331703312498</v>
      </c>
      <c r="T410" s="122">
        <v>241.38648820516693</v>
      </c>
      <c r="U410" s="122">
        <v>248.07309509907179</v>
      </c>
      <c r="V410" s="122">
        <v>233.96157831355868</v>
      </c>
      <c r="W410" s="122">
        <v>208.92885022149528</v>
      </c>
      <c r="X410" s="122">
        <v>137.19309905177957</v>
      </c>
      <c r="Y410" s="122">
        <v>149.40334517977755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420.20846532202637</v>
      </c>
      <c r="D411" s="98">
        <v>414.92327015993664</v>
      </c>
      <c r="E411" s="98">
        <v>414.25699321528168</v>
      </c>
      <c r="F411" s="98">
        <v>386.39406184608271</v>
      </c>
      <c r="G411" s="98">
        <v>395.15814891056425</v>
      </c>
      <c r="H411" s="98">
        <v>384.6290198292927</v>
      </c>
      <c r="I411" s="98">
        <v>354.35282721579847</v>
      </c>
      <c r="J411" s="98">
        <v>311.67981218603813</v>
      </c>
      <c r="K411" s="98">
        <v>320.26005461344312</v>
      </c>
      <c r="L411" s="98">
        <v>360.4346078482169</v>
      </c>
      <c r="M411" s="98">
        <v>354.44367602333386</v>
      </c>
      <c r="N411" s="98">
        <v>342.97709291804273</v>
      </c>
      <c r="O411" s="98">
        <v>318.57163249728126</v>
      </c>
      <c r="P411" s="98">
        <v>293.61407759484388</v>
      </c>
      <c r="Q411" s="98">
        <v>278.94461257773696</v>
      </c>
      <c r="R411" s="98">
        <v>279.6847719606946</v>
      </c>
      <c r="S411" s="98">
        <v>271.80937517750806</v>
      </c>
      <c r="T411" s="98">
        <v>268.76047785087189</v>
      </c>
      <c r="U411" s="98">
        <v>259.94265043467016</v>
      </c>
      <c r="V411" s="98">
        <v>257.94797291162536</v>
      </c>
      <c r="W411" s="98">
        <v>221.05039349953739</v>
      </c>
      <c r="X411" s="98">
        <v>163.64175530992475</v>
      </c>
      <c r="Y411" s="98">
        <v>153.26433669402823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67.07198505446884</v>
      </c>
      <c r="D412" s="98">
        <v>77.418066148417381</v>
      </c>
      <c r="E412" s="98">
        <v>64.690249344157792</v>
      </c>
      <c r="F412" s="98">
        <v>74.758244963008821</v>
      </c>
      <c r="G412" s="98">
        <v>64.030926601213764</v>
      </c>
      <c r="H412" s="98">
        <v>60.826545148977509</v>
      </c>
      <c r="I412" s="98">
        <v>51.941358835422392</v>
      </c>
      <c r="J412" s="98">
        <v>57.404671520462166</v>
      </c>
      <c r="K412" s="98">
        <v>46.876287940054063</v>
      </c>
      <c r="L412" s="98">
        <v>50.829424004932044</v>
      </c>
      <c r="M412" s="98">
        <v>61.586482532329612</v>
      </c>
      <c r="N412" s="98">
        <v>43.493240122012736</v>
      </c>
      <c r="O412" s="98">
        <v>38.218933831415825</v>
      </c>
      <c r="P412" s="98">
        <v>59.172872904647811</v>
      </c>
      <c r="Q412" s="98">
        <v>36.500714347852998</v>
      </c>
      <c r="R412" s="98">
        <v>35.148798557529148</v>
      </c>
      <c r="S412" s="98">
        <v>37.205991436094259</v>
      </c>
      <c r="T412" s="98">
        <v>33.817597455570386</v>
      </c>
      <c r="U412" s="98">
        <v>38.432938686192429</v>
      </c>
      <c r="V412" s="98">
        <v>42.320733143782817</v>
      </c>
      <c r="W412" s="98">
        <v>49.048342842816091</v>
      </c>
      <c r="X412" s="98">
        <v>17.925066158815604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67.07198505446884</v>
      </c>
      <c r="D413" s="101">
        <v>77.418066148417381</v>
      </c>
      <c r="E413" s="101">
        <v>64.690249344157792</v>
      </c>
      <c r="F413" s="101">
        <v>74.758244963008821</v>
      </c>
      <c r="G413" s="101">
        <v>64.030926601213764</v>
      </c>
      <c r="H413" s="101">
        <v>60.826545148977509</v>
      </c>
      <c r="I413" s="101">
        <v>51.941358835422392</v>
      </c>
      <c r="J413" s="101">
        <v>57.404671520462166</v>
      </c>
      <c r="K413" s="101">
        <v>46.876287940054063</v>
      </c>
      <c r="L413" s="101">
        <v>50.829424004932044</v>
      </c>
      <c r="M413" s="101">
        <v>61.586482532329612</v>
      </c>
      <c r="N413" s="101">
        <v>43.493240122012736</v>
      </c>
      <c r="O413" s="101">
        <v>38.218933831415825</v>
      </c>
      <c r="P413" s="101">
        <v>59.172872904647811</v>
      </c>
      <c r="Q413" s="101">
        <v>36.500714347852998</v>
      </c>
      <c r="R413" s="101">
        <v>35.148798557529148</v>
      </c>
      <c r="S413" s="101">
        <v>37.205991436094259</v>
      </c>
      <c r="T413" s="101">
        <v>33.817597455570386</v>
      </c>
      <c r="U413" s="101">
        <v>38.432938686192429</v>
      </c>
      <c r="V413" s="101">
        <v>42.320733143782817</v>
      </c>
      <c r="W413" s="101">
        <v>49.048342842816091</v>
      </c>
      <c r="X413" s="101">
        <v>17.925066158815604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178.49455047695145</v>
      </c>
      <c r="D419" s="122">
        <v>172.66041369069083</v>
      </c>
      <c r="E419" s="122">
        <v>153.00030449508381</v>
      </c>
      <c r="F419" s="122">
        <v>138.11545059283034</v>
      </c>
      <c r="G419" s="122">
        <v>181.65559329855557</v>
      </c>
      <c r="H419" s="122">
        <v>169.94442253086291</v>
      </c>
      <c r="I419" s="122">
        <v>138.72314506561395</v>
      </c>
      <c r="J419" s="122">
        <v>113.33676232752627</v>
      </c>
      <c r="K419" s="122">
        <v>150.18341550696974</v>
      </c>
      <c r="L419" s="122">
        <v>127.3201004776007</v>
      </c>
      <c r="M419" s="122">
        <v>158.12695702352781</v>
      </c>
      <c r="N419" s="122">
        <v>119.29525530874918</v>
      </c>
      <c r="O419" s="122">
        <v>130.98725559452492</v>
      </c>
      <c r="P419" s="122">
        <v>123.28118783273968</v>
      </c>
      <c r="Q419" s="122">
        <v>114.79082832867732</v>
      </c>
      <c r="R419" s="122">
        <v>138.84955140382931</v>
      </c>
      <c r="S419" s="122">
        <v>156.0672649979623</v>
      </c>
      <c r="T419" s="122">
        <v>147.56871200556176</v>
      </c>
      <c r="U419" s="122">
        <v>156.17664033441551</v>
      </c>
      <c r="V419" s="122">
        <v>157.67512580128894</v>
      </c>
      <c r="W419" s="122">
        <v>138.71519731806694</v>
      </c>
      <c r="X419" s="122">
        <v>105.33259327713145</v>
      </c>
      <c r="Y419" s="122">
        <v>87.440960059343752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204.74577978488722</v>
      </c>
      <c r="D420" s="98">
        <v>206.65370687162147</v>
      </c>
      <c r="E420" s="98">
        <v>204.07467257434672</v>
      </c>
      <c r="F420" s="98">
        <v>202.15183961800241</v>
      </c>
      <c r="G420" s="98">
        <v>208.55469061104708</v>
      </c>
      <c r="H420" s="98">
        <v>202.50051371168843</v>
      </c>
      <c r="I420" s="98">
        <v>171.35093198063453</v>
      </c>
      <c r="J420" s="98">
        <v>151.14318722370362</v>
      </c>
      <c r="K420" s="98">
        <v>156.21523915937502</v>
      </c>
      <c r="L420" s="98">
        <v>159.16286257366846</v>
      </c>
      <c r="M420" s="98">
        <v>166.20494496489044</v>
      </c>
      <c r="N420" s="98">
        <v>130.69382262163759</v>
      </c>
      <c r="O420" s="98">
        <v>143.29262097518958</v>
      </c>
      <c r="P420" s="98">
        <v>128.83200539855289</v>
      </c>
      <c r="Q420" s="98">
        <v>135.46077929860138</v>
      </c>
      <c r="R420" s="98">
        <v>139.59490520678997</v>
      </c>
      <c r="S420" s="98">
        <v>157.82646310529728</v>
      </c>
      <c r="T420" s="98">
        <v>155.14706473759063</v>
      </c>
      <c r="U420" s="98">
        <v>157.54854554454255</v>
      </c>
      <c r="V420" s="98">
        <v>168.44415493885174</v>
      </c>
      <c r="W420" s="98">
        <v>159.36690084893004</v>
      </c>
      <c r="X420" s="98">
        <v>126.76345298042177</v>
      </c>
      <c r="Y420" s="98">
        <v>116.11383413113818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129.96186604402703</v>
      </c>
      <c r="D423" s="118">
        <f t="shared" si="225"/>
        <v>125.89753970962504</v>
      </c>
      <c r="E423" s="118">
        <f t="shared" si="225"/>
        <v>139.94656643954892</v>
      </c>
      <c r="F423" s="118">
        <f t="shared" si="225"/>
        <v>139.25936625135097</v>
      </c>
      <c r="G423" s="118">
        <f t="shared" si="225"/>
        <v>144.64775363678487</v>
      </c>
      <c r="H423" s="118">
        <f t="shared" si="225"/>
        <v>134.13764782444159</v>
      </c>
      <c r="I423" s="118">
        <f t="shared" si="225"/>
        <v>127.04743784318151</v>
      </c>
      <c r="J423" s="118">
        <f t="shared" si="225"/>
        <v>123.19314858687105</v>
      </c>
      <c r="K423" s="118">
        <f t="shared" si="225"/>
        <v>123.55239940675828</v>
      </c>
      <c r="L423" s="118">
        <f t="shared" si="225"/>
        <v>131.56976564788766</v>
      </c>
      <c r="M423" s="118">
        <f t="shared" si="225"/>
        <v>121.35095049542613</v>
      </c>
      <c r="N423" s="118">
        <f t="shared" si="225"/>
        <v>115.7476509707521</v>
      </c>
      <c r="O423" s="118">
        <f t="shared" si="225"/>
        <v>108.38498336564275</v>
      </c>
      <c r="P423" s="118">
        <f t="shared" si="225"/>
        <v>83.798610759394364</v>
      </c>
      <c r="Q423" s="118">
        <f t="shared" si="225"/>
        <v>87.441515792384337</v>
      </c>
      <c r="R423" s="118">
        <f t="shared" ref="R423:V423" si="226">R424+R427+R429+R438</f>
        <v>84.535652872376119</v>
      </c>
      <c r="S423" s="118">
        <f t="shared" si="226"/>
        <v>82.540993569371793</v>
      </c>
      <c r="T423" s="118">
        <f t="shared" si="226"/>
        <v>76.132351775746443</v>
      </c>
      <c r="U423" s="118">
        <f t="shared" si="226"/>
        <v>70.718860111849708</v>
      </c>
      <c r="V423" s="118">
        <f t="shared" si="226"/>
        <v>66.543247565150253</v>
      </c>
      <c r="W423" s="118">
        <f t="shared" ref="W423:Y423" si="227">W424+W427+W429+W438</f>
        <v>65.740204595849832</v>
      </c>
      <c r="X423" s="118">
        <f t="shared" si="227"/>
        <v>50.459935322133283</v>
      </c>
      <c r="Y423" s="118">
        <f t="shared" si="227"/>
        <v>39.580622430191823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96.872254618493415</v>
      </c>
      <c r="D424" s="123">
        <f t="shared" si="228"/>
        <v>92.31297171629339</v>
      </c>
      <c r="E424" s="123">
        <f t="shared" si="228"/>
        <v>104.39386519847531</v>
      </c>
      <c r="F424" s="123">
        <f t="shared" si="228"/>
        <v>108.37659926157434</v>
      </c>
      <c r="G424" s="123">
        <f t="shared" si="228"/>
        <v>112.83085069878148</v>
      </c>
      <c r="H424" s="123">
        <f t="shared" si="228"/>
        <v>102.82314112131282</v>
      </c>
      <c r="I424" s="123">
        <f t="shared" si="228"/>
        <v>98.807563895540284</v>
      </c>
      <c r="J424" s="123">
        <f t="shared" si="228"/>
        <v>98.049175485655311</v>
      </c>
      <c r="K424" s="123">
        <f t="shared" si="228"/>
        <v>98.175858828608995</v>
      </c>
      <c r="L424" s="123">
        <f t="shared" si="228"/>
        <v>105.18855970980526</v>
      </c>
      <c r="M424" s="123">
        <f t="shared" si="228"/>
        <v>95.013071368482173</v>
      </c>
      <c r="N424" s="123">
        <f t="shared" si="228"/>
        <v>91.190228172799749</v>
      </c>
      <c r="O424" s="123">
        <f t="shared" si="228"/>
        <v>85.033100566057357</v>
      </c>
      <c r="P424" s="123">
        <f t="shared" si="228"/>
        <v>63.288854755457336</v>
      </c>
      <c r="Q424" s="123">
        <f t="shared" si="228"/>
        <v>67.548441156616562</v>
      </c>
      <c r="R424" s="123">
        <f t="shared" ref="R424:V424" si="229">SUM(R425:R426)</f>
        <v>64.02413126269056</v>
      </c>
      <c r="S424" s="123">
        <f t="shared" si="229"/>
        <v>61.487455652634438</v>
      </c>
      <c r="T424" s="123">
        <f t="shared" si="229"/>
        <v>55.226911565133392</v>
      </c>
      <c r="U424" s="123">
        <f t="shared" si="229"/>
        <v>50.608992852145654</v>
      </c>
      <c r="V424" s="123">
        <f t="shared" si="229"/>
        <v>46.840231087605538</v>
      </c>
      <c r="W424" s="123">
        <f t="shared" ref="W424:Y424" si="230">SUM(W425:W426)</f>
        <v>48.964578719304093</v>
      </c>
      <c r="X424" s="123">
        <f t="shared" si="230"/>
        <v>37.795931238685121</v>
      </c>
      <c r="Y424" s="123">
        <f t="shared" si="230"/>
        <v>27.952320771819828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95.582023985696267</v>
      </c>
      <c r="D425" s="99">
        <v>91.087413617491322</v>
      </c>
      <c r="E425" s="99">
        <v>103.13089551201924</v>
      </c>
      <c r="F425" s="99">
        <v>106.97581367765767</v>
      </c>
      <c r="G425" s="99">
        <v>111.37865183168168</v>
      </c>
      <c r="H425" s="99">
        <v>101.52690458608991</v>
      </c>
      <c r="I425" s="99">
        <v>97.591030689668472</v>
      </c>
      <c r="J425" s="99">
        <v>96.883101723965964</v>
      </c>
      <c r="K425" s="99">
        <v>97.012897807781115</v>
      </c>
      <c r="L425" s="99">
        <v>103.88656873120108</v>
      </c>
      <c r="M425" s="99">
        <v>93.804476915916581</v>
      </c>
      <c r="N425" s="99">
        <v>90.066897029889716</v>
      </c>
      <c r="O425" s="99">
        <v>83.860519122333145</v>
      </c>
      <c r="P425" s="99">
        <v>62.339150640707558</v>
      </c>
      <c r="Q425" s="99">
        <v>66.590934407413783</v>
      </c>
      <c r="R425" s="99">
        <v>63.098608884240996</v>
      </c>
      <c r="S425" s="99">
        <v>60.590066856952845</v>
      </c>
      <c r="T425" s="99">
        <v>54.417874338337995</v>
      </c>
      <c r="U425" s="99">
        <v>49.854095341165106</v>
      </c>
      <c r="V425" s="99">
        <v>46.137457523469365</v>
      </c>
      <c r="W425" s="99">
        <v>48.02292250340583</v>
      </c>
      <c r="X425" s="99">
        <v>37.039299440900464</v>
      </c>
      <c r="Y425" s="99">
        <v>27.417550302137155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1.2902306327971429</v>
      </c>
      <c r="D426" s="99">
        <v>1.2255580988020665</v>
      </c>
      <c r="E426" s="99">
        <v>1.2629696864560804</v>
      </c>
      <c r="F426" s="99">
        <v>1.4007855839166767</v>
      </c>
      <c r="G426" s="99">
        <v>1.4521988670998023</v>
      </c>
      <c r="H426" s="99">
        <v>1.2962365352228966</v>
      </c>
      <c r="I426" s="99">
        <v>1.2165332058718135</v>
      </c>
      <c r="J426" s="99">
        <v>1.1660737616893408</v>
      </c>
      <c r="K426" s="99">
        <v>1.1629610208278833</v>
      </c>
      <c r="L426" s="99">
        <v>1.3019909786041759</v>
      </c>
      <c r="M426" s="99">
        <v>1.208594452565589</v>
      </c>
      <c r="N426" s="99">
        <v>1.1233311429100281</v>
      </c>
      <c r="O426" s="99">
        <v>1.1725814437242179</v>
      </c>
      <c r="P426" s="99">
        <v>0.94970411474977467</v>
      </c>
      <c r="Q426" s="99">
        <v>0.95750674920277157</v>
      </c>
      <c r="R426" s="99">
        <v>0.9255223784495672</v>
      </c>
      <c r="S426" s="99">
        <v>0.89738879568158958</v>
      </c>
      <c r="T426" s="99">
        <v>0.80903722679539447</v>
      </c>
      <c r="U426" s="99">
        <v>0.75489751098054614</v>
      </c>
      <c r="V426" s="99">
        <v>0.70277356413616954</v>
      </c>
      <c r="W426" s="99">
        <v>0.94165621589826221</v>
      </c>
      <c r="X426" s="99">
        <v>0.75663179778465461</v>
      </c>
      <c r="Y426" s="99">
        <v>0.53477046968267483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0.91777840086325146</v>
      </c>
      <c r="D427" s="123">
        <f t="shared" si="231"/>
        <v>1.7747808332226567</v>
      </c>
      <c r="E427" s="123">
        <f t="shared" si="231"/>
        <v>5.1382937455595483</v>
      </c>
      <c r="F427" s="123">
        <f t="shared" si="231"/>
        <v>1.0168403163900148</v>
      </c>
      <c r="G427" s="123">
        <f t="shared" si="231"/>
        <v>0.93903676467132768</v>
      </c>
      <c r="H427" s="123">
        <f t="shared" si="231"/>
        <v>1.3144678590281929</v>
      </c>
      <c r="I427" s="123">
        <f t="shared" si="231"/>
        <v>1.4048729137576097</v>
      </c>
      <c r="J427" s="123">
        <f t="shared" si="231"/>
        <v>1.8284630843168801</v>
      </c>
      <c r="K427" s="123">
        <f t="shared" si="231"/>
        <v>1.356442519424305</v>
      </c>
      <c r="L427" s="123">
        <f t="shared" si="231"/>
        <v>0.59977159176407357</v>
      </c>
      <c r="M427" s="123">
        <f t="shared" si="231"/>
        <v>0.65103548353327967</v>
      </c>
      <c r="N427" s="123">
        <f t="shared" si="231"/>
        <v>1.4904307521003501</v>
      </c>
      <c r="O427" s="123">
        <f t="shared" si="231"/>
        <v>0.97523340966419447</v>
      </c>
      <c r="P427" s="123">
        <f t="shared" si="231"/>
        <v>0.1952660783558203</v>
      </c>
      <c r="Q427" s="123">
        <f t="shared" si="231"/>
        <v>0.34838343597307553</v>
      </c>
      <c r="R427" s="123">
        <f t="shared" si="231"/>
        <v>0.75458165909138963</v>
      </c>
      <c r="S427" s="123">
        <f t="shared" si="231"/>
        <v>1.0471635858923374</v>
      </c>
      <c r="T427" s="123">
        <f t="shared" si="231"/>
        <v>1.4497777723099843</v>
      </c>
      <c r="U427" s="123">
        <f t="shared" si="231"/>
        <v>1.0608912065169991</v>
      </c>
      <c r="V427" s="123">
        <f t="shared" si="231"/>
        <v>0.5853932013990768</v>
      </c>
      <c r="W427" s="123">
        <f t="shared" si="231"/>
        <v>0.17181207835975673</v>
      </c>
      <c r="X427" s="123">
        <f t="shared" si="231"/>
        <v>0.4057925915795596</v>
      </c>
      <c r="Y427" s="123">
        <f t="shared" si="231"/>
        <v>0.17662819146280206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0.91777840086325146</v>
      </c>
      <c r="D428" s="99">
        <f>RES_hhdet_in_fecs!D67</f>
        <v>1.7747808332226567</v>
      </c>
      <c r="E428" s="99">
        <f>RES_hhdet_in_fecs!E67</f>
        <v>5.1382937455595483</v>
      </c>
      <c r="F428" s="99">
        <f>RES_hhdet_in_fecs!F67</f>
        <v>1.0168403163900148</v>
      </c>
      <c r="G428" s="99">
        <f>RES_hhdet_in_fecs!G67</f>
        <v>0.93903676467132768</v>
      </c>
      <c r="H428" s="99">
        <f>RES_hhdet_in_fecs!H67</f>
        <v>1.3144678590281929</v>
      </c>
      <c r="I428" s="99">
        <f>RES_hhdet_in_fecs!I67</f>
        <v>1.4048729137576097</v>
      </c>
      <c r="J428" s="99">
        <f>RES_hhdet_in_fecs!J67</f>
        <v>1.8284630843168801</v>
      </c>
      <c r="K428" s="99">
        <f>RES_hhdet_in_fecs!K67</f>
        <v>1.356442519424305</v>
      </c>
      <c r="L428" s="99">
        <f>RES_hhdet_in_fecs!L67</f>
        <v>0.59977159176407357</v>
      </c>
      <c r="M428" s="99">
        <f>RES_hhdet_in_fecs!M67</f>
        <v>0.65103548353327967</v>
      </c>
      <c r="N428" s="99">
        <f>RES_hhdet_in_fecs!N67</f>
        <v>1.4904307521003501</v>
      </c>
      <c r="O428" s="99">
        <f>RES_hhdet_in_fecs!O67</f>
        <v>0.97523340966419447</v>
      </c>
      <c r="P428" s="99">
        <f>RES_hhdet_in_fecs!P67</f>
        <v>0.1952660783558203</v>
      </c>
      <c r="Q428" s="99">
        <f>RES_hhdet_in_fecs!Q67</f>
        <v>0.34838343597307553</v>
      </c>
      <c r="R428" s="99">
        <f>RES_hhdet_in_fecs!R67</f>
        <v>0.75458165909138963</v>
      </c>
      <c r="S428" s="99">
        <f>RES_hhdet_in_fecs!S67</f>
        <v>1.0471635858923374</v>
      </c>
      <c r="T428" s="99">
        <f>RES_hhdet_in_fecs!T67</f>
        <v>1.4497777723099843</v>
      </c>
      <c r="U428" s="99">
        <f>RES_hhdet_in_fecs!U67</f>
        <v>1.0608912065169991</v>
      </c>
      <c r="V428" s="99">
        <f>RES_hhdet_in_fecs!V67</f>
        <v>0.5853932013990768</v>
      </c>
      <c r="W428" s="99">
        <f>RES_hhdet_in_fecs!W67</f>
        <v>0.17181207835975673</v>
      </c>
      <c r="X428" s="99">
        <f>RES_hhdet_in_fecs!X67</f>
        <v>0.4057925915795596</v>
      </c>
      <c r="Y428" s="99">
        <f>RES_hhdet_in_fecs!Y67</f>
        <v>0.17662819146280206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21.577010889432167</v>
      </c>
      <c r="D429" s="123">
        <v>21.221024485910913</v>
      </c>
      <c r="E429" s="123">
        <v>20.394916496569614</v>
      </c>
      <c r="F429" s="123">
        <v>19.644744278047565</v>
      </c>
      <c r="G429" s="123">
        <v>20.474557426238075</v>
      </c>
      <c r="H429" s="123">
        <v>19.886251450504336</v>
      </c>
      <c r="I429" s="123">
        <v>18.254697198215112</v>
      </c>
      <c r="J429" s="123">
        <v>15.854672867811827</v>
      </c>
      <c r="K429" s="123">
        <v>16.166435196282301</v>
      </c>
      <c r="L429" s="123">
        <v>18.140207157796841</v>
      </c>
      <c r="M429" s="123">
        <v>17.547115067989498</v>
      </c>
      <c r="N429" s="123">
        <v>16.739314220462848</v>
      </c>
      <c r="O429" s="123">
        <v>15.492500956011149</v>
      </c>
      <c r="P429" s="123">
        <v>14.156638422665848</v>
      </c>
      <c r="Q429" s="123">
        <v>13.29808792910689</v>
      </c>
      <c r="R429" s="123">
        <v>13.176487181885234</v>
      </c>
      <c r="S429" s="123">
        <v>12.660247580505441</v>
      </c>
      <c r="T429" s="123">
        <v>12.377578475587105</v>
      </c>
      <c r="U429" s="123">
        <v>11.866578645637967</v>
      </c>
      <c r="V429" s="123">
        <v>11.633927020252809</v>
      </c>
      <c r="W429" s="123">
        <v>9.7711234525633799</v>
      </c>
      <c r="X429" s="123">
        <v>6.9947585178356624</v>
      </c>
      <c r="Y429" s="123">
        <v>6.6764664314320505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22.284685959999404</v>
      </c>
      <c r="D430" s="99">
        <v>21.950878185832821</v>
      </c>
      <c r="E430" s="99">
        <v>21.724479955998302</v>
      </c>
      <c r="F430" s="99">
        <v>20.16704724591969</v>
      </c>
      <c r="G430" s="99">
        <v>20.486339514726559</v>
      </c>
      <c r="H430" s="99">
        <v>19.895750551004667</v>
      </c>
      <c r="I430" s="99">
        <v>18.271489749440011</v>
      </c>
      <c r="J430" s="99">
        <v>15.964115598253088</v>
      </c>
      <c r="K430" s="99">
        <v>16.206294963585027</v>
      </c>
      <c r="L430" s="99">
        <v>18.177736296835363</v>
      </c>
      <c r="M430" s="99">
        <v>17.595130219247508</v>
      </c>
      <c r="N430" s="99">
        <v>16.906733659887966</v>
      </c>
      <c r="O430" s="99">
        <v>15.545252312647476</v>
      </c>
      <c r="P430" s="99">
        <v>14.181033819907634</v>
      </c>
      <c r="Q430" s="99">
        <v>13.316052372099282</v>
      </c>
      <c r="R430" s="99">
        <v>13.202945902796024</v>
      </c>
      <c r="S430" s="99">
        <v>12.686028466884926</v>
      </c>
      <c r="T430" s="99">
        <v>12.411928108252598</v>
      </c>
      <c r="U430" s="99">
        <v>11.878239380607118</v>
      </c>
      <c r="V430" s="99">
        <v>11.679891769232674</v>
      </c>
      <c r="W430" s="99">
        <v>9.8642744891935301</v>
      </c>
      <c r="X430" s="99">
        <v>7.2065399265601764</v>
      </c>
      <c r="Y430" s="99">
        <v>6.6885790729761219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14.426195366316991</v>
      </c>
      <c r="D431" s="99">
        <v>14.562703205340762</v>
      </c>
      <c r="E431" s="99">
        <v>14.253087581645426</v>
      </c>
      <c r="F431" s="99">
        <v>13.636556110495851</v>
      </c>
      <c r="G431" s="99">
        <v>13.714340148220426</v>
      </c>
      <c r="H431" s="99">
        <v>13.400293984398985</v>
      </c>
      <c r="I431" s="99">
        <v>12.335074614471374</v>
      </c>
      <c r="J431" s="99">
        <v>11.104885523127898</v>
      </c>
      <c r="K431" s="99">
        <v>11.158462476038064</v>
      </c>
      <c r="L431" s="99">
        <v>12.618084798966956</v>
      </c>
      <c r="M431" s="99">
        <v>12.600253787038961</v>
      </c>
      <c r="N431" s="99">
        <v>12.115293441419302</v>
      </c>
      <c r="O431" s="99">
        <v>11.457571342093585</v>
      </c>
      <c r="P431" s="99">
        <v>11.149603390277413</v>
      </c>
      <c r="Q431" s="99">
        <v>10.5266763881542</v>
      </c>
      <c r="R431" s="99">
        <v>10.608070278624155</v>
      </c>
      <c r="S431" s="99">
        <v>10.370864182738465</v>
      </c>
      <c r="T431" s="99">
        <v>10.240185362648131</v>
      </c>
      <c r="U431" s="99">
        <v>9.9493971314673004</v>
      </c>
      <c r="V431" s="99">
        <v>9.9035146295816379</v>
      </c>
      <c r="W431" s="99">
        <v>8.542481632156214</v>
      </c>
      <c r="X431" s="99">
        <v>6.1828883074557295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3.5569919385302389</v>
      </c>
      <c r="D432" s="102">
        <v>4.0956838568046754</v>
      </c>
      <c r="E432" s="102">
        <v>3.3924883544340014</v>
      </c>
      <c r="F432" s="102">
        <v>3.9018535921279218</v>
      </c>
      <c r="G432" s="102">
        <v>3.319580541136431</v>
      </c>
      <c r="H432" s="102">
        <v>3.146381855691986</v>
      </c>
      <c r="I432" s="102">
        <v>2.6782515409576311</v>
      </c>
      <c r="J432" s="102">
        <v>2.9402443668228577</v>
      </c>
      <c r="K432" s="102">
        <v>2.3721064747566283</v>
      </c>
      <c r="L432" s="102">
        <v>2.563471557844355</v>
      </c>
      <c r="M432" s="102">
        <v>3.0572478878997242</v>
      </c>
      <c r="N432" s="102">
        <v>2.1439584215151521</v>
      </c>
      <c r="O432" s="102">
        <v>1.8649588002309281</v>
      </c>
      <c r="P432" s="102">
        <v>2.8579437292506795</v>
      </c>
      <c r="Q432" s="102">
        <v>1.7424442056201888</v>
      </c>
      <c r="R432" s="102">
        <v>1.6592526030289192</v>
      </c>
      <c r="S432" s="102">
        <v>1.7364973750030743</v>
      </c>
      <c r="T432" s="102">
        <v>1.5617682769758623</v>
      </c>
      <c r="U432" s="102">
        <v>1.7562167849385801</v>
      </c>
      <c r="V432" s="102">
        <v>1.9162840364064899</v>
      </c>
      <c r="W432" s="102">
        <v>2.1887602613230426</v>
      </c>
      <c r="X432" s="102">
        <v>0.78939329827576588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10.869203427786752</v>
      </c>
      <c r="D433" s="105">
        <v>10.467019348536086</v>
      </c>
      <c r="E433" s="105">
        <v>10.860599227211427</v>
      </c>
      <c r="F433" s="105">
        <v>9.7347025183679303</v>
      </c>
      <c r="G433" s="105">
        <v>10.394759607083994</v>
      </c>
      <c r="H433" s="105">
        <v>10.253912128707</v>
      </c>
      <c r="I433" s="105">
        <v>9.6568230735137419</v>
      </c>
      <c r="J433" s="105">
        <v>8.1646411563050414</v>
      </c>
      <c r="K433" s="105">
        <v>8.7863560012814368</v>
      </c>
      <c r="L433" s="105">
        <v>10.054613241122603</v>
      </c>
      <c r="M433" s="105">
        <v>9.543005899139235</v>
      </c>
      <c r="N433" s="105">
        <v>9.9713350199041511</v>
      </c>
      <c r="O433" s="105">
        <v>9.5926125418626551</v>
      </c>
      <c r="P433" s="105">
        <v>8.291659661026733</v>
      </c>
      <c r="Q433" s="105">
        <v>8.7842321825340122</v>
      </c>
      <c r="R433" s="105">
        <v>8.9488176755952349</v>
      </c>
      <c r="S433" s="105">
        <v>8.634366807735395</v>
      </c>
      <c r="T433" s="105">
        <v>8.6784170856722689</v>
      </c>
      <c r="U433" s="105">
        <v>8.1931803465287203</v>
      </c>
      <c r="V433" s="105">
        <v>7.9872305931751466</v>
      </c>
      <c r="W433" s="105">
        <v>6.3537213708331706</v>
      </c>
      <c r="X433" s="105">
        <v>5.3934950091799614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19.053859459661375</v>
      </c>
      <c r="D434" s="102">
        <v>19.892937768610903</v>
      </c>
      <c r="E434" s="102">
        <v>18.554835994146867</v>
      </c>
      <c r="F434" s="102">
        <v>19.395257447261987</v>
      </c>
      <c r="G434" s="102">
        <v>0</v>
      </c>
      <c r="H434" s="102">
        <v>0</v>
      </c>
      <c r="I434" s="102">
        <v>0</v>
      </c>
      <c r="J434" s="102">
        <v>16.291669096647517</v>
      </c>
      <c r="K434" s="102">
        <v>15.802306246067026</v>
      </c>
      <c r="L434" s="102">
        <v>0</v>
      </c>
      <c r="M434" s="102">
        <v>17.602293387314525</v>
      </c>
      <c r="N434" s="102">
        <v>16.322819434532708</v>
      </c>
      <c r="O434" s="102">
        <v>15.294980770957956</v>
      </c>
      <c r="P434" s="102">
        <v>0</v>
      </c>
      <c r="Q434" s="102">
        <v>0</v>
      </c>
      <c r="R434" s="102">
        <v>13.700801456134551</v>
      </c>
      <c r="S434" s="102">
        <v>13.444752876983367</v>
      </c>
      <c r="T434" s="102">
        <v>13.065026615804172</v>
      </c>
      <c r="U434" s="102">
        <v>12.82788420304294</v>
      </c>
      <c r="V434" s="102">
        <v>12.562233755312512</v>
      </c>
      <c r="W434" s="102">
        <v>0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13.545929887261124</v>
      </c>
      <c r="D435" s="105">
        <v>14.347465655170755</v>
      </c>
      <c r="E435" s="105">
        <v>13.208261661629882</v>
      </c>
      <c r="F435" s="105">
        <v>14.076249809564274</v>
      </c>
      <c r="G435" s="105">
        <v>0</v>
      </c>
      <c r="H435" s="105">
        <v>0</v>
      </c>
      <c r="I435" s="105">
        <v>0</v>
      </c>
      <c r="J435" s="105">
        <v>11.873057847544269</v>
      </c>
      <c r="K435" s="105">
        <v>11.340090294350365</v>
      </c>
      <c r="L435" s="105">
        <v>0</v>
      </c>
      <c r="M435" s="105">
        <v>12.885047307951073</v>
      </c>
      <c r="N435" s="105">
        <v>11.793327599298191</v>
      </c>
      <c r="O435" s="105">
        <v>11.165474803011428</v>
      </c>
      <c r="P435" s="105">
        <v>0</v>
      </c>
      <c r="Q435" s="105">
        <v>0</v>
      </c>
      <c r="R435" s="105">
        <v>10.50716705167129</v>
      </c>
      <c r="S435" s="105">
        <v>10.472458209223703</v>
      </c>
      <c r="T435" s="105">
        <v>10.241157086676779</v>
      </c>
      <c r="U435" s="105">
        <v>10.223571714382361</v>
      </c>
      <c r="V435" s="105">
        <v>10.164393304259583</v>
      </c>
      <c r="W435" s="105">
        <v>0</v>
      </c>
      <c r="X435" s="105">
        <v>5.6598612478416257</v>
      </c>
      <c r="Y435" s="105">
        <v>6.2077606186975425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3.0394914006797311</v>
      </c>
      <c r="D436" s="99">
        <v>3.712809268227002</v>
      </c>
      <c r="E436" s="99">
        <v>2.893706881894563</v>
      </c>
      <c r="F436" s="99">
        <v>3.7558068341289705</v>
      </c>
      <c r="G436" s="99">
        <v>0</v>
      </c>
      <c r="H436" s="99">
        <v>0</v>
      </c>
      <c r="I436" s="99">
        <v>0</v>
      </c>
      <c r="J436" s="99">
        <v>3.0221285134874885</v>
      </c>
      <c r="K436" s="99">
        <v>2.3207033646398312</v>
      </c>
      <c r="L436" s="99">
        <v>0</v>
      </c>
      <c r="M436" s="99">
        <v>3.06715351831981</v>
      </c>
      <c r="N436" s="99">
        <v>2.0535909886772616</v>
      </c>
      <c r="O436" s="99">
        <v>1.8136215940906084</v>
      </c>
      <c r="P436" s="99">
        <v>0</v>
      </c>
      <c r="Q436" s="99">
        <v>0</v>
      </c>
      <c r="R436" s="99">
        <v>1.7083770979008834</v>
      </c>
      <c r="S436" s="99">
        <v>1.8419572751141451</v>
      </c>
      <c r="T436" s="99">
        <v>1.6274961838664967</v>
      </c>
      <c r="U436" s="99">
        <v>1.907626145640555</v>
      </c>
      <c r="V436" s="99">
        <v>2.0848657119514926</v>
      </c>
      <c r="W436" s="99">
        <v>0</v>
      </c>
      <c r="X436" s="99">
        <v>6.6566615380173208E-2</v>
      </c>
      <c r="Y436" s="99">
        <v>1.2935733064675334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10.506438486581395</v>
      </c>
      <c r="D437" s="99">
        <v>10.634656386943751</v>
      </c>
      <c r="E437" s="99">
        <v>10.314554779735317</v>
      </c>
      <c r="F437" s="99">
        <v>10.320442975435304</v>
      </c>
      <c r="G437" s="99">
        <v>0</v>
      </c>
      <c r="H437" s="99">
        <v>0</v>
      </c>
      <c r="I437" s="99">
        <v>0</v>
      </c>
      <c r="J437" s="99">
        <v>8.8509293340567794</v>
      </c>
      <c r="K437" s="99">
        <v>9.0193869297105334</v>
      </c>
      <c r="L437" s="99">
        <v>0</v>
      </c>
      <c r="M437" s="99">
        <v>9.8178937896312632</v>
      </c>
      <c r="N437" s="99">
        <v>9.7397366106209304</v>
      </c>
      <c r="O437" s="99">
        <v>9.3518532089208222</v>
      </c>
      <c r="P437" s="99">
        <v>0</v>
      </c>
      <c r="Q437" s="99">
        <v>0</v>
      </c>
      <c r="R437" s="99">
        <v>8.7987899537704077</v>
      </c>
      <c r="S437" s="99">
        <v>8.6305009341095591</v>
      </c>
      <c r="T437" s="99">
        <v>8.6136609028102828</v>
      </c>
      <c r="U437" s="99">
        <v>8.3159455687418031</v>
      </c>
      <c r="V437" s="99">
        <v>8.0795275923080911</v>
      </c>
      <c r="W437" s="99">
        <v>0</v>
      </c>
      <c r="X437" s="99">
        <v>5.5932946324614532</v>
      </c>
      <c r="Y437" s="99">
        <v>4.914187312230009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10.594822135238198</v>
      </c>
      <c r="D438" s="123">
        <v>10.588762674198074</v>
      </c>
      <c r="E438" s="123">
        <v>10.019490998944445</v>
      </c>
      <c r="F438" s="123">
        <v>10.221182395339053</v>
      </c>
      <c r="G438" s="123">
        <v>10.403308747094007</v>
      </c>
      <c r="H438" s="123">
        <v>10.113787393596242</v>
      </c>
      <c r="I438" s="123">
        <v>8.5803038356684969</v>
      </c>
      <c r="J438" s="123">
        <v>7.4608371490870269</v>
      </c>
      <c r="K438" s="123">
        <v>7.8536628624426816</v>
      </c>
      <c r="L438" s="123">
        <v>7.6412271885215031</v>
      </c>
      <c r="M438" s="123">
        <v>8.1397285754211826</v>
      </c>
      <c r="N438" s="123">
        <v>6.3276778253891592</v>
      </c>
      <c r="O438" s="123">
        <v>6.8841484339100569</v>
      </c>
      <c r="P438" s="123">
        <v>6.1578515029153582</v>
      </c>
      <c r="Q438" s="123">
        <v>6.2466032706878174</v>
      </c>
      <c r="R438" s="123">
        <v>6.5804527687089314</v>
      </c>
      <c r="S438" s="123">
        <v>7.3461267503395771</v>
      </c>
      <c r="T438" s="123">
        <v>7.0780839627159597</v>
      </c>
      <c r="U438" s="123">
        <v>7.1823974075490851</v>
      </c>
      <c r="V438" s="123">
        <v>7.4836962558928226</v>
      </c>
      <c r="W438" s="123">
        <v>6.8326903456226029</v>
      </c>
      <c r="X438" s="123">
        <v>5.263452974032937</v>
      </c>
      <c r="Y438" s="123">
        <v>4.775207035477135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10.858171076217584</v>
      </c>
      <c r="D439" s="99">
        <v>10.932696892225946</v>
      </c>
      <c r="E439" s="99">
        <v>10.702091229548291</v>
      </c>
      <c r="F439" s="99">
        <v>10.550901535463554</v>
      </c>
      <c r="G439" s="99">
        <v>10.812182947576417</v>
      </c>
      <c r="H439" s="99">
        <v>10.474767892048741</v>
      </c>
      <c r="I439" s="99">
        <v>8.8353656490921608</v>
      </c>
      <c r="J439" s="99">
        <v>7.7414937329575935</v>
      </c>
      <c r="K439" s="99">
        <v>7.905045312877248</v>
      </c>
      <c r="L439" s="99">
        <v>8.027033145862509</v>
      </c>
      <c r="M439" s="99">
        <v>8.2506695634981302</v>
      </c>
      <c r="N439" s="99">
        <v>6.4424292341432592</v>
      </c>
      <c r="O439" s="99">
        <v>6.9922106062563314</v>
      </c>
      <c r="P439" s="99">
        <v>6.222355006303296</v>
      </c>
      <c r="Q439" s="99">
        <v>6.4665268665221856</v>
      </c>
      <c r="R439" s="99">
        <v>6.5897902443190626</v>
      </c>
      <c r="S439" s="99">
        <v>7.3661587370708332</v>
      </c>
      <c r="T439" s="99">
        <v>7.1650200547637537</v>
      </c>
      <c r="U439" s="99">
        <v>7.1992777442072233</v>
      </c>
      <c r="V439" s="99">
        <v>7.6271562696858091</v>
      </c>
      <c r="W439" s="99">
        <v>7.1116763448296023</v>
      </c>
      <c r="X439" s="99">
        <v>5.582474249325279</v>
      </c>
      <c r="Y439" s="99">
        <v>5.0673012248309437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8.8041878648466625</v>
      </c>
      <c r="D440" s="110">
        <v>8.8418350067018938</v>
      </c>
      <c r="E440" s="110">
        <v>7.9746679877478215</v>
      </c>
      <c r="F440" s="110">
        <v>9.5100350570736989</v>
      </c>
      <c r="G440" s="110">
        <v>7.6420902344336259</v>
      </c>
      <c r="H440" s="110">
        <v>8.2294511563718018</v>
      </c>
      <c r="I440" s="110">
        <v>7.4958607799250974</v>
      </c>
      <c r="J440" s="110">
        <v>6.6194799292719946</v>
      </c>
      <c r="K440" s="110">
        <v>6.5743164577606539</v>
      </c>
      <c r="L440" s="110">
        <v>6.0986206424775684</v>
      </c>
      <c r="M440" s="110">
        <v>5.9680540221620832</v>
      </c>
      <c r="N440" s="110">
        <v>5.1267112276939866</v>
      </c>
      <c r="O440" s="110">
        <v>5.733856106023361</v>
      </c>
      <c r="P440" s="110">
        <v>4.7252573989379529</v>
      </c>
      <c r="Q440" s="110">
        <v>5.0252548615125141</v>
      </c>
      <c r="R440" s="110">
        <v>4.8410046105846023</v>
      </c>
      <c r="S440" s="110">
        <v>5.5689889916145177</v>
      </c>
      <c r="T440" s="110">
        <v>5.3852296467549632</v>
      </c>
      <c r="U440" s="110">
        <v>5.2607527869721551</v>
      </c>
      <c r="V440" s="110">
        <v>5.3832213260438646</v>
      </c>
      <c r="W440" s="110">
        <v>4.9587723963772925</v>
      </c>
      <c r="X440" s="110">
        <v>3.6954646290781699</v>
      </c>
      <c r="Y440" s="110">
        <v>3.8844349321679106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74.406072623712518</v>
      </c>
      <c r="D442" s="118">
        <f t="shared" si="232"/>
        <v>74.657609537000297</v>
      </c>
      <c r="E442" s="118">
        <f t="shared" si="232"/>
        <v>89.750061943105564</v>
      </c>
      <c r="F442" s="118">
        <f t="shared" si="232"/>
        <v>82.503548088927573</v>
      </c>
      <c r="G442" s="118">
        <f t="shared" si="232"/>
        <v>85.209495554302947</v>
      </c>
      <c r="H442" s="118">
        <f t="shared" si="232"/>
        <v>80.927953880120981</v>
      </c>
      <c r="I442" s="118">
        <f t="shared" si="232"/>
        <v>77.808090885007687</v>
      </c>
      <c r="J442" s="118">
        <f t="shared" si="232"/>
        <v>77.54354398542435</v>
      </c>
      <c r="K442" s="118">
        <f t="shared" si="232"/>
        <v>77.27837997870752</v>
      </c>
      <c r="L442" s="118">
        <f t="shared" si="232"/>
        <v>81.437860984851469</v>
      </c>
      <c r="M442" s="118">
        <f t="shared" si="232"/>
        <v>77.12650988342638</v>
      </c>
      <c r="N442" s="118">
        <f t="shared" si="232"/>
        <v>78.724921675871386</v>
      </c>
      <c r="O442" s="118">
        <f t="shared" si="232"/>
        <v>75.996744095860663</v>
      </c>
      <c r="P442" s="118">
        <f t="shared" si="232"/>
        <v>60.122091551935753</v>
      </c>
      <c r="Q442" s="118">
        <f t="shared" si="232"/>
        <v>65.973477157287206</v>
      </c>
      <c r="R442" s="118">
        <f t="shared" ref="R442:V442" si="233">R443+R446+R448+R457</f>
        <v>66.294989132245476</v>
      </c>
      <c r="S442" s="118">
        <f t="shared" si="233"/>
        <v>66.628696404381017</v>
      </c>
      <c r="T442" s="118">
        <f t="shared" si="233"/>
        <v>63.78437532753108</v>
      </c>
      <c r="U442" s="118">
        <f t="shared" si="233"/>
        <v>58.806838971704373</v>
      </c>
      <c r="V442" s="118">
        <f t="shared" si="233"/>
        <v>54.517823389658254</v>
      </c>
      <c r="W442" s="118">
        <f t="shared" ref="W442:Y442" si="234">W443+W446+W448+W457</f>
        <v>53.16808972913875</v>
      </c>
      <c r="X442" s="118">
        <f t="shared" si="234"/>
        <v>42.028411660131589</v>
      </c>
      <c r="Y442" s="118">
        <f t="shared" si="234"/>
        <v>32.50152792899749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52.676367692252789</v>
      </c>
      <c r="D443" s="123">
        <f t="shared" si="235"/>
        <v>50.641326565928367</v>
      </c>
      <c r="E443" s="123">
        <f t="shared" si="235"/>
        <v>57.749244376741615</v>
      </c>
      <c r="F443" s="123">
        <f t="shared" si="235"/>
        <v>60.54777011527127</v>
      </c>
      <c r="G443" s="123">
        <f t="shared" si="235"/>
        <v>63.641943579926661</v>
      </c>
      <c r="H443" s="123">
        <f t="shared" si="235"/>
        <v>58.563983709507689</v>
      </c>
      <c r="I443" s="123">
        <f t="shared" si="235"/>
        <v>56.850855668066828</v>
      </c>
      <c r="J443" s="123">
        <f t="shared" si="235"/>
        <v>57.03785117754915</v>
      </c>
      <c r="K443" s="123">
        <f t="shared" si="235"/>
        <v>57.834288894798192</v>
      </c>
      <c r="L443" s="123">
        <f t="shared" si="235"/>
        <v>62.859837987534235</v>
      </c>
      <c r="M443" s="123">
        <f t="shared" si="235"/>
        <v>58.247844749510051</v>
      </c>
      <c r="N443" s="123">
        <f t="shared" si="235"/>
        <v>58.103881351777169</v>
      </c>
      <c r="O443" s="123">
        <f t="shared" si="235"/>
        <v>57.156550090161119</v>
      </c>
      <c r="P443" s="123">
        <f t="shared" si="235"/>
        <v>45.132109132820773</v>
      </c>
      <c r="Q443" s="123">
        <f t="shared" si="235"/>
        <v>50.465486916752951</v>
      </c>
      <c r="R443" s="123">
        <f t="shared" ref="R443:V443" si="236">SUM(R444:R445)</f>
        <v>48.950911780847605</v>
      </c>
      <c r="S443" s="123">
        <f t="shared" si="236"/>
        <v>47.832990298383692</v>
      </c>
      <c r="T443" s="123">
        <f t="shared" si="236"/>
        <v>43.562515169656194</v>
      </c>
      <c r="U443" s="123">
        <f t="shared" si="236"/>
        <v>40.4018374133883</v>
      </c>
      <c r="V443" s="123">
        <f t="shared" si="236"/>
        <v>37.798188867356821</v>
      </c>
      <c r="W443" s="123">
        <f t="shared" ref="W443:Y443" si="237">SUM(W444:W445)</f>
        <v>39.870308027552632</v>
      </c>
      <c r="X443" s="123">
        <f t="shared" si="237"/>
        <v>30.931116280558744</v>
      </c>
      <c r="Y443" s="123">
        <f t="shared" si="237"/>
        <v>22.948902772181697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51.386137059455649</v>
      </c>
      <c r="D444" s="99">
        <v>49.415768467126298</v>
      </c>
      <c r="E444" s="99">
        <v>56.486274690285533</v>
      </c>
      <c r="F444" s="99">
        <v>59.14698453135459</v>
      </c>
      <c r="G444" s="99">
        <v>62.189744712826858</v>
      </c>
      <c r="H444" s="99">
        <v>57.267747174284793</v>
      </c>
      <c r="I444" s="99">
        <v>55.634322462195016</v>
      </c>
      <c r="J444" s="99">
        <v>55.87177741585981</v>
      </c>
      <c r="K444" s="99">
        <v>56.671327873970306</v>
      </c>
      <c r="L444" s="99">
        <v>61.557847008930061</v>
      </c>
      <c r="M444" s="99">
        <v>57.039250296944459</v>
      </c>
      <c r="N444" s="99">
        <v>56.980550208867143</v>
      </c>
      <c r="O444" s="99">
        <v>55.9839686464369</v>
      </c>
      <c r="P444" s="99">
        <v>44.182405018070995</v>
      </c>
      <c r="Q444" s="99">
        <v>49.50798016755018</v>
      </c>
      <c r="R444" s="99">
        <v>48.025389402398041</v>
      </c>
      <c r="S444" s="99">
        <v>46.935601502702099</v>
      </c>
      <c r="T444" s="99">
        <v>42.753477942860798</v>
      </c>
      <c r="U444" s="99">
        <v>39.646939902407752</v>
      </c>
      <c r="V444" s="99">
        <v>37.095415303220648</v>
      </c>
      <c r="W444" s="99">
        <v>38.928651811654369</v>
      </c>
      <c r="X444" s="99">
        <v>30.174484482774091</v>
      </c>
      <c r="Y444" s="99">
        <v>22.414132302499024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1.2902306327971429</v>
      </c>
      <c r="D445" s="99">
        <v>1.2255580988020665</v>
      </c>
      <c r="E445" s="99">
        <v>1.2629696864560804</v>
      </c>
      <c r="F445" s="99">
        <v>1.4007855839166767</v>
      </c>
      <c r="G445" s="99">
        <v>1.4521988670998023</v>
      </c>
      <c r="H445" s="99">
        <v>1.2962365352228966</v>
      </c>
      <c r="I445" s="99">
        <v>1.2165332058718135</v>
      </c>
      <c r="J445" s="99">
        <v>1.1660737616893408</v>
      </c>
      <c r="K445" s="99">
        <v>1.1629610208278833</v>
      </c>
      <c r="L445" s="99">
        <v>1.3019909786041759</v>
      </c>
      <c r="M445" s="99">
        <v>1.208594452565589</v>
      </c>
      <c r="N445" s="99">
        <v>1.1233311429100281</v>
      </c>
      <c r="O445" s="99">
        <v>1.1725814437242179</v>
      </c>
      <c r="P445" s="99">
        <v>0.94970411474977467</v>
      </c>
      <c r="Q445" s="99">
        <v>0.95750674920277157</v>
      </c>
      <c r="R445" s="99">
        <v>0.9255223784495672</v>
      </c>
      <c r="S445" s="99">
        <v>0.89738879568158958</v>
      </c>
      <c r="T445" s="99">
        <v>0.80903722679539447</v>
      </c>
      <c r="U445" s="99">
        <v>0.75489751098054614</v>
      </c>
      <c r="V445" s="99">
        <v>0.70277356413616954</v>
      </c>
      <c r="W445" s="99">
        <v>0.94165621589826221</v>
      </c>
      <c r="X445" s="99">
        <v>0.75663179778465461</v>
      </c>
      <c r="Y445" s="99">
        <v>0.53477046968267483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2.1131044598413018</v>
      </c>
      <c r="D446" s="123">
        <f t="shared" si="238"/>
        <v>4.2586943800791106</v>
      </c>
      <c r="E446" s="123">
        <f t="shared" si="238"/>
        <v>12.836307590176204</v>
      </c>
      <c r="F446" s="123">
        <f t="shared" si="238"/>
        <v>2.6413057683560921</v>
      </c>
      <c r="G446" s="123">
        <f t="shared" si="238"/>
        <v>2.5338276950249301</v>
      </c>
      <c r="H446" s="123">
        <f t="shared" si="238"/>
        <v>3.6809938466646925</v>
      </c>
      <c r="I446" s="123">
        <f t="shared" si="238"/>
        <v>4.0794808811142698</v>
      </c>
      <c r="J446" s="123">
        <f t="shared" si="238"/>
        <v>5.5021863158823985</v>
      </c>
      <c r="K446" s="123">
        <f t="shared" si="238"/>
        <v>4.2279399246682843</v>
      </c>
      <c r="L446" s="123">
        <f t="shared" si="238"/>
        <v>1.9355247721837008</v>
      </c>
      <c r="M446" s="123">
        <f t="shared" si="238"/>
        <v>2.1831500936225332</v>
      </c>
      <c r="N446" s="123">
        <f t="shared" si="238"/>
        <v>5.2161010790703521</v>
      </c>
      <c r="O446" s="123">
        <f t="shared" si="238"/>
        <v>3.5751788527706068</v>
      </c>
      <c r="P446" s="123">
        <f t="shared" si="238"/>
        <v>0.74902255659338635</v>
      </c>
      <c r="Q446" s="123">
        <f t="shared" si="238"/>
        <v>1.3818034957996173</v>
      </c>
      <c r="R446" s="123">
        <f t="shared" si="238"/>
        <v>3.0142437045935901</v>
      </c>
      <c r="S446" s="123">
        <f t="shared" si="238"/>
        <v>4.1862763470696827</v>
      </c>
      <c r="T446" s="123">
        <f t="shared" si="238"/>
        <v>5.8008768509039186</v>
      </c>
      <c r="U446" s="123">
        <f t="shared" si="238"/>
        <v>4.2489694825272712</v>
      </c>
      <c r="V446" s="123">
        <f t="shared" si="238"/>
        <v>2.3510395959208341</v>
      </c>
      <c r="W446" s="123">
        <f t="shared" si="238"/>
        <v>0.69627347999708777</v>
      </c>
      <c r="X446" s="123">
        <f t="shared" si="238"/>
        <v>1.662359300716779</v>
      </c>
      <c r="Y446" s="123">
        <f t="shared" si="238"/>
        <v>0.73233930486419663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2.1131044598413018</v>
      </c>
      <c r="D447" s="99">
        <f>RES_hhdet_in_tess!D67</f>
        <v>4.2586943800791106</v>
      </c>
      <c r="E447" s="99">
        <f>RES_hhdet_in_tess!E67</f>
        <v>12.836307590176204</v>
      </c>
      <c r="F447" s="99">
        <f>RES_hhdet_in_tess!F67</f>
        <v>2.6413057683560921</v>
      </c>
      <c r="G447" s="99">
        <f>RES_hhdet_in_tess!G67</f>
        <v>2.5338276950249301</v>
      </c>
      <c r="H447" s="99">
        <f>RES_hhdet_in_tess!H67</f>
        <v>3.6809938466646925</v>
      </c>
      <c r="I447" s="99">
        <f>RES_hhdet_in_tess!I67</f>
        <v>4.0794808811142698</v>
      </c>
      <c r="J447" s="99">
        <f>RES_hhdet_in_tess!J67</f>
        <v>5.5021863158823985</v>
      </c>
      <c r="K447" s="99">
        <f>RES_hhdet_in_tess!K67</f>
        <v>4.2279399246682843</v>
      </c>
      <c r="L447" s="99">
        <f>RES_hhdet_in_tess!L67</f>
        <v>1.9355247721837008</v>
      </c>
      <c r="M447" s="99">
        <f>RES_hhdet_in_tess!M67</f>
        <v>2.1831500936225332</v>
      </c>
      <c r="N447" s="99">
        <f>RES_hhdet_in_tess!N67</f>
        <v>5.2161010790703521</v>
      </c>
      <c r="O447" s="99">
        <f>RES_hhdet_in_tess!O67</f>
        <v>3.5751788527706068</v>
      </c>
      <c r="P447" s="99">
        <f>RES_hhdet_in_tess!P67</f>
        <v>0.74902255659338635</v>
      </c>
      <c r="Q447" s="99">
        <f>RES_hhdet_in_tess!Q67</f>
        <v>1.3818034957996173</v>
      </c>
      <c r="R447" s="99">
        <f>RES_hhdet_in_tess!R67</f>
        <v>3.0142437045935901</v>
      </c>
      <c r="S447" s="99">
        <f>RES_hhdet_in_tess!S67</f>
        <v>4.1862763470696827</v>
      </c>
      <c r="T447" s="99">
        <f>RES_hhdet_in_tess!T67</f>
        <v>5.8008768509039186</v>
      </c>
      <c r="U447" s="99">
        <f>RES_hhdet_in_tess!U67</f>
        <v>4.2489694825272712</v>
      </c>
      <c r="V447" s="99">
        <f>RES_hhdet_in_tess!V67</f>
        <v>2.3510395959208341</v>
      </c>
      <c r="W447" s="99">
        <f>RES_hhdet_in_tess!W67</f>
        <v>0.69627347999708777</v>
      </c>
      <c r="X447" s="99">
        <f>RES_hhdet_in_tess!X67</f>
        <v>1.662359300716779</v>
      </c>
      <c r="Y447" s="99">
        <f>RES_hhdet_in_tess!Y67</f>
        <v>0.73233930486419663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12.842552002780215</v>
      </c>
      <c r="D448" s="123">
        <v>12.934452484142216</v>
      </c>
      <c r="E448" s="123">
        <v>12.609530496406663</v>
      </c>
      <c r="F448" s="123">
        <v>12.472148691051189</v>
      </c>
      <c r="G448" s="123">
        <v>12.388764603509987</v>
      </c>
      <c r="H448" s="123">
        <v>12.162566379304439</v>
      </c>
      <c r="I448" s="123">
        <v>11.294686130061796</v>
      </c>
      <c r="J448" s="123">
        <v>10.079533496154241</v>
      </c>
      <c r="K448" s="123">
        <v>10.269068832038537</v>
      </c>
      <c r="L448" s="123">
        <v>11.668852254817386</v>
      </c>
      <c r="M448" s="123">
        <v>11.560033130292487</v>
      </c>
      <c r="N448" s="123">
        <v>11.373995468379226</v>
      </c>
      <c r="O448" s="123">
        <v>10.875839328424734</v>
      </c>
      <c r="P448" s="123">
        <v>10.353894995243273</v>
      </c>
      <c r="Q448" s="123">
        <v>10.072720196449472</v>
      </c>
      <c r="R448" s="123">
        <v>10.197267111119071</v>
      </c>
      <c r="S448" s="123">
        <v>9.9740432132930188</v>
      </c>
      <c r="T448" s="123">
        <v>9.8929655497415077</v>
      </c>
      <c r="U448" s="123">
        <v>9.5959156742991887</v>
      </c>
      <c r="V448" s="123">
        <v>9.5326587383774388</v>
      </c>
      <c r="W448" s="123">
        <v>8.094764429712292</v>
      </c>
      <c r="X448" s="123">
        <v>5.9236439220372699</v>
      </c>
      <c r="Y448" s="123">
        <v>5.5252377461856863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12.932771205761322</v>
      </c>
      <c r="D449" s="99">
        <v>12.866712726014908</v>
      </c>
      <c r="E449" s="99">
        <v>12.866078058419367</v>
      </c>
      <c r="F449" s="99">
        <v>12.067253259765213</v>
      </c>
      <c r="G449" s="99">
        <v>12.388741160434103</v>
      </c>
      <c r="H449" s="99">
        <v>12.16254474467376</v>
      </c>
      <c r="I449" s="99">
        <v>11.294635877090641</v>
      </c>
      <c r="J449" s="99">
        <v>9.9847793597053851</v>
      </c>
      <c r="K449" s="99">
        <v>10.264414981600893</v>
      </c>
      <c r="L449" s="99">
        <v>11.668639516343134</v>
      </c>
      <c r="M449" s="99">
        <v>11.52701197685713</v>
      </c>
      <c r="N449" s="99">
        <v>11.398702798856085</v>
      </c>
      <c r="O449" s="99">
        <v>10.882559383179975</v>
      </c>
      <c r="P449" s="99">
        <v>10.35369725070395</v>
      </c>
      <c r="Q449" s="99">
        <v>10.07252877040672</v>
      </c>
      <c r="R449" s="99">
        <v>10.199320576139637</v>
      </c>
      <c r="S449" s="99">
        <v>9.9737581465752676</v>
      </c>
      <c r="T449" s="99">
        <v>9.9013107452439506</v>
      </c>
      <c r="U449" s="99">
        <v>9.589110516244153</v>
      </c>
      <c r="V449" s="99">
        <v>9.5197534021214629</v>
      </c>
      <c r="W449" s="99">
        <v>8.0906571967282463</v>
      </c>
      <c r="X449" s="99">
        <v>5.9300275636058952</v>
      </c>
      <c r="Y449" s="99">
        <v>5.514283830100303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12.933480348911926</v>
      </c>
      <c r="D450" s="99">
        <v>12.867742780006541</v>
      </c>
      <c r="E450" s="99">
        <v>12.869762165465097</v>
      </c>
      <c r="F450" s="99">
        <v>12.069434762735467</v>
      </c>
      <c r="G450" s="99">
        <v>12.402215553803522</v>
      </c>
      <c r="H450" s="99">
        <v>12.177338440550812</v>
      </c>
      <c r="I450" s="99">
        <v>11.312401045381115</v>
      </c>
      <c r="J450" s="99">
        <v>10.003621279297599</v>
      </c>
      <c r="K450" s="99">
        <v>10.288752773162619</v>
      </c>
      <c r="L450" s="99">
        <v>11.700155074848723</v>
      </c>
      <c r="M450" s="99">
        <v>11.545885819942027</v>
      </c>
      <c r="N450" s="99">
        <v>11.416814989694943</v>
      </c>
      <c r="O450" s="99">
        <v>10.898189606969853</v>
      </c>
      <c r="P450" s="99">
        <v>10.37826946028339</v>
      </c>
      <c r="Q450" s="99">
        <v>10.10225188548378</v>
      </c>
      <c r="R450" s="99">
        <v>10.230595949904625</v>
      </c>
      <c r="S450" s="99">
        <v>9.9996013951914531</v>
      </c>
      <c r="T450" s="99">
        <v>9.9242793632760691</v>
      </c>
      <c r="U450" s="99">
        <v>9.6109457494346078</v>
      </c>
      <c r="V450" s="99">
        <v>9.5491073498644941</v>
      </c>
      <c r="W450" s="99">
        <v>8.1489379353748426</v>
      </c>
      <c r="X450" s="99">
        <v>6.043061106780903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2.0642769211251766</v>
      </c>
      <c r="D451" s="102">
        <v>2.4007234314704555</v>
      </c>
      <c r="E451" s="102">
        <v>2.0091629382536706</v>
      </c>
      <c r="F451" s="102">
        <v>2.3347322443675393</v>
      </c>
      <c r="G451" s="102">
        <v>2.0074559467195252</v>
      </c>
      <c r="H451" s="102">
        <v>1.9234263118438133</v>
      </c>
      <c r="I451" s="102">
        <v>1.6555779718673713</v>
      </c>
      <c r="J451" s="102">
        <v>1.8389801229925595</v>
      </c>
      <c r="K451" s="102">
        <v>1.5023967718811828</v>
      </c>
      <c r="L451" s="102">
        <v>1.6455418337261212</v>
      </c>
      <c r="M451" s="102">
        <v>2.0028799208027932</v>
      </c>
      <c r="N451" s="102">
        <v>1.4454799697907927</v>
      </c>
      <c r="O451" s="102">
        <v>1.3055770651071965</v>
      </c>
      <c r="P451" s="102">
        <v>2.0866097992566592</v>
      </c>
      <c r="Q451" s="102">
        <v>1.3180197029497664</v>
      </c>
      <c r="R451" s="102">
        <v>1.2817782743093895</v>
      </c>
      <c r="S451" s="102">
        <v>1.3652345874560605</v>
      </c>
      <c r="T451" s="102">
        <v>1.2458622776038029</v>
      </c>
      <c r="U451" s="102">
        <v>1.4177654029058882</v>
      </c>
      <c r="V451" s="102">
        <v>1.561876756689347</v>
      </c>
      <c r="W451" s="102">
        <v>1.7952165645416724</v>
      </c>
      <c r="X451" s="102">
        <v>0.64956609760094031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10.869203427786752</v>
      </c>
      <c r="D452" s="105">
        <v>10.467019348536086</v>
      </c>
      <c r="E452" s="105">
        <v>10.860599227211427</v>
      </c>
      <c r="F452" s="105">
        <v>9.7347025183679303</v>
      </c>
      <c r="G452" s="105">
        <v>10.394759607083994</v>
      </c>
      <c r="H452" s="105">
        <v>10.253912128707</v>
      </c>
      <c r="I452" s="105">
        <v>9.6568230735137419</v>
      </c>
      <c r="J452" s="105">
        <v>8.1646411563050414</v>
      </c>
      <c r="K452" s="105">
        <v>8.7863560012814368</v>
      </c>
      <c r="L452" s="105">
        <v>10.054613241122603</v>
      </c>
      <c r="M452" s="105">
        <v>9.543005899139235</v>
      </c>
      <c r="N452" s="105">
        <v>9.9713350199041511</v>
      </c>
      <c r="O452" s="105">
        <v>9.5926125418626551</v>
      </c>
      <c r="P452" s="105">
        <v>8.291659661026733</v>
      </c>
      <c r="Q452" s="105">
        <v>8.7842321825340122</v>
      </c>
      <c r="R452" s="105">
        <v>8.9488176755952349</v>
      </c>
      <c r="S452" s="105">
        <v>8.634366807735395</v>
      </c>
      <c r="T452" s="105">
        <v>8.6784170856722689</v>
      </c>
      <c r="U452" s="105">
        <v>8.1931803465287203</v>
      </c>
      <c r="V452" s="105">
        <v>7.9872305931751466</v>
      </c>
      <c r="W452" s="105">
        <v>6.3537213708331706</v>
      </c>
      <c r="X452" s="105">
        <v>5.3934950091799614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12.499651493512442</v>
      </c>
      <c r="D453" s="102">
        <v>13.072919761008672</v>
      </c>
      <c r="E453" s="102">
        <v>12.216868241320109</v>
      </c>
      <c r="F453" s="102">
        <v>12.794868072613488</v>
      </c>
      <c r="G453" s="102">
        <v>0</v>
      </c>
      <c r="H453" s="102">
        <v>0</v>
      </c>
      <c r="I453" s="102">
        <v>0</v>
      </c>
      <c r="J453" s="102">
        <v>10.848321674804087</v>
      </c>
      <c r="K453" s="102">
        <v>10.555030992809259</v>
      </c>
      <c r="L453" s="102">
        <v>0</v>
      </c>
      <c r="M453" s="102">
        <v>11.878322657535543</v>
      </c>
      <c r="N453" s="102">
        <v>11.136157777658921</v>
      </c>
      <c r="O453" s="102">
        <v>10.608161992531496</v>
      </c>
      <c r="P453" s="102">
        <v>0</v>
      </c>
      <c r="Q453" s="102">
        <v>0</v>
      </c>
      <c r="R453" s="102">
        <v>10.02927847741541</v>
      </c>
      <c r="S453" s="102">
        <v>9.9667642138434598</v>
      </c>
      <c r="T453" s="102">
        <v>9.805716922777961</v>
      </c>
      <c r="U453" s="102">
        <v>9.7462602239842298</v>
      </c>
      <c r="V453" s="102">
        <v>9.6584535537755105</v>
      </c>
      <c r="W453" s="102">
        <v>0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12.500395842384197</v>
      </c>
      <c r="D454" s="105">
        <v>13.074580455275576</v>
      </c>
      <c r="E454" s="105">
        <v>12.219828192890731</v>
      </c>
      <c r="F454" s="105">
        <v>12.798113255377073</v>
      </c>
      <c r="G454" s="105">
        <v>0</v>
      </c>
      <c r="H454" s="105">
        <v>0</v>
      </c>
      <c r="I454" s="105">
        <v>0</v>
      </c>
      <c r="J454" s="105">
        <v>10.863308916677706</v>
      </c>
      <c r="K454" s="105">
        <v>10.569483197778156</v>
      </c>
      <c r="L454" s="105">
        <v>0</v>
      </c>
      <c r="M454" s="105">
        <v>11.887660400671503</v>
      </c>
      <c r="N454" s="105">
        <v>11.140788270379318</v>
      </c>
      <c r="O454" s="105">
        <v>10.609729367862952</v>
      </c>
      <c r="P454" s="105">
        <v>0</v>
      </c>
      <c r="Q454" s="105">
        <v>0</v>
      </c>
      <c r="R454" s="105">
        <v>10.04935837592757</v>
      </c>
      <c r="S454" s="105">
        <v>9.9959670026205458</v>
      </c>
      <c r="T454" s="105">
        <v>9.8351484160918599</v>
      </c>
      <c r="U454" s="105">
        <v>9.7653054578089815</v>
      </c>
      <c r="V454" s="105">
        <v>9.6824732974241829</v>
      </c>
      <c r="W454" s="105">
        <v>0</v>
      </c>
      <c r="X454" s="105">
        <v>5.6458150217585583</v>
      </c>
      <c r="Y454" s="105">
        <v>5.9491059934828652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1.993957355802803</v>
      </c>
      <c r="D455" s="99">
        <v>2.4399240683318246</v>
      </c>
      <c r="E455" s="99">
        <v>1.9052734131554132</v>
      </c>
      <c r="F455" s="99">
        <v>2.4776702799417705</v>
      </c>
      <c r="G455" s="99">
        <v>0</v>
      </c>
      <c r="H455" s="99">
        <v>0</v>
      </c>
      <c r="I455" s="99">
        <v>0</v>
      </c>
      <c r="J455" s="99">
        <v>2.0123795826209263</v>
      </c>
      <c r="K455" s="99">
        <v>1.5500962680676207</v>
      </c>
      <c r="L455" s="99">
        <v>0</v>
      </c>
      <c r="M455" s="99">
        <v>2.0697666110402433</v>
      </c>
      <c r="N455" s="99">
        <v>1.4010516597583906</v>
      </c>
      <c r="O455" s="99">
        <v>1.2578761589421332</v>
      </c>
      <c r="P455" s="99">
        <v>0</v>
      </c>
      <c r="Q455" s="99">
        <v>0</v>
      </c>
      <c r="R455" s="99">
        <v>1.2505684221571614</v>
      </c>
      <c r="S455" s="99">
        <v>1.3654660685109883</v>
      </c>
      <c r="T455" s="99">
        <v>1.2214875132815775</v>
      </c>
      <c r="U455" s="99">
        <v>1.4493598890671757</v>
      </c>
      <c r="V455" s="99">
        <v>1.6029457051160936</v>
      </c>
      <c r="W455" s="99">
        <v>0</v>
      </c>
      <c r="X455" s="99">
        <v>5.252038929710514E-2</v>
      </c>
      <c r="Y455" s="99">
        <v>1.0349186812528561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10.506438486581395</v>
      </c>
      <c r="D456" s="99">
        <v>10.634656386943751</v>
      </c>
      <c r="E456" s="99">
        <v>10.314554779735317</v>
      </c>
      <c r="F456" s="99">
        <v>10.320442975435304</v>
      </c>
      <c r="G456" s="99">
        <v>0</v>
      </c>
      <c r="H456" s="99">
        <v>0</v>
      </c>
      <c r="I456" s="99">
        <v>0</v>
      </c>
      <c r="J456" s="99">
        <v>8.8509293340567794</v>
      </c>
      <c r="K456" s="99">
        <v>9.0193869297105334</v>
      </c>
      <c r="L456" s="99">
        <v>0</v>
      </c>
      <c r="M456" s="99">
        <v>9.8178937896312632</v>
      </c>
      <c r="N456" s="99">
        <v>9.7397366106209304</v>
      </c>
      <c r="O456" s="99">
        <v>9.3518532089208222</v>
      </c>
      <c r="P456" s="99">
        <v>0</v>
      </c>
      <c r="Q456" s="99">
        <v>0</v>
      </c>
      <c r="R456" s="99">
        <v>8.7987899537704077</v>
      </c>
      <c r="S456" s="99">
        <v>8.6305009341095591</v>
      </c>
      <c r="T456" s="99">
        <v>8.6136609028102828</v>
      </c>
      <c r="U456" s="99">
        <v>8.3159455687418031</v>
      </c>
      <c r="V456" s="99">
        <v>8.0795275923080911</v>
      </c>
      <c r="W456" s="99">
        <v>0</v>
      </c>
      <c r="X456" s="99">
        <v>5.5932946324614532</v>
      </c>
      <c r="Y456" s="99">
        <v>4.914187312230009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6.7740484688382132</v>
      </c>
      <c r="D457" s="123">
        <v>6.8231361068505976</v>
      </c>
      <c r="E457" s="123">
        <v>6.5549794797810756</v>
      </c>
      <c r="F457" s="123">
        <v>6.8423235142490215</v>
      </c>
      <c r="G457" s="123">
        <v>6.6449596758413847</v>
      </c>
      <c r="H457" s="123">
        <v>6.5204099446441584</v>
      </c>
      <c r="I457" s="123">
        <v>5.5830682057647865</v>
      </c>
      <c r="J457" s="123">
        <v>4.923972995838569</v>
      </c>
      <c r="K457" s="123">
        <v>4.9470823272025104</v>
      </c>
      <c r="L457" s="123">
        <v>4.9736459703161602</v>
      </c>
      <c r="M457" s="123">
        <v>5.1354819100013227</v>
      </c>
      <c r="N457" s="123">
        <v>4.0309437766446443</v>
      </c>
      <c r="O457" s="123">
        <v>4.3891758245042087</v>
      </c>
      <c r="P457" s="123">
        <v>3.8870648672783155</v>
      </c>
      <c r="Q457" s="123">
        <v>4.0534665482851633</v>
      </c>
      <c r="R457" s="123">
        <v>4.1325665356852079</v>
      </c>
      <c r="S457" s="123">
        <v>4.6353865456346375</v>
      </c>
      <c r="T457" s="123">
        <v>4.5280177572294651</v>
      </c>
      <c r="U457" s="123">
        <v>4.5601164014896147</v>
      </c>
      <c r="V457" s="123">
        <v>4.8359361880031679</v>
      </c>
      <c r="W457" s="123">
        <v>4.5067437918767341</v>
      </c>
      <c r="X457" s="123">
        <v>3.5112921568187958</v>
      </c>
      <c r="Y457" s="123">
        <v>3.2950481057659093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6.766858374251238</v>
      </c>
      <c r="D458" s="99">
        <v>6.8153386338523658</v>
      </c>
      <c r="E458" s="99">
        <v>6.6735739697402021</v>
      </c>
      <c r="F458" s="99">
        <v>6.5812601824951535</v>
      </c>
      <c r="G458" s="99">
        <v>6.7462512050449934</v>
      </c>
      <c r="H458" s="99">
        <v>6.5376721071359993</v>
      </c>
      <c r="I458" s="99">
        <v>5.5161088925222224</v>
      </c>
      <c r="J458" s="99">
        <v>4.8346231736251166</v>
      </c>
      <c r="K458" s="99">
        <v>4.9382352611201785</v>
      </c>
      <c r="L458" s="99">
        <v>5.0159362803223644</v>
      </c>
      <c r="M458" s="99">
        <v>5.1568500424099044</v>
      </c>
      <c r="N458" s="99">
        <v>4.0271697019919301</v>
      </c>
      <c r="O458" s="99">
        <v>4.3711692547548751</v>
      </c>
      <c r="P458" s="99">
        <v>3.8907161866800291</v>
      </c>
      <c r="Q458" s="99">
        <v>4.0468645289232672</v>
      </c>
      <c r="R458" s="99">
        <v>4.1333000980084051</v>
      </c>
      <c r="S458" s="99">
        <v>4.6349167829223061</v>
      </c>
      <c r="T458" s="99">
        <v>4.5239989752038268</v>
      </c>
      <c r="U458" s="99">
        <v>4.5599611365238237</v>
      </c>
      <c r="V458" s="99">
        <v>4.8417493650248753</v>
      </c>
      <c r="W458" s="99">
        <v>4.5193485797772635</v>
      </c>
      <c r="X458" s="99">
        <v>3.5498104292348516</v>
      </c>
      <c r="Y458" s="99">
        <v>3.2224233976634888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6.8229373298562619</v>
      </c>
      <c r="D459" s="110">
        <v>6.8627414168289791</v>
      </c>
      <c r="E459" s="110">
        <v>6.1997133500655579</v>
      </c>
      <c r="F459" s="110">
        <v>7.405392110828962</v>
      </c>
      <c r="G459" s="110">
        <v>5.960915426332142</v>
      </c>
      <c r="H459" s="110">
        <v>6.4303005939848301</v>
      </c>
      <c r="I459" s="110">
        <v>5.8677582630044851</v>
      </c>
      <c r="J459" s="110">
        <v>5.1918274568732254</v>
      </c>
      <c r="K459" s="110">
        <v>5.1673610816933957</v>
      </c>
      <c r="L459" s="110">
        <v>4.8045523941064605</v>
      </c>
      <c r="M459" s="110">
        <v>4.7171998106008362</v>
      </c>
      <c r="N459" s="110">
        <v>4.0704425300310287</v>
      </c>
      <c r="O459" s="110">
        <v>4.5808508443977809</v>
      </c>
      <c r="P459" s="110">
        <v>3.8059706883284705</v>
      </c>
      <c r="Q459" s="110">
        <v>4.0901309444560496</v>
      </c>
      <c r="R459" s="110">
        <v>3.9959135809434438</v>
      </c>
      <c r="S459" s="110">
        <v>4.677061545968999</v>
      </c>
      <c r="T459" s="110">
        <v>4.6062730863655919</v>
      </c>
      <c r="U459" s="110">
        <v>4.5777916464989774</v>
      </c>
      <c r="V459" s="110">
        <v>4.7508223484458192</v>
      </c>
      <c r="W459" s="110">
        <v>4.4220788324867657</v>
      </c>
      <c r="X459" s="110">
        <v>3.3219749955704634</v>
      </c>
      <c r="Y459" s="110">
        <v>3.5165248291876519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24.777145660382118</v>
      </c>
      <c r="D461" s="118">
        <f t="shared" si="239"/>
        <v>23.217226355426369</v>
      </c>
      <c r="E461" s="118">
        <f t="shared" si="239"/>
        <v>25.100441023126177</v>
      </c>
      <c r="F461" s="118">
        <f t="shared" si="239"/>
        <v>24.867398637745129</v>
      </c>
      <c r="G461" s="118">
        <f t="shared" si="239"/>
        <v>28.527408754053553</v>
      </c>
      <c r="H461" s="118">
        <f t="shared" si="239"/>
        <v>26.29294935961444</v>
      </c>
      <c r="I461" s="118">
        <f t="shared" si="239"/>
        <v>24.835302091006081</v>
      </c>
      <c r="J461" s="118">
        <f t="shared" si="239"/>
        <v>23.606099148383048</v>
      </c>
      <c r="K461" s="118">
        <f t="shared" si="239"/>
        <v>24.341172301234106</v>
      </c>
      <c r="L461" s="118">
        <f t="shared" si="239"/>
        <v>25.9276282696067</v>
      </c>
      <c r="M461" s="118">
        <f t="shared" si="239"/>
        <v>23.750104261520285</v>
      </c>
      <c r="N461" s="118">
        <f t="shared" si="239"/>
        <v>22.456068372260134</v>
      </c>
      <c r="O461" s="118">
        <f t="shared" si="239"/>
        <v>21.275682609437872</v>
      </c>
      <c r="P461" s="118">
        <f t="shared" si="239"/>
        <v>16.638135812849423</v>
      </c>
      <c r="Q461" s="118">
        <f t="shared" si="239"/>
        <v>17.229661837473916</v>
      </c>
      <c r="R461" s="118">
        <f t="shared" ref="R461:V461" si="240">R462+R465+R467+R476</f>
        <v>16.682511778096796</v>
      </c>
      <c r="S461" s="118">
        <f t="shared" si="240"/>
        <v>16.154833862528534</v>
      </c>
      <c r="T461" s="118">
        <f t="shared" si="240"/>
        <v>14.612211673959592</v>
      </c>
      <c r="U461" s="118">
        <f t="shared" si="240"/>
        <v>13.78980707585405</v>
      </c>
      <c r="V461" s="118">
        <f t="shared" si="240"/>
        <v>12.880884983105911</v>
      </c>
      <c r="W461" s="118">
        <f t="shared" ref="W461:Y461" si="241">W462+W465+W467+W476</f>
        <v>12.802176576813423</v>
      </c>
      <c r="X461" s="118">
        <f t="shared" si="241"/>
        <v>9.6041125504876508</v>
      </c>
      <c r="Y461" s="118">
        <f t="shared" si="241"/>
        <v>7.5890197949662257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19.303745564151217</v>
      </c>
      <c r="D462" s="123">
        <f t="shared" si="242"/>
        <v>18.396014054188548</v>
      </c>
      <c r="E462" s="123">
        <f t="shared" si="242"/>
        <v>20.828315657607408</v>
      </c>
      <c r="F462" s="123">
        <f t="shared" si="242"/>
        <v>21.604835330339753</v>
      </c>
      <c r="G462" s="123">
        <f t="shared" si="242"/>
        <v>22.494032523926435</v>
      </c>
      <c r="H462" s="123">
        <f t="shared" si="242"/>
        <v>20.504373650206723</v>
      </c>
      <c r="I462" s="123">
        <f t="shared" si="242"/>
        <v>19.70948455808545</v>
      </c>
      <c r="J462" s="123">
        <f t="shared" si="242"/>
        <v>19.566511224172171</v>
      </c>
      <c r="K462" s="123">
        <f t="shared" si="242"/>
        <v>19.592724841259475</v>
      </c>
      <c r="L462" s="123">
        <f t="shared" si="242"/>
        <v>20.980931420953375</v>
      </c>
      <c r="M462" s="123">
        <f t="shared" si="242"/>
        <v>18.944752157938513</v>
      </c>
      <c r="N462" s="123">
        <f t="shared" si="242"/>
        <v>18.189910524156531</v>
      </c>
      <c r="O462" s="123">
        <f t="shared" si="242"/>
        <v>16.936470441946405</v>
      </c>
      <c r="P462" s="123">
        <f t="shared" si="242"/>
        <v>12.590014863397299</v>
      </c>
      <c r="Q462" s="123">
        <f t="shared" si="242"/>
        <v>13.44870511292129</v>
      </c>
      <c r="R462" s="123">
        <f t="shared" ref="R462:V462" si="243">SUM(R463:R464)</f>
        <v>12.743395050261315</v>
      </c>
      <c r="S462" s="123">
        <f t="shared" si="243"/>
        <v>12.235312171080199</v>
      </c>
      <c r="T462" s="123">
        <f t="shared" si="243"/>
        <v>10.985885127638902</v>
      </c>
      <c r="U462" s="123">
        <f t="shared" si="243"/>
        <v>10.061659776434265</v>
      </c>
      <c r="V462" s="123">
        <f t="shared" si="243"/>
        <v>9.3045880052190526</v>
      </c>
      <c r="W462" s="123">
        <f t="shared" ref="W462:Y462" si="244">SUM(W463:W464)</f>
        <v>9.676313239845717</v>
      </c>
      <c r="X462" s="123">
        <f t="shared" si="244"/>
        <v>7.4545538351216694</v>
      </c>
      <c r="Y462" s="123">
        <f t="shared" si="244"/>
        <v>5.5113204007871559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19.303745564151217</v>
      </c>
      <c r="D463" s="99">
        <v>18.396014054188548</v>
      </c>
      <c r="E463" s="99">
        <v>20.828315657607408</v>
      </c>
      <c r="F463" s="99">
        <v>21.604835330339753</v>
      </c>
      <c r="G463" s="99">
        <v>22.494032523926435</v>
      </c>
      <c r="H463" s="99">
        <v>20.504373650206723</v>
      </c>
      <c r="I463" s="99">
        <v>19.70948455808545</v>
      </c>
      <c r="J463" s="99">
        <v>19.566511224172171</v>
      </c>
      <c r="K463" s="99">
        <v>19.592724841259475</v>
      </c>
      <c r="L463" s="99">
        <v>20.980931420953375</v>
      </c>
      <c r="M463" s="99">
        <v>18.944752157938513</v>
      </c>
      <c r="N463" s="99">
        <v>18.189910524156531</v>
      </c>
      <c r="O463" s="99">
        <v>16.936470441946405</v>
      </c>
      <c r="P463" s="99">
        <v>12.590014863397299</v>
      </c>
      <c r="Q463" s="99">
        <v>13.44870511292129</v>
      </c>
      <c r="R463" s="99">
        <v>12.743395050261315</v>
      </c>
      <c r="S463" s="99">
        <v>12.235312171080199</v>
      </c>
      <c r="T463" s="99">
        <v>10.985885127638902</v>
      </c>
      <c r="U463" s="99">
        <v>10.061659776434265</v>
      </c>
      <c r="V463" s="99">
        <v>9.3045880052190526</v>
      </c>
      <c r="W463" s="99">
        <v>9.676313239845717</v>
      </c>
      <c r="X463" s="99">
        <v>7.4545538351216694</v>
      </c>
      <c r="Y463" s="99">
        <v>5.5113204007871559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3.5616459334960471</v>
      </c>
      <c r="D467" s="123">
        <v>2.9764422190453534</v>
      </c>
      <c r="E467" s="123">
        <v>2.6516695357755098</v>
      </c>
      <c r="F467" s="123">
        <v>1.8067036929638991</v>
      </c>
      <c r="G467" s="123">
        <v>4.131389160199503</v>
      </c>
      <c r="H467" s="123">
        <v>4.0131988417244706</v>
      </c>
      <c r="I467" s="123">
        <v>3.6812017849876462</v>
      </c>
      <c r="J467" s="123">
        <v>2.8671972518525166</v>
      </c>
      <c r="K467" s="123">
        <v>3.213589097904761</v>
      </c>
      <c r="L467" s="123">
        <v>3.6498889424447691</v>
      </c>
      <c r="M467" s="123">
        <v>3.2200335995848794</v>
      </c>
      <c r="N467" s="123">
        <v>3.0785224620037575</v>
      </c>
      <c r="O467" s="123">
        <v>3.0483345239098965</v>
      </c>
      <c r="P467" s="123">
        <v>2.8455985060617537</v>
      </c>
      <c r="Q467" s="123">
        <v>2.6742563209996386</v>
      </c>
      <c r="R467" s="123">
        <v>2.6153487662337902</v>
      </c>
      <c r="S467" s="123">
        <v>2.448609689216827</v>
      </c>
      <c r="T467" s="123">
        <v>2.2505065612370703</v>
      </c>
      <c r="U467" s="123">
        <v>2.2878259612478615</v>
      </c>
      <c r="V467" s="123">
        <v>2.1364598278792899</v>
      </c>
      <c r="W467" s="123">
        <v>1.8785969084307934</v>
      </c>
      <c r="X467" s="123">
        <v>1.2159727034399077</v>
      </c>
      <c r="Y467" s="123">
        <v>1.3106299493034073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4.5006151764814799</v>
      </c>
      <c r="D468" s="99">
        <v>4.4331993584107972</v>
      </c>
      <c r="E468" s="99">
        <v>4.3874759719134184</v>
      </c>
      <c r="F468" s="99">
        <v>4.0729368617859398</v>
      </c>
      <c r="G468" s="99">
        <v>4.137421128394176</v>
      </c>
      <c r="H468" s="99">
        <v>4.0181457812809036</v>
      </c>
      <c r="I468" s="99">
        <v>3.6901100697969054</v>
      </c>
      <c r="J468" s="99">
        <v>3.2241127862231935</v>
      </c>
      <c r="K468" s="99">
        <v>3.2730233308456329</v>
      </c>
      <c r="L468" s="99">
        <v>3.6711756225088701</v>
      </c>
      <c r="M468" s="99">
        <v>3.5535124990792273</v>
      </c>
      <c r="N468" s="99">
        <v>3.4144839299509742</v>
      </c>
      <c r="O468" s="99">
        <v>3.1395191570622849</v>
      </c>
      <c r="P468" s="99">
        <v>2.8640015902685456</v>
      </c>
      <c r="Q468" s="99">
        <v>2.6893099370691718</v>
      </c>
      <c r="R468" s="99">
        <v>2.6664669545286852</v>
      </c>
      <c r="S468" s="99">
        <v>2.5617650970744132</v>
      </c>
      <c r="T468" s="99">
        <v>2.5057211085092153</v>
      </c>
      <c r="U468" s="99">
        <v>2.397291588039856</v>
      </c>
      <c r="V468" s="99">
        <v>2.3554956577955579</v>
      </c>
      <c r="W468" s="99">
        <v>1.9875885278428509</v>
      </c>
      <c r="X468" s="99">
        <v>1.4503929787660848</v>
      </c>
      <c r="Y468" s="99">
        <v>1.3445002157723016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0.71837009190556733</v>
      </c>
      <c r="D469" s="99">
        <v>0.82716431172027238</v>
      </c>
      <c r="E469" s="99">
        <v>0.68514694806149112</v>
      </c>
      <c r="F469" s="99">
        <v>0.78801835146615518</v>
      </c>
      <c r="G469" s="99">
        <v>0.67042248608791366</v>
      </c>
      <c r="H469" s="99">
        <v>0.63544327957555358</v>
      </c>
      <c r="I469" s="99">
        <v>0.54089968121180332</v>
      </c>
      <c r="J469" s="99">
        <v>0.59381175232354433</v>
      </c>
      <c r="K469" s="99">
        <v>0.47907062364184871</v>
      </c>
      <c r="L469" s="99">
        <v>0.51771871582224605</v>
      </c>
      <c r="M469" s="99">
        <v>0.61744178344022838</v>
      </c>
      <c r="N469" s="99">
        <v>0.43299384280920017</v>
      </c>
      <c r="O469" s="99">
        <v>0.37664707929463825</v>
      </c>
      <c r="P469" s="99">
        <v>0.57719031555946732</v>
      </c>
      <c r="Q469" s="99">
        <v>0.35190403176705343</v>
      </c>
      <c r="R469" s="99">
        <v>0.33510265570772058</v>
      </c>
      <c r="S469" s="99">
        <v>0.35066123161053808</v>
      </c>
      <c r="T469" s="99">
        <v>0.31528991338714929</v>
      </c>
      <c r="U469" s="99">
        <v>0.35444341458392725</v>
      </c>
      <c r="V469" s="99">
        <v>0.38645895150747372</v>
      </c>
      <c r="W469" s="99">
        <v>0.44102126216883791</v>
      </c>
      <c r="X469" s="99">
        <v>0.15887381586334598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0.71837009190556733</v>
      </c>
      <c r="D470" s="102">
        <v>0.82716431172027238</v>
      </c>
      <c r="E470" s="102">
        <v>0.68514694806149112</v>
      </c>
      <c r="F470" s="102">
        <v>0.78801835146615518</v>
      </c>
      <c r="G470" s="102">
        <v>0.67042248608791366</v>
      </c>
      <c r="H470" s="102">
        <v>0.63544327957555358</v>
      </c>
      <c r="I470" s="102">
        <v>0.54089968121180332</v>
      </c>
      <c r="J470" s="102">
        <v>0.59381175232354433</v>
      </c>
      <c r="K470" s="102">
        <v>0.47907062364184871</v>
      </c>
      <c r="L470" s="102">
        <v>0.51771871582224605</v>
      </c>
      <c r="M470" s="102">
        <v>0.61744178344022838</v>
      </c>
      <c r="N470" s="102">
        <v>0.43299384280920017</v>
      </c>
      <c r="O470" s="102">
        <v>0.37664707929463825</v>
      </c>
      <c r="P470" s="102">
        <v>0.57719031555946732</v>
      </c>
      <c r="Q470" s="102">
        <v>0.35190403176705343</v>
      </c>
      <c r="R470" s="102">
        <v>0.33510265570772058</v>
      </c>
      <c r="S470" s="102">
        <v>0.35066123161053808</v>
      </c>
      <c r="T470" s="102">
        <v>0.31528991338714929</v>
      </c>
      <c r="U470" s="102">
        <v>0.35444341458392725</v>
      </c>
      <c r="V470" s="102">
        <v>0.38645895150747372</v>
      </c>
      <c r="W470" s="102">
        <v>0.44102126216883791</v>
      </c>
      <c r="X470" s="102">
        <v>0.15887381586334598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1.9117541627348513</v>
      </c>
      <c r="D476" s="123">
        <v>1.8447700821924669</v>
      </c>
      <c r="E476" s="123">
        <v>1.6204558297432585</v>
      </c>
      <c r="F476" s="123">
        <v>1.4558596144414753</v>
      </c>
      <c r="G476" s="123">
        <v>1.9019870699276125</v>
      </c>
      <c r="H476" s="123">
        <v>1.7753768676832444</v>
      </c>
      <c r="I476" s="123">
        <v>1.4446157479329862</v>
      </c>
      <c r="J476" s="123">
        <v>1.1723906723583599</v>
      </c>
      <c r="K476" s="123">
        <v>1.5348583620698679</v>
      </c>
      <c r="L476" s="123">
        <v>1.2968079062085547</v>
      </c>
      <c r="M476" s="123">
        <v>1.5853185039968896</v>
      </c>
      <c r="N476" s="123">
        <v>1.1876353860998468</v>
      </c>
      <c r="O476" s="123">
        <v>1.2908776435815719</v>
      </c>
      <c r="P476" s="123">
        <v>1.2025224433903712</v>
      </c>
      <c r="Q476" s="123">
        <v>1.1067004035529877</v>
      </c>
      <c r="R476" s="123">
        <v>1.3237679616016924</v>
      </c>
      <c r="S476" s="123">
        <v>1.4709120022315063</v>
      </c>
      <c r="T476" s="123">
        <v>1.3758199850836208</v>
      </c>
      <c r="U476" s="123">
        <v>1.4403213381719226</v>
      </c>
      <c r="V476" s="123">
        <v>1.4398371500075695</v>
      </c>
      <c r="W476" s="123">
        <v>1.2472664285369128</v>
      </c>
      <c r="X476" s="123">
        <v>0.93358601192607438</v>
      </c>
      <c r="Y476" s="123">
        <v>0.76706944487566253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2.1929162305529033</v>
      </c>
      <c r="D477" s="99">
        <v>2.2079674643539526</v>
      </c>
      <c r="E477" s="99">
        <v>2.1613943447195734</v>
      </c>
      <c r="F477" s="99">
        <v>2.1308600741022197</v>
      </c>
      <c r="G477" s="99">
        <v>2.1836284680925333</v>
      </c>
      <c r="H477" s="99">
        <v>2.1154841234781641</v>
      </c>
      <c r="I477" s="99">
        <v>1.7843904464906535</v>
      </c>
      <c r="J477" s="99">
        <v>1.5634720743081154</v>
      </c>
      <c r="K477" s="99">
        <v>1.5965029513886893</v>
      </c>
      <c r="L477" s="99">
        <v>1.6211396141383922</v>
      </c>
      <c r="M477" s="99">
        <v>1.6663052250440826</v>
      </c>
      <c r="N477" s="99">
        <v>1.3011130081275728</v>
      </c>
      <c r="O477" s="99">
        <v>1.412146854039529</v>
      </c>
      <c r="P477" s="99">
        <v>1.2566668170730138</v>
      </c>
      <c r="Q477" s="99">
        <v>1.3059797659628207</v>
      </c>
      <c r="R477" s="99">
        <v>1.330874037742678</v>
      </c>
      <c r="S477" s="99">
        <v>1.4874921967419679</v>
      </c>
      <c r="T477" s="99">
        <v>1.4464748617240391</v>
      </c>
      <c r="U477" s="99">
        <v>1.4529735782499784</v>
      </c>
      <c r="V477" s="99">
        <v>1.5381763658032048</v>
      </c>
      <c r="W477" s="99">
        <v>1.4329575208191851</v>
      </c>
      <c r="X477" s="99">
        <v>1.1235324493967811</v>
      </c>
      <c r="Y477" s="99">
        <v>1.0186001415001547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1391604</v>
      </c>
      <c r="C5" s="120">
        <v>1667047</v>
      </c>
      <c r="D5" s="120">
        <v>2364776</v>
      </c>
      <c r="E5" s="120">
        <v>2888115</v>
      </c>
      <c r="F5" s="120">
        <v>3185768</v>
      </c>
      <c r="G5" s="120">
        <v>4098421</v>
      </c>
      <c r="H5" s="120">
        <v>5248730</v>
      </c>
      <c r="I5" s="120">
        <v>6502843</v>
      </c>
      <c r="J5" s="120">
        <v>6759852</v>
      </c>
      <c r="K5" s="120">
        <v>6799444</v>
      </c>
      <c r="L5" s="120">
        <v>6870410</v>
      </c>
      <c r="M5" s="120">
        <v>6759882</v>
      </c>
      <c r="N5" s="120">
        <v>6689434</v>
      </c>
      <c r="O5" s="120">
        <v>6647502</v>
      </c>
      <c r="P5" s="120">
        <v>6884923</v>
      </c>
      <c r="Q5" s="120">
        <v>6924221</v>
      </c>
      <c r="R5" s="120">
        <v>6948313</v>
      </c>
      <c r="S5" s="120">
        <v>7094052</v>
      </c>
      <c r="T5" s="120">
        <v>7127292</v>
      </c>
      <c r="U5" s="120">
        <v>7195771</v>
      </c>
      <c r="V5" s="120">
        <v>7151386</v>
      </c>
      <c r="W5" s="120">
        <v>7152735</v>
      </c>
      <c r="X5" s="120">
        <v>7213657</v>
      </c>
      <c r="Y5" s="120">
        <v>7473163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1391604</v>
      </c>
      <c r="C7" s="52">
        <v>1667047</v>
      </c>
      <c r="D7" s="52">
        <v>2364776</v>
      </c>
      <c r="E7" s="52">
        <v>2888115</v>
      </c>
      <c r="F7" s="52">
        <v>3185768</v>
      </c>
      <c r="G7" s="52">
        <v>4098421</v>
      </c>
      <c r="H7" s="52">
        <v>5248730</v>
      </c>
      <c r="I7" s="52">
        <v>6502843</v>
      </c>
      <c r="J7" s="52">
        <v>6759852</v>
      </c>
      <c r="K7" s="52">
        <v>6799444</v>
      </c>
      <c r="L7" s="52">
        <v>6870410</v>
      </c>
      <c r="M7" s="52">
        <v>6759882</v>
      </c>
      <c r="N7" s="52">
        <v>6689434</v>
      </c>
      <c r="O7" s="52">
        <v>6647502</v>
      </c>
      <c r="P7" s="52">
        <v>6884923</v>
      </c>
      <c r="Q7" s="52">
        <v>6924221</v>
      </c>
      <c r="R7" s="52">
        <v>6948313</v>
      </c>
      <c r="S7" s="52">
        <v>7094052</v>
      </c>
      <c r="T7" s="52">
        <v>7127292</v>
      </c>
      <c r="U7" s="52">
        <v>7195771</v>
      </c>
      <c r="V7" s="52">
        <v>7151386</v>
      </c>
      <c r="W7" s="52">
        <v>7152735</v>
      </c>
      <c r="X7" s="52">
        <v>7213657</v>
      </c>
      <c r="Y7" s="52">
        <v>7473163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122851</v>
      </c>
      <c r="C9" s="52">
        <v>161693</v>
      </c>
      <c r="D9" s="52">
        <v>362224</v>
      </c>
      <c r="E9" s="52">
        <v>670924</v>
      </c>
      <c r="F9" s="52">
        <v>865394</v>
      </c>
      <c r="G9" s="52">
        <v>1070248</v>
      </c>
      <c r="H9" s="52">
        <v>1582949</v>
      </c>
      <c r="I9" s="52">
        <v>2188470</v>
      </c>
      <c r="J9" s="52">
        <v>2567426</v>
      </c>
      <c r="K9" s="52">
        <v>2519251</v>
      </c>
      <c r="L9" s="52">
        <v>2483595</v>
      </c>
      <c r="M9" s="52">
        <v>2455673</v>
      </c>
      <c r="N9" s="52">
        <v>2352663</v>
      </c>
      <c r="O9" s="52">
        <v>2313198</v>
      </c>
      <c r="P9" s="52">
        <v>2115486</v>
      </c>
      <c r="Q9" s="52">
        <v>2122798</v>
      </c>
      <c r="R9" s="52">
        <v>2283663</v>
      </c>
      <c r="S9" s="52">
        <v>2568031</v>
      </c>
      <c r="T9" s="52">
        <v>2960221</v>
      </c>
      <c r="U9" s="52">
        <v>3288234</v>
      </c>
      <c r="V9" s="52">
        <v>3514916</v>
      </c>
      <c r="W9" s="52">
        <v>3465461</v>
      </c>
      <c r="X9" s="52">
        <v>3465341</v>
      </c>
      <c r="Y9" s="52">
        <v>3404452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239770</v>
      </c>
      <c r="C11" s="52">
        <v>293865</v>
      </c>
      <c r="D11" s="52">
        <v>421140</v>
      </c>
      <c r="E11" s="52">
        <v>531529</v>
      </c>
      <c r="F11" s="52">
        <v>655294</v>
      </c>
      <c r="G11" s="52">
        <v>799887</v>
      </c>
      <c r="H11" s="52">
        <v>972613</v>
      </c>
      <c r="I11" s="52">
        <v>1106920</v>
      </c>
      <c r="J11" s="52">
        <v>1225839</v>
      </c>
      <c r="K11" s="52">
        <v>1289573</v>
      </c>
      <c r="L11" s="52">
        <v>1352791</v>
      </c>
      <c r="M11" s="52">
        <v>1431136</v>
      </c>
      <c r="N11" s="52">
        <v>1512496</v>
      </c>
      <c r="O11" s="52">
        <v>1590336</v>
      </c>
      <c r="P11" s="52">
        <v>1656581</v>
      </c>
      <c r="Q11" s="52">
        <v>1688426</v>
      </c>
      <c r="R11" s="52">
        <v>1693384</v>
      </c>
      <c r="S11" s="52">
        <v>1729782</v>
      </c>
      <c r="T11" s="52">
        <v>1717685</v>
      </c>
      <c r="U11" s="52">
        <v>1783281</v>
      </c>
      <c r="V11" s="52">
        <v>1938532</v>
      </c>
      <c r="W11" s="52">
        <v>2260604</v>
      </c>
      <c r="X11" s="52">
        <v>2666129</v>
      </c>
      <c r="Y11" s="52">
        <v>2837378</v>
      </c>
      <c r="DA11" s="63" t="s">
        <v>1095</v>
      </c>
    </row>
    <row r="12" spans="1:105" ht="12" customHeight="1" x14ac:dyDescent="0.25">
      <c r="A12" s="97" t="s">
        <v>131</v>
      </c>
      <c r="B12" s="52">
        <v>42</v>
      </c>
      <c r="C12" s="52">
        <v>50</v>
      </c>
      <c r="D12" s="52">
        <v>95</v>
      </c>
      <c r="E12" s="52">
        <v>138</v>
      </c>
      <c r="F12" s="52">
        <v>161</v>
      </c>
      <c r="G12" s="52">
        <v>310</v>
      </c>
      <c r="H12" s="52">
        <v>520</v>
      </c>
      <c r="I12" s="52">
        <v>862</v>
      </c>
      <c r="J12" s="52">
        <v>1315</v>
      </c>
      <c r="K12" s="52">
        <v>1712</v>
      </c>
      <c r="L12" s="52">
        <v>2698</v>
      </c>
      <c r="M12" s="52">
        <v>3033</v>
      </c>
      <c r="N12" s="52">
        <v>3791</v>
      </c>
      <c r="O12" s="52">
        <v>4598</v>
      </c>
      <c r="P12" s="52">
        <v>5723</v>
      </c>
      <c r="Q12" s="52">
        <v>6032</v>
      </c>
      <c r="R12" s="52">
        <v>6194</v>
      </c>
      <c r="S12" s="52">
        <v>7301</v>
      </c>
      <c r="T12" s="52">
        <v>7140</v>
      </c>
      <c r="U12" s="52">
        <v>7891</v>
      </c>
      <c r="V12" s="52">
        <v>8808</v>
      </c>
      <c r="W12" s="52">
        <v>20172</v>
      </c>
      <c r="X12" s="52">
        <v>51966</v>
      </c>
      <c r="Y12" s="52">
        <v>50622</v>
      </c>
      <c r="DA12" s="63" t="s">
        <v>1096</v>
      </c>
    </row>
    <row r="13" spans="1:105" ht="12" customHeight="1" x14ac:dyDescent="0.25">
      <c r="A13" s="97" t="s">
        <v>124</v>
      </c>
      <c r="B13" s="52">
        <v>573304</v>
      </c>
      <c r="C13" s="52">
        <v>644613</v>
      </c>
      <c r="D13" s="52">
        <v>782368</v>
      </c>
      <c r="E13" s="52">
        <v>907040</v>
      </c>
      <c r="F13" s="52">
        <v>966502</v>
      </c>
      <c r="G13" s="52">
        <v>1058033</v>
      </c>
      <c r="H13" s="52">
        <v>1141984</v>
      </c>
      <c r="I13" s="52">
        <v>1156741</v>
      </c>
      <c r="J13" s="52">
        <v>1153033</v>
      </c>
      <c r="K13" s="52">
        <v>1146185</v>
      </c>
      <c r="L13" s="52">
        <v>1140472</v>
      </c>
      <c r="M13" s="52">
        <v>1129316</v>
      </c>
      <c r="N13" s="52">
        <v>1082046</v>
      </c>
      <c r="O13" s="52">
        <v>1023305</v>
      </c>
      <c r="P13" s="52">
        <v>969385</v>
      </c>
      <c r="Q13" s="52">
        <v>976676</v>
      </c>
      <c r="R13" s="52">
        <v>1012268</v>
      </c>
      <c r="S13" s="52">
        <v>1081094</v>
      </c>
      <c r="T13" s="52">
        <v>1132544</v>
      </c>
      <c r="U13" s="52">
        <v>1172733</v>
      </c>
      <c r="V13" s="52">
        <v>1222654</v>
      </c>
      <c r="W13" s="52">
        <v>1265524</v>
      </c>
      <c r="X13" s="52">
        <v>1328811</v>
      </c>
      <c r="Y13" s="52">
        <v>1421275</v>
      </c>
      <c r="DA13" s="63" t="s">
        <v>1097</v>
      </c>
    </row>
    <row r="14" spans="1:105" ht="12" customHeight="1" x14ac:dyDescent="0.25">
      <c r="A14" s="97" t="s">
        <v>123</v>
      </c>
      <c r="B14" s="52">
        <v>102</v>
      </c>
      <c r="C14" s="52">
        <v>138</v>
      </c>
      <c r="D14" s="52">
        <v>172</v>
      </c>
      <c r="E14" s="52">
        <v>242</v>
      </c>
      <c r="F14" s="52">
        <v>296</v>
      </c>
      <c r="G14" s="52">
        <v>459</v>
      </c>
      <c r="H14" s="52">
        <v>602</v>
      </c>
      <c r="I14" s="52">
        <v>945</v>
      </c>
      <c r="J14" s="52">
        <v>1233</v>
      </c>
      <c r="K14" s="52">
        <v>1562</v>
      </c>
      <c r="L14" s="52">
        <v>2326</v>
      </c>
      <c r="M14" s="52">
        <v>2487</v>
      </c>
      <c r="N14" s="52">
        <v>2732</v>
      </c>
      <c r="O14" s="52">
        <v>3001</v>
      </c>
      <c r="P14" s="52">
        <v>3068</v>
      </c>
      <c r="Q14" s="52">
        <v>3451</v>
      </c>
      <c r="R14" s="52">
        <v>3864</v>
      </c>
      <c r="S14" s="52">
        <v>4466</v>
      </c>
      <c r="T14" s="52">
        <v>4884</v>
      </c>
      <c r="U14" s="52">
        <v>5236</v>
      </c>
      <c r="V14" s="52">
        <v>5771</v>
      </c>
      <c r="W14" s="52">
        <v>9231</v>
      </c>
      <c r="X14" s="52">
        <v>20332</v>
      </c>
      <c r="Y14" s="52">
        <v>20279</v>
      </c>
      <c r="DA14" s="63" t="s">
        <v>1098</v>
      </c>
    </row>
    <row r="15" spans="1:105" ht="12" customHeight="1" x14ac:dyDescent="0.25">
      <c r="A15" s="97" t="s">
        <v>122</v>
      </c>
      <c r="B15" s="52">
        <v>568162</v>
      </c>
      <c r="C15" s="52">
        <v>713121</v>
      </c>
      <c r="D15" s="52">
        <v>1132297</v>
      </c>
      <c r="E15" s="52">
        <v>1408893</v>
      </c>
      <c r="F15" s="52">
        <v>1518377</v>
      </c>
      <c r="G15" s="52">
        <v>2129568</v>
      </c>
      <c r="H15" s="52">
        <v>2957206</v>
      </c>
      <c r="I15" s="52">
        <v>3873669</v>
      </c>
      <c r="J15" s="52">
        <v>3907820</v>
      </c>
      <c r="K15" s="52">
        <v>3802094</v>
      </c>
      <c r="L15" s="52">
        <v>3610378</v>
      </c>
      <c r="M15" s="52">
        <v>3440190</v>
      </c>
      <c r="N15" s="52">
        <v>3286000</v>
      </c>
      <c r="O15" s="52">
        <v>3120348</v>
      </c>
      <c r="P15" s="52">
        <v>3074185</v>
      </c>
      <c r="Q15" s="52">
        <v>3048628</v>
      </c>
      <c r="R15" s="52">
        <v>2981528</v>
      </c>
      <c r="S15" s="52">
        <v>2951065</v>
      </c>
      <c r="T15" s="52">
        <v>2928484</v>
      </c>
      <c r="U15" s="52">
        <v>2829190</v>
      </c>
      <c r="V15" s="52">
        <v>2551786</v>
      </c>
      <c r="W15" s="52">
        <v>2018520</v>
      </c>
      <c r="X15" s="52">
        <v>1522202</v>
      </c>
      <c r="Y15" s="52">
        <v>1127550</v>
      </c>
      <c r="DA15" s="63" t="s">
        <v>1099</v>
      </c>
    </row>
    <row r="16" spans="1:105" ht="12" customHeight="1" x14ac:dyDescent="0.25">
      <c r="A16" s="97" t="s">
        <v>121</v>
      </c>
      <c r="B16" s="52">
        <v>10224</v>
      </c>
      <c r="C16" s="52">
        <v>15260</v>
      </c>
      <c r="D16" s="52">
        <v>28704</v>
      </c>
      <c r="E16" s="52">
        <v>40273</v>
      </c>
      <c r="F16" s="52">
        <v>45138</v>
      </c>
      <c r="G16" s="52">
        <v>110164</v>
      </c>
      <c r="H16" s="52">
        <v>175805</v>
      </c>
      <c r="I16" s="52">
        <v>363706</v>
      </c>
      <c r="J16" s="52">
        <v>470612</v>
      </c>
      <c r="K16" s="52">
        <v>558318</v>
      </c>
      <c r="L16" s="52">
        <v>761745</v>
      </c>
      <c r="M16" s="52">
        <v>753720</v>
      </c>
      <c r="N16" s="52">
        <v>802369</v>
      </c>
      <c r="O16" s="52">
        <v>905914</v>
      </c>
      <c r="P16" s="52">
        <v>1175981</v>
      </c>
      <c r="Q16" s="52">
        <v>1201008</v>
      </c>
      <c r="R16" s="52">
        <v>1251075</v>
      </c>
      <c r="S16" s="52">
        <v>1320344</v>
      </c>
      <c r="T16" s="52">
        <v>1336555</v>
      </c>
      <c r="U16" s="52">
        <v>1397440</v>
      </c>
      <c r="V16" s="52">
        <v>1423835</v>
      </c>
      <c r="W16" s="52">
        <v>1578684</v>
      </c>
      <c r="X16" s="52">
        <v>1624217</v>
      </c>
      <c r="Y16" s="52">
        <v>2016059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116549</v>
      </c>
      <c r="C18" s="52">
        <v>137028</v>
      </c>
      <c r="D18" s="52">
        <v>169253</v>
      </c>
      <c r="E18" s="52">
        <v>199711</v>
      </c>
      <c r="F18" s="52">
        <v>244363</v>
      </c>
      <c r="G18" s="52">
        <v>320584</v>
      </c>
      <c r="H18" s="52">
        <v>423412</v>
      </c>
      <c r="I18" s="52">
        <v>551577</v>
      </c>
      <c r="J18" s="52">
        <v>644554</v>
      </c>
      <c r="K18" s="52">
        <v>681345</v>
      </c>
      <c r="L18" s="52">
        <v>688276</v>
      </c>
      <c r="M18" s="52">
        <v>679210</v>
      </c>
      <c r="N18" s="52">
        <v>709573</v>
      </c>
      <c r="O18" s="52">
        <v>746880</v>
      </c>
      <c r="P18" s="52">
        <v>807520</v>
      </c>
      <c r="Q18" s="52">
        <v>812454</v>
      </c>
      <c r="R18" s="52">
        <v>789700</v>
      </c>
      <c r="S18" s="52">
        <v>752681</v>
      </c>
      <c r="T18" s="52">
        <v>712459</v>
      </c>
      <c r="U18" s="52">
        <v>692572</v>
      </c>
      <c r="V18" s="52">
        <v>704156</v>
      </c>
      <c r="W18" s="52">
        <v>722291</v>
      </c>
      <c r="X18" s="52">
        <v>831038</v>
      </c>
      <c r="Y18" s="52">
        <v>867134</v>
      </c>
      <c r="DA18" s="63" t="s">
        <v>1101</v>
      </c>
    </row>
    <row r="19" spans="1:105" ht="12" customHeight="1" x14ac:dyDescent="0.25">
      <c r="A19" s="97" t="s">
        <v>50</v>
      </c>
      <c r="B19" s="52">
        <v>502304</v>
      </c>
      <c r="C19" s="52">
        <v>566045</v>
      </c>
      <c r="D19" s="52">
        <v>797139</v>
      </c>
      <c r="E19" s="52">
        <v>1022882</v>
      </c>
      <c r="F19" s="52">
        <v>1123668</v>
      </c>
      <c r="G19" s="52">
        <v>1337451</v>
      </c>
      <c r="H19" s="52">
        <v>1600268</v>
      </c>
      <c r="I19" s="52">
        <v>1905706</v>
      </c>
      <c r="J19" s="52">
        <v>2099820</v>
      </c>
      <c r="K19" s="52">
        <v>2128993</v>
      </c>
      <c r="L19" s="52">
        <v>2157116</v>
      </c>
      <c r="M19" s="52">
        <v>2100970</v>
      </c>
      <c r="N19" s="52">
        <v>2134310</v>
      </c>
      <c r="O19" s="52">
        <v>2120438</v>
      </c>
      <c r="P19" s="52">
        <v>2259800</v>
      </c>
      <c r="Q19" s="52">
        <v>2212205</v>
      </c>
      <c r="R19" s="52">
        <v>2191895</v>
      </c>
      <c r="S19" s="52">
        <v>2148457</v>
      </c>
      <c r="T19" s="52">
        <v>2134152</v>
      </c>
      <c r="U19" s="52">
        <v>2111338</v>
      </c>
      <c r="V19" s="52">
        <v>2113150</v>
      </c>
      <c r="W19" s="52">
        <v>2159882</v>
      </c>
      <c r="X19" s="52">
        <v>2315746</v>
      </c>
      <c r="Y19" s="52">
        <v>2470167</v>
      </c>
      <c r="DA19" s="63" t="s">
        <v>1102</v>
      </c>
    </row>
    <row r="20" spans="1:105" ht="12" customHeight="1" x14ac:dyDescent="0.25">
      <c r="A20" s="109" t="s">
        <v>120</v>
      </c>
      <c r="B20" s="36">
        <v>772751</v>
      </c>
      <c r="C20" s="36">
        <v>963974</v>
      </c>
      <c r="D20" s="36">
        <v>1398384</v>
      </c>
      <c r="E20" s="36">
        <v>1665522</v>
      </c>
      <c r="F20" s="36">
        <v>1817737</v>
      </c>
      <c r="G20" s="36">
        <v>2440386</v>
      </c>
      <c r="H20" s="36">
        <v>3225050</v>
      </c>
      <c r="I20" s="36">
        <v>4045560</v>
      </c>
      <c r="J20" s="36">
        <v>4015478</v>
      </c>
      <c r="K20" s="36">
        <v>3989106</v>
      </c>
      <c r="L20" s="36">
        <v>4025018</v>
      </c>
      <c r="M20" s="36">
        <v>3979702</v>
      </c>
      <c r="N20" s="36">
        <v>3845551</v>
      </c>
      <c r="O20" s="36">
        <v>3780184</v>
      </c>
      <c r="P20" s="36">
        <v>3817603</v>
      </c>
      <c r="Q20" s="36">
        <v>3899562</v>
      </c>
      <c r="R20" s="36">
        <v>3966718</v>
      </c>
      <c r="S20" s="36">
        <v>4192914</v>
      </c>
      <c r="T20" s="36">
        <v>4280681</v>
      </c>
      <c r="U20" s="36">
        <v>4391861</v>
      </c>
      <c r="V20" s="36">
        <v>4334080</v>
      </c>
      <c r="W20" s="36">
        <v>4270562</v>
      </c>
      <c r="X20" s="36">
        <v>4066873</v>
      </c>
      <c r="Y20" s="36">
        <v>4135862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108719</v>
      </c>
      <c r="D24" s="52">
        <v>108813</v>
      </c>
      <c r="E24" s="52">
        <v>109572</v>
      </c>
      <c r="F24" s="52">
        <v>112033</v>
      </c>
      <c r="G24" s="52">
        <v>117113</v>
      </c>
      <c r="H24" s="52">
        <v>125613</v>
      </c>
      <c r="I24" s="52">
        <v>138954</v>
      </c>
      <c r="J24" s="52">
        <v>158974</v>
      </c>
      <c r="K24" s="52">
        <v>187442</v>
      </c>
      <c r="L24" s="52">
        <v>225166</v>
      </c>
      <c r="M24" s="52">
        <v>272536</v>
      </c>
      <c r="N24" s="52">
        <v>329936</v>
      </c>
      <c r="O24" s="52">
        <v>375923</v>
      </c>
      <c r="P24" s="52">
        <v>367378</v>
      </c>
      <c r="Q24" s="52">
        <v>457049</v>
      </c>
      <c r="R24" s="52">
        <v>558752</v>
      </c>
      <c r="S24" s="52">
        <v>673250</v>
      </c>
      <c r="T24" s="52">
        <v>724831</v>
      </c>
      <c r="U24" s="52">
        <v>697414</v>
      </c>
      <c r="V24" s="52">
        <v>699932</v>
      </c>
      <c r="W24" s="52">
        <v>746523</v>
      </c>
      <c r="X24" s="52">
        <v>674587</v>
      </c>
      <c r="Y24" s="52">
        <v>543792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19195</v>
      </c>
      <c r="D26" s="52">
        <v>19309</v>
      </c>
      <c r="E26" s="52">
        <v>20417</v>
      </c>
      <c r="F26" s="52">
        <v>34364</v>
      </c>
      <c r="G26" s="52">
        <v>143702</v>
      </c>
      <c r="H26" s="52">
        <v>82727</v>
      </c>
      <c r="I26" s="52">
        <v>154147</v>
      </c>
      <c r="J26" s="52">
        <v>224792</v>
      </c>
      <c r="K26" s="52">
        <v>340915</v>
      </c>
      <c r="L26" s="52">
        <v>284161</v>
      </c>
      <c r="M26" s="52">
        <v>297354</v>
      </c>
      <c r="N26" s="52">
        <v>307827</v>
      </c>
      <c r="O26" s="52">
        <v>443703</v>
      </c>
      <c r="P26" s="52">
        <v>509926</v>
      </c>
      <c r="Q26" s="52">
        <v>511679</v>
      </c>
      <c r="R26" s="52">
        <v>371563</v>
      </c>
      <c r="S26" s="52">
        <v>292074</v>
      </c>
      <c r="T26" s="52">
        <v>378691</v>
      </c>
      <c r="U26" s="52">
        <v>398225</v>
      </c>
      <c r="V26" s="52">
        <v>498836</v>
      </c>
      <c r="W26" s="52">
        <v>585342</v>
      </c>
      <c r="X26" s="52">
        <v>590850</v>
      </c>
      <c r="Y26" s="52">
        <v>623756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18732</v>
      </c>
      <c r="D28" s="52">
        <v>18750</v>
      </c>
      <c r="E28" s="52">
        <v>18890</v>
      </c>
      <c r="F28" s="52">
        <v>19351</v>
      </c>
      <c r="G28" s="52">
        <v>20326</v>
      </c>
      <c r="H28" s="52">
        <v>22020</v>
      </c>
      <c r="I28" s="52">
        <v>25615</v>
      </c>
      <c r="J28" s="52">
        <v>68849</v>
      </c>
      <c r="K28" s="52">
        <v>71039</v>
      </c>
      <c r="L28" s="52">
        <v>83532</v>
      </c>
      <c r="M28" s="52">
        <v>98954</v>
      </c>
      <c r="N28" s="52">
        <v>118360</v>
      </c>
      <c r="O28" s="52">
        <v>121646</v>
      </c>
      <c r="P28" s="52">
        <v>75458</v>
      </c>
      <c r="Q28" s="52">
        <v>95188</v>
      </c>
      <c r="R28" s="52">
        <v>123460</v>
      </c>
      <c r="S28" s="52">
        <v>174964</v>
      </c>
      <c r="T28" s="52">
        <v>212021</v>
      </c>
      <c r="U28" s="52">
        <v>188557</v>
      </c>
      <c r="V28" s="52">
        <v>172181</v>
      </c>
      <c r="W28" s="52">
        <v>227448</v>
      </c>
      <c r="X28" s="52">
        <v>235973</v>
      </c>
      <c r="Y28" s="52">
        <v>230277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3</v>
      </c>
      <c r="D29" s="52">
        <v>4</v>
      </c>
      <c r="E29" s="52">
        <v>3</v>
      </c>
      <c r="F29" s="52">
        <v>3</v>
      </c>
      <c r="G29" s="52">
        <v>3</v>
      </c>
      <c r="H29" s="52">
        <v>4</v>
      </c>
      <c r="I29" s="52">
        <v>5</v>
      </c>
      <c r="J29" s="52">
        <v>23</v>
      </c>
      <c r="K29" s="52">
        <v>23</v>
      </c>
      <c r="L29" s="52">
        <v>35</v>
      </c>
      <c r="M29" s="52">
        <v>62</v>
      </c>
      <c r="N29" s="52">
        <v>93</v>
      </c>
      <c r="O29" s="52">
        <v>118</v>
      </c>
      <c r="P29" s="52">
        <v>140</v>
      </c>
      <c r="Q29" s="52">
        <v>210</v>
      </c>
      <c r="R29" s="52">
        <v>297</v>
      </c>
      <c r="S29" s="52">
        <v>418</v>
      </c>
      <c r="T29" s="52">
        <v>545</v>
      </c>
      <c r="U29" s="52">
        <v>531</v>
      </c>
      <c r="V29" s="52">
        <v>553</v>
      </c>
      <c r="W29" s="52">
        <v>841</v>
      </c>
      <c r="X29" s="52">
        <v>1072</v>
      </c>
      <c r="Y29" s="52">
        <v>1344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89579</v>
      </c>
      <c r="D30" s="52">
        <v>89893</v>
      </c>
      <c r="E30" s="52">
        <v>92223</v>
      </c>
      <c r="F30" s="52">
        <v>99085</v>
      </c>
      <c r="G30" s="52">
        <v>112928</v>
      </c>
      <c r="H30" s="52">
        <v>135812</v>
      </c>
      <c r="I30" s="52">
        <v>116483</v>
      </c>
      <c r="J30" s="52">
        <v>134555</v>
      </c>
      <c r="K30" s="52">
        <v>194209</v>
      </c>
      <c r="L30" s="52">
        <v>207614</v>
      </c>
      <c r="M30" s="52">
        <v>196176</v>
      </c>
      <c r="N30" s="52">
        <v>183877</v>
      </c>
      <c r="O30" s="52">
        <v>188694</v>
      </c>
      <c r="P30" s="52">
        <v>175023</v>
      </c>
      <c r="Q30" s="52">
        <v>155758</v>
      </c>
      <c r="R30" s="52">
        <v>167078</v>
      </c>
      <c r="S30" s="52">
        <v>175555</v>
      </c>
      <c r="T30" s="52">
        <v>166526</v>
      </c>
      <c r="U30" s="52">
        <v>150928</v>
      </c>
      <c r="V30" s="52">
        <v>141842</v>
      </c>
      <c r="W30" s="52">
        <v>151251</v>
      </c>
      <c r="X30" s="52">
        <v>170197</v>
      </c>
      <c r="Y30" s="52">
        <v>196803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16</v>
      </c>
      <c r="D31" s="52">
        <v>16</v>
      </c>
      <c r="E31" s="52">
        <v>17</v>
      </c>
      <c r="F31" s="52">
        <v>19</v>
      </c>
      <c r="G31" s="52">
        <v>22</v>
      </c>
      <c r="H31" s="52">
        <v>30</v>
      </c>
      <c r="I31" s="52">
        <v>33</v>
      </c>
      <c r="J31" s="52">
        <v>51</v>
      </c>
      <c r="K31" s="52">
        <v>80</v>
      </c>
      <c r="L31" s="52">
        <v>109</v>
      </c>
      <c r="M31" s="52">
        <v>163</v>
      </c>
      <c r="N31" s="52">
        <v>223</v>
      </c>
      <c r="O31" s="52">
        <v>296</v>
      </c>
      <c r="P31" s="52">
        <v>355</v>
      </c>
      <c r="Q31" s="52">
        <v>440</v>
      </c>
      <c r="R31" s="52">
        <v>484</v>
      </c>
      <c r="S31" s="52">
        <v>533</v>
      </c>
      <c r="T31" s="52">
        <v>589</v>
      </c>
      <c r="U31" s="52">
        <v>469</v>
      </c>
      <c r="V31" s="52">
        <v>587</v>
      </c>
      <c r="W31" s="52">
        <v>659</v>
      </c>
      <c r="X31" s="52">
        <v>771</v>
      </c>
      <c r="Y31" s="52">
        <v>1065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88775</v>
      </c>
      <c r="D32" s="52">
        <v>89233</v>
      </c>
      <c r="E32" s="52">
        <v>92963</v>
      </c>
      <c r="F32" s="52">
        <v>105122</v>
      </c>
      <c r="G32" s="52">
        <v>130002</v>
      </c>
      <c r="H32" s="52">
        <v>171463</v>
      </c>
      <c r="I32" s="52">
        <v>184752</v>
      </c>
      <c r="J32" s="52">
        <v>266773</v>
      </c>
      <c r="K32" s="52">
        <v>409619</v>
      </c>
      <c r="L32" s="52">
        <v>514847</v>
      </c>
      <c r="M32" s="52">
        <v>534792</v>
      </c>
      <c r="N32" s="52">
        <v>614536</v>
      </c>
      <c r="O32" s="52">
        <v>765731</v>
      </c>
      <c r="P32" s="52">
        <v>732418</v>
      </c>
      <c r="Q32" s="52">
        <v>599656</v>
      </c>
      <c r="R32" s="52">
        <v>365716</v>
      </c>
      <c r="S32" s="52">
        <v>383925</v>
      </c>
      <c r="T32" s="52">
        <v>417522</v>
      </c>
      <c r="U32" s="52">
        <v>463217</v>
      </c>
      <c r="V32" s="52">
        <v>514288</v>
      </c>
      <c r="W32" s="52">
        <v>533266</v>
      </c>
      <c r="X32" s="52">
        <v>496318</v>
      </c>
      <c r="Y32" s="52">
        <v>394652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1597</v>
      </c>
      <c r="D33" s="52">
        <v>1611</v>
      </c>
      <c r="E33" s="52">
        <v>1717</v>
      </c>
      <c r="F33" s="52">
        <v>2076</v>
      </c>
      <c r="G33" s="52">
        <v>2831</v>
      </c>
      <c r="H33" s="52">
        <v>4196</v>
      </c>
      <c r="I33" s="52">
        <v>5918</v>
      </c>
      <c r="J33" s="52">
        <v>11231</v>
      </c>
      <c r="K33" s="52">
        <v>20155</v>
      </c>
      <c r="L33" s="52">
        <v>33653</v>
      </c>
      <c r="M33" s="52">
        <v>52338</v>
      </c>
      <c r="N33" s="52">
        <v>77160</v>
      </c>
      <c r="O33" s="52">
        <v>109518</v>
      </c>
      <c r="P33" s="52">
        <v>128480</v>
      </c>
      <c r="Q33" s="52">
        <v>157584</v>
      </c>
      <c r="R33" s="52">
        <v>146411</v>
      </c>
      <c r="S33" s="52">
        <v>154794</v>
      </c>
      <c r="T33" s="52">
        <v>170626</v>
      </c>
      <c r="U33" s="52">
        <v>151159</v>
      </c>
      <c r="V33" s="52">
        <v>207128</v>
      </c>
      <c r="W33" s="52">
        <v>245605</v>
      </c>
      <c r="X33" s="52">
        <v>257223</v>
      </c>
      <c r="Y33" s="52">
        <v>202150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18211</v>
      </c>
      <c r="D35" s="52">
        <v>18286</v>
      </c>
      <c r="E35" s="52">
        <v>18837</v>
      </c>
      <c r="F35" s="52">
        <v>20434</v>
      </c>
      <c r="G35" s="52">
        <v>23683</v>
      </c>
      <c r="H35" s="52">
        <v>29385</v>
      </c>
      <c r="I35" s="52">
        <v>27779</v>
      </c>
      <c r="J35" s="52">
        <v>42239</v>
      </c>
      <c r="K35" s="52">
        <v>56159</v>
      </c>
      <c r="L35" s="52">
        <v>71132</v>
      </c>
      <c r="M35" s="52">
        <v>87077</v>
      </c>
      <c r="N35" s="52">
        <v>107218</v>
      </c>
      <c r="O35" s="52">
        <v>123753</v>
      </c>
      <c r="P35" s="52">
        <v>118092</v>
      </c>
      <c r="Q35" s="52">
        <v>121653</v>
      </c>
      <c r="R35" s="52">
        <v>112511</v>
      </c>
      <c r="S35" s="52">
        <v>111089</v>
      </c>
      <c r="T35" s="52">
        <v>124059</v>
      </c>
      <c r="U35" s="52">
        <v>130126</v>
      </c>
      <c r="V35" s="52">
        <v>142349</v>
      </c>
      <c r="W35" s="52">
        <v>147886</v>
      </c>
      <c r="X35" s="52">
        <v>141488</v>
      </c>
      <c r="Y35" s="52">
        <v>127147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78485</v>
      </c>
      <c r="D36" s="52">
        <v>78762</v>
      </c>
      <c r="E36" s="52">
        <v>81035</v>
      </c>
      <c r="F36" s="52">
        <v>88599</v>
      </c>
      <c r="G36" s="52">
        <v>104822</v>
      </c>
      <c r="H36" s="52">
        <v>132422</v>
      </c>
      <c r="I36" s="52">
        <v>127913</v>
      </c>
      <c r="J36" s="52">
        <v>167870</v>
      </c>
      <c r="K36" s="52">
        <v>244467</v>
      </c>
      <c r="L36" s="52">
        <v>302246</v>
      </c>
      <c r="M36" s="52">
        <v>307639</v>
      </c>
      <c r="N36" s="52">
        <v>311440</v>
      </c>
      <c r="O36" s="52">
        <v>359731</v>
      </c>
      <c r="P36" s="52">
        <v>362746</v>
      </c>
      <c r="Q36" s="52">
        <v>361671</v>
      </c>
      <c r="R36" s="52">
        <v>326575</v>
      </c>
      <c r="S36" s="52">
        <v>308627</v>
      </c>
      <c r="T36" s="52">
        <v>331096</v>
      </c>
      <c r="U36" s="52">
        <v>332204</v>
      </c>
      <c r="V36" s="52">
        <v>366483</v>
      </c>
      <c r="W36" s="52">
        <v>380168</v>
      </c>
      <c r="X36" s="52">
        <v>384915</v>
      </c>
      <c r="Y36" s="52">
        <v>323286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120742</v>
      </c>
      <c r="D37" s="36">
        <v>121353</v>
      </c>
      <c r="E37" s="36">
        <v>126091</v>
      </c>
      <c r="F37" s="36">
        <v>140686</v>
      </c>
      <c r="G37" s="36">
        <v>169859</v>
      </c>
      <c r="H37" s="36">
        <v>218217</v>
      </c>
      <c r="I37" s="36">
        <v>222038</v>
      </c>
      <c r="J37" s="36">
        <v>307370</v>
      </c>
      <c r="K37" s="36">
        <v>454175</v>
      </c>
      <c r="L37" s="36">
        <v>546744</v>
      </c>
      <c r="M37" s="36">
        <v>567282</v>
      </c>
      <c r="N37" s="36">
        <v>655851</v>
      </c>
      <c r="O37" s="36">
        <v>791934</v>
      </c>
      <c r="P37" s="36">
        <v>733517</v>
      </c>
      <c r="Q37" s="36">
        <v>634111</v>
      </c>
      <c r="R37" s="36">
        <v>449887</v>
      </c>
      <c r="S37" s="36">
        <v>537764</v>
      </c>
      <c r="T37" s="36">
        <v>602453</v>
      </c>
      <c r="U37" s="36">
        <v>616488</v>
      </c>
      <c r="V37" s="36">
        <v>661802</v>
      </c>
      <c r="W37" s="36">
        <v>743351</v>
      </c>
      <c r="X37" s="36">
        <v>730722</v>
      </c>
      <c r="Y37" s="36">
        <v>686434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384162</v>
      </c>
      <c r="D41" s="52">
        <v>806542</v>
      </c>
      <c r="E41" s="52">
        <v>632911</v>
      </c>
      <c r="F41" s="52">
        <v>409686</v>
      </c>
      <c r="G41" s="52">
        <v>1029766</v>
      </c>
      <c r="H41" s="52">
        <v>1275922</v>
      </c>
      <c r="I41" s="52">
        <v>1393067</v>
      </c>
      <c r="J41" s="52">
        <v>415983</v>
      </c>
      <c r="K41" s="52">
        <v>227034</v>
      </c>
      <c r="L41" s="52">
        <v>296132</v>
      </c>
      <c r="M41" s="52">
        <v>162008</v>
      </c>
      <c r="N41" s="52">
        <v>259488</v>
      </c>
      <c r="O41" s="52">
        <v>333991</v>
      </c>
      <c r="P41" s="52">
        <v>604799</v>
      </c>
      <c r="Q41" s="52">
        <v>496347</v>
      </c>
      <c r="R41" s="52">
        <v>582844</v>
      </c>
      <c r="S41" s="52">
        <v>818989</v>
      </c>
      <c r="T41" s="52">
        <v>758071</v>
      </c>
      <c r="U41" s="52">
        <v>765893</v>
      </c>
      <c r="V41" s="52">
        <v>655547</v>
      </c>
      <c r="W41" s="52">
        <v>747872</v>
      </c>
      <c r="X41" s="52">
        <v>735509</v>
      </c>
      <c r="Y41" s="52">
        <v>803298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58037</v>
      </c>
      <c r="D43" s="52">
        <v>219840</v>
      </c>
      <c r="E43" s="52">
        <v>329117</v>
      </c>
      <c r="F43" s="52">
        <v>228834</v>
      </c>
      <c r="G43" s="52">
        <v>348556</v>
      </c>
      <c r="H43" s="52">
        <v>595428</v>
      </c>
      <c r="I43" s="52">
        <v>759668</v>
      </c>
      <c r="J43" s="52">
        <v>603748</v>
      </c>
      <c r="K43" s="52">
        <v>292740</v>
      </c>
      <c r="L43" s="52">
        <v>248505</v>
      </c>
      <c r="M43" s="52">
        <v>269432</v>
      </c>
      <c r="N43" s="52">
        <v>204817</v>
      </c>
      <c r="O43" s="52">
        <v>404238</v>
      </c>
      <c r="P43" s="52">
        <v>312214</v>
      </c>
      <c r="Q43" s="52">
        <v>518991</v>
      </c>
      <c r="R43" s="52">
        <v>532428</v>
      </c>
      <c r="S43" s="52">
        <v>576442</v>
      </c>
      <c r="T43" s="52">
        <v>770881</v>
      </c>
      <c r="U43" s="52">
        <v>726238</v>
      </c>
      <c r="V43" s="52">
        <v>725518</v>
      </c>
      <c r="W43" s="52">
        <v>535887</v>
      </c>
      <c r="X43" s="52">
        <v>590730</v>
      </c>
      <c r="Y43" s="52">
        <v>562867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72827</v>
      </c>
      <c r="D45" s="52">
        <v>146025</v>
      </c>
      <c r="E45" s="52">
        <v>129279</v>
      </c>
      <c r="F45" s="52">
        <v>143116</v>
      </c>
      <c r="G45" s="52">
        <v>164919</v>
      </c>
      <c r="H45" s="52">
        <v>194746</v>
      </c>
      <c r="I45" s="52">
        <v>159922</v>
      </c>
      <c r="J45" s="52">
        <v>187768</v>
      </c>
      <c r="K45" s="52">
        <v>134773</v>
      </c>
      <c r="L45" s="52">
        <v>146750</v>
      </c>
      <c r="M45" s="52">
        <v>177299</v>
      </c>
      <c r="N45" s="52">
        <v>199720</v>
      </c>
      <c r="O45" s="52">
        <v>199486</v>
      </c>
      <c r="P45" s="52">
        <v>141703</v>
      </c>
      <c r="Q45" s="52">
        <v>127033</v>
      </c>
      <c r="R45" s="52">
        <v>128418</v>
      </c>
      <c r="S45" s="52">
        <v>211362</v>
      </c>
      <c r="T45" s="52">
        <v>199924</v>
      </c>
      <c r="U45" s="52">
        <v>254153</v>
      </c>
      <c r="V45" s="52">
        <v>327432</v>
      </c>
      <c r="W45" s="52">
        <v>549520</v>
      </c>
      <c r="X45" s="52">
        <v>641498</v>
      </c>
      <c r="Y45" s="52">
        <v>401526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11</v>
      </c>
      <c r="D46" s="52">
        <v>49</v>
      </c>
      <c r="E46" s="52">
        <v>46</v>
      </c>
      <c r="F46" s="52">
        <v>26</v>
      </c>
      <c r="G46" s="52">
        <v>152</v>
      </c>
      <c r="H46" s="52">
        <v>214</v>
      </c>
      <c r="I46" s="52">
        <v>347</v>
      </c>
      <c r="J46" s="52">
        <v>476</v>
      </c>
      <c r="K46" s="52">
        <v>420</v>
      </c>
      <c r="L46" s="52">
        <v>1021</v>
      </c>
      <c r="M46" s="52">
        <v>397</v>
      </c>
      <c r="N46" s="52">
        <v>851</v>
      </c>
      <c r="O46" s="52">
        <v>925</v>
      </c>
      <c r="P46" s="52">
        <v>1265</v>
      </c>
      <c r="Q46" s="52">
        <v>519</v>
      </c>
      <c r="R46" s="52">
        <v>459</v>
      </c>
      <c r="S46" s="52">
        <v>1525</v>
      </c>
      <c r="T46" s="52">
        <v>384</v>
      </c>
      <c r="U46" s="52">
        <v>1282</v>
      </c>
      <c r="V46" s="52">
        <v>1470</v>
      </c>
      <c r="W46" s="52">
        <v>12205</v>
      </c>
      <c r="X46" s="52">
        <v>32866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160888</v>
      </c>
      <c r="D47" s="52">
        <v>227648</v>
      </c>
      <c r="E47" s="52">
        <v>216895</v>
      </c>
      <c r="F47" s="52">
        <v>158547</v>
      </c>
      <c r="G47" s="52">
        <v>204459</v>
      </c>
      <c r="H47" s="52">
        <v>219763</v>
      </c>
      <c r="I47" s="52">
        <v>131240</v>
      </c>
      <c r="J47" s="52">
        <v>130847</v>
      </c>
      <c r="K47" s="52">
        <v>187361</v>
      </c>
      <c r="L47" s="52">
        <v>201901</v>
      </c>
      <c r="M47" s="52">
        <v>185020</v>
      </c>
      <c r="N47" s="52">
        <v>136607</v>
      </c>
      <c r="O47" s="52">
        <v>129953</v>
      </c>
      <c r="P47" s="52">
        <v>121103</v>
      </c>
      <c r="Q47" s="52">
        <v>163049</v>
      </c>
      <c r="R47" s="52">
        <v>202670</v>
      </c>
      <c r="S47" s="52">
        <v>244381</v>
      </c>
      <c r="T47" s="52">
        <v>217976</v>
      </c>
      <c r="U47" s="52">
        <v>191117</v>
      </c>
      <c r="V47" s="52">
        <v>191763</v>
      </c>
      <c r="W47" s="52">
        <v>194121</v>
      </c>
      <c r="X47" s="52">
        <v>233484</v>
      </c>
      <c r="Y47" s="52">
        <v>289267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52</v>
      </c>
      <c r="D48" s="52">
        <v>50</v>
      </c>
      <c r="E48" s="52">
        <v>87</v>
      </c>
      <c r="F48" s="52">
        <v>73</v>
      </c>
      <c r="G48" s="52">
        <v>185</v>
      </c>
      <c r="H48" s="52">
        <v>173</v>
      </c>
      <c r="I48" s="52">
        <v>376</v>
      </c>
      <c r="J48" s="52">
        <v>339</v>
      </c>
      <c r="K48" s="52">
        <v>409</v>
      </c>
      <c r="L48" s="52">
        <v>873</v>
      </c>
      <c r="M48" s="52">
        <v>324</v>
      </c>
      <c r="N48" s="52">
        <v>468</v>
      </c>
      <c r="O48" s="52">
        <v>565</v>
      </c>
      <c r="P48" s="52">
        <v>422</v>
      </c>
      <c r="Q48" s="52">
        <v>823</v>
      </c>
      <c r="R48" s="52">
        <v>897</v>
      </c>
      <c r="S48" s="52">
        <v>1135</v>
      </c>
      <c r="T48" s="52">
        <v>1007</v>
      </c>
      <c r="U48" s="52">
        <v>821</v>
      </c>
      <c r="V48" s="52">
        <v>1122</v>
      </c>
      <c r="W48" s="52">
        <v>4119</v>
      </c>
      <c r="X48" s="52">
        <v>11872</v>
      </c>
      <c r="Y48" s="52">
        <v>1012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233734</v>
      </c>
      <c r="D49" s="52">
        <v>508409</v>
      </c>
      <c r="E49" s="52">
        <v>369559</v>
      </c>
      <c r="F49" s="52">
        <v>214606</v>
      </c>
      <c r="G49" s="52">
        <v>741193</v>
      </c>
      <c r="H49" s="52">
        <v>999101</v>
      </c>
      <c r="I49" s="52">
        <v>1101215</v>
      </c>
      <c r="J49" s="52">
        <v>300924</v>
      </c>
      <c r="K49" s="52">
        <v>303893</v>
      </c>
      <c r="L49" s="52">
        <v>323131</v>
      </c>
      <c r="M49" s="52">
        <v>364604</v>
      </c>
      <c r="N49" s="52">
        <v>460346</v>
      </c>
      <c r="O49" s="52">
        <v>600079</v>
      </c>
      <c r="P49" s="52">
        <v>686255</v>
      </c>
      <c r="Q49" s="52">
        <v>574099</v>
      </c>
      <c r="R49" s="52">
        <v>298616</v>
      </c>
      <c r="S49" s="52">
        <v>353462</v>
      </c>
      <c r="T49" s="52">
        <v>394941</v>
      </c>
      <c r="U49" s="52">
        <v>363923</v>
      </c>
      <c r="V49" s="52">
        <v>236884</v>
      </c>
      <c r="W49" s="52">
        <v>0</v>
      </c>
      <c r="X49" s="52">
        <v>0</v>
      </c>
      <c r="Y49" s="52">
        <v>0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6633</v>
      </c>
      <c r="D50" s="52">
        <v>15055</v>
      </c>
      <c r="E50" s="52">
        <v>13286</v>
      </c>
      <c r="F50" s="52">
        <v>6941</v>
      </c>
      <c r="G50" s="52">
        <v>67857</v>
      </c>
      <c r="H50" s="52">
        <v>69837</v>
      </c>
      <c r="I50" s="52">
        <v>193819</v>
      </c>
      <c r="J50" s="52">
        <v>118137</v>
      </c>
      <c r="K50" s="52">
        <v>107861</v>
      </c>
      <c r="L50" s="52">
        <v>237080</v>
      </c>
      <c r="M50" s="52">
        <v>44313</v>
      </c>
      <c r="N50" s="52">
        <v>125809</v>
      </c>
      <c r="O50" s="52">
        <v>213063</v>
      </c>
      <c r="P50" s="52">
        <v>398547</v>
      </c>
      <c r="Q50" s="52">
        <v>182611</v>
      </c>
      <c r="R50" s="52">
        <v>196478</v>
      </c>
      <c r="S50" s="52">
        <v>224063</v>
      </c>
      <c r="T50" s="52">
        <v>186837</v>
      </c>
      <c r="U50" s="52">
        <v>212044</v>
      </c>
      <c r="V50" s="52">
        <v>233523</v>
      </c>
      <c r="W50" s="52">
        <v>400454</v>
      </c>
      <c r="X50" s="52">
        <v>302756</v>
      </c>
      <c r="Y50" s="52">
        <v>593992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38690</v>
      </c>
      <c r="D52" s="52">
        <v>50511</v>
      </c>
      <c r="E52" s="52">
        <v>49295</v>
      </c>
      <c r="F52" s="52">
        <v>65086</v>
      </c>
      <c r="G52" s="52">
        <v>99904</v>
      </c>
      <c r="H52" s="52">
        <v>132213</v>
      </c>
      <c r="I52" s="52">
        <v>155944</v>
      </c>
      <c r="J52" s="52">
        <v>135216</v>
      </c>
      <c r="K52" s="52">
        <v>92950</v>
      </c>
      <c r="L52" s="52">
        <v>78063</v>
      </c>
      <c r="M52" s="52">
        <v>78011</v>
      </c>
      <c r="N52" s="52">
        <v>137581</v>
      </c>
      <c r="O52" s="52">
        <v>161060</v>
      </c>
      <c r="P52" s="52">
        <v>178732</v>
      </c>
      <c r="Q52" s="52">
        <v>126587</v>
      </c>
      <c r="R52" s="52">
        <v>89757</v>
      </c>
      <c r="S52" s="52">
        <v>74070</v>
      </c>
      <c r="T52" s="52">
        <v>83837</v>
      </c>
      <c r="U52" s="52">
        <v>110239</v>
      </c>
      <c r="V52" s="52">
        <v>153933</v>
      </c>
      <c r="W52" s="52">
        <v>166021</v>
      </c>
      <c r="X52" s="52">
        <v>250235</v>
      </c>
      <c r="Y52" s="52">
        <v>163243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142226</v>
      </c>
      <c r="D53" s="52">
        <v>309856</v>
      </c>
      <c r="E53" s="52">
        <v>306778</v>
      </c>
      <c r="F53" s="52">
        <v>189385</v>
      </c>
      <c r="G53" s="52">
        <v>318605</v>
      </c>
      <c r="H53" s="52">
        <v>395239</v>
      </c>
      <c r="I53" s="52">
        <v>433351</v>
      </c>
      <c r="J53" s="52">
        <v>361984</v>
      </c>
      <c r="K53" s="52">
        <v>273640</v>
      </c>
      <c r="L53" s="52">
        <v>330369</v>
      </c>
      <c r="M53" s="52">
        <v>251493</v>
      </c>
      <c r="N53" s="52">
        <v>344780</v>
      </c>
      <c r="O53" s="52">
        <v>345859</v>
      </c>
      <c r="P53" s="52">
        <v>502108</v>
      </c>
      <c r="Q53" s="52">
        <v>314076</v>
      </c>
      <c r="R53" s="52">
        <v>306265</v>
      </c>
      <c r="S53" s="52">
        <v>265189</v>
      </c>
      <c r="T53" s="52">
        <v>316791</v>
      </c>
      <c r="U53" s="52">
        <v>309390</v>
      </c>
      <c r="V53" s="52">
        <v>368295</v>
      </c>
      <c r="W53" s="52">
        <v>426900</v>
      </c>
      <c r="X53" s="52">
        <v>540779</v>
      </c>
      <c r="Y53" s="52">
        <v>477707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311965</v>
      </c>
      <c r="D54" s="36">
        <v>555763</v>
      </c>
      <c r="E54" s="36">
        <v>393229</v>
      </c>
      <c r="F54" s="36">
        <v>292901</v>
      </c>
      <c r="G54" s="36">
        <v>792508</v>
      </c>
      <c r="H54" s="36">
        <v>1002881</v>
      </c>
      <c r="I54" s="36">
        <v>1042548</v>
      </c>
      <c r="J54" s="36">
        <v>277288</v>
      </c>
      <c r="K54" s="36">
        <v>427803</v>
      </c>
      <c r="L54" s="36">
        <v>582656</v>
      </c>
      <c r="M54" s="36">
        <v>521966</v>
      </c>
      <c r="N54" s="36">
        <v>521700</v>
      </c>
      <c r="O54" s="36">
        <v>726567</v>
      </c>
      <c r="P54" s="36">
        <v>770936</v>
      </c>
      <c r="Q54" s="36">
        <v>716070</v>
      </c>
      <c r="R54" s="36">
        <v>517043</v>
      </c>
      <c r="S54" s="36">
        <v>763960</v>
      </c>
      <c r="T54" s="36">
        <v>690220</v>
      </c>
      <c r="U54" s="36">
        <v>727668</v>
      </c>
      <c r="V54" s="36">
        <v>604021</v>
      </c>
      <c r="W54" s="36">
        <v>679833</v>
      </c>
      <c r="X54" s="36">
        <v>527033</v>
      </c>
      <c r="Y54" s="36">
        <v>755423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121184</v>
      </c>
      <c r="D58" s="52">
        <v>235141</v>
      </c>
      <c r="E58" s="52">
        <v>195202</v>
      </c>
      <c r="F58" s="52">
        <v>155982</v>
      </c>
      <c r="G58" s="52">
        <v>422365</v>
      </c>
      <c r="H58" s="52">
        <v>496095</v>
      </c>
      <c r="I58" s="52">
        <v>536643</v>
      </c>
      <c r="J58" s="52">
        <v>164292</v>
      </c>
      <c r="K58" s="52">
        <v>82972</v>
      </c>
      <c r="L58" s="52">
        <v>96555</v>
      </c>
      <c r="M58" s="52">
        <v>55681</v>
      </c>
      <c r="N58" s="52">
        <v>81853</v>
      </c>
      <c r="O58" s="52">
        <v>99239</v>
      </c>
      <c r="P58" s="52">
        <v>339318</v>
      </c>
      <c r="Q58" s="52">
        <v>206420</v>
      </c>
      <c r="R58" s="52">
        <v>196807</v>
      </c>
      <c r="S58" s="52">
        <v>221934</v>
      </c>
      <c r="T58" s="52">
        <v>216491</v>
      </c>
      <c r="U58" s="52">
        <v>234788</v>
      </c>
      <c r="V58" s="52">
        <v>180617</v>
      </c>
      <c r="W58" s="52">
        <v>188666</v>
      </c>
      <c r="X58" s="52">
        <v>283241</v>
      </c>
      <c r="Y58" s="52">
        <v>262158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30925</v>
      </c>
      <c r="D60" s="52">
        <v>166656</v>
      </c>
      <c r="E60" s="52">
        <v>154799</v>
      </c>
      <c r="F60" s="52">
        <v>65515</v>
      </c>
      <c r="G60" s="52">
        <v>172987</v>
      </c>
      <c r="H60" s="52">
        <v>230367</v>
      </c>
      <c r="I60" s="52">
        <v>310090</v>
      </c>
      <c r="J60" s="52">
        <v>107941</v>
      </c>
      <c r="K60" s="52">
        <v>41281</v>
      </c>
      <c r="L60" s="52">
        <v>28137</v>
      </c>
      <c r="M60" s="52">
        <v>16622</v>
      </c>
      <c r="N60" s="52">
        <v>37510</v>
      </c>
      <c r="O60" s="52">
        <v>53014</v>
      </c>
      <c r="P60" s="52">
        <v>52257</v>
      </c>
      <c r="Q60" s="52">
        <v>28826</v>
      </c>
      <c r="R60" s="52">
        <v>89479</v>
      </c>
      <c r="S60" s="52">
        <v>98483</v>
      </c>
      <c r="T60" s="52">
        <v>188105</v>
      </c>
      <c r="U60" s="52">
        <v>132796</v>
      </c>
      <c r="V60" s="52">
        <v>79444</v>
      </c>
      <c r="W60" s="52">
        <v>27506</v>
      </c>
      <c r="X60" s="52">
        <v>73844</v>
      </c>
      <c r="Y60" s="52">
        <v>38161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5294</v>
      </c>
      <c r="D62" s="52">
        <v>21099</v>
      </c>
      <c r="E62" s="52">
        <v>22449</v>
      </c>
      <c r="F62" s="52">
        <v>27332</v>
      </c>
      <c r="G62" s="52">
        <v>33508</v>
      </c>
      <c r="H62" s="52">
        <v>37228</v>
      </c>
      <c r="I62" s="52">
        <v>33922</v>
      </c>
      <c r="J62" s="52">
        <v>23095</v>
      </c>
      <c r="K62" s="52">
        <v>5250</v>
      </c>
      <c r="L62" s="52">
        <v>4751</v>
      </c>
      <c r="M62" s="52">
        <v>4946</v>
      </c>
      <c r="N62" s="52">
        <v>7971</v>
      </c>
      <c r="O62" s="52">
        <v>8545</v>
      </c>
      <c r="P62" s="52">
        <v>21406</v>
      </c>
      <c r="Q62" s="52">
        <v>17546</v>
      </c>
      <c r="R62" s="52">
        <v>23607</v>
      </c>
      <c r="S62" s="52">
        <v>35346</v>
      </c>
      <c r="T62" s="52">
        <v>32167</v>
      </c>
      <c r="U62" s="52">
        <v>42908</v>
      </c>
      <c r="V62" s="52">
        <v>42976</v>
      </c>
      <c r="W62" s="52">
        <v>69009</v>
      </c>
      <c r="X62" s="52">
        <v>115632</v>
      </c>
      <c r="Y62" s="52">
        <v>52714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1</v>
      </c>
      <c r="D63" s="52">
        <v>7</v>
      </c>
      <c r="E63" s="52">
        <v>8</v>
      </c>
      <c r="F63" s="52">
        <v>5</v>
      </c>
      <c r="G63" s="52">
        <v>31</v>
      </c>
      <c r="H63" s="52">
        <v>41</v>
      </c>
      <c r="I63" s="52">
        <v>74</v>
      </c>
      <c r="J63" s="52">
        <v>59</v>
      </c>
      <c r="K63" s="52">
        <v>17</v>
      </c>
      <c r="L63" s="52">
        <v>33</v>
      </c>
      <c r="M63" s="52">
        <v>11</v>
      </c>
      <c r="N63" s="52">
        <v>34</v>
      </c>
      <c r="O63" s="52">
        <v>40</v>
      </c>
      <c r="P63" s="52">
        <v>192</v>
      </c>
      <c r="Q63" s="52">
        <v>73</v>
      </c>
      <c r="R63" s="52">
        <v>86</v>
      </c>
      <c r="S63" s="52">
        <v>256</v>
      </c>
      <c r="T63" s="52">
        <v>63</v>
      </c>
      <c r="U63" s="52">
        <v>217</v>
      </c>
      <c r="V63" s="52">
        <v>194</v>
      </c>
      <c r="W63" s="52">
        <v>1533</v>
      </c>
      <c r="X63" s="52">
        <v>5925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46461</v>
      </c>
      <c r="D64" s="52">
        <v>64866</v>
      </c>
      <c r="E64" s="52">
        <v>62464</v>
      </c>
      <c r="F64" s="52">
        <v>53651</v>
      </c>
      <c r="G64" s="52">
        <v>78424</v>
      </c>
      <c r="H64" s="52">
        <v>78233</v>
      </c>
      <c r="I64" s="52">
        <v>46239</v>
      </c>
      <c r="J64" s="52">
        <v>33562</v>
      </c>
      <c r="K64" s="52">
        <v>24284</v>
      </c>
      <c r="L64" s="52">
        <v>24284</v>
      </c>
      <c r="M64" s="52">
        <v>15792</v>
      </c>
      <c r="N64" s="52">
        <v>13949</v>
      </c>
      <c r="O64" s="52">
        <v>12484</v>
      </c>
      <c r="P64" s="52">
        <v>31895</v>
      </c>
      <c r="Q64" s="52">
        <v>33439</v>
      </c>
      <c r="R64" s="52">
        <v>50217</v>
      </c>
      <c r="S64" s="52">
        <v>55326</v>
      </c>
      <c r="T64" s="52">
        <v>50156</v>
      </c>
      <c r="U64" s="52">
        <v>47701</v>
      </c>
      <c r="V64" s="52">
        <v>39735</v>
      </c>
      <c r="W64" s="52">
        <v>38300</v>
      </c>
      <c r="X64" s="52">
        <v>68874</v>
      </c>
      <c r="Y64" s="52">
        <v>68514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15</v>
      </c>
      <c r="D65" s="52">
        <v>14</v>
      </c>
      <c r="E65" s="52">
        <v>25</v>
      </c>
      <c r="F65" s="52">
        <v>25</v>
      </c>
      <c r="G65" s="52">
        <v>71</v>
      </c>
      <c r="H65" s="52">
        <v>62</v>
      </c>
      <c r="I65" s="52">
        <v>133</v>
      </c>
      <c r="J65" s="52">
        <v>87</v>
      </c>
      <c r="K65" s="52">
        <v>53</v>
      </c>
      <c r="L65" s="52">
        <v>105</v>
      </c>
      <c r="M65" s="52">
        <v>28</v>
      </c>
      <c r="N65" s="52">
        <v>48</v>
      </c>
      <c r="O65" s="52">
        <v>54</v>
      </c>
      <c r="P65" s="52">
        <v>112</v>
      </c>
      <c r="Q65" s="52">
        <v>169</v>
      </c>
      <c r="R65" s="52">
        <v>223</v>
      </c>
      <c r="S65" s="52">
        <v>258</v>
      </c>
      <c r="T65" s="52">
        <v>233</v>
      </c>
      <c r="U65" s="52">
        <v>207</v>
      </c>
      <c r="V65" s="52">
        <v>234</v>
      </c>
      <c r="W65" s="52">
        <v>813</v>
      </c>
      <c r="X65" s="52">
        <v>3503</v>
      </c>
      <c r="Y65" s="52">
        <v>240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67498</v>
      </c>
      <c r="D66" s="52">
        <v>144865</v>
      </c>
      <c r="E66" s="52">
        <v>106430</v>
      </c>
      <c r="F66" s="52">
        <v>72620</v>
      </c>
      <c r="G66" s="52">
        <v>284303</v>
      </c>
      <c r="H66" s="52">
        <v>355669</v>
      </c>
      <c r="I66" s="52">
        <v>387987</v>
      </c>
      <c r="J66" s="52">
        <v>77187</v>
      </c>
      <c r="K66" s="52">
        <v>39388</v>
      </c>
      <c r="L66" s="52">
        <v>38866</v>
      </c>
      <c r="M66" s="52">
        <v>31122</v>
      </c>
      <c r="N66" s="52">
        <v>47005</v>
      </c>
      <c r="O66" s="52">
        <v>57648</v>
      </c>
      <c r="P66" s="52">
        <v>180744</v>
      </c>
      <c r="Q66" s="52">
        <v>117742</v>
      </c>
      <c r="R66" s="52">
        <v>73990</v>
      </c>
      <c r="S66" s="52">
        <v>80022</v>
      </c>
      <c r="T66" s="52">
        <v>90879</v>
      </c>
      <c r="U66" s="52">
        <v>90831</v>
      </c>
      <c r="V66" s="52">
        <v>49086</v>
      </c>
      <c r="W66" s="52">
        <v>0</v>
      </c>
      <c r="X66" s="52">
        <v>0</v>
      </c>
      <c r="Y66" s="52">
        <v>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1915</v>
      </c>
      <c r="D67" s="52">
        <v>4290</v>
      </c>
      <c r="E67" s="52">
        <v>3826</v>
      </c>
      <c r="F67" s="52">
        <v>2349</v>
      </c>
      <c r="G67" s="52">
        <v>26028</v>
      </c>
      <c r="H67" s="52">
        <v>24862</v>
      </c>
      <c r="I67" s="52">
        <v>68288</v>
      </c>
      <c r="J67" s="52">
        <v>30302</v>
      </c>
      <c r="K67" s="52">
        <v>13980</v>
      </c>
      <c r="L67" s="52">
        <v>28516</v>
      </c>
      <c r="M67" s="52">
        <v>3782</v>
      </c>
      <c r="N67" s="52">
        <v>12846</v>
      </c>
      <c r="O67" s="52">
        <v>20468</v>
      </c>
      <c r="P67" s="52">
        <v>104969</v>
      </c>
      <c r="Q67" s="52">
        <v>37451</v>
      </c>
      <c r="R67" s="52">
        <v>48684</v>
      </c>
      <c r="S67" s="52">
        <v>50726</v>
      </c>
      <c r="T67" s="52">
        <v>42993</v>
      </c>
      <c r="U67" s="52">
        <v>52924</v>
      </c>
      <c r="V67" s="52">
        <v>48392</v>
      </c>
      <c r="W67" s="52">
        <v>79011</v>
      </c>
      <c r="X67" s="52">
        <v>89307</v>
      </c>
      <c r="Y67" s="52">
        <v>140690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2813</v>
      </c>
      <c r="D69" s="52">
        <v>7012</v>
      </c>
      <c r="E69" s="52">
        <v>7181</v>
      </c>
      <c r="F69" s="52">
        <v>8873</v>
      </c>
      <c r="G69" s="52">
        <v>16546</v>
      </c>
      <c r="H69" s="52">
        <v>22512</v>
      </c>
      <c r="I69" s="52">
        <v>26937</v>
      </c>
      <c r="J69" s="52">
        <v>14119</v>
      </c>
      <c r="K69" s="52">
        <v>2619</v>
      </c>
      <c r="L69" s="52">
        <v>2053</v>
      </c>
      <c r="M69" s="52">
        <v>1770</v>
      </c>
      <c r="N69" s="52">
        <v>4876</v>
      </c>
      <c r="O69" s="52">
        <v>5976</v>
      </c>
      <c r="P69" s="52">
        <v>22324</v>
      </c>
      <c r="Q69" s="52">
        <v>13256</v>
      </c>
      <c r="R69" s="52">
        <v>12233</v>
      </c>
      <c r="S69" s="52">
        <v>8564</v>
      </c>
      <c r="T69" s="52">
        <v>8030</v>
      </c>
      <c r="U69" s="52">
        <v>8997</v>
      </c>
      <c r="V69" s="52">
        <v>10411</v>
      </c>
      <c r="W69" s="52">
        <v>10864</v>
      </c>
      <c r="X69" s="52">
        <v>27020</v>
      </c>
      <c r="Y69" s="52">
        <v>14553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37067</v>
      </c>
      <c r="D70" s="52">
        <v>81661</v>
      </c>
      <c r="E70" s="52">
        <v>82400</v>
      </c>
      <c r="F70" s="52">
        <v>57767</v>
      </c>
      <c r="G70" s="52">
        <v>116366</v>
      </c>
      <c r="H70" s="52">
        <v>133879</v>
      </c>
      <c r="I70" s="52">
        <v>149659</v>
      </c>
      <c r="J70" s="52">
        <v>85034</v>
      </c>
      <c r="K70" s="52">
        <v>31347</v>
      </c>
      <c r="L70" s="52">
        <v>34195</v>
      </c>
      <c r="M70" s="52">
        <v>17529</v>
      </c>
      <c r="N70" s="52">
        <v>30630</v>
      </c>
      <c r="O70" s="52">
        <v>30077</v>
      </c>
      <c r="P70" s="52">
        <v>125027</v>
      </c>
      <c r="Q70" s="52">
        <v>58893</v>
      </c>
      <c r="R70" s="52">
        <v>68660</v>
      </c>
      <c r="S70" s="52">
        <v>54981</v>
      </c>
      <c r="T70" s="52">
        <v>65579</v>
      </c>
      <c r="U70" s="52">
        <v>67361</v>
      </c>
      <c r="V70" s="52">
        <v>64471</v>
      </c>
      <c r="W70" s="52">
        <v>68584</v>
      </c>
      <c r="X70" s="52">
        <v>129759</v>
      </c>
      <c r="Y70" s="52">
        <v>95920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81304</v>
      </c>
      <c r="D71" s="36">
        <v>146468</v>
      </c>
      <c r="E71" s="36">
        <v>105621</v>
      </c>
      <c r="F71" s="36">
        <v>89342</v>
      </c>
      <c r="G71" s="36">
        <v>289453</v>
      </c>
      <c r="H71" s="36">
        <v>339704</v>
      </c>
      <c r="I71" s="36">
        <v>360047</v>
      </c>
      <c r="J71" s="36">
        <v>65139</v>
      </c>
      <c r="K71" s="36">
        <v>49006</v>
      </c>
      <c r="L71" s="36">
        <v>60307</v>
      </c>
      <c r="M71" s="36">
        <v>36382</v>
      </c>
      <c r="N71" s="36">
        <v>46347</v>
      </c>
      <c r="O71" s="36">
        <v>63186</v>
      </c>
      <c r="P71" s="36">
        <v>191967</v>
      </c>
      <c r="Q71" s="36">
        <v>134271</v>
      </c>
      <c r="R71" s="36">
        <v>115914</v>
      </c>
      <c r="S71" s="36">
        <v>158389</v>
      </c>
      <c r="T71" s="36">
        <v>142882</v>
      </c>
      <c r="U71" s="36">
        <v>158430</v>
      </c>
      <c r="V71" s="36">
        <v>105735</v>
      </c>
      <c r="W71" s="36">
        <v>109218</v>
      </c>
      <c r="X71" s="36">
        <v>126462</v>
      </c>
      <c r="Y71" s="36">
        <v>151685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262978</v>
      </c>
      <c r="D75" s="52">
        <v>571401</v>
      </c>
      <c r="E75" s="52">
        <v>437709</v>
      </c>
      <c r="F75" s="52">
        <v>253704</v>
      </c>
      <c r="G75" s="52">
        <v>607401</v>
      </c>
      <c r="H75" s="52">
        <v>779827</v>
      </c>
      <c r="I75" s="52">
        <v>856424</v>
      </c>
      <c r="J75" s="52">
        <v>251691</v>
      </c>
      <c r="K75" s="52">
        <v>144062</v>
      </c>
      <c r="L75" s="52">
        <v>199577</v>
      </c>
      <c r="M75" s="52">
        <v>106327</v>
      </c>
      <c r="N75" s="52">
        <v>177635</v>
      </c>
      <c r="O75" s="52">
        <v>234752</v>
      </c>
      <c r="P75" s="52">
        <v>265481</v>
      </c>
      <c r="Q75" s="52">
        <v>289927</v>
      </c>
      <c r="R75" s="52">
        <v>386037</v>
      </c>
      <c r="S75" s="52">
        <v>597055</v>
      </c>
      <c r="T75" s="52">
        <v>541580</v>
      </c>
      <c r="U75" s="52">
        <v>531105</v>
      </c>
      <c r="V75" s="52">
        <v>474930</v>
      </c>
      <c r="W75" s="52">
        <v>559206</v>
      </c>
      <c r="X75" s="52">
        <v>452268</v>
      </c>
      <c r="Y75" s="52">
        <v>541140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27112</v>
      </c>
      <c r="D77" s="52">
        <v>53184</v>
      </c>
      <c r="E77" s="52">
        <v>174318</v>
      </c>
      <c r="F77" s="52">
        <v>163319</v>
      </c>
      <c r="G77" s="52">
        <v>175569</v>
      </c>
      <c r="H77" s="52">
        <v>365061</v>
      </c>
      <c r="I77" s="52">
        <v>449578</v>
      </c>
      <c r="J77" s="52">
        <v>495807</v>
      </c>
      <c r="K77" s="52">
        <v>251459</v>
      </c>
      <c r="L77" s="52">
        <v>220368</v>
      </c>
      <c r="M77" s="52">
        <v>252810</v>
      </c>
      <c r="N77" s="52">
        <v>167307</v>
      </c>
      <c r="O77" s="52">
        <v>351224</v>
      </c>
      <c r="P77" s="52">
        <v>259957</v>
      </c>
      <c r="Q77" s="52">
        <v>490165</v>
      </c>
      <c r="R77" s="52">
        <v>442949</v>
      </c>
      <c r="S77" s="52">
        <v>477959</v>
      </c>
      <c r="T77" s="52">
        <v>582776</v>
      </c>
      <c r="U77" s="52">
        <v>593442</v>
      </c>
      <c r="V77" s="52">
        <v>646074</v>
      </c>
      <c r="W77" s="52">
        <v>508381</v>
      </c>
      <c r="X77" s="52">
        <v>516886</v>
      </c>
      <c r="Y77" s="52">
        <v>524706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67533</v>
      </c>
      <c r="D79" s="52">
        <f t="shared" si="0"/>
        <v>124926</v>
      </c>
      <c r="E79" s="52">
        <f t="shared" si="0"/>
        <v>106830</v>
      </c>
      <c r="F79" s="52">
        <f t="shared" si="0"/>
        <v>115784</v>
      </c>
      <c r="G79" s="52">
        <f t="shared" si="0"/>
        <v>131411</v>
      </c>
      <c r="H79" s="52">
        <f t="shared" si="0"/>
        <v>157518</v>
      </c>
      <c r="I79" s="52">
        <f t="shared" si="0"/>
        <v>126000</v>
      </c>
      <c r="J79" s="52">
        <f t="shared" si="0"/>
        <v>164673</v>
      </c>
      <c r="K79" s="52">
        <f t="shared" si="0"/>
        <v>129523</v>
      </c>
      <c r="L79" s="52">
        <f t="shared" si="0"/>
        <v>141999</v>
      </c>
      <c r="M79" s="52">
        <f t="shared" si="0"/>
        <v>172353</v>
      </c>
      <c r="N79" s="52">
        <f t="shared" si="0"/>
        <v>191749</v>
      </c>
      <c r="O79" s="52">
        <f t="shared" si="0"/>
        <v>190941</v>
      </c>
      <c r="P79" s="52">
        <f t="shared" si="0"/>
        <v>120297</v>
      </c>
      <c r="Q79" s="52">
        <f t="shared" si="0"/>
        <v>109487</v>
      </c>
      <c r="R79" s="52">
        <f t="shared" ref="R79:V79" si="1">R45-R62</f>
        <v>104811</v>
      </c>
      <c r="S79" s="52">
        <f t="shared" si="1"/>
        <v>176016</v>
      </c>
      <c r="T79" s="52">
        <f t="shared" si="1"/>
        <v>167757</v>
      </c>
      <c r="U79" s="52">
        <f t="shared" si="1"/>
        <v>211245</v>
      </c>
      <c r="V79" s="52">
        <f t="shared" si="1"/>
        <v>284456</v>
      </c>
      <c r="W79" s="52">
        <f t="shared" ref="W79:Y79" si="2">W45-W62</f>
        <v>480511</v>
      </c>
      <c r="X79" s="52">
        <f t="shared" si="2"/>
        <v>525866</v>
      </c>
      <c r="Y79" s="52">
        <f t="shared" si="2"/>
        <v>348812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10</v>
      </c>
      <c r="D80" s="52">
        <f t="shared" si="3"/>
        <v>42</v>
      </c>
      <c r="E80" s="52">
        <f t="shared" si="3"/>
        <v>38</v>
      </c>
      <c r="F80" s="52">
        <f t="shared" si="3"/>
        <v>21</v>
      </c>
      <c r="G80" s="52">
        <f t="shared" si="3"/>
        <v>121</v>
      </c>
      <c r="H80" s="52">
        <f t="shared" si="3"/>
        <v>173</v>
      </c>
      <c r="I80" s="52">
        <f t="shared" si="3"/>
        <v>273</v>
      </c>
      <c r="J80" s="52">
        <f t="shared" si="3"/>
        <v>417</v>
      </c>
      <c r="K80" s="52">
        <f t="shared" si="3"/>
        <v>403</v>
      </c>
      <c r="L80" s="52">
        <f t="shared" si="3"/>
        <v>988</v>
      </c>
      <c r="M80" s="52">
        <f t="shared" si="3"/>
        <v>386</v>
      </c>
      <c r="N80" s="52">
        <f t="shared" si="3"/>
        <v>817</v>
      </c>
      <c r="O80" s="52">
        <f t="shared" si="3"/>
        <v>885</v>
      </c>
      <c r="P80" s="52">
        <f t="shared" si="3"/>
        <v>1073</v>
      </c>
      <c r="Q80" s="52">
        <f t="shared" si="3"/>
        <v>446</v>
      </c>
      <c r="R80" s="52">
        <f t="shared" ref="R80:V80" si="4">R46-R63</f>
        <v>373</v>
      </c>
      <c r="S80" s="52">
        <f t="shared" si="4"/>
        <v>1269</v>
      </c>
      <c r="T80" s="52">
        <f t="shared" si="4"/>
        <v>321</v>
      </c>
      <c r="U80" s="52">
        <f t="shared" si="4"/>
        <v>1065</v>
      </c>
      <c r="V80" s="52">
        <f t="shared" si="4"/>
        <v>1276</v>
      </c>
      <c r="W80" s="52">
        <f t="shared" ref="W80:Y80" si="5">W46-W63</f>
        <v>10672</v>
      </c>
      <c r="X80" s="52">
        <f t="shared" si="5"/>
        <v>26941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114427</v>
      </c>
      <c r="D81" s="52">
        <f t="shared" si="6"/>
        <v>162782</v>
      </c>
      <c r="E81" s="52">
        <f t="shared" si="6"/>
        <v>154431</v>
      </c>
      <c r="F81" s="52">
        <f t="shared" si="6"/>
        <v>104896</v>
      </c>
      <c r="G81" s="52">
        <f t="shared" si="6"/>
        <v>126035</v>
      </c>
      <c r="H81" s="52">
        <f t="shared" si="6"/>
        <v>141530</v>
      </c>
      <c r="I81" s="52">
        <f t="shared" si="6"/>
        <v>85001</v>
      </c>
      <c r="J81" s="52">
        <f t="shared" si="6"/>
        <v>97285</v>
      </c>
      <c r="K81" s="52">
        <f t="shared" si="6"/>
        <v>163077</v>
      </c>
      <c r="L81" s="52">
        <f t="shared" si="6"/>
        <v>177617</v>
      </c>
      <c r="M81" s="52">
        <f t="shared" si="6"/>
        <v>169228</v>
      </c>
      <c r="N81" s="52">
        <f t="shared" si="6"/>
        <v>122658</v>
      </c>
      <c r="O81" s="52">
        <f t="shared" si="6"/>
        <v>117469</v>
      </c>
      <c r="P81" s="52">
        <f t="shared" si="6"/>
        <v>89208</v>
      </c>
      <c r="Q81" s="52">
        <f t="shared" si="6"/>
        <v>129610</v>
      </c>
      <c r="R81" s="52">
        <f t="shared" ref="R81:V81" si="7">R47-R64</f>
        <v>152453</v>
      </c>
      <c r="S81" s="52">
        <f t="shared" si="7"/>
        <v>189055</v>
      </c>
      <c r="T81" s="52">
        <f t="shared" si="7"/>
        <v>167820</v>
      </c>
      <c r="U81" s="52">
        <f t="shared" si="7"/>
        <v>143416</v>
      </c>
      <c r="V81" s="52">
        <f t="shared" si="7"/>
        <v>152028</v>
      </c>
      <c r="W81" s="52">
        <f t="shared" ref="W81:Y81" si="8">W47-W64</f>
        <v>155821</v>
      </c>
      <c r="X81" s="52">
        <f t="shared" si="8"/>
        <v>164610</v>
      </c>
      <c r="Y81" s="52">
        <f t="shared" si="8"/>
        <v>220753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37</v>
      </c>
      <c r="D82" s="52">
        <f t="shared" si="9"/>
        <v>36</v>
      </c>
      <c r="E82" s="52">
        <f t="shared" si="9"/>
        <v>62</v>
      </c>
      <c r="F82" s="52">
        <f t="shared" si="9"/>
        <v>48</v>
      </c>
      <c r="G82" s="52">
        <f t="shared" si="9"/>
        <v>114</v>
      </c>
      <c r="H82" s="52">
        <f t="shared" si="9"/>
        <v>111</v>
      </c>
      <c r="I82" s="52">
        <f t="shared" si="9"/>
        <v>243</v>
      </c>
      <c r="J82" s="52">
        <f t="shared" si="9"/>
        <v>252</v>
      </c>
      <c r="K82" s="52">
        <f t="shared" si="9"/>
        <v>356</v>
      </c>
      <c r="L82" s="52">
        <f t="shared" si="9"/>
        <v>768</v>
      </c>
      <c r="M82" s="52">
        <f t="shared" si="9"/>
        <v>296</v>
      </c>
      <c r="N82" s="52">
        <f t="shared" si="9"/>
        <v>420</v>
      </c>
      <c r="O82" s="52">
        <f t="shared" si="9"/>
        <v>511</v>
      </c>
      <c r="P82" s="52">
        <f t="shared" si="9"/>
        <v>310</v>
      </c>
      <c r="Q82" s="52">
        <f t="shared" si="9"/>
        <v>654</v>
      </c>
      <c r="R82" s="52">
        <f t="shared" ref="R82:V82" si="10">R48-R65</f>
        <v>674</v>
      </c>
      <c r="S82" s="52">
        <f t="shared" si="10"/>
        <v>877</v>
      </c>
      <c r="T82" s="52">
        <f t="shared" si="10"/>
        <v>774</v>
      </c>
      <c r="U82" s="52">
        <f t="shared" si="10"/>
        <v>614</v>
      </c>
      <c r="V82" s="52">
        <f t="shared" si="10"/>
        <v>888</v>
      </c>
      <c r="W82" s="52">
        <f t="shared" ref="W82:Y82" si="11">W48-W65</f>
        <v>3306</v>
      </c>
      <c r="X82" s="52">
        <f t="shared" si="11"/>
        <v>8369</v>
      </c>
      <c r="Y82" s="52">
        <f t="shared" si="11"/>
        <v>772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166236</v>
      </c>
      <c r="D83" s="52">
        <f t="shared" si="12"/>
        <v>363544</v>
      </c>
      <c r="E83" s="52">
        <f t="shared" si="12"/>
        <v>263129</v>
      </c>
      <c r="F83" s="52">
        <f t="shared" si="12"/>
        <v>141986</v>
      </c>
      <c r="G83" s="52">
        <f t="shared" si="12"/>
        <v>456890</v>
      </c>
      <c r="H83" s="52">
        <f t="shared" si="12"/>
        <v>643432</v>
      </c>
      <c r="I83" s="52">
        <f t="shared" si="12"/>
        <v>713228</v>
      </c>
      <c r="J83" s="52">
        <f t="shared" si="12"/>
        <v>223737</v>
      </c>
      <c r="K83" s="52">
        <f t="shared" si="12"/>
        <v>264505</v>
      </c>
      <c r="L83" s="52">
        <f t="shared" si="12"/>
        <v>284265</v>
      </c>
      <c r="M83" s="52">
        <f t="shared" si="12"/>
        <v>333482</v>
      </c>
      <c r="N83" s="52">
        <f t="shared" si="12"/>
        <v>413341</v>
      </c>
      <c r="O83" s="52">
        <f t="shared" si="12"/>
        <v>542431</v>
      </c>
      <c r="P83" s="52">
        <f t="shared" si="12"/>
        <v>505511</v>
      </c>
      <c r="Q83" s="52">
        <f t="shared" si="12"/>
        <v>456357</v>
      </c>
      <c r="R83" s="52">
        <f t="shared" ref="R83:V83" si="13">R49-R66</f>
        <v>224626</v>
      </c>
      <c r="S83" s="52">
        <f t="shared" si="13"/>
        <v>273440</v>
      </c>
      <c r="T83" s="52">
        <f t="shared" si="13"/>
        <v>304062</v>
      </c>
      <c r="U83" s="52">
        <f t="shared" si="13"/>
        <v>273092</v>
      </c>
      <c r="V83" s="52">
        <f t="shared" si="13"/>
        <v>187798</v>
      </c>
      <c r="W83" s="52">
        <f t="shared" ref="W83:Y83" si="14">W49-W66</f>
        <v>0</v>
      </c>
      <c r="X83" s="52">
        <f t="shared" si="14"/>
        <v>0</v>
      </c>
      <c r="Y83" s="52">
        <f t="shared" si="14"/>
        <v>0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4718</v>
      </c>
      <c r="D84" s="52">
        <f t="shared" si="15"/>
        <v>10765</v>
      </c>
      <c r="E84" s="52">
        <f t="shared" si="15"/>
        <v>9460</v>
      </c>
      <c r="F84" s="52">
        <f t="shared" si="15"/>
        <v>4592</v>
      </c>
      <c r="G84" s="52">
        <f t="shared" si="15"/>
        <v>41829</v>
      </c>
      <c r="H84" s="52">
        <f t="shared" si="15"/>
        <v>44975</v>
      </c>
      <c r="I84" s="52">
        <f t="shared" si="15"/>
        <v>125531</v>
      </c>
      <c r="J84" s="52">
        <f t="shared" si="15"/>
        <v>87835</v>
      </c>
      <c r="K84" s="52">
        <f t="shared" si="15"/>
        <v>93881</v>
      </c>
      <c r="L84" s="52">
        <f t="shared" si="15"/>
        <v>208564</v>
      </c>
      <c r="M84" s="52">
        <f t="shared" si="15"/>
        <v>40531</v>
      </c>
      <c r="N84" s="52">
        <f t="shared" si="15"/>
        <v>112963</v>
      </c>
      <c r="O84" s="52">
        <f t="shared" si="15"/>
        <v>192595</v>
      </c>
      <c r="P84" s="52">
        <f t="shared" si="15"/>
        <v>293578</v>
      </c>
      <c r="Q84" s="52">
        <f t="shared" si="15"/>
        <v>145160</v>
      </c>
      <c r="R84" s="52">
        <f t="shared" ref="R84:V84" si="16">R50-R67</f>
        <v>147794</v>
      </c>
      <c r="S84" s="52">
        <f t="shared" si="16"/>
        <v>173337</v>
      </c>
      <c r="T84" s="52">
        <f t="shared" si="16"/>
        <v>143844</v>
      </c>
      <c r="U84" s="52">
        <f t="shared" si="16"/>
        <v>159120</v>
      </c>
      <c r="V84" s="52">
        <f t="shared" si="16"/>
        <v>185131</v>
      </c>
      <c r="W84" s="52">
        <f t="shared" ref="W84:Y84" si="17">W50-W67</f>
        <v>321443</v>
      </c>
      <c r="X84" s="52">
        <f t="shared" si="17"/>
        <v>213449</v>
      </c>
      <c r="Y84" s="52">
        <f t="shared" si="17"/>
        <v>453302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35877</v>
      </c>
      <c r="D86" s="52">
        <v>43499</v>
      </c>
      <c r="E86" s="52">
        <v>42114</v>
      </c>
      <c r="F86" s="52">
        <v>56213</v>
      </c>
      <c r="G86" s="52">
        <v>83358</v>
      </c>
      <c r="H86" s="52">
        <v>109701</v>
      </c>
      <c r="I86" s="52">
        <v>129007</v>
      </c>
      <c r="J86" s="52">
        <v>121097</v>
      </c>
      <c r="K86" s="52">
        <v>90331</v>
      </c>
      <c r="L86" s="52">
        <v>76010</v>
      </c>
      <c r="M86" s="52">
        <v>76241</v>
      </c>
      <c r="N86" s="52">
        <v>132705</v>
      </c>
      <c r="O86" s="52">
        <v>155084</v>
      </c>
      <c r="P86" s="52">
        <v>156408</v>
      </c>
      <c r="Q86" s="52">
        <v>113331</v>
      </c>
      <c r="R86" s="52">
        <v>77524</v>
      </c>
      <c r="S86" s="52">
        <v>65506</v>
      </c>
      <c r="T86" s="52">
        <v>75807</v>
      </c>
      <c r="U86" s="52">
        <v>101242</v>
      </c>
      <c r="V86" s="52">
        <v>143522</v>
      </c>
      <c r="W86" s="52">
        <v>155157</v>
      </c>
      <c r="X86" s="52">
        <v>223215</v>
      </c>
      <c r="Y86" s="52">
        <v>148690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105159</v>
      </c>
      <c r="D87" s="52">
        <v>228195</v>
      </c>
      <c r="E87" s="52">
        <v>224378</v>
      </c>
      <c r="F87" s="52">
        <v>131618</v>
      </c>
      <c r="G87" s="52">
        <v>202239</v>
      </c>
      <c r="H87" s="52">
        <v>261360</v>
      </c>
      <c r="I87" s="52">
        <v>283692</v>
      </c>
      <c r="J87" s="52">
        <v>276950</v>
      </c>
      <c r="K87" s="52">
        <v>242293</v>
      </c>
      <c r="L87" s="52">
        <v>296174</v>
      </c>
      <c r="M87" s="52">
        <v>233964</v>
      </c>
      <c r="N87" s="52">
        <v>314150</v>
      </c>
      <c r="O87" s="52">
        <v>315782</v>
      </c>
      <c r="P87" s="52">
        <v>377081</v>
      </c>
      <c r="Q87" s="52">
        <v>255183</v>
      </c>
      <c r="R87" s="52">
        <v>237605</v>
      </c>
      <c r="S87" s="52">
        <v>210208</v>
      </c>
      <c r="T87" s="52">
        <v>251212</v>
      </c>
      <c r="U87" s="52">
        <v>242029</v>
      </c>
      <c r="V87" s="52">
        <v>303824</v>
      </c>
      <c r="W87" s="52">
        <v>358316</v>
      </c>
      <c r="X87" s="52">
        <v>411020</v>
      </c>
      <c r="Y87" s="52">
        <v>381787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230661</v>
      </c>
      <c r="D88" s="36">
        <v>409295</v>
      </c>
      <c r="E88" s="36">
        <v>287608</v>
      </c>
      <c r="F88" s="36">
        <v>203559</v>
      </c>
      <c r="G88" s="36">
        <v>503055</v>
      </c>
      <c r="H88" s="36">
        <v>663177</v>
      </c>
      <c r="I88" s="36">
        <v>682501</v>
      </c>
      <c r="J88" s="36">
        <v>212149</v>
      </c>
      <c r="K88" s="36">
        <v>378797</v>
      </c>
      <c r="L88" s="36">
        <v>522349</v>
      </c>
      <c r="M88" s="36">
        <v>485584</v>
      </c>
      <c r="N88" s="36">
        <v>475353</v>
      </c>
      <c r="O88" s="36">
        <v>663381</v>
      </c>
      <c r="P88" s="36">
        <v>578969</v>
      </c>
      <c r="Q88" s="36">
        <v>581799</v>
      </c>
      <c r="R88" s="36">
        <v>401129</v>
      </c>
      <c r="S88" s="36">
        <v>605571</v>
      </c>
      <c r="T88" s="36">
        <v>547338</v>
      </c>
      <c r="U88" s="36">
        <v>569238</v>
      </c>
      <c r="V88" s="36">
        <v>498286</v>
      </c>
      <c r="W88" s="36">
        <v>570615</v>
      </c>
      <c r="X88" s="36">
        <v>400571</v>
      </c>
      <c r="Y88" s="36">
        <v>603738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73225</v>
      </c>
      <c r="K94" s="52">
        <f>RES_hhdet_numvin!K83</f>
        <v>74940</v>
      </c>
      <c r="L94" s="52">
        <f>RES_hhdet_numvin!L83</f>
        <v>137293</v>
      </c>
      <c r="M94" s="52">
        <f>RES_hhdet_numvin!M83</f>
        <v>93660</v>
      </c>
      <c r="N94" s="52">
        <f>RES_hhdet_numvin!N83</f>
        <v>175168</v>
      </c>
      <c r="O94" s="52">
        <f>RES_hhdet_numvin!O83</f>
        <v>252449</v>
      </c>
      <c r="P94" s="52">
        <f>RES_hhdet_numvin!P83</f>
        <v>497158</v>
      </c>
      <c r="Q94" s="52">
        <f>RES_hhdet_numvin!Q83</f>
        <v>434303</v>
      </c>
      <c r="R94" s="52">
        <f>RES_hhdet_numvin!R83</f>
        <v>534039</v>
      </c>
      <c r="S94" s="52">
        <f>RES_hhdet_numvin!S83</f>
        <v>775800</v>
      </c>
      <c r="T94" s="52">
        <f>RES_hhdet_numvin!T83</f>
        <v>734938</v>
      </c>
      <c r="U94" s="52">
        <f>RES_hhdet_numvin!U83</f>
        <v>753926</v>
      </c>
      <c r="V94" s="52">
        <f>RES_hhdet_numvin!V83</f>
        <v>651225</v>
      </c>
      <c r="W94" s="52">
        <f>RES_hhdet_numvin!W83</f>
        <v>746411</v>
      </c>
      <c r="X94" s="52">
        <f>RES_hhdet_numvin!X83</f>
        <v>735330</v>
      </c>
      <c r="Y94" s="52">
        <f>RES_hhdet_numvin!Y83</f>
        <v>803298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123985</v>
      </c>
      <c r="S97" s="138">
        <f>RES_hhdet_numvin!S86</f>
        <v>248399</v>
      </c>
      <c r="T97" s="138">
        <f>RES_hhdet_numvin!T86</f>
        <v>430427</v>
      </c>
      <c r="U97" s="138">
        <f>RES_hhdet_numvin!U86</f>
        <v>454337</v>
      </c>
      <c r="V97" s="138">
        <f>RES_hhdet_numvin!V86</f>
        <v>546810</v>
      </c>
      <c r="W97" s="138">
        <f>RES_hhdet_numvin!W86</f>
        <v>464308</v>
      </c>
      <c r="X97" s="138">
        <f>RES_hhdet_numvin!X86</f>
        <v>573319</v>
      </c>
      <c r="Y97" s="138">
        <f>RES_hhdet_numvin!Y86</f>
        <v>562867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8286</v>
      </c>
      <c r="K99" s="138">
        <f>RES_hhdet_numvin!K88</f>
        <v>4532</v>
      </c>
      <c r="L99" s="138">
        <f>RES_hhdet_numvin!L88</f>
        <v>8005</v>
      </c>
      <c r="M99" s="138">
        <f>RES_hhdet_numvin!M88</f>
        <v>14405</v>
      </c>
      <c r="N99" s="138">
        <f>RES_hhdet_numvin!N88</f>
        <v>28984</v>
      </c>
      <c r="O99" s="138">
        <f>RES_hhdet_numvin!O88</f>
        <v>39681</v>
      </c>
      <c r="P99" s="138">
        <f>RES_hhdet_numvin!P88</f>
        <v>48542</v>
      </c>
      <c r="Q99" s="138">
        <f>RES_hhdet_numvin!Q88</f>
        <v>62399</v>
      </c>
      <c r="R99" s="138">
        <f>RES_hhdet_numvin!R88</f>
        <v>105444</v>
      </c>
      <c r="S99" s="138">
        <f>RES_hhdet_numvin!S88</f>
        <v>189334</v>
      </c>
      <c r="T99" s="138">
        <f>RES_hhdet_numvin!T88</f>
        <v>185372</v>
      </c>
      <c r="U99" s="138">
        <f>RES_hhdet_numvin!U88</f>
        <v>243489</v>
      </c>
      <c r="V99" s="138">
        <f>RES_hhdet_numvin!V88</f>
        <v>318176</v>
      </c>
      <c r="W99" s="138">
        <f>RES_hhdet_numvin!W88</f>
        <v>541525</v>
      </c>
      <c r="X99" s="138">
        <f>RES_hhdet_numvin!X88</f>
        <v>637678</v>
      </c>
      <c r="Y99" s="138">
        <f>RES_hhdet_numvin!Y88</f>
        <v>401526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20</v>
      </c>
      <c r="K100" s="138">
        <f>RES_hhdet_numvin!K89</f>
        <v>14</v>
      </c>
      <c r="L100" s="138">
        <f>RES_hhdet_numvin!L89</f>
        <v>53</v>
      </c>
      <c r="M100" s="138">
        <f>RES_hhdet_numvin!M89</f>
        <v>31</v>
      </c>
      <c r="N100" s="138">
        <f>RES_hhdet_numvin!N89</f>
        <v>123</v>
      </c>
      <c r="O100" s="138">
        <f>RES_hhdet_numvin!O89</f>
        <v>184</v>
      </c>
      <c r="P100" s="138">
        <f>RES_hhdet_numvin!P89</f>
        <v>435</v>
      </c>
      <c r="Q100" s="138">
        <f>RES_hhdet_numvin!Q89</f>
        <v>253</v>
      </c>
      <c r="R100" s="138">
        <f>RES_hhdet_numvin!R89</f>
        <v>379</v>
      </c>
      <c r="S100" s="138">
        <f>RES_hhdet_numvin!S89</f>
        <v>1379</v>
      </c>
      <c r="T100" s="138">
        <f>RES_hhdet_numvin!T89</f>
        <v>363</v>
      </c>
      <c r="U100" s="138">
        <f>RES_hhdet_numvin!U89</f>
        <v>1238</v>
      </c>
      <c r="V100" s="138">
        <f>RES_hhdet_numvin!V89</f>
        <v>1439</v>
      </c>
      <c r="W100" s="138">
        <f>RES_hhdet_numvin!W89</f>
        <v>12035</v>
      </c>
      <c r="X100" s="138">
        <f>RES_hhdet_numvin!X89</f>
        <v>32676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64559</v>
      </c>
      <c r="S103" s="138">
        <f>RES_hhdet_numvin!S92</f>
        <v>139592</v>
      </c>
      <c r="T103" s="138">
        <f>RES_hhdet_numvin!T92</f>
        <v>162652</v>
      </c>
      <c r="U103" s="138">
        <f>RES_hhdet_numvin!U92</f>
        <v>165307</v>
      </c>
      <c r="V103" s="138">
        <f>RES_hhdet_numvin!V92</f>
        <v>179018</v>
      </c>
      <c r="W103" s="138">
        <f>RES_hhdet_numvin!W92</f>
        <v>189153</v>
      </c>
      <c r="X103" s="138">
        <f>RES_hhdet_numvin!X92</f>
        <v>231727</v>
      </c>
      <c r="Y103" s="138">
        <f>RES_hhdet_numvin!Y92</f>
        <v>289267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284</v>
      </c>
      <c r="S104" s="138">
        <f>RES_hhdet_numvin!S93</f>
        <v>651</v>
      </c>
      <c r="T104" s="138">
        <f>RES_hhdet_numvin!T93</f>
        <v>753</v>
      </c>
      <c r="U104" s="138">
        <f>RES_hhdet_numvin!U93</f>
        <v>718</v>
      </c>
      <c r="V104" s="138">
        <f>RES_hhdet_numvin!V93</f>
        <v>1055</v>
      </c>
      <c r="W104" s="138">
        <f>RES_hhdet_numvin!W93</f>
        <v>4020</v>
      </c>
      <c r="X104" s="138">
        <f>RES_hhdet_numvin!X93</f>
        <v>11786</v>
      </c>
      <c r="Y104" s="138">
        <f>RES_hhdet_numvin!Y93</f>
        <v>1012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95120</v>
      </c>
      <c r="S107" s="138">
        <f>RES_hhdet_numvin!S96</f>
        <v>201887</v>
      </c>
      <c r="T107" s="138">
        <f>RES_hhdet_numvin!T96</f>
        <v>294684</v>
      </c>
      <c r="U107" s="138">
        <f>RES_hhdet_numvin!U96</f>
        <v>314723</v>
      </c>
      <c r="V107" s="138">
        <f>RES_hhdet_numvin!V96</f>
        <v>221136</v>
      </c>
      <c r="W107" s="138">
        <f>RES_hhdet_numvin!W96</f>
        <v>0</v>
      </c>
      <c r="X107" s="138">
        <f>RES_hhdet_numvin!X96</f>
        <v>0</v>
      </c>
      <c r="Y107" s="138">
        <f>RES_hhdet_numvin!Y96</f>
        <v>0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62590</v>
      </c>
      <c r="S108" s="138">
        <f>RES_hhdet_numvin!S97</f>
        <v>127988</v>
      </c>
      <c r="T108" s="138">
        <f>RES_hhdet_numvin!T97</f>
        <v>139415</v>
      </c>
      <c r="U108" s="138">
        <f>RES_hhdet_numvin!U97</f>
        <v>183402</v>
      </c>
      <c r="V108" s="138">
        <f>RES_hhdet_numvin!V97</f>
        <v>217999</v>
      </c>
      <c r="W108" s="138">
        <f>RES_hhdet_numvin!W97</f>
        <v>390199</v>
      </c>
      <c r="X108" s="138">
        <f>RES_hhdet_numvin!X97</f>
        <v>300474</v>
      </c>
      <c r="Y108" s="138">
        <f>RES_hhdet_numvin!Y97</f>
        <v>593992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25368</v>
      </c>
      <c r="S112" s="138">
        <f>RES_hhdet_numvin!S101</f>
        <v>36025</v>
      </c>
      <c r="T112" s="138">
        <f>RES_hhdet_numvin!T101</f>
        <v>50098</v>
      </c>
      <c r="U112" s="138">
        <f>RES_hhdet_numvin!U101</f>
        <v>71350</v>
      </c>
      <c r="V112" s="138">
        <f>RES_hhdet_numvin!V101</f>
        <v>120984</v>
      </c>
      <c r="W112" s="138">
        <f>RES_hhdet_numvin!W101</f>
        <v>151046</v>
      </c>
      <c r="X112" s="138">
        <f>RES_hhdet_numvin!X101</f>
        <v>249020</v>
      </c>
      <c r="Y112" s="138">
        <f>RES_hhdet_numvin!Y101</f>
        <v>163243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95944</v>
      </c>
      <c r="S113" s="138">
        <f>RES_hhdet_numvin!S102</f>
        <v>147818</v>
      </c>
      <c r="T113" s="138">
        <f>RES_hhdet_numvin!T102</f>
        <v>227239</v>
      </c>
      <c r="U113" s="138">
        <f>RES_hhdet_numvin!U102</f>
        <v>252340</v>
      </c>
      <c r="V113" s="138">
        <f>RES_hhdet_numvin!V102</f>
        <v>324507</v>
      </c>
      <c r="W113" s="138">
        <f>RES_hhdet_numvin!W102</f>
        <v>406723</v>
      </c>
      <c r="X113" s="138">
        <f>RES_hhdet_numvin!X102</f>
        <v>537889</v>
      </c>
      <c r="Y113" s="138">
        <f>RES_hhdet_numvin!Y102</f>
        <v>477707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161969</v>
      </c>
      <c r="S114" s="39">
        <f>RES_hhdet_numvin!S103</f>
        <v>425820</v>
      </c>
      <c r="T114" s="39">
        <f>RES_hhdet_numvin!T103</f>
        <v>495089</v>
      </c>
      <c r="U114" s="39">
        <f>RES_hhdet_numvin!U103</f>
        <v>593485</v>
      </c>
      <c r="V114" s="39">
        <f>RES_hhdet_numvin!V103</f>
        <v>532186</v>
      </c>
      <c r="W114" s="39">
        <f>RES_hhdet_numvin!W103</f>
        <v>647666</v>
      </c>
      <c r="X114" s="39">
        <f>RES_hhdet_numvin!X103</f>
        <v>524224</v>
      </c>
      <c r="Y114" s="39">
        <f>RES_hhdet_numvin!Y103</f>
        <v>755423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1583.2089975909621</v>
      </c>
      <c r="C118" s="117">
        <f t="shared" si="18"/>
        <v>1689.6836903278015</v>
      </c>
      <c r="D118" s="117">
        <f t="shared" si="18"/>
        <v>2674.0543777699404</v>
      </c>
      <c r="E118" s="117">
        <f t="shared" si="18"/>
        <v>4116.6427399487711</v>
      </c>
      <c r="F118" s="117">
        <f t="shared" si="18"/>
        <v>2955.4109944553716</v>
      </c>
      <c r="G118" s="117">
        <f t="shared" si="18"/>
        <v>4739.6161667369215</v>
      </c>
      <c r="H118" s="117">
        <f t="shared" si="18"/>
        <v>5731.5821974862256</v>
      </c>
      <c r="I118" s="117">
        <f t="shared" si="18"/>
        <v>7710.0748834143496</v>
      </c>
      <c r="J118" s="117">
        <f t="shared" si="18"/>
        <v>8908.7664155236434</v>
      </c>
      <c r="K118" s="117">
        <f t="shared" si="18"/>
        <v>8594.1453806374411</v>
      </c>
      <c r="L118" s="117">
        <f t="shared" si="18"/>
        <v>8391.1278830543997</v>
      </c>
      <c r="M118" s="117">
        <f t="shared" si="18"/>
        <v>5860.9389796949272</v>
      </c>
      <c r="N118" s="117">
        <f t="shared" si="18"/>
        <v>7803.8314235131929</v>
      </c>
      <c r="O118" s="117">
        <f t="shared" si="18"/>
        <v>7729.5402545267334</v>
      </c>
      <c r="P118" s="117">
        <f t="shared" si="18"/>
        <v>6740.4011262131135</v>
      </c>
      <c r="Q118" s="117">
        <f t="shared" si="18"/>
        <v>7465.7274368986427</v>
      </c>
      <c r="R118" s="117">
        <f t="shared" ref="R118:V118" si="19">R119+R122+R124+R137</f>
        <v>7233.9432237413839</v>
      </c>
      <c r="S118" s="117">
        <f t="shared" si="19"/>
        <v>7912.6726692932025</v>
      </c>
      <c r="T118" s="117">
        <f t="shared" si="19"/>
        <v>7395.6461043636536</v>
      </c>
      <c r="U118" s="117">
        <f t="shared" si="19"/>
        <v>7396.0205691239162</v>
      </c>
      <c r="V118" s="117">
        <f t="shared" si="19"/>
        <v>7115.1930530586978</v>
      </c>
      <c r="W118" s="117">
        <f t="shared" ref="W118:Y118" si="20">W119+W122+W124+W137</f>
        <v>7749.0717710909867</v>
      </c>
      <c r="X118" s="117">
        <f t="shared" si="20"/>
        <v>6907.045537269637</v>
      </c>
      <c r="Y118" s="117">
        <f t="shared" si="20"/>
        <v>6751.9550926914008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1223.494949439</v>
      </c>
      <c r="C119" s="122">
        <f t="shared" si="21"/>
        <v>1271.9144524671651</v>
      </c>
      <c r="D119" s="122">
        <f t="shared" si="21"/>
        <v>2064.5905290705841</v>
      </c>
      <c r="E119" s="122">
        <f t="shared" si="21"/>
        <v>3386.8381227126706</v>
      </c>
      <c r="F119" s="122">
        <f t="shared" si="21"/>
        <v>2121.014715601817</v>
      </c>
      <c r="G119" s="122">
        <f t="shared" si="21"/>
        <v>3760.9585465389682</v>
      </c>
      <c r="H119" s="122">
        <f t="shared" si="21"/>
        <v>4473.4588820461049</v>
      </c>
      <c r="I119" s="122">
        <f t="shared" si="21"/>
        <v>6288.9057255186672</v>
      </c>
      <c r="J119" s="122">
        <f t="shared" si="21"/>
        <v>7483.0976503095681</v>
      </c>
      <c r="K119" s="122">
        <f t="shared" si="21"/>
        <v>7184.1301027352465</v>
      </c>
      <c r="L119" s="122">
        <f t="shared" si="21"/>
        <v>6942.5646674047966</v>
      </c>
      <c r="M119" s="122">
        <f t="shared" si="21"/>
        <v>4350.6036130009588</v>
      </c>
      <c r="N119" s="122">
        <f t="shared" si="21"/>
        <v>6399.5940074622813</v>
      </c>
      <c r="O119" s="122">
        <f t="shared" si="21"/>
        <v>6393.5051981907854</v>
      </c>
      <c r="P119" s="122">
        <f t="shared" si="21"/>
        <v>5413.7447023031482</v>
      </c>
      <c r="Q119" s="122">
        <f t="shared" si="21"/>
        <v>6141.8510962143155</v>
      </c>
      <c r="R119" s="122">
        <f t="shared" ref="R119:V119" si="22">SUM(R120:R121)</f>
        <v>5930.8604755278093</v>
      </c>
      <c r="S119" s="122">
        <f t="shared" si="22"/>
        <v>6491.9697276132119</v>
      </c>
      <c r="T119" s="122">
        <f t="shared" si="22"/>
        <v>6006.8923912627333</v>
      </c>
      <c r="U119" s="122">
        <f t="shared" si="22"/>
        <v>5999.2944796609745</v>
      </c>
      <c r="V119" s="122">
        <f t="shared" si="22"/>
        <v>5779.3633259825065</v>
      </c>
      <c r="W119" s="122">
        <f t="shared" ref="W119:Y119" si="23">SUM(W120:W121)</f>
        <v>6550.2422273221464</v>
      </c>
      <c r="X119" s="122">
        <f t="shared" si="23"/>
        <v>5938.5737477201747</v>
      </c>
      <c r="Y119" s="122">
        <f t="shared" si="23"/>
        <v>5773.3373549344906</v>
      </c>
      <c r="DA119" s="130" t="s">
        <v>1647</v>
      </c>
    </row>
    <row r="120" spans="1:105" ht="12" customHeight="1" x14ac:dyDescent="0.25">
      <c r="A120" s="97" t="s">
        <v>199</v>
      </c>
      <c r="B120" s="98">
        <v>1217.9397965227947</v>
      </c>
      <c r="C120" s="98">
        <v>1266.0090850343499</v>
      </c>
      <c r="D120" s="98">
        <v>2054.455437285314</v>
      </c>
      <c r="E120" s="98">
        <v>3371.272196768321</v>
      </c>
      <c r="F120" s="98">
        <v>2110.4559248949022</v>
      </c>
      <c r="G120" s="98">
        <v>3741.7891942643923</v>
      </c>
      <c r="H120" s="98">
        <v>4450.6287339494766</v>
      </c>
      <c r="I120" s="98">
        <v>6257.0735513209356</v>
      </c>
      <c r="J120" s="98">
        <v>7446.5432490293069</v>
      </c>
      <c r="K120" s="98">
        <v>7149.3169831702662</v>
      </c>
      <c r="L120" s="98">
        <v>6907.5362184035357</v>
      </c>
      <c r="M120" s="98">
        <v>4328.4159537956166</v>
      </c>
      <c r="N120" s="98">
        <v>6368.8705166818827</v>
      </c>
      <c r="O120" s="98">
        <v>6360.5023542467743</v>
      </c>
      <c r="P120" s="98">
        <v>5384.7405020576853</v>
      </c>
      <c r="Q120" s="98">
        <v>6111.8985860322955</v>
      </c>
      <c r="R120" s="98">
        <v>5901.620349670392</v>
      </c>
      <c r="S120" s="98">
        <v>6459.5457151046194</v>
      </c>
      <c r="T120" s="98">
        <v>5976.5614598261254</v>
      </c>
      <c r="U120" s="98">
        <v>5968.1787474921211</v>
      </c>
      <c r="V120" s="98">
        <v>5748.9511751218215</v>
      </c>
      <c r="W120" s="98">
        <v>6505.3121811407291</v>
      </c>
      <c r="X120" s="98">
        <v>5895.5237747205501</v>
      </c>
      <c r="Y120" s="98">
        <v>5732.8463122193552</v>
      </c>
      <c r="DA120" s="63" t="s">
        <v>1648</v>
      </c>
    </row>
    <row r="121" spans="1:105" ht="12" customHeight="1" x14ac:dyDescent="0.25">
      <c r="A121" s="97" t="s">
        <v>53</v>
      </c>
      <c r="B121" s="98">
        <v>5.5551529162053823</v>
      </c>
      <c r="C121" s="98">
        <v>5.9053674328151775</v>
      </c>
      <c r="D121" s="98">
        <v>10.135091785269909</v>
      </c>
      <c r="E121" s="98">
        <v>15.565925944349816</v>
      </c>
      <c r="F121" s="98">
        <v>10.558790706914666</v>
      </c>
      <c r="G121" s="98">
        <v>19.169352274575918</v>
      </c>
      <c r="H121" s="98">
        <v>22.83014809662858</v>
      </c>
      <c r="I121" s="98">
        <v>31.832174197731995</v>
      </c>
      <c r="J121" s="98">
        <v>36.554401280261487</v>
      </c>
      <c r="K121" s="98">
        <v>34.813119564980383</v>
      </c>
      <c r="L121" s="98">
        <v>35.02844900126108</v>
      </c>
      <c r="M121" s="98">
        <v>22.187659205342122</v>
      </c>
      <c r="N121" s="98">
        <v>30.723490780398734</v>
      </c>
      <c r="O121" s="98">
        <v>33.002843944010699</v>
      </c>
      <c r="P121" s="98">
        <v>29.004200245463149</v>
      </c>
      <c r="Q121" s="98">
        <v>29.952510182020028</v>
      </c>
      <c r="R121" s="98">
        <v>29.240125857417603</v>
      </c>
      <c r="S121" s="98">
        <v>32.424012508592241</v>
      </c>
      <c r="T121" s="98">
        <v>30.330931436607884</v>
      </c>
      <c r="U121" s="98">
        <v>31.115732168853622</v>
      </c>
      <c r="V121" s="98">
        <v>30.4121508606849</v>
      </c>
      <c r="W121" s="98">
        <v>44.930046181416884</v>
      </c>
      <c r="X121" s="98">
        <v>43.049972999624472</v>
      </c>
      <c r="Y121" s="98">
        <v>40.491042715135272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3.7842898468678601</v>
      </c>
      <c r="C122" s="122">
        <f t="shared" si="24"/>
        <v>5.4922637301438639</v>
      </c>
      <c r="D122" s="122">
        <f t="shared" si="24"/>
        <v>7.9367431009202534</v>
      </c>
      <c r="E122" s="122">
        <f t="shared" si="24"/>
        <v>37.537308071837835</v>
      </c>
      <c r="F122" s="122">
        <f t="shared" si="24"/>
        <v>18.426799757672377</v>
      </c>
      <c r="G122" s="122">
        <f t="shared" si="24"/>
        <v>21.894029192743499</v>
      </c>
      <c r="H122" s="122">
        <f t="shared" si="24"/>
        <v>40.055227704769727</v>
      </c>
      <c r="I122" s="122">
        <f t="shared" si="24"/>
        <v>48.029691452911287</v>
      </c>
      <c r="J122" s="122">
        <f t="shared" si="24"/>
        <v>66.14227235970435</v>
      </c>
      <c r="K122" s="122">
        <f t="shared" si="24"/>
        <v>66.273511250635579</v>
      </c>
      <c r="L122" s="122">
        <f t="shared" si="24"/>
        <v>51.039218683765348</v>
      </c>
      <c r="M122" s="122">
        <f t="shared" si="24"/>
        <v>55.439889637716789</v>
      </c>
      <c r="N122" s="122">
        <f t="shared" si="24"/>
        <v>82.699573315901674</v>
      </c>
      <c r="O122" s="122">
        <f t="shared" si="24"/>
        <v>47.010999919887993</v>
      </c>
      <c r="P122" s="122">
        <f t="shared" si="24"/>
        <v>30.668549917683947</v>
      </c>
      <c r="Q122" s="122">
        <f t="shared" si="24"/>
        <v>60.085748132898622</v>
      </c>
      <c r="R122" s="122">
        <f t="shared" si="24"/>
        <v>42.375528243882364</v>
      </c>
      <c r="S122" s="122">
        <f t="shared" si="24"/>
        <v>67.873288160493743</v>
      </c>
      <c r="T122" s="122">
        <f t="shared" si="24"/>
        <v>55.990477126107692</v>
      </c>
      <c r="U122" s="122">
        <f t="shared" si="24"/>
        <v>72.202572357896827</v>
      </c>
      <c r="V122" s="122">
        <f t="shared" si="24"/>
        <v>57.664743169907382</v>
      </c>
      <c r="W122" s="122">
        <f t="shared" si="24"/>
        <v>54.918244806208726</v>
      </c>
      <c r="X122" s="122">
        <f t="shared" si="24"/>
        <v>79.413549416539041</v>
      </c>
      <c r="Y122" s="122">
        <f t="shared" si="24"/>
        <v>66.671749656350983</v>
      </c>
      <c r="DA122" s="130" t="s">
        <v>1650</v>
      </c>
    </row>
    <row r="123" spans="1:105" ht="12" customHeight="1" x14ac:dyDescent="0.25">
      <c r="A123" s="97" t="s">
        <v>53</v>
      </c>
      <c r="B123" s="98">
        <v>3.7842898468678601</v>
      </c>
      <c r="C123" s="98">
        <v>5.4922637301438639</v>
      </c>
      <c r="D123" s="98">
        <v>7.9367431009202534</v>
      </c>
      <c r="E123" s="98">
        <v>37.537308071837835</v>
      </c>
      <c r="F123" s="98">
        <v>18.426799757672377</v>
      </c>
      <c r="G123" s="98">
        <v>21.894029192743499</v>
      </c>
      <c r="H123" s="98">
        <v>40.055227704769727</v>
      </c>
      <c r="I123" s="98">
        <v>48.029691452911287</v>
      </c>
      <c r="J123" s="98">
        <v>66.14227235970435</v>
      </c>
      <c r="K123" s="98">
        <v>66.273511250635579</v>
      </c>
      <c r="L123" s="98">
        <v>51.039218683765348</v>
      </c>
      <c r="M123" s="98">
        <v>55.439889637716789</v>
      </c>
      <c r="N123" s="98">
        <v>82.699573315901674</v>
      </c>
      <c r="O123" s="98">
        <v>47.010999919887993</v>
      </c>
      <c r="P123" s="98">
        <v>30.668549917683947</v>
      </c>
      <c r="Q123" s="98">
        <v>60.085748132898622</v>
      </c>
      <c r="R123" s="98">
        <v>42.375528243882364</v>
      </c>
      <c r="S123" s="98">
        <v>67.873288160493743</v>
      </c>
      <c r="T123" s="98">
        <v>55.990477126107692</v>
      </c>
      <c r="U123" s="98">
        <v>72.202572357896827</v>
      </c>
      <c r="V123" s="98">
        <v>57.664743169907382</v>
      </c>
      <c r="W123" s="98">
        <v>54.918244806208726</v>
      </c>
      <c r="X123" s="98">
        <v>79.413549416539041</v>
      </c>
      <c r="Y123" s="98">
        <v>66.671749656350983</v>
      </c>
      <c r="DA123" s="63" t="s">
        <v>1651</v>
      </c>
    </row>
    <row r="124" spans="1:105" ht="12" customHeight="1" x14ac:dyDescent="0.25">
      <c r="A124" s="121" t="s">
        <v>55</v>
      </c>
      <c r="B124" s="122">
        <v>248.31218876694146</v>
      </c>
      <c r="C124" s="122">
        <v>282.54720451415267</v>
      </c>
      <c r="D124" s="122">
        <v>415.02962423158374</v>
      </c>
      <c r="E124" s="122">
        <v>479.88868108891489</v>
      </c>
      <c r="F124" s="122">
        <v>550.3468289882768</v>
      </c>
      <c r="G124" s="122">
        <v>662.17166343572353</v>
      </c>
      <c r="H124" s="122">
        <v>834.14653373977649</v>
      </c>
      <c r="I124" s="122">
        <v>935.03153986092809</v>
      </c>
      <c r="J124" s="122">
        <v>941.00703663962111</v>
      </c>
      <c r="K124" s="122">
        <v>927.86796346564904</v>
      </c>
      <c r="L124" s="122">
        <v>992.84026599222989</v>
      </c>
      <c r="M124" s="122">
        <v>1064.0361301374753</v>
      </c>
      <c r="N124" s="122">
        <v>984.70783715232358</v>
      </c>
      <c r="O124" s="122">
        <v>928.26820848010311</v>
      </c>
      <c r="P124" s="122">
        <v>949.70202998385946</v>
      </c>
      <c r="Q124" s="122">
        <v>908.3984350354624</v>
      </c>
      <c r="R124" s="122">
        <v>902.2413328309284</v>
      </c>
      <c r="S124" s="122">
        <v>937.81400971961705</v>
      </c>
      <c r="T124" s="122">
        <v>916.44312538073495</v>
      </c>
      <c r="U124" s="122">
        <v>905.89616543510556</v>
      </c>
      <c r="V124" s="122">
        <v>857.22241235175761</v>
      </c>
      <c r="W124" s="122">
        <v>743.94866038161422</v>
      </c>
      <c r="X124" s="122">
        <v>559.17256235994068</v>
      </c>
      <c r="Y124" s="122">
        <v>571.46229347501821</v>
      </c>
      <c r="DA124" s="130" t="s">
        <v>1652</v>
      </c>
    </row>
    <row r="125" spans="1:105" ht="12" customHeight="1" x14ac:dyDescent="0.25">
      <c r="A125" s="97" t="s">
        <v>132</v>
      </c>
      <c r="B125" s="98">
        <v>52.26338533743985</v>
      </c>
      <c r="C125" s="98">
        <v>52.500162214159786</v>
      </c>
      <c r="D125" s="98">
        <v>89.021476648165233</v>
      </c>
      <c r="E125" s="98">
        <v>102.93980207510971</v>
      </c>
      <c r="F125" s="98">
        <v>112.33463845924035</v>
      </c>
      <c r="G125" s="98">
        <v>136.66110009117423</v>
      </c>
      <c r="H125" s="98">
        <v>173.97080380907641</v>
      </c>
      <c r="I125" s="98">
        <v>170.10870266838401</v>
      </c>
      <c r="J125" s="98">
        <v>181.1562017675013</v>
      </c>
      <c r="K125" s="98">
        <v>181.11781753551574</v>
      </c>
      <c r="L125" s="98">
        <v>201.05093309370153</v>
      </c>
      <c r="M125" s="98">
        <v>229.86719732237398</v>
      </c>
      <c r="N125" s="98">
        <v>227.33033796165313</v>
      </c>
      <c r="O125" s="98">
        <v>225.65998733173265</v>
      </c>
      <c r="P125" s="98">
        <v>240.2855701783788</v>
      </c>
      <c r="Q125" s="98">
        <v>230.95483368260349</v>
      </c>
      <c r="R125" s="98">
        <v>222.87230157382777</v>
      </c>
      <c r="S125" s="98">
        <v>244.23882780370084</v>
      </c>
      <c r="T125" s="98">
        <v>225.66549823785968</v>
      </c>
      <c r="U125" s="98">
        <v>225.23461475516959</v>
      </c>
      <c r="V125" s="98">
        <v>216.4920372738319</v>
      </c>
      <c r="W125" s="98">
        <v>236.05123148607834</v>
      </c>
      <c r="X125" s="98">
        <v>222.41397218210895</v>
      </c>
      <c r="Y125" s="98">
        <v>215.58176511083329</v>
      </c>
      <c r="DA125" s="63" t="s">
        <v>1653</v>
      </c>
    </row>
    <row r="126" spans="1:105" ht="12" customHeight="1" x14ac:dyDescent="0.25">
      <c r="A126" s="97" t="s">
        <v>131</v>
      </c>
      <c r="B126" s="98">
        <v>5.1194408784289514E-3</v>
      </c>
      <c r="C126" s="98">
        <v>5.0797270665097864E-3</v>
      </c>
      <c r="D126" s="98">
        <v>1.2139871700713041E-2</v>
      </c>
      <c r="E126" s="98">
        <v>1.6272249422938236E-2</v>
      </c>
      <c r="F126" s="98">
        <v>1.773309215324527E-2</v>
      </c>
      <c r="G126" s="98">
        <v>3.3896416184631274E-2</v>
      </c>
      <c r="H126" s="98">
        <v>6.0604002507190738E-2</v>
      </c>
      <c r="I126" s="98">
        <v>8.7029350754194615E-2</v>
      </c>
      <c r="J126" s="98">
        <v>0.13256505988994058</v>
      </c>
      <c r="K126" s="98">
        <v>0.16330279456559121</v>
      </c>
      <c r="L126" s="98">
        <v>0.27521816087974027</v>
      </c>
      <c r="M126" s="98">
        <v>0.34561090918847237</v>
      </c>
      <c r="N126" s="98">
        <v>0.40374110046225659</v>
      </c>
      <c r="O126" s="98">
        <v>0.46871922745327632</v>
      </c>
      <c r="P126" s="98">
        <v>0.61930340859251154</v>
      </c>
      <c r="Q126" s="98">
        <v>0.60436669110902841</v>
      </c>
      <c r="R126" s="98">
        <v>0.60136907950690299</v>
      </c>
      <c r="S126" s="98">
        <v>0.77572500107383491</v>
      </c>
      <c r="T126" s="98">
        <v>0.71671763255193133</v>
      </c>
      <c r="U126" s="98">
        <v>0.78162795684488351</v>
      </c>
      <c r="V126" s="98">
        <v>0.78997926395990958</v>
      </c>
      <c r="W126" s="98">
        <v>1.7442149411080274</v>
      </c>
      <c r="X126" s="98">
        <v>3.577382246905974</v>
      </c>
      <c r="Y126" s="98">
        <v>3.2772613343227346</v>
      </c>
      <c r="DA126" s="63" t="s">
        <v>1654</v>
      </c>
    </row>
    <row r="127" spans="1:105" ht="12" customHeight="1" x14ac:dyDescent="0.25">
      <c r="A127" s="100" t="s">
        <v>199</v>
      </c>
      <c r="B127" s="101">
        <v>1.6813887782521433E-3</v>
      </c>
      <c r="C127" s="101">
        <v>1.4335109261245102E-3</v>
      </c>
      <c r="D127" s="101">
        <v>3.6340322632475107E-3</v>
      </c>
      <c r="E127" s="101">
        <v>4.0301654063778398E-3</v>
      </c>
      <c r="F127" s="101">
        <v>5.2293658758888698E-3</v>
      </c>
      <c r="G127" s="101">
        <v>8.1929272524806432E-3</v>
      </c>
      <c r="H127" s="101">
        <v>1.4003559141196983E-2</v>
      </c>
      <c r="I127" s="101">
        <v>1.8330050728444208E-2</v>
      </c>
      <c r="J127" s="101">
        <v>3.4018768260289933E-2</v>
      </c>
      <c r="K127" s="101">
        <v>3.339146181590244E-2</v>
      </c>
      <c r="L127" s="101">
        <v>5.2936735395599462E-2</v>
      </c>
      <c r="M127" s="101">
        <v>8.1013337781950717E-2</v>
      </c>
      <c r="N127" s="101">
        <v>6.9336387666899812E-2</v>
      </c>
      <c r="O127" s="101">
        <v>7.5487041926641449E-2</v>
      </c>
      <c r="P127" s="101">
        <v>0.16173309610648978</v>
      </c>
      <c r="Q127" s="101">
        <v>0.10437621516994344</v>
      </c>
      <c r="R127" s="101">
        <v>9.8463688425764154E-2</v>
      </c>
      <c r="S127" s="101">
        <v>0.13792771363839873</v>
      </c>
      <c r="T127" s="101">
        <v>0.11562338247024212</v>
      </c>
      <c r="U127" s="101">
        <v>0.14515022046777903</v>
      </c>
      <c r="V127" s="101">
        <v>0.1577429879429593</v>
      </c>
      <c r="W127" s="101">
        <v>0.44425432647502761</v>
      </c>
      <c r="X127" s="101">
        <v>0.45019615647918865</v>
      </c>
      <c r="Y127" s="101">
        <v>0.7628656334109496</v>
      </c>
      <c r="DA127" s="131" t="s">
        <v>1655</v>
      </c>
    </row>
    <row r="128" spans="1:105" ht="12" customHeight="1" x14ac:dyDescent="0.25">
      <c r="A128" s="103" t="s">
        <v>52</v>
      </c>
      <c r="B128" s="104">
        <v>3.4380521001768079E-3</v>
      </c>
      <c r="C128" s="104">
        <v>3.6462161403852758E-3</v>
      </c>
      <c r="D128" s="104">
        <v>8.5058394374655302E-3</v>
      </c>
      <c r="E128" s="104">
        <v>1.2242084016560397E-2</v>
      </c>
      <c r="F128" s="104">
        <v>1.25037262773564E-2</v>
      </c>
      <c r="G128" s="104">
        <v>2.5703488932150631E-2</v>
      </c>
      <c r="H128" s="104">
        <v>4.6600443365993754E-2</v>
      </c>
      <c r="I128" s="104">
        <v>6.8699300025750407E-2</v>
      </c>
      <c r="J128" s="104">
        <v>9.8546291629650645E-2</v>
      </c>
      <c r="K128" s="104">
        <v>0.12991133274968877</v>
      </c>
      <c r="L128" s="104">
        <v>0.22228142548414079</v>
      </c>
      <c r="M128" s="104">
        <v>0.26459757140652163</v>
      </c>
      <c r="N128" s="104">
        <v>0.33440471279535677</v>
      </c>
      <c r="O128" s="104">
        <v>0.39323218552663486</v>
      </c>
      <c r="P128" s="104">
        <v>0.45757031248602181</v>
      </c>
      <c r="Q128" s="104">
        <v>0.49999047593908491</v>
      </c>
      <c r="R128" s="104">
        <v>0.50290539108113885</v>
      </c>
      <c r="S128" s="104">
        <v>0.63779728743543618</v>
      </c>
      <c r="T128" s="104">
        <v>0.60109425008168915</v>
      </c>
      <c r="U128" s="104">
        <v>0.63647773637710447</v>
      </c>
      <c r="V128" s="104">
        <v>0.63223627601695032</v>
      </c>
      <c r="W128" s="104">
        <v>1.2999606146329998</v>
      </c>
      <c r="X128" s="104">
        <v>3.1271860904267852</v>
      </c>
      <c r="Y128" s="104">
        <v>2.514395700911785</v>
      </c>
      <c r="DA128" s="132" t="s">
        <v>1656</v>
      </c>
    </row>
    <row r="129" spans="1:105" ht="12" customHeight="1" x14ac:dyDescent="0.25">
      <c r="A129" s="106" t="s">
        <v>124</v>
      </c>
      <c r="B129" s="101">
        <v>103.17057840711088</v>
      </c>
      <c r="C129" s="101">
        <v>116.80839931841814</v>
      </c>
      <c r="D129" s="101">
        <v>138.60316610513155</v>
      </c>
      <c r="E129" s="101">
        <v>157.2490452845837</v>
      </c>
      <c r="F129" s="101">
        <v>188.67596547294198</v>
      </c>
      <c r="G129" s="101">
        <v>186.83667626282337</v>
      </c>
      <c r="H129" s="101">
        <v>195.42737575795832</v>
      </c>
      <c r="I129" s="101">
        <v>179.35875899368665</v>
      </c>
      <c r="J129" s="101">
        <v>170.12997180805357</v>
      </c>
      <c r="K129" s="101">
        <v>171.00765656489838</v>
      </c>
      <c r="L129" s="101">
        <v>183.89477691830123</v>
      </c>
      <c r="M129" s="101">
        <v>203.85615454231612</v>
      </c>
      <c r="N129" s="101">
        <v>181.16451841896995</v>
      </c>
      <c r="O129" s="101">
        <v>162.92256415177269</v>
      </c>
      <c r="P129" s="101">
        <v>139.96587885467429</v>
      </c>
      <c r="Q129" s="101">
        <v>140.40641062263563</v>
      </c>
      <c r="R129" s="101">
        <v>145.39589619343678</v>
      </c>
      <c r="S129" s="101">
        <v>154.26951777013997</v>
      </c>
      <c r="T129" s="101">
        <v>158.30657799595934</v>
      </c>
      <c r="U129" s="101">
        <v>153.58546265818006</v>
      </c>
      <c r="V129" s="101">
        <v>148.09214146859117</v>
      </c>
      <c r="W129" s="101">
        <v>133.4691855657903</v>
      </c>
      <c r="X129" s="101">
        <v>117.97127630192189</v>
      </c>
      <c r="Y129" s="101">
        <v>116.99049599017964</v>
      </c>
      <c r="DA129" s="131" t="s">
        <v>1657</v>
      </c>
    </row>
    <row r="130" spans="1:105" ht="12" customHeight="1" x14ac:dyDescent="0.25">
      <c r="A130" s="107" t="s">
        <v>123</v>
      </c>
      <c r="B130" s="104">
        <v>1.182402816546756E-2</v>
      </c>
      <c r="C130" s="104">
        <v>1.593696881112816E-2</v>
      </c>
      <c r="D130" s="104">
        <v>1.9920163979448402E-2</v>
      </c>
      <c r="E130" s="104">
        <v>2.7037299727036408E-2</v>
      </c>
      <c r="F130" s="104">
        <v>3.8301321229138423E-2</v>
      </c>
      <c r="G130" s="104">
        <v>5.2897659783207276E-2</v>
      </c>
      <c r="H130" s="104">
        <v>6.741711578986348E-2</v>
      </c>
      <c r="I130" s="104">
        <v>9.5400145123676228E-2</v>
      </c>
      <c r="J130" s="104">
        <v>0.1214702987294338</v>
      </c>
      <c r="K130" s="104">
        <v>0.15267296230692265</v>
      </c>
      <c r="L130" s="104">
        <v>0.24589524977148083</v>
      </c>
      <c r="M130" s="104">
        <v>0.30223900156676758</v>
      </c>
      <c r="N130" s="104">
        <v>0.30144483125870342</v>
      </c>
      <c r="O130" s="104">
        <v>0.3167390322673781</v>
      </c>
      <c r="P130" s="104">
        <v>0.31093612290801853</v>
      </c>
      <c r="Q130" s="104">
        <v>0.34160570319069372</v>
      </c>
      <c r="R130" s="104">
        <v>0.39078597129870263</v>
      </c>
      <c r="S130" s="104">
        <v>0.46435041714560538</v>
      </c>
      <c r="T130" s="104">
        <v>0.50792239428627128</v>
      </c>
      <c r="U130" s="104">
        <v>0.52502490611267871</v>
      </c>
      <c r="V130" s="104">
        <v>0.54589354354817055</v>
      </c>
      <c r="W130" s="104">
        <v>0.77975750051508386</v>
      </c>
      <c r="X130" s="104">
        <v>1.4134654192366243</v>
      </c>
      <c r="Y130" s="104">
        <v>1.355587074528952</v>
      </c>
      <c r="DA130" s="132" t="s">
        <v>1658</v>
      </c>
    </row>
    <row r="131" spans="1:105" ht="12" customHeight="1" x14ac:dyDescent="0.25">
      <c r="A131" s="108" t="s">
        <v>50</v>
      </c>
      <c r="B131" s="98">
        <v>3.3713553024146475E-3</v>
      </c>
      <c r="C131" s="98">
        <v>3.9718801979838018E-3</v>
      </c>
      <c r="D131" s="98">
        <v>5.663699070790465E-3</v>
      </c>
      <c r="E131" s="98">
        <v>6.5128722402256521E-3</v>
      </c>
      <c r="F131" s="98">
        <v>1.1138067461631559E-2</v>
      </c>
      <c r="G131" s="98">
        <v>1.3045843567997234E-2</v>
      </c>
      <c r="H131" s="98">
        <v>1.620256245651816E-2</v>
      </c>
      <c r="I131" s="98">
        <v>2.1279714212790655E-2</v>
      </c>
      <c r="J131" s="98">
        <v>3.3316982094314725E-2</v>
      </c>
      <c r="K131" s="98">
        <v>3.3881002039917528E-2</v>
      </c>
      <c r="L131" s="98">
        <v>5.2103361526079438E-2</v>
      </c>
      <c r="M131" s="98">
        <v>7.7918101538622137E-2</v>
      </c>
      <c r="N131" s="98">
        <v>5.7639552963918324E-2</v>
      </c>
      <c r="O131" s="98">
        <v>5.6800660477734882E-2</v>
      </c>
      <c r="P131" s="98">
        <v>8.8468704917103069E-2</v>
      </c>
      <c r="Q131" s="98">
        <v>6.3802607142966025E-2</v>
      </c>
      <c r="R131" s="98">
        <v>6.8376905204656752E-2</v>
      </c>
      <c r="S131" s="98">
        <v>8.6222142393735157E-2</v>
      </c>
      <c r="T131" s="98">
        <v>8.5086899763107418E-2</v>
      </c>
      <c r="U131" s="98">
        <v>0.10085825911853391</v>
      </c>
      <c r="V131" s="98">
        <v>0.11299197897733258</v>
      </c>
      <c r="W131" s="98">
        <v>0.20701735965507595</v>
      </c>
      <c r="X131" s="98">
        <v>0.19219807899029107</v>
      </c>
      <c r="Y131" s="98">
        <v>0.33490464131238434</v>
      </c>
      <c r="DA131" s="63" t="s">
        <v>1659</v>
      </c>
    </row>
    <row r="132" spans="1:105" ht="12" customHeight="1" x14ac:dyDescent="0.25">
      <c r="A132" s="108" t="s">
        <v>52</v>
      </c>
      <c r="B132" s="98">
        <v>8.4526728630529117E-3</v>
      </c>
      <c r="C132" s="98">
        <v>1.1965088613144357E-2</v>
      </c>
      <c r="D132" s="98">
        <v>1.4256464908657939E-2</v>
      </c>
      <c r="E132" s="98">
        <v>2.0524427486810756E-2</v>
      </c>
      <c r="F132" s="98">
        <v>2.7163253767506862E-2</v>
      </c>
      <c r="G132" s="98">
        <v>3.9851816215210042E-2</v>
      </c>
      <c r="H132" s="98">
        <v>5.1214553333345313E-2</v>
      </c>
      <c r="I132" s="98">
        <v>7.4120430910885576E-2</v>
      </c>
      <c r="J132" s="98">
        <v>8.8153316635119064E-2</v>
      </c>
      <c r="K132" s="98">
        <v>0.11879196026700511</v>
      </c>
      <c r="L132" s="98">
        <v>0.19379188824540139</v>
      </c>
      <c r="M132" s="98">
        <v>0.22432090002814545</v>
      </c>
      <c r="N132" s="98">
        <v>0.2438052782947851</v>
      </c>
      <c r="O132" s="98">
        <v>0.25993837178964319</v>
      </c>
      <c r="P132" s="98">
        <v>0.22246741799091546</v>
      </c>
      <c r="Q132" s="98">
        <v>0.27780309604772768</v>
      </c>
      <c r="R132" s="98">
        <v>0.3224090660940459</v>
      </c>
      <c r="S132" s="98">
        <v>0.37812827475187022</v>
      </c>
      <c r="T132" s="98">
        <v>0.42283549452316382</v>
      </c>
      <c r="U132" s="98">
        <v>0.4241666469941448</v>
      </c>
      <c r="V132" s="98">
        <v>0.43290156457083795</v>
      </c>
      <c r="W132" s="98">
        <v>0.57274014086000791</v>
      </c>
      <c r="X132" s="98">
        <v>1.2212673402463332</v>
      </c>
      <c r="Y132" s="98">
        <v>1.0206824332165676</v>
      </c>
      <c r="DA132" s="63" t="s">
        <v>1660</v>
      </c>
    </row>
    <row r="133" spans="1:105" ht="12" customHeight="1" x14ac:dyDescent="0.25">
      <c r="A133" s="106" t="s">
        <v>122</v>
      </c>
      <c r="B133" s="101">
        <v>91.70094147473236</v>
      </c>
      <c r="C133" s="101">
        <v>111.54871208659173</v>
      </c>
      <c r="D133" s="101">
        <v>184.03984978060009</v>
      </c>
      <c r="E133" s="101">
        <v>215.30819488943919</v>
      </c>
      <c r="F133" s="101">
        <v>244.04777429855829</v>
      </c>
      <c r="G133" s="101">
        <v>326.55362169341851</v>
      </c>
      <c r="H133" s="101">
        <v>445.72119465207521</v>
      </c>
      <c r="I133" s="101">
        <v>548.76347724735297</v>
      </c>
      <c r="J133" s="101">
        <v>542.16401712574077</v>
      </c>
      <c r="K133" s="101">
        <v>520.92392942256254</v>
      </c>
      <c r="L133" s="101">
        <v>528.12515853755087</v>
      </c>
      <c r="M133" s="101">
        <v>543.47753501705233</v>
      </c>
      <c r="N133" s="101">
        <v>490.46928629838692</v>
      </c>
      <c r="O133" s="101">
        <v>446.50388200307782</v>
      </c>
      <c r="P133" s="101">
        <v>442.19457852996919</v>
      </c>
      <c r="Q133" s="101">
        <v>415.85306592075216</v>
      </c>
      <c r="R133" s="101">
        <v>407.0281554894853</v>
      </c>
      <c r="S133" s="101">
        <v>403.20245488905294</v>
      </c>
      <c r="T133" s="101">
        <v>395.52495274257876</v>
      </c>
      <c r="U133" s="101">
        <v>381.40246776739752</v>
      </c>
      <c r="V133" s="101">
        <v>342.50165914984086</v>
      </c>
      <c r="W133" s="101">
        <v>229.50974911295765</v>
      </c>
      <c r="X133" s="101">
        <v>115.3122946187155</v>
      </c>
      <c r="Y133" s="101">
        <v>96.640348713668175</v>
      </c>
      <c r="DA133" s="131" t="s">
        <v>1661</v>
      </c>
    </row>
    <row r="134" spans="1:105" ht="12" customHeight="1" x14ac:dyDescent="0.25">
      <c r="A134" s="107" t="s">
        <v>121</v>
      </c>
      <c r="B134" s="104">
        <v>1.1603400786144533</v>
      </c>
      <c r="C134" s="104">
        <v>1.6689141991053715</v>
      </c>
      <c r="D134" s="104">
        <v>3.3330716620067022</v>
      </c>
      <c r="E134" s="104">
        <v>4.3483292906323134</v>
      </c>
      <c r="F134" s="104">
        <v>5.2324163441537523</v>
      </c>
      <c r="G134" s="104">
        <v>12.033471312339557</v>
      </c>
      <c r="H134" s="104">
        <v>18.899138402369495</v>
      </c>
      <c r="I134" s="104">
        <v>36.618171455626609</v>
      </c>
      <c r="J134" s="104">
        <v>47.302810579706048</v>
      </c>
      <c r="K134" s="104">
        <v>54.502584185799932</v>
      </c>
      <c r="L134" s="104">
        <v>79.248284032025083</v>
      </c>
      <c r="M134" s="104">
        <v>86.187393344977579</v>
      </c>
      <c r="N134" s="104">
        <v>85.038508541592591</v>
      </c>
      <c r="O134" s="104">
        <v>92.396316733799225</v>
      </c>
      <c r="P134" s="104">
        <v>126.32576288933669</v>
      </c>
      <c r="Q134" s="104">
        <v>120.2381524151715</v>
      </c>
      <c r="R134" s="104">
        <v>125.95282452337285</v>
      </c>
      <c r="S134" s="104">
        <v>134.86313383850379</v>
      </c>
      <c r="T134" s="104">
        <v>135.72145637749892</v>
      </c>
      <c r="U134" s="104">
        <v>144.36696739140089</v>
      </c>
      <c r="V134" s="104">
        <v>148.80070165198561</v>
      </c>
      <c r="W134" s="104">
        <v>142.39452177516472</v>
      </c>
      <c r="X134" s="104">
        <v>98.484171591051705</v>
      </c>
      <c r="Y134" s="104">
        <v>137.6168352514855</v>
      </c>
      <c r="DA134" s="132" t="s">
        <v>1662</v>
      </c>
    </row>
    <row r="135" spans="1:105" ht="12" customHeight="1" x14ac:dyDescent="0.25">
      <c r="A135" s="108" t="s">
        <v>53</v>
      </c>
      <c r="B135" s="98">
        <v>0.30311657210903964</v>
      </c>
      <c r="C135" s="98">
        <v>0.37952596621911727</v>
      </c>
      <c r="D135" s="98">
        <v>0.86788886421424671</v>
      </c>
      <c r="E135" s="98">
        <v>0.95709119500304174</v>
      </c>
      <c r="F135" s="98">
        <v>1.4019587070729376</v>
      </c>
      <c r="G135" s="98">
        <v>2.7230717667901314</v>
      </c>
      <c r="H135" s="98">
        <v>4.1722339695725736</v>
      </c>
      <c r="I135" s="98">
        <v>7.5195186890609484</v>
      </c>
      <c r="J135" s="98">
        <v>12.071718163263197</v>
      </c>
      <c r="K135" s="98">
        <v>11.19927794098275</v>
      </c>
      <c r="L135" s="98">
        <v>15.49830627631372</v>
      </c>
      <c r="M135" s="98">
        <v>20.694991958542793</v>
      </c>
      <c r="N135" s="98">
        <v>15.035037337589658</v>
      </c>
      <c r="O135" s="98">
        <v>15.336506228362973</v>
      </c>
      <c r="P135" s="98">
        <v>34.060542740175272</v>
      </c>
      <c r="Q135" s="98">
        <v>21.36776386514272</v>
      </c>
      <c r="R135" s="98">
        <v>21.182089378698397</v>
      </c>
      <c r="S135" s="98">
        <v>24.518520898469959</v>
      </c>
      <c r="T135" s="98">
        <v>22.313321774120332</v>
      </c>
      <c r="U135" s="98">
        <v>27.862569312560044</v>
      </c>
      <c r="V135" s="98">
        <v>31.50051440863265</v>
      </c>
      <c r="W135" s="98">
        <v>35.43498331551838</v>
      </c>
      <c r="X135" s="98">
        <v>1.1955747492330431</v>
      </c>
      <c r="Y135" s="98">
        <v>29.347763524624867</v>
      </c>
      <c r="DA135" s="63" t="s">
        <v>1663</v>
      </c>
    </row>
    <row r="136" spans="1:105" ht="12" customHeight="1" x14ac:dyDescent="0.25">
      <c r="A136" s="108" t="s">
        <v>52</v>
      </c>
      <c r="B136" s="98">
        <v>0.85722350650541368</v>
      </c>
      <c r="C136" s="98">
        <v>1.2893882328862543</v>
      </c>
      <c r="D136" s="98">
        <v>2.4651827977924556</v>
      </c>
      <c r="E136" s="98">
        <v>3.391238095629272</v>
      </c>
      <c r="F136" s="98">
        <v>3.8304576370808148</v>
      </c>
      <c r="G136" s="98">
        <v>9.3103995455494264</v>
      </c>
      <c r="H136" s="98">
        <v>14.726904432796923</v>
      </c>
      <c r="I136" s="98">
        <v>29.098652766565664</v>
      </c>
      <c r="J136" s="98">
        <v>35.231092416442849</v>
      </c>
      <c r="K136" s="98">
        <v>43.303306244817179</v>
      </c>
      <c r="L136" s="98">
        <v>63.74997775571137</v>
      </c>
      <c r="M136" s="98">
        <v>65.492401386434793</v>
      </c>
      <c r="N136" s="98">
        <v>70.003471204002935</v>
      </c>
      <c r="O136" s="98">
        <v>77.059810505436246</v>
      </c>
      <c r="P136" s="98">
        <v>92.265220149161408</v>
      </c>
      <c r="Q136" s="98">
        <v>98.870388550028778</v>
      </c>
      <c r="R136" s="98">
        <v>104.77073514467446</v>
      </c>
      <c r="S136" s="98">
        <v>110.34461294003383</v>
      </c>
      <c r="T136" s="98">
        <v>113.40813460337858</v>
      </c>
      <c r="U136" s="98">
        <v>116.50439807884084</v>
      </c>
      <c r="V136" s="98">
        <v>117.30018724335295</v>
      </c>
      <c r="W136" s="98">
        <v>106.95953845964634</v>
      </c>
      <c r="X136" s="98">
        <v>97.288596841818659</v>
      </c>
      <c r="Y136" s="98">
        <v>108.26907172686063</v>
      </c>
      <c r="DA136" s="63" t="s">
        <v>1664</v>
      </c>
    </row>
    <row r="137" spans="1:105" ht="12" customHeight="1" x14ac:dyDescent="0.25">
      <c r="A137" s="121" t="s">
        <v>54</v>
      </c>
      <c r="B137" s="122">
        <v>107.61756953815269</v>
      </c>
      <c r="C137" s="122">
        <v>129.72976961633978</v>
      </c>
      <c r="D137" s="122">
        <v>186.49748136685247</v>
      </c>
      <c r="E137" s="122">
        <v>212.37862807534765</v>
      </c>
      <c r="F137" s="122">
        <v>265.62265010760518</v>
      </c>
      <c r="G137" s="122">
        <v>294.59192756948732</v>
      </c>
      <c r="H137" s="122">
        <v>383.92155399557413</v>
      </c>
      <c r="I137" s="122">
        <v>438.10792658184289</v>
      </c>
      <c r="J137" s="122">
        <v>418.51945621474954</v>
      </c>
      <c r="K137" s="122">
        <v>415.87380318590976</v>
      </c>
      <c r="L137" s="122">
        <v>404.68373097360825</v>
      </c>
      <c r="M137" s="122">
        <v>390.859346918776</v>
      </c>
      <c r="N137" s="122">
        <v>336.83000558268543</v>
      </c>
      <c r="O137" s="122">
        <v>360.7558479359576</v>
      </c>
      <c r="P137" s="122">
        <v>346.28584400842226</v>
      </c>
      <c r="Q137" s="122">
        <v>355.39215751596657</v>
      </c>
      <c r="R137" s="122">
        <v>358.46588713876349</v>
      </c>
      <c r="S137" s="122">
        <v>415.01564379987974</v>
      </c>
      <c r="T137" s="122">
        <v>416.32011059407682</v>
      </c>
      <c r="U137" s="122">
        <v>418.62735166993946</v>
      </c>
      <c r="V137" s="122">
        <v>420.94257155452601</v>
      </c>
      <c r="W137" s="122">
        <v>399.96263858101753</v>
      </c>
      <c r="X137" s="122">
        <v>329.88567777298272</v>
      </c>
      <c r="Y137" s="122">
        <v>340.4836946255412</v>
      </c>
      <c r="DA137" s="130" t="s">
        <v>1665</v>
      </c>
    </row>
    <row r="138" spans="1:105" ht="12" customHeight="1" x14ac:dyDescent="0.25">
      <c r="A138" s="97" t="s">
        <v>202</v>
      </c>
      <c r="B138" s="98">
        <v>10.013881376954874</v>
      </c>
      <c r="C138" s="98">
        <v>11.841855783986242</v>
      </c>
      <c r="D138" s="98">
        <v>16.627448594876515</v>
      </c>
      <c r="E138" s="98">
        <v>16.927565144214615</v>
      </c>
      <c r="F138" s="98">
        <v>21.175746402939634</v>
      </c>
      <c r="G138" s="98">
        <v>26.68140953575314</v>
      </c>
      <c r="H138" s="98">
        <v>34.314489636733491</v>
      </c>
      <c r="I138" s="98">
        <v>46.918074601396711</v>
      </c>
      <c r="J138" s="98">
        <v>46.7243120342414</v>
      </c>
      <c r="K138" s="98">
        <v>50.013321160000935</v>
      </c>
      <c r="L138" s="98">
        <v>54.238501621186558</v>
      </c>
      <c r="M138" s="98">
        <v>43.345981717915208</v>
      </c>
      <c r="N138" s="98">
        <v>41.094899252543343</v>
      </c>
      <c r="O138" s="98">
        <v>46.460193735540692</v>
      </c>
      <c r="P138" s="98">
        <v>50.340053653212777</v>
      </c>
      <c r="Q138" s="98">
        <v>50.507380338205799</v>
      </c>
      <c r="R138" s="98">
        <v>48.739323588420717</v>
      </c>
      <c r="S138" s="98">
        <v>53.4184580108912</v>
      </c>
      <c r="T138" s="98">
        <v>49.353635234546623</v>
      </c>
      <c r="U138" s="98">
        <v>49.265907136715313</v>
      </c>
      <c r="V138" s="98">
        <v>47.357600076430714</v>
      </c>
      <c r="W138" s="98">
        <v>51.695686443106844</v>
      </c>
      <c r="X138" s="98">
        <v>48.716012228909705</v>
      </c>
      <c r="Y138" s="98">
        <v>47.290914302092247</v>
      </c>
      <c r="DA138" s="63" t="s">
        <v>1666</v>
      </c>
    </row>
    <row r="139" spans="1:105" ht="12" customHeight="1" x14ac:dyDescent="0.25">
      <c r="A139" s="97" t="s">
        <v>50</v>
      </c>
      <c r="B139" s="98">
        <v>44.599903527294273</v>
      </c>
      <c r="C139" s="98">
        <v>48.968078347560137</v>
      </c>
      <c r="D139" s="98">
        <v>69.628118996506075</v>
      </c>
      <c r="E139" s="98">
        <v>86.961301022412854</v>
      </c>
      <c r="F139" s="98">
        <v>102.6439189453011</v>
      </c>
      <c r="G139" s="98">
        <v>114.11711881338276</v>
      </c>
      <c r="H139" s="98">
        <v>130.43532011923733</v>
      </c>
      <c r="I139" s="98">
        <v>139.9415523978152</v>
      </c>
      <c r="J139" s="98">
        <v>149.81241797563411</v>
      </c>
      <c r="K139" s="98">
        <v>143.96954553246979</v>
      </c>
      <c r="L139" s="98">
        <v>141.91987020807579</v>
      </c>
      <c r="M139" s="98">
        <v>142.21640938944358</v>
      </c>
      <c r="N139" s="98">
        <v>123.75073981825203</v>
      </c>
      <c r="O139" s="98">
        <v>122.90602877882721</v>
      </c>
      <c r="P139" s="98">
        <v>134.59588178888936</v>
      </c>
      <c r="Q139" s="98">
        <v>126.81252593150384</v>
      </c>
      <c r="R139" s="98">
        <v>131.76813664847219</v>
      </c>
      <c r="S139" s="98">
        <v>141.06719639911901</v>
      </c>
      <c r="T139" s="98">
        <v>145.30909934376351</v>
      </c>
      <c r="U139" s="98">
        <v>143.84612893086287</v>
      </c>
      <c r="V139" s="98">
        <v>143.33416803260263</v>
      </c>
      <c r="W139" s="98">
        <v>136.97843890232693</v>
      </c>
      <c r="X139" s="98">
        <v>129.81453991950556</v>
      </c>
      <c r="Y139" s="98">
        <v>130.81450424299334</v>
      </c>
      <c r="DA139" s="63" t="s">
        <v>1667</v>
      </c>
    </row>
    <row r="140" spans="1:105" ht="12" customHeight="1" x14ac:dyDescent="0.25">
      <c r="A140" s="109" t="s">
        <v>120</v>
      </c>
      <c r="B140" s="33">
        <v>53.00378463390355</v>
      </c>
      <c r="C140" s="33">
        <v>68.91983548479341</v>
      </c>
      <c r="D140" s="33">
        <v>100.24191377546987</v>
      </c>
      <c r="E140" s="33">
        <v>108.48976190872018</v>
      </c>
      <c r="F140" s="33">
        <v>141.80298475936445</v>
      </c>
      <c r="G140" s="33">
        <v>153.79339922035146</v>
      </c>
      <c r="H140" s="33">
        <v>219.1717442396033</v>
      </c>
      <c r="I140" s="33">
        <v>251.24829958263098</v>
      </c>
      <c r="J140" s="33">
        <v>221.98272620487401</v>
      </c>
      <c r="K140" s="33">
        <v>221.89093649343906</v>
      </c>
      <c r="L140" s="33">
        <v>208.52535914434591</v>
      </c>
      <c r="M140" s="33">
        <v>205.29695581141721</v>
      </c>
      <c r="N140" s="33">
        <v>171.98436651189007</v>
      </c>
      <c r="O140" s="33">
        <v>191.38962542158967</v>
      </c>
      <c r="P140" s="33">
        <v>161.34990856632015</v>
      </c>
      <c r="Q140" s="33">
        <v>178.07225124625691</v>
      </c>
      <c r="R140" s="33">
        <v>177.95842690187058</v>
      </c>
      <c r="S140" s="33">
        <v>220.52998938986954</v>
      </c>
      <c r="T140" s="33">
        <v>221.65737601576666</v>
      </c>
      <c r="U140" s="33">
        <v>225.51531560236126</v>
      </c>
      <c r="V140" s="33">
        <v>230.25080344549264</v>
      </c>
      <c r="W140" s="33">
        <v>211.28851323558376</v>
      </c>
      <c r="X140" s="33">
        <v>151.35512562456742</v>
      </c>
      <c r="Y140" s="33">
        <v>162.37827608045563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765.96347653220687</v>
      </c>
      <c r="C142" s="117">
        <f t="shared" si="25"/>
        <v>859.91546819649056</v>
      </c>
      <c r="D142" s="117">
        <f t="shared" si="25"/>
        <v>1428.282879839715</v>
      </c>
      <c r="E142" s="117">
        <f t="shared" si="25"/>
        <v>2284.1207922445601</v>
      </c>
      <c r="F142" s="117">
        <f t="shared" si="25"/>
        <v>1693.8987805578467</v>
      </c>
      <c r="G142" s="117">
        <f t="shared" si="25"/>
        <v>2747.6602249722441</v>
      </c>
      <c r="H142" s="117">
        <f t="shared" si="25"/>
        <v>3452.8035385304688</v>
      </c>
      <c r="I142" s="117">
        <f t="shared" si="25"/>
        <v>4719.9332244906491</v>
      </c>
      <c r="J142" s="117">
        <f t="shared" si="25"/>
        <v>5510.2618538283987</v>
      </c>
      <c r="K142" s="117">
        <f t="shared" si="25"/>
        <v>5369.2985101298236</v>
      </c>
      <c r="L142" s="117">
        <f t="shared" si="25"/>
        <v>5271.9647109366206</v>
      </c>
      <c r="M142" s="117">
        <f t="shared" si="25"/>
        <v>3795.8562694901871</v>
      </c>
      <c r="N142" s="117">
        <f t="shared" si="25"/>
        <v>5086.348579060641</v>
      </c>
      <c r="O142" s="117">
        <f t="shared" si="25"/>
        <v>5021.0368112953356</v>
      </c>
      <c r="P142" s="117">
        <f t="shared" si="25"/>
        <v>4419.1281062504841</v>
      </c>
      <c r="Q142" s="117">
        <f t="shared" si="25"/>
        <v>5020.3529998806016</v>
      </c>
      <c r="R142" s="117">
        <f t="shared" ref="R142:V142" si="26">R143+R146+R148+R161</f>
        <v>4893.0802908482001</v>
      </c>
      <c r="S142" s="117">
        <f t="shared" si="26"/>
        <v>5525.9892780119771</v>
      </c>
      <c r="T142" s="117">
        <f t="shared" si="26"/>
        <v>5249.5260827958427</v>
      </c>
      <c r="U142" s="117">
        <f t="shared" si="26"/>
        <v>5403.6743161947998</v>
      </c>
      <c r="V142" s="117">
        <f t="shared" si="26"/>
        <v>5253.9806244527808</v>
      </c>
      <c r="W142" s="117">
        <f t="shared" ref="W142:Y142" si="27">W143+W146+W148+W161</f>
        <v>5798.4541105118142</v>
      </c>
      <c r="X142" s="117">
        <f t="shared" si="27"/>
        <v>5355.2751203198422</v>
      </c>
      <c r="Y142" s="117">
        <f t="shared" si="27"/>
        <v>5281.3239679145117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543.71701503547115</v>
      </c>
      <c r="C143" s="122">
        <f t="shared" si="28"/>
        <v>593.88943124165576</v>
      </c>
      <c r="D143" s="122">
        <f t="shared" si="28"/>
        <v>1031.7785160005637</v>
      </c>
      <c r="E143" s="122">
        <f t="shared" si="28"/>
        <v>1756.0296483326747</v>
      </c>
      <c r="F143" s="122">
        <f t="shared" si="28"/>
        <v>1125.1487711118687</v>
      </c>
      <c r="G143" s="122">
        <f t="shared" si="28"/>
        <v>2071.4659613590966</v>
      </c>
      <c r="H143" s="122">
        <f t="shared" si="28"/>
        <v>2544.4207560260352</v>
      </c>
      <c r="I143" s="122">
        <f t="shared" si="28"/>
        <v>3671.1932607704757</v>
      </c>
      <c r="J143" s="122">
        <f t="shared" si="28"/>
        <v>4415.2640485626434</v>
      </c>
      <c r="K143" s="122">
        <f t="shared" si="28"/>
        <v>4275.9391716193095</v>
      </c>
      <c r="L143" s="122">
        <f t="shared" si="28"/>
        <v>4175.3718538599796</v>
      </c>
      <c r="M143" s="122">
        <f t="shared" si="28"/>
        <v>2640.0373527693882</v>
      </c>
      <c r="N143" s="122">
        <f t="shared" si="28"/>
        <v>3926.8173097167278</v>
      </c>
      <c r="O143" s="122">
        <f t="shared" si="28"/>
        <v>3972.23919825752</v>
      </c>
      <c r="P143" s="122">
        <f t="shared" si="28"/>
        <v>3402.3583390972426</v>
      </c>
      <c r="Q143" s="122">
        <f t="shared" si="28"/>
        <v>3901.6961853426865</v>
      </c>
      <c r="R143" s="122">
        <f t="shared" ref="R143:V143" si="29">SUM(R144:R145)</f>
        <v>3822.4180737262641</v>
      </c>
      <c r="S143" s="122">
        <f t="shared" si="29"/>
        <v>4272.0594345946156</v>
      </c>
      <c r="T143" s="122">
        <f t="shared" si="29"/>
        <v>4037.4172718819382</v>
      </c>
      <c r="U143" s="122">
        <f t="shared" si="29"/>
        <v>4116.5827835688551</v>
      </c>
      <c r="V143" s="122">
        <f t="shared" si="29"/>
        <v>4043.6228918907623</v>
      </c>
      <c r="W143" s="122">
        <f t="shared" ref="W143:Y143" si="30">SUM(W144:W145)</f>
        <v>4688.5199629364033</v>
      </c>
      <c r="X143" s="122">
        <f t="shared" si="30"/>
        <v>4335.133474064447</v>
      </c>
      <c r="Y143" s="122">
        <f t="shared" si="30"/>
        <v>4283.3000604873896</v>
      </c>
      <c r="DA143" s="130" t="s">
        <v>1815</v>
      </c>
    </row>
    <row r="144" spans="1:105" ht="12" customHeight="1" x14ac:dyDescent="0.25">
      <c r="A144" s="97" t="s">
        <v>199</v>
      </c>
      <c r="B144" s="98">
        <v>538.16186211926572</v>
      </c>
      <c r="C144" s="98">
        <v>587.98406380884057</v>
      </c>
      <c r="D144" s="98">
        <v>1021.6434242152939</v>
      </c>
      <c r="E144" s="98">
        <v>1740.4637223883249</v>
      </c>
      <c r="F144" s="98">
        <v>1114.5899804049541</v>
      </c>
      <c r="G144" s="98">
        <v>2052.2966090845207</v>
      </c>
      <c r="H144" s="98">
        <v>2521.5906079294068</v>
      </c>
      <c r="I144" s="98">
        <v>3639.3610865727437</v>
      </c>
      <c r="J144" s="98">
        <v>4378.7096472823823</v>
      </c>
      <c r="K144" s="98">
        <v>4241.1260520543292</v>
      </c>
      <c r="L144" s="98">
        <v>4140.3434048587187</v>
      </c>
      <c r="M144" s="98">
        <v>2617.849693564046</v>
      </c>
      <c r="N144" s="98">
        <v>3896.0938189363292</v>
      </c>
      <c r="O144" s="98">
        <v>3939.2363543135093</v>
      </c>
      <c r="P144" s="98">
        <v>3373.3541388517797</v>
      </c>
      <c r="Q144" s="98">
        <v>3871.7436751606665</v>
      </c>
      <c r="R144" s="98">
        <v>3793.1779478688463</v>
      </c>
      <c r="S144" s="98">
        <v>4239.635422086023</v>
      </c>
      <c r="T144" s="98">
        <v>4007.0863404453303</v>
      </c>
      <c r="U144" s="98">
        <v>4085.4670514000018</v>
      </c>
      <c r="V144" s="98">
        <v>4013.2107410300773</v>
      </c>
      <c r="W144" s="98">
        <v>4643.589916754986</v>
      </c>
      <c r="X144" s="98">
        <v>4292.0835010648225</v>
      </c>
      <c r="Y144" s="98">
        <v>4242.8090177722543</v>
      </c>
      <c r="DA144" s="63" t="s">
        <v>1816</v>
      </c>
    </row>
    <row r="145" spans="1:105" ht="12" customHeight="1" x14ac:dyDescent="0.25">
      <c r="A145" s="97" t="s">
        <v>53</v>
      </c>
      <c r="B145" s="98">
        <v>5.5551529162053823</v>
      </c>
      <c r="C145" s="98">
        <v>5.9053674328151775</v>
      </c>
      <c r="D145" s="98">
        <v>10.135091785269909</v>
      </c>
      <c r="E145" s="98">
        <v>15.565925944349816</v>
      </c>
      <c r="F145" s="98">
        <v>10.558790706914666</v>
      </c>
      <c r="G145" s="98">
        <v>19.169352274575918</v>
      </c>
      <c r="H145" s="98">
        <v>22.83014809662858</v>
      </c>
      <c r="I145" s="98">
        <v>31.832174197731995</v>
      </c>
      <c r="J145" s="98">
        <v>36.554401280261487</v>
      </c>
      <c r="K145" s="98">
        <v>34.813119564980383</v>
      </c>
      <c r="L145" s="98">
        <v>35.02844900126108</v>
      </c>
      <c r="M145" s="98">
        <v>22.187659205342122</v>
      </c>
      <c r="N145" s="98">
        <v>30.723490780398734</v>
      </c>
      <c r="O145" s="98">
        <v>33.002843944010699</v>
      </c>
      <c r="P145" s="98">
        <v>29.004200245463149</v>
      </c>
      <c r="Q145" s="98">
        <v>29.952510182020028</v>
      </c>
      <c r="R145" s="98">
        <v>29.240125857417603</v>
      </c>
      <c r="S145" s="98">
        <v>32.424012508592241</v>
      </c>
      <c r="T145" s="98">
        <v>30.330931436607884</v>
      </c>
      <c r="U145" s="98">
        <v>31.115732168853622</v>
      </c>
      <c r="V145" s="98">
        <v>30.4121508606849</v>
      </c>
      <c r="W145" s="98">
        <v>44.930046181416884</v>
      </c>
      <c r="X145" s="98">
        <v>43.049972999624472</v>
      </c>
      <c r="Y145" s="98">
        <v>40.491042715135272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6.7970196918025492</v>
      </c>
      <c r="C146" s="122">
        <f t="shared" si="31"/>
        <v>10.711426085719227</v>
      </c>
      <c r="D146" s="122">
        <f t="shared" si="31"/>
        <v>17.549811063074628</v>
      </c>
      <c r="E146" s="122">
        <f t="shared" si="31"/>
        <v>88.568123180527948</v>
      </c>
      <c r="F146" s="122">
        <f t="shared" si="31"/>
        <v>44.854592025255435</v>
      </c>
      <c r="G146" s="122">
        <f t="shared" si="31"/>
        <v>55.140746008873471</v>
      </c>
      <c r="H146" s="122">
        <f t="shared" si="31"/>
        <v>105.30836822109185</v>
      </c>
      <c r="I146" s="122">
        <f t="shared" si="31"/>
        <v>130.73112588355491</v>
      </c>
      <c r="J146" s="122">
        <f t="shared" si="31"/>
        <v>184.33025536860583</v>
      </c>
      <c r="K146" s="122">
        <f t="shared" si="31"/>
        <v>187.34548954370646</v>
      </c>
      <c r="L146" s="122">
        <f t="shared" si="31"/>
        <v>147.32044951118107</v>
      </c>
      <c r="M146" s="122">
        <f t="shared" si="31"/>
        <v>164.26505163792677</v>
      </c>
      <c r="N146" s="122">
        <f t="shared" si="31"/>
        <v>250.87472537942804</v>
      </c>
      <c r="O146" s="122">
        <f t="shared" si="31"/>
        <v>148.95490969061589</v>
      </c>
      <c r="P146" s="122">
        <f t="shared" si="31"/>
        <v>101.79158564048826</v>
      </c>
      <c r="Q146" s="122">
        <f t="shared" si="31"/>
        <v>212.45873773164877</v>
      </c>
      <c r="R146" s="122">
        <f t="shared" si="31"/>
        <v>157.29495404203843</v>
      </c>
      <c r="S146" s="122">
        <f t="shared" si="31"/>
        <v>259.52024777983081</v>
      </c>
      <c r="T146" s="122">
        <f t="shared" si="31"/>
        <v>218.58350544913131</v>
      </c>
      <c r="U146" s="122">
        <f t="shared" si="31"/>
        <v>285.32917900339567</v>
      </c>
      <c r="V146" s="122">
        <f t="shared" si="31"/>
        <v>229.52664380209433</v>
      </c>
      <c r="W146" s="122">
        <f t="shared" si="31"/>
        <v>219.91000167380719</v>
      </c>
      <c r="X146" s="122">
        <f t="shared" si="31"/>
        <v>319.59083967091686</v>
      </c>
      <c r="Y146" s="122">
        <f t="shared" si="31"/>
        <v>269.84361850246069</v>
      </c>
      <c r="DA146" s="130" t="s">
        <v>1818</v>
      </c>
    </row>
    <row r="147" spans="1:105" ht="12" customHeight="1" x14ac:dyDescent="0.25">
      <c r="A147" s="97" t="s">
        <v>53</v>
      </c>
      <c r="B147" s="98">
        <v>6.7970196918025492</v>
      </c>
      <c r="C147" s="98">
        <v>10.711426085719227</v>
      </c>
      <c r="D147" s="98">
        <v>17.549811063074628</v>
      </c>
      <c r="E147" s="98">
        <v>88.568123180527948</v>
      </c>
      <c r="F147" s="98">
        <v>44.854592025255435</v>
      </c>
      <c r="G147" s="98">
        <v>55.140746008873471</v>
      </c>
      <c r="H147" s="98">
        <v>105.30836822109185</v>
      </c>
      <c r="I147" s="98">
        <v>130.73112588355491</v>
      </c>
      <c r="J147" s="98">
        <v>184.33025536860583</v>
      </c>
      <c r="K147" s="98">
        <v>187.34548954370646</v>
      </c>
      <c r="L147" s="98">
        <v>147.32044951118107</v>
      </c>
      <c r="M147" s="98">
        <v>164.26505163792677</v>
      </c>
      <c r="N147" s="98">
        <v>250.87472537942804</v>
      </c>
      <c r="O147" s="98">
        <v>148.95490969061589</v>
      </c>
      <c r="P147" s="98">
        <v>101.79158564048826</v>
      </c>
      <c r="Q147" s="98">
        <v>212.45873773164877</v>
      </c>
      <c r="R147" s="98">
        <v>157.29495404203843</v>
      </c>
      <c r="S147" s="98">
        <v>259.52024777983081</v>
      </c>
      <c r="T147" s="98">
        <v>218.58350544913131</v>
      </c>
      <c r="U147" s="98">
        <v>285.32917900339567</v>
      </c>
      <c r="V147" s="98">
        <v>229.52664380209433</v>
      </c>
      <c r="W147" s="98">
        <v>219.91000167380719</v>
      </c>
      <c r="X147" s="98">
        <v>319.59083967091686</v>
      </c>
      <c r="Y147" s="98">
        <v>269.84361850246069</v>
      </c>
      <c r="DA147" s="63" t="s">
        <v>1819</v>
      </c>
    </row>
    <row r="148" spans="1:105" ht="12" customHeight="1" x14ac:dyDescent="0.25">
      <c r="A148" s="121" t="s">
        <v>55</v>
      </c>
      <c r="B148" s="122">
        <v>141.66283773416603</v>
      </c>
      <c r="C148" s="122">
        <v>165.24579902685397</v>
      </c>
      <c r="D148" s="122">
        <v>248.69143836147583</v>
      </c>
      <c r="E148" s="122">
        <v>291.62086890171832</v>
      </c>
      <c r="F148" s="122">
        <v>337.66960619078156</v>
      </c>
      <c r="G148" s="122">
        <v>414.67181440132669</v>
      </c>
      <c r="H148" s="122">
        <v>530.68493219642744</v>
      </c>
      <c r="I148" s="122">
        <v>606.83003080933338</v>
      </c>
      <c r="J148" s="122">
        <v>616.15500977702402</v>
      </c>
      <c r="K148" s="122">
        <v>613.03077484127641</v>
      </c>
      <c r="L148" s="122">
        <v>665.20488587943009</v>
      </c>
      <c r="M148" s="122">
        <v>716.03342213947735</v>
      </c>
      <c r="N148" s="122">
        <v>671.78881554671148</v>
      </c>
      <c r="O148" s="122">
        <v>644.39595538881156</v>
      </c>
      <c r="P148" s="122">
        <v>672.91764878070637</v>
      </c>
      <c r="Q148" s="122">
        <v>654.70502511759537</v>
      </c>
      <c r="R148" s="122">
        <v>659.10311197072531</v>
      </c>
      <c r="S148" s="122">
        <v>695.54612649993885</v>
      </c>
      <c r="T148" s="122">
        <v>691.41518922992668</v>
      </c>
      <c r="U148" s="122">
        <v>694.90427209174015</v>
      </c>
      <c r="V148" s="122">
        <v>668.84215468941932</v>
      </c>
      <c r="W148" s="122">
        <v>592.53507014064826</v>
      </c>
      <c r="X148" s="122">
        <v>458.70191199884783</v>
      </c>
      <c r="Y148" s="122">
        <v>474.97344126064814</v>
      </c>
      <c r="DA148" s="130" t="s">
        <v>1820</v>
      </c>
    </row>
    <row r="149" spans="1:105" ht="12" customHeight="1" x14ac:dyDescent="0.25">
      <c r="A149" s="97" t="s">
        <v>132</v>
      </c>
      <c r="B149" s="98">
        <v>24.042924072034573</v>
      </c>
      <c r="C149" s="98">
        <v>25.496116107349295</v>
      </c>
      <c r="D149" s="98">
        <v>46.359216384490232</v>
      </c>
      <c r="E149" s="98">
        <v>55.873788878352222</v>
      </c>
      <c r="F149" s="98">
        <v>63.098059492681358</v>
      </c>
      <c r="G149" s="98">
        <v>79.11941982735101</v>
      </c>
      <c r="H149" s="98">
        <v>103.54692215261221</v>
      </c>
      <c r="I149" s="98">
        <v>103.34350051404708</v>
      </c>
      <c r="J149" s="98">
        <v>112.70369382874146</v>
      </c>
      <c r="K149" s="98">
        <v>114.62654160663317</v>
      </c>
      <c r="L149" s="98">
        <v>129.56506372262467</v>
      </c>
      <c r="M149" s="98">
        <v>151.15280379331733</v>
      </c>
      <c r="N149" s="98">
        <v>152.73053407189477</v>
      </c>
      <c r="O149" s="98">
        <v>154.4668601908042</v>
      </c>
      <c r="P149" s="98">
        <v>166.0113544559124</v>
      </c>
      <c r="Q149" s="98">
        <v>161.00842941619371</v>
      </c>
      <c r="R149" s="98">
        <v>157.0040205037192</v>
      </c>
      <c r="S149" s="98">
        <v>175.25395648544696</v>
      </c>
      <c r="T149" s="98">
        <v>165.30689387272031</v>
      </c>
      <c r="U149" s="98">
        <v>168.68354471149235</v>
      </c>
      <c r="V149" s="98">
        <v>165.91339614321473</v>
      </c>
      <c r="W149" s="98">
        <v>186.2576906706515</v>
      </c>
      <c r="X149" s="98">
        <v>179.77300415935636</v>
      </c>
      <c r="Y149" s="98">
        <v>176.83748877755153</v>
      </c>
      <c r="DA149" s="63" t="s">
        <v>1821</v>
      </c>
    </row>
    <row r="150" spans="1:105" ht="12" customHeight="1" x14ac:dyDescent="0.25">
      <c r="A150" s="97" t="s">
        <v>131</v>
      </c>
      <c r="B150" s="98">
        <v>4.2115477792278103E-3</v>
      </c>
      <c r="C150" s="98">
        <v>4.3380601312553542E-3</v>
      </c>
      <c r="D150" s="98">
        <v>1.0457490823067206E-2</v>
      </c>
      <c r="E150" s="98">
        <v>1.4506166701343245E-2</v>
      </c>
      <c r="F150" s="98">
        <v>1.5502596161579892E-2</v>
      </c>
      <c r="G150" s="98">
        <v>3.0660559496246992E-2</v>
      </c>
      <c r="H150" s="98">
        <v>5.5354235806224818E-2</v>
      </c>
      <c r="I150" s="98">
        <v>8.0463390318225136E-2</v>
      </c>
      <c r="J150" s="98">
        <v>0.1208742497516366</v>
      </c>
      <c r="K150" s="98">
        <v>0.15215435065051197</v>
      </c>
      <c r="L150" s="98">
        <v>0.25837806783158868</v>
      </c>
      <c r="M150" s="98">
        <v>0.3203008683272523</v>
      </c>
      <c r="N150" s="98">
        <v>0.38279390291392396</v>
      </c>
      <c r="O150" s="98">
        <v>0.44658408927584203</v>
      </c>
      <c r="P150" s="98">
        <v>0.57334698181687516</v>
      </c>
      <c r="Q150" s="98">
        <v>0.57512393342881563</v>
      </c>
      <c r="R150" s="98">
        <v>0.57421138770549884</v>
      </c>
      <c r="S150" s="98">
        <v>0.73953177166595596</v>
      </c>
      <c r="T150" s="98">
        <v>0.68708398312382268</v>
      </c>
      <c r="U150" s="98">
        <v>0.74635071721564017</v>
      </c>
      <c r="V150" s="98">
        <v>0.75381138046269569</v>
      </c>
      <c r="W150" s="98">
        <v>1.6607198234597005</v>
      </c>
      <c r="X150" s="98">
        <v>3.5024891795531592</v>
      </c>
      <c r="Y150" s="98">
        <v>3.1520227778747647</v>
      </c>
      <c r="DA150" s="63" t="s">
        <v>1822</v>
      </c>
    </row>
    <row r="151" spans="1:105" ht="12" customHeight="1" x14ac:dyDescent="0.25">
      <c r="A151" s="100" t="s">
        <v>199</v>
      </c>
      <c r="B151" s="101">
        <v>7.7349567905100273E-4</v>
      </c>
      <c r="C151" s="101">
        <v>6.9184399087007852E-4</v>
      </c>
      <c r="D151" s="101">
        <v>1.9516513856016767E-3</v>
      </c>
      <c r="E151" s="101">
        <v>2.2640826847828478E-3</v>
      </c>
      <c r="F151" s="101">
        <v>2.9988698842234917E-3</v>
      </c>
      <c r="G151" s="101">
        <v>4.9570705640963617E-3</v>
      </c>
      <c r="H151" s="101">
        <v>8.753792440231065E-3</v>
      </c>
      <c r="I151" s="101">
        <v>1.1764090292474732E-2</v>
      </c>
      <c r="J151" s="101">
        <v>2.2327958121985965E-2</v>
      </c>
      <c r="K151" s="101">
        <v>2.2243017900823198E-2</v>
      </c>
      <c r="L151" s="101">
        <v>3.6096642347447916E-2</v>
      </c>
      <c r="M151" s="101">
        <v>5.5703296920730665E-2</v>
      </c>
      <c r="N151" s="101">
        <v>4.8389190118567176E-2</v>
      </c>
      <c r="O151" s="101">
        <v>5.3351903749207195E-2</v>
      </c>
      <c r="P151" s="101">
        <v>0.1157766693308533</v>
      </c>
      <c r="Q151" s="101">
        <v>7.5133457489730757E-2</v>
      </c>
      <c r="R151" s="101">
        <v>7.1305996624360005E-2</v>
      </c>
      <c r="S151" s="101">
        <v>0.10173448423051978</v>
      </c>
      <c r="T151" s="101">
        <v>8.5989733042133476E-2</v>
      </c>
      <c r="U151" s="101">
        <v>0.10987298083853574</v>
      </c>
      <c r="V151" s="101">
        <v>0.12157510444574542</v>
      </c>
      <c r="W151" s="101">
        <v>0.36075920882670071</v>
      </c>
      <c r="X151" s="101">
        <v>0.37530308912637389</v>
      </c>
      <c r="Y151" s="101">
        <v>0.6376270769629796</v>
      </c>
      <c r="DA151" s="131" t="s">
        <v>1823</v>
      </c>
    </row>
    <row r="152" spans="1:105" ht="12" customHeight="1" x14ac:dyDescent="0.25">
      <c r="A152" s="103" t="s">
        <v>52</v>
      </c>
      <c r="B152" s="104">
        <v>3.4380521001768079E-3</v>
      </c>
      <c r="C152" s="104">
        <v>3.6462161403852758E-3</v>
      </c>
      <c r="D152" s="104">
        <v>8.5058394374655302E-3</v>
      </c>
      <c r="E152" s="104">
        <v>1.2242084016560397E-2</v>
      </c>
      <c r="F152" s="104">
        <v>1.25037262773564E-2</v>
      </c>
      <c r="G152" s="104">
        <v>2.5703488932150631E-2</v>
      </c>
      <c r="H152" s="104">
        <v>4.6600443365993754E-2</v>
      </c>
      <c r="I152" s="104">
        <v>6.8699300025750407E-2</v>
      </c>
      <c r="J152" s="104">
        <v>9.8546291629650645E-2</v>
      </c>
      <c r="K152" s="104">
        <v>0.12991133274968877</v>
      </c>
      <c r="L152" s="104">
        <v>0.22228142548414079</v>
      </c>
      <c r="M152" s="104">
        <v>0.26459757140652163</v>
      </c>
      <c r="N152" s="104">
        <v>0.33440471279535677</v>
      </c>
      <c r="O152" s="104">
        <v>0.39323218552663486</v>
      </c>
      <c r="P152" s="104">
        <v>0.45757031248602181</v>
      </c>
      <c r="Q152" s="104">
        <v>0.49999047593908491</v>
      </c>
      <c r="R152" s="104">
        <v>0.50290539108113885</v>
      </c>
      <c r="S152" s="104">
        <v>0.63779728743543618</v>
      </c>
      <c r="T152" s="104">
        <v>0.60109425008168915</v>
      </c>
      <c r="U152" s="104">
        <v>0.63647773637710447</v>
      </c>
      <c r="V152" s="104">
        <v>0.63223627601695032</v>
      </c>
      <c r="W152" s="104">
        <v>1.2999606146329998</v>
      </c>
      <c r="X152" s="104">
        <v>3.1271860904267852</v>
      </c>
      <c r="Y152" s="104">
        <v>2.514395700911785</v>
      </c>
      <c r="DA152" s="132" t="s">
        <v>1824</v>
      </c>
    </row>
    <row r="153" spans="1:105" ht="12" customHeight="1" x14ac:dyDescent="0.25">
      <c r="A153" s="106" t="s">
        <v>124</v>
      </c>
      <c r="B153" s="101">
        <v>58.198532222015643</v>
      </c>
      <c r="C153" s="101">
        <v>66.50652008656489</v>
      </c>
      <c r="D153" s="101">
        <v>79.720019924498246</v>
      </c>
      <c r="E153" s="101">
        <v>91.152063768599774</v>
      </c>
      <c r="F153" s="101">
        <v>110.00658079795163</v>
      </c>
      <c r="G153" s="101">
        <v>109.62306160074985</v>
      </c>
      <c r="H153" s="101">
        <v>115.38912261083304</v>
      </c>
      <c r="I153" s="101">
        <v>106.26712188697267</v>
      </c>
      <c r="J153" s="101">
        <v>101.07030263892156</v>
      </c>
      <c r="K153" s="101">
        <v>102.08314321619527</v>
      </c>
      <c r="L153" s="101">
        <v>110.43694945026972</v>
      </c>
      <c r="M153" s="101">
        <v>123.32487901073866</v>
      </c>
      <c r="N153" s="101">
        <v>110.53843478377621</v>
      </c>
      <c r="O153" s="101">
        <v>100.68339077134874</v>
      </c>
      <c r="P153" s="101">
        <v>87.956800174205966</v>
      </c>
      <c r="Q153" s="101">
        <v>90.406548377160348</v>
      </c>
      <c r="R153" s="101">
        <v>96.516716903561701</v>
      </c>
      <c r="S153" s="101">
        <v>106.04449122311659</v>
      </c>
      <c r="T153" s="101">
        <v>112.15385160728127</v>
      </c>
      <c r="U153" s="101">
        <v>111.42145112306147</v>
      </c>
      <c r="V153" s="101">
        <v>109.44078662638333</v>
      </c>
      <c r="W153" s="101">
        <v>100.08798177334543</v>
      </c>
      <c r="X153" s="101">
        <v>89.582863766612775</v>
      </c>
      <c r="Y153" s="101">
        <v>89.835775492928249</v>
      </c>
      <c r="DA153" s="131" t="s">
        <v>1825</v>
      </c>
    </row>
    <row r="154" spans="1:105" ht="12" customHeight="1" x14ac:dyDescent="0.25">
      <c r="A154" s="107" t="s">
        <v>123</v>
      </c>
      <c r="B154" s="104">
        <v>1.0354454681365552E-2</v>
      </c>
      <c r="C154" s="104">
        <v>1.4237345892740363E-2</v>
      </c>
      <c r="D154" s="104">
        <v>1.752600091189559E-2</v>
      </c>
      <c r="E154" s="104">
        <v>2.4318462779136647E-2</v>
      </c>
      <c r="F154" s="104">
        <v>3.368782939806958E-2</v>
      </c>
      <c r="G154" s="104">
        <v>4.7547352694112928E-2</v>
      </c>
      <c r="H154" s="104">
        <v>6.0815952338826938E-2</v>
      </c>
      <c r="I154" s="104">
        <v>8.6794393263547723E-2</v>
      </c>
      <c r="J154" s="104">
        <v>0.1080689729678368</v>
      </c>
      <c r="K154" s="104">
        <v>0.1391341947234363</v>
      </c>
      <c r="L154" s="104">
        <v>0.22529792208940722</v>
      </c>
      <c r="M154" s="104">
        <v>0.27163247239951865</v>
      </c>
      <c r="N154" s="104">
        <v>0.27910861029872142</v>
      </c>
      <c r="O154" s="104">
        <v>0.29524845404199052</v>
      </c>
      <c r="P154" s="104">
        <v>0.2783360790976287</v>
      </c>
      <c r="Q154" s="104">
        <v>0.31936463409464566</v>
      </c>
      <c r="R154" s="104">
        <v>0.36834901920310592</v>
      </c>
      <c r="S154" s="104">
        <v>0.43800475951128792</v>
      </c>
      <c r="T154" s="104">
        <v>0.48360080875881029</v>
      </c>
      <c r="U154" s="104">
        <v>0.49747428988308606</v>
      </c>
      <c r="V154" s="104">
        <v>0.51660660410034387</v>
      </c>
      <c r="W154" s="104">
        <v>0.73012245026086453</v>
      </c>
      <c r="X154" s="104">
        <v>1.3700519431769147</v>
      </c>
      <c r="Y154" s="104">
        <v>1.2807577466459605</v>
      </c>
      <c r="DA154" s="132" t="s">
        <v>1826</v>
      </c>
    </row>
    <row r="155" spans="1:105" ht="12" customHeight="1" x14ac:dyDescent="0.25">
      <c r="A155" s="108" t="s">
        <v>50</v>
      </c>
      <c r="B155" s="98">
        <v>1.9017818183126403E-3</v>
      </c>
      <c r="C155" s="98">
        <v>2.2722572795960054E-3</v>
      </c>
      <c r="D155" s="98">
        <v>3.2695360032376519E-3</v>
      </c>
      <c r="E155" s="98">
        <v>3.794035292325889E-3</v>
      </c>
      <c r="F155" s="98">
        <v>6.5245756305627152E-3</v>
      </c>
      <c r="G155" s="98">
        <v>7.6955364789028854E-3</v>
      </c>
      <c r="H155" s="98">
        <v>9.6013990054816239E-3</v>
      </c>
      <c r="I155" s="98">
        <v>1.2673962352662143E-2</v>
      </c>
      <c r="J155" s="98">
        <v>1.9915656332717729E-2</v>
      </c>
      <c r="K155" s="98">
        <v>2.0342234456431178E-2</v>
      </c>
      <c r="L155" s="98">
        <v>3.1506033844005833E-2</v>
      </c>
      <c r="M155" s="98">
        <v>4.7311572371373227E-2</v>
      </c>
      <c r="N155" s="98">
        <v>3.5303332003936323E-2</v>
      </c>
      <c r="O155" s="98">
        <v>3.5310082252347337E-2</v>
      </c>
      <c r="P155" s="98">
        <v>5.5868661106713208E-2</v>
      </c>
      <c r="Q155" s="98">
        <v>4.1561538046917978E-2</v>
      </c>
      <c r="R155" s="98">
        <v>4.593995310906003E-2</v>
      </c>
      <c r="S155" s="98">
        <v>5.9876484759417696E-2</v>
      </c>
      <c r="T155" s="98">
        <v>6.0765314235646434E-2</v>
      </c>
      <c r="U155" s="98">
        <v>7.3307642888941246E-2</v>
      </c>
      <c r="V155" s="98">
        <v>8.370503952950592E-2</v>
      </c>
      <c r="W155" s="98">
        <v>0.15738230940085668</v>
      </c>
      <c r="X155" s="98">
        <v>0.14878460293058143</v>
      </c>
      <c r="Y155" s="98">
        <v>0.260075313429393</v>
      </c>
      <c r="DA155" s="63" t="s">
        <v>1827</v>
      </c>
    </row>
    <row r="156" spans="1:105" ht="12" customHeight="1" x14ac:dyDescent="0.25">
      <c r="A156" s="108" t="s">
        <v>52</v>
      </c>
      <c r="B156" s="98">
        <v>8.4526728630529117E-3</v>
      </c>
      <c r="C156" s="98">
        <v>1.1965088613144357E-2</v>
      </c>
      <c r="D156" s="98">
        <v>1.4256464908657939E-2</v>
      </c>
      <c r="E156" s="98">
        <v>2.0524427486810756E-2</v>
      </c>
      <c r="F156" s="98">
        <v>2.7163253767506862E-2</v>
      </c>
      <c r="G156" s="98">
        <v>3.9851816215210042E-2</v>
      </c>
      <c r="H156" s="98">
        <v>5.1214553333345313E-2</v>
      </c>
      <c r="I156" s="98">
        <v>7.4120430910885576E-2</v>
      </c>
      <c r="J156" s="98">
        <v>8.8153316635119064E-2</v>
      </c>
      <c r="K156" s="98">
        <v>0.11879196026700511</v>
      </c>
      <c r="L156" s="98">
        <v>0.19379188824540139</v>
      </c>
      <c r="M156" s="98">
        <v>0.22432090002814545</v>
      </c>
      <c r="N156" s="98">
        <v>0.2438052782947851</v>
      </c>
      <c r="O156" s="98">
        <v>0.25993837178964319</v>
      </c>
      <c r="P156" s="98">
        <v>0.22246741799091546</v>
      </c>
      <c r="Q156" s="98">
        <v>0.27780309604772768</v>
      </c>
      <c r="R156" s="98">
        <v>0.3224090660940459</v>
      </c>
      <c r="S156" s="98">
        <v>0.37812827475187022</v>
      </c>
      <c r="T156" s="98">
        <v>0.42283549452316382</v>
      </c>
      <c r="U156" s="98">
        <v>0.4241666469941448</v>
      </c>
      <c r="V156" s="98">
        <v>0.43290156457083795</v>
      </c>
      <c r="W156" s="98">
        <v>0.57274014086000791</v>
      </c>
      <c r="X156" s="98">
        <v>1.2212673402463332</v>
      </c>
      <c r="Y156" s="98">
        <v>1.0206824332165676</v>
      </c>
      <c r="DA156" s="63" t="s">
        <v>1828</v>
      </c>
    </row>
    <row r="157" spans="1:105" ht="12" customHeight="1" x14ac:dyDescent="0.25">
      <c r="A157" s="106" t="s">
        <v>122</v>
      </c>
      <c r="B157" s="101">
        <v>58.356694444002919</v>
      </c>
      <c r="C157" s="101">
        <v>71.690493516198472</v>
      </c>
      <c r="D157" s="101">
        <v>119.55344543052983</v>
      </c>
      <c r="E157" s="101">
        <v>140.53853426879067</v>
      </c>
      <c r="F157" s="101">
        <v>159.76572445682083</v>
      </c>
      <c r="G157" s="101">
        <v>214.74522803718011</v>
      </c>
      <c r="H157" s="101">
        <v>294.14853446835696</v>
      </c>
      <c r="I157" s="101">
        <v>362.97054182762707</v>
      </c>
      <c r="J157" s="101">
        <v>358.91070797123308</v>
      </c>
      <c r="K157" s="101">
        <v>345.28427172368941</v>
      </c>
      <c r="L157" s="101">
        <v>350.64038103086352</v>
      </c>
      <c r="M157" s="101">
        <v>361.66457510174718</v>
      </c>
      <c r="N157" s="101">
        <v>327.78454157421555</v>
      </c>
      <c r="O157" s="101">
        <v>301.07908918662559</v>
      </c>
      <c r="P157" s="101">
        <v>302.4169482665227</v>
      </c>
      <c r="Q157" s="101">
        <v>288.67334992566282</v>
      </c>
      <c r="R157" s="101">
        <v>284.97805722062327</v>
      </c>
      <c r="S157" s="101">
        <v>285.26746680873947</v>
      </c>
      <c r="T157" s="101">
        <v>283.29342401202126</v>
      </c>
      <c r="U157" s="101">
        <v>276.74586958393587</v>
      </c>
      <c r="V157" s="101">
        <v>251.64548238891064</v>
      </c>
      <c r="W157" s="101">
        <v>170.17372453182003</v>
      </c>
      <c r="X157" s="101">
        <v>86.271377443015794</v>
      </c>
      <c r="Y157" s="101">
        <v>72.797060193340414</v>
      </c>
      <c r="DA157" s="131" t="s">
        <v>1829</v>
      </c>
    </row>
    <row r="158" spans="1:105" ht="12" customHeight="1" x14ac:dyDescent="0.25">
      <c r="A158" s="107" t="s">
        <v>121</v>
      </c>
      <c r="B158" s="104">
        <v>1.0501209936523135</v>
      </c>
      <c r="C158" s="104">
        <v>1.5340939107173037</v>
      </c>
      <c r="D158" s="104">
        <v>3.0307731302225549</v>
      </c>
      <c r="E158" s="104">
        <v>4.0176573564951346</v>
      </c>
      <c r="F158" s="104">
        <v>4.7500510177681212</v>
      </c>
      <c r="G158" s="104">
        <v>11.105897023855334</v>
      </c>
      <c r="H158" s="104">
        <v>17.484182776480242</v>
      </c>
      <c r="I158" s="104">
        <v>34.081608797104721</v>
      </c>
      <c r="J158" s="104">
        <v>43.241362115408421</v>
      </c>
      <c r="K158" s="104">
        <v>50.745529749384652</v>
      </c>
      <c r="L158" s="104">
        <v>74.078815685751067</v>
      </c>
      <c r="M158" s="104">
        <v>79.299230892947477</v>
      </c>
      <c r="N158" s="104">
        <v>80.073402603612323</v>
      </c>
      <c r="O158" s="104">
        <v>87.424782696715155</v>
      </c>
      <c r="P158" s="104">
        <v>115.6808628231507</v>
      </c>
      <c r="Q158" s="104">
        <v>113.72220883105503</v>
      </c>
      <c r="R158" s="104">
        <v>119.66175693591249</v>
      </c>
      <c r="S158" s="104">
        <v>127.80267545145861</v>
      </c>
      <c r="T158" s="104">
        <v>129.49033494602128</v>
      </c>
      <c r="U158" s="104">
        <v>136.80958166615176</v>
      </c>
      <c r="V158" s="104">
        <v>140.57207154634753</v>
      </c>
      <c r="W158" s="104">
        <v>133.62483089111083</v>
      </c>
      <c r="X158" s="104">
        <v>98.202125507132834</v>
      </c>
      <c r="Y158" s="104">
        <v>131.0703362723072</v>
      </c>
      <c r="DA158" s="132" t="s">
        <v>1830</v>
      </c>
    </row>
    <row r="159" spans="1:105" ht="12" customHeight="1" x14ac:dyDescent="0.25">
      <c r="A159" s="108" t="s">
        <v>53</v>
      </c>
      <c r="B159" s="98">
        <v>0.19289748714689989</v>
      </c>
      <c r="C159" s="98">
        <v>0.24470567783104938</v>
      </c>
      <c r="D159" s="98">
        <v>0.56559033243009926</v>
      </c>
      <c r="E159" s="98">
        <v>0.62641926086586275</v>
      </c>
      <c r="F159" s="98">
        <v>0.91959338068730645</v>
      </c>
      <c r="G159" s="98">
        <v>1.7954974783059074</v>
      </c>
      <c r="H159" s="98">
        <v>2.7572783436833199</v>
      </c>
      <c r="I159" s="98">
        <v>4.9829560305390546</v>
      </c>
      <c r="J159" s="98">
        <v>8.0102696989655744</v>
      </c>
      <c r="K159" s="98">
        <v>7.4422235045674707</v>
      </c>
      <c r="L159" s="98">
        <v>10.3288379300397</v>
      </c>
      <c r="M159" s="98">
        <v>13.806829506512681</v>
      </c>
      <c r="N159" s="98">
        <v>10.069931399609391</v>
      </c>
      <c r="O159" s="98">
        <v>10.364972191278911</v>
      </c>
      <c r="P159" s="98">
        <v>23.415642673989289</v>
      </c>
      <c r="Q159" s="98">
        <v>14.851820281026253</v>
      </c>
      <c r="R159" s="98">
        <v>14.891021791238035</v>
      </c>
      <c r="S159" s="98">
        <v>17.458062511424789</v>
      </c>
      <c r="T159" s="98">
        <v>16.082200342642679</v>
      </c>
      <c r="U159" s="98">
        <v>20.305183587310921</v>
      </c>
      <c r="V159" s="98">
        <v>23.271884302994579</v>
      </c>
      <c r="W159" s="98">
        <v>26.66529243146449</v>
      </c>
      <c r="X159" s="98">
        <v>0.91352866531417176</v>
      </c>
      <c r="Y159" s="98">
        <v>22.801264545446582</v>
      </c>
      <c r="DA159" s="63" t="s">
        <v>1831</v>
      </c>
    </row>
    <row r="160" spans="1:105" ht="12" customHeight="1" x14ac:dyDescent="0.25">
      <c r="A160" s="108" t="s">
        <v>52</v>
      </c>
      <c r="B160" s="98">
        <v>0.85722350650541368</v>
      </c>
      <c r="C160" s="98">
        <v>1.2893882328862543</v>
      </c>
      <c r="D160" s="98">
        <v>2.4651827977924556</v>
      </c>
      <c r="E160" s="98">
        <v>3.391238095629272</v>
      </c>
      <c r="F160" s="98">
        <v>3.8304576370808148</v>
      </c>
      <c r="G160" s="98">
        <v>9.3103995455494264</v>
      </c>
      <c r="H160" s="98">
        <v>14.726904432796923</v>
      </c>
      <c r="I160" s="98">
        <v>29.098652766565664</v>
      </c>
      <c r="J160" s="98">
        <v>35.231092416442849</v>
      </c>
      <c r="K160" s="98">
        <v>43.303306244817179</v>
      </c>
      <c r="L160" s="98">
        <v>63.74997775571137</v>
      </c>
      <c r="M160" s="98">
        <v>65.492401386434793</v>
      </c>
      <c r="N160" s="98">
        <v>70.003471204002935</v>
      </c>
      <c r="O160" s="98">
        <v>77.059810505436246</v>
      </c>
      <c r="P160" s="98">
        <v>92.265220149161408</v>
      </c>
      <c r="Q160" s="98">
        <v>98.870388550028778</v>
      </c>
      <c r="R160" s="98">
        <v>104.77073514467446</v>
      </c>
      <c r="S160" s="98">
        <v>110.34461294003383</v>
      </c>
      <c r="T160" s="98">
        <v>113.40813460337858</v>
      </c>
      <c r="U160" s="98">
        <v>116.50439807884084</v>
      </c>
      <c r="V160" s="98">
        <v>117.30018724335295</v>
      </c>
      <c r="W160" s="98">
        <v>106.95953845964634</v>
      </c>
      <c r="X160" s="98">
        <v>97.288596841818659</v>
      </c>
      <c r="Y160" s="98">
        <v>108.26907172686063</v>
      </c>
      <c r="DA160" s="63" t="s">
        <v>1832</v>
      </c>
    </row>
    <row r="161" spans="1:105" ht="12" customHeight="1" x14ac:dyDescent="0.25">
      <c r="A161" s="121" t="s">
        <v>54</v>
      </c>
      <c r="B161" s="122">
        <v>73.786604070767154</v>
      </c>
      <c r="C161" s="122">
        <v>90.068811842261567</v>
      </c>
      <c r="D161" s="122">
        <v>130.26311441460081</v>
      </c>
      <c r="E161" s="122">
        <v>147.902151829639</v>
      </c>
      <c r="F161" s="122">
        <v>186.22581122994103</v>
      </c>
      <c r="G161" s="122">
        <v>206.38170320294759</v>
      </c>
      <c r="H161" s="122">
        <v>272.38948208691443</v>
      </c>
      <c r="I161" s="122">
        <v>311.17880702728553</v>
      </c>
      <c r="J161" s="122">
        <v>294.51254012012515</v>
      </c>
      <c r="K161" s="122">
        <v>292.98307412553174</v>
      </c>
      <c r="L161" s="122">
        <v>284.06752168602964</v>
      </c>
      <c r="M161" s="122">
        <v>275.52044294339487</v>
      </c>
      <c r="N161" s="122">
        <v>236.86772841777406</v>
      </c>
      <c r="O161" s="122">
        <v>255.4467479583885</v>
      </c>
      <c r="P161" s="122">
        <v>242.06053273204628</v>
      </c>
      <c r="Q161" s="122">
        <v>251.49305168867158</v>
      </c>
      <c r="R161" s="122">
        <v>254.26415110917225</v>
      </c>
      <c r="S161" s="122">
        <v>298.86346913759161</v>
      </c>
      <c r="T161" s="122">
        <v>302.11011623484552</v>
      </c>
      <c r="U161" s="122">
        <v>306.85808153080887</v>
      </c>
      <c r="V161" s="122">
        <v>311.98893407050514</v>
      </c>
      <c r="W161" s="122">
        <v>297.48907576095473</v>
      </c>
      <c r="X161" s="122">
        <v>241.84889458563026</v>
      </c>
      <c r="Y161" s="122">
        <v>253.20684766401251</v>
      </c>
      <c r="DA161" s="130" t="s">
        <v>1833</v>
      </c>
    </row>
    <row r="162" spans="1:105" ht="12" customHeight="1" x14ac:dyDescent="0.25">
      <c r="A162" s="97" t="s">
        <v>202</v>
      </c>
      <c r="B162" s="98">
        <v>5.9079591553670889</v>
      </c>
      <c r="C162" s="98">
        <v>7.0065002839902863</v>
      </c>
      <c r="D162" s="98">
        <v>9.8629632646677194</v>
      </c>
      <c r="E162" s="98">
        <v>10.058429798280686</v>
      </c>
      <c r="F162" s="98">
        <v>12.600861692572328</v>
      </c>
      <c r="G162" s="98">
        <v>15.895386289527902</v>
      </c>
      <c r="H162" s="98">
        <v>20.45885100294073</v>
      </c>
      <c r="I162" s="98">
        <v>27.981979742040913</v>
      </c>
      <c r="J162" s="98">
        <v>27.869514122540885</v>
      </c>
      <c r="K162" s="98">
        <v>29.834182277087756</v>
      </c>
      <c r="L162" s="98">
        <v>32.357677468732682</v>
      </c>
      <c r="M162" s="98">
        <v>25.861984589679174</v>
      </c>
      <c r="N162" s="98">
        <v>24.522357588697162</v>
      </c>
      <c r="O162" s="98">
        <v>27.727875130150629</v>
      </c>
      <c r="P162" s="98">
        <v>30.047349642302208</v>
      </c>
      <c r="Q162" s="98">
        <v>30.151900827362354</v>
      </c>
      <c r="R162" s="98">
        <v>29.103259088004048</v>
      </c>
      <c r="S162" s="98">
        <v>31.908505890267779</v>
      </c>
      <c r="T162" s="98">
        <v>29.498512806224529</v>
      </c>
      <c r="U162" s="98">
        <v>29.476867913042515</v>
      </c>
      <c r="V162" s="98">
        <v>28.379917166651207</v>
      </c>
      <c r="W162" s="98">
        <v>31.02885064624008</v>
      </c>
      <c r="X162" s="98">
        <v>29.286956013170641</v>
      </c>
      <c r="Y162" s="98">
        <v>28.452778790306443</v>
      </c>
      <c r="DA162" s="63" t="s">
        <v>1834</v>
      </c>
    </row>
    <row r="163" spans="1:105" ht="12" customHeight="1" x14ac:dyDescent="0.25">
      <c r="A163" s="97" t="s">
        <v>50</v>
      </c>
      <c r="B163" s="98">
        <v>27.490721522522481</v>
      </c>
      <c r="C163" s="98">
        <v>30.260368453264388</v>
      </c>
      <c r="D163" s="98">
        <v>43.168575162400323</v>
      </c>
      <c r="E163" s="98">
        <v>54.014127326916466</v>
      </c>
      <c r="F163" s="98">
        <v>63.819939124260216</v>
      </c>
      <c r="G163" s="98">
        <v>71.023435760611562</v>
      </c>
      <c r="H163" s="98">
        <v>81.242087980715169</v>
      </c>
      <c r="I163" s="98">
        <v>87.191566905039494</v>
      </c>
      <c r="J163" s="98">
        <v>93.35193555871885</v>
      </c>
      <c r="K163" s="98">
        <v>89.721239876867187</v>
      </c>
      <c r="L163" s="98">
        <v>88.456393798305442</v>
      </c>
      <c r="M163" s="98">
        <v>88.651555573521676</v>
      </c>
      <c r="N163" s="98">
        <v>77.150402031859798</v>
      </c>
      <c r="O163" s="98">
        <v>76.633180313162498</v>
      </c>
      <c r="P163" s="98">
        <v>83.933540383078451</v>
      </c>
      <c r="Q163" s="98">
        <v>79.091749155924163</v>
      </c>
      <c r="R163" s="98">
        <v>82.205574498509037</v>
      </c>
      <c r="S163" s="98">
        <v>88.045030335912884</v>
      </c>
      <c r="T163" s="98">
        <v>90.760682304073924</v>
      </c>
      <c r="U163" s="98">
        <v>89.932883707996666</v>
      </c>
      <c r="V163" s="98">
        <v>89.727767020158126</v>
      </c>
      <c r="W163" s="98">
        <v>85.869015037089184</v>
      </c>
      <c r="X163" s="98">
        <v>81.497251298549713</v>
      </c>
      <c r="Y163" s="98">
        <v>82.199793599968331</v>
      </c>
      <c r="DA163" s="63" t="s">
        <v>1835</v>
      </c>
    </row>
    <row r="164" spans="1:105" ht="12" customHeight="1" x14ac:dyDescent="0.25">
      <c r="A164" s="109" t="s">
        <v>120</v>
      </c>
      <c r="B164" s="33">
        <v>40.387923392877582</v>
      </c>
      <c r="C164" s="33">
        <v>52.801943105006899</v>
      </c>
      <c r="D164" s="33">
        <v>77.23157598753275</v>
      </c>
      <c r="E164" s="33">
        <v>83.829594704441845</v>
      </c>
      <c r="F164" s="33">
        <v>109.8050104131085</v>
      </c>
      <c r="G164" s="33">
        <v>119.46288115280812</v>
      </c>
      <c r="H164" s="33">
        <v>170.68854310325855</v>
      </c>
      <c r="I164" s="33">
        <v>196.00526038020516</v>
      </c>
      <c r="J164" s="33">
        <v>173.29109043886541</v>
      </c>
      <c r="K164" s="33">
        <v>173.42765197157678</v>
      </c>
      <c r="L164" s="33">
        <v>163.25345041899155</v>
      </c>
      <c r="M164" s="33">
        <v>161.00690278019403</v>
      </c>
      <c r="N164" s="33">
        <v>135.19496879721711</v>
      </c>
      <c r="O164" s="33">
        <v>151.08569251507538</v>
      </c>
      <c r="P164" s="33">
        <v>128.07964270666562</v>
      </c>
      <c r="Q164" s="33">
        <v>142.24940170538508</v>
      </c>
      <c r="R164" s="33">
        <v>142.95531752265916</v>
      </c>
      <c r="S164" s="33">
        <v>178.90993291141095</v>
      </c>
      <c r="T164" s="33">
        <v>181.85092112454709</v>
      </c>
      <c r="U164" s="33">
        <v>187.44832990976968</v>
      </c>
      <c r="V164" s="33">
        <v>193.88124988369583</v>
      </c>
      <c r="W164" s="33">
        <v>180.59121007762548</v>
      </c>
      <c r="X164" s="33">
        <v>131.06468727390993</v>
      </c>
      <c r="Y164" s="33">
        <v>142.55427527373774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0.48380439834393946</v>
      </c>
      <c r="C166" s="119">
        <f t="shared" si="32"/>
        <v>0.50892097326788155</v>
      </c>
      <c r="D166" s="119">
        <f t="shared" si="32"/>
        <v>0.53412634077802434</v>
      </c>
      <c r="E166" s="119">
        <f t="shared" si="32"/>
        <v>0.55485038088901162</v>
      </c>
      <c r="F166" s="119">
        <f t="shared" si="32"/>
        <v>0.57315168135185257</v>
      </c>
      <c r="G166" s="119">
        <f t="shared" si="32"/>
        <v>0.57972209738324076</v>
      </c>
      <c r="H166" s="119">
        <f t="shared" si="32"/>
        <v>0.60241717200615386</v>
      </c>
      <c r="I166" s="119">
        <f t="shared" si="32"/>
        <v>0.61217735182365196</v>
      </c>
      <c r="J166" s="119">
        <f t="shared" si="32"/>
        <v>0.61852130775667147</v>
      </c>
      <c r="K166" s="119">
        <f t="shared" si="32"/>
        <v>0.62476235533864966</v>
      </c>
      <c r="L166" s="119">
        <f t="shared" si="32"/>
        <v>0.62827843698856933</v>
      </c>
      <c r="M166" s="119">
        <f t="shared" si="32"/>
        <v>0.64765326556731506</v>
      </c>
      <c r="N166" s="119">
        <f t="shared" si="32"/>
        <v>0.65177581408733543</v>
      </c>
      <c r="O166" s="119">
        <f t="shared" si="32"/>
        <v>0.64959061547739683</v>
      </c>
      <c r="P166" s="119">
        <f t="shared" si="32"/>
        <v>0.65561797042978587</v>
      </c>
      <c r="Q166" s="119">
        <f t="shared" si="32"/>
        <v>0.67245329303987011</v>
      </c>
      <c r="R166" s="119">
        <f t="shared" ref="R166:V166" si="33">IF(R142=0,"",R142/R118)</f>
        <v>0.67640568076196572</v>
      </c>
      <c r="S166" s="119">
        <f t="shared" si="33"/>
        <v>0.6983720304084795</v>
      </c>
      <c r="T166" s="119">
        <f t="shared" si="33"/>
        <v>0.70981304523190536</v>
      </c>
      <c r="U166" s="119">
        <f t="shared" si="33"/>
        <v>0.73061915738220873</v>
      </c>
      <c r="V166" s="119">
        <f t="shared" si="33"/>
        <v>0.73841715681828002</v>
      </c>
      <c r="W166" s="119">
        <f t="shared" ref="W166:Y166" si="34">IF(W142=0,"",W142/W118)</f>
        <v>0.74827724943054097</v>
      </c>
      <c r="X166" s="119">
        <f t="shared" si="34"/>
        <v>0.77533514024533112</v>
      </c>
      <c r="Y166" s="119">
        <f t="shared" si="34"/>
        <v>0.7821918089519343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0.4443966158460872</v>
      </c>
      <c r="C167" s="124">
        <f t="shared" si="35"/>
        <v>0.46692560972923391</v>
      </c>
      <c r="D167" s="124">
        <f t="shared" si="35"/>
        <v>0.49974970894835941</v>
      </c>
      <c r="E167" s="124">
        <f t="shared" si="35"/>
        <v>0.5184864421350589</v>
      </c>
      <c r="F167" s="124">
        <f t="shared" si="35"/>
        <v>0.53047664536953432</v>
      </c>
      <c r="G167" s="124">
        <f t="shared" si="35"/>
        <v>0.55078138610843463</v>
      </c>
      <c r="H167" s="124">
        <f t="shared" si="35"/>
        <v>0.56878152300401796</v>
      </c>
      <c r="I167" s="124">
        <f t="shared" si="35"/>
        <v>0.58375708286956396</v>
      </c>
      <c r="J167" s="124">
        <f t="shared" si="35"/>
        <v>0.59003159585656195</v>
      </c>
      <c r="K167" s="124">
        <f t="shared" si="35"/>
        <v>0.59519233511532754</v>
      </c>
      <c r="L167" s="124">
        <f t="shared" si="35"/>
        <v>0.6014163430789875</v>
      </c>
      <c r="M167" s="124">
        <f t="shared" si="35"/>
        <v>0.60682093511809121</v>
      </c>
      <c r="N167" s="124">
        <f t="shared" si="35"/>
        <v>0.61360412943974907</v>
      </c>
      <c r="O167" s="124">
        <f t="shared" si="35"/>
        <v>0.62129287067469219</v>
      </c>
      <c r="P167" s="124">
        <f t="shared" si="35"/>
        <v>0.62846671318833902</v>
      </c>
      <c r="Q167" s="124">
        <f t="shared" si="35"/>
        <v>0.63526388449039328</v>
      </c>
      <c r="R167" s="124">
        <f t="shared" ref="R167:V167" si="36">IF(R143=0,"",R143/R119)</f>
        <v>0.64449637442973107</v>
      </c>
      <c r="S167" s="124">
        <f t="shared" si="36"/>
        <v>0.65805288900588399</v>
      </c>
      <c r="T167" s="124">
        <f t="shared" si="36"/>
        <v>0.67213078059372666</v>
      </c>
      <c r="U167" s="124">
        <f t="shared" si="36"/>
        <v>0.68617781599570471</v>
      </c>
      <c r="V167" s="124">
        <f t="shared" si="36"/>
        <v>0.69966580465908601</v>
      </c>
      <c r="W167" s="124">
        <f t="shared" ref="W167:Y167" si="37">IF(W143=0,"",W143/W119)</f>
        <v>0.71577810411038068</v>
      </c>
      <c r="X167" s="124">
        <f t="shared" si="37"/>
        <v>0.72999572931610213</v>
      </c>
      <c r="Y167" s="124">
        <f t="shared" si="37"/>
        <v>0.74191057912568348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0.44186244973332195</v>
      </c>
      <c r="C168" s="111">
        <f t="shared" si="38"/>
        <v>0.46443905557983189</v>
      </c>
      <c r="D168" s="111">
        <f t="shared" si="38"/>
        <v>0.49728186149671755</v>
      </c>
      <c r="E168" s="111">
        <f t="shared" si="38"/>
        <v>0.51626318517286196</v>
      </c>
      <c r="F168" s="111">
        <f t="shared" si="38"/>
        <v>0.52812758004432581</v>
      </c>
      <c r="G168" s="111">
        <f t="shared" si="38"/>
        <v>0.54848001919252609</v>
      </c>
      <c r="H168" s="111">
        <f t="shared" si="38"/>
        <v>0.56656952504141</v>
      </c>
      <c r="I168" s="111">
        <f t="shared" si="38"/>
        <v>0.58163949276326399</v>
      </c>
      <c r="J168" s="111">
        <f t="shared" si="38"/>
        <v>0.58801909837200883</v>
      </c>
      <c r="K168" s="111">
        <f t="shared" si="38"/>
        <v>0.59322115134048237</v>
      </c>
      <c r="L168" s="111">
        <f t="shared" si="38"/>
        <v>0.59939510614909686</v>
      </c>
      <c r="M168" s="111">
        <f t="shared" si="38"/>
        <v>0.60480548115262267</v>
      </c>
      <c r="N168" s="111">
        <f t="shared" si="38"/>
        <v>0.61174015215592026</v>
      </c>
      <c r="O168" s="111">
        <f t="shared" si="38"/>
        <v>0.61932786671847762</v>
      </c>
      <c r="P168" s="111">
        <f t="shared" si="38"/>
        <v>0.62646549774547367</v>
      </c>
      <c r="Q168" s="111">
        <f t="shared" si="38"/>
        <v>0.63347642645918212</v>
      </c>
      <c r="R168" s="111">
        <f t="shared" ref="R168:V168" si="39">IF(R144=0,"",R144/R120)</f>
        <v>0.642734998716191</v>
      </c>
      <c r="S168" s="111">
        <f t="shared" si="39"/>
        <v>0.65633646839472171</v>
      </c>
      <c r="T168" s="111">
        <f t="shared" si="39"/>
        <v>0.67046685077708668</v>
      </c>
      <c r="U168" s="111">
        <f t="shared" si="39"/>
        <v>0.68454167079307893</v>
      </c>
      <c r="V168" s="111">
        <f t="shared" si="39"/>
        <v>0.69807702636212365</v>
      </c>
      <c r="W168" s="111">
        <f t="shared" ref="W168:Y168" si="40">IF(W144=0,"",W144/W120)</f>
        <v>0.71381507719445314</v>
      </c>
      <c r="X168" s="111">
        <f t="shared" si="40"/>
        <v>0.72802411881856399</v>
      </c>
      <c r="Y168" s="111">
        <f t="shared" si="40"/>
        <v>0.74008769583249767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1.7961149824261566</v>
      </c>
      <c r="C170" s="124">
        <f t="shared" si="44"/>
        <v>1.9502752620800772</v>
      </c>
      <c r="D170" s="124">
        <f t="shared" si="44"/>
        <v>2.2112106741920061</v>
      </c>
      <c r="E170" s="124">
        <f t="shared" si="44"/>
        <v>2.3594692248849807</v>
      </c>
      <c r="F170" s="124">
        <f t="shared" si="44"/>
        <v>2.4342041274193207</v>
      </c>
      <c r="G170" s="124">
        <f t="shared" si="44"/>
        <v>2.5185289342333195</v>
      </c>
      <c r="H170" s="124">
        <f t="shared" si="44"/>
        <v>2.6290792552042306</v>
      </c>
      <c r="I170" s="124">
        <f t="shared" si="44"/>
        <v>2.7218814431011866</v>
      </c>
      <c r="J170" s="124">
        <f t="shared" si="44"/>
        <v>2.7868751524918092</v>
      </c>
      <c r="K170" s="124">
        <f t="shared" si="44"/>
        <v>2.826853233039011</v>
      </c>
      <c r="L170" s="124">
        <f t="shared" si="44"/>
        <v>2.8864166284355961</v>
      </c>
      <c r="M170" s="124">
        <f t="shared" si="44"/>
        <v>2.9629397300634994</v>
      </c>
      <c r="N170" s="124">
        <f t="shared" si="44"/>
        <v>3.0335673489041963</v>
      </c>
      <c r="O170" s="124">
        <f t="shared" si="44"/>
        <v>3.1685118364734155</v>
      </c>
      <c r="P170" s="124">
        <f t="shared" si="44"/>
        <v>3.3190870097771956</v>
      </c>
      <c r="Q170" s="124">
        <f t="shared" si="44"/>
        <v>3.5359256451584677</v>
      </c>
      <c r="R170" s="124">
        <f t="shared" ref="R170:V170" si="45">IF(R146=0,"",R146/R122)</f>
        <v>3.7119290439700103</v>
      </c>
      <c r="S170" s="124">
        <f t="shared" si="45"/>
        <v>3.8235991626951544</v>
      </c>
      <c r="T170" s="124">
        <f t="shared" si="45"/>
        <v>3.9039407532965713</v>
      </c>
      <c r="U170" s="124">
        <f t="shared" si="45"/>
        <v>3.9517868918722683</v>
      </c>
      <c r="V170" s="124">
        <f t="shared" si="45"/>
        <v>3.9803635841366911</v>
      </c>
      <c r="W170" s="124">
        <f t="shared" ref="W170:Y170" si="46">IF(W146=0,"",W146/W122)</f>
        <v>4.0043159144981537</v>
      </c>
      <c r="X170" s="124">
        <f t="shared" si="46"/>
        <v>4.0243867956915347</v>
      </c>
      <c r="Y170" s="124">
        <f t="shared" si="46"/>
        <v>4.0473456882911734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1.7961149824261566</v>
      </c>
      <c r="C171" s="111">
        <f t="shared" si="47"/>
        <v>1.9502752620800772</v>
      </c>
      <c r="D171" s="111">
        <f t="shared" si="47"/>
        <v>2.2112106741920061</v>
      </c>
      <c r="E171" s="111">
        <f t="shared" si="47"/>
        <v>2.3594692248849807</v>
      </c>
      <c r="F171" s="111">
        <f t="shared" si="47"/>
        <v>2.4342041274193207</v>
      </c>
      <c r="G171" s="111">
        <f t="shared" si="47"/>
        <v>2.5185289342333195</v>
      </c>
      <c r="H171" s="111">
        <f t="shared" si="47"/>
        <v>2.6290792552042306</v>
      </c>
      <c r="I171" s="111">
        <f t="shared" si="47"/>
        <v>2.7218814431011866</v>
      </c>
      <c r="J171" s="111">
        <f t="shared" si="47"/>
        <v>2.7868751524918092</v>
      </c>
      <c r="K171" s="111">
        <f t="shared" si="47"/>
        <v>2.826853233039011</v>
      </c>
      <c r="L171" s="111">
        <f t="shared" si="47"/>
        <v>2.8864166284355961</v>
      </c>
      <c r="M171" s="111">
        <f t="shared" si="47"/>
        <v>2.9629397300634994</v>
      </c>
      <c r="N171" s="111">
        <f t="shared" si="47"/>
        <v>3.0335673489041963</v>
      </c>
      <c r="O171" s="111">
        <f t="shared" si="47"/>
        <v>3.1685118364734155</v>
      </c>
      <c r="P171" s="111">
        <f t="shared" si="47"/>
        <v>3.3190870097771956</v>
      </c>
      <c r="Q171" s="111">
        <f t="shared" si="47"/>
        <v>3.5359256451584677</v>
      </c>
      <c r="R171" s="111">
        <f t="shared" ref="R171:V171" si="48">IF(R147=0,"",R147/R123)</f>
        <v>3.7119290439700103</v>
      </c>
      <c r="S171" s="111">
        <f t="shared" si="48"/>
        <v>3.8235991626951544</v>
      </c>
      <c r="T171" s="111">
        <f t="shared" si="48"/>
        <v>3.9039407532965713</v>
      </c>
      <c r="U171" s="111">
        <f t="shared" si="48"/>
        <v>3.9517868918722683</v>
      </c>
      <c r="V171" s="111">
        <f t="shared" si="48"/>
        <v>3.9803635841366911</v>
      </c>
      <c r="W171" s="111">
        <f t="shared" ref="W171:Y171" si="49">IF(W147=0,"",W147/W123)</f>
        <v>4.0043159144981537</v>
      </c>
      <c r="X171" s="111">
        <f t="shared" si="49"/>
        <v>4.0243867956915347</v>
      </c>
      <c r="Y171" s="111">
        <f t="shared" si="49"/>
        <v>4.0473456882911734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0.57050295612804824</v>
      </c>
      <c r="C172" s="124">
        <f t="shared" si="50"/>
        <v>0.58484315677799203</v>
      </c>
      <c r="D172" s="124">
        <f t="shared" si="50"/>
        <v>0.59921370389383988</v>
      </c>
      <c r="E172" s="124">
        <f t="shared" si="50"/>
        <v>0.60768440764220932</v>
      </c>
      <c r="F172" s="124">
        <f t="shared" si="50"/>
        <v>0.61355783008967679</v>
      </c>
      <c r="G172" s="124">
        <f t="shared" si="50"/>
        <v>0.62623008095781885</v>
      </c>
      <c r="H172" s="124">
        <f t="shared" si="50"/>
        <v>0.63620108785584417</v>
      </c>
      <c r="I172" s="124">
        <f t="shared" si="50"/>
        <v>0.64899418355405447</v>
      </c>
      <c r="J172" s="124">
        <f t="shared" si="50"/>
        <v>0.65478257418493013</v>
      </c>
      <c r="K172" s="124">
        <f t="shared" si="50"/>
        <v>0.66068751048539853</v>
      </c>
      <c r="L172" s="124">
        <f t="shared" si="50"/>
        <v>0.67000192142150294</v>
      </c>
      <c r="M172" s="124">
        <f t="shared" si="50"/>
        <v>0.67294089162833648</v>
      </c>
      <c r="N172" s="124">
        <f t="shared" si="50"/>
        <v>0.68222145716790217</v>
      </c>
      <c r="O172" s="124">
        <f t="shared" si="50"/>
        <v>0.69419155961821766</v>
      </c>
      <c r="P172" s="124">
        <f t="shared" si="50"/>
        <v>0.70855660779428142</v>
      </c>
      <c r="Q172" s="124">
        <f t="shared" si="50"/>
        <v>0.72072451896291168</v>
      </c>
      <c r="R172" s="124">
        <f t="shared" ref="R172:V172" si="51">IF(R148=0,"",R148/R124)</f>
        <v>0.73051753226898009</v>
      </c>
      <c r="S172" s="124">
        <f t="shared" si="51"/>
        <v>0.74166745142556545</v>
      </c>
      <c r="T172" s="124">
        <f t="shared" si="51"/>
        <v>0.75445509937420208</v>
      </c>
      <c r="U172" s="124">
        <f t="shared" si="51"/>
        <v>0.76709042228694591</v>
      </c>
      <c r="V172" s="124">
        <f t="shared" si="51"/>
        <v>0.78024342930380919</v>
      </c>
      <c r="W172" s="124">
        <f t="shared" ref="W172:Y172" si="52">IF(W148=0,"",W148/W124)</f>
        <v>0.7964730655428599</v>
      </c>
      <c r="X172" s="124">
        <f t="shared" si="52"/>
        <v>0.8203226389773759</v>
      </c>
      <c r="Y172" s="124">
        <f t="shared" si="52"/>
        <v>0.8311544728040956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0.46003380601545107</v>
      </c>
      <c r="C173" s="111">
        <f t="shared" si="53"/>
        <v>0.48563880628301664</v>
      </c>
      <c r="D173" s="111">
        <f t="shared" si="53"/>
        <v>0.52076440573675553</v>
      </c>
      <c r="E173" s="111">
        <f t="shared" si="53"/>
        <v>0.54278119592248764</v>
      </c>
      <c r="F173" s="111">
        <f t="shared" si="53"/>
        <v>0.56169726771832662</v>
      </c>
      <c r="G173" s="111">
        <f t="shared" si="53"/>
        <v>0.57894616518208941</v>
      </c>
      <c r="H173" s="111">
        <f t="shared" si="53"/>
        <v>0.59519712437639472</v>
      </c>
      <c r="I173" s="111">
        <f t="shared" si="53"/>
        <v>0.60751448275699682</v>
      </c>
      <c r="J173" s="111">
        <f t="shared" si="53"/>
        <v>0.62213544294435552</v>
      </c>
      <c r="K173" s="111">
        <f t="shared" si="53"/>
        <v>0.63288384967512001</v>
      </c>
      <c r="L173" s="111">
        <f t="shared" si="53"/>
        <v>0.64443900721534952</v>
      </c>
      <c r="M173" s="111">
        <f t="shared" si="53"/>
        <v>0.65756578387013276</v>
      </c>
      <c r="N173" s="111">
        <f t="shared" si="53"/>
        <v>0.67184404616359605</v>
      </c>
      <c r="O173" s="111">
        <f t="shared" si="53"/>
        <v>0.68451151671709254</v>
      </c>
      <c r="P173" s="111">
        <f t="shared" si="53"/>
        <v>0.69089190138497258</v>
      </c>
      <c r="Q173" s="111">
        <f t="shared" si="53"/>
        <v>0.69714249686353957</v>
      </c>
      <c r="R173" s="111">
        <f t="shared" ref="R173:V173" si="54">IF(R149=0,"",R149/R125)</f>
        <v>0.70445730310597032</v>
      </c>
      <c r="S173" s="111">
        <f t="shared" si="54"/>
        <v>0.71755157876167719</v>
      </c>
      <c r="T173" s="111">
        <f t="shared" si="54"/>
        <v>0.73253064896292119</v>
      </c>
      <c r="U173" s="111">
        <f t="shared" si="54"/>
        <v>0.7489237162540564</v>
      </c>
      <c r="V173" s="111">
        <f t="shared" si="54"/>
        <v>0.76637181779280716</v>
      </c>
      <c r="W173" s="111">
        <f t="shared" ref="W173:Y173" si="55">IF(W149=0,"",W149/W125)</f>
        <v>0.78905621249273794</v>
      </c>
      <c r="X173" s="111">
        <f t="shared" si="55"/>
        <v>0.80828107333185495</v>
      </c>
      <c r="Y173" s="111">
        <f t="shared" si="55"/>
        <v>0.82028036409590188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0.82265776268135082</v>
      </c>
      <c r="C174" s="111">
        <f t="shared" si="56"/>
        <v>0.85399472736553506</v>
      </c>
      <c r="D174" s="111">
        <f t="shared" si="56"/>
        <v>0.86141691451755464</v>
      </c>
      <c r="E174" s="111">
        <f t="shared" si="56"/>
        <v>0.89146658979394544</v>
      </c>
      <c r="F174" s="111">
        <f t="shared" si="56"/>
        <v>0.87421844016881278</v>
      </c>
      <c r="G174" s="111">
        <f t="shared" si="56"/>
        <v>0.90453690824543775</v>
      </c>
      <c r="H174" s="111">
        <f t="shared" si="56"/>
        <v>0.91337590779844902</v>
      </c>
      <c r="I174" s="111">
        <f t="shared" si="56"/>
        <v>0.9245546430133168</v>
      </c>
      <c r="J174" s="111">
        <f t="shared" si="56"/>
        <v>0.91181077315538472</v>
      </c>
      <c r="K174" s="111">
        <f t="shared" si="56"/>
        <v>0.93173145661875723</v>
      </c>
      <c r="L174" s="111">
        <f t="shared" si="56"/>
        <v>0.93881183932658407</v>
      </c>
      <c r="M174" s="111">
        <f t="shared" si="56"/>
        <v>0.9267672397244332</v>
      </c>
      <c r="N174" s="111">
        <f t="shared" si="56"/>
        <v>0.94811725255528978</v>
      </c>
      <c r="O174" s="111">
        <f t="shared" si="56"/>
        <v>0.95277527167446785</v>
      </c>
      <c r="P174" s="111">
        <f t="shared" si="56"/>
        <v>0.92579335728172174</v>
      </c>
      <c r="Q174" s="111">
        <f t="shared" si="56"/>
        <v>0.95161421350579134</v>
      </c>
      <c r="R174" s="111">
        <f t="shared" ref="R174:V174" si="57">IF(R150=0,"",R150/R126)</f>
        <v>0.95484022586649731</v>
      </c>
      <c r="S174" s="111">
        <f t="shared" si="57"/>
        <v>0.95334270603915472</v>
      </c>
      <c r="T174" s="111">
        <f t="shared" si="57"/>
        <v>0.95865366208084535</v>
      </c>
      <c r="U174" s="111">
        <f t="shared" si="57"/>
        <v>0.95486696794771353</v>
      </c>
      <c r="V174" s="111">
        <f t="shared" si="57"/>
        <v>0.95421666726299115</v>
      </c>
      <c r="W174" s="111">
        <f t="shared" ref="W174:Y174" si="58">IF(W150=0,"",W150/W126)</f>
        <v>0.95213025890301917</v>
      </c>
      <c r="X174" s="111">
        <f t="shared" si="58"/>
        <v>0.97906484066174682</v>
      </c>
      <c r="Y174" s="111">
        <f t="shared" si="58"/>
        <v>0.96178560582387884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0.46003380601545107</v>
      </c>
      <c r="C175" s="112">
        <f t="shared" si="59"/>
        <v>0.48262205628280447</v>
      </c>
      <c r="D175" s="112">
        <f t="shared" si="59"/>
        <v>0.53704844762649573</v>
      </c>
      <c r="E175" s="112">
        <f t="shared" si="59"/>
        <v>0.56178406007849679</v>
      </c>
      <c r="F175" s="112">
        <f t="shared" si="59"/>
        <v>0.57346721483964902</v>
      </c>
      <c r="G175" s="112">
        <f t="shared" si="59"/>
        <v>0.60504266806414841</v>
      </c>
      <c r="H175" s="112">
        <f t="shared" si="59"/>
        <v>0.62511196989045004</v>
      </c>
      <c r="I175" s="112">
        <f t="shared" si="59"/>
        <v>0.64179256603035206</v>
      </c>
      <c r="J175" s="112">
        <f t="shared" si="59"/>
        <v>0.65634234464771501</v>
      </c>
      <c r="K175" s="112">
        <f t="shared" si="59"/>
        <v>0.6661289051511402</v>
      </c>
      <c r="L175" s="112">
        <f t="shared" si="59"/>
        <v>0.68188266763515926</v>
      </c>
      <c r="M175" s="112">
        <f t="shared" si="59"/>
        <v>0.68758180375998557</v>
      </c>
      <c r="N175" s="112">
        <f t="shared" si="59"/>
        <v>0.69789026724372427</v>
      </c>
      <c r="O175" s="112">
        <f t="shared" si="59"/>
        <v>0.70676903462523732</v>
      </c>
      <c r="P175" s="112">
        <f t="shared" si="59"/>
        <v>0.71585020084338569</v>
      </c>
      <c r="Q175" s="112">
        <f t="shared" si="59"/>
        <v>0.71983312833675595</v>
      </c>
      <c r="R175" s="112">
        <f t="shared" ref="R175:V175" si="60">IF(R151=0,"",R151/R127)</f>
        <v>0.72418571520526109</v>
      </c>
      <c r="S175" s="112">
        <f t="shared" si="60"/>
        <v>0.73759276904447402</v>
      </c>
      <c r="T175" s="112">
        <f t="shared" si="60"/>
        <v>0.74370539249934653</v>
      </c>
      <c r="U175" s="112">
        <f t="shared" si="60"/>
        <v>0.75696048193688914</v>
      </c>
      <c r="V175" s="112">
        <f t="shared" si="60"/>
        <v>0.77071637878260313</v>
      </c>
      <c r="W175" s="112">
        <f t="shared" ref="W175:Y175" si="61">IF(W151=0,"",W151/W127)</f>
        <v>0.81205558916932619</v>
      </c>
      <c r="X175" s="112">
        <f t="shared" si="61"/>
        <v>0.83364347679348327</v>
      </c>
      <c r="Y175" s="112">
        <f t="shared" si="61"/>
        <v>0.83583143483866318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0.56410008667746692</v>
      </c>
      <c r="C177" s="112">
        <f t="shared" si="65"/>
        <v>0.56936419362505775</v>
      </c>
      <c r="D177" s="112">
        <f t="shared" si="65"/>
        <v>0.5751673801161945</v>
      </c>
      <c r="E177" s="112">
        <f t="shared" si="65"/>
        <v>0.57966688194281901</v>
      </c>
      <c r="F177" s="112">
        <f t="shared" si="65"/>
        <v>0.58304501329676606</v>
      </c>
      <c r="G177" s="112">
        <f t="shared" si="65"/>
        <v>0.58673202603188546</v>
      </c>
      <c r="H177" s="112">
        <f t="shared" si="65"/>
        <v>0.59044502932764831</v>
      </c>
      <c r="I177" s="112">
        <f t="shared" si="65"/>
        <v>0.5924835925671923</v>
      </c>
      <c r="J177" s="112">
        <f t="shared" si="65"/>
        <v>0.59407699633873168</v>
      </c>
      <c r="K177" s="112">
        <f t="shared" si="65"/>
        <v>0.59695071710110315</v>
      </c>
      <c r="L177" s="112">
        <f t="shared" si="65"/>
        <v>0.6005442422072349</v>
      </c>
      <c r="M177" s="112">
        <f t="shared" si="65"/>
        <v>0.60496029314208943</v>
      </c>
      <c r="N177" s="112">
        <f t="shared" si="65"/>
        <v>0.61015498922443301</v>
      </c>
      <c r="O177" s="112">
        <f t="shared" si="65"/>
        <v>0.61798309703471022</v>
      </c>
      <c r="P177" s="112">
        <f t="shared" si="65"/>
        <v>0.62841601748902653</v>
      </c>
      <c r="Q177" s="112">
        <f t="shared" si="65"/>
        <v>0.6438918848238504</v>
      </c>
      <c r="R177" s="112">
        <f t="shared" ref="R177:V177" si="66">IF(R153=0,"",R153/R129)</f>
        <v>0.66382009004679521</v>
      </c>
      <c r="S177" s="112">
        <f t="shared" si="66"/>
        <v>0.68739756729596979</v>
      </c>
      <c r="T177" s="112">
        <f t="shared" si="66"/>
        <v>0.70845983172059923</v>
      </c>
      <c r="U177" s="112">
        <f t="shared" si="66"/>
        <v>0.72546873378922039</v>
      </c>
      <c r="V177" s="112">
        <f t="shared" si="66"/>
        <v>0.73900468681921661</v>
      </c>
      <c r="W177" s="112">
        <f t="shared" ref="W177:Y177" si="67">IF(W153=0,"",W153/W129)</f>
        <v>0.7498958006603671</v>
      </c>
      <c r="X177" s="112">
        <f t="shared" si="67"/>
        <v>0.75936165628440666</v>
      </c>
      <c r="Y177" s="112">
        <f t="shared" si="67"/>
        <v>0.76788951728582466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0.87571295809376171</v>
      </c>
      <c r="C178" s="113">
        <f t="shared" si="68"/>
        <v>0.89335343887973118</v>
      </c>
      <c r="D178" s="113">
        <f t="shared" si="68"/>
        <v>0.8798120803612427</v>
      </c>
      <c r="E178" s="113">
        <f t="shared" si="68"/>
        <v>0.89944125429134425</v>
      </c>
      <c r="F178" s="113">
        <f t="shared" si="68"/>
        <v>0.8795474494608545</v>
      </c>
      <c r="G178" s="113">
        <f t="shared" si="68"/>
        <v>0.89885550493118715</v>
      </c>
      <c r="H178" s="113">
        <f t="shared" si="68"/>
        <v>0.90208475438771196</v>
      </c>
      <c r="I178" s="113">
        <f t="shared" si="68"/>
        <v>0.90979309466487646</v>
      </c>
      <c r="J178" s="113">
        <f t="shared" si="68"/>
        <v>0.88967405281971457</v>
      </c>
      <c r="K178" s="113">
        <f t="shared" si="68"/>
        <v>0.91132177316197616</v>
      </c>
      <c r="L178" s="113">
        <f t="shared" si="68"/>
        <v>0.91623535753043039</v>
      </c>
      <c r="M178" s="113">
        <f t="shared" si="68"/>
        <v>0.89873401841394174</v>
      </c>
      <c r="N178" s="113">
        <f t="shared" si="68"/>
        <v>0.92590279001727915</v>
      </c>
      <c r="O178" s="113">
        <f t="shared" si="68"/>
        <v>0.93215052129335885</v>
      </c>
      <c r="P178" s="113">
        <f t="shared" si="68"/>
        <v>0.89515517365592923</v>
      </c>
      <c r="Q178" s="113">
        <f t="shared" si="68"/>
        <v>0.93489257091345312</v>
      </c>
      <c r="R178" s="113">
        <f t="shared" ref="R178:V178" si="69">IF(R154=0,"",R154/R130)</f>
        <v>0.94258506255730778</v>
      </c>
      <c r="S178" s="113">
        <f t="shared" si="69"/>
        <v>0.94326341344481601</v>
      </c>
      <c r="T178" s="113">
        <f t="shared" si="69"/>
        <v>0.95211554796350828</v>
      </c>
      <c r="U178" s="113">
        <f t="shared" si="69"/>
        <v>0.94752512517248111</v>
      </c>
      <c r="V178" s="113">
        <f t="shared" si="69"/>
        <v>0.94635045643245941</v>
      </c>
      <c r="W178" s="113">
        <f t="shared" ref="W178:Y178" si="70">IF(W154=0,"",W154/W130)</f>
        <v>0.93634553021749467</v>
      </c>
      <c r="X178" s="113">
        <f t="shared" si="70"/>
        <v>0.96928578834057644</v>
      </c>
      <c r="Y178" s="113">
        <f t="shared" si="70"/>
        <v>0.94479932031736613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0.56410008667746692</v>
      </c>
      <c r="C179" s="111">
        <f t="shared" si="71"/>
        <v>0.57208605656067979</v>
      </c>
      <c r="D179" s="111">
        <f t="shared" si="71"/>
        <v>0.57727925907993782</v>
      </c>
      <c r="E179" s="111">
        <f t="shared" si="71"/>
        <v>0.58254409919062633</v>
      </c>
      <c r="F179" s="111">
        <f t="shared" si="71"/>
        <v>0.58579063675440901</v>
      </c>
      <c r="G179" s="111">
        <f t="shared" si="71"/>
        <v>0.58988416032987012</v>
      </c>
      <c r="H179" s="111">
        <f t="shared" si="71"/>
        <v>0.5925852180016784</v>
      </c>
      <c r="I179" s="111">
        <f t="shared" si="71"/>
        <v>0.59558893629521448</v>
      </c>
      <c r="J179" s="111">
        <f t="shared" si="71"/>
        <v>0.59776291491047673</v>
      </c>
      <c r="K179" s="111">
        <f t="shared" si="71"/>
        <v>0.60040238575189131</v>
      </c>
      <c r="L179" s="111">
        <f t="shared" si="71"/>
        <v>0.60468332409293846</v>
      </c>
      <c r="M179" s="111">
        <f t="shared" si="71"/>
        <v>0.60719616414065236</v>
      </c>
      <c r="N179" s="111">
        <f t="shared" si="71"/>
        <v>0.61248448658225696</v>
      </c>
      <c r="O179" s="111">
        <f t="shared" si="71"/>
        <v>0.62164914906558932</v>
      </c>
      <c r="P179" s="111">
        <f t="shared" si="71"/>
        <v>0.63150761796573429</v>
      </c>
      <c r="Q179" s="111">
        <f t="shared" si="71"/>
        <v>0.65140814628136978</v>
      </c>
      <c r="R179" s="111">
        <f t="shared" ref="R179:V179" si="72">IF(R155=0,"",R155/R131)</f>
        <v>0.6718635915380875</v>
      </c>
      <c r="S179" s="111">
        <f t="shared" si="72"/>
        <v>0.69444440948811637</v>
      </c>
      <c r="T179" s="111">
        <f t="shared" si="72"/>
        <v>0.71415593240351538</v>
      </c>
      <c r="U179" s="111">
        <f t="shared" si="72"/>
        <v>0.72683827313325189</v>
      </c>
      <c r="V179" s="111">
        <f t="shared" si="72"/>
        <v>0.74080514641041961</v>
      </c>
      <c r="W179" s="111">
        <f t="shared" ref="W179:Y179" si="73">IF(W155=0,"",W155/W131)</f>
        <v>0.76023725576966483</v>
      </c>
      <c r="X179" s="111">
        <f t="shared" si="73"/>
        <v>0.77412117598791053</v>
      </c>
      <c r="Y179" s="111">
        <f t="shared" si="73"/>
        <v>0.77656527067000591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0.63638053770781355</v>
      </c>
      <c r="C181" s="112">
        <f t="shared" si="77"/>
        <v>0.64268329212575226</v>
      </c>
      <c r="D181" s="112">
        <f t="shared" si="77"/>
        <v>0.64960629762007194</v>
      </c>
      <c r="E181" s="112">
        <f t="shared" si="77"/>
        <v>0.65273193312942523</v>
      </c>
      <c r="F181" s="112">
        <f t="shared" si="77"/>
        <v>0.65464938131896189</v>
      </c>
      <c r="G181" s="112">
        <f t="shared" si="77"/>
        <v>0.65761092136589883</v>
      </c>
      <c r="H181" s="112">
        <f t="shared" si="77"/>
        <v>0.65993840543743021</v>
      </c>
      <c r="I181" s="112">
        <f t="shared" si="77"/>
        <v>0.66143348979476546</v>
      </c>
      <c r="J181" s="112">
        <f t="shared" si="77"/>
        <v>0.66199654833971233</v>
      </c>
      <c r="K181" s="112">
        <f t="shared" si="77"/>
        <v>0.66283050599428706</v>
      </c>
      <c r="L181" s="112">
        <f t="shared" si="77"/>
        <v>0.66393424998315476</v>
      </c>
      <c r="M181" s="112">
        <f t="shared" si="77"/>
        <v>0.66546370695966206</v>
      </c>
      <c r="N181" s="112">
        <f t="shared" si="77"/>
        <v>0.6683079873319554</v>
      </c>
      <c r="O181" s="112">
        <f t="shared" si="77"/>
        <v>0.67430340770150399</v>
      </c>
      <c r="P181" s="112">
        <f t="shared" si="77"/>
        <v>0.68390017189237606</v>
      </c>
      <c r="Q181" s="112">
        <f t="shared" si="77"/>
        <v>0.6941715081179044</v>
      </c>
      <c r="R181" s="112">
        <f t="shared" ref="R181:V181" si="78">IF(R157=0,"",R157/R133)</f>
        <v>0.70014335219123447</v>
      </c>
      <c r="S181" s="112">
        <f t="shared" si="78"/>
        <v>0.70750429058581743</v>
      </c>
      <c r="T181" s="112">
        <f t="shared" si="78"/>
        <v>0.71624665409263921</v>
      </c>
      <c r="U181" s="112">
        <f t="shared" si="78"/>
        <v>0.72560062656100166</v>
      </c>
      <c r="V181" s="112">
        <f t="shared" si="78"/>
        <v>0.73472777624945285</v>
      </c>
      <c r="W181" s="112">
        <f t="shared" ref="W181:Y181" si="79">IF(W157=0,"",W157/W133)</f>
        <v>0.74146621304555449</v>
      </c>
      <c r="X181" s="112">
        <f t="shared" si="79"/>
        <v>0.74815419924020587</v>
      </c>
      <c r="Y181" s="112">
        <f t="shared" si="79"/>
        <v>0.75327811998100203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0.90501139537147512</v>
      </c>
      <c r="C182" s="113">
        <f t="shared" si="80"/>
        <v>0.91921676473222003</v>
      </c>
      <c r="D182" s="113">
        <f t="shared" si="80"/>
        <v>0.90930332064863373</v>
      </c>
      <c r="E182" s="113">
        <f t="shared" si="80"/>
        <v>0.92395425644291673</v>
      </c>
      <c r="F182" s="113">
        <f t="shared" si="80"/>
        <v>0.90781212834399461</v>
      </c>
      <c r="G182" s="113">
        <f t="shared" si="80"/>
        <v>0.92291714797765345</v>
      </c>
      <c r="H182" s="113">
        <f t="shared" si="80"/>
        <v>0.92513120991209574</v>
      </c>
      <c r="I182" s="113">
        <f t="shared" si="80"/>
        <v>0.93072940134119864</v>
      </c>
      <c r="J182" s="113">
        <f t="shared" si="80"/>
        <v>0.91413938380143356</v>
      </c>
      <c r="K182" s="113">
        <f t="shared" si="80"/>
        <v>0.93106648991894703</v>
      </c>
      <c r="L182" s="113">
        <f t="shared" si="80"/>
        <v>0.93476870307772242</v>
      </c>
      <c r="M182" s="113">
        <f t="shared" si="80"/>
        <v>0.92007923450638274</v>
      </c>
      <c r="N182" s="113">
        <f t="shared" si="80"/>
        <v>0.94161344050910978</v>
      </c>
      <c r="O182" s="113">
        <f t="shared" si="80"/>
        <v>0.94619337422932737</v>
      </c>
      <c r="P182" s="113">
        <f t="shared" si="80"/>
        <v>0.91573452775811792</v>
      </c>
      <c r="Q182" s="113">
        <f t="shared" si="80"/>
        <v>0.94580801972391004</v>
      </c>
      <c r="R182" s="113">
        <f t="shared" ref="R182:V182" si="81">IF(R158=0,"",R158/R134)</f>
        <v>0.95005219127663998</v>
      </c>
      <c r="S182" s="113">
        <f t="shared" si="81"/>
        <v>0.94764723178166732</v>
      </c>
      <c r="T182" s="113">
        <f t="shared" si="81"/>
        <v>0.95408889944308983</v>
      </c>
      <c r="U182" s="113">
        <f t="shared" si="81"/>
        <v>0.9476515586508103</v>
      </c>
      <c r="V182" s="113">
        <f t="shared" si="81"/>
        <v>0.94470032725461772</v>
      </c>
      <c r="W182" s="113">
        <f t="shared" ref="W182:Y182" si="82">IF(W158=0,"",W158/W134)</f>
        <v>0.93841272280192856</v>
      </c>
      <c r="X182" s="113">
        <f t="shared" si="82"/>
        <v>0.99713612777198302</v>
      </c>
      <c r="Y182" s="113">
        <f t="shared" si="82"/>
        <v>0.95242951949000276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0.63638053770781355</v>
      </c>
      <c r="C183" s="111">
        <f t="shared" si="83"/>
        <v>0.6447666289314441</v>
      </c>
      <c r="D183" s="111">
        <f t="shared" si="83"/>
        <v>0.651685205043117</v>
      </c>
      <c r="E183" s="111">
        <f t="shared" si="83"/>
        <v>0.65450321153970281</v>
      </c>
      <c r="F183" s="111">
        <f t="shared" si="83"/>
        <v>0.65593471194830577</v>
      </c>
      <c r="G183" s="111">
        <f t="shared" si="83"/>
        <v>0.65936472927497669</v>
      </c>
      <c r="H183" s="111">
        <f t="shared" si="83"/>
        <v>0.660863787551634</v>
      </c>
      <c r="I183" s="111">
        <f t="shared" si="83"/>
        <v>0.66266954529789668</v>
      </c>
      <c r="J183" s="111">
        <f t="shared" si="83"/>
        <v>0.66355671915390857</v>
      </c>
      <c r="K183" s="111">
        <f t="shared" si="83"/>
        <v>0.66452708324465481</v>
      </c>
      <c r="L183" s="111">
        <f t="shared" si="83"/>
        <v>0.66644946524417381</v>
      </c>
      <c r="M183" s="111">
        <f t="shared" si="83"/>
        <v>0.66715800296860173</v>
      </c>
      <c r="N183" s="111">
        <f t="shared" si="83"/>
        <v>0.66976430942630116</v>
      </c>
      <c r="O183" s="111">
        <f t="shared" si="83"/>
        <v>0.67583659778458383</v>
      </c>
      <c r="P183" s="111">
        <f t="shared" si="83"/>
        <v>0.68747121420264234</v>
      </c>
      <c r="Q183" s="111">
        <f t="shared" si="83"/>
        <v>0.69505730102409358</v>
      </c>
      <c r="R183" s="111">
        <f t="shared" ref="R183:V183" si="84">IF(R159=0,"",R159/R135)</f>
        <v>0.70300061174385731</v>
      </c>
      <c r="S183" s="111">
        <f t="shared" si="84"/>
        <v>0.71203571307248936</v>
      </c>
      <c r="T183" s="111">
        <f t="shared" si="84"/>
        <v>0.72074433853660025</v>
      </c>
      <c r="U183" s="111">
        <f t="shared" si="84"/>
        <v>0.72876206639556518</v>
      </c>
      <c r="V183" s="111">
        <f t="shared" si="84"/>
        <v>0.73877791330978926</v>
      </c>
      <c r="W183" s="111">
        <f t="shared" ref="W183:Y183" si="85">IF(W159=0,"",W159/W135)</f>
        <v>0.75251319279686812</v>
      </c>
      <c r="X183" s="111">
        <f t="shared" si="85"/>
        <v>0.76409163534124247</v>
      </c>
      <c r="Y183" s="111">
        <f t="shared" si="85"/>
        <v>0.77693363333511578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0.68563715374196632</v>
      </c>
      <c r="C185" s="124">
        <f t="shared" si="89"/>
        <v>0.69428021115453509</v>
      </c>
      <c r="D185" s="124">
        <f t="shared" si="89"/>
        <v>0.69847117215682353</v>
      </c>
      <c r="E185" s="124">
        <f t="shared" si="89"/>
        <v>0.69640788797809872</v>
      </c>
      <c r="F185" s="124">
        <f t="shared" si="89"/>
        <v>0.70109160929800207</v>
      </c>
      <c r="G185" s="124">
        <f t="shared" si="89"/>
        <v>0.7005680872034995</v>
      </c>
      <c r="H185" s="124">
        <f t="shared" si="89"/>
        <v>0.70949254932963346</v>
      </c>
      <c r="I185" s="124">
        <f t="shared" si="89"/>
        <v>0.71027887912261789</v>
      </c>
      <c r="J185" s="124">
        <f t="shared" si="89"/>
        <v>0.7037009528393483</v>
      </c>
      <c r="K185" s="124">
        <f t="shared" si="89"/>
        <v>0.70449995138202615</v>
      </c>
      <c r="L185" s="124">
        <f t="shared" si="89"/>
        <v>0.70194944828299832</v>
      </c>
      <c r="M185" s="124">
        <f t="shared" si="89"/>
        <v>0.70490943894620595</v>
      </c>
      <c r="N185" s="124">
        <f t="shared" si="89"/>
        <v>0.70322632928148521</v>
      </c>
      <c r="O185" s="124">
        <f t="shared" si="89"/>
        <v>0.70808761498922712</v>
      </c>
      <c r="P185" s="124">
        <f t="shared" si="89"/>
        <v>0.69901942837189424</v>
      </c>
      <c r="Q185" s="124">
        <f t="shared" si="89"/>
        <v>0.707649413106064</v>
      </c>
      <c r="R185" s="124">
        <f t="shared" ref="R185:V185" si="90">IF(R161=0,"",R161/R137)</f>
        <v>0.70931198820250818</v>
      </c>
      <c r="S185" s="124">
        <f t="shared" si="90"/>
        <v>0.72012579188871095</v>
      </c>
      <c r="T185" s="124">
        <f t="shared" si="90"/>
        <v>0.72566784199721479</v>
      </c>
      <c r="U185" s="124">
        <f t="shared" si="90"/>
        <v>0.73301011103724201</v>
      </c>
      <c r="V185" s="124">
        <f t="shared" si="90"/>
        <v>0.74116745407417706</v>
      </c>
      <c r="W185" s="124">
        <f t="shared" ref="W185:Y185" si="91">IF(W161=0,"",W161/W137)</f>
        <v>0.74379216222890909</v>
      </c>
      <c r="X185" s="124">
        <f t="shared" si="91"/>
        <v>0.73312941688866928</v>
      </c>
      <c r="Y185" s="124">
        <f t="shared" si="91"/>
        <v>0.74366805712234052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0.58997694629808395</v>
      </c>
      <c r="C186" s="111">
        <f t="shared" si="92"/>
        <v>0.59167248882267143</v>
      </c>
      <c r="D186" s="111">
        <f t="shared" si="92"/>
        <v>0.59317358333056791</v>
      </c>
      <c r="E186" s="111">
        <f t="shared" si="92"/>
        <v>0.59420417009698445</v>
      </c>
      <c r="F186" s="111">
        <f t="shared" si="92"/>
        <v>0.59506104072076849</v>
      </c>
      <c r="G186" s="111">
        <f t="shared" si="92"/>
        <v>0.59574762226216171</v>
      </c>
      <c r="H186" s="111">
        <f t="shared" si="92"/>
        <v>0.59621609470302683</v>
      </c>
      <c r="I186" s="111">
        <f t="shared" si="92"/>
        <v>0.59640085361064488</v>
      </c>
      <c r="J186" s="111">
        <f t="shared" si="92"/>
        <v>0.59646708339155463</v>
      </c>
      <c r="K186" s="111">
        <f t="shared" si="92"/>
        <v>0.59652471751762381</v>
      </c>
      <c r="L186" s="111">
        <f t="shared" si="92"/>
        <v>0.5965813306334623</v>
      </c>
      <c r="M186" s="111">
        <f t="shared" si="92"/>
        <v>0.59664087799377785</v>
      </c>
      <c r="N186" s="111">
        <f t="shared" si="92"/>
        <v>0.59672509325301448</v>
      </c>
      <c r="O186" s="111">
        <f t="shared" si="92"/>
        <v>0.59680928770944008</v>
      </c>
      <c r="P186" s="111">
        <f t="shared" si="92"/>
        <v>0.59688751723021938</v>
      </c>
      <c r="Q186" s="111">
        <f t="shared" si="92"/>
        <v>0.59698009727410573</v>
      </c>
      <c r="R186" s="111">
        <f t="shared" ref="R186:V186" si="93">IF(R162=0,"",R162/R138)</f>
        <v>0.59712070142307594</v>
      </c>
      <c r="S186" s="111">
        <f t="shared" si="93"/>
        <v>0.59733109263023143</v>
      </c>
      <c r="T186" s="111">
        <f t="shared" si="93"/>
        <v>0.59769685993821431</v>
      </c>
      <c r="U186" s="111">
        <f t="shared" si="93"/>
        <v>0.59832183402698258</v>
      </c>
      <c r="V186" s="111">
        <f t="shared" si="93"/>
        <v>0.59926848321808301</v>
      </c>
      <c r="W186" s="111">
        <f t="shared" ref="W186:Y186" si="94">IF(W162=0,"",W162/W138)</f>
        <v>0.60022127146698323</v>
      </c>
      <c r="X186" s="111">
        <f t="shared" si="94"/>
        <v>0.60117720382274609</v>
      </c>
      <c r="Y186" s="111">
        <f t="shared" si="94"/>
        <v>0.60165423338088508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0.61638522392091488</v>
      </c>
      <c r="C187" s="111">
        <f t="shared" si="95"/>
        <v>0.61796111823065092</v>
      </c>
      <c r="D187" s="111">
        <f t="shared" si="95"/>
        <v>0.61998766855336873</v>
      </c>
      <c r="E187" s="111">
        <f t="shared" si="95"/>
        <v>0.62112832595495793</v>
      </c>
      <c r="F187" s="111">
        <f t="shared" si="95"/>
        <v>0.62176054636290568</v>
      </c>
      <c r="G187" s="111">
        <f t="shared" si="95"/>
        <v>0.62237319430362703</v>
      </c>
      <c r="H187" s="111">
        <f t="shared" si="95"/>
        <v>0.62285344112658891</v>
      </c>
      <c r="I187" s="111">
        <f t="shared" si="95"/>
        <v>0.62305702210004033</v>
      </c>
      <c r="J187" s="111">
        <f t="shared" si="95"/>
        <v>0.62312548465709872</v>
      </c>
      <c r="K187" s="111">
        <f t="shared" si="95"/>
        <v>0.62319596512605602</v>
      </c>
      <c r="L187" s="111">
        <f t="shared" si="95"/>
        <v>0.623284066344023</v>
      </c>
      <c r="M187" s="111">
        <f t="shared" si="95"/>
        <v>0.6233567276386468</v>
      </c>
      <c r="N187" s="111">
        <f t="shared" si="95"/>
        <v>0.6234338650836968</v>
      </c>
      <c r="O187" s="111">
        <f t="shared" si="95"/>
        <v>0.62351034424085106</v>
      </c>
      <c r="P187" s="111">
        <f t="shared" si="95"/>
        <v>0.62359664551049443</v>
      </c>
      <c r="Q187" s="111">
        <f t="shared" si="95"/>
        <v>0.62369035373244242</v>
      </c>
      <c r="R187" s="111">
        <f t="shared" ref="R187:V187" si="96">IF(R163=0,"",R163/R139)</f>
        <v>0.62386534855399112</v>
      </c>
      <c r="S187" s="111">
        <f t="shared" si="96"/>
        <v>0.62413539492773773</v>
      </c>
      <c r="T187" s="111">
        <f t="shared" si="96"/>
        <v>0.62460425887960236</v>
      </c>
      <c r="U187" s="111">
        <f t="shared" si="96"/>
        <v>0.62520197363963359</v>
      </c>
      <c r="V187" s="111">
        <f t="shared" si="96"/>
        <v>0.62600403136081795</v>
      </c>
      <c r="W187" s="111">
        <f t="shared" ref="W187:Y187" si="97">IF(W163=0,"",W163/W139)</f>
        <v>0.62687979017134554</v>
      </c>
      <c r="X187" s="111">
        <f t="shared" si="97"/>
        <v>0.62779755911074309</v>
      </c>
      <c r="Y187" s="111">
        <f t="shared" si="97"/>
        <v>0.62836910995189665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0.76198187868727574</v>
      </c>
      <c r="C188" s="45">
        <f t="shared" si="98"/>
        <v>0.76613565214701085</v>
      </c>
      <c r="D188" s="45">
        <f t="shared" si="98"/>
        <v>0.77045193052202121</v>
      </c>
      <c r="E188" s="45">
        <f t="shared" si="98"/>
        <v>0.77269590447597614</v>
      </c>
      <c r="F188" s="45">
        <f t="shared" si="98"/>
        <v>0.7743490773444891</v>
      </c>
      <c r="G188" s="45">
        <f t="shared" si="98"/>
        <v>0.77677508760726843</v>
      </c>
      <c r="H188" s="45">
        <f t="shared" si="98"/>
        <v>0.77878899807749913</v>
      </c>
      <c r="I188" s="45">
        <f t="shared" si="98"/>
        <v>0.78012571908269812</v>
      </c>
      <c r="J188" s="45">
        <f t="shared" si="98"/>
        <v>0.78065123985787188</v>
      </c>
      <c r="K188" s="45">
        <f t="shared" si="98"/>
        <v>0.78158961655788384</v>
      </c>
      <c r="L188" s="45">
        <f t="shared" si="98"/>
        <v>0.78289494903103785</v>
      </c>
      <c r="M188" s="45">
        <f t="shared" si="98"/>
        <v>0.78426346919675038</v>
      </c>
      <c r="N188" s="45">
        <f t="shared" si="98"/>
        <v>0.78608870991695901</v>
      </c>
      <c r="O188" s="45">
        <f t="shared" si="98"/>
        <v>0.7894142233794883</v>
      </c>
      <c r="P188" s="45">
        <f t="shared" si="98"/>
        <v>0.79380052858239247</v>
      </c>
      <c r="Q188" s="45">
        <f t="shared" si="98"/>
        <v>0.79882969249750069</v>
      </c>
      <c r="R188" s="45">
        <f t="shared" ref="R188:V188" si="99">IF(R164=0,"",R164/R140)</f>
        <v>0.80330737920878137</v>
      </c>
      <c r="S188" s="45">
        <f t="shared" si="99"/>
        <v>0.81127257751380233</v>
      </c>
      <c r="T188" s="45">
        <f t="shared" si="99"/>
        <v>0.82041448109361315</v>
      </c>
      <c r="U188" s="45">
        <f t="shared" si="99"/>
        <v>0.83119999814241885</v>
      </c>
      <c r="V188" s="45">
        <f t="shared" si="99"/>
        <v>0.84204374960886252</v>
      </c>
      <c r="W188" s="45">
        <f t="shared" ref="W188:Y188" si="100">IF(W164=0,"",W164/W140)</f>
        <v>0.85471380962517718</v>
      </c>
      <c r="X188" s="45">
        <f t="shared" si="100"/>
        <v>0.86594151822127641</v>
      </c>
      <c r="Y188" s="45">
        <f t="shared" si="100"/>
        <v>0.87791469841140912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390.39942800956243</v>
      </c>
      <c r="C190" s="117">
        <f t="shared" si="101"/>
        <v>437.97052886691637</v>
      </c>
      <c r="D190" s="117">
        <f t="shared" si="101"/>
        <v>550.1351145176867</v>
      </c>
      <c r="E190" s="117">
        <f t="shared" si="101"/>
        <v>645.18938913333773</v>
      </c>
      <c r="F190" s="117">
        <f t="shared" si="101"/>
        <v>769.65892143912674</v>
      </c>
      <c r="G190" s="117">
        <f t="shared" si="101"/>
        <v>795.11550879419656</v>
      </c>
      <c r="H190" s="117">
        <f t="shared" si="101"/>
        <v>860.92994612388281</v>
      </c>
      <c r="I190" s="117">
        <f t="shared" si="101"/>
        <v>843.60638735172734</v>
      </c>
      <c r="J190" s="117">
        <f t="shared" si="101"/>
        <v>845.33447641388193</v>
      </c>
      <c r="K190" s="117">
        <f t="shared" si="101"/>
        <v>832.21858211669985</v>
      </c>
      <c r="L190" s="117">
        <f t="shared" si="101"/>
        <v>860.89785280487706</v>
      </c>
      <c r="M190" s="117">
        <f t="shared" si="101"/>
        <v>914.48485088969562</v>
      </c>
      <c r="N190" s="117">
        <f t="shared" si="101"/>
        <v>805.69899346327679</v>
      </c>
      <c r="O190" s="117">
        <f t="shared" si="101"/>
        <v>755.27227347477515</v>
      </c>
      <c r="P190" s="117">
        <f t="shared" si="101"/>
        <v>725.59042112905445</v>
      </c>
      <c r="Q190" s="117">
        <f t="shared" si="101"/>
        <v>706.12646393420869</v>
      </c>
      <c r="R190" s="117">
        <f t="shared" ref="R190:V190" si="102">R191+R194+R196+R209</f>
        <v>732.41220812453503</v>
      </c>
      <c r="S190" s="117">
        <f t="shared" si="102"/>
        <v>780.4692290920151</v>
      </c>
      <c r="T190" s="117">
        <f t="shared" si="102"/>
        <v>802.3381809819823</v>
      </c>
      <c r="U190" s="117">
        <f t="shared" si="102"/>
        <v>786.04229130632234</v>
      </c>
      <c r="V190" s="117">
        <f t="shared" si="102"/>
        <v>770.20916763286095</v>
      </c>
      <c r="W190" s="117">
        <f t="shared" ref="W190:Y190" si="103">W191+W194+W196+W209</f>
        <v>715.03459512925042</v>
      </c>
      <c r="X190" s="117">
        <f t="shared" si="103"/>
        <v>655.1258750222562</v>
      </c>
      <c r="Y190" s="117">
        <f t="shared" si="103"/>
        <v>655.55356900268066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272.57224519798666</v>
      </c>
      <c r="C196" s="122">
        <v>308.60319254838498</v>
      </c>
      <c r="D196" s="122">
        <v>366.18662008189199</v>
      </c>
      <c r="E196" s="122">
        <v>415.44886723221504</v>
      </c>
      <c r="F196" s="122">
        <v>498.48694917996897</v>
      </c>
      <c r="G196" s="122">
        <v>493.63282482098992</v>
      </c>
      <c r="H196" s="122">
        <v>516.33668261221715</v>
      </c>
      <c r="I196" s="122">
        <v>473.89888636526933</v>
      </c>
      <c r="J196" s="122">
        <v>449.5494238866591</v>
      </c>
      <c r="K196" s="122">
        <v>451.86964368519739</v>
      </c>
      <c r="L196" s="122">
        <v>485.96389176237165</v>
      </c>
      <c r="M196" s="122">
        <v>538.76747164287872</v>
      </c>
      <c r="N196" s="122">
        <v>478.76552745903939</v>
      </c>
      <c r="O196" s="122">
        <v>430.57042490003192</v>
      </c>
      <c r="P196" s="122">
        <v>370.0054912307358</v>
      </c>
      <c r="Q196" s="122">
        <v>371.10415460152586</v>
      </c>
      <c r="R196" s="122">
        <v>384.29781554252639</v>
      </c>
      <c r="S196" s="122">
        <v>407.78792208731738</v>
      </c>
      <c r="T196" s="122">
        <v>418.45031445139426</v>
      </c>
      <c r="U196" s="122">
        <v>406.01940359084045</v>
      </c>
      <c r="V196" s="122">
        <v>391.53881446523457</v>
      </c>
      <c r="W196" s="122">
        <v>353.15525716360878</v>
      </c>
      <c r="X196" s="122">
        <v>312.17263259347999</v>
      </c>
      <c r="Y196" s="122">
        <v>309.95855002664035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272.56333851285677</v>
      </c>
      <c r="C201" s="101">
        <v>308.59269935406883</v>
      </c>
      <c r="D201" s="101">
        <v>366.17165732069685</v>
      </c>
      <c r="E201" s="101">
        <v>415.43166106521943</v>
      </c>
      <c r="F201" s="101">
        <v>498.45752384477368</v>
      </c>
      <c r="G201" s="101">
        <v>493.59835938780628</v>
      </c>
      <c r="H201" s="101">
        <v>516.29387753557808</v>
      </c>
      <c r="I201" s="101">
        <v>473.84266810965823</v>
      </c>
      <c r="J201" s="101">
        <v>449.46140472451998</v>
      </c>
      <c r="K201" s="101">
        <v>451.78013445523339</v>
      </c>
      <c r="L201" s="101">
        <v>485.82624141297407</v>
      </c>
      <c r="M201" s="101">
        <v>538.56162208563239</v>
      </c>
      <c r="N201" s="101">
        <v>478.61325120713894</v>
      </c>
      <c r="O201" s="101">
        <v>430.42036489369508</v>
      </c>
      <c r="P201" s="101">
        <v>369.7717683425015</v>
      </c>
      <c r="Q201" s="101">
        <v>370.93559635675098</v>
      </c>
      <c r="R201" s="101">
        <v>384.11717259327185</v>
      </c>
      <c r="S201" s="101">
        <v>407.56013432701394</v>
      </c>
      <c r="T201" s="101">
        <v>418.22552585544759</v>
      </c>
      <c r="U201" s="101">
        <v>405.75294910113638</v>
      </c>
      <c r="V201" s="101">
        <v>391.24030425534016</v>
      </c>
      <c r="W201" s="101">
        <v>352.60834404604293</v>
      </c>
      <c r="X201" s="101">
        <v>311.66487010077947</v>
      </c>
      <c r="Y201" s="101">
        <v>309.0737752339727</v>
      </c>
      <c r="DA201" s="131" t="s">
        <v>2161</v>
      </c>
    </row>
    <row r="202" spans="1:105" ht="12" customHeight="1" x14ac:dyDescent="0.25">
      <c r="A202" s="107" t="s">
        <v>123</v>
      </c>
      <c r="B202" s="104">
        <v>8.9066851298744282E-3</v>
      </c>
      <c r="C202" s="104">
        <v>1.0493194316151627E-2</v>
      </c>
      <c r="D202" s="104">
        <v>1.4962761195108464E-2</v>
      </c>
      <c r="E202" s="104">
        <v>1.720616699558274E-2</v>
      </c>
      <c r="F202" s="104">
        <v>2.9425335195314539E-2</v>
      </c>
      <c r="G202" s="104">
        <v>3.4465433183659709E-2</v>
      </c>
      <c r="H202" s="104">
        <v>4.2805076639051601E-2</v>
      </c>
      <c r="I202" s="104">
        <v>5.6218255611116624E-2</v>
      </c>
      <c r="J202" s="104">
        <v>8.801916213909293E-2</v>
      </c>
      <c r="K202" s="104">
        <v>8.9509229963998571E-2</v>
      </c>
      <c r="L202" s="104">
        <v>0.13765034939759271</v>
      </c>
      <c r="M202" s="104">
        <v>0.20584955724632092</v>
      </c>
      <c r="N202" s="104">
        <v>0.15227625190042929</v>
      </c>
      <c r="O202" s="104">
        <v>0.15006000633684186</v>
      </c>
      <c r="P202" s="104">
        <v>0.23372288823431106</v>
      </c>
      <c r="Q202" s="104">
        <v>0.16855824477487338</v>
      </c>
      <c r="R202" s="104">
        <v>0.18064294925455071</v>
      </c>
      <c r="S202" s="104">
        <v>0.22778776030345105</v>
      </c>
      <c r="T202" s="104">
        <v>0.22478859594668044</v>
      </c>
      <c r="U202" s="104">
        <v>0.26645448970408853</v>
      </c>
      <c r="V202" s="104">
        <v>0.29851020989442884</v>
      </c>
      <c r="W202" s="104">
        <v>0.54691311756584327</v>
      </c>
      <c r="X202" s="104">
        <v>0.50776249270054352</v>
      </c>
      <c r="Y202" s="104">
        <v>0.88477479266766201</v>
      </c>
      <c r="DA202" s="132" t="s">
        <v>2162</v>
      </c>
    </row>
    <row r="203" spans="1:105" ht="12" customHeight="1" x14ac:dyDescent="0.25">
      <c r="A203" s="108" t="s">
        <v>50</v>
      </c>
      <c r="B203" s="98">
        <v>8.9066851298744282E-3</v>
      </c>
      <c r="C203" s="98">
        <v>1.0493194316151627E-2</v>
      </c>
      <c r="D203" s="98">
        <v>1.4962761195108464E-2</v>
      </c>
      <c r="E203" s="98">
        <v>1.720616699558274E-2</v>
      </c>
      <c r="F203" s="98">
        <v>2.9425335195314539E-2</v>
      </c>
      <c r="G203" s="98">
        <v>3.4465433183659709E-2</v>
      </c>
      <c r="H203" s="98">
        <v>4.2805076639051601E-2</v>
      </c>
      <c r="I203" s="98">
        <v>5.6218255611116624E-2</v>
      </c>
      <c r="J203" s="98">
        <v>8.801916213909293E-2</v>
      </c>
      <c r="K203" s="98">
        <v>8.9509229963998571E-2</v>
      </c>
      <c r="L203" s="98">
        <v>0.13765034939759271</v>
      </c>
      <c r="M203" s="98">
        <v>0.20584955724632092</v>
      </c>
      <c r="N203" s="98">
        <v>0.15227625190042929</v>
      </c>
      <c r="O203" s="98">
        <v>0.15006000633684186</v>
      </c>
      <c r="P203" s="98">
        <v>0.23372288823431106</v>
      </c>
      <c r="Q203" s="98">
        <v>0.16855824477487338</v>
      </c>
      <c r="R203" s="98">
        <v>0.18064294925455071</v>
      </c>
      <c r="S203" s="98">
        <v>0.22778776030345105</v>
      </c>
      <c r="T203" s="98">
        <v>0.22478859594668044</v>
      </c>
      <c r="U203" s="98">
        <v>0.26645448970408853</v>
      </c>
      <c r="V203" s="98">
        <v>0.29851020989442884</v>
      </c>
      <c r="W203" s="98">
        <v>0.54691311756584327</v>
      </c>
      <c r="X203" s="98">
        <v>0.50776249270054352</v>
      </c>
      <c r="Y203" s="98">
        <v>0.88477479266766201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117.82718281157577</v>
      </c>
      <c r="C209" s="122">
        <v>129.36733631853139</v>
      </c>
      <c r="D209" s="122">
        <v>183.94849443579474</v>
      </c>
      <c r="E209" s="122">
        <v>229.74052190112269</v>
      </c>
      <c r="F209" s="122">
        <v>271.17197225915783</v>
      </c>
      <c r="G209" s="122">
        <v>301.48268397320663</v>
      </c>
      <c r="H209" s="122">
        <v>344.59326351166567</v>
      </c>
      <c r="I209" s="122">
        <v>369.707500986458</v>
      </c>
      <c r="J209" s="122">
        <v>395.78505252722289</v>
      </c>
      <c r="K209" s="122">
        <v>380.34893843150246</v>
      </c>
      <c r="L209" s="122">
        <v>374.93396104250542</v>
      </c>
      <c r="M209" s="122">
        <v>375.7173792468169</v>
      </c>
      <c r="N209" s="122">
        <v>326.9334660042374</v>
      </c>
      <c r="O209" s="122">
        <v>324.70184857474328</v>
      </c>
      <c r="P209" s="122">
        <v>355.58492989831859</v>
      </c>
      <c r="Q209" s="122">
        <v>335.02230933268288</v>
      </c>
      <c r="R209" s="122">
        <v>348.11439258200863</v>
      </c>
      <c r="S209" s="122">
        <v>372.68130700469771</v>
      </c>
      <c r="T209" s="122">
        <v>383.88786653058804</v>
      </c>
      <c r="U209" s="122">
        <v>380.02288771548189</v>
      </c>
      <c r="V209" s="122">
        <v>378.67035316762639</v>
      </c>
      <c r="W209" s="122">
        <v>361.87933796564164</v>
      </c>
      <c r="X209" s="122">
        <v>342.95324242877615</v>
      </c>
      <c r="Y209" s="122">
        <v>345.59501897604025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117.82718281157577</v>
      </c>
      <c r="C211" s="98">
        <v>129.36733631853139</v>
      </c>
      <c r="D211" s="98">
        <v>183.94849443579474</v>
      </c>
      <c r="E211" s="98">
        <v>229.74052190112269</v>
      </c>
      <c r="F211" s="98">
        <v>271.17197225915783</v>
      </c>
      <c r="G211" s="98">
        <v>301.48268397320663</v>
      </c>
      <c r="H211" s="98">
        <v>344.59326351166567</v>
      </c>
      <c r="I211" s="98">
        <v>369.707500986458</v>
      </c>
      <c r="J211" s="98">
        <v>395.78505252722289</v>
      </c>
      <c r="K211" s="98">
        <v>380.34893843150246</v>
      </c>
      <c r="L211" s="98">
        <v>374.93396104250542</v>
      </c>
      <c r="M211" s="98">
        <v>375.7173792468169</v>
      </c>
      <c r="N211" s="98">
        <v>326.9334660042374</v>
      </c>
      <c r="O211" s="98">
        <v>324.70184857474328</v>
      </c>
      <c r="P211" s="98">
        <v>355.58492989831859</v>
      </c>
      <c r="Q211" s="98">
        <v>335.02230933268288</v>
      </c>
      <c r="R211" s="98">
        <v>348.11439258200863</v>
      </c>
      <c r="S211" s="98">
        <v>372.68130700469771</v>
      </c>
      <c r="T211" s="98">
        <v>383.88786653058804</v>
      </c>
      <c r="U211" s="98">
        <v>380.02288771548189</v>
      </c>
      <c r="V211" s="98">
        <v>378.67035316762639</v>
      </c>
      <c r="W211" s="98">
        <v>361.87933796564164</v>
      </c>
      <c r="X211" s="98">
        <v>342.95324242877615</v>
      </c>
      <c r="Y211" s="98">
        <v>345.59501897604025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13231.293271636825</v>
      </c>
      <c r="C214" s="117">
        <f t="shared" si="108"/>
        <v>11787.922787127376</v>
      </c>
      <c r="D214" s="117">
        <f t="shared" si="108"/>
        <v>13151.035198879052</v>
      </c>
      <c r="E214" s="117">
        <f t="shared" si="108"/>
        <v>16577.094425119569</v>
      </c>
      <c r="F214" s="117">
        <f t="shared" si="108"/>
        <v>10789.056160246435</v>
      </c>
      <c r="G214" s="117">
        <f t="shared" si="108"/>
        <v>13449.50555815286</v>
      </c>
      <c r="H214" s="117">
        <f t="shared" si="108"/>
        <v>12699.891394063859</v>
      </c>
      <c r="I214" s="117">
        <f t="shared" si="108"/>
        <v>13789.072086487235</v>
      </c>
      <c r="J214" s="117">
        <f t="shared" si="108"/>
        <v>15327.103820104339</v>
      </c>
      <c r="K214" s="117">
        <f t="shared" si="108"/>
        <v>14699.718208843758</v>
      </c>
      <c r="L214" s="117">
        <f t="shared" si="108"/>
        <v>14204.220312895837</v>
      </c>
      <c r="M214" s="117">
        <f t="shared" si="108"/>
        <v>10083.418665274334</v>
      </c>
      <c r="N214" s="117">
        <f t="shared" si="108"/>
        <v>13567.449720777338</v>
      </c>
      <c r="O214" s="117">
        <f t="shared" si="108"/>
        <v>13523.057708015116</v>
      </c>
      <c r="P214" s="117">
        <f t="shared" si="108"/>
        <v>11385.873901256196</v>
      </c>
      <c r="Q214" s="117">
        <f t="shared" si="108"/>
        <v>12539.52034331822</v>
      </c>
      <c r="R214" s="117">
        <f t="shared" ref="R214:V214" si="109">R215+R218+R220+R233</f>
        <v>12108.084320915348</v>
      </c>
      <c r="S214" s="117">
        <f t="shared" si="109"/>
        <v>12972.04801203599</v>
      </c>
      <c r="T214" s="117">
        <f t="shared" si="109"/>
        <v>12067.888364016697</v>
      </c>
      <c r="U214" s="117">
        <f t="shared" si="109"/>
        <v>11953.64877772113</v>
      </c>
      <c r="V214" s="117">
        <f t="shared" si="109"/>
        <v>11571.140923881418</v>
      </c>
      <c r="W214" s="117">
        <f t="shared" ref="W214:Y214" si="110">W215+W218+W220+W233</f>
        <v>12599.614650590047</v>
      </c>
      <c r="X214" s="117">
        <f t="shared" si="110"/>
        <v>11135.67495632879</v>
      </c>
      <c r="Y214" s="117">
        <f t="shared" si="110"/>
        <v>10507.630802111635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10225.068526661014</v>
      </c>
      <c r="C215" s="122">
        <f t="shared" si="111"/>
        <v>8873.3941407729544</v>
      </c>
      <c r="D215" s="122">
        <f t="shared" si="111"/>
        <v>10153.683838592278</v>
      </c>
      <c r="E215" s="122">
        <f t="shared" si="111"/>
        <v>13638.282189991867</v>
      </c>
      <c r="F215" s="122">
        <f t="shared" si="111"/>
        <v>7742.9998488430829</v>
      </c>
      <c r="G215" s="122">
        <f t="shared" si="111"/>
        <v>10672.390146412044</v>
      </c>
      <c r="H215" s="122">
        <f t="shared" si="111"/>
        <v>9912.174335162259</v>
      </c>
      <c r="I215" s="122">
        <f t="shared" si="111"/>
        <v>11247.384196078872</v>
      </c>
      <c r="J215" s="122">
        <f t="shared" si="111"/>
        <v>12874.309330011998</v>
      </c>
      <c r="K215" s="122">
        <f t="shared" si="111"/>
        <v>12287.980178204412</v>
      </c>
      <c r="L215" s="122">
        <f t="shared" si="111"/>
        <v>11752.141004964449</v>
      </c>
      <c r="M215" s="122">
        <f t="shared" si="111"/>
        <v>7484.9708943441838</v>
      </c>
      <c r="N215" s="122">
        <f t="shared" si="111"/>
        <v>11126.095018918841</v>
      </c>
      <c r="O215" s="122">
        <f t="shared" si="111"/>
        <v>11185.625134818887</v>
      </c>
      <c r="P215" s="122">
        <f t="shared" si="111"/>
        <v>9144.8881690885446</v>
      </c>
      <c r="Q215" s="122">
        <f t="shared" si="111"/>
        <v>10315.922650211842</v>
      </c>
      <c r="R215" s="122">
        <f t="shared" ref="R215:V215" si="112">SUM(R216:R217)</f>
        <v>9927.0006014968567</v>
      </c>
      <c r="S215" s="122">
        <f t="shared" si="112"/>
        <v>10642.945376230911</v>
      </c>
      <c r="T215" s="122">
        <f t="shared" si="112"/>
        <v>9801.7814494460999</v>
      </c>
      <c r="U215" s="122">
        <f t="shared" si="112"/>
        <v>9696.2222392092717</v>
      </c>
      <c r="V215" s="122">
        <f t="shared" si="112"/>
        <v>9398.7368995571687</v>
      </c>
      <c r="W215" s="122">
        <f t="shared" ref="W215:Y215" si="113">SUM(W216:W217)</f>
        <v>10650.375989569944</v>
      </c>
      <c r="X215" s="122">
        <f t="shared" si="113"/>
        <v>9574.2856481789513</v>
      </c>
      <c r="Y215" s="122">
        <f t="shared" si="113"/>
        <v>8984.6713416913462</v>
      </c>
      <c r="DA215" s="130" t="s">
        <v>2319</v>
      </c>
    </row>
    <row r="216" spans="1:105" ht="12" customHeight="1" x14ac:dyDescent="0.25">
      <c r="A216" s="97" t="s">
        <v>199</v>
      </c>
      <c r="B216" s="98">
        <v>10178.64265520946</v>
      </c>
      <c r="C216" s="98">
        <v>8832.1958882679919</v>
      </c>
      <c r="D216" s="98">
        <v>10103.839321622092</v>
      </c>
      <c r="E216" s="98">
        <v>13575.600572835767</v>
      </c>
      <c r="F216" s="98">
        <v>7704.4538103614932</v>
      </c>
      <c r="G216" s="98">
        <v>10617.993693008815</v>
      </c>
      <c r="H216" s="98">
        <v>9861.5878842753227</v>
      </c>
      <c r="I216" s="98">
        <v>11190.45399094865</v>
      </c>
      <c r="J216" s="98">
        <v>12811.419242050097</v>
      </c>
      <c r="K216" s="98">
        <v>12228.434635871727</v>
      </c>
      <c r="L216" s="98">
        <v>11692.846019383578</v>
      </c>
      <c r="M216" s="98">
        <v>7446.7982640293158</v>
      </c>
      <c r="N216" s="98">
        <v>11072.680305839074</v>
      </c>
      <c r="O216" s="98">
        <v>11127.885689976472</v>
      </c>
      <c r="P216" s="98">
        <v>9095.8943242983078</v>
      </c>
      <c r="Q216" s="98">
        <v>10265.614074934292</v>
      </c>
      <c r="R216" s="98">
        <v>9878.0588420047661</v>
      </c>
      <c r="S216" s="98">
        <v>10589.789399156747</v>
      </c>
      <c r="T216" s="98">
        <v>9752.2887764073421</v>
      </c>
      <c r="U216" s="98">
        <v>9645.9321500549941</v>
      </c>
      <c r="V216" s="98">
        <v>9349.2788903670953</v>
      </c>
      <c r="W216" s="98">
        <v>10577.321914857281</v>
      </c>
      <c r="X216" s="98">
        <v>9504.8796331735757</v>
      </c>
      <c r="Y216" s="98">
        <v>8921.6577520269675</v>
      </c>
      <c r="DA216" s="63" t="s">
        <v>2320</v>
      </c>
    </row>
    <row r="217" spans="1:105" ht="12" customHeight="1" x14ac:dyDescent="0.25">
      <c r="A217" s="97" t="s">
        <v>53</v>
      </c>
      <c r="B217" s="98">
        <v>46.425871451554173</v>
      </c>
      <c r="C217" s="98">
        <v>41.198252504962674</v>
      </c>
      <c r="D217" s="98">
        <v>49.844516970186199</v>
      </c>
      <c r="E217" s="98">
        <v>62.681617156099527</v>
      </c>
      <c r="F217" s="98">
        <v>38.546038481589861</v>
      </c>
      <c r="G217" s="98">
        <v>54.396453403229671</v>
      </c>
      <c r="H217" s="98">
        <v>50.586450886936532</v>
      </c>
      <c r="I217" s="98">
        <v>56.930205130221218</v>
      </c>
      <c r="J217" s="98">
        <v>62.890087961902282</v>
      </c>
      <c r="K217" s="98">
        <v>59.545542332685116</v>
      </c>
      <c r="L217" s="98">
        <v>59.29498558087019</v>
      </c>
      <c r="M217" s="98">
        <v>38.172630314867753</v>
      </c>
      <c r="N217" s="98">
        <v>53.414713079766877</v>
      </c>
      <c r="O217" s="98">
        <v>57.739444842415153</v>
      </c>
      <c r="P217" s="98">
        <v>48.993844790237517</v>
      </c>
      <c r="Q217" s="98">
        <v>50.308575277550048</v>
      </c>
      <c r="R217" s="98">
        <v>48.941759492090625</v>
      </c>
      <c r="S217" s="98">
        <v>53.15597707416407</v>
      </c>
      <c r="T217" s="98">
        <v>49.492673038757175</v>
      </c>
      <c r="U217" s="98">
        <v>50.290089154277922</v>
      </c>
      <c r="V217" s="98">
        <v>49.458009190073838</v>
      </c>
      <c r="W217" s="98">
        <v>73.054074712662825</v>
      </c>
      <c r="X217" s="98">
        <v>69.406015005375579</v>
      </c>
      <c r="Y217" s="98">
        <v>63.013589664379488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31.626303832895861</v>
      </c>
      <c r="C218" s="122">
        <f t="shared" si="114"/>
        <v>38.316272535551263</v>
      </c>
      <c r="D218" s="122">
        <f t="shared" si="114"/>
        <v>39.033008734739596</v>
      </c>
      <c r="E218" s="122">
        <f t="shared" si="114"/>
        <v>151.15703248502015</v>
      </c>
      <c r="F218" s="122">
        <f t="shared" si="114"/>
        <v>67.269079600815161</v>
      </c>
      <c r="G218" s="122">
        <f t="shared" si="114"/>
        <v>62.1282097450718</v>
      </c>
      <c r="H218" s="122">
        <f t="shared" si="114"/>
        <v>88.753336179699076</v>
      </c>
      <c r="I218" s="122">
        <f t="shared" si="114"/>
        <v>85.898631044507496</v>
      </c>
      <c r="J218" s="122">
        <f t="shared" si="114"/>
        <v>113.79459602715588</v>
      </c>
      <c r="K218" s="122">
        <f t="shared" si="114"/>
        <v>113.35646500579927</v>
      </c>
      <c r="L218" s="122">
        <f t="shared" si="114"/>
        <v>86.397480396685353</v>
      </c>
      <c r="M218" s="122">
        <f t="shared" si="114"/>
        <v>95.381238383546673</v>
      </c>
      <c r="N218" s="122">
        <f t="shared" si="114"/>
        <v>143.77838807647049</v>
      </c>
      <c r="O218" s="122">
        <f t="shared" si="114"/>
        <v>82.247125170973604</v>
      </c>
      <c r="P218" s="122">
        <f t="shared" si="114"/>
        <v>51.805261372228024</v>
      </c>
      <c r="Q218" s="122">
        <f t="shared" si="114"/>
        <v>100.92070296219762</v>
      </c>
      <c r="R218" s="122">
        <f t="shared" si="114"/>
        <v>70.927632862300797</v>
      </c>
      <c r="S218" s="122">
        <f t="shared" si="114"/>
        <v>111.27157530090592</v>
      </c>
      <c r="T218" s="122">
        <f t="shared" si="114"/>
        <v>91.36278532949575</v>
      </c>
      <c r="U218" s="122">
        <f t="shared" si="114"/>
        <v>116.69575317534982</v>
      </c>
      <c r="V218" s="122">
        <f t="shared" si="114"/>
        <v>93.777760432176763</v>
      </c>
      <c r="W218" s="122">
        <f t="shared" si="114"/>
        <v>89.294400966372649</v>
      </c>
      <c r="X218" s="122">
        <f t="shared" si="114"/>
        <v>128.0320896480591</v>
      </c>
      <c r="Y218" s="122">
        <f t="shared" si="114"/>
        <v>103.75692976365721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31.626303832895861</v>
      </c>
      <c r="C219" s="98">
        <f>RES_hhdet_fech!C86</f>
        <v>38.316272535551263</v>
      </c>
      <c r="D219" s="98">
        <f>RES_hhdet_fech!D86</f>
        <v>39.033008734739596</v>
      </c>
      <c r="E219" s="98">
        <f>RES_hhdet_fech!E86</f>
        <v>151.15703248502015</v>
      </c>
      <c r="F219" s="98">
        <f>RES_hhdet_fech!F86</f>
        <v>67.269079600815161</v>
      </c>
      <c r="G219" s="98">
        <f>RES_hhdet_fech!G86</f>
        <v>62.1282097450718</v>
      </c>
      <c r="H219" s="98">
        <f>RES_hhdet_fech!H86</f>
        <v>88.753336179699076</v>
      </c>
      <c r="I219" s="98">
        <f>RES_hhdet_fech!I86</f>
        <v>85.898631044507496</v>
      </c>
      <c r="J219" s="98">
        <f>RES_hhdet_fech!J86</f>
        <v>113.79459602715588</v>
      </c>
      <c r="K219" s="98">
        <f>RES_hhdet_fech!K86</f>
        <v>113.35646500579927</v>
      </c>
      <c r="L219" s="98">
        <f>RES_hhdet_fech!L86</f>
        <v>86.397480396685353</v>
      </c>
      <c r="M219" s="98">
        <f>RES_hhdet_fech!M86</f>
        <v>95.381238383546673</v>
      </c>
      <c r="N219" s="98">
        <f>RES_hhdet_fech!N86</f>
        <v>143.77838807647049</v>
      </c>
      <c r="O219" s="98">
        <f>RES_hhdet_fech!O86</f>
        <v>82.247125170973604</v>
      </c>
      <c r="P219" s="98">
        <f>RES_hhdet_fech!P86</f>
        <v>51.805261372228024</v>
      </c>
      <c r="Q219" s="98">
        <f>RES_hhdet_fech!Q86</f>
        <v>100.92070296219762</v>
      </c>
      <c r="R219" s="98">
        <f>RES_hhdet_fech!R86</f>
        <v>70.927632862300797</v>
      </c>
      <c r="S219" s="98">
        <f>RES_hhdet_fech!S86</f>
        <v>111.27157530090592</v>
      </c>
      <c r="T219" s="98">
        <f>RES_hhdet_fech!T86</f>
        <v>91.36278532949575</v>
      </c>
      <c r="U219" s="98">
        <f>RES_hhdet_fech!U86</f>
        <v>116.69575317534982</v>
      </c>
      <c r="V219" s="98">
        <f>RES_hhdet_fech!V86</f>
        <v>93.777760432176763</v>
      </c>
      <c r="W219" s="98">
        <f>RES_hhdet_fech!W86</f>
        <v>89.294400966372649</v>
      </c>
      <c r="X219" s="98">
        <f>RES_hhdet_fech!X86</f>
        <v>128.0320896480591</v>
      </c>
      <c r="Y219" s="98">
        <f>RES_hhdet_fech!Y86</f>
        <v>103.75692976365721</v>
      </c>
      <c r="DA219" s="63" t="s">
        <v>2323</v>
      </c>
    </row>
    <row r="220" spans="1:105" ht="12" customHeight="1" x14ac:dyDescent="0.25">
      <c r="A220" s="121" t="s">
        <v>55</v>
      </c>
      <c r="B220" s="122">
        <v>2075.2101570270916</v>
      </c>
      <c r="C220" s="122">
        <v>1971.1645733441201</v>
      </c>
      <c r="D220" s="122">
        <v>2041.1212435399032</v>
      </c>
      <c r="E220" s="122">
        <v>1932.4387571353911</v>
      </c>
      <c r="F220" s="122">
        <v>2009.1022388113822</v>
      </c>
      <c r="G220" s="122">
        <v>1879.0301059255416</v>
      </c>
      <c r="H220" s="122">
        <v>1848.2802863537656</v>
      </c>
      <c r="I220" s="122">
        <v>1672.2557823682032</v>
      </c>
      <c r="J220" s="122">
        <v>1618.9573138759242</v>
      </c>
      <c r="K220" s="122">
        <v>1587.0568851078849</v>
      </c>
      <c r="L220" s="122">
        <v>1680.6467581250076</v>
      </c>
      <c r="M220" s="122">
        <v>1830.6148233798813</v>
      </c>
      <c r="N220" s="122">
        <v>1711.9762518146563</v>
      </c>
      <c r="O220" s="122">
        <v>1624.0324959095312</v>
      </c>
      <c r="P220" s="122">
        <v>1604.2350232111944</v>
      </c>
      <c r="Q220" s="122">
        <v>1525.756297995461</v>
      </c>
      <c r="R220" s="122">
        <v>1510.1603368794265</v>
      </c>
      <c r="S220" s="122">
        <v>1537.4537616920691</v>
      </c>
      <c r="T220" s="122">
        <v>1495.411377586038</v>
      </c>
      <c r="U220" s="122">
        <v>1464.1339203276864</v>
      </c>
      <c r="V220" s="122">
        <v>1394.0649624633522</v>
      </c>
      <c r="W220" s="122">
        <v>1209.6244192239992</v>
      </c>
      <c r="X220" s="122">
        <v>901.50902659304563</v>
      </c>
      <c r="Y220" s="122">
        <v>889.32978888784601</v>
      </c>
      <c r="DA220" s="130" t="s">
        <v>2324</v>
      </c>
    </row>
    <row r="221" spans="1:105" ht="12" customHeight="1" x14ac:dyDescent="0.25">
      <c r="A221" s="97" t="s">
        <v>132</v>
      </c>
      <c r="B221" s="98">
        <v>2535.0259476766296</v>
      </c>
      <c r="C221" s="98">
        <v>2077.7461982566083</v>
      </c>
      <c r="D221" s="98">
        <v>2458.3743491906766</v>
      </c>
      <c r="E221" s="98">
        <v>2252.3510441265216</v>
      </c>
      <c r="F221" s="98">
        <v>1993.6880931016694</v>
      </c>
      <c r="G221" s="98">
        <v>1986.9914051114174</v>
      </c>
      <c r="H221" s="98">
        <v>2080.2523185476225</v>
      </c>
      <c r="I221" s="98">
        <v>1787.2693708969989</v>
      </c>
      <c r="J221" s="98">
        <v>1718.697664665621</v>
      </c>
      <c r="K221" s="98">
        <v>1633.4090570584588</v>
      </c>
      <c r="L221" s="98">
        <v>1728.4431607541362</v>
      </c>
      <c r="M221" s="98">
        <v>1867.9954280090847</v>
      </c>
      <c r="N221" s="98">
        <v>1748.0058330693275</v>
      </c>
      <c r="O221" s="98">
        <v>1650.2334429127245</v>
      </c>
      <c r="P221" s="98">
        <v>1686.9209420937134</v>
      </c>
      <c r="Q221" s="98">
        <v>1590.8335430327884</v>
      </c>
      <c r="R221" s="98">
        <v>1530.6657363619929</v>
      </c>
      <c r="S221" s="98">
        <v>1642.1130335250575</v>
      </c>
      <c r="T221" s="98">
        <v>1527.9226077577134</v>
      </c>
      <c r="U221" s="98">
        <v>1468.9095939465637</v>
      </c>
      <c r="V221" s="98">
        <v>1298.8191030608034</v>
      </c>
      <c r="W221" s="98">
        <v>1214.3992588631584</v>
      </c>
      <c r="X221" s="98">
        <v>970.19855246236295</v>
      </c>
      <c r="Y221" s="98">
        <v>883.63831968775094</v>
      </c>
      <c r="DA221" s="63" t="s">
        <v>2325</v>
      </c>
    </row>
    <row r="222" spans="1:105" ht="12" customHeight="1" x14ac:dyDescent="0.25">
      <c r="A222" s="97" t="s">
        <v>131</v>
      </c>
      <c r="B222" s="98">
        <v>1417.5975575268737</v>
      </c>
      <c r="C222" s="98">
        <v>1181.5445156701762</v>
      </c>
      <c r="D222" s="98">
        <v>1486.1758724136071</v>
      </c>
      <c r="E222" s="98">
        <v>1371.3497158606642</v>
      </c>
      <c r="F222" s="98">
        <v>1280.9680853555435</v>
      </c>
      <c r="G222" s="98">
        <v>1271.6623233137475</v>
      </c>
      <c r="H222" s="98">
        <v>1355.4318253050544</v>
      </c>
      <c r="I222" s="98">
        <v>1174.189500314714</v>
      </c>
      <c r="J222" s="98">
        <v>1172.4195030570411</v>
      </c>
      <c r="K222" s="98">
        <v>1109.3525121482628</v>
      </c>
      <c r="L222" s="98">
        <v>1186.355526698065</v>
      </c>
      <c r="M222" s="98">
        <v>1325.240644201099</v>
      </c>
      <c r="N222" s="98">
        <v>1238.5937743012514</v>
      </c>
      <c r="O222" s="98">
        <v>1185.559942427491</v>
      </c>
      <c r="P222" s="98">
        <v>1258.5180223538196</v>
      </c>
      <c r="Q222" s="98">
        <v>1165.2494392569629</v>
      </c>
      <c r="R222" s="98">
        <v>1129.1447198361773</v>
      </c>
      <c r="S222" s="98">
        <v>1235.6775458825778</v>
      </c>
      <c r="T222" s="98">
        <v>1167.4266199690421</v>
      </c>
      <c r="U222" s="98">
        <v>1151.9874715632996</v>
      </c>
      <c r="V222" s="98">
        <v>1043.0811580215427</v>
      </c>
      <c r="W222" s="98">
        <v>1005.6127188720186</v>
      </c>
      <c r="X222" s="98">
        <v>800.61878019313542</v>
      </c>
      <c r="Y222" s="98">
        <v>752.92460428614845</v>
      </c>
      <c r="DA222" s="63" t="s">
        <v>2326</v>
      </c>
    </row>
    <row r="223" spans="1:105" ht="12" customHeight="1" x14ac:dyDescent="0.25">
      <c r="A223" s="100" t="s">
        <v>199</v>
      </c>
      <c r="B223" s="101">
        <v>465.58455931124826</v>
      </c>
      <c r="C223" s="101">
        <v>333.43464141656108</v>
      </c>
      <c r="D223" s="101">
        <v>444.88205496387951</v>
      </c>
      <c r="E223" s="101">
        <v>339.6436498273498</v>
      </c>
      <c r="F223" s="101">
        <v>377.74860333284192</v>
      </c>
      <c r="G223" s="101">
        <v>307.36691595596739</v>
      </c>
      <c r="H223" s="101">
        <v>313.19498617715561</v>
      </c>
      <c r="I223" s="101">
        <v>247.30683291392822</v>
      </c>
      <c r="J223" s="101">
        <v>300.86560826400904</v>
      </c>
      <c r="K223" s="101">
        <v>226.83568978910361</v>
      </c>
      <c r="L223" s="101">
        <v>228.18911514114967</v>
      </c>
      <c r="M223" s="101">
        <v>310.64461536567325</v>
      </c>
      <c r="N223" s="101">
        <v>212.70962505039432</v>
      </c>
      <c r="O223" s="101">
        <v>190.93394902280122</v>
      </c>
      <c r="P223" s="101">
        <v>328.66606809688557</v>
      </c>
      <c r="Q223" s="101">
        <v>201.24260318740752</v>
      </c>
      <c r="R223" s="101">
        <v>184.87773593665437</v>
      </c>
      <c r="S223" s="101">
        <v>219.70953425757801</v>
      </c>
      <c r="T223" s="101">
        <v>188.33332466791538</v>
      </c>
      <c r="U223" s="101">
        <v>213.9268868382043</v>
      </c>
      <c r="V223" s="101">
        <v>208.28235124620988</v>
      </c>
      <c r="W223" s="101">
        <v>256.13116284476359</v>
      </c>
      <c r="X223" s="101">
        <v>100.75397952224463</v>
      </c>
      <c r="Y223" s="101">
        <v>175.26228352434401</v>
      </c>
      <c r="DA223" s="131" t="s">
        <v>2327</v>
      </c>
    </row>
    <row r="224" spans="1:105" ht="12" customHeight="1" x14ac:dyDescent="0.25">
      <c r="A224" s="103" t="s">
        <v>52</v>
      </c>
      <c r="B224" s="104">
        <v>952.01299821562554</v>
      </c>
      <c r="C224" s="104">
        <v>848.10987425361509</v>
      </c>
      <c r="D224" s="104">
        <v>1041.2938174497274</v>
      </c>
      <c r="E224" s="104">
        <v>1031.7060660333145</v>
      </c>
      <c r="F224" s="104">
        <v>903.21948202270153</v>
      </c>
      <c r="G224" s="104">
        <v>964.29540735778005</v>
      </c>
      <c r="H224" s="104">
        <v>1042.2368391278987</v>
      </c>
      <c r="I224" s="104">
        <v>926.88266740078575</v>
      </c>
      <c r="J224" s="104">
        <v>871.5538947930321</v>
      </c>
      <c r="K224" s="104">
        <v>882.51682235915928</v>
      </c>
      <c r="L224" s="104">
        <v>958.16641155691514</v>
      </c>
      <c r="M224" s="104">
        <v>1014.596028835426</v>
      </c>
      <c r="N224" s="104">
        <v>1025.8841492508573</v>
      </c>
      <c r="O224" s="104">
        <v>994.62599340468978</v>
      </c>
      <c r="P224" s="104">
        <v>929.85195425693416</v>
      </c>
      <c r="Q224" s="104">
        <v>964.00683606955522</v>
      </c>
      <c r="R224" s="104">
        <v>944.26698389952287</v>
      </c>
      <c r="S224" s="104">
        <v>1015.9680116249997</v>
      </c>
      <c r="T224" s="104">
        <v>979.09329530112666</v>
      </c>
      <c r="U224" s="104">
        <v>938.06058472509505</v>
      </c>
      <c r="V224" s="104">
        <v>834.79880677533288</v>
      </c>
      <c r="W224" s="104">
        <v>749.48155602725501</v>
      </c>
      <c r="X224" s="104">
        <v>699.86480067089076</v>
      </c>
      <c r="Y224" s="104">
        <v>577.66232076180438</v>
      </c>
      <c r="DA224" s="132" t="s">
        <v>2328</v>
      </c>
    </row>
    <row r="225" spans="1:105" ht="12" customHeight="1" x14ac:dyDescent="0.25">
      <c r="A225" s="106" t="s">
        <v>124</v>
      </c>
      <c r="B225" s="101">
        <v>2092.9102655392239</v>
      </c>
      <c r="C225" s="101">
        <v>2107.4376161715682</v>
      </c>
      <c r="D225" s="101">
        <v>2060.3537233152174</v>
      </c>
      <c r="E225" s="101">
        <v>2016.2356639836262</v>
      </c>
      <c r="F225" s="101">
        <v>2270.3537896976054</v>
      </c>
      <c r="G225" s="101">
        <v>2053.726627559477</v>
      </c>
      <c r="H225" s="101">
        <v>1990.2383746751748</v>
      </c>
      <c r="I225" s="101">
        <v>1803.2924977126045</v>
      </c>
      <c r="J225" s="101">
        <v>1716.0060224882229</v>
      </c>
      <c r="K225" s="101">
        <v>1735.1640842008646</v>
      </c>
      <c r="L225" s="101">
        <v>1875.2729181951363</v>
      </c>
      <c r="M225" s="101">
        <v>2099.3655250852166</v>
      </c>
      <c r="N225" s="101">
        <v>1947.1846383726945</v>
      </c>
      <c r="O225" s="101">
        <v>1851.6370203264094</v>
      </c>
      <c r="P225" s="101">
        <v>1679.2122542435275</v>
      </c>
      <c r="Q225" s="101">
        <v>1671.9224753564665</v>
      </c>
      <c r="R225" s="101">
        <v>1670.4610564886668</v>
      </c>
      <c r="S225" s="101">
        <v>1659.5730728935023</v>
      </c>
      <c r="T225" s="101">
        <v>1625.6370631896041</v>
      </c>
      <c r="U225" s="101">
        <v>1523.1079288419735</v>
      </c>
      <c r="V225" s="101">
        <v>1408.6663972634246</v>
      </c>
      <c r="W225" s="101">
        <v>1226.5643544730415</v>
      </c>
      <c r="X225" s="101">
        <v>1032.5064613337422</v>
      </c>
      <c r="Y225" s="101">
        <v>957.30908400259568</v>
      </c>
      <c r="DA225" s="131" t="s">
        <v>2329</v>
      </c>
    </row>
    <row r="226" spans="1:105" ht="12" customHeight="1" x14ac:dyDescent="0.25">
      <c r="A226" s="107" t="s">
        <v>123</v>
      </c>
      <c r="B226" s="104">
        <v>1348.1710545528208</v>
      </c>
      <c r="C226" s="104">
        <v>1343.0938208218879</v>
      </c>
      <c r="D226" s="104">
        <v>1346.9273667499124</v>
      </c>
      <c r="E226" s="104">
        <v>1299.3545282042705</v>
      </c>
      <c r="F226" s="104">
        <v>1504.8796145097292</v>
      </c>
      <c r="G226" s="104">
        <v>1340.3045387335524</v>
      </c>
      <c r="H226" s="104">
        <v>1302.427004378924</v>
      </c>
      <c r="I226" s="104">
        <v>1174.0779764956133</v>
      </c>
      <c r="J226" s="104">
        <v>1145.7417471397528</v>
      </c>
      <c r="K226" s="104">
        <v>1136.7391495707493</v>
      </c>
      <c r="L226" s="104">
        <v>1229.4762488574042</v>
      </c>
      <c r="M226" s="104">
        <v>1413.3653350307629</v>
      </c>
      <c r="N226" s="104">
        <v>1283.2369646920647</v>
      </c>
      <c r="O226" s="104">
        <v>1227.4824875940044</v>
      </c>
      <c r="P226" s="104">
        <v>1178.6789796024302</v>
      </c>
      <c r="Q226" s="104">
        <v>1151.2240881216367</v>
      </c>
      <c r="R226" s="104">
        <v>1176.2010471542212</v>
      </c>
      <c r="S226" s="104">
        <v>1209.2242166151791</v>
      </c>
      <c r="T226" s="104">
        <v>1209.4876014638278</v>
      </c>
      <c r="U226" s="104">
        <v>1166.1649461593686</v>
      </c>
      <c r="V226" s="104">
        <v>1100.1112305432723</v>
      </c>
      <c r="W226" s="104">
        <v>982.40491073452768</v>
      </c>
      <c r="X226" s="104">
        <v>808.50889365148237</v>
      </c>
      <c r="Y226" s="104">
        <v>777.42875273789195</v>
      </c>
      <c r="DA226" s="132" t="s">
        <v>2330</v>
      </c>
    </row>
    <row r="227" spans="1:105" ht="12" customHeight="1" x14ac:dyDescent="0.25">
      <c r="A227" s="108" t="s">
        <v>50</v>
      </c>
      <c r="B227" s="98">
        <v>384.40060948119952</v>
      </c>
      <c r="C227" s="98">
        <v>334.73164277211316</v>
      </c>
      <c r="D227" s="98">
        <v>382.95825693775055</v>
      </c>
      <c r="E227" s="98">
        <v>312.99464526373691</v>
      </c>
      <c r="F227" s="98">
        <v>437.62069114451026</v>
      </c>
      <c r="G227" s="98">
        <v>330.55154835687983</v>
      </c>
      <c r="H227" s="98">
        <v>313.01628134436243</v>
      </c>
      <c r="I227" s="98">
        <v>261.88685322196329</v>
      </c>
      <c r="J227" s="98">
        <v>314.25507036243323</v>
      </c>
      <c r="K227" s="98">
        <v>252.26379879912986</v>
      </c>
      <c r="L227" s="98">
        <v>260.51680763039718</v>
      </c>
      <c r="M227" s="98">
        <v>364.36973095865523</v>
      </c>
      <c r="N227" s="98">
        <v>245.36896082370797</v>
      </c>
      <c r="O227" s="98">
        <v>220.12385250118518</v>
      </c>
      <c r="P227" s="98">
        <v>335.36213760948783</v>
      </c>
      <c r="Q227" s="98">
        <v>215.01718953135173</v>
      </c>
      <c r="R227" s="98">
        <v>205.80315929869516</v>
      </c>
      <c r="S227" s="98">
        <v>224.5328069948813</v>
      </c>
      <c r="T227" s="98">
        <v>202.61274452189582</v>
      </c>
      <c r="U227" s="98">
        <v>224.02245102149527</v>
      </c>
      <c r="V227" s="98">
        <v>227.70693389471111</v>
      </c>
      <c r="W227" s="98">
        <v>260.81810126622611</v>
      </c>
      <c r="X227" s="98">
        <v>109.9382086689497</v>
      </c>
      <c r="Y227" s="98">
        <v>192.067704446128</v>
      </c>
      <c r="DA227" s="63" t="s">
        <v>2331</v>
      </c>
    </row>
    <row r="228" spans="1:105" ht="12" customHeight="1" x14ac:dyDescent="0.25">
      <c r="A228" s="108" t="s">
        <v>52</v>
      </c>
      <c r="B228" s="98">
        <v>963.77044507162122</v>
      </c>
      <c r="C228" s="98">
        <v>1008.3621780497745</v>
      </c>
      <c r="D228" s="98">
        <v>963.96910981216195</v>
      </c>
      <c r="E228" s="98">
        <v>986.35988294053345</v>
      </c>
      <c r="F228" s="98">
        <v>1067.2589233652188</v>
      </c>
      <c r="G228" s="98">
        <v>1009.7529903766728</v>
      </c>
      <c r="H228" s="98">
        <v>989.41072303456144</v>
      </c>
      <c r="I228" s="98">
        <v>912.19112327364996</v>
      </c>
      <c r="J228" s="98">
        <v>831.48667677731942</v>
      </c>
      <c r="K228" s="98">
        <v>884.47535077161945</v>
      </c>
      <c r="L228" s="98">
        <v>968.95944122700678</v>
      </c>
      <c r="M228" s="98">
        <v>1048.9956040721074</v>
      </c>
      <c r="N228" s="98">
        <v>1037.8680038683567</v>
      </c>
      <c r="O228" s="98">
        <v>1007.3586350928191</v>
      </c>
      <c r="P228" s="98">
        <v>843.31684199294227</v>
      </c>
      <c r="Q228" s="98">
        <v>936.20689859028482</v>
      </c>
      <c r="R228" s="98">
        <v>970.39788785552628</v>
      </c>
      <c r="S228" s="98">
        <v>984.69140962029815</v>
      </c>
      <c r="T228" s="98">
        <v>1006.8748569419319</v>
      </c>
      <c r="U228" s="98">
        <v>942.1424951378732</v>
      </c>
      <c r="V228" s="98">
        <v>872.40429664856094</v>
      </c>
      <c r="W228" s="98">
        <v>721.58680946830157</v>
      </c>
      <c r="X228" s="98">
        <v>698.57068498253273</v>
      </c>
      <c r="Y228" s="98">
        <v>585.36104829176395</v>
      </c>
      <c r="DA228" s="63" t="s">
        <v>2332</v>
      </c>
    </row>
    <row r="229" spans="1:105" ht="12" customHeight="1" x14ac:dyDescent="0.25">
      <c r="A229" s="106" t="s">
        <v>122</v>
      </c>
      <c r="B229" s="101">
        <v>1877.0737031887688</v>
      </c>
      <c r="C229" s="101">
        <v>1819.2025218259757</v>
      </c>
      <c r="D229" s="101">
        <v>1890.302149478784</v>
      </c>
      <c r="E229" s="101">
        <v>1777.3062301851014</v>
      </c>
      <c r="F229" s="101">
        <v>1869.2825399042745</v>
      </c>
      <c r="G229" s="101">
        <v>1783.3751353769674</v>
      </c>
      <c r="H229" s="101">
        <v>1752.9172786081303</v>
      </c>
      <c r="I229" s="101">
        <v>1647.5644254547085</v>
      </c>
      <c r="J229" s="101">
        <v>1613.5255767083349</v>
      </c>
      <c r="K229" s="101">
        <v>1593.4233344005704</v>
      </c>
      <c r="L229" s="101">
        <v>1701.233387138886</v>
      </c>
      <c r="M229" s="101">
        <v>1837.2949552926782</v>
      </c>
      <c r="N229" s="101">
        <v>1735.8970784084722</v>
      </c>
      <c r="O229" s="101">
        <v>1664.1862214393379</v>
      </c>
      <c r="P229" s="101">
        <v>1672.8736065993237</v>
      </c>
      <c r="Q229" s="101">
        <v>1586.4090852207446</v>
      </c>
      <c r="R229" s="101">
        <v>1587.6884095479613</v>
      </c>
      <c r="S229" s="101">
        <v>1589.0007676414061</v>
      </c>
      <c r="T229" s="101">
        <v>1570.7633029226697</v>
      </c>
      <c r="U229" s="101">
        <v>1567.8376850387685</v>
      </c>
      <c r="V229" s="101">
        <v>1560.9828942993845</v>
      </c>
      <c r="W229" s="101">
        <v>1322.3541912805906</v>
      </c>
      <c r="X229" s="101">
        <v>881.01446878644299</v>
      </c>
      <c r="Y229" s="101">
        <v>996.78706535405161</v>
      </c>
      <c r="DA229" s="131" t="s">
        <v>2333</v>
      </c>
    </row>
    <row r="230" spans="1:105" ht="12" customHeight="1" x14ac:dyDescent="0.25">
      <c r="A230" s="107" t="s">
        <v>121</v>
      </c>
      <c r="B230" s="104">
        <v>1319.909537782286</v>
      </c>
      <c r="C230" s="104">
        <v>1271.9182264479339</v>
      </c>
      <c r="D230" s="104">
        <v>1350.460682453245</v>
      </c>
      <c r="E230" s="104">
        <v>1255.7065440879448</v>
      </c>
      <c r="F230" s="104">
        <v>1348.1545944106549</v>
      </c>
      <c r="G230" s="104">
        <v>1270.3720939917673</v>
      </c>
      <c r="H230" s="104">
        <v>1250.231674978284</v>
      </c>
      <c r="I230" s="104">
        <v>1170.9164380816853</v>
      </c>
      <c r="J230" s="104">
        <v>1168.9708019387124</v>
      </c>
      <c r="K230" s="104">
        <v>1135.311872590268</v>
      </c>
      <c r="L230" s="104">
        <v>1209.9292326073053</v>
      </c>
      <c r="M230" s="104">
        <v>1329.8829599879123</v>
      </c>
      <c r="N230" s="104">
        <v>1232.5972892007567</v>
      </c>
      <c r="O230" s="104">
        <v>1186.1712741099982</v>
      </c>
      <c r="P230" s="104">
        <v>1249.3132307435117</v>
      </c>
      <c r="Q230" s="104">
        <v>1164.3300565761797</v>
      </c>
      <c r="R230" s="104">
        <v>1170.8581413638881</v>
      </c>
      <c r="S230" s="104">
        <v>1187.9163661453372</v>
      </c>
      <c r="T230" s="104">
        <v>1180.9768678956814</v>
      </c>
      <c r="U230" s="104">
        <v>1201.4740030069215</v>
      </c>
      <c r="V230" s="104">
        <v>1215.416224641614</v>
      </c>
      <c r="W230" s="104">
        <v>1049.0055566821263</v>
      </c>
      <c r="X230" s="104">
        <v>705.18343029529376</v>
      </c>
      <c r="Y230" s="104">
        <v>793.86753759427495</v>
      </c>
      <c r="DA230" s="132" t="s">
        <v>2334</v>
      </c>
    </row>
    <row r="231" spans="1:105" ht="12" customHeight="1" x14ac:dyDescent="0.25">
      <c r="A231" s="108" t="s">
        <v>53</v>
      </c>
      <c r="B231" s="98">
        <v>344.80103028444159</v>
      </c>
      <c r="C231" s="98">
        <v>289.24554306214509</v>
      </c>
      <c r="D231" s="98">
        <v>351.64254078914746</v>
      </c>
      <c r="E231" s="98">
        <v>276.38791741080564</v>
      </c>
      <c r="F231" s="98">
        <v>361.22069571665259</v>
      </c>
      <c r="G231" s="98">
        <v>287.4743532167426</v>
      </c>
      <c r="H231" s="98">
        <v>276.00512537259482</v>
      </c>
      <c r="I231" s="98">
        <v>240.44696087988331</v>
      </c>
      <c r="J231" s="98">
        <v>298.3223594781922</v>
      </c>
      <c r="K231" s="98">
        <v>233.28569462856183</v>
      </c>
      <c r="L231" s="98">
        <v>236.62157545310905</v>
      </c>
      <c r="M231" s="98">
        <v>319.32648261669146</v>
      </c>
      <c r="N231" s="98">
        <v>217.92652038671451</v>
      </c>
      <c r="O231" s="98">
        <v>196.88796887547974</v>
      </c>
      <c r="P231" s="98">
        <v>336.84567358506507</v>
      </c>
      <c r="Q231" s="98">
        <v>206.91543582691361</v>
      </c>
      <c r="R231" s="98">
        <v>196.90881799593339</v>
      </c>
      <c r="S231" s="98">
        <v>215.96674658210708</v>
      </c>
      <c r="T231" s="98">
        <v>194.15881294299109</v>
      </c>
      <c r="U231" s="98">
        <v>231.88235709946284</v>
      </c>
      <c r="V231" s="98">
        <v>257.29876184557747</v>
      </c>
      <c r="W231" s="98">
        <v>261.04581788342614</v>
      </c>
      <c r="X231" s="98">
        <v>8.5607614829670489</v>
      </c>
      <c r="Y231" s="98">
        <v>169.29786766725934</v>
      </c>
      <c r="DA231" s="63" t="s">
        <v>2335</v>
      </c>
    </row>
    <row r="232" spans="1:105" ht="12" customHeight="1" x14ac:dyDescent="0.25">
      <c r="A232" s="108" t="s">
        <v>52</v>
      </c>
      <c r="B232" s="98">
        <v>975.10850749784447</v>
      </c>
      <c r="C232" s="98">
        <v>982.67268338578879</v>
      </c>
      <c r="D232" s="98">
        <v>998.81814166409765</v>
      </c>
      <c r="E232" s="98">
        <v>979.31862667713938</v>
      </c>
      <c r="F232" s="98">
        <v>986.93389869400232</v>
      </c>
      <c r="G232" s="98">
        <v>982.89774077502477</v>
      </c>
      <c r="H232" s="98">
        <v>974.22654960568923</v>
      </c>
      <c r="I232" s="98">
        <v>930.46947720180219</v>
      </c>
      <c r="J232" s="98">
        <v>870.64844246052019</v>
      </c>
      <c r="K232" s="98">
        <v>902.02617796170603</v>
      </c>
      <c r="L232" s="98">
        <v>973.30765715419625</v>
      </c>
      <c r="M232" s="98">
        <v>1010.5564773712208</v>
      </c>
      <c r="N232" s="98">
        <v>1014.670768814042</v>
      </c>
      <c r="O232" s="98">
        <v>989.28330523451837</v>
      </c>
      <c r="P232" s="98">
        <v>912.46755715844665</v>
      </c>
      <c r="Q232" s="98">
        <v>957.41462074926642</v>
      </c>
      <c r="R232" s="98">
        <v>973.94932336795478</v>
      </c>
      <c r="S232" s="98">
        <v>971.94961956323016</v>
      </c>
      <c r="T232" s="98">
        <v>986.81805495269032</v>
      </c>
      <c r="U232" s="98">
        <v>969.59164590745843</v>
      </c>
      <c r="V232" s="98">
        <v>958.11746279603653</v>
      </c>
      <c r="W232" s="98">
        <v>787.95973879870007</v>
      </c>
      <c r="X232" s="98">
        <v>696.62266881232688</v>
      </c>
      <c r="Y232" s="98">
        <v>624.56966992701552</v>
      </c>
      <c r="DA232" s="63" t="s">
        <v>2336</v>
      </c>
    </row>
    <row r="233" spans="1:105" ht="12" customHeight="1" x14ac:dyDescent="0.25">
      <c r="A233" s="121" t="s">
        <v>54</v>
      </c>
      <c r="B233" s="122">
        <v>899.38828411582313</v>
      </c>
      <c r="C233" s="122">
        <v>905.04780047475072</v>
      </c>
      <c r="D233" s="122">
        <v>917.19710801213057</v>
      </c>
      <c r="E233" s="122">
        <v>855.21644550729218</v>
      </c>
      <c r="F233" s="122">
        <v>969.6849929911557</v>
      </c>
      <c r="G233" s="122">
        <v>835.95709607020297</v>
      </c>
      <c r="H233" s="122">
        <v>850.68343636813609</v>
      </c>
      <c r="I233" s="122">
        <v>783.53347699565154</v>
      </c>
      <c r="J233" s="122">
        <v>720.04258018926112</v>
      </c>
      <c r="K233" s="122">
        <v>711.32468052566219</v>
      </c>
      <c r="L233" s="122">
        <v>685.03506940969521</v>
      </c>
      <c r="M233" s="122">
        <v>672.45170916672282</v>
      </c>
      <c r="N233" s="122">
        <v>585.60006196736992</v>
      </c>
      <c r="O233" s="122">
        <v>631.15295211572504</v>
      </c>
      <c r="P233" s="122">
        <v>584.94544758422876</v>
      </c>
      <c r="Q233" s="122">
        <v>596.92069214871844</v>
      </c>
      <c r="R233" s="122">
        <v>599.99574967676597</v>
      </c>
      <c r="S233" s="122">
        <v>680.37729881210373</v>
      </c>
      <c r="T233" s="122">
        <v>679.33275165506245</v>
      </c>
      <c r="U233" s="122">
        <v>676.59686500882208</v>
      </c>
      <c r="V233" s="122">
        <v>684.56130142872144</v>
      </c>
      <c r="W233" s="122">
        <v>650.3198408297294</v>
      </c>
      <c r="X233" s="122">
        <v>531.84819190873498</v>
      </c>
      <c r="Y233" s="122">
        <v>529.87274176878577</v>
      </c>
      <c r="DA233" s="130" t="s">
        <v>2337</v>
      </c>
    </row>
    <row r="234" spans="1:105" ht="12" customHeight="1" x14ac:dyDescent="0.25">
      <c r="A234" s="97" t="s">
        <v>202</v>
      </c>
      <c r="B234" s="98">
        <v>999.24873155484113</v>
      </c>
      <c r="C234" s="98">
        <v>1005.0557752266689</v>
      </c>
      <c r="D234" s="98">
        <v>1142.5335276681292</v>
      </c>
      <c r="E234" s="98">
        <v>985.76233971697093</v>
      </c>
      <c r="F234" s="98">
        <v>1007.8200491325935</v>
      </c>
      <c r="G234" s="98">
        <v>967.93599462483792</v>
      </c>
      <c r="H234" s="98">
        <v>942.5276432297868</v>
      </c>
      <c r="I234" s="98">
        <v>989.26751408097823</v>
      </c>
      <c r="J234" s="98">
        <v>843.06939210404016</v>
      </c>
      <c r="K234" s="98">
        <v>853.68634845901988</v>
      </c>
      <c r="L234" s="98">
        <v>916.48375630473777</v>
      </c>
      <c r="M234" s="98">
        <v>742.20604434468555</v>
      </c>
      <c r="N234" s="98">
        <v>673.55110511121347</v>
      </c>
      <c r="O234" s="98">
        <v>723.45229908999875</v>
      </c>
      <c r="P234" s="98">
        <v>725.00349711073989</v>
      </c>
      <c r="Q234" s="98">
        <v>722.99580448041797</v>
      </c>
      <c r="R234" s="98">
        <v>717.78945591152706</v>
      </c>
      <c r="S234" s="98">
        <v>825.39172194683351</v>
      </c>
      <c r="T234" s="98">
        <v>805.6362229655</v>
      </c>
      <c r="U234" s="98">
        <v>827.2966565209091</v>
      </c>
      <c r="V234" s="98">
        <v>782.16885021059136</v>
      </c>
      <c r="W234" s="98">
        <v>832.3803471638613</v>
      </c>
      <c r="X234" s="98">
        <v>681.75850228535876</v>
      </c>
      <c r="Y234" s="98">
        <v>634.26567673892703</v>
      </c>
      <c r="DA234" s="63" t="s">
        <v>2338</v>
      </c>
    </row>
    <row r="235" spans="1:105" ht="12" customHeight="1" x14ac:dyDescent="0.25">
      <c r="A235" s="97" t="s">
        <v>50</v>
      </c>
      <c r="B235" s="98">
        <v>1032.6353722495389</v>
      </c>
      <c r="C235" s="98">
        <v>1006.1015487852103</v>
      </c>
      <c r="D235" s="98">
        <v>1015.8517196240124</v>
      </c>
      <c r="E235" s="98">
        <v>988.73568103716912</v>
      </c>
      <c r="F235" s="98">
        <v>1062.367867852294</v>
      </c>
      <c r="G235" s="98">
        <v>992.3220303395351</v>
      </c>
      <c r="H235" s="98">
        <v>947.94295267213374</v>
      </c>
      <c r="I235" s="98">
        <v>854.02483614292589</v>
      </c>
      <c r="J235" s="98">
        <v>829.74655973208405</v>
      </c>
      <c r="K235" s="98">
        <v>786.45905108312888</v>
      </c>
      <c r="L235" s="98">
        <v>765.15499885955194</v>
      </c>
      <c r="M235" s="98">
        <v>787.24438768722484</v>
      </c>
      <c r="N235" s="98">
        <v>674.32617758726292</v>
      </c>
      <c r="O235" s="98">
        <v>674.10464946287527</v>
      </c>
      <c r="P235" s="98">
        <v>692.6940902755922</v>
      </c>
      <c r="Q235" s="98">
        <v>666.67857480811665</v>
      </c>
      <c r="R235" s="98">
        <v>699.15001823615262</v>
      </c>
      <c r="S235" s="98">
        <v>763.62314634258644</v>
      </c>
      <c r="T235" s="98">
        <v>791.85776147526974</v>
      </c>
      <c r="U235" s="98">
        <v>792.35559605611945</v>
      </c>
      <c r="V235" s="98">
        <v>788.85851653653015</v>
      </c>
      <c r="W235" s="98">
        <v>737.56772103015919</v>
      </c>
      <c r="X235" s="98">
        <v>651.94675895536454</v>
      </c>
      <c r="Y235" s="98">
        <v>615.89871629975323</v>
      </c>
      <c r="DA235" s="63" t="s">
        <v>2339</v>
      </c>
    </row>
    <row r="236" spans="1:105" ht="12" customHeight="1" x14ac:dyDescent="0.25">
      <c r="A236" s="109" t="s">
        <v>120</v>
      </c>
      <c r="B236" s="33">
        <v>797.71364293582064</v>
      </c>
      <c r="C236" s="33">
        <v>831.49305550579936</v>
      </c>
      <c r="D236" s="33">
        <v>833.68621008872719</v>
      </c>
      <c r="E236" s="33">
        <v>757.5618520790573</v>
      </c>
      <c r="F236" s="33">
        <v>907.26475433542282</v>
      </c>
      <c r="G236" s="33">
        <v>732.92390340408747</v>
      </c>
      <c r="H236" s="33">
        <v>790.3652301535127</v>
      </c>
      <c r="I236" s="33">
        <v>722.27768816826313</v>
      </c>
      <c r="J236" s="33">
        <v>642.92697052821234</v>
      </c>
      <c r="K236" s="33">
        <v>646.90975657671061</v>
      </c>
      <c r="L236" s="33">
        <v>602.51902646118424</v>
      </c>
      <c r="M236" s="33">
        <v>599.94532155593106</v>
      </c>
      <c r="N236" s="33">
        <v>520.12785229822248</v>
      </c>
      <c r="O236" s="33">
        <v>588.82354500550457</v>
      </c>
      <c r="P236" s="33">
        <v>491.53865308317899</v>
      </c>
      <c r="Q236" s="33">
        <v>531.0802295216663</v>
      </c>
      <c r="R236" s="33">
        <v>521.75539195595832</v>
      </c>
      <c r="S236" s="33">
        <v>611.69005054818263</v>
      </c>
      <c r="T236" s="33">
        <v>602.21148996231341</v>
      </c>
      <c r="U236" s="33">
        <v>597.18263407140194</v>
      </c>
      <c r="V236" s="33">
        <v>617.85127272018042</v>
      </c>
      <c r="W236" s="33">
        <v>575.40094463675723</v>
      </c>
      <c r="X236" s="33">
        <v>432.82888622627729</v>
      </c>
      <c r="Y236" s="33">
        <v>456.60598705075239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6401.357880596468</v>
      </c>
      <c r="C238" s="117">
        <f t="shared" si="115"/>
        <v>5999.1211376315041</v>
      </c>
      <c r="D238" s="117">
        <f t="shared" si="115"/>
        <v>7024.3143082202641</v>
      </c>
      <c r="E238" s="117">
        <f t="shared" si="115"/>
        <v>9197.8071558107058</v>
      </c>
      <c r="F238" s="117">
        <f t="shared" si="115"/>
        <v>6183.7656784448072</v>
      </c>
      <c r="G238" s="117">
        <f t="shared" si="115"/>
        <v>7796.9755709399305</v>
      </c>
      <c r="H238" s="117">
        <f t="shared" si="115"/>
        <v>7650.6326583972404</v>
      </c>
      <c r="I238" s="117">
        <f t="shared" si="115"/>
        <v>8441.357634011194</v>
      </c>
      <c r="J238" s="117">
        <f t="shared" si="115"/>
        <v>9480.1402989332128</v>
      </c>
      <c r="K238" s="117">
        <f t="shared" si="115"/>
        <v>9183.8305709716642</v>
      </c>
      <c r="L238" s="117">
        <f t="shared" si="115"/>
        <v>8924.205336827481</v>
      </c>
      <c r="M238" s="117">
        <f t="shared" si="115"/>
        <v>6530.55902664734</v>
      </c>
      <c r="N238" s="117">
        <f t="shared" si="115"/>
        <v>8842.9355868486418</v>
      </c>
      <c r="O238" s="117">
        <f t="shared" si="115"/>
        <v>8784.4513796858973</v>
      </c>
      <c r="P238" s="117">
        <f t="shared" si="115"/>
        <v>7464.7835387110536</v>
      </c>
      <c r="Q238" s="117">
        <f t="shared" si="115"/>
        <v>8432.2417480047789</v>
      </c>
      <c r="R238" s="117">
        <f t="shared" ref="R238:V238" si="116">R239+R242+R244+R257</f>
        <v>8189.9770178120307</v>
      </c>
      <c r="S238" s="117">
        <f t="shared" si="116"/>
        <v>9059.3155087218547</v>
      </c>
      <c r="T238" s="117">
        <f t="shared" si="116"/>
        <v>8565.9445891813648</v>
      </c>
      <c r="U238" s="117">
        <f t="shared" si="116"/>
        <v>8733.5647976214823</v>
      </c>
      <c r="V238" s="117">
        <f t="shared" si="116"/>
        <v>8544.3289821561648</v>
      </c>
      <c r="W238" s="117">
        <f t="shared" ref="W238:Y238" si="117">W239+W242+W244+W257</f>
        <v>9428.0049946282616</v>
      </c>
      <c r="X238" s="117">
        <f t="shared" si="117"/>
        <v>8633.8801039916052</v>
      </c>
      <c r="Y238" s="117">
        <f t="shared" si="117"/>
        <v>8218.9827449027634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4543.9858500424907</v>
      </c>
      <c r="C239" s="122">
        <f t="shared" si="118"/>
        <v>4143.2149695482231</v>
      </c>
      <c r="D239" s="122">
        <f t="shared" si="118"/>
        <v>5074.3005430901512</v>
      </c>
      <c r="E239" s="122">
        <f t="shared" si="118"/>
        <v>7071.2644095228234</v>
      </c>
      <c r="F239" s="122">
        <f t="shared" si="118"/>
        <v>4107.4805849110899</v>
      </c>
      <c r="G239" s="122">
        <f t="shared" si="118"/>
        <v>5878.1538379308258</v>
      </c>
      <c r="H239" s="122">
        <f t="shared" si="118"/>
        <v>5637.8616146349286</v>
      </c>
      <c r="I239" s="122">
        <f t="shared" si="118"/>
        <v>6565.7401882162358</v>
      </c>
      <c r="J239" s="122">
        <f t="shared" si="118"/>
        <v>7596.2492795380058</v>
      </c>
      <c r="K239" s="122">
        <f t="shared" si="118"/>
        <v>7313.7116161163422</v>
      </c>
      <c r="L239" s="122">
        <f t="shared" si="118"/>
        <v>7067.9296665543343</v>
      </c>
      <c r="M239" s="122">
        <f t="shared" si="118"/>
        <v>4542.0370374376334</v>
      </c>
      <c r="N239" s="122">
        <f t="shared" si="118"/>
        <v>6827.0178481476223</v>
      </c>
      <c r="O239" s="122">
        <f t="shared" si="118"/>
        <v>6949.5491503026187</v>
      </c>
      <c r="P239" s="122">
        <f t="shared" si="118"/>
        <v>5747.2578101020063</v>
      </c>
      <c r="Q239" s="122">
        <f t="shared" si="118"/>
        <v>6553.3330948760067</v>
      </c>
      <c r="R239" s="122">
        <f t="shared" ref="R239:V239" si="119">SUM(R240:R241)</f>
        <v>6397.9158966264831</v>
      </c>
      <c r="S239" s="122">
        <f t="shared" si="119"/>
        <v>7003.6209523605658</v>
      </c>
      <c r="T239" s="122">
        <f t="shared" si="119"/>
        <v>6588.0790168253152</v>
      </c>
      <c r="U239" s="122">
        <f t="shared" si="119"/>
        <v>6653.3325995095993</v>
      </c>
      <c r="V239" s="122">
        <f t="shared" si="119"/>
        <v>6575.9748156077112</v>
      </c>
      <c r="W239" s="122">
        <f t="shared" ref="W239:Y239" si="120">SUM(W240:W241)</f>
        <v>7623.3059338770927</v>
      </c>
      <c r="X239" s="122">
        <f t="shared" si="120"/>
        <v>6989.1876344230832</v>
      </c>
      <c r="Y239" s="122">
        <f t="shared" si="120"/>
        <v>6665.8227183681593</v>
      </c>
      <c r="DA239" s="130" t="s">
        <v>2487</v>
      </c>
    </row>
    <row r="240" spans="1:105" ht="12" customHeight="1" x14ac:dyDescent="0.25">
      <c r="A240" s="97" t="s">
        <v>199</v>
      </c>
      <c r="B240" s="98">
        <v>4497.5599785909362</v>
      </c>
      <c r="C240" s="98">
        <v>4102.0167170432605</v>
      </c>
      <c r="D240" s="98">
        <v>5024.4560261199649</v>
      </c>
      <c r="E240" s="98">
        <v>7008.5827923667239</v>
      </c>
      <c r="F240" s="98">
        <v>4068.9345464295002</v>
      </c>
      <c r="G240" s="98">
        <v>5823.7573845275965</v>
      </c>
      <c r="H240" s="98">
        <v>5587.2751637479923</v>
      </c>
      <c r="I240" s="98">
        <v>6508.8099830860147</v>
      </c>
      <c r="J240" s="98">
        <v>7533.3591915761035</v>
      </c>
      <c r="K240" s="98">
        <v>7254.1660737836573</v>
      </c>
      <c r="L240" s="98">
        <v>7008.6346809734641</v>
      </c>
      <c r="M240" s="98">
        <v>4503.8644071227654</v>
      </c>
      <c r="N240" s="98">
        <v>6773.6031350678559</v>
      </c>
      <c r="O240" s="98">
        <v>6891.809705460204</v>
      </c>
      <c r="P240" s="98">
        <v>5698.2639653117685</v>
      </c>
      <c r="Q240" s="98">
        <v>6503.0245195984571</v>
      </c>
      <c r="R240" s="98">
        <v>6348.9741371343925</v>
      </c>
      <c r="S240" s="98">
        <v>6950.4649752864016</v>
      </c>
      <c r="T240" s="98">
        <v>6538.5863437865582</v>
      </c>
      <c r="U240" s="98">
        <v>6603.0425103553216</v>
      </c>
      <c r="V240" s="98">
        <v>6526.5168064176378</v>
      </c>
      <c r="W240" s="98">
        <v>7550.2518591644302</v>
      </c>
      <c r="X240" s="98">
        <v>6919.7816194177076</v>
      </c>
      <c r="Y240" s="98">
        <v>6602.8091287037796</v>
      </c>
      <c r="DA240" s="63" t="s">
        <v>2488</v>
      </c>
    </row>
    <row r="241" spans="1:105" ht="12" customHeight="1" x14ac:dyDescent="0.25">
      <c r="A241" s="97" t="s">
        <v>53</v>
      </c>
      <c r="B241" s="98">
        <v>46.425871451554173</v>
      </c>
      <c r="C241" s="98">
        <v>41.198252504962674</v>
      </c>
      <c r="D241" s="98">
        <v>49.844516970186199</v>
      </c>
      <c r="E241" s="98">
        <v>62.681617156099527</v>
      </c>
      <c r="F241" s="98">
        <v>38.546038481589861</v>
      </c>
      <c r="G241" s="98">
        <v>54.396453403229671</v>
      </c>
      <c r="H241" s="98">
        <v>50.586450886936532</v>
      </c>
      <c r="I241" s="98">
        <v>56.930205130221218</v>
      </c>
      <c r="J241" s="98">
        <v>62.890087961902282</v>
      </c>
      <c r="K241" s="98">
        <v>59.545542332685116</v>
      </c>
      <c r="L241" s="98">
        <v>59.29498558087019</v>
      </c>
      <c r="M241" s="98">
        <v>38.172630314867753</v>
      </c>
      <c r="N241" s="98">
        <v>53.414713079766877</v>
      </c>
      <c r="O241" s="98">
        <v>57.739444842415153</v>
      </c>
      <c r="P241" s="98">
        <v>48.993844790237517</v>
      </c>
      <c r="Q241" s="98">
        <v>50.308575277550048</v>
      </c>
      <c r="R241" s="98">
        <v>48.941759492090625</v>
      </c>
      <c r="S241" s="98">
        <v>53.15597707416407</v>
      </c>
      <c r="T241" s="98">
        <v>49.492673038757175</v>
      </c>
      <c r="U241" s="98">
        <v>50.290089154277922</v>
      </c>
      <c r="V241" s="98">
        <v>49.458009190073838</v>
      </c>
      <c r="W241" s="98">
        <v>73.054074712662825</v>
      </c>
      <c r="X241" s="98">
        <v>69.406015005375579</v>
      </c>
      <c r="Y241" s="98">
        <v>63.013589664379488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56.804478153026047</v>
      </c>
      <c r="C242" s="122">
        <f t="shared" si="121"/>
        <v>74.727278461203923</v>
      </c>
      <c r="D242" s="122">
        <f t="shared" si="121"/>
        <v>86.31020556008599</v>
      </c>
      <c r="E242" s="122">
        <f t="shared" si="121"/>
        <v>356.65036627334445</v>
      </c>
      <c r="F242" s="122">
        <f t="shared" si="121"/>
        <v>163.74667121200309</v>
      </c>
      <c r="G242" s="122">
        <f t="shared" si="121"/>
        <v>156.47169387507984</v>
      </c>
      <c r="H242" s="122">
        <f t="shared" si="121"/>
        <v>233.33955498021393</v>
      </c>
      <c r="I242" s="122">
        <f t="shared" si="121"/>
        <v>233.80588982784045</v>
      </c>
      <c r="J242" s="122">
        <f t="shared" si="121"/>
        <v>317.13133215592381</v>
      </c>
      <c r="K242" s="122">
        <f t="shared" si="121"/>
        <v>320.44208958751722</v>
      </c>
      <c r="L242" s="122">
        <f t="shared" si="121"/>
        <v>249.37912407193105</v>
      </c>
      <c r="M242" s="122">
        <f t="shared" si="121"/>
        <v>282.60886070926807</v>
      </c>
      <c r="N242" s="122">
        <f t="shared" si="121"/>
        <v>436.16142354685735</v>
      </c>
      <c r="O242" s="122">
        <f t="shared" si="121"/>
        <v>260.60098962014047</v>
      </c>
      <c r="P242" s="122">
        <f t="shared" si="121"/>
        <v>171.94617005867437</v>
      </c>
      <c r="Q242" s="122">
        <f t="shared" si="121"/>
        <v>356.84810173145473</v>
      </c>
      <c r="R242" s="122">
        <f t="shared" si="121"/>
        <v>263.27834044161608</v>
      </c>
      <c r="S242" s="122">
        <f t="shared" si="121"/>
        <v>425.45790215231472</v>
      </c>
      <c r="T242" s="122">
        <f t="shared" si="121"/>
        <v>356.67490098250454</v>
      </c>
      <c r="U242" s="122">
        <f t="shared" si="121"/>
        <v>461.15674773550904</v>
      </c>
      <c r="V242" s="122">
        <f t="shared" si="121"/>
        <v>373.26958262613107</v>
      </c>
      <c r="W242" s="122">
        <f t="shared" si="121"/>
        <v>357.56299086522534</v>
      </c>
      <c r="X242" s="122">
        <f t="shared" si="121"/>
        <v>515.25065100444374</v>
      </c>
      <c r="Y242" s="122">
        <f t="shared" si="121"/>
        <v>419.94016230926826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56.804478153026047</v>
      </c>
      <c r="C243" s="98">
        <f>RES_hhdet_tesh!C86</f>
        <v>74.727278461203923</v>
      </c>
      <c r="D243" s="98">
        <f>RES_hhdet_tesh!D86</f>
        <v>86.31020556008599</v>
      </c>
      <c r="E243" s="98">
        <f>RES_hhdet_tesh!E86</f>
        <v>356.65036627334445</v>
      </c>
      <c r="F243" s="98">
        <f>RES_hhdet_tesh!F86</f>
        <v>163.74667121200309</v>
      </c>
      <c r="G243" s="98">
        <f>RES_hhdet_tesh!G86</f>
        <v>156.47169387507984</v>
      </c>
      <c r="H243" s="98">
        <f>RES_hhdet_tesh!H86</f>
        <v>233.33955498021393</v>
      </c>
      <c r="I243" s="98">
        <f>RES_hhdet_tesh!I86</f>
        <v>233.80588982784045</v>
      </c>
      <c r="J243" s="98">
        <f>RES_hhdet_tesh!J86</f>
        <v>317.13133215592381</v>
      </c>
      <c r="K243" s="98">
        <f>RES_hhdet_tesh!K86</f>
        <v>320.44208958751722</v>
      </c>
      <c r="L243" s="98">
        <f>RES_hhdet_tesh!L86</f>
        <v>249.37912407193105</v>
      </c>
      <c r="M243" s="98">
        <f>RES_hhdet_tesh!M86</f>
        <v>282.60886070926807</v>
      </c>
      <c r="N243" s="98">
        <f>RES_hhdet_tesh!N86</f>
        <v>436.16142354685735</v>
      </c>
      <c r="O243" s="98">
        <f>RES_hhdet_tesh!O86</f>
        <v>260.60098962014047</v>
      </c>
      <c r="P243" s="98">
        <f>RES_hhdet_tesh!P86</f>
        <v>171.94617005867437</v>
      </c>
      <c r="Q243" s="98">
        <f>RES_hhdet_tesh!Q86</f>
        <v>356.84810173145473</v>
      </c>
      <c r="R243" s="98">
        <f>RES_hhdet_tesh!R86</f>
        <v>263.27834044161608</v>
      </c>
      <c r="S243" s="98">
        <f>RES_hhdet_tesh!S86</f>
        <v>425.45790215231472</v>
      </c>
      <c r="T243" s="98">
        <f>RES_hhdet_tesh!T86</f>
        <v>356.67490098250454</v>
      </c>
      <c r="U243" s="98">
        <f>RES_hhdet_tesh!U86</f>
        <v>461.15674773550904</v>
      </c>
      <c r="V243" s="98">
        <f>RES_hhdet_tesh!V86</f>
        <v>373.26958262613107</v>
      </c>
      <c r="W243" s="98">
        <f>RES_hhdet_tesh!W86</f>
        <v>357.56299086522534</v>
      </c>
      <c r="X243" s="98">
        <f>RES_hhdet_tesh!X86</f>
        <v>515.25065100444374</v>
      </c>
      <c r="Y243" s="98">
        <f>RES_hhdet_tesh!Y86</f>
        <v>419.94016230926826</v>
      </c>
      <c r="DA243" s="63" t="s">
        <v>2491</v>
      </c>
    </row>
    <row r="244" spans="1:105" ht="12" customHeight="1" x14ac:dyDescent="0.25">
      <c r="A244" s="121" t="s">
        <v>55</v>
      </c>
      <c r="B244" s="122">
        <v>1183.9135291709072</v>
      </c>
      <c r="C244" s="122">
        <v>1152.822111603519</v>
      </c>
      <c r="D244" s="122">
        <v>1223.067820437946</v>
      </c>
      <c r="E244" s="122">
        <v>1174.3129014346673</v>
      </c>
      <c r="F244" s="122">
        <v>1232.7004100734234</v>
      </c>
      <c r="G244" s="122">
        <v>1176.7051753559308</v>
      </c>
      <c r="H244" s="122">
        <v>1175.877928840777</v>
      </c>
      <c r="I244" s="122">
        <v>1085.2842761715988</v>
      </c>
      <c r="J244" s="122">
        <v>1060.0650374751976</v>
      </c>
      <c r="K244" s="122">
        <v>1048.5486624206396</v>
      </c>
      <c r="L244" s="122">
        <v>1126.0365571745749</v>
      </c>
      <c r="M244" s="122">
        <v>1231.895571473307</v>
      </c>
      <c r="N244" s="122">
        <v>1167.9469331498381</v>
      </c>
      <c r="O244" s="122">
        <v>1127.389651206104</v>
      </c>
      <c r="P244" s="122">
        <v>1136.6913261513041</v>
      </c>
      <c r="Q244" s="122">
        <v>1099.6499739274113</v>
      </c>
      <c r="R244" s="122">
        <v>1103.19860262765</v>
      </c>
      <c r="S244" s="122">
        <v>1140.2794131188057</v>
      </c>
      <c r="T244" s="122">
        <v>1128.2207394819866</v>
      </c>
      <c r="U244" s="122">
        <v>1123.1231072288067</v>
      </c>
      <c r="V244" s="122">
        <v>1087.7100269846917</v>
      </c>
      <c r="W244" s="122">
        <v>963.43326933484036</v>
      </c>
      <c r="X244" s="122">
        <v>739.5282637567326</v>
      </c>
      <c r="Y244" s="122">
        <v>739.17043183205521</v>
      </c>
      <c r="DA244" s="130" t="s">
        <v>2492</v>
      </c>
    </row>
    <row r="245" spans="1:105" ht="12" customHeight="1" x14ac:dyDescent="0.25">
      <c r="A245" s="97" t="s">
        <v>132</v>
      </c>
      <c r="B245" s="98">
        <v>1166.1976350576056</v>
      </c>
      <c r="C245" s="98">
        <v>1009.0341834804155</v>
      </c>
      <c r="D245" s="98">
        <v>1280.2338570347663</v>
      </c>
      <c r="E245" s="98">
        <v>1222.533793368257</v>
      </c>
      <c r="F245" s="98">
        <v>1119.8491545777686</v>
      </c>
      <c r="G245" s="98">
        <v>1150.3610542390265</v>
      </c>
      <c r="H245" s="98">
        <v>1238.1601979768727</v>
      </c>
      <c r="I245" s="98">
        <v>1085.7920274079136</v>
      </c>
      <c r="J245" s="98">
        <v>1069.2627328941755</v>
      </c>
      <c r="K245" s="98">
        <v>1033.7582121253654</v>
      </c>
      <c r="L245" s="98">
        <v>1113.8761945445565</v>
      </c>
      <c r="M245" s="98">
        <v>1228.3298778846179</v>
      </c>
      <c r="N245" s="98">
        <v>1174.3873116068646</v>
      </c>
      <c r="O245" s="98">
        <v>1129.6037969454585</v>
      </c>
      <c r="P245" s="98">
        <v>1165.4800171692548</v>
      </c>
      <c r="Q245" s="98">
        <v>1109.037668284149</v>
      </c>
      <c r="R245" s="98">
        <v>1078.2886565942836</v>
      </c>
      <c r="S245" s="98">
        <v>1178.3007997110319</v>
      </c>
      <c r="T245" s="98">
        <v>1119.2501394258768</v>
      </c>
      <c r="U245" s="98">
        <v>1100.1012319396978</v>
      </c>
      <c r="V245" s="98">
        <v>995.3783569967311</v>
      </c>
      <c r="W245" s="98">
        <v>958.22927965255155</v>
      </c>
      <c r="X245" s="98">
        <v>784.19312732929075</v>
      </c>
      <c r="Y245" s="98">
        <v>724.83116260255917</v>
      </c>
      <c r="DA245" s="63" t="s">
        <v>2493</v>
      </c>
    </row>
    <row r="246" spans="1:105" ht="12" customHeight="1" x14ac:dyDescent="0.25">
      <c r="A246" s="97" t="s">
        <v>131</v>
      </c>
      <c r="B246" s="98">
        <v>1166.1976350576056</v>
      </c>
      <c r="C246" s="98">
        <v>1009.0327865299954</v>
      </c>
      <c r="D246" s="98">
        <v>1280.2170344449644</v>
      </c>
      <c r="E246" s="98">
        <v>1222.5124546132024</v>
      </c>
      <c r="F246" s="98">
        <v>1119.8459214855536</v>
      </c>
      <c r="G246" s="98">
        <v>1150.2655062624274</v>
      </c>
      <c r="H246" s="98">
        <v>1238.0187738969128</v>
      </c>
      <c r="I246" s="98">
        <v>1085.6023542934552</v>
      </c>
      <c r="J246" s="98">
        <v>1069.0247335448926</v>
      </c>
      <c r="K246" s="98">
        <v>1033.6186320475783</v>
      </c>
      <c r="L246" s="98">
        <v>1113.7646141146688</v>
      </c>
      <c r="M246" s="98">
        <v>1228.1896137968824</v>
      </c>
      <c r="N246" s="98">
        <v>1174.3321263225894</v>
      </c>
      <c r="O246" s="98">
        <v>1129.5721962327193</v>
      </c>
      <c r="P246" s="98">
        <v>1165.1276251144955</v>
      </c>
      <c r="Q246" s="98">
        <v>1108.8679286765791</v>
      </c>
      <c r="R246" s="98">
        <v>1078.1527993243383</v>
      </c>
      <c r="S246" s="98">
        <v>1178.0241753835185</v>
      </c>
      <c r="T246" s="98">
        <v>1119.1578044439857</v>
      </c>
      <c r="U246" s="98">
        <v>1099.9947840854004</v>
      </c>
      <c r="V246" s="98">
        <v>995.32542629213788</v>
      </c>
      <c r="W246" s="98">
        <v>957.47429837578409</v>
      </c>
      <c r="X246" s="98">
        <v>783.85769846059429</v>
      </c>
      <c r="Y246" s="98">
        <v>724.1520466730575</v>
      </c>
      <c r="DA246" s="63" t="s">
        <v>2494</v>
      </c>
    </row>
    <row r="247" spans="1:105" ht="12" customHeight="1" x14ac:dyDescent="0.25">
      <c r="A247" s="100" t="s">
        <v>199</v>
      </c>
      <c r="B247" s="101">
        <v>214.18463684198005</v>
      </c>
      <c r="C247" s="101">
        <v>160.92291227638026</v>
      </c>
      <c r="D247" s="101">
        <v>238.92321699523683</v>
      </c>
      <c r="E247" s="101">
        <v>190.80638857988782</v>
      </c>
      <c r="F247" s="101">
        <v>216.6264394628522</v>
      </c>
      <c r="G247" s="101">
        <v>185.97009890464736</v>
      </c>
      <c r="H247" s="101">
        <v>195.78193476901401</v>
      </c>
      <c r="I247" s="101">
        <v>158.71968689266956</v>
      </c>
      <c r="J247" s="101">
        <v>197.47083875186067</v>
      </c>
      <c r="K247" s="101">
        <v>151.10180968841925</v>
      </c>
      <c r="L247" s="101">
        <v>155.59820255775361</v>
      </c>
      <c r="M247" s="101">
        <v>213.59358496145651</v>
      </c>
      <c r="N247" s="101">
        <v>148.44797707173205</v>
      </c>
      <c r="O247" s="101">
        <v>134.9462028280295</v>
      </c>
      <c r="P247" s="101">
        <v>235.27567085756141</v>
      </c>
      <c r="Q247" s="101">
        <v>144.86109260702401</v>
      </c>
      <c r="R247" s="101">
        <v>133.88581542481543</v>
      </c>
      <c r="S247" s="101">
        <v>162.05616375851869</v>
      </c>
      <c r="T247" s="101">
        <v>140.06450914285887</v>
      </c>
      <c r="U247" s="101">
        <v>161.93419936030548</v>
      </c>
      <c r="V247" s="101">
        <v>160.52661951680508</v>
      </c>
      <c r="W247" s="101">
        <v>207.99274234852911</v>
      </c>
      <c r="X247" s="101">
        <v>83.992897789703434</v>
      </c>
      <c r="Y247" s="101">
        <v>146.48972591125309</v>
      </c>
      <c r="DA247" s="131" t="s">
        <v>2495</v>
      </c>
    </row>
    <row r="248" spans="1:105" ht="12" customHeight="1" x14ac:dyDescent="0.25">
      <c r="A248" s="103" t="s">
        <v>52</v>
      </c>
      <c r="B248" s="104">
        <v>952.01299821562554</v>
      </c>
      <c r="C248" s="104">
        <v>848.10987425361509</v>
      </c>
      <c r="D248" s="104">
        <v>1041.2938174497274</v>
      </c>
      <c r="E248" s="104">
        <v>1031.7060660333145</v>
      </c>
      <c r="F248" s="104">
        <v>903.21948202270153</v>
      </c>
      <c r="G248" s="104">
        <v>964.29540735778005</v>
      </c>
      <c r="H248" s="104">
        <v>1042.2368391278987</v>
      </c>
      <c r="I248" s="104">
        <v>926.88266740078575</v>
      </c>
      <c r="J248" s="104">
        <v>871.5538947930321</v>
      </c>
      <c r="K248" s="104">
        <v>882.51682235915928</v>
      </c>
      <c r="L248" s="104">
        <v>958.16641155691514</v>
      </c>
      <c r="M248" s="104">
        <v>1014.596028835426</v>
      </c>
      <c r="N248" s="104">
        <v>1025.8841492508573</v>
      </c>
      <c r="O248" s="104">
        <v>994.62599340468978</v>
      </c>
      <c r="P248" s="104">
        <v>929.85195425693416</v>
      </c>
      <c r="Q248" s="104">
        <v>964.00683606955522</v>
      </c>
      <c r="R248" s="104">
        <v>944.26698389952287</v>
      </c>
      <c r="S248" s="104">
        <v>1015.9680116249997</v>
      </c>
      <c r="T248" s="104">
        <v>979.09329530112666</v>
      </c>
      <c r="U248" s="104">
        <v>938.06058472509505</v>
      </c>
      <c r="V248" s="104">
        <v>834.79880677533288</v>
      </c>
      <c r="W248" s="104">
        <v>749.48155602725501</v>
      </c>
      <c r="X248" s="104">
        <v>699.86480067089076</v>
      </c>
      <c r="Y248" s="104">
        <v>577.66232076180438</v>
      </c>
      <c r="DA248" s="132" t="s">
        <v>2496</v>
      </c>
    </row>
    <row r="249" spans="1:105" ht="12" customHeight="1" x14ac:dyDescent="0.25">
      <c r="A249" s="106" t="s">
        <v>124</v>
      </c>
      <c r="B249" s="101">
        <v>1180.6108621988369</v>
      </c>
      <c r="C249" s="101">
        <v>1199.8995189466389</v>
      </c>
      <c r="D249" s="101">
        <v>1185.0482531518601</v>
      </c>
      <c r="E249" s="101">
        <v>1168.7450406032981</v>
      </c>
      <c r="F249" s="101">
        <v>1323.7184555026038</v>
      </c>
      <c r="G249" s="101">
        <v>1204.9871851036035</v>
      </c>
      <c r="H249" s="101">
        <v>1175.1263555040948</v>
      </c>
      <c r="I249" s="101">
        <v>1068.4212174942293</v>
      </c>
      <c r="J249" s="101">
        <v>1019.4397035389775</v>
      </c>
      <c r="K249" s="101">
        <v>1035.8074443517851</v>
      </c>
      <c r="L249" s="101">
        <v>1126.1843535892481</v>
      </c>
      <c r="M249" s="101">
        <v>1270.0327834679492</v>
      </c>
      <c r="N249" s="101">
        <v>1188.0844220442727</v>
      </c>
      <c r="O249" s="101">
        <v>1144.2803804054372</v>
      </c>
      <c r="P249" s="101">
        <v>1055.2438773304882</v>
      </c>
      <c r="Q249" s="101">
        <v>1076.5373139366329</v>
      </c>
      <c r="R249" s="101">
        <v>1108.8856089379715</v>
      </c>
      <c r="S249" s="101">
        <v>1140.7864930568905</v>
      </c>
      <c r="T249" s="101">
        <v>1151.6985602260761</v>
      </c>
      <c r="U249" s="101">
        <v>1104.9671805613084</v>
      </c>
      <c r="V249" s="101">
        <v>1041.0110697424111</v>
      </c>
      <c r="W249" s="101">
        <v>919.79545865902764</v>
      </c>
      <c r="X249" s="101">
        <v>784.04581660274232</v>
      </c>
      <c r="Y249" s="101">
        <v>735.10761040808814</v>
      </c>
      <c r="DA249" s="131" t="s">
        <v>2497</v>
      </c>
    </row>
    <row r="250" spans="1:105" ht="12" customHeight="1" x14ac:dyDescent="0.25">
      <c r="A250" s="107" t="s">
        <v>123</v>
      </c>
      <c r="B250" s="104">
        <v>1180.6108621988369</v>
      </c>
      <c r="C250" s="104">
        <v>1199.8574835693507</v>
      </c>
      <c r="D250" s="104">
        <v>1185.0429686357309</v>
      </c>
      <c r="E250" s="104">
        <v>1168.6930666171868</v>
      </c>
      <c r="F250" s="104">
        <v>1323.6130266876664</v>
      </c>
      <c r="G250" s="104">
        <v>1204.7401129249092</v>
      </c>
      <c r="H250" s="104">
        <v>1174.8995443530853</v>
      </c>
      <c r="I250" s="104">
        <v>1068.1680356138202</v>
      </c>
      <c r="J250" s="104">
        <v>1019.3367036625643</v>
      </c>
      <c r="K250" s="104">
        <v>1035.9351374094522</v>
      </c>
      <c r="L250" s="104">
        <v>1126.4896104470361</v>
      </c>
      <c r="M250" s="104">
        <v>1270.2395070391644</v>
      </c>
      <c r="N250" s="104">
        <v>1188.1526858616874</v>
      </c>
      <c r="O250" s="104">
        <v>1144.1984406892202</v>
      </c>
      <c r="P250" s="104">
        <v>1055.1005866706068</v>
      </c>
      <c r="Q250" s="104">
        <v>1076.2708474415326</v>
      </c>
      <c r="R250" s="104">
        <v>1108.6695376118328</v>
      </c>
      <c r="S250" s="104">
        <v>1140.6169621845675</v>
      </c>
      <c r="T250" s="104">
        <v>1151.5719504228018</v>
      </c>
      <c r="U250" s="104">
        <v>1104.9705865814153</v>
      </c>
      <c r="V250" s="104">
        <v>1041.0907651511002</v>
      </c>
      <c r="W250" s="104">
        <v>919.87044702999174</v>
      </c>
      <c r="X250" s="104">
        <v>783.67618036334443</v>
      </c>
      <c r="Y250" s="104">
        <v>734.514157181938</v>
      </c>
      <c r="DA250" s="132" t="s">
        <v>2498</v>
      </c>
    </row>
    <row r="251" spans="1:105" ht="12" customHeight="1" x14ac:dyDescent="0.25">
      <c r="A251" s="108" t="s">
        <v>50</v>
      </c>
      <c r="B251" s="98">
        <v>216.84041712721574</v>
      </c>
      <c r="C251" s="98">
        <v>191.49530551957639</v>
      </c>
      <c r="D251" s="98">
        <v>221.07385882356914</v>
      </c>
      <c r="E251" s="98">
        <v>182.33318367665325</v>
      </c>
      <c r="F251" s="98">
        <v>256.3541033224472</v>
      </c>
      <c r="G251" s="98">
        <v>194.9871225482365</v>
      </c>
      <c r="H251" s="98">
        <v>185.48882131852372</v>
      </c>
      <c r="I251" s="98">
        <v>155.97691234017006</v>
      </c>
      <c r="J251" s="98">
        <v>187.85002688524509</v>
      </c>
      <c r="K251" s="98">
        <v>151.45978663783265</v>
      </c>
      <c r="L251" s="98">
        <v>157.53016922002917</v>
      </c>
      <c r="M251" s="98">
        <v>221.24390296705693</v>
      </c>
      <c r="N251" s="98">
        <v>150.28468199333068</v>
      </c>
      <c r="O251" s="98">
        <v>136.83980559640105</v>
      </c>
      <c r="P251" s="98">
        <v>211.78374467766449</v>
      </c>
      <c r="Q251" s="98">
        <v>140.0639488512478</v>
      </c>
      <c r="R251" s="98">
        <v>138.27164975630646</v>
      </c>
      <c r="S251" s="98">
        <v>155.92555256426957</v>
      </c>
      <c r="T251" s="98">
        <v>144.6970934808698</v>
      </c>
      <c r="U251" s="98">
        <v>162.82809144354215</v>
      </c>
      <c r="V251" s="98">
        <v>168.68646850253921</v>
      </c>
      <c r="W251" s="98">
        <v>198.28363756169028</v>
      </c>
      <c r="X251" s="98">
        <v>85.105495380811632</v>
      </c>
      <c r="Y251" s="98">
        <v>149.15310889017411</v>
      </c>
      <c r="DA251" s="63" t="s">
        <v>2499</v>
      </c>
    </row>
    <row r="252" spans="1:105" ht="12" customHeight="1" x14ac:dyDescent="0.25">
      <c r="A252" s="108" t="s">
        <v>52</v>
      </c>
      <c r="B252" s="98">
        <v>963.77044507162122</v>
      </c>
      <c r="C252" s="98">
        <v>1008.3621780497745</v>
      </c>
      <c r="D252" s="98">
        <v>963.96910981216195</v>
      </c>
      <c r="E252" s="98">
        <v>986.35988294053345</v>
      </c>
      <c r="F252" s="98">
        <v>1067.2589233652188</v>
      </c>
      <c r="G252" s="98">
        <v>1009.7529903766728</v>
      </c>
      <c r="H252" s="98">
        <v>989.41072303456144</v>
      </c>
      <c r="I252" s="98">
        <v>912.19112327364996</v>
      </c>
      <c r="J252" s="98">
        <v>831.48667677731942</v>
      </c>
      <c r="K252" s="98">
        <v>884.47535077161945</v>
      </c>
      <c r="L252" s="98">
        <v>968.95944122700678</v>
      </c>
      <c r="M252" s="98">
        <v>1048.9956040721074</v>
      </c>
      <c r="N252" s="98">
        <v>1037.8680038683567</v>
      </c>
      <c r="O252" s="98">
        <v>1007.3586350928191</v>
      </c>
      <c r="P252" s="98">
        <v>843.31684199294227</v>
      </c>
      <c r="Q252" s="98">
        <v>936.20689859028482</v>
      </c>
      <c r="R252" s="98">
        <v>970.39788785552628</v>
      </c>
      <c r="S252" s="98">
        <v>984.69140962029815</v>
      </c>
      <c r="T252" s="98">
        <v>1006.8748569419319</v>
      </c>
      <c r="U252" s="98">
        <v>942.1424951378732</v>
      </c>
      <c r="V252" s="98">
        <v>872.40429664856094</v>
      </c>
      <c r="W252" s="98">
        <v>721.58680946830157</v>
      </c>
      <c r="X252" s="98">
        <v>698.57068498253273</v>
      </c>
      <c r="Y252" s="98">
        <v>585.36104829176395</v>
      </c>
      <c r="DA252" s="63" t="s">
        <v>2500</v>
      </c>
    </row>
    <row r="253" spans="1:105" ht="12" customHeight="1" x14ac:dyDescent="0.25">
      <c r="A253" s="106" t="s">
        <v>122</v>
      </c>
      <c r="B253" s="101">
        <v>1194.5331725524654</v>
      </c>
      <c r="C253" s="101">
        <v>1169.1710657705889</v>
      </c>
      <c r="D253" s="101">
        <v>1227.9521807061767</v>
      </c>
      <c r="E253" s="101">
        <v>1160.1045313916923</v>
      </c>
      <c r="F253" s="101">
        <v>1223.7246582586711</v>
      </c>
      <c r="G253" s="101">
        <v>1172.7669659162818</v>
      </c>
      <c r="H253" s="101">
        <v>1156.8174337083692</v>
      </c>
      <c r="I253" s="101">
        <v>1089.7542875902157</v>
      </c>
      <c r="J253" s="101">
        <v>1068.1483624387615</v>
      </c>
      <c r="K253" s="101">
        <v>1056.169595003834</v>
      </c>
      <c r="L253" s="101">
        <v>1129.507112936358</v>
      </c>
      <c r="M253" s="101">
        <v>1222.6531117273521</v>
      </c>
      <c r="N253" s="101">
        <v>1160.1138826865877</v>
      </c>
      <c r="O253" s="101">
        <v>1122.1664401664352</v>
      </c>
      <c r="P253" s="101">
        <v>1144.0785471074964</v>
      </c>
      <c r="Q253" s="101">
        <v>1101.2399871796292</v>
      </c>
      <c r="R253" s="101">
        <v>1111.6094852960794</v>
      </c>
      <c r="S253" s="101">
        <v>1124.2248608504524</v>
      </c>
      <c r="T253" s="101">
        <v>1125.0539600898646</v>
      </c>
      <c r="U253" s="101">
        <v>1137.6240066100806</v>
      </c>
      <c r="V253" s="101">
        <v>1146.8974906920216</v>
      </c>
      <c r="W253" s="101">
        <v>980.48095451373638</v>
      </c>
      <c r="X253" s="101">
        <v>659.13467441395665</v>
      </c>
      <c r="Y253" s="101">
        <v>750.85788661128015</v>
      </c>
      <c r="DA253" s="131" t="s">
        <v>2501</v>
      </c>
    </row>
    <row r="254" spans="1:105" ht="12" customHeight="1" x14ac:dyDescent="0.25">
      <c r="A254" s="107" t="s">
        <v>121</v>
      </c>
      <c r="B254" s="104">
        <v>1194.5331725524654</v>
      </c>
      <c r="C254" s="104">
        <v>1169.168557119413</v>
      </c>
      <c r="D254" s="104">
        <v>1227.9783829601558</v>
      </c>
      <c r="E254" s="104">
        <v>1160.2154062532818</v>
      </c>
      <c r="F254" s="104">
        <v>1223.8710916886714</v>
      </c>
      <c r="G254" s="104">
        <v>1172.4481898572812</v>
      </c>
      <c r="H254" s="104">
        <v>1156.6283421430858</v>
      </c>
      <c r="I254" s="104">
        <v>1089.8063554363357</v>
      </c>
      <c r="J254" s="104">
        <v>1068.6022485661222</v>
      </c>
      <c r="K254" s="104">
        <v>1057.0508401759275</v>
      </c>
      <c r="L254" s="104">
        <v>1131.0039795801547</v>
      </c>
      <c r="M254" s="104">
        <v>1223.5976958087608</v>
      </c>
      <c r="N254" s="104">
        <v>1160.6301742465266</v>
      </c>
      <c r="O254" s="104">
        <v>1122.3474002640396</v>
      </c>
      <c r="P254" s="104">
        <v>1144.0392613768781</v>
      </c>
      <c r="Q254" s="104">
        <v>1101.2327051153447</v>
      </c>
      <c r="R254" s="104">
        <v>1112.3763428768557</v>
      </c>
      <c r="S254" s="104">
        <v>1125.7256559657662</v>
      </c>
      <c r="T254" s="104">
        <v>1126.7569201583381</v>
      </c>
      <c r="U254" s="104">
        <v>1138.5787116279375</v>
      </c>
      <c r="V254" s="104">
        <v>1148.2041051695048</v>
      </c>
      <c r="W254" s="104">
        <v>984.40016068042678</v>
      </c>
      <c r="X254" s="104">
        <v>703.16387505361354</v>
      </c>
      <c r="Y254" s="104">
        <v>756.10287736962687</v>
      </c>
      <c r="DA254" s="132" t="s">
        <v>2502</v>
      </c>
    </row>
    <row r="255" spans="1:105" ht="12" customHeight="1" x14ac:dyDescent="0.25">
      <c r="A255" s="108" t="s">
        <v>53</v>
      </c>
      <c r="B255" s="98">
        <v>219.42466505462107</v>
      </c>
      <c r="C255" s="98">
        <v>186.49587373362414</v>
      </c>
      <c r="D255" s="98">
        <v>229.16024129605819</v>
      </c>
      <c r="E255" s="98">
        <v>180.89677957614242</v>
      </c>
      <c r="F255" s="98">
        <v>236.93719299466912</v>
      </c>
      <c r="G255" s="98">
        <v>189.55044908225651</v>
      </c>
      <c r="H255" s="98">
        <v>182.4017925373966</v>
      </c>
      <c r="I255" s="98">
        <v>159.3368782345334</v>
      </c>
      <c r="J255" s="98">
        <v>197.95380610560213</v>
      </c>
      <c r="K255" s="98">
        <v>155.02466221422142</v>
      </c>
      <c r="L255" s="98">
        <v>157.69632242595844</v>
      </c>
      <c r="M255" s="98">
        <v>213.04121843753978</v>
      </c>
      <c r="N255" s="98">
        <v>145.9594054324846</v>
      </c>
      <c r="O255" s="98">
        <v>133.06409502952127</v>
      </c>
      <c r="P255" s="98">
        <v>231.57170421843165</v>
      </c>
      <c r="Q255" s="98">
        <v>143.81808436607861</v>
      </c>
      <c r="R255" s="98">
        <v>138.42701950890103</v>
      </c>
      <c r="S255" s="98">
        <v>153.77603640253622</v>
      </c>
      <c r="T255" s="98">
        <v>139.93886520564763</v>
      </c>
      <c r="U255" s="98">
        <v>168.98706572047888</v>
      </c>
      <c r="V255" s="98">
        <v>190.08664237346812</v>
      </c>
      <c r="W255" s="98">
        <v>196.44042188172682</v>
      </c>
      <c r="X255" s="98">
        <v>6.5412062412866128</v>
      </c>
      <c r="Y255" s="98">
        <v>131.53320744261143</v>
      </c>
      <c r="DA255" s="63" t="s">
        <v>2503</v>
      </c>
    </row>
    <row r="256" spans="1:105" ht="12" customHeight="1" x14ac:dyDescent="0.25">
      <c r="A256" s="108" t="s">
        <v>52</v>
      </c>
      <c r="B256" s="98">
        <v>975.10850749784447</v>
      </c>
      <c r="C256" s="98">
        <v>982.67268338578879</v>
      </c>
      <c r="D256" s="98">
        <v>998.81814166409765</v>
      </c>
      <c r="E256" s="98">
        <v>979.31862667713938</v>
      </c>
      <c r="F256" s="98">
        <v>986.93389869400232</v>
      </c>
      <c r="G256" s="98">
        <v>982.89774077502477</v>
      </c>
      <c r="H256" s="98">
        <v>974.22654960568923</v>
      </c>
      <c r="I256" s="98">
        <v>930.46947720180219</v>
      </c>
      <c r="J256" s="98">
        <v>870.64844246052019</v>
      </c>
      <c r="K256" s="98">
        <v>902.02617796170603</v>
      </c>
      <c r="L256" s="98">
        <v>973.30765715419625</v>
      </c>
      <c r="M256" s="98">
        <v>1010.5564773712208</v>
      </c>
      <c r="N256" s="98">
        <v>1014.670768814042</v>
      </c>
      <c r="O256" s="98">
        <v>989.28330523451837</v>
      </c>
      <c r="P256" s="98">
        <v>912.46755715844665</v>
      </c>
      <c r="Q256" s="98">
        <v>957.41462074926642</v>
      </c>
      <c r="R256" s="98">
        <v>973.94932336795478</v>
      </c>
      <c r="S256" s="98">
        <v>971.94961956323016</v>
      </c>
      <c r="T256" s="98">
        <v>986.81805495269032</v>
      </c>
      <c r="U256" s="98">
        <v>969.59164590745843</v>
      </c>
      <c r="V256" s="98">
        <v>958.11746279603653</v>
      </c>
      <c r="W256" s="98">
        <v>787.95973879870007</v>
      </c>
      <c r="X256" s="98">
        <v>696.62266881232688</v>
      </c>
      <c r="Y256" s="98">
        <v>624.56966992701552</v>
      </c>
      <c r="DA256" s="63" t="s">
        <v>2504</v>
      </c>
    </row>
    <row r="257" spans="1:105" ht="12" customHeight="1" x14ac:dyDescent="0.25">
      <c r="A257" s="121" t="s">
        <v>54</v>
      </c>
      <c r="B257" s="122">
        <v>616.65402323004389</v>
      </c>
      <c r="C257" s="122">
        <v>628.35677801855741</v>
      </c>
      <c r="D257" s="122">
        <v>640.63573913208165</v>
      </c>
      <c r="E257" s="122">
        <v>595.57947857987006</v>
      </c>
      <c r="F257" s="122">
        <v>679.83801224829119</v>
      </c>
      <c r="G257" s="122">
        <v>585.64486377809419</v>
      </c>
      <c r="H257" s="122">
        <v>603.55355994132196</v>
      </c>
      <c r="I257" s="122">
        <v>556.52727979551878</v>
      </c>
      <c r="J257" s="122">
        <v>506.69464976408585</v>
      </c>
      <c r="K257" s="122">
        <v>501.12820284716429</v>
      </c>
      <c r="L257" s="122">
        <v>480.85998902664102</v>
      </c>
      <c r="M257" s="122">
        <v>474.01755702713183</v>
      </c>
      <c r="N257" s="122">
        <v>411.80938200432394</v>
      </c>
      <c r="O257" s="122">
        <v>446.91158855703361</v>
      </c>
      <c r="P257" s="122">
        <v>408.88823239906947</v>
      </c>
      <c r="Q257" s="122">
        <v>422.41057746990612</v>
      </c>
      <c r="R257" s="122">
        <v>425.58417811628141</v>
      </c>
      <c r="S257" s="122">
        <v>489.95724109016828</v>
      </c>
      <c r="T257" s="122">
        <v>492.96993189155899</v>
      </c>
      <c r="U257" s="122">
        <v>495.95234314756641</v>
      </c>
      <c r="V257" s="122">
        <v>507.37455693763064</v>
      </c>
      <c r="W257" s="122">
        <v>483.7028005511043</v>
      </c>
      <c r="X257" s="122">
        <v>389.91355480734381</v>
      </c>
      <c r="Y257" s="122">
        <v>394.04943239328054</v>
      </c>
      <c r="DA257" s="130" t="s">
        <v>2505</v>
      </c>
    </row>
    <row r="258" spans="1:105" ht="12" customHeight="1" x14ac:dyDescent="0.25">
      <c r="A258" s="97" t="s">
        <v>202</v>
      </c>
      <c r="B258" s="98">
        <v>589.533715234959</v>
      </c>
      <c r="C258" s="98">
        <v>594.66385193396263</v>
      </c>
      <c r="D258" s="98">
        <v>677.72070668221886</v>
      </c>
      <c r="E258" s="98">
        <v>585.74409298438434</v>
      </c>
      <c r="F258" s="98">
        <v>599.71444729609721</v>
      </c>
      <c r="G258" s="98">
        <v>576.64556729970775</v>
      </c>
      <c r="H258" s="98">
        <v>561.95015059611126</v>
      </c>
      <c r="I258" s="98">
        <v>589.99998984717604</v>
      </c>
      <c r="J258" s="98">
        <v>502.8631414049878</v>
      </c>
      <c r="K258" s="98">
        <v>509.24500786316855</v>
      </c>
      <c r="L258" s="98">
        <v>546.75709884023433</v>
      </c>
      <c r="M258" s="98">
        <v>442.830465950102</v>
      </c>
      <c r="N258" s="98">
        <v>401.92484600815982</v>
      </c>
      <c r="O258" s="98">
        <v>431.76305131165896</v>
      </c>
      <c r="P258" s="98">
        <v>432.74553737365602</v>
      </c>
      <c r="Q258" s="98">
        <v>431.61410568749017</v>
      </c>
      <c r="R258" s="98">
        <v>428.60694338797913</v>
      </c>
      <c r="S258" s="98">
        <v>493.03213911845029</v>
      </c>
      <c r="T258" s="98">
        <v>481.52624071896247</v>
      </c>
      <c r="U258" s="98">
        <v>494.98965281398102</v>
      </c>
      <c r="V258" s="98">
        <v>468.72914048613313</v>
      </c>
      <c r="W258" s="98">
        <v>499.61239031882178</v>
      </c>
      <c r="X258" s="98">
        <v>409.85767008629517</v>
      </c>
      <c r="Y258" s="98">
        <v>381.60862949816743</v>
      </c>
      <c r="DA258" s="63" t="s">
        <v>2506</v>
      </c>
    </row>
    <row r="259" spans="1:105" ht="12" customHeight="1" x14ac:dyDescent="0.25">
      <c r="A259" s="97" t="s">
        <v>50</v>
      </c>
      <c r="B259" s="98">
        <v>636.50118515268935</v>
      </c>
      <c r="C259" s="98">
        <v>621.73163814089844</v>
      </c>
      <c r="D259" s="98">
        <v>629.81553924562184</v>
      </c>
      <c r="E259" s="98">
        <v>614.1317383745519</v>
      </c>
      <c r="F259" s="98">
        <v>660.53842595423771</v>
      </c>
      <c r="G259" s="98">
        <v>617.59463180027706</v>
      </c>
      <c r="H259" s="98">
        <v>590.42953006353764</v>
      </c>
      <c r="I259" s="98">
        <v>532.10617120668633</v>
      </c>
      <c r="J259" s="98">
        <v>517.03622717561529</v>
      </c>
      <c r="K259" s="98">
        <v>490.11810737187272</v>
      </c>
      <c r="L259" s="98">
        <v>476.90891907263784</v>
      </c>
      <c r="M259" s="98">
        <v>490.73408536059867</v>
      </c>
      <c r="N259" s="98">
        <v>420.39777522034257</v>
      </c>
      <c r="O259" s="98">
        <v>420.31122204095561</v>
      </c>
      <c r="P259" s="98">
        <v>431.96171106080288</v>
      </c>
      <c r="Q259" s="98">
        <v>415.80099614791487</v>
      </c>
      <c r="R259" s="98">
        <v>436.17546981842656</v>
      </c>
      <c r="S259" s="98">
        <v>476.60423401849181</v>
      </c>
      <c r="T259" s="98">
        <v>494.59773024432172</v>
      </c>
      <c r="U259" s="98">
        <v>495.38228247869421</v>
      </c>
      <c r="V259" s="98">
        <v>493.82861152518234</v>
      </c>
      <c r="W259" s="98">
        <v>462.36629819654371</v>
      </c>
      <c r="X259" s="98">
        <v>409.29058394233789</v>
      </c>
      <c r="Y259" s="98">
        <v>387.01172818179163</v>
      </c>
      <c r="DA259" s="63" t="s">
        <v>2507</v>
      </c>
    </row>
    <row r="260" spans="1:105" ht="12" customHeight="1" x14ac:dyDescent="0.25">
      <c r="A260" s="109" t="s">
        <v>120</v>
      </c>
      <c r="B260" s="33">
        <v>607.84334029870718</v>
      </c>
      <c r="C260" s="33">
        <v>637.03647433564618</v>
      </c>
      <c r="D260" s="33">
        <v>642.31515001244713</v>
      </c>
      <c r="E260" s="33">
        <v>585.36494048872282</v>
      </c>
      <c r="F260" s="33">
        <v>702.53962542680927</v>
      </c>
      <c r="G260" s="33">
        <v>569.3170292761713</v>
      </c>
      <c r="H260" s="33">
        <v>615.52774570654628</v>
      </c>
      <c r="I260" s="33">
        <v>563.46740085965507</v>
      </c>
      <c r="J260" s="33">
        <v>501.90173668091438</v>
      </c>
      <c r="K260" s="33">
        <v>505.61794859034529</v>
      </c>
      <c r="L260" s="33">
        <v>471.70910251155942</v>
      </c>
      <c r="M260" s="33">
        <v>470.51519921181443</v>
      </c>
      <c r="N260" s="33">
        <v>408.86663240498825</v>
      </c>
      <c r="O260" s="33">
        <v>464.82568148807746</v>
      </c>
      <c r="P260" s="33">
        <v>390.18364263610476</v>
      </c>
      <c r="Q260" s="33">
        <v>424.2426564402947</v>
      </c>
      <c r="R260" s="33">
        <v>419.12995650019138</v>
      </c>
      <c r="S260" s="33">
        <v>496.24736394777221</v>
      </c>
      <c r="T260" s="33">
        <v>494.06302704604309</v>
      </c>
      <c r="U260" s="33">
        <v>496.37820433083419</v>
      </c>
      <c r="V260" s="33">
        <v>520.25780238190862</v>
      </c>
      <c r="W260" s="33">
        <v>491.80313345240842</v>
      </c>
      <c r="X260" s="33">
        <v>374.80450286880665</v>
      </c>
      <c r="Y260" s="33">
        <v>400.86110741450511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280.53916775861694</v>
      </c>
      <c r="C262" s="117">
        <f t="shared" si="122"/>
        <v>262.72236407666753</v>
      </c>
      <c r="D262" s="117">
        <f t="shared" si="122"/>
        <v>232.63730455556328</v>
      </c>
      <c r="E262" s="117">
        <f t="shared" si="122"/>
        <v>223.39463253137001</v>
      </c>
      <c r="F262" s="117">
        <f t="shared" si="122"/>
        <v>241.59289736073902</v>
      </c>
      <c r="G262" s="117">
        <f t="shared" si="122"/>
        <v>194.00532761134019</v>
      </c>
      <c r="H262" s="117">
        <f t="shared" si="122"/>
        <v>164.02633515610114</v>
      </c>
      <c r="I262" s="117">
        <f t="shared" si="122"/>
        <v>129.72885664804261</v>
      </c>
      <c r="J262" s="117">
        <f t="shared" si="122"/>
        <v>125.05221658904395</v>
      </c>
      <c r="K262" s="117">
        <f t="shared" si="122"/>
        <v>122.39509320419432</v>
      </c>
      <c r="L262" s="117">
        <f t="shared" si="122"/>
        <v>125.30516414666332</v>
      </c>
      <c r="M262" s="117">
        <f t="shared" si="122"/>
        <v>135.28118551325241</v>
      </c>
      <c r="N262" s="117">
        <f t="shared" si="122"/>
        <v>120.44352234632657</v>
      </c>
      <c r="O262" s="117">
        <f t="shared" si="122"/>
        <v>113.61745712521414</v>
      </c>
      <c r="P262" s="117">
        <f t="shared" si="122"/>
        <v>105.38831314875335</v>
      </c>
      <c r="Q262" s="117">
        <f t="shared" si="122"/>
        <v>101.97919216244091</v>
      </c>
      <c r="R262" s="117">
        <f t="shared" ref="R262:V262" si="123">R263+R266+R268+R281</f>
        <v>105.40863776927364</v>
      </c>
      <c r="S262" s="117">
        <f t="shared" si="123"/>
        <v>110.01741023212335</v>
      </c>
      <c r="T262" s="117">
        <f t="shared" si="123"/>
        <v>112.57265466070174</v>
      </c>
      <c r="U262" s="117">
        <f t="shared" si="123"/>
        <v>109.23670184978404</v>
      </c>
      <c r="V262" s="117">
        <f t="shared" si="123"/>
        <v>107.70068454322853</v>
      </c>
      <c r="W262" s="117">
        <f t="shared" ref="W262:Y262" si="124">W263+W266+W268+W281</f>
        <v>99.966599507635948</v>
      </c>
      <c r="X262" s="117">
        <f t="shared" si="124"/>
        <v>90.817441835986386</v>
      </c>
      <c r="Y262" s="117">
        <f t="shared" si="124"/>
        <v>87.721031777666383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195.86911592521051</v>
      </c>
      <c r="C268" s="122">
        <v>185.11967122005856</v>
      </c>
      <c r="D268" s="122">
        <v>154.8504467577022</v>
      </c>
      <c r="E268" s="122">
        <v>143.84775787398183</v>
      </c>
      <c r="F268" s="122">
        <v>156.47308566724539</v>
      </c>
      <c r="G268" s="122">
        <v>120.44463582950358</v>
      </c>
      <c r="H268" s="122">
        <v>98.373641359379718</v>
      </c>
      <c r="I268" s="122">
        <v>72.875646292747547</v>
      </c>
      <c r="J268" s="122">
        <v>66.502850045631035</v>
      </c>
      <c r="K268" s="122">
        <v>66.456852013958411</v>
      </c>
      <c r="L268" s="122">
        <v>70.732880826962528</v>
      </c>
      <c r="M268" s="122">
        <v>79.700721350295581</v>
      </c>
      <c r="N268" s="122">
        <v>71.570409015028687</v>
      </c>
      <c r="O268" s="122">
        <v>64.77176312245291</v>
      </c>
      <c r="P268" s="122">
        <v>53.741413118307321</v>
      </c>
      <c r="Q268" s="122">
        <v>53.595076558290941</v>
      </c>
      <c r="R268" s="122">
        <v>55.308074858246364</v>
      </c>
      <c r="S268" s="122">
        <v>57.483074847395734</v>
      </c>
      <c r="T268" s="122">
        <v>58.710982298942469</v>
      </c>
      <c r="U268" s="122">
        <v>56.424725521537646</v>
      </c>
      <c r="V268" s="122">
        <v>54.750060263176195</v>
      </c>
      <c r="W268" s="122">
        <v>49.373457448599559</v>
      </c>
      <c r="X268" s="122">
        <v>43.275225394481602</v>
      </c>
      <c r="Y268" s="122">
        <v>41.47621964443173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475.4254959198903</v>
      </c>
      <c r="C273" s="101">
        <v>478.72552888953345</v>
      </c>
      <c r="D273" s="101">
        <v>468.02995178828485</v>
      </c>
      <c r="E273" s="101">
        <v>458.0080934305206</v>
      </c>
      <c r="F273" s="101">
        <v>515.73356686770819</v>
      </c>
      <c r="G273" s="101">
        <v>466.52454071641085</v>
      </c>
      <c r="H273" s="101">
        <v>452.10254919121292</v>
      </c>
      <c r="I273" s="101">
        <v>409.63592378039527</v>
      </c>
      <c r="J273" s="101">
        <v>389.8079280684247</v>
      </c>
      <c r="K273" s="101">
        <v>394.15987336706849</v>
      </c>
      <c r="L273" s="101">
        <v>425.98699609720717</v>
      </c>
      <c r="M273" s="101">
        <v>476.89187267835791</v>
      </c>
      <c r="N273" s="101">
        <v>442.32246245274132</v>
      </c>
      <c r="O273" s="101">
        <v>420.6178655373472</v>
      </c>
      <c r="P273" s="101">
        <v>381.4498556739598</v>
      </c>
      <c r="Q273" s="101">
        <v>379.79390950197501</v>
      </c>
      <c r="R273" s="101">
        <v>379.46193359196559</v>
      </c>
      <c r="S273" s="101">
        <v>376.98861923848801</v>
      </c>
      <c r="T273" s="101">
        <v>369.27971527415059</v>
      </c>
      <c r="U273" s="101">
        <v>345.9891971157428</v>
      </c>
      <c r="V273" s="101">
        <v>319.99265880235959</v>
      </c>
      <c r="W273" s="101">
        <v>278.62635876209612</v>
      </c>
      <c r="X273" s="101">
        <v>234.54416775657296</v>
      </c>
      <c r="Y273" s="101">
        <v>217.46233152202964</v>
      </c>
      <c r="DA273" s="131" t="s">
        <v>2665</v>
      </c>
    </row>
    <row r="274" spans="1:105" ht="12" customHeight="1" x14ac:dyDescent="0.25">
      <c r="A274" s="107" t="s">
        <v>123</v>
      </c>
      <c r="B274" s="104">
        <v>87.320442449749294</v>
      </c>
      <c r="C274" s="104">
        <v>76.03763997211324</v>
      </c>
      <c r="D274" s="104">
        <v>86.992797645979437</v>
      </c>
      <c r="E274" s="104">
        <v>71.09986361811049</v>
      </c>
      <c r="F274" s="104">
        <v>99.409916200386959</v>
      </c>
      <c r="G274" s="104">
        <v>75.088089724748826</v>
      </c>
      <c r="H274" s="104">
        <v>71.10477847018538</v>
      </c>
      <c r="I274" s="104">
        <v>59.490217577901191</v>
      </c>
      <c r="J274" s="104">
        <v>71.386181783530361</v>
      </c>
      <c r="K274" s="104">
        <v>57.304244535210351</v>
      </c>
      <c r="L274" s="104">
        <v>59.178998021321028</v>
      </c>
      <c r="M274" s="104">
        <v>82.770228084568117</v>
      </c>
      <c r="N274" s="104">
        <v>55.738013140713498</v>
      </c>
      <c r="O274" s="104">
        <v>50.003334334169224</v>
      </c>
      <c r="P274" s="104">
        <v>76.180863179371272</v>
      </c>
      <c r="Q274" s="104">
        <v>48.843304773941874</v>
      </c>
      <c r="R274" s="104">
        <v>46.75024566629159</v>
      </c>
      <c r="S274" s="104">
        <v>51.004872436957243</v>
      </c>
      <c r="T274" s="104">
        <v>46.025511045593866</v>
      </c>
      <c r="U274" s="104">
        <v>50.888939974042884</v>
      </c>
      <c r="V274" s="104">
        <v>51.725907103522587</v>
      </c>
      <c r="W274" s="104">
        <v>59.247439883635934</v>
      </c>
      <c r="X274" s="104">
        <v>24.973563481238617</v>
      </c>
      <c r="Y274" s="104">
        <v>43.630099741982448</v>
      </c>
      <c r="DA274" s="132" t="s">
        <v>2666</v>
      </c>
    </row>
    <row r="275" spans="1:105" ht="12" customHeight="1" x14ac:dyDescent="0.25">
      <c r="A275" s="108" t="s">
        <v>50</v>
      </c>
      <c r="B275" s="98">
        <v>87.320442449749294</v>
      </c>
      <c r="C275" s="98">
        <v>76.03763997211324</v>
      </c>
      <c r="D275" s="98">
        <v>86.992797645979437</v>
      </c>
      <c r="E275" s="98">
        <v>71.09986361811049</v>
      </c>
      <c r="F275" s="98">
        <v>99.409916200386959</v>
      </c>
      <c r="G275" s="98">
        <v>75.088089724748826</v>
      </c>
      <c r="H275" s="98">
        <v>71.10477847018538</v>
      </c>
      <c r="I275" s="98">
        <v>59.490217577901191</v>
      </c>
      <c r="J275" s="98">
        <v>71.386181783530361</v>
      </c>
      <c r="K275" s="98">
        <v>57.304244535210351</v>
      </c>
      <c r="L275" s="98">
        <v>59.178998021321028</v>
      </c>
      <c r="M275" s="98">
        <v>82.770228084568117</v>
      </c>
      <c r="N275" s="98">
        <v>55.738013140713498</v>
      </c>
      <c r="O275" s="98">
        <v>50.003334334169224</v>
      </c>
      <c r="P275" s="98">
        <v>76.180863179371272</v>
      </c>
      <c r="Q275" s="98">
        <v>48.843304773941874</v>
      </c>
      <c r="R275" s="98">
        <v>46.75024566629159</v>
      </c>
      <c r="S275" s="98">
        <v>51.004872436957243</v>
      </c>
      <c r="T275" s="98">
        <v>46.025511045593866</v>
      </c>
      <c r="U275" s="98">
        <v>50.888939974042884</v>
      </c>
      <c r="V275" s="98">
        <v>51.725907103522587</v>
      </c>
      <c r="W275" s="98">
        <v>59.247439883635934</v>
      </c>
      <c r="X275" s="98">
        <v>24.973563481238617</v>
      </c>
      <c r="Y275" s="98">
        <v>43.630099741982448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84.670051833406461</v>
      </c>
      <c r="C281" s="122">
        <v>77.602692856608954</v>
      </c>
      <c r="D281" s="122">
        <v>77.786857797861089</v>
      </c>
      <c r="E281" s="122">
        <v>79.546874657388187</v>
      </c>
      <c r="F281" s="122">
        <v>85.119811693493631</v>
      </c>
      <c r="G281" s="122">
        <v>73.560691781836624</v>
      </c>
      <c r="H281" s="122">
        <v>65.652693796721422</v>
      </c>
      <c r="I281" s="122">
        <v>56.853210355295062</v>
      </c>
      <c r="J281" s="122">
        <v>58.549366543412916</v>
      </c>
      <c r="K281" s="122">
        <v>55.938241190235914</v>
      </c>
      <c r="L281" s="122">
        <v>54.57228331970078</v>
      </c>
      <c r="M281" s="122">
        <v>55.580464162956829</v>
      </c>
      <c r="N281" s="122">
        <v>48.873113331297894</v>
      </c>
      <c r="O281" s="122">
        <v>48.845694002761228</v>
      </c>
      <c r="P281" s="122">
        <v>51.646900030446034</v>
      </c>
      <c r="Q281" s="122">
        <v>48.384115604149969</v>
      </c>
      <c r="R281" s="122">
        <v>50.100562911027275</v>
      </c>
      <c r="S281" s="122">
        <v>52.534335384727619</v>
      </c>
      <c r="T281" s="122">
        <v>53.861672361759283</v>
      </c>
      <c r="U281" s="122">
        <v>52.811976328246395</v>
      </c>
      <c r="V281" s="122">
        <v>52.950624280052338</v>
      </c>
      <c r="W281" s="122">
        <v>50.593142059036389</v>
      </c>
      <c r="X281" s="122">
        <v>47.542216441504792</v>
      </c>
      <c r="Y281" s="122">
        <v>46.244812133234646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234.57345116020531</v>
      </c>
      <c r="C283" s="98">
        <v>228.54602782204839</v>
      </c>
      <c r="D283" s="98">
        <v>230.76087662979072</v>
      </c>
      <c r="E283" s="98">
        <v>224.60119730440334</v>
      </c>
      <c r="F283" s="98">
        <v>241.32748486132724</v>
      </c>
      <c r="G283" s="98">
        <v>225.41587241192883</v>
      </c>
      <c r="H283" s="98">
        <v>215.33472112900191</v>
      </c>
      <c r="I283" s="98">
        <v>194.00028177822708</v>
      </c>
      <c r="J283" s="98">
        <v>188.48522850874022</v>
      </c>
      <c r="K283" s="98">
        <v>178.65203804404356</v>
      </c>
      <c r="L283" s="98">
        <v>173.81260954093588</v>
      </c>
      <c r="M283" s="98">
        <v>178.83043510703004</v>
      </c>
      <c r="N283" s="98">
        <v>153.17993450072268</v>
      </c>
      <c r="O283" s="98">
        <v>153.12961217198676</v>
      </c>
      <c r="P283" s="98">
        <v>157.35238954700353</v>
      </c>
      <c r="Q283" s="98">
        <v>151.44270505341183</v>
      </c>
      <c r="R283" s="98">
        <v>158.81891814252447</v>
      </c>
      <c r="S283" s="98">
        <v>173.46463392318196</v>
      </c>
      <c r="T283" s="98">
        <v>179.87840909672227</v>
      </c>
      <c r="U283" s="98">
        <v>179.99149720010811</v>
      </c>
      <c r="V283" s="98">
        <v>179.19710061643821</v>
      </c>
      <c r="W283" s="98">
        <v>167.54588350921097</v>
      </c>
      <c r="X283" s="98">
        <v>148.09622576430064</v>
      </c>
      <c r="Y283" s="98">
        <v>139.90755239465196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143.95292985750757</v>
      </c>
      <c r="C286" s="118">
        <f t="shared" si="129"/>
        <v>128.19662428594091</v>
      </c>
      <c r="D286" s="118">
        <f t="shared" si="129"/>
        <v>142.95313837736992</v>
      </c>
      <c r="E286" s="118">
        <f t="shared" si="129"/>
        <v>180.05500442508549</v>
      </c>
      <c r="F286" s="118">
        <f t="shared" si="129"/>
        <v>117.06664051911198</v>
      </c>
      <c r="G286" s="118">
        <f t="shared" si="129"/>
        <v>145.73096311110649</v>
      </c>
      <c r="H286" s="118">
        <f t="shared" si="129"/>
        <v>137.43046364070469</v>
      </c>
      <c r="I286" s="118">
        <f t="shared" si="129"/>
        <v>148.99393675837788</v>
      </c>
      <c r="J286" s="118">
        <f t="shared" si="129"/>
        <v>165.33330205268098</v>
      </c>
      <c r="K286" s="118">
        <f t="shared" si="129"/>
        <v>158.23984849535674</v>
      </c>
      <c r="L286" s="118">
        <f t="shared" si="129"/>
        <v>152.60921489876287</v>
      </c>
      <c r="M286" s="118">
        <f t="shared" si="129"/>
        <v>108.03711932487576</v>
      </c>
      <c r="N286" s="118">
        <f t="shared" si="129"/>
        <v>144.95138590574081</v>
      </c>
      <c r="O286" s="118">
        <f t="shared" si="129"/>
        <v>144.07897137179771</v>
      </c>
      <c r="P286" s="118">
        <f t="shared" si="129"/>
        <v>120.91339245999345</v>
      </c>
      <c r="Q286" s="118">
        <f t="shared" si="129"/>
        <v>132.79687573451838</v>
      </c>
      <c r="R286" s="118">
        <f t="shared" ref="R286:V286" si="130">R287+R290+R292+R305</f>
        <v>127.82850015028079</v>
      </c>
      <c r="S286" s="118">
        <f t="shared" si="130"/>
        <v>136.49671741575787</v>
      </c>
      <c r="T286" s="118">
        <f t="shared" si="130"/>
        <v>126.50484268395294</v>
      </c>
      <c r="U286" s="118">
        <f t="shared" si="130"/>
        <v>124.74258648332371</v>
      </c>
      <c r="V286" s="118">
        <f t="shared" si="130"/>
        <v>120.24807016400013</v>
      </c>
      <c r="W286" s="118">
        <f t="shared" ref="W286:Y286" si="131">W287+W290+W292+W305</f>
        <v>130.36288870882782</v>
      </c>
      <c r="X286" s="118">
        <f t="shared" si="131"/>
        <v>114.35263642349028</v>
      </c>
      <c r="Y286" s="118">
        <f t="shared" si="131"/>
        <v>107.28929685361361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111.24600915331015</v>
      </c>
      <c r="C287" s="123">
        <f t="shared" si="132"/>
        <v>96.500392422654244</v>
      </c>
      <c r="D287" s="123">
        <f t="shared" si="132"/>
        <v>110.37161325080078</v>
      </c>
      <c r="E287" s="123">
        <f t="shared" si="132"/>
        <v>148.13458239994537</v>
      </c>
      <c r="F287" s="123">
        <f t="shared" si="132"/>
        <v>84.015410280647501</v>
      </c>
      <c r="G287" s="123">
        <f t="shared" si="132"/>
        <v>115.6397674255999</v>
      </c>
      <c r="H287" s="123">
        <f t="shared" si="132"/>
        <v>107.26349322999519</v>
      </c>
      <c r="I287" s="123">
        <f t="shared" si="132"/>
        <v>121.53044375262688</v>
      </c>
      <c r="J287" s="123">
        <f t="shared" si="132"/>
        <v>138.87503458980501</v>
      </c>
      <c r="K287" s="123">
        <f t="shared" si="132"/>
        <v>132.27791812656511</v>
      </c>
      <c r="L287" s="123">
        <f t="shared" si="132"/>
        <v>126.26423503998313</v>
      </c>
      <c r="M287" s="123">
        <f t="shared" si="132"/>
        <v>80.196481024869158</v>
      </c>
      <c r="N287" s="123">
        <f t="shared" si="132"/>
        <v>118.86853652691072</v>
      </c>
      <c r="O287" s="123">
        <f t="shared" si="132"/>
        <v>119.17521897581108</v>
      </c>
      <c r="P287" s="123">
        <f t="shared" si="132"/>
        <v>97.11502707488782</v>
      </c>
      <c r="Q287" s="123">
        <f t="shared" si="132"/>
        <v>109.24838117887494</v>
      </c>
      <c r="R287" s="123">
        <f t="shared" ref="R287:V287" si="133">SUM(R288:R289)</f>
        <v>104.80217714443104</v>
      </c>
      <c r="S287" s="123">
        <f t="shared" si="133"/>
        <v>111.98903258320034</v>
      </c>
      <c r="T287" s="123">
        <f t="shared" si="133"/>
        <v>102.74977551018317</v>
      </c>
      <c r="U287" s="123">
        <f t="shared" si="133"/>
        <v>101.18515808247439</v>
      </c>
      <c r="V287" s="123">
        <f t="shared" si="133"/>
        <v>97.672302289428885</v>
      </c>
      <c r="W287" s="123">
        <f t="shared" ref="W287:Y287" si="134">SUM(W288:W289)</f>
        <v>110.19493995163246</v>
      </c>
      <c r="X287" s="123">
        <f t="shared" si="134"/>
        <v>98.318674892590167</v>
      </c>
      <c r="Y287" s="123">
        <f t="shared" si="134"/>
        <v>91.73895513317413</v>
      </c>
      <c r="DA287" s="130" t="s">
        <v>2823</v>
      </c>
    </row>
    <row r="288" spans="1:105" ht="12" customHeight="1" x14ac:dyDescent="0.25">
      <c r="A288" s="97" t="s">
        <v>199</v>
      </c>
      <c r="B288" s="99">
        <v>110.74090809633597</v>
      </c>
      <c r="C288" s="99">
        <v>96.052351067702077</v>
      </c>
      <c r="D288" s="99">
        <v>109.8297980990628</v>
      </c>
      <c r="E288" s="99">
        <v>147.45375507490397</v>
      </c>
      <c r="F288" s="99">
        <v>83.597166537790102</v>
      </c>
      <c r="G288" s="99">
        <v>115.05035932356928</v>
      </c>
      <c r="H288" s="99">
        <v>106.71607757236374</v>
      </c>
      <c r="I288" s="99">
        <v>120.91530044714472</v>
      </c>
      <c r="J288" s="99">
        <v>138.1966398955976</v>
      </c>
      <c r="K288" s="99">
        <v>131.63692096842712</v>
      </c>
      <c r="L288" s="99">
        <v>125.62717358940041</v>
      </c>
      <c r="M288" s="99">
        <v>79.787486699316219</v>
      </c>
      <c r="N288" s="99">
        <v>118.29786651537475</v>
      </c>
      <c r="O288" s="99">
        <v>118.5600445086088</v>
      </c>
      <c r="P288" s="99">
        <v>96.594732187150441</v>
      </c>
      <c r="Q288" s="99">
        <v>108.71559990522172</v>
      </c>
      <c r="R288" s="99">
        <v>104.28548502825682</v>
      </c>
      <c r="S288" s="99">
        <v>111.42970560762033</v>
      </c>
      <c r="T288" s="99">
        <v>102.23095542932751</v>
      </c>
      <c r="U288" s="99">
        <v>100.6603546595</v>
      </c>
      <c r="V288" s="99">
        <v>97.15833135100695</v>
      </c>
      <c r="W288" s="99">
        <v>109.43908031023881</v>
      </c>
      <c r="X288" s="99">
        <v>97.605942091871853</v>
      </c>
      <c r="Y288" s="99">
        <v>91.095548084084172</v>
      </c>
      <c r="DA288" s="63" t="s">
        <v>2824</v>
      </c>
    </row>
    <row r="289" spans="1:105" ht="12" customHeight="1" x14ac:dyDescent="0.25">
      <c r="A289" s="97" t="s">
        <v>53</v>
      </c>
      <c r="B289" s="99">
        <v>0.50510105697418939</v>
      </c>
      <c r="C289" s="99">
        <v>0.44804135495216274</v>
      </c>
      <c r="D289" s="99">
        <v>0.54181515173798167</v>
      </c>
      <c r="E289" s="99">
        <v>0.6808273250414093</v>
      </c>
      <c r="F289" s="99">
        <v>0.41824374285739813</v>
      </c>
      <c r="G289" s="99">
        <v>0.589408102030615</v>
      </c>
      <c r="H289" s="99">
        <v>0.54741565763144717</v>
      </c>
      <c r="I289" s="99">
        <v>0.61514330548216856</v>
      </c>
      <c r="J289" s="99">
        <v>0.67839469420740717</v>
      </c>
      <c r="K289" s="99">
        <v>0.64099715813797842</v>
      </c>
      <c r="L289" s="99">
        <v>0.63706145058272756</v>
      </c>
      <c r="M289" s="99">
        <v>0.40899432555293352</v>
      </c>
      <c r="N289" s="99">
        <v>0.57067001153597108</v>
      </c>
      <c r="O289" s="99">
        <v>0.61517446720227553</v>
      </c>
      <c r="P289" s="99">
        <v>0.52029488773737442</v>
      </c>
      <c r="Q289" s="99">
        <v>0.5327812736532147</v>
      </c>
      <c r="R289" s="99">
        <v>0.51669211617422561</v>
      </c>
      <c r="S289" s="99">
        <v>0.55932697558000277</v>
      </c>
      <c r="T289" s="99">
        <v>0.51882008085566622</v>
      </c>
      <c r="U289" s="99">
        <v>0.52480342297438087</v>
      </c>
      <c r="V289" s="99">
        <v>0.51397093842193253</v>
      </c>
      <c r="W289" s="99">
        <v>0.75585964139365691</v>
      </c>
      <c r="X289" s="99">
        <v>0.71273280071831546</v>
      </c>
      <c r="Y289" s="99">
        <v>0.64340704908995927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0.34408572192020292</v>
      </c>
      <c r="C290" s="123">
        <f t="shared" si="135"/>
        <v>0.41669909813472755</v>
      </c>
      <c r="D290" s="123">
        <f t="shared" si="135"/>
        <v>0.42429291797636803</v>
      </c>
      <c r="E290" s="123">
        <f t="shared" si="135"/>
        <v>1.6418184909251239</v>
      </c>
      <c r="F290" s="123">
        <f t="shared" si="135"/>
        <v>0.72990306498694535</v>
      </c>
      <c r="G290" s="123">
        <f t="shared" si="135"/>
        <v>0.67318488425990963</v>
      </c>
      <c r="H290" s="123">
        <f t="shared" si="135"/>
        <v>0.96043436611880373</v>
      </c>
      <c r="I290" s="123">
        <f t="shared" si="135"/>
        <v>0.92815347698548223</v>
      </c>
      <c r="J290" s="123">
        <f t="shared" si="135"/>
        <v>1.2275010685477628</v>
      </c>
      <c r="K290" s="123">
        <f t="shared" si="135"/>
        <v>1.22026215697762</v>
      </c>
      <c r="L290" s="123">
        <f t="shared" si="135"/>
        <v>0.92824888393197225</v>
      </c>
      <c r="M290" s="123">
        <f t="shared" si="135"/>
        <v>1.0219464821078414</v>
      </c>
      <c r="N290" s="123">
        <f t="shared" si="135"/>
        <v>1.5360938897058816</v>
      </c>
      <c r="O290" s="123">
        <f t="shared" si="135"/>
        <v>0.87628711263265735</v>
      </c>
      <c r="P290" s="123">
        <f t="shared" si="135"/>
        <v>0.55015099887077157</v>
      </c>
      <c r="Q290" s="123">
        <f t="shared" si="135"/>
        <v>1.0687772485215141</v>
      </c>
      <c r="R290" s="123">
        <f t="shared" si="135"/>
        <v>0.74880325307416273</v>
      </c>
      <c r="S290" s="123">
        <f t="shared" si="135"/>
        <v>1.170840930912509</v>
      </c>
      <c r="T290" s="123">
        <f t="shared" si="135"/>
        <v>0.95773464558539356</v>
      </c>
      <c r="U290" s="123">
        <f t="shared" si="135"/>
        <v>1.2177813112464424</v>
      </c>
      <c r="V290" s="123">
        <f t="shared" si="135"/>
        <v>0.97454475668839813</v>
      </c>
      <c r="W290" s="123">
        <f t="shared" si="135"/>
        <v>0.92389143464443568</v>
      </c>
      <c r="X290" s="123">
        <f t="shared" si="135"/>
        <v>1.3147660160234236</v>
      </c>
      <c r="Y290" s="123">
        <f t="shared" si="135"/>
        <v>1.059421314631215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0.34408572192020292</v>
      </c>
      <c r="C291" s="99">
        <f>RES_hhdet_fecs!C86</f>
        <v>0.41669909813472755</v>
      </c>
      <c r="D291" s="99">
        <f>RES_hhdet_fecs!D86</f>
        <v>0.42429291797636803</v>
      </c>
      <c r="E291" s="99">
        <f>RES_hhdet_fecs!E86</f>
        <v>1.6418184909251239</v>
      </c>
      <c r="F291" s="99">
        <f>RES_hhdet_fecs!F86</f>
        <v>0.72990306498694535</v>
      </c>
      <c r="G291" s="99">
        <f>RES_hhdet_fecs!G86</f>
        <v>0.67318488425990963</v>
      </c>
      <c r="H291" s="99">
        <f>RES_hhdet_fecs!H86</f>
        <v>0.96043436611880373</v>
      </c>
      <c r="I291" s="99">
        <f>RES_hhdet_fecs!I86</f>
        <v>0.92815347698548223</v>
      </c>
      <c r="J291" s="99">
        <f>RES_hhdet_fecs!J86</f>
        <v>1.2275010685477628</v>
      </c>
      <c r="K291" s="99">
        <f>RES_hhdet_fecs!K86</f>
        <v>1.22026215697762</v>
      </c>
      <c r="L291" s="99">
        <f>RES_hhdet_fecs!L86</f>
        <v>0.92824888393197225</v>
      </c>
      <c r="M291" s="99">
        <f>RES_hhdet_fecs!M86</f>
        <v>1.0219464821078414</v>
      </c>
      <c r="N291" s="99">
        <f>RES_hhdet_fecs!N86</f>
        <v>1.5360938897058816</v>
      </c>
      <c r="O291" s="99">
        <f>RES_hhdet_fecs!O86</f>
        <v>0.87628711263265735</v>
      </c>
      <c r="P291" s="99">
        <f>RES_hhdet_fecs!P86</f>
        <v>0.55015099887077157</v>
      </c>
      <c r="Q291" s="99">
        <f>RES_hhdet_fecs!Q86</f>
        <v>1.0687772485215141</v>
      </c>
      <c r="R291" s="99">
        <f>RES_hhdet_fecs!R86</f>
        <v>0.74880325307416273</v>
      </c>
      <c r="S291" s="99">
        <f>RES_hhdet_fecs!S86</f>
        <v>1.170840930912509</v>
      </c>
      <c r="T291" s="99">
        <f>RES_hhdet_fecs!T86</f>
        <v>0.95773464558539356</v>
      </c>
      <c r="U291" s="99">
        <f>RES_hhdet_fecs!U86</f>
        <v>1.2177813112464424</v>
      </c>
      <c r="V291" s="99">
        <f>RES_hhdet_fecs!V86</f>
        <v>0.97454475668839813</v>
      </c>
      <c r="W291" s="99">
        <f>RES_hhdet_fecs!W86</f>
        <v>0.92389143464443568</v>
      </c>
      <c r="X291" s="99">
        <f>RES_hhdet_fecs!X86</f>
        <v>1.3147660160234236</v>
      </c>
      <c r="Y291" s="99">
        <f>RES_hhdet_fecs!Y86</f>
        <v>1.059421314631215</v>
      </c>
      <c r="DA291" s="63" t="s">
        <v>2827</v>
      </c>
    </row>
    <row r="292" spans="1:105" ht="12" customHeight="1" x14ac:dyDescent="0.25">
      <c r="A292" s="121" t="s">
        <v>55</v>
      </c>
      <c r="B292" s="123">
        <v>22.577731143975498</v>
      </c>
      <c r="C292" s="123">
        <v>21.436910368186535</v>
      </c>
      <c r="D292" s="123">
        <v>22.187202996583864</v>
      </c>
      <c r="E292" s="123">
        <v>20.989520843892389</v>
      </c>
      <c r="F292" s="123">
        <v>21.799761356669304</v>
      </c>
      <c r="G292" s="123">
        <v>20.360069436552692</v>
      </c>
      <c r="H292" s="123">
        <v>20.00095975704965</v>
      </c>
      <c r="I292" s="123">
        <v>18.069089110511154</v>
      </c>
      <c r="J292" s="123">
        <v>17.463674920394915</v>
      </c>
      <c r="K292" s="123">
        <v>17.084384713027649</v>
      </c>
      <c r="L292" s="123">
        <v>18.056758951193643</v>
      </c>
      <c r="M292" s="123">
        <v>19.613819348043293</v>
      </c>
      <c r="N292" s="123">
        <v>18.290344570669408</v>
      </c>
      <c r="O292" s="123">
        <v>17.302960361274895</v>
      </c>
      <c r="P292" s="123">
        <v>17.036329458927245</v>
      </c>
      <c r="Q292" s="123">
        <v>16.158167454469449</v>
      </c>
      <c r="R292" s="123">
        <v>15.943193467548157</v>
      </c>
      <c r="S292" s="123">
        <v>16.177660725180957</v>
      </c>
      <c r="T292" s="123">
        <v>15.676046658949138</v>
      </c>
      <c r="U292" s="123">
        <v>15.279004392369561</v>
      </c>
      <c r="V292" s="123">
        <v>14.487216301505072</v>
      </c>
      <c r="W292" s="123">
        <v>12.515472728000775</v>
      </c>
      <c r="X292" s="123">
        <v>9.2576277912906928</v>
      </c>
      <c r="Y292" s="123">
        <v>9.0805976644682573</v>
      </c>
      <c r="DA292" s="130" t="s">
        <v>2828</v>
      </c>
    </row>
    <row r="293" spans="1:105" ht="12" customHeight="1" x14ac:dyDescent="0.25">
      <c r="A293" s="97" t="s">
        <v>132</v>
      </c>
      <c r="B293" s="99">
        <v>27.580403891063572</v>
      </c>
      <c r="C293" s="99">
        <v>22.596012338180095</v>
      </c>
      <c r="D293" s="99">
        <v>26.722788222267582</v>
      </c>
      <c r="E293" s="99">
        <v>24.464303985776542</v>
      </c>
      <c r="F293" s="99">
        <v>21.632510187715621</v>
      </c>
      <c r="G293" s="99">
        <v>21.529874827617547</v>
      </c>
      <c r="H293" s="99">
        <v>22.511219329110201</v>
      </c>
      <c r="I293" s="99">
        <v>19.311836064630455</v>
      </c>
      <c r="J293" s="99">
        <v>18.539572998564324</v>
      </c>
      <c r="K293" s="99">
        <v>17.583357588744185</v>
      </c>
      <c r="L293" s="99">
        <v>18.570280377892033</v>
      </c>
      <c r="M293" s="99">
        <v>20.014327645558417</v>
      </c>
      <c r="N293" s="99">
        <v>18.675275994330427</v>
      </c>
      <c r="O293" s="99">
        <v>17.582113610095956</v>
      </c>
      <c r="P293" s="99">
        <v>17.91442059602074</v>
      </c>
      <c r="Q293" s="99">
        <v>16.847352892648651</v>
      </c>
      <c r="R293" s="99">
        <v>16.159674819293539</v>
      </c>
      <c r="S293" s="99">
        <v>17.278924537885903</v>
      </c>
      <c r="T293" s="99">
        <v>16.016854257948228</v>
      </c>
      <c r="U293" s="99">
        <v>15.328841048146938</v>
      </c>
      <c r="V293" s="99">
        <v>13.497414962154833</v>
      </c>
      <c r="W293" s="99">
        <v>12.564875976095593</v>
      </c>
      <c r="X293" s="99">
        <v>9.9630029399584252</v>
      </c>
      <c r="Y293" s="99">
        <v>9.022484304754526</v>
      </c>
      <c r="DA293" s="63" t="s">
        <v>2829</v>
      </c>
    </row>
    <row r="294" spans="1:105" ht="12" customHeight="1" x14ac:dyDescent="0.25">
      <c r="A294" s="97" t="s">
        <v>131</v>
      </c>
      <c r="B294" s="99">
        <v>15.423082050663005</v>
      </c>
      <c r="C294" s="99">
        <v>12.849593697533512</v>
      </c>
      <c r="D294" s="99">
        <v>16.154888336118184</v>
      </c>
      <c r="E294" s="99">
        <v>14.895154290939656</v>
      </c>
      <c r="F294" s="99">
        <v>13.899142625405272</v>
      </c>
      <c r="G294" s="99">
        <v>13.77898795813215</v>
      </c>
      <c r="H294" s="99">
        <v>14.667654896018208</v>
      </c>
      <c r="I294" s="99">
        <v>12.687374107187628</v>
      </c>
      <c r="J294" s="99">
        <v>12.646876416216793</v>
      </c>
      <c r="K294" s="99">
        <v>11.941982217364716</v>
      </c>
      <c r="L294" s="99">
        <v>12.746126259096959</v>
      </c>
      <c r="M294" s="99">
        <v>14.199071402717966</v>
      </c>
      <c r="N294" s="99">
        <v>13.232839469030466</v>
      </c>
      <c r="O294" s="99">
        <v>12.631333881191603</v>
      </c>
      <c r="P294" s="99">
        <v>13.364954229648825</v>
      </c>
      <c r="Q294" s="99">
        <v>12.340303356753141</v>
      </c>
      <c r="R294" s="99">
        <v>11.920702909207684</v>
      </c>
      <c r="S294" s="99">
        <v>13.002259060468814</v>
      </c>
      <c r="T294" s="99">
        <v>12.237859387612602</v>
      </c>
      <c r="U294" s="99">
        <v>12.021592692853567</v>
      </c>
      <c r="V294" s="99">
        <v>10.839769137860198</v>
      </c>
      <c r="W294" s="99">
        <v>10.404649871443134</v>
      </c>
      <c r="X294" s="99">
        <v>8.2215823148835021</v>
      </c>
      <c r="Y294" s="99">
        <v>7.6878178248718321</v>
      </c>
      <c r="DA294" s="63" t="s">
        <v>2830</v>
      </c>
    </row>
    <row r="295" spans="1:105" ht="12" customHeight="1" x14ac:dyDescent="0.25">
      <c r="A295" s="100" t="s">
        <v>199</v>
      </c>
      <c r="B295" s="102">
        <v>5.0654354062986817</v>
      </c>
      <c r="C295" s="102">
        <v>3.6261855647947434</v>
      </c>
      <c r="D295" s="102">
        <v>4.8359148160656567</v>
      </c>
      <c r="E295" s="102">
        <v>3.6890987831949054</v>
      </c>
      <c r="F295" s="102">
        <v>4.0987607531326775</v>
      </c>
      <c r="G295" s="102">
        <v>3.3304478366939647</v>
      </c>
      <c r="H295" s="102">
        <v>3.3892047439389432</v>
      </c>
      <c r="I295" s="102">
        <v>2.6722043653105141</v>
      </c>
      <c r="J295" s="102">
        <v>3.2454340410436635</v>
      </c>
      <c r="K295" s="102">
        <v>2.4418458010965405</v>
      </c>
      <c r="L295" s="102">
        <v>2.4516489425694274</v>
      </c>
      <c r="M295" s="102">
        <v>3.3283502839637666</v>
      </c>
      <c r="N295" s="102">
        <v>2.2725387291708801</v>
      </c>
      <c r="O295" s="102">
        <v>2.0342712106342291</v>
      </c>
      <c r="P295" s="102">
        <v>3.4903011946845073</v>
      </c>
      <c r="Q295" s="102">
        <v>2.1312130158319369</v>
      </c>
      <c r="R295" s="102">
        <v>1.9518069968458571</v>
      </c>
      <c r="S295" s="102">
        <v>2.3118654959709377</v>
      </c>
      <c r="T295" s="102">
        <v>1.9742540609093349</v>
      </c>
      <c r="U295" s="102">
        <v>2.2324391220410562</v>
      </c>
      <c r="V295" s="102">
        <v>2.1644841205663834</v>
      </c>
      <c r="W295" s="102">
        <v>2.6500809114214383</v>
      </c>
      <c r="X295" s="102">
        <v>1.034646147064392</v>
      </c>
      <c r="Y295" s="102">
        <v>1.7895344362981134</v>
      </c>
      <c r="DA295" s="131" t="s">
        <v>2831</v>
      </c>
    </row>
    <row r="296" spans="1:105" ht="12" customHeight="1" x14ac:dyDescent="0.25">
      <c r="A296" s="103" t="s">
        <v>52</v>
      </c>
      <c r="B296" s="105">
        <v>10.357646644364324</v>
      </c>
      <c r="C296" s="105">
        <v>9.2234081327387685</v>
      </c>
      <c r="D296" s="105">
        <v>11.318973520052523</v>
      </c>
      <c r="E296" s="105">
        <v>11.206055507744752</v>
      </c>
      <c r="F296" s="105">
        <v>9.8003818722725935</v>
      </c>
      <c r="G296" s="105">
        <v>10.448540121438185</v>
      </c>
      <c r="H296" s="105">
        <v>11.278450152079264</v>
      </c>
      <c r="I296" s="105">
        <v>10.015169741877115</v>
      </c>
      <c r="J296" s="105">
        <v>9.4014423751731311</v>
      </c>
      <c r="K296" s="105">
        <v>9.5001364162681767</v>
      </c>
      <c r="L296" s="105">
        <v>10.29447731652753</v>
      </c>
      <c r="M296" s="105">
        <v>10.870721118754201</v>
      </c>
      <c r="N296" s="105">
        <v>10.960300739859589</v>
      </c>
      <c r="O296" s="105">
        <v>10.597062670557374</v>
      </c>
      <c r="P296" s="105">
        <v>9.8746530349643198</v>
      </c>
      <c r="Q296" s="105">
        <v>10.209090340921202</v>
      </c>
      <c r="R296" s="105">
        <v>9.9688959123618268</v>
      </c>
      <c r="S296" s="105">
        <v>10.690393564497874</v>
      </c>
      <c r="T296" s="105">
        <v>10.263605326703265</v>
      </c>
      <c r="U296" s="105">
        <v>9.7891535708125073</v>
      </c>
      <c r="V296" s="105">
        <v>8.675285017293815</v>
      </c>
      <c r="W296" s="105">
        <v>7.7545689600216949</v>
      </c>
      <c r="X296" s="105">
        <v>7.186936167819109</v>
      </c>
      <c r="Y296" s="105">
        <v>5.8982833885737183</v>
      </c>
      <c r="DA296" s="132" t="s">
        <v>2832</v>
      </c>
    </row>
    <row r="297" spans="1:105" ht="12" customHeight="1" x14ac:dyDescent="0.25">
      <c r="A297" s="106" t="s">
        <v>124</v>
      </c>
      <c r="B297" s="102">
        <v>22.770303587712288</v>
      </c>
      <c r="C297" s="102">
        <v>22.918913973667358</v>
      </c>
      <c r="D297" s="102">
        <v>22.396262078327847</v>
      </c>
      <c r="E297" s="102">
        <v>21.899695573337393</v>
      </c>
      <c r="F297" s="102">
        <v>24.634470986353854</v>
      </c>
      <c r="G297" s="102">
        <v>22.252978602603115</v>
      </c>
      <c r="H297" s="102">
        <v>21.537143436909965</v>
      </c>
      <c r="I297" s="102">
        <v>19.484969450870079</v>
      </c>
      <c r="J297" s="102">
        <v>18.51053828369864</v>
      </c>
      <c r="K297" s="102">
        <v>18.678732333340854</v>
      </c>
      <c r="L297" s="102">
        <v>20.147809697576214</v>
      </c>
      <c r="M297" s="102">
        <v>22.493304232348994</v>
      </c>
      <c r="N297" s="102">
        <v>20.803254683468964</v>
      </c>
      <c r="O297" s="102">
        <v>19.727931581956341</v>
      </c>
      <c r="P297" s="102">
        <v>17.832557437561004</v>
      </c>
      <c r="Q297" s="102">
        <v>17.706106383564293</v>
      </c>
      <c r="R297" s="102">
        <v>17.635533892140675</v>
      </c>
      <c r="S297" s="102">
        <v>17.462645570796926</v>
      </c>
      <c r="T297" s="102">
        <v>17.041171971162893</v>
      </c>
      <c r="U297" s="102">
        <v>15.89442906262361</v>
      </c>
      <c r="V297" s="102">
        <v>14.638955388245467</v>
      </c>
      <c r="W297" s="102">
        <v>12.690743079900166</v>
      </c>
      <c r="X297" s="102">
        <v>10.602845040003503</v>
      </c>
      <c r="Y297" s="102">
        <v>9.7747075842800637</v>
      </c>
      <c r="DA297" s="131" t="s">
        <v>2833</v>
      </c>
    </row>
    <row r="298" spans="1:105" ht="12" customHeight="1" x14ac:dyDescent="0.25">
      <c r="A298" s="107" t="s">
        <v>123</v>
      </c>
      <c r="B298" s="105">
        <v>14.667740278116874</v>
      </c>
      <c r="C298" s="105">
        <v>14.606483011298323</v>
      </c>
      <c r="D298" s="105">
        <v>14.641242406504912</v>
      </c>
      <c r="E298" s="105">
        <v>14.11316599434085</v>
      </c>
      <c r="F298" s="105">
        <v>16.328694395481421</v>
      </c>
      <c r="G298" s="105">
        <v>14.522754791786818</v>
      </c>
      <c r="H298" s="105">
        <v>14.094069115711811</v>
      </c>
      <c r="I298" s="105">
        <v>12.686169067954681</v>
      </c>
      <c r="J298" s="105">
        <v>12.3591037535579</v>
      </c>
      <c r="K298" s="105">
        <v>12.236794491652008</v>
      </c>
      <c r="L298" s="105">
        <v>13.209412480349807</v>
      </c>
      <c r="M298" s="105">
        <v>15.143268807852007</v>
      </c>
      <c r="N298" s="105">
        <v>13.70979663132548</v>
      </c>
      <c r="O298" s="105">
        <v>13.077990052842706</v>
      </c>
      <c r="P298" s="105">
        <v>12.51709576981081</v>
      </c>
      <c r="Q298" s="105">
        <v>12.191771135355744</v>
      </c>
      <c r="R298" s="105">
        <v>12.417489980078653</v>
      </c>
      <c r="S298" s="105">
        <v>12.723907283912956</v>
      </c>
      <c r="T298" s="105">
        <v>12.678774789431872</v>
      </c>
      <c r="U298" s="105">
        <v>12.169542066622302</v>
      </c>
      <c r="V298" s="105">
        <v>11.432429464716765</v>
      </c>
      <c r="W298" s="105">
        <v>10.164528487313193</v>
      </c>
      <c r="X298" s="105">
        <v>8.3026061665297508</v>
      </c>
      <c r="Y298" s="105">
        <v>7.9380200737799109</v>
      </c>
      <c r="DA298" s="132" t="s">
        <v>2834</v>
      </c>
    </row>
    <row r="299" spans="1:105" ht="12" customHeight="1" x14ac:dyDescent="0.25">
      <c r="A299" s="108" t="s">
        <v>50</v>
      </c>
      <c r="B299" s="99">
        <v>4.1821757584687553</v>
      </c>
      <c r="C299" s="99">
        <v>3.6402907806566627</v>
      </c>
      <c r="D299" s="99">
        <v>4.1627966064180955</v>
      </c>
      <c r="E299" s="99">
        <v>3.3996459688733252</v>
      </c>
      <c r="F299" s="99">
        <v>4.7484027678626468</v>
      </c>
      <c r="G299" s="99">
        <v>3.58166293114878</v>
      </c>
      <c r="H299" s="99">
        <v>3.3872709094466984</v>
      </c>
      <c r="I299" s="99">
        <v>2.8297446704221283</v>
      </c>
      <c r="J299" s="99">
        <v>3.3898660229382456</v>
      </c>
      <c r="K299" s="99">
        <v>2.7155748658380112</v>
      </c>
      <c r="L299" s="99">
        <v>2.7989755582931806</v>
      </c>
      <c r="M299" s="99">
        <v>3.90397913730602</v>
      </c>
      <c r="N299" s="99">
        <v>2.6214632566635472</v>
      </c>
      <c r="O299" s="99">
        <v>2.3452697553727417</v>
      </c>
      <c r="P299" s="99">
        <v>3.5614107544722144</v>
      </c>
      <c r="Q299" s="99">
        <v>2.2770895709894767</v>
      </c>
      <c r="R299" s="99">
        <v>2.1727226605036325</v>
      </c>
      <c r="S299" s="99">
        <v>2.3626177669486554</v>
      </c>
      <c r="T299" s="99">
        <v>2.1239418693938887</v>
      </c>
      <c r="U299" s="99">
        <v>2.3377916224908981</v>
      </c>
      <c r="V299" s="99">
        <v>2.3663456822385478</v>
      </c>
      <c r="W299" s="99">
        <v>2.698574682760202</v>
      </c>
      <c r="X299" s="99">
        <v>1.1289593180721627</v>
      </c>
      <c r="Y299" s="99">
        <v>1.9611279979661602</v>
      </c>
      <c r="DA299" s="63" t="s">
        <v>2835</v>
      </c>
    </row>
    <row r="300" spans="1:105" ht="12" customHeight="1" x14ac:dyDescent="0.25">
      <c r="A300" s="108" t="s">
        <v>52</v>
      </c>
      <c r="B300" s="99">
        <v>10.485564519648117</v>
      </c>
      <c r="C300" s="99">
        <v>10.966192230641658</v>
      </c>
      <c r="D300" s="99">
        <v>10.478445800086817</v>
      </c>
      <c r="E300" s="99">
        <v>10.713520025467524</v>
      </c>
      <c r="F300" s="99">
        <v>11.580291627618774</v>
      </c>
      <c r="G300" s="99">
        <v>10.941091860638041</v>
      </c>
      <c r="H300" s="99">
        <v>10.706798206265109</v>
      </c>
      <c r="I300" s="99">
        <v>9.8564243975325532</v>
      </c>
      <c r="J300" s="99">
        <v>8.9692377306196533</v>
      </c>
      <c r="K300" s="99">
        <v>9.5212196258139965</v>
      </c>
      <c r="L300" s="99">
        <v>10.410436922056624</v>
      </c>
      <c r="M300" s="99">
        <v>11.239289670545984</v>
      </c>
      <c r="N300" s="99">
        <v>11.088333374661932</v>
      </c>
      <c r="O300" s="99">
        <v>10.732720297469964</v>
      </c>
      <c r="P300" s="99">
        <v>8.9556850153385952</v>
      </c>
      <c r="Q300" s="99">
        <v>9.9146815643662656</v>
      </c>
      <c r="R300" s="99">
        <v>10.244767319575022</v>
      </c>
      <c r="S300" s="99">
        <v>10.361289516964304</v>
      </c>
      <c r="T300" s="99">
        <v>10.554832920037981</v>
      </c>
      <c r="U300" s="99">
        <v>9.8317504441314032</v>
      </c>
      <c r="V300" s="99">
        <v>9.0660837824782146</v>
      </c>
      <c r="W300" s="99">
        <v>7.4659538045529912</v>
      </c>
      <c r="X300" s="99">
        <v>7.1736468484575884</v>
      </c>
      <c r="Y300" s="99">
        <v>5.9768920758137503</v>
      </c>
      <c r="DA300" s="63" t="s">
        <v>2836</v>
      </c>
    </row>
    <row r="301" spans="1:105" ht="12" customHeight="1" x14ac:dyDescent="0.25">
      <c r="A301" s="106" t="s">
        <v>122</v>
      </c>
      <c r="B301" s="102">
        <v>20.42205955118078</v>
      </c>
      <c r="C301" s="102">
        <v>19.784284848322596</v>
      </c>
      <c r="D301" s="102">
        <v>20.547783551861638</v>
      </c>
      <c r="E301" s="102">
        <v>19.304521825959387</v>
      </c>
      <c r="F301" s="102">
        <v>20.28264788665517</v>
      </c>
      <c r="G301" s="102">
        <v>19.323608213191353</v>
      </c>
      <c r="H301" s="102">
        <v>18.968999564478189</v>
      </c>
      <c r="I301" s="102">
        <v>17.802293604085968</v>
      </c>
      <c r="J301" s="102">
        <v>17.405082830699413</v>
      </c>
      <c r="K301" s="102">
        <v>17.152918405797475</v>
      </c>
      <c r="L301" s="102">
        <v>18.277940348131548</v>
      </c>
      <c r="M301" s="102">
        <v>19.685392515093685</v>
      </c>
      <c r="N301" s="102">
        <v>18.545908957355476</v>
      </c>
      <c r="O301" s="102">
        <v>17.73077096417213</v>
      </c>
      <c r="P301" s="102">
        <v>17.765243553978941</v>
      </c>
      <c r="Q301" s="102">
        <v>16.800496700531884</v>
      </c>
      <c r="R301" s="102">
        <v>16.761679446510318</v>
      </c>
      <c r="S301" s="102">
        <v>16.720057507721904</v>
      </c>
      <c r="T301" s="102">
        <v>16.465943215256921</v>
      </c>
      <c r="U301" s="102">
        <v>16.36120749860677</v>
      </c>
      <c r="V301" s="102">
        <v>16.221838609805175</v>
      </c>
      <c r="W301" s="102">
        <v>13.681840044488247</v>
      </c>
      <c r="X301" s="102">
        <v>9.0471684588560031</v>
      </c>
      <c r="Y301" s="102">
        <v>10.177801767941959</v>
      </c>
      <c r="DA301" s="131" t="s">
        <v>2837</v>
      </c>
    </row>
    <row r="302" spans="1:105" ht="12" customHeight="1" x14ac:dyDescent="0.25">
      <c r="A302" s="107" t="s">
        <v>121</v>
      </c>
      <c r="B302" s="105">
        <v>14.360262538956135</v>
      </c>
      <c r="C302" s="105">
        <v>13.83243052596559</v>
      </c>
      <c r="D302" s="105">
        <v>14.679649920516622</v>
      </c>
      <c r="E302" s="105">
        <v>13.639075796646003</v>
      </c>
      <c r="F302" s="105">
        <v>14.62814975878821</v>
      </c>
      <c r="G302" s="105">
        <v>13.765007789053564</v>
      </c>
      <c r="H302" s="105">
        <v>13.529243158006206</v>
      </c>
      <c r="I302" s="105">
        <v>12.652007954607138</v>
      </c>
      <c r="J302" s="105">
        <v>12.609675314796828</v>
      </c>
      <c r="K302" s="105">
        <v>12.221430109155451</v>
      </c>
      <c r="L302" s="105">
        <v>12.999400615014777</v>
      </c>
      <c r="M302" s="105">
        <v>14.248810726379189</v>
      </c>
      <c r="N302" s="105">
        <v>13.168774457273043</v>
      </c>
      <c r="O302" s="105">
        <v>12.637847203983268</v>
      </c>
      <c r="P302" s="105">
        <v>13.267203052168561</v>
      </c>
      <c r="Q302" s="105">
        <v>12.33056684815714</v>
      </c>
      <c r="R302" s="105">
        <v>12.361083399522984</v>
      </c>
      <c r="S302" s="105">
        <v>12.499698150426813</v>
      </c>
      <c r="T302" s="105">
        <v>12.379903457841099</v>
      </c>
      <c r="U302" s="105">
        <v>12.538010570202525</v>
      </c>
      <c r="V302" s="105">
        <v>12.630686673042776</v>
      </c>
      <c r="W302" s="105">
        <v>10.85361722822927</v>
      </c>
      <c r="X302" s="105">
        <v>7.2415533618460328</v>
      </c>
      <c r="Y302" s="105">
        <v>8.1058700583848822</v>
      </c>
      <c r="DA302" s="132" t="s">
        <v>2838</v>
      </c>
    </row>
    <row r="303" spans="1:105" ht="12" customHeight="1" x14ac:dyDescent="0.25">
      <c r="A303" s="108" t="s">
        <v>53</v>
      </c>
      <c r="B303" s="99">
        <v>3.751342934385149</v>
      </c>
      <c r="C303" s="99">
        <v>3.1456180092062627</v>
      </c>
      <c r="D303" s="99">
        <v>3.8223914720481966</v>
      </c>
      <c r="E303" s="99">
        <v>3.0020356050474644</v>
      </c>
      <c r="F303" s="99">
        <v>3.919424711990656</v>
      </c>
      <c r="G303" s="99">
        <v>3.1149036805016919</v>
      </c>
      <c r="H303" s="99">
        <v>2.9867587973938385</v>
      </c>
      <c r="I303" s="99">
        <v>2.5980819491246816</v>
      </c>
      <c r="J303" s="99">
        <v>3.2180000440775158</v>
      </c>
      <c r="K303" s="99">
        <v>2.5112789544461154</v>
      </c>
      <c r="L303" s="99">
        <v>2.5422467451608703</v>
      </c>
      <c r="M303" s="99">
        <v>3.4213707127783692</v>
      </c>
      <c r="N303" s="99">
        <v>2.3282747904563523</v>
      </c>
      <c r="O303" s="99">
        <v>2.0977072377830845</v>
      </c>
      <c r="P303" s="99">
        <v>3.5771653086855455</v>
      </c>
      <c r="Q303" s="99">
        <v>2.1912898314090681</v>
      </c>
      <c r="R303" s="99">
        <v>2.0788225621542362</v>
      </c>
      <c r="S303" s="99">
        <v>2.2724824909734291</v>
      </c>
      <c r="T303" s="99">
        <v>2.0353212878811275</v>
      </c>
      <c r="U303" s="99">
        <v>2.4198138595428209</v>
      </c>
      <c r="V303" s="99">
        <v>2.6738659369070201</v>
      </c>
      <c r="W303" s="99">
        <v>2.7009307703746597</v>
      </c>
      <c r="X303" s="99">
        <v>8.7910759716776893E-2</v>
      </c>
      <c r="Y303" s="99">
        <v>1.7286341253240585</v>
      </c>
      <c r="DA303" s="63" t="s">
        <v>2839</v>
      </c>
    </row>
    <row r="304" spans="1:105" ht="12" customHeight="1" x14ac:dyDescent="0.25">
      <c r="A304" s="108" t="s">
        <v>52</v>
      </c>
      <c r="B304" s="99">
        <v>10.608919604570987</v>
      </c>
      <c r="C304" s="99">
        <v>10.686812516759327</v>
      </c>
      <c r="D304" s="99">
        <v>10.857258448468427</v>
      </c>
      <c r="E304" s="99">
        <v>10.63704019159854</v>
      </c>
      <c r="F304" s="99">
        <v>10.708725046797554</v>
      </c>
      <c r="G304" s="99">
        <v>10.650104108551872</v>
      </c>
      <c r="H304" s="99">
        <v>10.542484360612368</v>
      </c>
      <c r="I304" s="99">
        <v>10.053926005482458</v>
      </c>
      <c r="J304" s="99">
        <v>9.3916752707193112</v>
      </c>
      <c r="K304" s="99">
        <v>9.7101511547093349</v>
      </c>
      <c r="L304" s="99">
        <v>10.457153869853908</v>
      </c>
      <c r="M304" s="99">
        <v>10.827440013600819</v>
      </c>
      <c r="N304" s="99">
        <v>10.84049966681669</v>
      </c>
      <c r="O304" s="99">
        <v>10.540139966200183</v>
      </c>
      <c r="P304" s="99">
        <v>9.6900377434830158</v>
      </c>
      <c r="Q304" s="99">
        <v>10.139277016748077</v>
      </c>
      <c r="R304" s="99">
        <v>10.282260837368749</v>
      </c>
      <c r="S304" s="99">
        <v>10.227215659453384</v>
      </c>
      <c r="T304" s="99">
        <v>10.344582169959972</v>
      </c>
      <c r="U304" s="99">
        <v>10.118196710659701</v>
      </c>
      <c r="V304" s="99">
        <v>9.9568207361357555</v>
      </c>
      <c r="W304" s="99">
        <v>8.1526864578546085</v>
      </c>
      <c r="X304" s="99">
        <v>7.1536426021292572</v>
      </c>
      <c r="Y304" s="99">
        <v>6.377235933060823</v>
      </c>
      <c r="DA304" s="63" t="s">
        <v>2840</v>
      </c>
    </row>
    <row r="305" spans="1:105" ht="12" customHeight="1" x14ac:dyDescent="0.25">
      <c r="A305" s="121" t="s">
        <v>54</v>
      </c>
      <c r="B305" s="123">
        <v>9.7851038383017173</v>
      </c>
      <c r="C305" s="123">
        <v>9.8426223969654103</v>
      </c>
      <c r="D305" s="123">
        <v>9.9700292120089156</v>
      </c>
      <c r="E305" s="123">
        <v>9.2890826903225943</v>
      </c>
      <c r="F305" s="123">
        <v>10.521565816808238</v>
      </c>
      <c r="G305" s="123">
        <v>9.057941364693983</v>
      </c>
      <c r="H305" s="123">
        <v>9.2055762875410441</v>
      </c>
      <c r="I305" s="123">
        <v>8.4662504182543579</v>
      </c>
      <c r="J305" s="123">
        <v>7.7670914739332968</v>
      </c>
      <c r="K305" s="123">
        <v>7.6572834987863674</v>
      </c>
      <c r="L305" s="123">
        <v>7.3599720236541346</v>
      </c>
      <c r="M305" s="123">
        <v>7.2048724698554745</v>
      </c>
      <c r="N305" s="123">
        <v>6.256410918454808</v>
      </c>
      <c r="O305" s="123">
        <v>6.7245049220790847</v>
      </c>
      <c r="P305" s="123">
        <v>6.2118849273076027</v>
      </c>
      <c r="Q305" s="123">
        <v>6.3215498526524803</v>
      </c>
      <c r="R305" s="123">
        <v>6.334326285227438</v>
      </c>
      <c r="S305" s="123">
        <v>7.1591831764640812</v>
      </c>
      <c r="T305" s="123">
        <v>7.1212858692352468</v>
      </c>
      <c r="U305" s="123">
        <v>7.0606426972333187</v>
      </c>
      <c r="V305" s="123">
        <v>7.1140068163777643</v>
      </c>
      <c r="W305" s="123">
        <v>6.7285845945501581</v>
      </c>
      <c r="X305" s="123">
        <v>5.4615677235859996</v>
      </c>
      <c r="Y305" s="123">
        <v>5.410322741340015</v>
      </c>
      <c r="DA305" s="130" t="s">
        <v>2841</v>
      </c>
    </row>
    <row r="306" spans="1:105" ht="12" customHeight="1" x14ac:dyDescent="0.25">
      <c r="A306" s="97" t="s">
        <v>202</v>
      </c>
      <c r="B306" s="99">
        <v>10.871558781942305</v>
      </c>
      <c r="C306" s="99">
        <v>10.930234268572674</v>
      </c>
      <c r="D306" s="99">
        <v>12.419459838070258</v>
      </c>
      <c r="E306" s="99">
        <v>10.707029705451026</v>
      </c>
      <c r="F306" s="99">
        <v>10.935350196292262</v>
      </c>
      <c r="G306" s="99">
        <v>10.487987392300626</v>
      </c>
      <c r="H306" s="99">
        <v>10.19945816731911</v>
      </c>
      <c r="I306" s="99">
        <v>10.689251641126768</v>
      </c>
      <c r="J306" s="99">
        <v>9.0941803547565794</v>
      </c>
      <c r="K306" s="99">
        <v>9.1897814994465268</v>
      </c>
      <c r="L306" s="99">
        <v>9.8466415921579653</v>
      </c>
      <c r="M306" s="99">
        <v>7.952243741763672</v>
      </c>
      <c r="N306" s="99">
        <v>7.1960588152907441</v>
      </c>
      <c r="O306" s="99">
        <v>7.7078916129796227</v>
      </c>
      <c r="P306" s="99">
        <v>7.6992449715561007</v>
      </c>
      <c r="Q306" s="99">
        <v>7.6567190271615715</v>
      </c>
      <c r="R306" s="99">
        <v>7.5779080439968531</v>
      </c>
      <c r="S306" s="99">
        <v>8.6850789114678904</v>
      </c>
      <c r="T306" s="99">
        <v>8.4452955291361711</v>
      </c>
      <c r="U306" s="99">
        <v>8.6332739603127404</v>
      </c>
      <c r="V306" s="99">
        <v>8.1283509896679185</v>
      </c>
      <c r="W306" s="99">
        <v>8.6122877222801648</v>
      </c>
      <c r="X306" s="99">
        <v>7.0010019550860738</v>
      </c>
      <c r="Y306" s="99">
        <v>6.4762380556828676</v>
      </c>
      <c r="DA306" s="63" t="s">
        <v>2842</v>
      </c>
    </row>
    <row r="307" spans="1:105" ht="12" customHeight="1" x14ac:dyDescent="0.25">
      <c r="A307" s="97" t="s">
        <v>50</v>
      </c>
      <c r="B307" s="99">
        <v>11.23479649782033</v>
      </c>
      <c r="C307" s="99">
        <v>10.941607318972945</v>
      </c>
      <c r="D307" s="99">
        <v>11.042415235773882</v>
      </c>
      <c r="E307" s="99">
        <v>10.739325171160283</v>
      </c>
      <c r="F307" s="99">
        <v>11.527221235826735</v>
      </c>
      <c r="G307" s="99">
        <v>10.752220189246119</v>
      </c>
      <c r="H307" s="99">
        <v>10.258059336756471</v>
      </c>
      <c r="I307" s="99">
        <v>9.2279249559553698</v>
      </c>
      <c r="J307" s="99">
        <v>8.9504671069960597</v>
      </c>
      <c r="K307" s="99">
        <v>8.4660916163905959</v>
      </c>
      <c r="L307" s="99">
        <v>8.220775310405898</v>
      </c>
      <c r="M307" s="99">
        <v>8.4347996124873301</v>
      </c>
      <c r="N307" s="99">
        <v>7.2043395041374261</v>
      </c>
      <c r="O307" s="99">
        <v>7.1821260094151453</v>
      </c>
      <c r="P307" s="99">
        <v>7.3561320912723316</v>
      </c>
      <c r="Q307" s="99">
        <v>7.0603044956846928</v>
      </c>
      <c r="R307" s="99">
        <v>7.3811261833376909</v>
      </c>
      <c r="S307" s="99">
        <v>8.0351269685207178</v>
      </c>
      <c r="T307" s="99">
        <v>8.3008591496577377</v>
      </c>
      <c r="U307" s="99">
        <v>8.2686456917482847</v>
      </c>
      <c r="V307" s="99">
        <v>8.1978704494192911</v>
      </c>
      <c r="W307" s="99">
        <v>7.6313015436051934</v>
      </c>
      <c r="X307" s="99">
        <v>6.6948641179514015</v>
      </c>
      <c r="Y307" s="99">
        <v>6.2887002264644032</v>
      </c>
      <c r="DA307" s="63" t="s">
        <v>2843</v>
      </c>
    </row>
    <row r="308" spans="1:105" ht="12" customHeight="1" x14ac:dyDescent="0.25">
      <c r="A308" s="109" t="s">
        <v>120</v>
      </c>
      <c r="B308" s="110">
        <v>8.6789109522708934</v>
      </c>
      <c r="C308" s="110">
        <v>9.0426960506942908</v>
      </c>
      <c r="D308" s="110">
        <v>9.0622569517780036</v>
      </c>
      <c r="E308" s="110">
        <v>8.2283902794012569</v>
      </c>
      <c r="F308" s="110">
        <v>9.8442750944971813</v>
      </c>
      <c r="G308" s="110">
        <v>7.9415340488470978</v>
      </c>
      <c r="H308" s="110">
        <v>8.5528495209227096</v>
      </c>
      <c r="I308" s="110">
        <v>7.8043682357994326</v>
      </c>
      <c r="J308" s="110">
        <v>6.9352462320198747</v>
      </c>
      <c r="K308" s="110">
        <v>6.9638683147871516</v>
      </c>
      <c r="L308" s="110">
        <v>6.473425050041504</v>
      </c>
      <c r="M308" s="110">
        <v>6.428014787936573</v>
      </c>
      <c r="N308" s="110">
        <v>5.5569214989126348</v>
      </c>
      <c r="O308" s="110">
        <v>6.2735139134698494</v>
      </c>
      <c r="P308" s="110">
        <v>5.2199424115302833</v>
      </c>
      <c r="Q308" s="110">
        <v>5.6242817359779185</v>
      </c>
      <c r="R308" s="110">
        <v>5.5083205097806909</v>
      </c>
      <c r="S308" s="110">
        <v>6.436430384642204</v>
      </c>
      <c r="T308" s="110">
        <v>6.3128417749793142</v>
      </c>
      <c r="U308" s="110">
        <v>6.2319135991205377</v>
      </c>
      <c r="V308" s="110">
        <v>6.4207517375954133</v>
      </c>
      <c r="W308" s="110">
        <v>5.9534304332968784</v>
      </c>
      <c r="X308" s="110">
        <v>4.4447350029813801</v>
      </c>
      <c r="Y308" s="110">
        <v>4.6622246453482648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69.645060619558762</v>
      </c>
      <c r="C310" s="118">
        <f t="shared" si="136"/>
        <v>65.241950801257985</v>
      </c>
      <c r="D310" s="118">
        <f t="shared" si="136"/>
        <v>76.35503670423914</v>
      </c>
      <c r="E310" s="118">
        <f t="shared" si="136"/>
        <v>99.903587786231355</v>
      </c>
      <c r="F310" s="118">
        <f t="shared" si="136"/>
        <v>67.096941843741945</v>
      </c>
      <c r="G310" s="118">
        <f t="shared" si="136"/>
        <v>84.483459588450344</v>
      </c>
      <c r="H310" s="118">
        <f t="shared" si="136"/>
        <v>82.790471253927876</v>
      </c>
      <c r="I310" s="118">
        <f t="shared" si="136"/>
        <v>91.210713642524453</v>
      </c>
      <c r="J310" s="118">
        <f t="shared" si="136"/>
        <v>102.26217020135304</v>
      </c>
      <c r="K310" s="118">
        <f t="shared" si="136"/>
        <v>98.862300454390152</v>
      </c>
      <c r="L310" s="118">
        <f t="shared" si="136"/>
        <v>95.881079006647411</v>
      </c>
      <c r="M310" s="118">
        <f t="shared" si="136"/>
        <v>69.970593133241465</v>
      </c>
      <c r="N310" s="118">
        <f t="shared" si="136"/>
        <v>94.475807551801751</v>
      </c>
      <c r="O310" s="118">
        <f t="shared" si="136"/>
        <v>93.592347690756327</v>
      </c>
      <c r="P310" s="118">
        <f t="shared" si="136"/>
        <v>79.272992962401048</v>
      </c>
      <c r="Q310" s="118">
        <f t="shared" si="136"/>
        <v>89.299696393083309</v>
      </c>
      <c r="R310" s="118">
        <f t="shared" ref="R310:V310" si="137">R311+R314+R316+R329</f>
        <v>86.463923664931713</v>
      </c>
      <c r="S310" s="118">
        <f t="shared" si="137"/>
        <v>95.325489685735306</v>
      </c>
      <c r="T310" s="118">
        <f t="shared" si="137"/>
        <v>89.794787622079738</v>
      </c>
      <c r="U310" s="118">
        <f t="shared" si="137"/>
        <v>91.139323426123269</v>
      </c>
      <c r="V310" s="118">
        <f t="shared" si="137"/>
        <v>88.793238083386015</v>
      </c>
      <c r="W310" s="118">
        <f t="shared" ref="W310:Y310" si="138">W311+W314+W316+W329</f>
        <v>97.547583790861395</v>
      </c>
      <c r="X310" s="118">
        <f t="shared" si="138"/>
        <v>88.661617398830174</v>
      </c>
      <c r="Y310" s="118">
        <f t="shared" si="138"/>
        <v>83.920809187109086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49.437349994113859</v>
      </c>
      <c r="C311" s="123">
        <f t="shared" si="139"/>
        <v>45.058504571058172</v>
      </c>
      <c r="D311" s="123">
        <f t="shared" si="139"/>
        <v>55.158181598248568</v>
      </c>
      <c r="E311" s="123">
        <f t="shared" si="139"/>
        <v>76.8057725857104</v>
      </c>
      <c r="F311" s="123">
        <f t="shared" si="139"/>
        <v>44.568213005022969</v>
      </c>
      <c r="G311" s="123">
        <f t="shared" si="139"/>
        <v>63.692231391928928</v>
      </c>
      <c r="H311" s="123">
        <f t="shared" si="139"/>
        <v>61.009493042087833</v>
      </c>
      <c r="I311" s="123">
        <f t="shared" si="139"/>
        <v>70.944257324877071</v>
      </c>
      <c r="J311" s="123">
        <f t="shared" si="139"/>
        <v>81.94065828365791</v>
      </c>
      <c r="K311" s="123">
        <f t="shared" si="139"/>
        <v>78.730802973944378</v>
      </c>
      <c r="L311" s="123">
        <f t="shared" si="139"/>
        <v>75.9373744994124</v>
      </c>
      <c r="M311" s="123">
        <f t="shared" si="139"/>
        <v>48.664903608691361</v>
      </c>
      <c r="N311" s="123">
        <f t="shared" si="139"/>
        <v>72.93822487337205</v>
      </c>
      <c r="O311" s="123">
        <f t="shared" si="139"/>
        <v>74.042713910766736</v>
      </c>
      <c r="P311" s="123">
        <f t="shared" si="139"/>
        <v>61.033561866951302</v>
      </c>
      <c r="Q311" s="123">
        <f t="shared" si="139"/>
        <v>69.401551001979257</v>
      </c>
      <c r="R311" s="123">
        <f t="shared" ref="R311:V311" si="140">SUM(R312:R313)</f>
        <v>67.544623201928232</v>
      </c>
      <c r="S311" s="123">
        <f t="shared" si="140"/>
        <v>73.694706428349065</v>
      </c>
      <c r="T311" s="123">
        <f t="shared" si="140"/>
        <v>69.061286819489581</v>
      </c>
      <c r="U311" s="123">
        <f t="shared" si="140"/>
        <v>69.431010784212404</v>
      </c>
      <c r="V311" s="123">
        <f t="shared" si="140"/>
        <v>68.33796997423876</v>
      </c>
      <c r="W311" s="123">
        <f t="shared" ref="W311:Y311" si="141">SUM(W312:W313)</f>
        <v>78.875125201136726</v>
      </c>
      <c r="X311" s="123">
        <f t="shared" si="141"/>
        <v>71.772212783609092</v>
      </c>
      <c r="Y311" s="123">
        <f t="shared" si="141"/>
        <v>68.06210133123831</v>
      </c>
      <c r="DA311" s="130" t="s">
        <v>2991</v>
      </c>
    </row>
    <row r="312" spans="1:105" ht="12" customHeight="1" x14ac:dyDescent="0.25">
      <c r="A312" s="97" t="s">
        <v>199</v>
      </c>
      <c r="B312" s="99">
        <v>48.932248937139668</v>
      </c>
      <c r="C312" s="99">
        <v>44.610463216106012</v>
      </c>
      <c r="D312" s="99">
        <v>54.61636644651059</v>
      </c>
      <c r="E312" s="99">
        <v>76.124945260668994</v>
      </c>
      <c r="F312" s="99">
        <v>44.14996926216557</v>
      </c>
      <c r="G312" s="99">
        <v>63.102823289898311</v>
      </c>
      <c r="H312" s="99">
        <v>60.462077384456386</v>
      </c>
      <c r="I312" s="99">
        <v>70.329114019394908</v>
      </c>
      <c r="J312" s="99">
        <v>81.262263589450498</v>
      </c>
      <c r="K312" s="99">
        <v>78.0898058158064</v>
      </c>
      <c r="L312" s="99">
        <v>75.300313048829679</v>
      </c>
      <c r="M312" s="99">
        <v>48.255909283138429</v>
      </c>
      <c r="N312" s="99">
        <v>72.367554861836084</v>
      </c>
      <c r="O312" s="99">
        <v>73.427539443564456</v>
      </c>
      <c r="P312" s="99">
        <v>60.513266979213931</v>
      </c>
      <c r="Q312" s="99">
        <v>68.868769728326043</v>
      </c>
      <c r="R312" s="99">
        <v>67.027931085754005</v>
      </c>
      <c r="S312" s="99">
        <v>73.135379452769058</v>
      </c>
      <c r="T312" s="99">
        <v>68.542466738633919</v>
      </c>
      <c r="U312" s="99">
        <v>68.906207361238017</v>
      </c>
      <c r="V312" s="99">
        <v>67.823999035816826</v>
      </c>
      <c r="W312" s="99">
        <v>78.11926555974307</v>
      </c>
      <c r="X312" s="99">
        <v>71.059479982890778</v>
      </c>
      <c r="Y312" s="99">
        <v>67.418694282148351</v>
      </c>
      <c r="DA312" s="63" t="s">
        <v>2992</v>
      </c>
    </row>
    <row r="313" spans="1:105" ht="12" customHeight="1" x14ac:dyDescent="0.25">
      <c r="A313" s="97" t="s">
        <v>53</v>
      </c>
      <c r="B313" s="99">
        <v>0.50510105697418939</v>
      </c>
      <c r="C313" s="99">
        <v>0.44804135495216274</v>
      </c>
      <c r="D313" s="99">
        <v>0.54181515173798167</v>
      </c>
      <c r="E313" s="99">
        <v>0.6808273250414093</v>
      </c>
      <c r="F313" s="99">
        <v>0.41824374285739813</v>
      </c>
      <c r="G313" s="99">
        <v>0.589408102030615</v>
      </c>
      <c r="H313" s="99">
        <v>0.54741565763144717</v>
      </c>
      <c r="I313" s="99">
        <v>0.61514330548216856</v>
      </c>
      <c r="J313" s="99">
        <v>0.67839469420740717</v>
      </c>
      <c r="K313" s="99">
        <v>0.64099715813797842</v>
      </c>
      <c r="L313" s="99">
        <v>0.63706145058272756</v>
      </c>
      <c r="M313" s="99">
        <v>0.40899432555293352</v>
      </c>
      <c r="N313" s="99">
        <v>0.57067001153597108</v>
      </c>
      <c r="O313" s="99">
        <v>0.61517446720227553</v>
      </c>
      <c r="P313" s="99">
        <v>0.52029488773737442</v>
      </c>
      <c r="Q313" s="99">
        <v>0.5327812736532147</v>
      </c>
      <c r="R313" s="99">
        <v>0.51669211617422561</v>
      </c>
      <c r="S313" s="99">
        <v>0.55932697558000277</v>
      </c>
      <c r="T313" s="99">
        <v>0.51882008085566622</v>
      </c>
      <c r="U313" s="99">
        <v>0.52480342297438087</v>
      </c>
      <c r="V313" s="99">
        <v>0.51397093842193253</v>
      </c>
      <c r="W313" s="99">
        <v>0.75585964139365691</v>
      </c>
      <c r="X313" s="99">
        <v>0.71273280071831546</v>
      </c>
      <c r="Y313" s="99">
        <v>0.64340704908995927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0.61801752037979685</v>
      </c>
      <c r="C314" s="123">
        <f t="shared" si="142"/>
        <v>0.8126779428232378</v>
      </c>
      <c r="D314" s="123">
        <f t="shared" si="142"/>
        <v>0.93820102921341819</v>
      </c>
      <c r="E314" s="123">
        <f t="shared" si="142"/>
        <v>3.8738202021849317</v>
      </c>
      <c r="F314" s="123">
        <f t="shared" si="142"/>
        <v>1.776733053407235</v>
      </c>
      <c r="G314" s="123">
        <f t="shared" si="142"/>
        <v>1.6954356090970908</v>
      </c>
      <c r="H314" s="123">
        <f t="shared" si="142"/>
        <v>2.525058067948172</v>
      </c>
      <c r="I314" s="123">
        <f t="shared" si="142"/>
        <v>2.5263237253566282</v>
      </c>
      <c r="J314" s="123">
        <f t="shared" si="142"/>
        <v>3.4208922275929048</v>
      </c>
      <c r="K314" s="123">
        <f t="shared" si="142"/>
        <v>3.449502023607343</v>
      </c>
      <c r="L314" s="123">
        <f t="shared" si="142"/>
        <v>2.6793130139080281</v>
      </c>
      <c r="M314" s="123">
        <f t="shared" si="142"/>
        <v>3.0279658338359505</v>
      </c>
      <c r="N314" s="123">
        <f t="shared" si="142"/>
        <v>4.659844268663007</v>
      </c>
      <c r="O314" s="123">
        <f t="shared" si="142"/>
        <v>2.7765260885256882</v>
      </c>
      <c r="P314" s="123">
        <f t="shared" si="142"/>
        <v>1.8259990337679266</v>
      </c>
      <c r="Q314" s="123">
        <f t="shared" si="142"/>
        <v>3.7791168820091268</v>
      </c>
      <c r="R314" s="123">
        <f t="shared" si="142"/>
        <v>2.7795045433052104</v>
      </c>
      <c r="S314" s="123">
        <f t="shared" si="142"/>
        <v>4.4768264030862843</v>
      </c>
      <c r="T314" s="123">
        <f t="shared" si="142"/>
        <v>3.7389393137448654</v>
      </c>
      <c r="U314" s="123">
        <f t="shared" si="142"/>
        <v>4.812412222950714</v>
      </c>
      <c r="V314" s="123">
        <f t="shared" si="142"/>
        <v>3.8790424606338521</v>
      </c>
      <c r="W314" s="123">
        <f t="shared" si="142"/>
        <v>3.6995531750152448</v>
      </c>
      <c r="X314" s="123">
        <f t="shared" si="142"/>
        <v>5.2911269943086294</v>
      </c>
      <c r="Y314" s="123">
        <f t="shared" si="142"/>
        <v>4.287844289856416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0.61801752037979685</v>
      </c>
      <c r="C315" s="99">
        <f>RES_hhdet_tess!C86</f>
        <v>0.8126779428232378</v>
      </c>
      <c r="D315" s="99">
        <f>RES_hhdet_tess!D86</f>
        <v>0.93820102921341819</v>
      </c>
      <c r="E315" s="99">
        <f>RES_hhdet_tess!E86</f>
        <v>3.8738202021849317</v>
      </c>
      <c r="F315" s="99">
        <f>RES_hhdet_tess!F86</f>
        <v>1.776733053407235</v>
      </c>
      <c r="G315" s="99">
        <f>RES_hhdet_tess!G86</f>
        <v>1.6954356090970908</v>
      </c>
      <c r="H315" s="99">
        <f>RES_hhdet_tess!H86</f>
        <v>2.525058067948172</v>
      </c>
      <c r="I315" s="99">
        <f>RES_hhdet_tess!I86</f>
        <v>2.5263237253566282</v>
      </c>
      <c r="J315" s="99">
        <f>RES_hhdet_tess!J86</f>
        <v>3.4208922275929048</v>
      </c>
      <c r="K315" s="99">
        <f>RES_hhdet_tess!K86</f>
        <v>3.449502023607343</v>
      </c>
      <c r="L315" s="99">
        <f>RES_hhdet_tess!L86</f>
        <v>2.6793130139080281</v>
      </c>
      <c r="M315" s="99">
        <f>RES_hhdet_tess!M86</f>
        <v>3.0279658338359505</v>
      </c>
      <c r="N315" s="99">
        <f>RES_hhdet_tess!N86</f>
        <v>4.659844268663007</v>
      </c>
      <c r="O315" s="99">
        <f>RES_hhdet_tess!O86</f>
        <v>2.7765260885256882</v>
      </c>
      <c r="P315" s="99">
        <f>RES_hhdet_tess!P86</f>
        <v>1.8259990337679266</v>
      </c>
      <c r="Q315" s="99">
        <f>RES_hhdet_tess!Q86</f>
        <v>3.7791168820091268</v>
      </c>
      <c r="R315" s="99">
        <f>RES_hhdet_tess!R86</f>
        <v>2.7795045433052104</v>
      </c>
      <c r="S315" s="99">
        <f>RES_hhdet_tess!S86</f>
        <v>4.4768264030862843</v>
      </c>
      <c r="T315" s="99">
        <f>RES_hhdet_tess!T86</f>
        <v>3.7389393137448654</v>
      </c>
      <c r="U315" s="99">
        <f>RES_hhdet_tess!U86</f>
        <v>4.812412222950714</v>
      </c>
      <c r="V315" s="99">
        <f>RES_hhdet_tess!V86</f>
        <v>3.8790424606338521</v>
      </c>
      <c r="W315" s="99">
        <f>RES_hhdet_tess!W86</f>
        <v>3.6995531750152448</v>
      </c>
      <c r="X315" s="99">
        <f>RES_hhdet_tess!X86</f>
        <v>5.2911269943086294</v>
      </c>
      <c r="Y315" s="99">
        <f>RES_hhdet_tess!Y86</f>
        <v>4.287844289856416</v>
      </c>
      <c r="DA315" s="63" t="s">
        <v>2995</v>
      </c>
    </row>
    <row r="316" spans="1:105" ht="12" customHeight="1" x14ac:dyDescent="0.25">
      <c r="A316" s="121" t="s">
        <v>55</v>
      </c>
      <c r="B316" s="123">
        <v>12.880662360302324</v>
      </c>
      <c r="C316" s="123">
        <v>12.537230331297081</v>
      </c>
      <c r="D316" s="123">
        <v>13.294876086627523</v>
      </c>
      <c r="E316" s="123">
        <v>12.755004540714552</v>
      </c>
      <c r="F316" s="123">
        <v>13.375414274470808</v>
      </c>
      <c r="G316" s="123">
        <v>12.750087931559204</v>
      </c>
      <c r="H316" s="123">
        <v>12.724632355595951</v>
      </c>
      <c r="I316" s="123">
        <v>11.726733734841645</v>
      </c>
      <c r="J316" s="123">
        <v>11.434910019104986</v>
      </c>
      <c r="K316" s="123">
        <v>11.287439604225037</v>
      </c>
      <c r="L316" s="123">
        <v>12.098063191944663</v>
      </c>
      <c r="M316" s="123">
        <v>13.198941080309369</v>
      </c>
      <c r="N316" s="123">
        <v>12.47806552510511</v>
      </c>
      <c r="O316" s="123">
        <v>12.011569039205616</v>
      </c>
      <c r="P316" s="123">
        <v>12.071203810683274</v>
      </c>
      <c r="Q316" s="123">
        <v>11.645587465944667</v>
      </c>
      <c r="R316" s="123">
        <v>11.646782348400199</v>
      </c>
      <c r="S316" s="123">
        <v>11.998444400072426</v>
      </c>
      <c r="T316" s="123">
        <v>11.826873339872099</v>
      </c>
      <c r="U316" s="123">
        <v>11.720377931466871</v>
      </c>
      <c r="V316" s="123">
        <v>11.303555328152362</v>
      </c>
      <c r="W316" s="123">
        <v>9.968236930388839</v>
      </c>
      <c r="X316" s="123">
        <v>7.5942416604218765</v>
      </c>
      <c r="Y316" s="123">
        <v>7.5473793645572149</v>
      </c>
      <c r="DA316" s="130" t="s">
        <v>2996</v>
      </c>
    </row>
    <row r="317" spans="1:105" ht="12" customHeight="1" x14ac:dyDescent="0.25">
      <c r="A317" s="97" t="s">
        <v>132</v>
      </c>
      <c r="B317" s="99">
        <v>12.687918173449329</v>
      </c>
      <c r="C317" s="99">
        <v>10.973500458670101</v>
      </c>
      <c r="D317" s="99">
        <v>13.916276928198352</v>
      </c>
      <c r="E317" s="99">
        <v>13.278764174811071</v>
      </c>
      <c r="F317" s="99">
        <v>12.15092186632873</v>
      </c>
      <c r="G317" s="99">
        <v>12.464638468299578</v>
      </c>
      <c r="H317" s="99">
        <v>13.398613010892705</v>
      </c>
      <c r="I317" s="99">
        <v>11.73222009789189</v>
      </c>
      <c r="J317" s="99">
        <v>11.534125459461029</v>
      </c>
      <c r="K317" s="99">
        <v>11.128223040978659</v>
      </c>
      <c r="L317" s="99">
        <v>11.967413050439427</v>
      </c>
      <c r="M317" s="99">
        <v>13.160737046885288</v>
      </c>
      <c r="N317" s="99">
        <v>12.546872987252829</v>
      </c>
      <c r="O317" s="99">
        <v>12.035159254339016</v>
      </c>
      <c r="P317" s="99">
        <v>12.376928107794884</v>
      </c>
      <c r="Q317" s="99">
        <v>11.745005661122255</v>
      </c>
      <c r="R317" s="99">
        <v>11.383800942268982</v>
      </c>
      <c r="S317" s="99">
        <v>12.398519581463914</v>
      </c>
      <c r="T317" s="99">
        <v>11.732836643919343</v>
      </c>
      <c r="U317" s="99">
        <v>11.480132603645933</v>
      </c>
      <c r="V317" s="99">
        <v>10.344038440050431</v>
      </c>
      <c r="W317" s="99">
        <v>9.9143934481389806</v>
      </c>
      <c r="X317" s="99">
        <v>8.0529067099180232</v>
      </c>
      <c r="Y317" s="99">
        <v>7.4009667105536012</v>
      </c>
      <c r="DA317" s="63" t="s">
        <v>2997</v>
      </c>
    </row>
    <row r="318" spans="1:105" ht="12" customHeight="1" x14ac:dyDescent="0.25">
      <c r="A318" s="97" t="s">
        <v>131</v>
      </c>
      <c r="B318" s="99">
        <v>12.687918173449329</v>
      </c>
      <c r="C318" s="99">
        <v>10.97348526648303</v>
      </c>
      <c r="D318" s="99">
        <v>13.916094064874557</v>
      </c>
      <c r="E318" s="99">
        <v>13.27853240019863</v>
      </c>
      <c r="F318" s="99">
        <v>12.150886785665652</v>
      </c>
      <c r="G318" s="99">
        <v>12.463603166399972</v>
      </c>
      <c r="H318" s="99">
        <v>13.397082605924995</v>
      </c>
      <c r="I318" s="99">
        <v>11.730170638447255</v>
      </c>
      <c r="J318" s="99">
        <v>11.531558163071235</v>
      </c>
      <c r="K318" s="99">
        <v>11.126720486300522</v>
      </c>
      <c r="L318" s="99">
        <v>11.966214237591688</v>
      </c>
      <c r="M318" s="99">
        <v>13.159234210547067</v>
      </c>
      <c r="N318" s="99">
        <v>12.546283400882368</v>
      </c>
      <c r="O318" s="99">
        <v>12.034822570263241</v>
      </c>
      <c r="P318" s="99">
        <v>12.373185846183134</v>
      </c>
      <c r="Q318" s="99">
        <v>11.743208073259517</v>
      </c>
      <c r="R318" s="99">
        <v>11.382366658315275</v>
      </c>
      <c r="S318" s="99">
        <v>12.395608837329457</v>
      </c>
      <c r="T318" s="99">
        <v>11.731868717965273</v>
      </c>
      <c r="U318" s="99">
        <v>11.47902176452747</v>
      </c>
      <c r="V318" s="99">
        <v>10.343488380629186</v>
      </c>
      <c r="W318" s="99">
        <v>9.9065819758924167</v>
      </c>
      <c r="X318" s="99">
        <v>8.0494621791088523</v>
      </c>
      <c r="Y318" s="99">
        <v>7.3940325241579696</v>
      </c>
      <c r="DA318" s="63" t="s">
        <v>2998</v>
      </c>
    </row>
    <row r="319" spans="1:105" ht="12" customHeight="1" x14ac:dyDescent="0.25">
      <c r="A319" s="100" t="s">
        <v>199</v>
      </c>
      <c r="B319" s="102">
        <v>2.3302715290850053</v>
      </c>
      <c r="C319" s="102">
        <v>1.7500771337442618</v>
      </c>
      <c r="D319" s="102">
        <v>2.5971205448220314</v>
      </c>
      <c r="E319" s="102">
        <v>2.0724768924538761</v>
      </c>
      <c r="F319" s="102">
        <v>2.3505049133930584</v>
      </c>
      <c r="G319" s="102">
        <v>2.0150630449617872</v>
      </c>
      <c r="H319" s="102">
        <v>2.1186324538457311</v>
      </c>
      <c r="I319" s="102">
        <v>1.7150008965701435</v>
      </c>
      <c r="J319" s="102">
        <v>2.1301157878981067</v>
      </c>
      <c r="K319" s="102">
        <v>1.6265840700323473</v>
      </c>
      <c r="L319" s="102">
        <v>1.6717369210641582</v>
      </c>
      <c r="M319" s="102">
        <v>2.2885130917928667</v>
      </c>
      <c r="N319" s="102">
        <v>1.5859826610227787</v>
      </c>
      <c r="O319" s="102">
        <v>1.4377598997058672</v>
      </c>
      <c r="P319" s="102">
        <v>2.4985328112188134</v>
      </c>
      <c r="Q319" s="102">
        <v>1.5341177323383157</v>
      </c>
      <c r="R319" s="102">
        <v>1.4134707459534497</v>
      </c>
      <c r="S319" s="102">
        <v>1.7052152728315804</v>
      </c>
      <c r="T319" s="102">
        <v>1.4682633912620056</v>
      </c>
      <c r="U319" s="102">
        <v>1.6898681937149636</v>
      </c>
      <c r="V319" s="102">
        <v>1.6682033633353703</v>
      </c>
      <c r="W319" s="102">
        <v>2.1520130158707209</v>
      </c>
      <c r="X319" s="102">
        <v>0.86252601128974138</v>
      </c>
      <c r="Y319" s="102">
        <v>1.4957491355842507</v>
      </c>
      <c r="DA319" s="131" t="s">
        <v>2999</v>
      </c>
    </row>
    <row r="320" spans="1:105" ht="12" customHeight="1" x14ac:dyDescent="0.25">
      <c r="A320" s="103" t="s">
        <v>52</v>
      </c>
      <c r="B320" s="105">
        <v>10.357646644364324</v>
      </c>
      <c r="C320" s="105">
        <v>9.2234081327387685</v>
      </c>
      <c r="D320" s="105">
        <v>11.318973520052523</v>
      </c>
      <c r="E320" s="105">
        <v>11.206055507744752</v>
      </c>
      <c r="F320" s="105">
        <v>9.8003818722725935</v>
      </c>
      <c r="G320" s="105">
        <v>10.448540121438185</v>
      </c>
      <c r="H320" s="105">
        <v>11.278450152079264</v>
      </c>
      <c r="I320" s="105">
        <v>10.015169741877115</v>
      </c>
      <c r="J320" s="105">
        <v>9.4014423751731311</v>
      </c>
      <c r="K320" s="105">
        <v>9.5001364162681767</v>
      </c>
      <c r="L320" s="105">
        <v>10.29447731652753</v>
      </c>
      <c r="M320" s="105">
        <v>10.870721118754201</v>
      </c>
      <c r="N320" s="105">
        <v>10.960300739859589</v>
      </c>
      <c r="O320" s="105">
        <v>10.597062670557374</v>
      </c>
      <c r="P320" s="105">
        <v>9.8746530349643198</v>
      </c>
      <c r="Q320" s="105">
        <v>10.209090340921202</v>
      </c>
      <c r="R320" s="105">
        <v>9.9688959123618268</v>
      </c>
      <c r="S320" s="105">
        <v>10.690393564497874</v>
      </c>
      <c r="T320" s="105">
        <v>10.263605326703265</v>
      </c>
      <c r="U320" s="105">
        <v>9.7891535708125073</v>
      </c>
      <c r="V320" s="105">
        <v>8.675285017293815</v>
      </c>
      <c r="W320" s="105">
        <v>7.7545689600216949</v>
      </c>
      <c r="X320" s="105">
        <v>7.186936167819109</v>
      </c>
      <c r="Y320" s="105">
        <v>5.8982833885737183</v>
      </c>
      <c r="DA320" s="132" t="s">
        <v>3000</v>
      </c>
    </row>
    <row r="321" spans="1:105" ht="12" customHeight="1" x14ac:dyDescent="0.25">
      <c r="A321" s="106" t="s">
        <v>124</v>
      </c>
      <c r="B321" s="102">
        <v>12.844730227500742</v>
      </c>
      <c r="C321" s="102">
        <v>13.049208973379182</v>
      </c>
      <c r="D321" s="102">
        <v>12.881599383987503</v>
      </c>
      <c r="E321" s="102">
        <v>12.694528248493443</v>
      </c>
      <c r="F321" s="102">
        <v>14.363005463797483</v>
      </c>
      <c r="G321" s="102">
        <v>13.05653522074952</v>
      </c>
      <c r="H321" s="102">
        <v>12.716499288240074</v>
      </c>
      <c r="I321" s="102">
        <v>11.544524701313495</v>
      </c>
      <c r="J321" s="102">
        <v>10.996684984192788</v>
      </c>
      <c r="K321" s="102">
        <v>11.150282660927385</v>
      </c>
      <c r="L321" s="102">
        <v>12.099651106966485</v>
      </c>
      <c r="M321" s="102">
        <v>13.607555922136049</v>
      </c>
      <c r="N321" s="102">
        <v>12.693209637225138</v>
      </c>
      <c r="O321" s="102">
        <v>12.191528257106249</v>
      </c>
      <c r="P321" s="102">
        <v>11.206264726556407</v>
      </c>
      <c r="Q321" s="102">
        <v>11.400818212204824</v>
      </c>
      <c r="R321" s="102">
        <v>11.706821696304132</v>
      </c>
      <c r="S321" s="102">
        <v>12.003780083917547</v>
      </c>
      <c r="T321" s="102">
        <v>12.072985827011857</v>
      </c>
      <c r="U321" s="102">
        <v>11.530911326364134</v>
      </c>
      <c r="V321" s="102">
        <v>10.818256642050823</v>
      </c>
      <c r="W321" s="102">
        <v>9.5167349428767469</v>
      </c>
      <c r="X321" s="102">
        <v>8.0513939709039679</v>
      </c>
      <c r="Y321" s="102">
        <v>7.5058954885029072</v>
      </c>
      <c r="DA321" s="131" t="s">
        <v>3001</v>
      </c>
    </row>
    <row r="322" spans="1:105" ht="12" customHeight="1" x14ac:dyDescent="0.25">
      <c r="A322" s="107" t="s">
        <v>123</v>
      </c>
      <c r="B322" s="105">
        <v>12.844730227500742</v>
      </c>
      <c r="C322" s="105">
        <v>13.048751828081725</v>
      </c>
      <c r="D322" s="105">
        <v>12.881541940740332</v>
      </c>
      <c r="E322" s="105">
        <v>12.69396372397188</v>
      </c>
      <c r="F322" s="105">
        <v>14.361861508571437</v>
      </c>
      <c r="G322" s="105">
        <v>13.05385809136336</v>
      </c>
      <c r="H322" s="105">
        <v>12.714044876570327</v>
      </c>
      <c r="I322" s="105">
        <v>11.541789015776322</v>
      </c>
      <c r="J322" s="105">
        <v>10.995573925647202</v>
      </c>
      <c r="K322" s="105">
        <v>11.151657253951011</v>
      </c>
      <c r="L322" s="105">
        <v>12.102930766700233</v>
      </c>
      <c r="M322" s="105">
        <v>13.609770827603333</v>
      </c>
      <c r="N322" s="105">
        <v>12.693938951513756</v>
      </c>
      <c r="O322" s="105">
        <v>12.190655245226692</v>
      </c>
      <c r="P322" s="105">
        <v>11.204743037492893</v>
      </c>
      <c r="Q322" s="105">
        <v>11.397996260721161</v>
      </c>
      <c r="R322" s="105">
        <v>11.704540569677182</v>
      </c>
      <c r="S322" s="105">
        <v>12.001996216979093</v>
      </c>
      <c r="T322" s="105">
        <v>12.071658606145842</v>
      </c>
      <c r="U322" s="105">
        <v>11.530946869968071</v>
      </c>
      <c r="V322" s="105">
        <v>10.819084842066607</v>
      </c>
      <c r="W322" s="105">
        <v>9.5175108158640995</v>
      </c>
      <c r="X322" s="105">
        <v>8.0475981634061213</v>
      </c>
      <c r="Y322" s="105">
        <v>7.4998359703728683</v>
      </c>
      <c r="DA322" s="132" t="s">
        <v>3002</v>
      </c>
    </row>
    <row r="323" spans="1:105" ht="12" customHeight="1" x14ac:dyDescent="0.25">
      <c r="A323" s="108" t="s">
        <v>50</v>
      </c>
      <c r="B323" s="99">
        <v>2.3591657078526254</v>
      </c>
      <c r="C323" s="99">
        <v>2.0825595974400688</v>
      </c>
      <c r="D323" s="99">
        <v>2.4030961406535183</v>
      </c>
      <c r="E323" s="99">
        <v>1.980443698504355</v>
      </c>
      <c r="F323" s="99">
        <v>2.7815698809526577</v>
      </c>
      <c r="G323" s="99">
        <v>2.1127662307253194</v>
      </c>
      <c r="H323" s="99">
        <v>2.0072466703052156</v>
      </c>
      <c r="I323" s="99">
        <v>1.6853646182437676</v>
      </c>
      <c r="J323" s="99">
        <v>2.0263361950275511</v>
      </c>
      <c r="K323" s="99">
        <v>1.6304376281370141</v>
      </c>
      <c r="L323" s="99">
        <v>1.6924938446436086</v>
      </c>
      <c r="M323" s="99">
        <v>2.3704811570573479</v>
      </c>
      <c r="N323" s="99">
        <v>1.6056055768518238</v>
      </c>
      <c r="O323" s="99">
        <v>1.4579349477567274</v>
      </c>
      <c r="P323" s="99">
        <v>2.2490580221542973</v>
      </c>
      <c r="Q323" s="99">
        <v>1.4833146963548949</v>
      </c>
      <c r="R323" s="99">
        <v>1.459773250102159</v>
      </c>
      <c r="S323" s="99">
        <v>1.6407067000147915</v>
      </c>
      <c r="T323" s="99">
        <v>1.5168256861078586</v>
      </c>
      <c r="U323" s="99">
        <v>1.6991964258366679</v>
      </c>
      <c r="V323" s="99">
        <v>1.7530010595883916</v>
      </c>
      <c r="W323" s="99">
        <v>2.0515570113111097</v>
      </c>
      <c r="X323" s="99">
        <v>0.87395131494853207</v>
      </c>
      <c r="Y323" s="99">
        <v>1.5229438945591183</v>
      </c>
      <c r="DA323" s="63" t="s">
        <v>3003</v>
      </c>
    </row>
    <row r="324" spans="1:105" ht="12" customHeight="1" x14ac:dyDescent="0.25">
      <c r="A324" s="108" t="s">
        <v>52</v>
      </c>
      <c r="B324" s="99">
        <v>10.485564519648117</v>
      </c>
      <c r="C324" s="99">
        <v>10.966192230641658</v>
      </c>
      <c r="D324" s="99">
        <v>10.478445800086817</v>
      </c>
      <c r="E324" s="99">
        <v>10.713520025467524</v>
      </c>
      <c r="F324" s="99">
        <v>11.580291627618774</v>
      </c>
      <c r="G324" s="99">
        <v>10.941091860638041</v>
      </c>
      <c r="H324" s="99">
        <v>10.706798206265109</v>
      </c>
      <c r="I324" s="99">
        <v>9.8564243975325532</v>
      </c>
      <c r="J324" s="99">
        <v>8.9692377306196533</v>
      </c>
      <c r="K324" s="99">
        <v>9.5212196258139965</v>
      </c>
      <c r="L324" s="99">
        <v>10.410436922056624</v>
      </c>
      <c r="M324" s="99">
        <v>11.239289670545984</v>
      </c>
      <c r="N324" s="99">
        <v>11.088333374661932</v>
      </c>
      <c r="O324" s="99">
        <v>10.732720297469964</v>
      </c>
      <c r="P324" s="99">
        <v>8.9556850153385952</v>
      </c>
      <c r="Q324" s="99">
        <v>9.9146815643662656</v>
      </c>
      <c r="R324" s="99">
        <v>10.244767319575022</v>
      </c>
      <c r="S324" s="99">
        <v>10.361289516964304</v>
      </c>
      <c r="T324" s="99">
        <v>10.554832920037981</v>
      </c>
      <c r="U324" s="99">
        <v>9.8317504441314032</v>
      </c>
      <c r="V324" s="99">
        <v>9.0660837824782146</v>
      </c>
      <c r="W324" s="99">
        <v>7.4659538045529912</v>
      </c>
      <c r="X324" s="99">
        <v>7.1736468484575884</v>
      </c>
      <c r="Y324" s="99">
        <v>5.9768920758137503</v>
      </c>
      <c r="DA324" s="63" t="s">
        <v>3004</v>
      </c>
    </row>
    <row r="325" spans="1:105" ht="12" customHeight="1" x14ac:dyDescent="0.25">
      <c r="A325" s="106" t="s">
        <v>122</v>
      </c>
      <c r="B325" s="102">
        <v>12.996201238281413</v>
      </c>
      <c r="C325" s="102">
        <v>12.715029318673608</v>
      </c>
      <c r="D325" s="102">
        <v>13.34796959742345</v>
      </c>
      <c r="E325" s="102">
        <v>12.600677849597652</v>
      </c>
      <c r="F325" s="102">
        <v>13.278022890509156</v>
      </c>
      <c r="G325" s="102">
        <v>12.707415801190411</v>
      </c>
      <c r="H325" s="102">
        <v>12.518371325325045</v>
      </c>
      <c r="I325" s="102">
        <v>11.775033184901615</v>
      </c>
      <c r="J325" s="102">
        <v>11.522104757489801</v>
      </c>
      <c r="K325" s="102">
        <v>11.36947758619346</v>
      </c>
      <c r="L325" s="102">
        <v>12.135350616273561</v>
      </c>
      <c r="M325" s="102">
        <v>13.099914276050228</v>
      </c>
      <c r="N325" s="102">
        <v>12.394379088531922</v>
      </c>
      <c r="O325" s="102">
        <v>11.955919282316149</v>
      </c>
      <c r="P325" s="102">
        <v>12.149653120276122</v>
      </c>
      <c r="Q325" s="102">
        <v>11.662426131738094</v>
      </c>
      <c r="R325" s="102">
        <v>11.73557843603465</v>
      </c>
      <c r="S325" s="102">
        <v>11.829512425554858</v>
      </c>
      <c r="T325" s="102">
        <v>11.793676734407162</v>
      </c>
      <c r="U325" s="102">
        <v>11.871702412283629</v>
      </c>
      <c r="V325" s="102">
        <v>11.918635408459675</v>
      </c>
      <c r="W325" s="102">
        <v>10.144622125281723</v>
      </c>
      <c r="X325" s="102">
        <v>6.7686770737266615</v>
      </c>
      <c r="Y325" s="102">
        <v>7.6667153812946376</v>
      </c>
      <c r="DA325" s="131" t="s">
        <v>3005</v>
      </c>
    </row>
    <row r="326" spans="1:105" ht="12" customHeight="1" x14ac:dyDescent="0.25">
      <c r="A326" s="107" t="s">
        <v>121</v>
      </c>
      <c r="B326" s="105">
        <v>12.996201238281413</v>
      </c>
      <c r="C326" s="105">
        <v>12.715002036461289</v>
      </c>
      <c r="D326" s="105">
        <v>13.348254418685217</v>
      </c>
      <c r="E326" s="105">
        <v>12.601882136258642</v>
      </c>
      <c r="F326" s="105">
        <v>13.279611766260215</v>
      </c>
      <c r="G326" s="105">
        <v>12.703961730563499</v>
      </c>
      <c r="H326" s="105">
        <v>12.516325091961225</v>
      </c>
      <c r="I326" s="105">
        <v>11.775595789355584</v>
      </c>
      <c r="J326" s="105">
        <v>11.527000822204519</v>
      </c>
      <c r="K326" s="105">
        <v>11.378964033521099</v>
      </c>
      <c r="L326" s="105">
        <v>12.15143285368511</v>
      </c>
      <c r="M326" s="105">
        <v>13.110034865753301</v>
      </c>
      <c r="N326" s="105">
        <v>12.399895024001355</v>
      </c>
      <c r="O326" s="105">
        <v>11.9578472889316</v>
      </c>
      <c r="P326" s="105">
        <v>12.149235921648636</v>
      </c>
      <c r="Q326" s="105">
        <v>11.662349012728802</v>
      </c>
      <c r="R326" s="105">
        <v>11.743674370270108</v>
      </c>
      <c r="S326" s="105">
        <v>11.845304350358395</v>
      </c>
      <c r="T326" s="105">
        <v>11.811528465303319</v>
      </c>
      <c r="U326" s="105">
        <v>11.881665259232758</v>
      </c>
      <c r="V326" s="105">
        <v>11.93221383347405</v>
      </c>
      <c r="W326" s="105">
        <v>10.185172495392548</v>
      </c>
      <c r="X326" s="105">
        <v>7.220814478285341</v>
      </c>
      <c r="Y326" s="105">
        <v>7.7202699247559128</v>
      </c>
      <c r="DA326" s="132" t="s">
        <v>3006</v>
      </c>
    </row>
    <row r="327" spans="1:105" ht="12" customHeight="1" x14ac:dyDescent="0.25">
      <c r="A327" s="108" t="s">
        <v>53</v>
      </c>
      <c r="B327" s="99">
        <v>2.3872816337104288</v>
      </c>
      <c r="C327" s="99">
        <v>2.0281895197019622</v>
      </c>
      <c r="D327" s="99">
        <v>2.4909959702167908</v>
      </c>
      <c r="E327" s="99">
        <v>1.9648419446601</v>
      </c>
      <c r="F327" s="99">
        <v>2.5708867194626621</v>
      </c>
      <c r="G327" s="99">
        <v>2.0538576220116265</v>
      </c>
      <c r="H327" s="99">
        <v>1.9738407313488555</v>
      </c>
      <c r="I327" s="99">
        <v>1.7216697838731256</v>
      </c>
      <c r="J327" s="99">
        <v>2.1353255514852094</v>
      </c>
      <c r="K327" s="99">
        <v>1.6688128788117633</v>
      </c>
      <c r="L327" s="99">
        <v>1.6942789838312033</v>
      </c>
      <c r="M327" s="99">
        <v>2.2825948521524784</v>
      </c>
      <c r="N327" s="99">
        <v>1.5593953571846648</v>
      </c>
      <c r="O327" s="99">
        <v>1.417707322731417</v>
      </c>
      <c r="P327" s="99">
        <v>2.4591981781656225</v>
      </c>
      <c r="Q327" s="99">
        <v>1.5230719959807277</v>
      </c>
      <c r="R327" s="99">
        <v>1.4614135329013609</v>
      </c>
      <c r="S327" s="99">
        <v>1.6180886909050125</v>
      </c>
      <c r="T327" s="99">
        <v>1.466946295343345</v>
      </c>
      <c r="U327" s="99">
        <v>1.7634685485730541</v>
      </c>
      <c r="V327" s="99">
        <v>1.9753930973382927</v>
      </c>
      <c r="W327" s="99">
        <v>2.0324860375379403</v>
      </c>
      <c r="X327" s="99">
        <v>6.7171876156083082E-2</v>
      </c>
      <c r="Y327" s="99">
        <v>1.3430339916950906</v>
      </c>
      <c r="DA327" s="63" t="s">
        <v>3007</v>
      </c>
    </row>
    <row r="328" spans="1:105" ht="12" customHeight="1" x14ac:dyDescent="0.25">
      <c r="A328" s="108" t="s">
        <v>52</v>
      </c>
      <c r="B328" s="99">
        <v>10.608919604570987</v>
      </c>
      <c r="C328" s="99">
        <v>10.686812516759327</v>
      </c>
      <c r="D328" s="99">
        <v>10.857258448468427</v>
      </c>
      <c r="E328" s="99">
        <v>10.63704019159854</v>
      </c>
      <c r="F328" s="99">
        <v>10.708725046797554</v>
      </c>
      <c r="G328" s="99">
        <v>10.650104108551872</v>
      </c>
      <c r="H328" s="99">
        <v>10.542484360612368</v>
      </c>
      <c r="I328" s="99">
        <v>10.053926005482458</v>
      </c>
      <c r="J328" s="99">
        <v>9.3916752707193112</v>
      </c>
      <c r="K328" s="99">
        <v>9.7101511547093349</v>
      </c>
      <c r="L328" s="99">
        <v>10.457153869853908</v>
      </c>
      <c r="M328" s="99">
        <v>10.827440013600819</v>
      </c>
      <c r="N328" s="99">
        <v>10.84049966681669</v>
      </c>
      <c r="O328" s="99">
        <v>10.540139966200183</v>
      </c>
      <c r="P328" s="99">
        <v>9.6900377434830158</v>
      </c>
      <c r="Q328" s="99">
        <v>10.139277016748077</v>
      </c>
      <c r="R328" s="99">
        <v>10.282260837368749</v>
      </c>
      <c r="S328" s="99">
        <v>10.227215659453384</v>
      </c>
      <c r="T328" s="99">
        <v>10.344582169959972</v>
      </c>
      <c r="U328" s="99">
        <v>10.118196710659701</v>
      </c>
      <c r="V328" s="99">
        <v>9.9568207361357555</v>
      </c>
      <c r="W328" s="99">
        <v>8.1526864578546085</v>
      </c>
      <c r="X328" s="99">
        <v>7.1536426021292572</v>
      </c>
      <c r="Y328" s="99">
        <v>6.377235933060823</v>
      </c>
      <c r="DA328" s="63" t="s">
        <v>3008</v>
      </c>
    </row>
    <row r="329" spans="1:105" ht="12" customHeight="1" x14ac:dyDescent="0.25">
      <c r="A329" s="121" t="s">
        <v>54</v>
      </c>
      <c r="B329" s="123">
        <v>6.7090307447627788</v>
      </c>
      <c r="C329" s="123">
        <v>6.8335379560795007</v>
      </c>
      <c r="D329" s="123">
        <v>6.9637779901496399</v>
      </c>
      <c r="E329" s="123">
        <v>6.468990457621473</v>
      </c>
      <c r="F329" s="123">
        <v>7.3765815108409356</v>
      </c>
      <c r="G329" s="123">
        <v>6.34570465586512</v>
      </c>
      <c r="H329" s="123">
        <v>6.5312877882959199</v>
      </c>
      <c r="I329" s="123">
        <v>6.0133988574490989</v>
      </c>
      <c r="J329" s="123">
        <v>5.4657096709972386</v>
      </c>
      <c r="K329" s="123">
        <v>5.3945558526133865</v>
      </c>
      <c r="L329" s="123">
        <v>5.1663283013823227</v>
      </c>
      <c r="M329" s="123">
        <v>5.0787826104047875</v>
      </c>
      <c r="N329" s="123">
        <v>4.3996728846615811</v>
      </c>
      <c r="O329" s="123">
        <v>4.761538652258297</v>
      </c>
      <c r="P329" s="123">
        <v>4.3422282509985468</v>
      </c>
      <c r="Q329" s="123">
        <v>4.4734410431502525</v>
      </c>
      <c r="R329" s="123">
        <v>4.4930135712980839</v>
      </c>
      <c r="S329" s="123">
        <v>5.1555124542275328</v>
      </c>
      <c r="T329" s="123">
        <v>5.1676881489732009</v>
      </c>
      <c r="U329" s="123">
        <v>5.1755224874932857</v>
      </c>
      <c r="V329" s="123">
        <v>5.2726703203610485</v>
      </c>
      <c r="W329" s="123">
        <v>5.0046684843205886</v>
      </c>
      <c r="X329" s="123">
        <v>4.0040359604905795</v>
      </c>
      <c r="Y329" s="123">
        <v>4.0234842014571441</v>
      </c>
      <c r="DA329" s="130" t="s">
        <v>3009</v>
      </c>
    </row>
    <row r="330" spans="1:105" ht="12" customHeight="1" x14ac:dyDescent="0.25">
      <c r="A330" s="97" t="s">
        <v>202</v>
      </c>
      <c r="B330" s="99">
        <v>6.4139690516704384</v>
      </c>
      <c r="C330" s="99">
        <v>6.4671189131012454</v>
      </c>
      <c r="D330" s="99">
        <v>7.3668954951782109</v>
      </c>
      <c r="E330" s="99">
        <v>6.3621617003312867</v>
      </c>
      <c r="F330" s="99">
        <v>6.5072008684517346</v>
      </c>
      <c r="G330" s="99">
        <v>6.2481935512786286</v>
      </c>
      <c r="H330" s="99">
        <v>6.0810811166058905</v>
      </c>
      <c r="I330" s="99">
        <v>6.3750788032269909</v>
      </c>
      <c r="J330" s="99">
        <v>5.4243792320384303</v>
      </c>
      <c r="K330" s="99">
        <v>5.4819318130060246</v>
      </c>
      <c r="L330" s="99">
        <v>5.8743225433203934</v>
      </c>
      <c r="M330" s="99">
        <v>4.7446336881064024</v>
      </c>
      <c r="N330" s="99">
        <v>4.2940688676085461</v>
      </c>
      <c r="O330" s="99">
        <v>4.6001413032839356</v>
      </c>
      <c r="P330" s="99">
        <v>4.5955832156193717</v>
      </c>
      <c r="Q330" s="99">
        <v>4.5709088696354101</v>
      </c>
      <c r="R330" s="99">
        <v>4.5249257665509708</v>
      </c>
      <c r="S330" s="99">
        <v>5.1878676757668964</v>
      </c>
      <c r="T330" s="99">
        <v>5.0477266190149299</v>
      </c>
      <c r="U330" s="99">
        <v>5.1654763095917104</v>
      </c>
      <c r="V330" s="99">
        <v>4.871064568642498</v>
      </c>
      <c r="W330" s="99">
        <v>5.1692782869064899</v>
      </c>
      <c r="X330" s="99">
        <v>4.2088427793162237</v>
      </c>
      <c r="Y330" s="99">
        <v>3.8964560425839898</v>
      </c>
      <c r="DA330" s="63" t="s">
        <v>3010</v>
      </c>
    </row>
    <row r="331" spans="1:105" ht="12" customHeight="1" x14ac:dyDescent="0.25">
      <c r="A331" s="97" t="s">
        <v>50</v>
      </c>
      <c r="B331" s="99">
        <v>6.9249625550148943</v>
      </c>
      <c r="C331" s="99">
        <v>6.7614878940731966</v>
      </c>
      <c r="D331" s="99">
        <v>6.8461612772256464</v>
      </c>
      <c r="E331" s="99">
        <v>6.6704990654487268</v>
      </c>
      <c r="F331" s="99">
        <v>7.1671713736337219</v>
      </c>
      <c r="G331" s="99">
        <v>6.6918936250370544</v>
      </c>
      <c r="H331" s="99">
        <v>6.389267557179501</v>
      </c>
      <c r="I331" s="99">
        <v>5.7495234432201991</v>
      </c>
      <c r="J331" s="99">
        <v>5.5772641539543413</v>
      </c>
      <c r="K331" s="99">
        <v>5.2760341357221492</v>
      </c>
      <c r="L331" s="99">
        <v>5.1238782639703366</v>
      </c>
      <c r="M331" s="99">
        <v>5.2578890847278279</v>
      </c>
      <c r="N331" s="99">
        <v>4.4914292224395584</v>
      </c>
      <c r="O331" s="99">
        <v>4.4781298605116069</v>
      </c>
      <c r="P331" s="99">
        <v>4.587259296049524</v>
      </c>
      <c r="Q331" s="99">
        <v>4.40344380837234</v>
      </c>
      <c r="R331" s="99">
        <v>4.6048288590889586</v>
      </c>
      <c r="S331" s="99">
        <v>5.0150071437921939</v>
      </c>
      <c r="T331" s="99">
        <v>5.1847519772359369</v>
      </c>
      <c r="U331" s="99">
        <v>5.1695736058078818</v>
      </c>
      <c r="V331" s="99">
        <v>5.1318999499101965</v>
      </c>
      <c r="W331" s="99">
        <v>4.7839087103894888</v>
      </c>
      <c r="X331" s="99">
        <v>4.2030193518279884</v>
      </c>
      <c r="Y331" s="99">
        <v>3.9516249640577277</v>
      </c>
      <c r="DA331" s="63" t="s">
        <v>3011</v>
      </c>
    </row>
    <row r="332" spans="1:105" ht="12" customHeight="1" x14ac:dyDescent="0.25">
      <c r="A332" s="109" t="s">
        <v>120</v>
      </c>
      <c r="B332" s="110">
        <v>6.6131728723709484</v>
      </c>
      <c r="C332" s="110">
        <v>6.927931835965869</v>
      </c>
      <c r="D332" s="110">
        <v>6.9820333633839695</v>
      </c>
      <c r="E332" s="110">
        <v>6.3580434693232837</v>
      </c>
      <c r="F332" s="110">
        <v>7.622905336549227</v>
      </c>
      <c r="G332" s="110">
        <v>6.1687858065293106</v>
      </c>
      <c r="H332" s="110">
        <v>6.660865109107017</v>
      </c>
      <c r="I332" s="110">
        <v>6.0883883819392004</v>
      </c>
      <c r="J332" s="110">
        <v>5.414008569745949</v>
      </c>
      <c r="K332" s="110">
        <v>5.4428871659140867</v>
      </c>
      <c r="L332" s="110">
        <v>5.068011774608487</v>
      </c>
      <c r="M332" s="110">
        <v>5.04125717763515</v>
      </c>
      <c r="N332" s="110">
        <v>4.3682332521900467</v>
      </c>
      <c r="O332" s="110">
        <v>4.9524011138622148</v>
      </c>
      <c r="P332" s="110">
        <v>4.1435930454423877</v>
      </c>
      <c r="Q332" s="110">
        <v>4.4928432496705488</v>
      </c>
      <c r="R332" s="110">
        <v>4.424874512553906</v>
      </c>
      <c r="S332" s="110">
        <v>5.2216994681368352</v>
      </c>
      <c r="T332" s="110">
        <v>5.1791468090457391</v>
      </c>
      <c r="U332" s="110">
        <v>5.1799665720127068</v>
      </c>
      <c r="V332" s="110">
        <v>5.4065538684324608</v>
      </c>
      <c r="W332" s="110">
        <v>5.0884792059816446</v>
      </c>
      <c r="X332" s="110">
        <v>3.8488805765729457</v>
      </c>
      <c r="Y332" s="110">
        <v>4.0930355434471615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3.0521910677627839</v>
      </c>
      <c r="C334" s="118">
        <f t="shared" si="143"/>
        <v>2.8571717687046627</v>
      </c>
      <c r="D334" s="118">
        <f t="shared" si="143"/>
        <v>2.5287920142366005</v>
      </c>
      <c r="E334" s="118">
        <f t="shared" si="143"/>
        <v>2.426439792007522</v>
      </c>
      <c r="F334" s="118">
        <f t="shared" si="143"/>
        <v>2.6214034339269157</v>
      </c>
      <c r="G334" s="118">
        <f t="shared" si="143"/>
        <v>2.1021280759535426</v>
      </c>
      <c r="H334" s="118">
        <f t="shared" si="143"/>
        <v>1.7749927609873266</v>
      </c>
      <c r="I334" s="118">
        <f t="shared" si="143"/>
        <v>1.4017486413822313</v>
      </c>
      <c r="J334" s="118">
        <f t="shared" si="143"/>
        <v>1.3489368989955037</v>
      </c>
      <c r="K334" s="118">
        <f t="shared" si="143"/>
        <v>1.3175613797517955</v>
      </c>
      <c r="L334" s="118">
        <f t="shared" si="143"/>
        <v>1.3462704958062088</v>
      </c>
      <c r="M334" s="118">
        <f t="shared" si="143"/>
        <v>1.4494478576039838</v>
      </c>
      <c r="N334" s="118">
        <f t="shared" si="143"/>
        <v>1.2867897686573355</v>
      </c>
      <c r="O334" s="118">
        <f t="shared" si="143"/>
        <v>1.2105166380217209</v>
      </c>
      <c r="P334" s="118">
        <f t="shared" si="143"/>
        <v>1.1191814154068569</v>
      </c>
      <c r="Q334" s="118">
        <f t="shared" si="143"/>
        <v>1.0799869323804296</v>
      </c>
      <c r="R334" s="118">
        <f t="shared" ref="R334:V334" si="144">R335+R338+R340+R353</f>
        <v>1.1128290579918807</v>
      </c>
      <c r="S334" s="118">
        <f t="shared" si="144"/>
        <v>1.1576441392549781</v>
      </c>
      <c r="T334" s="118">
        <f t="shared" si="144"/>
        <v>1.1800727301082725</v>
      </c>
      <c r="U334" s="118">
        <f t="shared" si="144"/>
        <v>1.1399422035091373</v>
      </c>
      <c r="V334" s="118">
        <f t="shared" si="144"/>
        <v>1.1192327149811234</v>
      </c>
      <c r="W334" s="118">
        <f t="shared" ref="W334:Y334" si="145">W335+W338+W340+W353</f>
        <v>1.0343121633171233</v>
      </c>
      <c r="X334" s="118">
        <f t="shared" si="145"/>
        <v>0.93260749329610682</v>
      </c>
      <c r="Y334" s="118">
        <f t="shared" si="145"/>
        <v>0.89568504984091757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2.1310035630814621</v>
      </c>
      <c r="C340" s="123">
        <v>2.0132229713321688</v>
      </c>
      <c r="D340" s="123">
        <v>1.6832406733302776</v>
      </c>
      <c r="E340" s="123">
        <v>1.5624275289939182</v>
      </c>
      <c r="F340" s="123">
        <v>1.6978110224523317</v>
      </c>
      <c r="G340" s="123">
        <v>1.3050675138284178</v>
      </c>
      <c r="H340" s="123">
        <v>1.0645394297122268</v>
      </c>
      <c r="I340" s="123">
        <v>0.78743728126622814</v>
      </c>
      <c r="J340" s="123">
        <v>0.71736551947513427</v>
      </c>
      <c r="K340" s="123">
        <v>0.71539617595120497</v>
      </c>
      <c r="L340" s="123">
        <v>0.75994944972307465</v>
      </c>
      <c r="M340" s="123">
        <v>0.85394017928207211</v>
      </c>
      <c r="N340" s="123">
        <v>0.76464112195543488</v>
      </c>
      <c r="O340" s="123">
        <v>0.69009902982884785</v>
      </c>
      <c r="P340" s="123">
        <v>0.57071215016807852</v>
      </c>
      <c r="Q340" s="123">
        <v>0.56758620161143947</v>
      </c>
      <c r="R340" s="123">
        <v>0.58390312356154872</v>
      </c>
      <c r="S340" s="123">
        <v>0.60485830890802805</v>
      </c>
      <c r="T340" s="123">
        <v>0.61545345428402476</v>
      </c>
      <c r="U340" s="123">
        <v>0.58882156687475129</v>
      </c>
      <c r="V340" s="123">
        <v>0.56896628701685958</v>
      </c>
      <c r="W340" s="123">
        <v>0.51084630102083395</v>
      </c>
      <c r="X340" s="123">
        <v>0.44439480633971512</v>
      </c>
      <c r="Y340" s="123">
        <v>0.4234974111293332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5.1725021629847259</v>
      </c>
      <c r="C345" s="102">
        <v>5.2062604982582767</v>
      </c>
      <c r="D345" s="102">
        <v>5.087534893712955</v>
      </c>
      <c r="E345" s="102">
        <v>4.9747348464393228</v>
      </c>
      <c r="F345" s="102">
        <v>5.5959664292601428</v>
      </c>
      <c r="G345" s="102">
        <v>5.0549866193673241</v>
      </c>
      <c r="H345" s="102">
        <v>4.8923775031284702</v>
      </c>
      <c r="I345" s="102">
        <v>4.4262056604596474</v>
      </c>
      <c r="J345" s="102">
        <v>4.2048538765249823</v>
      </c>
      <c r="K345" s="102">
        <v>4.2430608368417095</v>
      </c>
      <c r="L345" s="102">
        <v>4.5767764509014128</v>
      </c>
      <c r="M345" s="102">
        <v>5.109578989420398</v>
      </c>
      <c r="N345" s="102">
        <v>4.7256673338968103</v>
      </c>
      <c r="O345" s="102">
        <v>4.4813969381572027</v>
      </c>
      <c r="P345" s="102">
        <v>4.0508437475163594</v>
      </c>
      <c r="Q345" s="102">
        <v>4.0221191260904661</v>
      </c>
      <c r="R345" s="102">
        <v>4.0060878789386765</v>
      </c>
      <c r="S345" s="102">
        <v>3.96681456786223</v>
      </c>
      <c r="T345" s="102">
        <v>3.8710726249693641</v>
      </c>
      <c r="U345" s="102">
        <v>3.6105785058655804</v>
      </c>
      <c r="V345" s="102">
        <v>3.3253851059938406</v>
      </c>
      <c r="W345" s="102">
        <v>2.8828291980301217</v>
      </c>
      <c r="X345" s="102">
        <v>2.4085422792871967</v>
      </c>
      <c r="Y345" s="102">
        <v>2.2204225748450597</v>
      </c>
      <c r="DA345" s="131" t="s">
        <v>3169</v>
      </c>
    </row>
    <row r="346" spans="1:105" ht="12" customHeight="1" x14ac:dyDescent="0.25">
      <c r="A346" s="107" t="s">
        <v>123</v>
      </c>
      <c r="B346" s="105">
        <v>0.95002304529376258</v>
      </c>
      <c r="C346" s="105">
        <v>0.82692845373396762</v>
      </c>
      <c r="D346" s="105">
        <v>0.94562087711393483</v>
      </c>
      <c r="E346" s="105">
        <v>0.77226357828926462</v>
      </c>
      <c r="F346" s="105">
        <v>1.078647172747679</v>
      </c>
      <c r="G346" s="105">
        <v>0.81361055143975691</v>
      </c>
      <c r="H346" s="105">
        <v>0.76945245978991217</v>
      </c>
      <c r="I346" s="105">
        <v>0.64280479933309076</v>
      </c>
      <c r="J346" s="105">
        <v>0.7700419657706522</v>
      </c>
      <c r="K346" s="105">
        <v>0.61686998652376279</v>
      </c>
      <c r="L346" s="105">
        <v>0.63581528782187891</v>
      </c>
      <c r="M346" s="105">
        <v>0.88682790083043539</v>
      </c>
      <c r="N346" s="105">
        <v>0.5954915933836914</v>
      </c>
      <c r="O346" s="105">
        <v>0.53275147763047193</v>
      </c>
      <c r="P346" s="105">
        <v>0.80901006698590849</v>
      </c>
      <c r="Q346" s="105">
        <v>0.5172636669459697</v>
      </c>
      <c r="R346" s="105">
        <v>0.49355567956000512</v>
      </c>
      <c r="S346" s="105">
        <v>0.53669225194005665</v>
      </c>
      <c r="T346" s="105">
        <v>0.48247463505151594</v>
      </c>
      <c r="U346" s="105">
        <v>0.53105274496503263</v>
      </c>
      <c r="V346" s="105">
        <v>0.53753908517730864</v>
      </c>
      <c r="W346" s="105">
        <v>0.61300822493580753</v>
      </c>
      <c r="X346" s="105">
        <v>0.25645439869327252</v>
      </c>
      <c r="Y346" s="105">
        <v>0.44548983601799308</v>
      </c>
      <c r="DA346" s="132" t="s">
        <v>3170</v>
      </c>
    </row>
    <row r="347" spans="1:105" ht="12" customHeight="1" x14ac:dyDescent="0.25">
      <c r="A347" s="108" t="s">
        <v>50</v>
      </c>
      <c r="B347" s="99">
        <v>0.95002304529376258</v>
      </c>
      <c r="C347" s="99">
        <v>0.82692845373396762</v>
      </c>
      <c r="D347" s="99">
        <v>0.94562087711393483</v>
      </c>
      <c r="E347" s="99">
        <v>0.77226357828926462</v>
      </c>
      <c r="F347" s="99">
        <v>1.078647172747679</v>
      </c>
      <c r="G347" s="99">
        <v>0.81361055143975691</v>
      </c>
      <c r="H347" s="99">
        <v>0.76945245978991217</v>
      </c>
      <c r="I347" s="99">
        <v>0.64280479933309076</v>
      </c>
      <c r="J347" s="99">
        <v>0.7700419657706522</v>
      </c>
      <c r="K347" s="99">
        <v>0.61686998652376279</v>
      </c>
      <c r="L347" s="99">
        <v>0.63581528782187891</v>
      </c>
      <c r="M347" s="99">
        <v>0.88682790083043539</v>
      </c>
      <c r="N347" s="99">
        <v>0.5954915933836914</v>
      </c>
      <c r="O347" s="99">
        <v>0.53275147763047193</v>
      </c>
      <c r="P347" s="99">
        <v>0.80901006698590849</v>
      </c>
      <c r="Q347" s="99">
        <v>0.5172636669459697</v>
      </c>
      <c r="R347" s="99">
        <v>0.49355567956000512</v>
      </c>
      <c r="S347" s="99">
        <v>0.53669225194005665</v>
      </c>
      <c r="T347" s="99">
        <v>0.48247463505151594</v>
      </c>
      <c r="U347" s="99">
        <v>0.53105274496503263</v>
      </c>
      <c r="V347" s="99">
        <v>0.53753908517730864</v>
      </c>
      <c r="W347" s="99">
        <v>0.61300822493580753</v>
      </c>
      <c r="X347" s="99">
        <v>0.25645439869327252</v>
      </c>
      <c r="Y347" s="99">
        <v>0.44548983601799308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0.92118750468132193</v>
      </c>
      <c r="C353" s="123">
        <v>0.84394879737249417</v>
      </c>
      <c r="D353" s="123">
        <v>0.84555134090632289</v>
      </c>
      <c r="E353" s="123">
        <v>0.86401226301360357</v>
      </c>
      <c r="F353" s="123">
        <v>0.92359241147458415</v>
      </c>
      <c r="G353" s="123">
        <v>0.79706056212512455</v>
      </c>
      <c r="H353" s="123">
        <v>0.71045333127509991</v>
      </c>
      <c r="I353" s="123">
        <v>0.61431136011600318</v>
      </c>
      <c r="J353" s="123">
        <v>0.63157137952036946</v>
      </c>
      <c r="K353" s="123">
        <v>0.60216520380059058</v>
      </c>
      <c r="L353" s="123">
        <v>0.58632104608313418</v>
      </c>
      <c r="M353" s="123">
        <v>0.59550767832191165</v>
      </c>
      <c r="N353" s="123">
        <v>0.52214864670190064</v>
      </c>
      <c r="O353" s="123">
        <v>0.52041760819287319</v>
      </c>
      <c r="P353" s="123">
        <v>0.54846926523877837</v>
      </c>
      <c r="Q353" s="123">
        <v>0.51240073076899029</v>
      </c>
      <c r="R353" s="123">
        <v>0.52892593443033198</v>
      </c>
      <c r="S353" s="123">
        <v>0.55278583034694995</v>
      </c>
      <c r="T353" s="123">
        <v>0.56461927582424787</v>
      </c>
      <c r="U353" s="123">
        <v>0.55112063663438604</v>
      </c>
      <c r="V353" s="123">
        <v>0.55026642796426395</v>
      </c>
      <c r="W353" s="123">
        <v>0.52346586229628933</v>
      </c>
      <c r="X353" s="123">
        <v>0.48821268695639175</v>
      </c>
      <c r="Y353" s="123">
        <v>0.47218763871158437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2.5520963724448666</v>
      </c>
      <c r="C355" s="99">
        <v>2.4854955185778942</v>
      </c>
      <c r="D355" s="99">
        <v>2.5083950449583958</v>
      </c>
      <c r="E355" s="99">
        <v>2.4395451058807702</v>
      </c>
      <c r="F355" s="99">
        <v>2.6185235759304026</v>
      </c>
      <c r="G355" s="99">
        <v>2.4424743381891485</v>
      </c>
      <c r="H355" s="99">
        <v>2.3302207589376001</v>
      </c>
      <c r="I355" s="99">
        <v>2.0962154329948222</v>
      </c>
      <c r="J355" s="99">
        <v>2.0331881080252252</v>
      </c>
      <c r="K355" s="99">
        <v>1.9231573715792878</v>
      </c>
      <c r="L355" s="99">
        <v>1.8674313195118046</v>
      </c>
      <c r="M355" s="99">
        <v>1.9160490799726224</v>
      </c>
      <c r="N355" s="99">
        <v>1.636537761759858</v>
      </c>
      <c r="O355" s="99">
        <v>1.6314917442987447</v>
      </c>
      <c r="P355" s="99">
        <v>1.6710189658534229</v>
      </c>
      <c r="Q355" s="99">
        <v>1.6038187692397352</v>
      </c>
      <c r="R355" s="99">
        <v>1.6766966238069902</v>
      </c>
      <c r="S355" s="99">
        <v>1.8252594421691666</v>
      </c>
      <c r="T355" s="99">
        <v>1.8856231644362516</v>
      </c>
      <c r="U355" s="99">
        <v>1.8783055553375407</v>
      </c>
      <c r="V355" s="99">
        <v>1.8622282512900863</v>
      </c>
      <c r="W355" s="99">
        <v>1.7335264586453558</v>
      </c>
      <c r="X355" s="99">
        <v>1.5208053330338407</v>
      </c>
      <c r="Y355" s="99">
        <v>1.4285411434436539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106.48234207333965</v>
      </c>
      <c r="D360" s="117">
        <f t="shared" si="150"/>
        <v>237.98349273947508</v>
      </c>
      <c r="E360" s="117">
        <f t="shared" si="150"/>
        <v>253.96899561547147</v>
      </c>
      <c r="F360" s="117">
        <f t="shared" si="150"/>
        <v>130.81574686001056</v>
      </c>
      <c r="G360" s="117">
        <f t="shared" si="150"/>
        <v>438.05945570604121</v>
      </c>
      <c r="H360" s="117">
        <f t="shared" si="150"/>
        <v>487.74342396855116</v>
      </c>
      <c r="I360" s="117">
        <f t="shared" si="150"/>
        <v>568.19394115072134</v>
      </c>
      <c r="J360" s="117">
        <f t="shared" si="150"/>
        <v>190.01203327536092</v>
      </c>
      <c r="K360" s="117">
        <f t="shared" si="150"/>
        <v>89.968974445936638</v>
      </c>
      <c r="L360" s="117">
        <f t="shared" si="150"/>
        <v>97.916830940854211</v>
      </c>
      <c r="M360" s="117">
        <f t="shared" si="150"/>
        <v>40.40844978420607</v>
      </c>
      <c r="N360" s="117">
        <f t="shared" si="150"/>
        <v>76.745494458898378</v>
      </c>
      <c r="O360" s="117">
        <f t="shared" si="150"/>
        <v>90.55136790519785</v>
      </c>
      <c r="P360" s="117">
        <f t="shared" si="150"/>
        <v>255.78379500823951</v>
      </c>
      <c r="Q360" s="117">
        <f t="shared" si="150"/>
        <v>166.61796674268564</v>
      </c>
      <c r="R360" s="117">
        <f t="shared" ref="R360:V360" si="151">R361+R364+R366+R379</f>
        <v>150.1704768902402</v>
      </c>
      <c r="S360" s="117">
        <f t="shared" si="151"/>
        <v>175.7743417254691</v>
      </c>
      <c r="T360" s="117">
        <f t="shared" si="151"/>
        <v>156.53906395348218</v>
      </c>
      <c r="U360" s="117">
        <f t="shared" si="151"/>
        <v>160.72200284938725</v>
      </c>
      <c r="V360" s="117">
        <f t="shared" si="151"/>
        <v>114.09155981066631</v>
      </c>
      <c r="W360" s="117">
        <f t="shared" ref="W360:Y360" si="152">W361+W364+W366+W379</f>
        <v>117.28837413728007</v>
      </c>
      <c r="X360" s="117">
        <f t="shared" si="152"/>
        <v>142.23399915358831</v>
      </c>
      <c r="Y360" s="117">
        <f t="shared" si="152"/>
        <v>109.11093730849782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76.93231195198878</v>
      </c>
      <c r="D361" s="122">
        <f t="shared" si="153"/>
        <v>177.65120266566615</v>
      </c>
      <c r="E361" s="122">
        <f t="shared" si="153"/>
        <v>200.52965996278851</v>
      </c>
      <c r="F361" s="122">
        <f t="shared" si="153"/>
        <v>90.383395633173947</v>
      </c>
      <c r="G361" s="122">
        <f t="shared" si="153"/>
        <v>340.90710367937669</v>
      </c>
      <c r="H361" s="122">
        <f t="shared" si="153"/>
        <v>372.1564920801876</v>
      </c>
      <c r="I361" s="122">
        <f t="shared" si="153"/>
        <v>454.01556166682184</v>
      </c>
      <c r="J361" s="122">
        <f t="shared" si="153"/>
        <v>155.53772371976268</v>
      </c>
      <c r="K361" s="122">
        <f t="shared" si="153"/>
        <v>73.282158137217706</v>
      </c>
      <c r="L361" s="122">
        <f t="shared" si="153"/>
        <v>79.159660317647649</v>
      </c>
      <c r="M361" s="122">
        <f t="shared" si="153"/>
        <v>28.420357370593358</v>
      </c>
      <c r="N361" s="122">
        <f t="shared" si="153"/>
        <v>60.416523687094738</v>
      </c>
      <c r="O361" s="122">
        <f t="shared" si="153"/>
        <v>71.870189265573757</v>
      </c>
      <c r="P361" s="122">
        <f t="shared" si="153"/>
        <v>196.86088768441957</v>
      </c>
      <c r="Q361" s="122">
        <f t="shared" si="153"/>
        <v>131.26438584952203</v>
      </c>
      <c r="R361" s="122">
        <f t="shared" ref="R361:V361" si="154">SUM(R362:R363)</f>
        <v>116.18821289954373</v>
      </c>
      <c r="S361" s="122">
        <f t="shared" si="154"/>
        <v>135.51545773036872</v>
      </c>
      <c r="T361" s="122">
        <f t="shared" si="154"/>
        <v>116.73376009194813</v>
      </c>
      <c r="U361" s="122">
        <f t="shared" si="154"/>
        <v>119.35272347853001</v>
      </c>
      <c r="V361" s="122">
        <f t="shared" si="154"/>
        <v>83.875559331453147</v>
      </c>
      <c r="W361" s="122">
        <f t="shared" ref="W361:Y361" si="155">SUM(W362:W363)</f>
        <v>90.307915260581893</v>
      </c>
      <c r="X361" s="122">
        <f t="shared" si="155"/>
        <v>108.54220391403642</v>
      </c>
      <c r="Y361" s="122">
        <f t="shared" si="155"/>
        <v>80.051295542761579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76.502113978329064</v>
      </c>
      <c r="D362" s="98">
        <v>176.65003494733972</v>
      </c>
      <c r="E362" s="98">
        <v>199.48984812314293</v>
      </c>
      <c r="F362" s="98">
        <v>89.877298347072511</v>
      </c>
      <c r="G362" s="98">
        <v>338.98802149409096</v>
      </c>
      <c r="H362" s="98">
        <v>370.08623042179994</v>
      </c>
      <c r="I362" s="98">
        <v>451.52875959990706</v>
      </c>
      <c r="J362" s="98">
        <v>154.70919273507133</v>
      </c>
      <c r="K362" s="98">
        <v>72.891272187954712</v>
      </c>
      <c r="L362" s="98">
        <v>78.716781821903609</v>
      </c>
      <c r="M362" s="98">
        <v>28.2585042231232</v>
      </c>
      <c r="N362" s="98">
        <v>60.091872195333771</v>
      </c>
      <c r="O362" s="98">
        <v>71.455483256851508</v>
      </c>
      <c r="P362" s="98">
        <v>195.68430565007</v>
      </c>
      <c r="Q362" s="98">
        <v>130.55019302316282</v>
      </c>
      <c r="R362" s="98">
        <v>115.54788039538847</v>
      </c>
      <c r="S362" s="98">
        <v>134.76091231566778</v>
      </c>
      <c r="T362" s="98">
        <v>116.07877128719151</v>
      </c>
      <c r="U362" s="98">
        <v>118.66784316122701</v>
      </c>
      <c r="V362" s="98">
        <v>83.390163062818957</v>
      </c>
      <c r="W362" s="98">
        <v>89.63454509428837</v>
      </c>
      <c r="X362" s="98">
        <v>107.69545637340111</v>
      </c>
      <c r="Y362" s="98">
        <v>79.451586197209153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0.43019797365971535</v>
      </c>
      <c r="D363" s="98">
        <v>1.0011677183264331</v>
      </c>
      <c r="E363" s="98">
        <v>1.0398118396455813</v>
      </c>
      <c r="F363" s="98">
        <v>0.50609728610144045</v>
      </c>
      <c r="G363" s="98">
        <v>1.9190821852857083</v>
      </c>
      <c r="H363" s="98">
        <v>2.0702616583876607</v>
      </c>
      <c r="I363" s="98">
        <v>2.4868020669147652</v>
      </c>
      <c r="J363" s="98">
        <v>0.82853098469135955</v>
      </c>
      <c r="K363" s="98">
        <v>0.39088594926299486</v>
      </c>
      <c r="L363" s="98">
        <v>0.44287849574404542</v>
      </c>
      <c r="M363" s="98">
        <v>0.16185314747015878</v>
      </c>
      <c r="N363" s="98">
        <v>0.32465149176097058</v>
      </c>
      <c r="O363" s="98">
        <v>0.41470600872224478</v>
      </c>
      <c r="P363" s="98">
        <v>1.1765820343495643</v>
      </c>
      <c r="Q363" s="98">
        <v>0.71419282635920989</v>
      </c>
      <c r="R363" s="98">
        <v>0.64033250415525256</v>
      </c>
      <c r="S363" s="98">
        <v>0.75454541470095626</v>
      </c>
      <c r="T363" s="98">
        <v>0.65498880475661037</v>
      </c>
      <c r="U363" s="98">
        <v>0.68488031730299337</v>
      </c>
      <c r="V363" s="98">
        <v>0.4853962686341835</v>
      </c>
      <c r="W363" s="98">
        <v>0.67337016629353008</v>
      </c>
      <c r="X363" s="98">
        <v>0.84674754063530022</v>
      </c>
      <c r="Y363" s="98">
        <v>0.5997093455524336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0.89288760371296638</v>
      </c>
      <c r="D364" s="122">
        <f t="shared" si="156"/>
        <v>3.358478946111576</v>
      </c>
      <c r="E364" s="122">
        <f t="shared" si="156"/>
        <v>8.1428743808038995</v>
      </c>
      <c r="F364" s="122">
        <f t="shared" si="156"/>
        <v>1.2938062759467661</v>
      </c>
      <c r="G364" s="122">
        <f t="shared" si="156"/>
        <v>3.2571156461443977</v>
      </c>
      <c r="H364" s="122">
        <f t="shared" si="156"/>
        <v>5.3672467900577745</v>
      </c>
      <c r="I364" s="122">
        <f t="shared" si="156"/>
        <v>6.2249891951492442</v>
      </c>
      <c r="J364" s="122">
        <f t="shared" si="156"/>
        <v>2.497018935822374</v>
      </c>
      <c r="K364" s="122">
        <f t="shared" si="156"/>
        <v>0.94690550037910348</v>
      </c>
      <c r="L364" s="122">
        <f t="shared" si="156"/>
        <v>0.48887996489674834</v>
      </c>
      <c r="M364" s="122">
        <f t="shared" si="156"/>
        <v>0.3108982584023493</v>
      </c>
      <c r="N364" s="122">
        <f t="shared" si="156"/>
        <v>1.0536698221088303</v>
      </c>
      <c r="O364" s="122">
        <f t="shared" si="156"/>
        <v>0.84441276434628976</v>
      </c>
      <c r="P364" s="122">
        <f t="shared" si="156"/>
        <v>0.58405030236324507</v>
      </c>
      <c r="Q364" s="122">
        <f t="shared" si="156"/>
        <v>0.64135936738389843</v>
      </c>
      <c r="R364" s="122">
        <f t="shared" si="156"/>
        <v>1.3393645898403645</v>
      </c>
      <c r="S364" s="122">
        <f t="shared" si="156"/>
        <v>2.1202496162973103</v>
      </c>
      <c r="T364" s="122">
        <f t="shared" si="156"/>
        <v>2.8946452386472736</v>
      </c>
      <c r="U364" s="122">
        <f t="shared" si="156"/>
        <v>2.3223174421726376</v>
      </c>
      <c r="V364" s="122">
        <f t="shared" si="156"/>
        <v>0.99559255862208818</v>
      </c>
      <c r="W364" s="122">
        <f t="shared" si="156"/>
        <v>0.3099809267205263</v>
      </c>
      <c r="X364" s="122">
        <f t="shared" si="156"/>
        <v>1.1150342173343433</v>
      </c>
      <c r="Y364" s="122">
        <f t="shared" si="156"/>
        <v>0.45385745348272311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0.89288760371296638</v>
      </c>
      <c r="D365" s="98">
        <v>3.358478946111576</v>
      </c>
      <c r="E365" s="98">
        <v>8.1428743808038995</v>
      </c>
      <c r="F365" s="98">
        <v>1.2938062759467661</v>
      </c>
      <c r="G365" s="98">
        <v>3.2571156461443977</v>
      </c>
      <c r="H365" s="98">
        <v>5.3672467900577745</v>
      </c>
      <c r="I365" s="98">
        <v>6.2249891951492442</v>
      </c>
      <c r="J365" s="98">
        <v>2.497018935822374</v>
      </c>
      <c r="K365" s="98">
        <v>0.94690550037910348</v>
      </c>
      <c r="L365" s="98">
        <v>0.48887996489674834</v>
      </c>
      <c r="M365" s="98">
        <v>0.3108982584023493</v>
      </c>
      <c r="N365" s="98">
        <v>1.0536698221088303</v>
      </c>
      <c r="O365" s="98">
        <v>0.84441276434628976</v>
      </c>
      <c r="P365" s="98">
        <v>0.58405030236324507</v>
      </c>
      <c r="Q365" s="98">
        <v>0.64135936738389843</v>
      </c>
      <c r="R365" s="98">
        <v>1.3393645898403645</v>
      </c>
      <c r="S365" s="98">
        <v>2.1202496162973103</v>
      </c>
      <c r="T365" s="98">
        <v>2.8946452386472736</v>
      </c>
      <c r="U365" s="98">
        <v>2.3223174421726376</v>
      </c>
      <c r="V365" s="98">
        <v>0.99559255862208818</v>
      </c>
      <c r="W365" s="98">
        <v>0.3099809267205263</v>
      </c>
      <c r="X365" s="98">
        <v>1.1150342173343433</v>
      </c>
      <c r="Y365" s="98">
        <v>0.45385745348272311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19.486970348071132</v>
      </c>
      <c r="D366" s="122">
        <v>38.765547646977012</v>
      </c>
      <c r="E366" s="122">
        <v>30.866229215834004</v>
      </c>
      <c r="F366" s="122">
        <v>26.174006616654708</v>
      </c>
      <c r="G366" s="122">
        <v>64.436373410372298</v>
      </c>
      <c r="H366" s="122">
        <v>74.479856382929228</v>
      </c>
      <c r="I366" s="122">
        <v>72.392330068391558</v>
      </c>
      <c r="J366" s="122">
        <v>21.305515177559755</v>
      </c>
      <c r="K366" s="122">
        <v>10.718184728953702</v>
      </c>
      <c r="L366" s="122">
        <v>12.752946996331936</v>
      </c>
      <c r="M366" s="122">
        <v>8.5160271550297715</v>
      </c>
      <c r="N366" s="122">
        <v>11.165478663652154</v>
      </c>
      <c r="O366" s="122">
        <v>12.561219093236083</v>
      </c>
      <c r="P366" s="122">
        <v>41.506604457821147</v>
      </c>
      <c r="Q366" s="122">
        <v>24.496587089624633</v>
      </c>
      <c r="R366" s="122">
        <v>22.706283332740234</v>
      </c>
      <c r="S366" s="122">
        <v>25.88443845772521</v>
      </c>
      <c r="T366" s="122">
        <v>24.81099856557838</v>
      </c>
      <c r="U366" s="122">
        <v>26.069013511350843</v>
      </c>
      <c r="V366" s="122">
        <v>18.808107792165746</v>
      </c>
      <c r="W366" s="122">
        <v>16.380489517358932</v>
      </c>
      <c r="X366" s="122">
        <v>19.205332021246459</v>
      </c>
      <c r="Y366" s="122">
        <v>16.965767407932269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0.78445333222695912</v>
      </c>
      <c r="D367" s="98">
        <v>3.8703550197326266</v>
      </c>
      <c r="E367" s="98">
        <v>3.8371775899216289</v>
      </c>
      <c r="F367" s="98">
        <v>4.1763332437280898</v>
      </c>
      <c r="G367" s="98">
        <v>5.1335811283443045</v>
      </c>
      <c r="H367" s="98">
        <v>5.9923118422572985</v>
      </c>
      <c r="I367" s="98">
        <v>4.6744045733776449</v>
      </c>
      <c r="J367" s="98">
        <v>3.0597303119523485</v>
      </c>
      <c r="K367" s="98">
        <v>0.65647126426800584</v>
      </c>
      <c r="L367" s="98">
        <v>0.6250673905869516</v>
      </c>
      <c r="M367" s="98">
        <v>0.70187914902261184</v>
      </c>
      <c r="N367" s="98">
        <v>1.0602862610770345</v>
      </c>
      <c r="O367" s="98">
        <v>1.0745494480174027</v>
      </c>
      <c r="P367" s="98">
        <v>2.733885737127165</v>
      </c>
      <c r="Q367" s="98">
        <v>2.094029689102173</v>
      </c>
      <c r="R367" s="98">
        <v>2.6741392952783385</v>
      </c>
      <c r="S367" s="98">
        <v>4.2647526765965731</v>
      </c>
      <c r="T367" s="98">
        <v>3.5936619199037456</v>
      </c>
      <c r="U367" s="98">
        <v>4.6011653157141943</v>
      </c>
      <c r="V367" s="98">
        <v>4.0820570774501661</v>
      </c>
      <c r="W367" s="98">
        <v>6.178371534039389</v>
      </c>
      <c r="X367" s="98">
        <v>8.3356727231927188</v>
      </c>
      <c r="Y367" s="98">
        <v>3.4444355270537952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9.6413190921251031E-5</v>
      </c>
      <c r="D368" s="98">
        <v>8.6395642843534268E-4</v>
      </c>
      <c r="E368" s="98">
        <v>9.1880791340219264E-4</v>
      </c>
      <c r="F368" s="98">
        <v>5.3275435364859714E-4</v>
      </c>
      <c r="G368" s="98">
        <v>3.3111632469842158E-3</v>
      </c>
      <c r="H368" s="98">
        <v>4.6700299177089228E-3</v>
      </c>
      <c r="I368" s="98">
        <v>7.2974719381307595E-3</v>
      </c>
      <c r="J368" s="98">
        <v>5.7825632360009732E-3</v>
      </c>
      <c r="K368" s="98">
        <v>1.5712551654666865E-3</v>
      </c>
      <c r="L368" s="98">
        <v>3.2520258339358036E-3</v>
      </c>
      <c r="M368" s="98">
        <v>1.200771852551318E-3</v>
      </c>
      <c r="N368" s="98">
        <v>3.4617814149961817E-3</v>
      </c>
      <c r="O368" s="98">
        <v>3.8799344602042443E-3</v>
      </c>
      <c r="P368" s="98">
        <v>1.9607132226028407E-2</v>
      </c>
      <c r="Q368" s="98">
        <v>6.8791912784149853E-3</v>
      </c>
      <c r="R368" s="98">
        <v>7.7929502285467717E-3</v>
      </c>
      <c r="S368" s="98">
        <v>2.5231112106124446E-2</v>
      </c>
      <c r="T368" s="98">
        <v>5.8201170960891216E-3</v>
      </c>
      <c r="U368" s="98">
        <v>1.9627108084505698E-2</v>
      </c>
      <c r="V368" s="98">
        <v>1.5770867153093424E-2</v>
      </c>
      <c r="W368" s="98">
        <v>0.1202062494907046</v>
      </c>
      <c r="X368" s="98">
        <v>0.37035819332405018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2.3631805503744222E-5</v>
      </c>
      <c r="D369" s="101">
        <v>2.396608594289711E-4</v>
      </c>
      <c r="E369" s="101">
        <v>2.1345329876440675E-4</v>
      </c>
      <c r="F369" s="101">
        <v>1.4779492234410019E-4</v>
      </c>
      <c r="G369" s="101">
        <v>7.6824026385004349E-4</v>
      </c>
      <c r="H369" s="101">
        <v>1.0444014182622108E-3</v>
      </c>
      <c r="I369" s="101">
        <v>1.4926868821459685E-3</v>
      </c>
      <c r="J369" s="101">
        <v>1.4455905970893663E-3</v>
      </c>
      <c r="K369" s="101">
        <v>3.110995073732728E-4</v>
      </c>
      <c r="L369" s="101">
        <v>6.0727379973877051E-4</v>
      </c>
      <c r="M369" s="101">
        <v>2.7171611068026565E-4</v>
      </c>
      <c r="N369" s="101">
        <v>5.7221187435535514E-4</v>
      </c>
      <c r="O369" s="101">
        <v>6.014022803404941E-4</v>
      </c>
      <c r="P369" s="101">
        <v>4.9594062276857023E-3</v>
      </c>
      <c r="Q369" s="101">
        <v>1.1400397302787442E-3</v>
      </c>
      <c r="R369" s="101">
        <v>1.2115596660999457E-3</v>
      </c>
      <c r="S369" s="101">
        <v>4.2580105922888521E-3</v>
      </c>
      <c r="T369" s="101">
        <v>8.8169323586367117E-4</v>
      </c>
      <c r="U369" s="101">
        <v>3.4283036147978096E-3</v>
      </c>
      <c r="V369" s="101">
        <v>2.9730646188619418E-3</v>
      </c>
      <c r="W369" s="101">
        <v>2.9919426708384825E-2</v>
      </c>
      <c r="X369" s="101">
        <v>4.6119889448442225E-2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7.2781385417506809E-5</v>
      </c>
      <c r="D370" s="104">
        <v>6.2429556900637161E-4</v>
      </c>
      <c r="E370" s="104">
        <v>7.0535461463778592E-4</v>
      </c>
      <c r="F370" s="104">
        <v>3.8495943130449693E-4</v>
      </c>
      <c r="G370" s="104">
        <v>2.5429229831341721E-3</v>
      </c>
      <c r="H370" s="104">
        <v>3.6256284994467119E-3</v>
      </c>
      <c r="I370" s="104">
        <v>5.8047850559847913E-3</v>
      </c>
      <c r="J370" s="104">
        <v>4.3369726389116074E-3</v>
      </c>
      <c r="K370" s="104">
        <v>1.2601556580934137E-3</v>
      </c>
      <c r="L370" s="104">
        <v>2.644752034197033E-3</v>
      </c>
      <c r="M370" s="104">
        <v>9.2905574187105236E-4</v>
      </c>
      <c r="N370" s="104">
        <v>2.8895695406408266E-3</v>
      </c>
      <c r="O370" s="104">
        <v>3.2785321798637504E-3</v>
      </c>
      <c r="P370" s="104">
        <v>1.4647725998342704E-2</v>
      </c>
      <c r="Q370" s="104">
        <v>5.7391515481362409E-3</v>
      </c>
      <c r="R370" s="104">
        <v>6.5813905624468256E-3</v>
      </c>
      <c r="S370" s="104">
        <v>2.0973101513835593E-2</v>
      </c>
      <c r="T370" s="104">
        <v>4.9384238602254507E-3</v>
      </c>
      <c r="U370" s="104">
        <v>1.6198804469707888E-2</v>
      </c>
      <c r="V370" s="104">
        <v>1.2797802534231482E-2</v>
      </c>
      <c r="W370" s="104">
        <v>9.0286822782319781E-2</v>
      </c>
      <c r="X370" s="104">
        <v>0.32423830387560798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8.1675199552372941</v>
      </c>
      <c r="D371" s="101">
        <v>11.205648069278393</v>
      </c>
      <c r="E371" s="101">
        <v>10.58277009313087</v>
      </c>
      <c r="F371" s="101">
        <v>10.234886824873612</v>
      </c>
      <c r="G371" s="101">
        <v>13.535009841605772</v>
      </c>
      <c r="H371" s="101">
        <v>13.079491215232226</v>
      </c>
      <c r="I371" s="101">
        <v>6.9750254001228669</v>
      </c>
      <c r="J371" s="101">
        <v>4.788341039426002</v>
      </c>
      <c r="K371" s="101">
        <v>3.4845575476771926</v>
      </c>
      <c r="L371" s="101">
        <v>3.7451324880199635</v>
      </c>
      <c r="M371" s="101">
        <v>2.6933635170540939</v>
      </c>
      <c r="N371" s="101">
        <v>2.1614528318492505</v>
      </c>
      <c r="O371" s="101">
        <v>1.7903855481021365</v>
      </c>
      <c r="P371" s="101">
        <v>4.0332093741240405</v>
      </c>
      <c r="Q371" s="101">
        <v>4.1459042269163646</v>
      </c>
      <c r="R371" s="101">
        <v>6.2471838966506459</v>
      </c>
      <c r="S371" s="101">
        <v>6.9076120077684475</v>
      </c>
      <c r="T371" s="101">
        <v>6.1779968669230367</v>
      </c>
      <c r="U371" s="101">
        <v>5.5210078367606865</v>
      </c>
      <c r="V371" s="101">
        <v>4.2522237430255556</v>
      </c>
      <c r="W371" s="101">
        <v>3.5550257995310339</v>
      </c>
      <c r="X371" s="101">
        <v>5.3732235980620278</v>
      </c>
      <c r="Y371" s="101">
        <v>4.946409024806381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1.719094543941042E-3</v>
      </c>
      <c r="D372" s="104">
        <v>1.6072894777849438E-3</v>
      </c>
      <c r="E372" s="104">
        <v>2.7691668028174419E-3</v>
      </c>
      <c r="F372" s="104">
        <v>3.2001439628646026E-3</v>
      </c>
      <c r="G372" s="104">
        <v>8.0902779544012905E-3</v>
      </c>
      <c r="H372" s="104">
        <v>6.8492263113978076E-3</v>
      </c>
      <c r="I372" s="104">
        <v>1.3216947722686428E-2</v>
      </c>
      <c r="J372" s="104">
        <v>8.4009062905997071E-3</v>
      </c>
      <c r="K372" s="104">
        <v>5.055350379519043E-3</v>
      </c>
      <c r="L372" s="104">
        <v>1.078384666169957E-2</v>
      </c>
      <c r="M372" s="104">
        <v>3.2791249577171057E-3</v>
      </c>
      <c r="N372" s="104">
        <v>5.0709236244349176E-3</v>
      </c>
      <c r="O372" s="104">
        <v>5.4122227274961254E-3</v>
      </c>
      <c r="P372" s="104">
        <v>1.0597217472387106E-2</v>
      </c>
      <c r="Q372" s="104">
        <v>1.5663757040785046E-2</v>
      </c>
      <c r="R372" s="104">
        <v>2.1082181327001497E-2</v>
      </c>
      <c r="S372" s="104">
        <v>2.499050968243505E-2</v>
      </c>
      <c r="T372" s="104">
        <v>2.2510942945013684E-2</v>
      </c>
      <c r="U372" s="104">
        <v>1.9140847669652201E-2</v>
      </c>
      <c r="V372" s="104">
        <v>2.0284184188024499E-2</v>
      </c>
      <c r="W372" s="104">
        <v>6.2532481268298884E-2</v>
      </c>
      <c r="X372" s="104">
        <v>0.22242133549385576</v>
      </c>
      <c r="Y372" s="104">
        <v>1.4431164300354639E-2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4.2086031520456981E-4</v>
      </c>
      <c r="D373" s="98">
        <v>4.5120139927725604E-4</v>
      </c>
      <c r="E373" s="98">
        <v>6.6090727764660337E-4</v>
      </c>
      <c r="F373" s="98">
        <v>9.2391743478257551E-4</v>
      </c>
      <c r="G373" s="98">
        <v>1.9845868275360249E-3</v>
      </c>
      <c r="H373" s="98">
        <v>1.6376117165040728E-3</v>
      </c>
      <c r="I373" s="98">
        <v>2.9335003798637012E-3</v>
      </c>
      <c r="J373" s="98">
        <v>2.2905982298616553E-3</v>
      </c>
      <c r="K373" s="98">
        <v>1.1130477601367299E-3</v>
      </c>
      <c r="L373" s="98">
        <v>2.2661827788596502E-3</v>
      </c>
      <c r="M373" s="98">
        <v>8.3203408217690325E-4</v>
      </c>
      <c r="N373" s="98">
        <v>9.4095662863456916E-4</v>
      </c>
      <c r="O373" s="98">
        <v>9.2632154997440252E-4</v>
      </c>
      <c r="P373" s="98">
        <v>2.8433055324071158E-3</v>
      </c>
      <c r="Q373" s="98">
        <v>2.7287379077341862E-3</v>
      </c>
      <c r="R373" s="98">
        <v>3.4629772915325042E-3</v>
      </c>
      <c r="S373" s="98">
        <v>4.406644510928326E-3</v>
      </c>
      <c r="T373" s="98">
        <v>3.6083003703713768E-3</v>
      </c>
      <c r="U373" s="98">
        <v>3.5308932608056087E-3</v>
      </c>
      <c r="V373" s="98">
        <v>4.0590812851503096E-3</v>
      </c>
      <c r="W373" s="98">
        <v>1.6316526673483617E-2</v>
      </c>
      <c r="X373" s="98">
        <v>2.9989934228605436E-2</v>
      </c>
      <c r="Y373" s="98">
        <v>3.5417250154491883E-3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1.2982342287364721E-3</v>
      </c>
      <c r="D374" s="98">
        <v>1.1560880785076878E-3</v>
      </c>
      <c r="E374" s="98">
        <v>2.1082595251708386E-3</v>
      </c>
      <c r="F374" s="98">
        <v>2.276226528082027E-3</v>
      </c>
      <c r="G374" s="98">
        <v>6.1056911268652665E-3</v>
      </c>
      <c r="H374" s="98">
        <v>5.2116145948937348E-3</v>
      </c>
      <c r="I374" s="98">
        <v>1.0283447342822726E-2</v>
      </c>
      <c r="J374" s="98">
        <v>6.1103080607380509E-3</v>
      </c>
      <c r="K374" s="98">
        <v>3.9423026193823128E-3</v>
      </c>
      <c r="L374" s="98">
        <v>8.5176638828399192E-3</v>
      </c>
      <c r="M374" s="98">
        <v>2.4470908755402023E-3</v>
      </c>
      <c r="N374" s="98">
        <v>4.1299669958003481E-3</v>
      </c>
      <c r="O374" s="98">
        <v>4.4859011775217226E-3</v>
      </c>
      <c r="P374" s="98">
        <v>7.7539119399799902E-3</v>
      </c>
      <c r="Q374" s="98">
        <v>1.2935019133050859E-2</v>
      </c>
      <c r="R374" s="98">
        <v>1.7619204035468992E-2</v>
      </c>
      <c r="S374" s="98">
        <v>2.0583865171506725E-2</v>
      </c>
      <c r="T374" s="98">
        <v>1.8902642574642307E-2</v>
      </c>
      <c r="U374" s="98">
        <v>1.5609954408846593E-2</v>
      </c>
      <c r="V374" s="98">
        <v>1.622510290287419E-2</v>
      </c>
      <c r="W374" s="98">
        <v>4.6215954594815263E-2</v>
      </c>
      <c r="X374" s="98">
        <v>0.19243140126525032</v>
      </c>
      <c r="Y374" s="98">
        <v>1.0889439284905451E-2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10.324928774640165</v>
      </c>
      <c r="D375" s="101">
        <v>23.191733424049975</v>
      </c>
      <c r="E375" s="101">
        <v>16.032327099618019</v>
      </c>
      <c r="F375" s="101">
        <v>11.489333722774106</v>
      </c>
      <c r="G375" s="101">
        <v>42.940350155979012</v>
      </c>
      <c r="H375" s="101">
        <v>52.755677207489946</v>
      </c>
      <c r="I375" s="101">
        <v>53.94347594868993</v>
      </c>
      <c r="J375" s="101">
        <v>10.452699734709427</v>
      </c>
      <c r="K375" s="101">
        <v>5.2367080325645539</v>
      </c>
      <c r="L375" s="101">
        <v>5.4828696015094298</v>
      </c>
      <c r="M375" s="101">
        <v>4.6983614418636552</v>
      </c>
      <c r="N375" s="101">
        <v>6.6267343417595805</v>
      </c>
      <c r="O375" s="101">
        <v>7.6930300522374049</v>
      </c>
      <c r="P375" s="101">
        <v>24.000334452105104</v>
      </c>
      <c r="Q375" s="101">
        <v>14.687094581352145</v>
      </c>
      <c r="R375" s="101">
        <v>9.142645918543133</v>
      </c>
      <c r="S375" s="101">
        <v>9.8153917734490559</v>
      </c>
      <c r="T375" s="101">
        <v>10.950319646387229</v>
      </c>
      <c r="U375" s="101">
        <v>10.863408057481303</v>
      </c>
      <c r="V375" s="101">
        <v>5.8062350090696047</v>
      </c>
      <c r="W375" s="101">
        <v>0</v>
      </c>
      <c r="X375" s="101">
        <v>0</v>
      </c>
      <c r="Y375" s="101">
        <v>0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0.2082527782318524</v>
      </c>
      <c r="D376" s="104">
        <v>0.49533988800979428</v>
      </c>
      <c r="E376" s="104">
        <v>0.4102664584472675</v>
      </c>
      <c r="F376" s="104">
        <v>0.26971992696238928</v>
      </c>
      <c r="G376" s="104">
        <v>2.8160308432418204</v>
      </c>
      <c r="H376" s="104">
        <v>2.6408568617206463</v>
      </c>
      <c r="I376" s="104">
        <v>6.7789097265403111</v>
      </c>
      <c r="J376" s="104">
        <v>2.9905606219453755</v>
      </c>
      <c r="K376" s="104">
        <v>1.3338212788989625</v>
      </c>
      <c r="L376" s="104">
        <v>2.8858416437199561</v>
      </c>
      <c r="M376" s="104">
        <v>0.41794315027914303</v>
      </c>
      <c r="N376" s="104">
        <v>1.3084725239268575</v>
      </c>
      <c r="O376" s="104">
        <v>1.9939618876914391</v>
      </c>
      <c r="P376" s="104">
        <v>10.708970544766423</v>
      </c>
      <c r="Q376" s="104">
        <v>3.5470156439347496</v>
      </c>
      <c r="R376" s="104">
        <v>4.613439090712566</v>
      </c>
      <c r="S376" s="104">
        <v>4.8464603781225728</v>
      </c>
      <c r="T376" s="104">
        <v>4.0606890723232683</v>
      </c>
      <c r="U376" s="104">
        <v>5.044664345640502</v>
      </c>
      <c r="V376" s="104">
        <v>4.6315369112793006</v>
      </c>
      <c r="W376" s="104">
        <v>6.4643534530295064</v>
      </c>
      <c r="X376" s="104">
        <v>4.9036561711738083</v>
      </c>
      <c r="Y376" s="104">
        <v>8.5604916917717393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4.6728613972721683E-2</v>
      </c>
      <c r="D377" s="98">
        <v>0.12818309319057242</v>
      </c>
      <c r="E377" s="98">
        <v>8.9882446655956877E-2</v>
      </c>
      <c r="F377" s="98">
        <v>7.1966323324114553E-2</v>
      </c>
      <c r="G377" s="98">
        <v>0.63597680082199615</v>
      </c>
      <c r="H377" s="98">
        <v>0.58186386229382947</v>
      </c>
      <c r="I377" s="98">
        <v>1.389657508219162</v>
      </c>
      <c r="J377" s="98">
        <v>0.76120731853111601</v>
      </c>
      <c r="K377" s="98">
        <v>0.2729611007869272</v>
      </c>
      <c r="L377" s="98">
        <v>0.56175480381624465</v>
      </c>
      <c r="M377" s="98">
        <v>9.9487085549566423E-2</v>
      </c>
      <c r="N377" s="98">
        <v>0.22784641242628512</v>
      </c>
      <c r="O377" s="98">
        <v>0.32388164418547799</v>
      </c>
      <c r="P377" s="98">
        <v>2.8250093890364067</v>
      </c>
      <c r="Q377" s="98">
        <v>0.61057410164028825</v>
      </c>
      <c r="R377" s="98">
        <v>0.75010644128670045</v>
      </c>
      <c r="S377" s="98">
        <v>0.85242383151004775</v>
      </c>
      <c r="T377" s="98">
        <v>0.64531340678995708</v>
      </c>
      <c r="U377" s="98">
        <v>0.94128880498647716</v>
      </c>
      <c r="V377" s="98">
        <v>0.94999595262782166</v>
      </c>
      <c r="W377" s="98">
        <v>1.5700656132992239</v>
      </c>
      <c r="X377" s="98">
        <v>5.7672755569338222E-2</v>
      </c>
      <c r="Y377" s="98">
        <v>1.7838354638482159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0.16152416425913071</v>
      </c>
      <c r="D378" s="98">
        <v>0.36715679481922187</v>
      </c>
      <c r="E378" s="98">
        <v>0.32038401179131065</v>
      </c>
      <c r="F378" s="98">
        <v>0.19775360363827474</v>
      </c>
      <c r="G378" s="98">
        <v>2.1800540424198243</v>
      </c>
      <c r="H378" s="98">
        <v>2.0589929994268168</v>
      </c>
      <c r="I378" s="98">
        <v>5.3892522183211486</v>
      </c>
      <c r="J378" s="98">
        <v>2.2293533034142596</v>
      </c>
      <c r="K378" s="98">
        <v>1.0608601781120353</v>
      </c>
      <c r="L378" s="98">
        <v>2.3240868399037113</v>
      </c>
      <c r="M378" s="98">
        <v>0.3184560647295766</v>
      </c>
      <c r="N378" s="98">
        <v>1.0806261115005724</v>
      </c>
      <c r="O378" s="98">
        <v>1.6700802435059612</v>
      </c>
      <c r="P378" s="98">
        <v>7.8839611557300158</v>
      </c>
      <c r="Q378" s="98">
        <v>2.9364415422944612</v>
      </c>
      <c r="R378" s="98">
        <v>3.8633326494258653</v>
      </c>
      <c r="S378" s="98">
        <v>3.9940365466125249</v>
      </c>
      <c r="T378" s="98">
        <v>3.4153756655333112</v>
      </c>
      <c r="U378" s="98">
        <v>4.1033755406540244</v>
      </c>
      <c r="V378" s="98">
        <v>3.6815409586514787</v>
      </c>
      <c r="W378" s="98">
        <v>4.8942878397302829</v>
      </c>
      <c r="X378" s="98">
        <v>4.8459834156044703</v>
      </c>
      <c r="Y378" s="98">
        <v>6.7766562279235236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9.1701721695667651</v>
      </c>
      <c r="D379" s="122">
        <v>18.208263480720333</v>
      </c>
      <c r="E379" s="122">
        <v>14.43023205604505</v>
      </c>
      <c r="F379" s="122">
        <v>12.964538334235147</v>
      </c>
      <c r="G379" s="122">
        <v>29.458862970147827</v>
      </c>
      <c r="H379" s="122">
        <v>35.739828715376589</v>
      </c>
      <c r="I379" s="122">
        <v>35.561060220358783</v>
      </c>
      <c r="J379" s="122">
        <v>10.671775442216095</v>
      </c>
      <c r="K379" s="122">
        <v>5.0217260793861254</v>
      </c>
      <c r="L379" s="122">
        <v>5.5153436619778642</v>
      </c>
      <c r="M379" s="122">
        <v>3.1611670001805936</v>
      </c>
      <c r="N379" s="122">
        <v>4.1098222860426574</v>
      </c>
      <c r="O379" s="122">
        <v>5.275546782041709</v>
      </c>
      <c r="P379" s="122">
        <v>16.832252563635571</v>
      </c>
      <c r="Q379" s="122">
        <v>10.215634436155074</v>
      </c>
      <c r="R379" s="122">
        <v>9.9366160681158728</v>
      </c>
      <c r="S379" s="122">
        <v>12.254195921077869</v>
      </c>
      <c r="T379" s="122">
        <v>12.099660057308396</v>
      </c>
      <c r="U379" s="122">
        <v>12.977948417333774</v>
      </c>
      <c r="V379" s="122">
        <v>10.412300128425334</v>
      </c>
      <c r="W379" s="122">
        <v>10.289988432618717</v>
      </c>
      <c r="X379" s="122">
        <v>13.371429000971098</v>
      </c>
      <c r="Y379" s="122">
        <v>11.640016904321236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0.24132159741236706</v>
      </c>
      <c r="D380" s="98">
        <v>0.68545993164905505</v>
      </c>
      <c r="E380" s="98">
        <v>0.60662003593643765</v>
      </c>
      <c r="F380" s="98">
        <v>0.76731449653575068</v>
      </c>
      <c r="G380" s="98">
        <v>1.3756086471179136</v>
      </c>
      <c r="H380" s="98">
        <v>1.8236408209691202</v>
      </c>
      <c r="I380" s="98">
        <v>2.2906734443217651</v>
      </c>
      <c r="J380" s="98">
        <v>1.0231756824477523</v>
      </c>
      <c r="K380" s="98">
        <v>0.1921733930990881</v>
      </c>
      <c r="L380" s="98">
        <v>0.16171446400017264</v>
      </c>
      <c r="M380" s="98">
        <v>0.11290846728601316</v>
      </c>
      <c r="N380" s="98">
        <v>0.28229066006209269</v>
      </c>
      <c r="O380" s="98">
        <v>0.37164424285838782</v>
      </c>
      <c r="P380" s="98">
        <v>1.3913282691119389</v>
      </c>
      <c r="Q380" s="98">
        <v>0.82365345029293535</v>
      </c>
      <c r="R380" s="98">
        <v>0.75393439880354574</v>
      </c>
      <c r="S380" s="98">
        <v>0.60617210997193338</v>
      </c>
      <c r="T380" s="98">
        <v>0.55413522215344835</v>
      </c>
      <c r="U380" s="98">
        <v>0.63720440150812618</v>
      </c>
      <c r="V380" s="98">
        <v>0.69743964218386889</v>
      </c>
      <c r="W380" s="98">
        <v>0.77531572067915522</v>
      </c>
      <c r="X380" s="98">
        <v>1.5808969713464507</v>
      </c>
      <c r="Y380" s="98">
        <v>0.79273646154787536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3.1822049578096716</v>
      </c>
      <c r="D381" s="98">
        <v>7.1006858488510911</v>
      </c>
      <c r="E381" s="98">
        <v>6.985467599434326</v>
      </c>
      <c r="F381" s="98">
        <v>5.2664641733612987</v>
      </c>
      <c r="G381" s="98">
        <v>9.9175719549547772</v>
      </c>
      <c r="H381" s="98">
        <v>10.906635157834026</v>
      </c>
      <c r="I381" s="98">
        <v>10.986159701033566</v>
      </c>
      <c r="J381" s="98">
        <v>6.0644702875798737</v>
      </c>
      <c r="K381" s="98">
        <v>2.1189003549442611</v>
      </c>
      <c r="L381" s="98">
        <v>2.2487768458529556</v>
      </c>
      <c r="M381" s="98">
        <v>1.1860471148002198</v>
      </c>
      <c r="N381" s="98">
        <v>1.7753262987400242</v>
      </c>
      <c r="O381" s="98">
        <v>1.7428486336143174</v>
      </c>
      <c r="P381" s="98">
        <v>7.444865963691087</v>
      </c>
      <c r="Q381" s="98">
        <v>3.3741813666584366</v>
      </c>
      <c r="R381" s="98">
        <v>4.1218220653914273</v>
      </c>
      <c r="S381" s="98">
        <v>3.6007868570213781</v>
      </c>
      <c r="T381" s="98">
        <v>4.4491800686038152</v>
      </c>
      <c r="U381" s="98">
        <v>4.5700057242808709</v>
      </c>
      <c r="V381" s="98">
        <v>4.3552762385842749</v>
      </c>
      <c r="W381" s="98">
        <v>4.3355823228198247</v>
      </c>
      <c r="X381" s="98">
        <v>7.2567793882148486</v>
      </c>
      <c r="Y381" s="98">
        <v>5.0720275553946967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5.7466456143447253</v>
      </c>
      <c r="D382" s="33">
        <v>10.422117700220188</v>
      </c>
      <c r="E382" s="33">
        <v>6.8381444206742854</v>
      </c>
      <c r="F382" s="33">
        <v>6.9307596643380975</v>
      </c>
      <c r="G382" s="33">
        <v>18.165682368075135</v>
      </c>
      <c r="H382" s="33">
        <v>23.00955273657344</v>
      </c>
      <c r="I382" s="33">
        <v>22.284227075003454</v>
      </c>
      <c r="J382" s="33">
        <v>3.5841294721884687</v>
      </c>
      <c r="K382" s="33">
        <v>2.7106523313427755</v>
      </c>
      <c r="L382" s="33">
        <v>3.1048523521247353</v>
      </c>
      <c r="M382" s="33">
        <v>1.8622114180943605</v>
      </c>
      <c r="N382" s="33">
        <v>2.0522053272405407</v>
      </c>
      <c r="O382" s="33">
        <v>3.1610539055690037</v>
      </c>
      <c r="P382" s="33">
        <v>7.9960583308325459</v>
      </c>
      <c r="Q382" s="33">
        <v>6.0177996192037018</v>
      </c>
      <c r="R382" s="33">
        <v>5.0608596039208997</v>
      </c>
      <c r="S382" s="33">
        <v>8.0472369540845587</v>
      </c>
      <c r="T382" s="33">
        <v>7.096344766551133</v>
      </c>
      <c r="U382" s="33">
        <v>7.7707382915447774</v>
      </c>
      <c r="V382" s="33">
        <v>5.3595842476571907</v>
      </c>
      <c r="W382" s="33">
        <v>5.1790903891197368</v>
      </c>
      <c r="X382" s="33">
        <v>4.5337526414097971</v>
      </c>
      <c r="Y382" s="33">
        <v>5.7752528873786639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64.108853338986421</v>
      </c>
      <c r="D384" s="117">
        <f t="shared" si="157"/>
        <v>147.49282502061456</v>
      </c>
      <c r="E384" s="117">
        <f t="shared" si="157"/>
        <v>167.19931507012188</v>
      </c>
      <c r="F384" s="117">
        <f t="shared" si="157"/>
        <v>82.919677091925479</v>
      </c>
      <c r="G384" s="117">
        <f t="shared" si="157"/>
        <v>279.6518574143131</v>
      </c>
      <c r="H384" s="117">
        <f t="shared" si="157"/>
        <v>320.7428217043738</v>
      </c>
      <c r="I384" s="117">
        <f t="shared" si="157"/>
        <v>379.98478919523905</v>
      </c>
      <c r="J384" s="117">
        <f t="shared" si="157"/>
        <v>129.46588712037402</v>
      </c>
      <c r="K384" s="117">
        <f t="shared" si="157"/>
        <v>61.844331177538052</v>
      </c>
      <c r="L384" s="117">
        <f t="shared" si="157"/>
        <v>67.432733282343591</v>
      </c>
      <c r="M384" s="117">
        <f t="shared" si="157"/>
        <v>28.316026884926224</v>
      </c>
      <c r="N384" s="117">
        <f t="shared" si="157"/>
        <v>56.000519654844808</v>
      </c>
      <c r="O384" s="117">
        <f t="shared" si="157"/>
        <v>66.05582373444858</v>
      </c>
      <c r="P384" s="117">
        <f t="shared" si="157"/>
        <v>183.89159157606989</v>
      </c>
      <c r="Q384" s="117">
        <f t="shared" si="157"/>
        <v>121.60580387621178</v>
      </c>
      <c r="R384" s="117">
        <f t="shared" ref="R384:V384" si="158">R385+R388+R390+R403</f>
        <v>113.98236909815107</v>
      </c>
      <c r="S384" s="117">
        <f t="shared" si="158"/>
        <v>137.67711334708983</v>
      </c>
      <c r="T384" s="117">
        <f t="shared" si="158"/>
        <v>127.63644944609359</v>
      </c>
      <c r="U384" s="117">
        <f t="shared" si="158"/>
        <v>131.00520432784174</v>
      </c>
      <c r="V384" s="117">
        <f t="shared" si="158"/>
        <v>92.000349693996569</v>
      </c>
      <c r="W384" s="117">
        <f t="shared" ref="W384:Y384" si="159">W385+W388+W390+W403</f>
        <v>93.565084783871853</v>
      </c>
      <c r="X384" s="117">
        <f t="shared" si="159"/>
        <v>116.13355517945126</v>
      </c>
      <c r="Y384" s="117">
        <f t="shared" si="159"/>
        <v>89.238290542225499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43.264036117103245</v>
      </c>
      <c r="D385" s="122">
        <f t="shared" si="160"/>
        <v>101.92145908178456</v>
      </c>
      <c r="E385" s="122">
        <f t="shared" si="160"/>
        <v>117.30368149205854</v>
      </c>
      <c r="F385" s="122">
        <f t="shared" si="160"/>
        <v>53.929920132537539</v>
      </c>
      <c r="G385" s="122">
        <f t="shared" si="160"/>
        <v>207.37859928331474</v>
      </c>
      <c r="H385" s="122">
        <f t="shared" si="160"/>
        <v>230.73072989764515</v>
      </c>
      <c r="I385" s="122">
        <f t="shared" si="160"/>
        <v>286.80199260715409</v>
      </c>
      <c r="J385" s="122">
        <f t="shared" si="160"/>
        <v>100.07503725148688</v>
      </c>
      <c r="K385" s="122">
        <f t="shared" si="160"/>
        <v>48.010766141468025</v>
      </c>
      <c r="L385" s="122">
        <f t="shared" si="160"/>
        <v>52.790873091268189</v>
      </c>
      <c r="M385" s="122">
        <f t="shared" si="160"/>
        <v>19.258379220176181</v>
      </c>
      <c r="N385" s="122">
        <f t="shared" si="160"/>
        <v>41.494213876428255</v>
      </c>
      <c r="O385" s="122">
        <f t="shared" si="160"/>
        <v>49.914227585782889</v>
      </c>
      <c r="P385" s="122">
        <f t="shared" si="160"/>
        <v>138.01979238601538</v>
      </c>
      <c r="Q385" s="122">
        <f t="shared" si="160"/>
        <v>93.03271776792738</v>
      </c>
      <c r="R385" s="122">
        <f t="shared" ref="R385:V385" si="161">SUM(R386:R387)</f>
        <v>83.7075240035783</v>
      </c>
      <c r="S385" s="122">
        <f t="shared" si="161"/>
        <v>99.415914574086813</v>
      </c>
      <c r="T385" s="122">
        <f t="shared" si="161"/>
        <v>87.187006397763113</v>
      </c>
      <c r="U385" s="122">
        <f t="shared" si="161"/>
        <v>90.609036860036284</v>
      </c>
      <c r="V385" s="122">
        <f t="shared" si="161"/>
        <v>64.538659974388281</v>
      </c>
      <c r="W385" s="122">
        <f t="shared" ref="W385:Y385" si="162">SUM(W386:W387)</f>
        <v>70.267220611466982</v>
      </c>
      <c r="X385" s="122">
        <f t="shared" si="162"/>
        <v>85.267500807070348</v>
      </c>
      <c r="Y385" s="122">
        <f t="shared" si="162"/>
        <v>63.439588210935682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42.833838143443529</v>
      </c>
      <c r="D386" s="98">
        <v>100.92029136345813</v>
      </c>
      <c r="E386" s="98">
        <v>116.26386965241296</v>
      </c>
      <c r="F386" s="98">
        <v>53.423822846436096</v>
      </c>
      <c r="G386" s="98">
        <v>205.45951709802904</v>
      </c>
      <c r="H386" s="98">
        <v>228.66046823925748</v>
      </c>
      <c r="I386" s="98">
        <v>284.31519054023931</v>
      </c>
      <c r="J386" s="98">
        <v>99.246506266795521</v>
      </c>
      <c r="K386" s="98">
        <v>47.619880192205031</v>
      </c>
      <c r="L386" s="98">
        <v>52.347994595524142</v>
      </c>
      <c r="M386" s="98">
        <v>19.096526072706023</v>
      </c>
      <c r="N386" s="98">
        <v>41.169562384667287</v>
      </c>
      <c r="O386" s="98">
        <v>49.499521577060648</v>
      </c>
      <c r="P386" s="98">
        <v>136.84321035166582</v>
      </c>
      <c r="Q386" s="98">
        <v>92.318524941568171</v>
      </c>
      <c r="R386" s="98">
        <v>83.067191499423046</v>
      </c>
      <c r="S386" s="98">
        <v>98.661369159385856</v>
      </c>
      <c r="T386" s="98">
        <v>86.532017593006501</v>
      </c>
      <c r="U386" s="98">
        <v>89.924156542733286</v>
      </c>
      <c r="V386" s="98">
        <v>64.053263705754091</v>
      </c>
      <c r="W386" s="98">
        <v>69.593850445173459</v>
      </c>
      <c r="X386" s="98">
        <v>84.420753266435042</v>
      </c>
      <c r="Y386" s="98">
        <v>62.839878865383248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0.43019797365971535</v>
      </c>
      <c r="D387" s="98">
        <v>1.0011677183264331</v>
      </c>
      <c r="E387" s="98">
        <v>1.0398118396455813</v>
      </c>
      <c r="F387" s="98">
        <v>0.50609728610144045</v>
      </c>
      <c r="G387" s="98">
        <v>1.9190821852857083</v>
      </c>
      <c r="H387" s="98">
        <v>2.0702616583876607</v>
      </c>
      <c r="I387" s="98">
        <v>2.4868020669147652</v>
      </c>
      <c r="J387" s="98">
        <v>0.82853098469135955</v>
      </c>
      <c r="K387" s="98">
        <v>0.39088594926299486</v>
      </c>
      <c r="L387" s="98">
        <v>0.44287849574404542</v>
      </c>
      <c r="M387" s="98">
        <v>0.16185314747015878</v>
      </c>
      <c r="N387" s="98">
        <v>0.32465149176097058</v>
      </c>
      <c r="O387" s="98">
        <v>0.41470600872224478</v>
      </c>
      <c r="P387" s="98">
        <v>1.1765820343495643</v>
      </c>
      <c r="Q387" s="98">
        <v>0.71419282635920989</v>
      </c>
      <c r="R387" s="98">
        <v>0.64033250415525256</v>
      </c>
      <c r="S387" s="98">
        <v>0.75454541470095626</v>
      </c>
      <c r="T387" s="98">
        <v>0.65498880475661037</v>
      </c>
      <c r="U387" s="98">
        <v>0.68488031730299337</v>
      </c>
      <c r="V387" s="98">
        <v>0.4853962686341835</v>
      </c>
      <c r="W387" s="98">
        <v>0.67337016629353008</v>
      </c>
      <c r="X387" s="98">
        <v>0.84674754063530022</v>
      </c>
      <c r="Y387" s="98">
        <v>0.5997093455524336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2.0557955774163061</v>
      </c>
      <c r="D388" s="122">
        <f t="shared" si="163"/>
        <v>8.0588741695212018</v>
      </c>
      <c r="E388" s="122">
        <f t="shared" si="163"/>
        <v>20.342246939559118</v>
      </c>
      <c r="F388" s="122">
        <f t="shared" si="163"/>
        <v>3.3607420208570575</v>
      </c>
      <c r="G388" s="122">
        <f t="shared" si="163"/>
        <v>8.7887611439668376</v>
      </c>
      <c r="H388" s="122">
        <f t="shared" si="163"/>
        <v>15.030266637588243</v>
      </c>
      <c r="I388" s="122">
        <f t="shared" si="163"/>
        <v>18.076171985429664</v>
      </c>
      <c r="J388" s="122">
        <f t="shared" si="163"/>
        <v>7.5139955173413062</v>
      </c>
      <c r="K388" s="122">
        <f t="shared" si="163"/>
        <v>2.9514406343144852</v>
      </c>
      <c r="L388" s="122">
        <f t="shared" si="163"/>
        <v>1.5776660576717803</v>
      </c>
      <c r="M388" s="122">
        <f t="shared" si="163"/>
        <v>1.0425507965472907</v>
      </c>
      <c r="N388" s="122">
        <f t="shared" si="163"/>
        <v>3.6875569618652695</v>
      </c>
      <c r="O388" s="122">
        <f t="shared" si="163"/>
        <v>3.0955939656947788</v>
      </c>
      <c r="P388" s="122">
        <f t="shared" si="163"/>
        <v>2.2403627621285636</v>
      </c>
      <c r="Q388" s="122">
        <f t="shared" si="163"/>
        <v>2.5438425723070077</v>
      </c>
      <c r="R388" s="122">
        <f t="shared" si="163"/>
        <v>5.3502112520772798</v>
      </c>
      <c r="S388" s="122">
        <f t="shared" si="163"/>
        <v>8.4761836050910677</v>
      </c>
      <c r="T388" s="122">
        <f t="shared" si="163"/>
        <v>11.582106497393548</v>
      </c>
      <c r="U388" s="122">
        <f t="shared" si="163"/>
        <v>9.3011006971469499</v>
      </c>
      <c r="V388" s="122">
        <f t="shared" si="163"/>
        <v>3.9984706367113527</v>
      </c>
      <c r="W388" s="122">
        <f t="shared" si="163"/>
        <v>1.2562067849996801</v>
      </c>
      <c r="X388" s="122">
        <f t="shared" si="163"/>
        <v>4.5678199658304646</v>
      </c>
      <c r="Y388" s="122">
        <f t="shared" si="163"/>
        <v>1.8817927604777103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2.0557955774163061</v>
      </c>
      <c r="D389" s="98">
        <v>8.0588741695212018</v>
      </c>
      <c r="E389" s="98">
        <v>20.342246939559118</v>
      </c>
      <c r="F389" s="98">
        <v>3.3607420208570575</v>
      </c>
      <c r="G389" s="98">
        <v>8.7887611439668376</v>
      </c>
      <c r="H389" s="98">
        <v>15.030266637588243</v>
      </c>
      <c r="I389" s="98">
        <v>18.076171985429664</v>
      </c>
      <c r="J389" s="98">
        <v>7.5139955173413062</v>
      </c>
      <c r="K389" s="98">
        <v>2.9514406343144852</v>
      </c>
      <c r="L389" s="98">
        <v>1.5776660576717803</v>
      </c>
      <c r="M389" s="98">
        <v>1.0425507965472907</v>
      </c>
      <c r="N389" s="98">
        <v>3.6875569618652695</v>
      </c>
      <c r="O389" s="98">
        <v>3.0955939656947788</v>
      </c>
      <c r="P389" s="98">
        <v>2.2403627621285636</v>
      </c>
      <c r="Q389" s="98">
        <v>2.5438425723070077</v>
      </c>
      <c r="R389" s="98">
        <v>5.3502112520772798</v>
      </c>
      <c r="S389" s="98">
        <v>8.4761836050910677</v>
      </c>
      <c r="T389" s="98">
        <v>11.582106497393548</v>
      </c>
      <c r="U389" s="98">
        <v>9.3011006971469499</v>
      </c>
      <c r="V389" s="98">
        <v>3.9984706367113527</v>
      </c>
      <c r="W389" s="98">
        <v>1.2562067849996801</v>
      </c>
      <c r="X389" s="98">
        <v>4.5678199658304646</v>
      </c>
      <c r="Y389" s="98">
        <v>1.8817927604777103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12.210162697274757</v>
      </c>
      <c r="D390" s="122">
        <v>24.592271671491467</v>
      </c>
      <c r="E390" s="122">
        <v>19.524365662309599</v>
      </c>
      <c r="F390" s="122">
        <v>16.493599224185328</v>
      </c>
      <c r="G390" s="122">
        <v>42.315217833490053</v>
      </c>
      <c r="H390" s="122">
        <v>49.118198842993124</v>
      </c>
      <c r="I390" s="122">
        <v>49.44866634982202</v>
      </c>
      <c r="J390" s="122">
        <v>14.674880107280453</v>
      </c>
      <c r="K390" s="122">
        <v>7.3158511278090028</v>
      </c>
      <c r="L390" s="122">
        <v>9.1194173787370332</v>
      </c>
      <c r="M390" s="122">
        <v>5.7361483140547005</v>
      </c>
      <c r="N390" s="122">
        <v>7.9136489699297119</v>
      </c>
      <c r="O390" s="122">
        <v>9.2117466257508003</v>
      </c>
      <c r="P390" s="122">
        <v>31.716572150105311</v>
      </c>
      <c r="Q390" s="122">
        <v>18.533737914822851</v>
      </c>
      <c r="R390" s="122">
        <v>17.721367610856475</v>
      </c>
      <c r="S390" s="122">
        <v>20.410412557567611</v>
      </c>
      <c r="T390" s="122">
        <v>19.676055923674827</v>
      </c>
      <c r="U390" s="122">
        <v>21.08095956957952</v>
      </c>
      <c r="V390" s="122">
        <v>15.576114849870933</v>
      </c>
      <c r="W390" s="122">
        <v>14.229750780927068</v>
      </c>
      <c r="X390" s="122">
        <v>16.703907822775676</v>
      </c>
      <c r="Y390" s="122">
        <v>15.019202569053416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0.45841233037182566</v>
      </c>
      <c r="D391" s="98">
        <v>2.3132842863319065</v>
      </c>
      <c r="E391" s="98">
        <v>2.3450573498215306</v>
      </c>
      <c r="F391" s="98">
        <v>2.6089680499592034</v>
      </c>
      <c r="G391" s="98">
        <v>3.2770992564556529</v>
      </c>
      <c r="H391" s="98">
        <v>3.9076571397759281</v>
      </c>
      <c r="I391" s="98">
        <v>3.1127895661466978</v>
      </c>
      <c r="J391" s="98">
        <v>2.079855866004519</v>
      </c>
      <c r="K391" s="98">
        <v>0.45528911144696504</v>
      </c>
      <c r="L391" s="98">
        <v>0.44206984499825014</v>
      </c>
      <c r="M391" s="98">
        <v>0.50522376386833068</v>
      </c>
      <c r="N391" s="98">
        <v>0.77477461493479838</v>
      </c>
      <c r="O391" s="98">
        <v>0.79477033678465081</v>
      </c>
      <c r="P391" s="98">
        <v>2.0430739946265692</v>
      </c>
      <c r="Q391" s="98">
        <v>1.5840985041060016</v>
      </c>
      <c r="R391" s="98">
        <v>2.0596652705152443</v>
      </c>
      <c r="S391" s="98">
        <v>3.3506980407206197</v>
      </c>
      <c r="T391" s="98">
        <v>2.8794669489536688</v>
      </c>
      <c r="U391" s="98">
        <v>3.7530056143910353</v>
      </c>
      <c r="V391" s="98">
        <v>3.3789002401750481</v>
      </c>
      <c r="W391" s="98">
        <v>5.1740706534789513</v>
      </c>
      <c r="X391" s="98">
        <v>7.0330730717709216</v>
      </c>
      <c r="Y391" s="98">
        <v>2.9265750123428536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8.6591143865611493E-5</v>
      </c>
      <c r="D392" s="98">
        <v>7.6753919842518863E-4</v>
      </c>
      <c r="E392" s="98">
        <v>8.3580472161898158E-4</v>
      </c>
      <c r="F392" s="98">
        <v>4.7728736775952754E-4</v>
      </c>
      <c r="G392" s="98">
        <v>3.0333407898269936E-3</v>
      </c>
      <c r="H392" s="98">
        <v>4.306694966996749E-3</v>
      </c>
      <c r="I392" s="98">
        <v>6.7987983210605167E-3</v>
      </c>
      <c r="J392" s="98">
        <v>5.3196148252024752E-3</v>
      </c>
      <c r="K392" s="98">
        <v>1.4759156250456625E-3</v>
      </c>
      <c r="L392" s="98">
        <v>3.0742376201750975E-3</v>
      </c>
      <c r="M392" s="98">
        <v>1.1246413157304706E-3</v>
      </c>
      <c r="N392" s="98">
        <v>3.3076974093962431E-3</v>
      </c>
      <c r="O392" s="98">
        <v>3.7233480920315547E-3</v>
      </c>
      <c r="P392" s="98">
        <v>1.8353964980817927E-2</v>
      </c>
      <c r="Q392" s="98">
        <v>6.6015725733750349E-3</v>
      </c>
      <c r="R392" s="98">
        <v>7.5145533830333153E-3</v>
      </c>
      <c r="S392" s="98">
        <v>2.4318502485677115E-2</v>
      </c>
      <c r="T392" s="98">
        <v>5.6448916884104276E-3</v>
      </c>
      <c r="U392" s="98">
        <v>1.8995148837129543E-2</v>
      </c>
      <c r="V392" s="98">
        <v>1.5258740381039724E-2</v>
      </c>
      <c r="W392" s="98">
        <v>0.11534281477760164</v>
      </c>
      <c r="X392" s="98">
        <v>0.3631511263104904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1.3809758448104691E-5</v>
      </c>
      <c r="D393" s="101">
        <v>1.4324362941881707E-4</v>
      </c>
      <c r="E393" s="101">
        <v>1.3045010698119568E-4</v>
      </c>
      <c r="F393" s="101">
        <v>9.2327936455030611E-5</v>
      </c>
      <c r="G393" s="101">
        <v>4.904178066928212E-4</v>
      </c>
      <c r="H393" s="101">
        <v>6.8106646755003713E-4</v>
      </c>
      <c r="I393" s="101">
        <v>9.9401326507572545E-4</v>
      </c>
      <c r="J393" s="101">
        <v>9.8264218629086765E-4</v>
      </c>
      <c r="K393" s="101">
        <v>2.1575996695224879E-4</v>
      </c>
      <c r="L393" s="101">
        <v>4.2948558597806453E-4</v>
      </c>
      <c r="M393" s="101">
        <v>1.9558557385941834E-4</v>
      </c>
      <c r="N393" s="101">
        <v>4.1812786875541647E-4</v>
      </c>
      <c r="O393" s="101">
        <v>4.4481591216780417E-4</v>
      </c>
      <c r="P393" s="101">
        <v>3.7062389824752242E-3</v>
      </c>
      <c r="Q393" s="101">
        <v>8.6242102523879363E-4</v>
      </c>
      <c r="R393" s="101">
        <v>9.3316282058649022E-4</v>
      </c>
      <c r="S393" s="101">
        <v>3.3454009718415206E-3</v>
      </c>
      <c r="T393" s="101">
        <v>7.0646782818497666E-4</v>
      </c>
      <c r="U393" s="101">
        <v>2.7963443674216535E-3</v>
      </c>
      <c r="V393" s="101">
        <v>2.460937846808241E-3</v>
      </c>
      <c r="W393" s="101">
        <v>2.5055991995281864E-2</v>
      </c>
      <c r="X393" s="101">
        <v>3.8912822434882401E-2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7.2781385417506809E-5</v>
      </c>
      <c r="D394" s="104">
        <v>6.2429556900637161E-4</v>
      </c>
      <c r="E394" s="104">
        <v>7.0535461463778592E-4</v>
      </c>
      <c r="F394" s="104">
        <v>3.8495943130449693E-4</v>
      </c>
      <c r="G394" s="104">
        <v>2.5429229831341721E-3</v>
      </c>
      <c r="H394" s="104">
        <v>3.6256284994467119E-3</v>
      </c>
      <c r="I394" s="104">
        <v>5.8047850559847913E-3</v>
      </c>
      <c r="J394" s="104">
        <v>4.3369726389116074E-3</v>
      </c>
      <c r="K394" s="104">
        <v>1.2601556580934137E-3</v>
      </c>
      <c r="L394" s="104">
        <v>2.644752034197033E-3</v>
      </c>
      <c r="M394" s="104">
        <v>9.2905574187105236E-4</v>
      </c>
      <c r="N394" s="104">
        <v>2.8895695406408266E-3</v>
      </c>
      <c r="O394" s="104">
        <v>3.2785321798637504E-3</v>
      </c>
      <c r="P394" s="104">
        <v>1.4647725998342704E-2</v>
      </c>
      <c r="Q394" s="104">
        <v>5.7391515481362409E-3</v>
      </c>
      <c r="R394" s="104">
        <v>6.5813905624468256E-3</v>
      </c>
      <c r="S394" s="104">
        <v>2.0973101513835593E-2</v>
      </c>
      <c r="T394" s="104">
        <v>4.9384238602254507E-3</v>
      </c>
      <c r="U394" s="104">
        <v>1.6198804469707888E-2</v>
      </c>
      <c r="V394" s="104">
        <v>1.2797802534231482E-2</v>
      </c>
      <c r="W394" s="104">
        <v>9.0286822782319781E-2</v>
      </c>
      <c r="X394" s="104">
        <v>0.32423830387560798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4.7846135692958311</v>
      </c>
      <c r="D395" s="101">
        <v>6.5846354872854915</v>
      </c>
      <c r="E395" s="101">
        <v>6.2404112782132302</v>
      </c>
      <c r="F395" s="101">
        <v>6.0566969123073955</v>
      </c>
      <c r="G395" s="101">
        <v>8.0410744725730918</v>
      </c>
      <c r="H395" s="101">
        <v>7.8035700623764397</v>
      </c>
      <c r="I395" s="101">
        <v>4.1809295585010231</v>
      </c>
      <c r="J395" s="101">
        <v>2.885726894388259</v>
      </c>
      <c r="K395" s="101">
        <v>2.1134666852399584</v>
      </c>
      <c r="L395" s="101">
        <v>2.2884998595997996</v>
      </c>
      <c r="M395" s="101">
        <v>1.6707120207197768</v>
      </c>
      <c r="N395" s="101">
        <v>1.3737108577518187</v>
      </c>
      <c r="O395" s="101">
        <v>1.1777763598515847</v>
      </c>
      <c r="P395" s="101">
        <v>2.7621671223521798</v>
      </c>
      <c r="Q395" s="101">
        <v>2.9402147099179006</v>
      </c>
      <c r="R395" s="101">
        <v>4.5290199475875239</v>
      </c>
      <c r="S395" s="101">
        <v>5.1093304269807813</v>
      </c>
      <c r="T395" s="101">
        <v>4.6510588508563924</v>
      </c>
      <c r="U395" s="101">
        <v>4.2184037913507408</v>
      </c>
      <c r="V395" s="101">
        <v>3.2865350631684032</v>
      </c>
      <c r="W395" s="101">
        <v>2.7669751655614423</v>
      </c>
      <c r="X395" s="101">
        <v>4.2003220444614078</v>
      </c>
      <c r="Y395" s="101">
        <v>3.8751560417141411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1.5447783432218835E-3</v>
      </c>
      <c r="D396" s="104">
        <v>1.4212219402197318E-3</v>
      </c>
      <c r="E396" s="104">
        <v>2.497981043543057E-3</v>
      </c>
      <c r="F396" s="104">
        <v>2.8229729621388291E-3</v>
      </c>
      <c r="G396" s="104">
        <v>7.2847231825679676E-3</v>
      </c>
      <c r="H396" s="104">
        <v>6.1886570160718263E-3</v>
      </c>
      <c r="I396" s="104">
        <v>1.2041829247472146E-2</v>
      </c>
      <c r="J396" s="104">
        <v>7.4907529500482517E-3</v>
      </c>
      <c r="K396" s="104">
        <v>4.6173924487059922E-3</v>
      </c>
      <c r="L396" s="104">
        <v>9.9024370484989254E-3</v>
      </c>
      <c r="M396" s="104">
        <v>2.9632073722327579E-3</v>
      </c>
      <c r="N396" s="104">
        <v>4.7279917680193911E-3</v>
      </c>
      <c r="O396" s="104">
        <v>5.0952669224236646E-3</v>
      </c>
      <c r="P396" s="104">
        <v>9.7011664293710134E-3</v>
      </c>
      <c r="Q396" s="104">
        <v>1.4870200192888809E-2</v>
      </c>
      <c r="R396" s="104">
        <v>2.01297581492677E-2</v>
      </c>
      <c r="S396" s="104">
        <v>2.3843313278211778E-2</v>
      </c>
      <c r="T396" s="104">
        <v>2.1619124589066296E-2</v>
      </c>
      <c r="U396" s="104">
        <v>1.8307783131179339E-2</v>
      </c>
      <c r="V396" s="104">
        <v>1.9362358554056179E-2</v>
      </c>
      <c r="W396" s="104">
        <v>5.8915559784658247E-2</v>
      </c>
      <c r="X396" s="104">
        <v>0.21587494117261469</v>
      </c>
      <c r="Y396" s="104">
        <v>1.3664126340277961E-2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2.4654411448541135E-4</v>
      </c>
      <c r="D397" s="98">
        <v>2.6513386171204403E-4</v>
      </c>
      <c r="E397" s="98">
        <v>3.8972151837221846E-4</v>
      </c>
      <c r="F397" s="98">
        <v>5.4674643405680219E-4</v>
      </c>
      <c r="G397" s="98">
        <v>1.1790320557027013E-3</v>
      </c>
      <c r="H397" s="98">
        <v>9.7704242117809177E-4</v>
      </c>
      <c r="I397" s="98">
        <v>1.7583819046494199E-3</v>
      </c>
      <c r="J397" s="98">
        <v>1.3804448893102006E-3</v>
      </c>
      <c r="K397" s="98">
        <v>6.7508982932367931E-4</v>
      </c>
      <c r="L397" s="98">
        <v>1.3847731656590058E-3</v>
      </c>
      <c r="M397" s="98">
        <v>5.1611649669255552E-4</v>
      </c>
      <c r="N397" s="98">
        <v>5.98024772219043E-4</v>
      </c>
      <c r="O397" s="98">
        <v>6.0936574490194173E-4</v>
      </c>
      <c r="P397" s="98">
        <v>1.9472544893910228E-3</v>
      </c>
      <c r="Q397" s="98">
        <v>1.9351810598379504E-3</v>
      </c>
      <c r="R397" s="98">
        <v>2.5105541137987091E-3</v>
      </c>
      <c r="S397" s="98">
        <v>3.2594481067050509E-3</v>
      </c>
      <c r="T397" s="98">
        <v>2.7164820144239903E-3</v>
      </c>
      <c r="U397" s="98">
        <v>2.6978287223327459E-3</v>
      </c>
      <c r="V397" s="98">
        <v>3.1372556511819892E-3</v>
      </c>
      <c r="W397" s="98">
        <v>1.2699605189842983E-2</v>
      </c>
      <c r="X397" s="98">
        <v>2.3443539907364377E-2</v>
      </c>
      <c r="Y397" s="98">
        <v>2.7746870553725109E-3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1.2982342287364721E-3</v>
      </c>
      <c r="D398" s="98">
        <v>1.1560880785076878E-3</v>
      </c>
      <c r="E398" s="98">
        <v>2.1082595251708386E-3</v>
      </c>
      <c r="F398" s="98">
        <v>2.276226528082027E-3</v>
      </c>
      <c r="G398" s="98">
        <v>6.1056911268652665E-3</v>
      </c>
      <c r="H398" s="98">
        <v>5.2116145948937348E-3</v>
      </c>
      <c r="I398" s="98">
        <v>1.0283447342822726E-2</v>
      </c>
      <c r="J398" s="98">
        <v>6.1103080607380509E-3</v>
      </c>
      <c r="K398" s="98">
        <v>3.9423026193823128E-3</v>
      </c>
      <c r="L398" s="98">
        <v>8.5176638828399192E-3</v>
      </c>
      <c r="M398" s="98">
        <v>2.4470908755402023E-3</v>
      </c>
      <c r="N398" s="98">
        <v>4.1299669958003481E-3</v>
      </c>
      <c r="O398" s="98">
        <v>4.4859011775217226E-3</v>
      </c>
      <c r="P398" s="98">
        <v>7.7539119399799902E-3</v>
      </c>
      <c r="Q398" s="98">
        <v>1.2935019133050859E-2</v>
      </c>
      <c r="R398" s="98">
        <v>1.7619204035468992E-2</v>
      </c>
      <c r="S398" s="98">
        <v>2.0583865171506725E-2</v>
      </c>
      <c r="T398" s="98">
        <v>1.8902642574642307E-2</v>
      </c>
      <c r="U398" s="98">
        <v>1.5609954408846593E-2</v>
      </c>
      <c r="V398" s="98">
        <v>1.622510290287419E-2</v>
      </c>
      <c r="W398" s="98">
        <v>4.6215954594815263E-2</v>
      </c>
      <c r="X398" s="98">
        <v>0.19243140126525032</v>
      </c>
      <c r="Y398" s="98">
        <v>1.0889439284905451E-2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6.7733265090764005</v>
      </c>
      <c r="D399" s="101">
        <v>15.240769045671181</v>
      </c>
      <c r="E399" s="101">
        <v>10.55599886948959</v>
      </c>
      <c r="F399" s="101">
        <v>7.579404894461784</v>
      </c>
      <c r="G399" s="101">
        <v>28.386251637311688</v>
      </c>
      <c r="H399" s="101">
        <v>34.951983618877442</v>
      </c>
      <c r="I399" s="101">
        <v>35.823979803034995</v>
      </c>
      <c r="J399" s="101">
        <v>6.9602597756912052</v>
      </c>
      <c r="K399" s="101">
        <v>3.4978195412311348</v>
      </c>
      <c r="L399" s="101">
        <v>3.6752331841813088</v>
      </c>
      <c r="M399" s="101">
        <v>3.1705330629473631</v>
      </c>
      <c r="N399" s="101">
        <v>4.5210546790918471</v>
      </c>
      <c r="O399" s="101">
        <v>5.3356660089763617</v>
      </c>
      <c r="P399" s="101">
        <v>16.998473941837865</v>
      </c>
      <c r="Q399" s="101">
        <v>10.610413674972886</v>
      </c>
      <c r="R399" s="101">
        <v>6.6926115403576123</v>
      </c>
      <c r="S399" s="101">
        <v>7.2762732322094861</v>
      </c>
      <c r="T399" s="101">
        <v>8.2185622596833934</v>
      </c>
      <c r="U399" s="101">
        <v>8.2537073278556949</v>
      </c>
      <c r="V399" s="101">
        <v>4.4641146033195289</v>
      </c>
      <c r="W399" s="101">
        <v>0</v>
      </c>
      <c r="X399" s="101">
        <v>0</v>
      </c>
      <c r="Y399" s="101">
        <v>0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0.19217891904361245</v>
      </c>
      <c r="D400" s="104">
        <v>0.45139409106424322</v>
      </c>
      <c r="E400" s="104">
        <v>0.37956437902008588</v>
      </c>
      <c r="F400" s="104">
        <v>0.24522910712704546</v>
      </c>
      <c r="G400" s="104">
        <v>2.6004744031772211</v>
      </c>
      <c r="H400" s="104">
        <v>2.4444926699802507</v>
      </c>
      <c r="I400" s="104">
        <v>6.3121267945707764</v>
      </c>
      <c r="J400" s="104">
        <v>2.7362272034212203</v>
      </c>
      <c r="K400" s="104">
        <v>1.2431824818171933</v>
      </c>
      <c r="L400" s="104">
        <v>2.7006378152889998</v>
      </c>
      <c r="M400" s="104">
        <v>0.38559161783126722</v>
      </c>
      <c r="N400" s="104">
        <v>1.2360731289738314</v>
      </c>
      <c r="O400" s="104">
        <v>1.8947153051237475</v>
      </c>
      <c r="P400" s="104">
        <v>9.8848019598785051</v>
      </c>
      <c r="Q400" s="104">
        <v>3.3775392530597972</v>
      </c>
      <c r="R400" s="104">
        <v>4.4124265408637946</v>
      </c>
      <c r="S400" s="104">
        <v>4.6259490418928335</v>
      </c>
      <c r="T400" s="104">
        <v>3.8997038479038983</v>
      </c>
      <c r="U400" s="104">
        <v>4.8185399040137398</v>
      </c>
      <c r="V400" s="104">
        <v>4.4119438442728569</v>
      </c>
      <c r="W400" s="104">
        <v>6.114446587324414</v>
      </c>
      <c r="X400" s="104">
        <v>4.8914866390602416</v>
      </c>
      <c r="Y400" s="104">
        <v>8.2038073886561431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3.0654754784481729E-2</v>
      </c>
      <c r="D401" s="98">
        <v>8.4237296245021326E-2</v>
      </c>
      <c r="E401" s="98">
        <v>5.9180367228775232E-2</v>
      </c>
      <c r="F401" s="98">
        <v>4.7475503488770714E-2</v>
      </c>
      <c r="G401" s="98">
        <v>0.42042036075739686</v>
      </c>
      <c r="H401" s="98">
        <v>0.38549967055343409</v>
      </c>
      <c r="I401" s="98">
        <v>0.92287457624962754</v>
      </c>
      <c r="J401" s="98">
        <v>0.50687390000696064</v>
      </c>
      <c r="K401" s="98">
        <v>0.18232230370515803</v>
      </c>
      <c r="L401" s="98">
        <v>0.37655097538528842</v>
      </c>
      <c r="M401" s="98">
        <v>6.7135553101690629E-2</v>
      </c>
      <c r="N401" s="98">
        <v>0.15544701747325901</v>
      </c>
      <c r="O401" s="98">
        <v>0.22463506161778632</v>
      </c>
      <c r="P401" s="98">
        <v>2.0008408041484893</v>
      </c>
      <c r="Q401" s="98">
        <v>0.44109771076533583</v>
      </c>
      <c r="R401" s="98">
        <v>0.5490938914379293</v>
      </c>
      <c r="S401" s="98">
        <v>0.63191249528030891</v>
      </c>
      <c r="T401" s="98">
        <v>0.48432818237058728</v>
      </c>
      <c r="U401" s="98">
        <v>0.71516436335971523</v>
      </c>
      <c r="V401" s="98">
        <v>0.73040288562137778</v>
      </c>
      <c r="W401" s="98">
        <v>1.2201587475941316</v>
      </c>
      <c r="X401" s="98">
        <v>4.5503223455771721E-2</v>
      </c>
      <c r="Y401" s="98">
        <v>1.4271511607326195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0.16152416425913071</v>
      </c>
      <c r="D402" s="98">
        <v>0.36715679481922187</v>
      </c>
      <c r="E402" s="98">
        <v>0.32038401179131065</v>
      </c>
      <c r="F402" s="98">
        <v>0.19775360363827474</v>
      </c>
      <c r="G402" s="98">
        <v>2.1800540424198243</v>
      </c>
      <c r="H402" s="98">
        <v>2.0589929994268168</v>
      </c>
      <c r="I402" s="98">
        <v>5.3892522183211486</v>
      </c>
      <c r="J402" s="98">
        <v>2.2293533034142596</v>
      </c>
      <c r="K402" s="98">
        <v>1.0608601781120353</v>
      </c>
      <c r="L402" s="98">
        <v>2.3240868399037113</v>
      </c>
      <c r="M402" s="98">
        <v>0.3184560647295766</v>
      </c>
      <c r="N402" s="98">
        <v>1.0806261115005724</v>
      </c>
      <c r="O402" s="98">
        <v>1.6700802435059612</v>
      </c>
      <c r="P402" s="98">
        <v>7.8839611557300158</v>
      </c>
      <c r="Q402" s="98">
        <v>2.9364415422944612</v>
      </c>
      <c r="R402" s="98">
        <v>3.8633326494258653</v>
      </c>
      <c r="S402" s="98">
        <v>3.9940365466125249</v>
      </c>
      <c r="T402" s="98">
        <v>3.4153756655333112</v>
      </c>
      <c r="U402" s="98">
        <v>4.1033755406540244</v>
      </c>
      <c r="V402" s="98">
        <v>3.6815409586514787</v>
      </c>
      <c r="W402" s="98">
        <v>4.8942878397302829</v>
      </c>
      <c r="X402" s="98">
        <v>4.8459834156044703</v>
      </c>
      <c r="Y402" s="98">
        <v>6.7766562279235236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6.5788589471921144</v>
      </c>
      <c r="D403" s="122">
        <v>12.920220097817332</v>
      </c>
      <c r="E403" s="122">
        <v>10.029020976194612</v>
      </c>
      <c r="F403" s="122">
        <v>9.1354157143455481</v>
      </c>
      <c r="G403" s="122">
        <v>21.169279153541499</v>
      </c>
      <c r="H403" s="122">
        <v>25.863626326147262</v>
      </c>
      <c r="I403" s="122">
        <v>25.657958252833282</v>
      </c>
      <c r="J403" s="122">
        <v>7.2019742442653776</v>
      </c>
      <c r="K403" s="122">
        <v>3.5662732739465333</v>
      </c>
      <c r="L403" s="122">
        <v>3.9447767546665897</v>
      </c>
      <c r="M403" s="122">
        <v>2.2789485541480521</v>
      </c>
      <c r="N403" s="122">
        <v>2.9050998466215709</v>
      </c>
      <c r="O403" s="122">
        <v>3.834255557220116</v>
      </c>
      <c r="P403" s="122">
        <v>11.9148642778206</v>
      </c>
      <c r="Q403" s="122">
        <v>7.4955056211545354</v>
      </c>
      <c r="R403" s="122">
        <v>7.2032662316390077</v>
      </c>
      <c r="S403" s="122">
        <v>9.3746026103443363</v>
      </c>
      <c r="T403" s="122">
        <v>9.1912806272621008</v>
      </c>
      <c r="U403" s="122">
        <v>10.014107201078993</v>
      </c>
      <c r="V403" s="122">
        <v>7.8871042330260055</v>
      </c>
      <c r="W403" s="122">
        <v>7.8119066064781331</v>
      </c>
      <c r="X403" s="122">
        <v>9.5943265837747767</v>
      </c>
      <c r="Y403" s="122">
        <v>8.8977070017586897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0.14383399961223017</v>
      </c>
      <c r="D404" s="98">
        <v>0.40861372272190177</v>
      </c>
      <c r="E404" s="98">
        <v>0.36167053583154463</v>
      </c>
      <c r="F404" s="98">
        <v>0.45754654263613687</v>
      </c>
      <c r="G404" s="98">
        <v>0.8203935990147001</v>
      </c>
      <c r="H404" s="98">
        <v>1.0877576775769264</v>
      </c>
      <c r="I404" s="98">
        <v>1.3665373797517948</v>
      </c>
      <c r="J404" s="98">
        <v>0.61048363658615801</v>
      </c>
      <c r="K404" s="98">
        <v>0.11467864794442273</v>
      </c>
      <c r="L404" s="98">
        <v>9.6516966803009474E-2</v>
      </c>
      <c r="M404" s="98">
        <v>6.7395522332904564E-2</v>
      </c>
      <c r="N404" s="98">
        <v>0.16851122520514103</v>
      </c>
      <c r="O404" s="98">
        <v>0.22185864098353156</v>
      </c>
      <c r="P404" s="98">
        <v>0.83066305901371162</v>
      </c>
      <c r="Q404" s="98">
        <v>0.49195843379134763</v>
      </c>
      <c r="R404" s="98">
        <v>0.45082964217241306</v>
      </c>
      <c r="S404" s="98">
        <v>0.36305479272660424</v>
      </c>
      <c r="T404" s="98">
        <v>0.33247254625737588</v>
      </c>
      <c r="U404" s="98">
        <v>0.38292535738326572</v>
      </c>
      <c r="V404" s="98">
        <v>0.41959923315573061</v>
      </c>
      <c r="W404" s="98">
        <v>0.46670584767185619</v>
      </c>
      <c r="X404" s="98">
        <v>0.95222306498123055</v>
      </c>
      <c r="Y404" s="98">
        <v>0.47751937962913454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1.9815758066181151</v>
      </c>
      <c r="D405" s="98">
        <v>4.4223015262542322</v>
      </c>
      <c r="E405" s="98">
        <v>4.3511999348291557</v>
      </c>
      <c r="F405" s="98">
        <v>3.2809392306189551</v>
      </c>
      <c r="G405" s="98">
        <v>6.1794511542623427</v>
      </c>
      <c r="H405" s="98">
        <v>6.7967424811157686</v>
      </c>
      <c r="I405" s="98">
        <v>6.8473325431316834</v>
      </c>
      <c r="J405" s="98">
        <v>3.7803661686716454</v>
      </c>
      <c r="K405" s="98">
        <v>1.3210431910392162</v>
      </c>
      <c r="L405" s="98">
        <v>1.4022270410738473</v>
      </c>
      <c r="M405" s="98">
        <v>0.73964555307703694</v>
      </c>
      <c r="N405" s="98">
        <v>1.1072041147892593</v>
      </c>
      <c r="O405" s="98">
        <v>1.0869905954708365</v>
      </c>
      <c r="P405" s="98">
        <v>4.6437555330007783</v>
      </c>
      <c r="Q405" s="98">
        <v>2.1055690512587382</v>
      </c>
      <c r="R405" s="98">
        <v>2.5750479585325143</v>
      </c>
      <c r="S405" s="98">
        <v>2.2531536879252547</v>
      </c>
      <c r="T405" s="98">
        <v>2.7889273045307275</v>
      </c>
      <c r="U405" s="98">
        <v>2.8692558839249589</v>
      </c>
      <c r="V405" s="98">
        <v>2.7375429418435187</v>
      </c>
      <c r="W405" s="98">
        <v>2.7266491999580227</v>
      </c>
      <c r="X405" s="98">
        <v>4.566563790350294</v>
      </c>
      <c r="Y405" s="98">
        <v>3.1919316394838742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4.4534491409617694</v>
      </c>
      <c r="D406" s="33">
        <v>8.0893048488411967</v>
      </c>
      <c r="E406" s="33">
        <v>5.3161505055339111</v>
      </c>
      <c r="F406" s="33">
        <v>5.3969299410904554</v>
      </c>
      <c r="G406" s="33">
        <v>14.169434400264455</v>
      </c>
      <c r="H406" s="33">
        <v>17.979126167454567</v>
      </c>
      <c r="I406" s="33">
        <v>17.444088329949803</v>
      </c>
      <c r="J406" s="33">
        <v>2.8111244390075738</v>
      </c>
      <c r="K406" s="33">
        <v>2.1305514349628942</v>
      </c>
      <c r="L406" s="33">
        <v>2.4460327467897329</v>
      </c>
      <c r="M406" s="33">
        <v>1.4719074787381106</v>
      </c>
      <c r="N406" s="33">
        <v>1.6293845066271706</v>
      </c>
      <c r="O406" s="33">
        <v>2.525406320765748</v>
      </c>
      <c r="P406" s="33">
        <v>6.4404456858061101</v>
      </c>
      <c r="Q406" s="33">
        <v>4.8979781361044497</v>
      </c>
      <c r="R406" s="33">
        <v>4.1773886309340797</v>
      </c>
      <c r="S406" s="33">
        <v>6.7583941296924781</v>
      </c>
      <c r="T406" s="33">
        <v>6.0698807764739975</v>
      </c>
      <c r="U406" s="33">
        <v>6.7619259597707675</v>
      </c>
      <c r="V406" s="33">
        <v>4.7299620580267563</v>
      </c>
      <c r="W406" s="33">
        <v>4.618551558848254</v>
      </c>
      <c r="X406" s="33">
        <v>4.0755397284432524</v>
      </c>
      <c r="Y406" s="33">
        <v>5.2282559826456811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0.60206088719227724</v>
      </c>
      <c r="D408" s="119">
        <f t="shared" si="164"/>
        <v>0.61976073769989448</v>
      </c>
      <c r="E408" s="119">
        <f t="shared" si="164"/>
        <v>0.65834538056477754</v>
      </c>
      <c r="F408" s="119">
        <f t="shared" si="164"/>
        <v>0.63386617500001774</v>
      </c>
      <c r="G408" s="119">
        <f t="shared" si="164"/>
        <v>0.63838790322100214</v>
      </c>
      <c r="H408" s="119">
        <f t="shared" si="164"/>
        <v>0.65760563021974183</v>
      </c>
      <c r="I408" s="119">
        <f t="shared" si="164"/>
        <v>0.66875896005804614</v>
      </c>
      <c r="J408" s="119">
        <f t="shared" si="164"/>
        <v>0.68135625354187512</v>
      </c>
      <c r="K408" s="119">
        <f t="shared" si="164"/>
        <v>0.68739620028347659</v>
      </c>
      <c r="L408" s="119">
        <f t="shared" si="164"/>
        <v>0.68867356750011377</v>
      </c>
      <c r="M408" s="119">
        <f t="shared" si="164"/>
        <v>0.70074519156618931</v>
      </c>
      <c r="N408" s="119">
        <f t="shared" si="164"/>
        <v>0.72969130044287234</v>
      </c>
      <c r="O408" s="119">
        <f t="shared" si="164"/>
        <v>0.72948454852283717</v>
      </c>
      <c r="P408" s="119">
        <f t="shared" si="164"/>
        <v>0.7189337055936097</v>
      </c>
      <c r="Q408" s="119">
        <f t="shared" si="164"/>
        <v>0.72984808453467787</v>
      </c>
      <c r="R408" s="119">
        <f t="shared" ref="R408:V408" si="165">IF(R384=0,"",R384/R360)</f>
        <v>0.75901982505829646</v>
      </c>
      <c r="S408" s="119">
        <f t="shared" si="165"/>
        <v>0.78326058283363709</v>
      </c>
      <c r="T408" s="119">
        <f t="shared" si="165"/>
        <v>0.81536484390901032</v>
      </c>
      <c r="U408" s="119">
        <f t="shared" si="165"/>
        <v>0.81510435413505167</v>
      </c>
      <c r="V408" s="119">
        <f t="shared" si="165"/>
        <v>0.80637296787483792</v>
      </c>
      <c r="W408" s="119">
        <f t="shared" ref="W408:Y408" si="166">IF(W384=0,"",W384/W360)</f>
        <v>0.79773537208691014</v>
      </c>
      <c r="X408" s="119">
        <f t="shared" si="166"/>
        <v>0.81649644860260839</v>
      </c>
      <c r="Y408" s="119">
        <f t="shared" si="166"/>
        <v>0.81786750937639874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0.56236495458635216</v>
      </c>
      <c r="D409" s="124">
        <f t="shared" si="167"/>
        <v>0.57371668501224549</v>
      </c>
      <c r="E409" s="124">
        <f t="shared" si="167"/>
        <v>0.58496923354792563</v>
      </c>
      <c r="F409" s="124">
        <f t="shared" si="167"/>
        <v>0.59667950904848865</v>
      </c>
      <c r="G409" s="124">
        <f t="shared" si="167"/>
        <v>0.60831410388665419</v>
      </c>
      <c r="H409" s="124">
        <f t="shared" si="167"/>
        <v>0.61998308455661766</v>
      </c>
      <c r="I409" s="124">
        <f t="shared" si="167"/>
        <v>0.63170079799516432</v>
      </c>
      <c r="J409" s="124">
        <f t="shared" si="167"/>
        <v>0.64341328173090206</v>
      </c>
      <c r="K409" s="124">
        <f t="shared" si="167"/>
        <v>0.65514945741049169</v>
      </c>
      <c r="L409" s="124">
        <f t="shared" si="167"/>
        <v>0.66689110184950007</v>
      </c>
      <c r="M409" s="124">
        <f t="shared" si="167"/>
        <v>0.67762621592165106</v>
      </c>
      <c r="N409" s="124">
        <f t="shared" si="167"/>
        <v>0.68680240676097726</v>
      </c>
      <c r="O409" s="124">
        <f t="shared" si="167"/>
        <v>0.69450530318405734</v>
      </c>
      <c r="P409" s="124">
        <f t="shared" si="167"/>
        <v>0.70110316990579569</v>
      </c>
      <c r="Q409" s="124">
        <f t="shared" si="167"/>
        <v>0.70874302398045419</v>
      </c>
      <c r="R409" s="124">
        <f t="shared" ref="R409:V409" si="168">IF(R385=0,"",R385/R361)</f>
        <v>0.72044764193035471</v>
      </c>
      <c r="S409" s="124">
        <f t="shared" si="168"/>
        <v>0.73361309653612983</v>
      </c>
      <c r="T409" s="124">
        <f t="shared" si="168"/>
        <v>0.7468876726757383</v>
      </c>
      <c r="U409" s="124">
        <f t="shared" si="168"/>
        <v>0.75917024948605938</v>
      </c>
      <c r="V409" s="124">
        <f t="shared" si="168"/>
        <v>0.76945728277470249</v>
      </c>
      <c r="W409" s="124">
        <f t="shared" ref="W409:Y409" si="169">IF(W385=0,"",W385/W361)</f>
        <v>0.77808484902693364</v>
      </c>
      <c r="X409" s="124">
        <f t="shared" si="169"/>
        <v>0.78557001546237959</v>
      </c>
      <c r="Y409" s="124">
        <f t="shared" si="169"/>
        <v>0.79248671468468235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0.55990398063479885</v>
      </c>
      <c r="D410" s="111">
        <f t="shared" si="170"/>
        <v>0.57130071552798156</v>
      </c>
      <c r="E410" s="111">
        <f t="shared" si="170"/>
        <v>0.58280594599803659</v>
      </c>
      <c r="F410" s="111">
        <f t="shared" si="170"/>
        <v>0.59440841935561162</v>
      </c>
      <c r="G410" s="111">
        <f t="shared" si="170"/>
        <v>0.6060966879964238</v>
      </c>
      <c r="H410" s="111">
        <f t="shared" si="170"/>
        <v>0.6178572706653942</v>
      </c>
      <c r="I410" s="111">
        <f t="shared" si="170"/>
        <v>0.629672384085051</v>
      </c>
      <c r="J410" s="111">
        <f t="shared" si="170"/>
        <v>0.64150361405316247</v>
      </c>
      <c r="K410" s="111">
        <f t="shared" si="170"/>
        <v>0.65330016561398718</v>
      </c>
      <c r="L410" s="111">
        <f t="shared" si="170"/>
        <v>0.6650169555198695</v>
      </c>
      <c r="M410" s="111">
        <f t="shared" si="170"/>
        <v>0.67577979081708905</v>
      </c>
      <c r="N410" s="111">
        <f t="shared" si="170"/>
        <v>0.68511032991020993</v>
      </c>
      <c r="O410" s="111">
        <f t="shared" si="170"/>
        <v>0.69273230437937572</v>
      </c>
      <c r="P410" s="111">
        <f t="shared" si="170"/>
        <v>0.6993060066675657</v>
      </c>
      <c r="Q410" s="111">
        <f t="shared" si="170"/>
        <v>0.70714966254541345</v>
      </c>
      <c r="R410" s="111">
        <f t="shared" ref="R410:V410" si="171">IF(R386=0,"",R386/R362)</f>
        <v>0.71889844465496799</v>
      </c>
      <c r="S410" s="111">
        <f t="shared" si="171"/>
        <v>0.73212155857388872</v>
      </c>
      <c r="T410" s="111">
        <f t="shared" si="171"/>
        <v>0.74545945510498957</v>
      </c>
      <c r="U410" s="111">
        <f t="shared" si="171"/>
        <v>0.75778032318796451</v>
      </c>
      <c r="V410" s="111">
        <f t="shared" si="171"/>
        <v>0.76811534302315598</v>
      </c>
      <c r="W410" s="111">
        <f t="shared" ref="W410:Y410" si="172">IF(W386=0,"",W386/W362)</f>
        <v>0.77641773461299213</v>
      </c>
      <c r="X410" s="111">
        <f t="shared" si="172"/>
        <v>0.78388407560790541</v>
      </c>
      <c r="Y410" s="111">
        <f t="shared" si="172"/>
        <v>0.79092038149378807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2.3024124972365234</v>
      </c>
      <c r="D412" s="124">
        <f t="shared" si="176"/>
        <v>2.3995607234196634</v>
      </c>
      <c r="E412" s="124">
        <f t="shared" si="176"/>
        <v>2.4981653883196517</v>
      </c>
      <c r="F412" s="124">
        <f t="shared" si="176"/>
        <v>2.5975620023931123</v>
      </c>
      <c r="G412" s="124">
        <f t="shared" si="176"/>
        <v>2.6983264024937252</v>
      </c>
      <c r="H412" s="124">
        <f t="shared" si="176"/>
        <v>2.800368089171926</v>
      </c>
      <c r="I412" s="124">
        <f t="shared" si="176"/>
        <v>2.9038077687773862</v>
      </c>
      <c r="J412" s="124">
        <f t="shared" si="176"/>
        <v>3.0091864380942828</v>
      </c>
      <c r="K412" s="124">
        <f t="shared" si="176"/>
        <v>3.1169326116838958</v>
      </c>
      <c r="L412" s="124">
        <f t="shared" si="176"/>
        <v>3.2271031151889891</v>
      </c>
      <c r="M412" s="124">
        <f t="shared" si="176"/>
        <v>3.3533503915550162</v>
      </c>
      <c r="N412" s="124">
        <f t="shared" si="176"/>
        <v>3.4997272243072679</v>
      </c>
      <c r="O412" s="124">
        <f t="shared" si="176"/>
        <v>3.6659724916537266</v>
      </c>
      <c r="P412" s="124">
        <f t="shared" si="176"/>
        <v>3.8359072036490263</v>
      </c>
      <c r="Q412" s="124">
        <f t="shared" si="176"/>
        <v>3.9663294896328223</v>
      </c>
      <c r="R412" s="124">
        <f t="shared" ref="R412:V412" si="177">IF(R388=0,"",R388/R364)</f>
        <v>3.9945891452266613</v>
      </c>
      <c r="S412" s="124">
        <f t="shared" si="177"/>
        <v>3.9977291069593108</v>
      </c>
      <c r="T412" s="124">
        <f t="shared" si="177"/>
        <v>4.0012179533289203</v>
      </c>
      <c r="U412" s="124">
        <f t="shared" si="177"/>
        <v>4.0050944492951537</v>
      </c>
      <c r="V412" s="124">
        <f t="shared" si="177"/>
        <v>4.0161716779455272</v>
      </c>
      <c r="W412" s="124">
        <f t="shared" ref="W412:Y412" si="178">IF(W388=0,"",W388/W364)</f>
        <v>4.0525292903981009</v>
      </c>
      <c r="X412" s="124">
        <f t="shared" si="178"/>
        <v>4.0965738044797622</v>
      </c>
      <c r="Y412" s="124">
        <f t="shared" si="178"/>
        <v>4.1462198010357101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2.3024124972365234</v>
      </c>
      <c r="D413" s="111">
        <f t="shared" si="179"/>
        <v>2.3995607234196634</v>
      </c>
      <c r="E413" s="111">
        <f t="shared" si="179"/>
        <v>2.4981653883196517</v>
      </c>
      <c r="F413" s="111">
        <f t="shared" si="179"/>
        <v>2.5975620023931123</v>
      </c>
      <c r="G413" s="111">
        <f t="shared" si="179"/>
        <v>2.6983264024937252</v>
      </c>
      <c r="H413" s="111">
        <f t="shared" si="179"/>
        <v>2.800368089171926</v>
      </c>
      <c r="I413" s="111">
        <f t="shared" si="179"/>
        <v>2.9038077687773862</v>
      </c>
      <c r="J413" s="111">
        <f t="shared" si="179"/>
        <v>3.0091864380942828</v>
      </c>
      <c r="K413" s="111">
        <f t="shared" si="179"/>
        <v>3.1169326116838958</v>
      </c>
      <c r="L413" s="111">
        <f t="shared" si="179"/>
        <v>3.2271031151889891</v>
      </c>
      <c r="M413" s="111">
        <f t="shared" si="179"/>
        <v>3.3533503915550162</v>
      </c>
      <c r="N413" s="111">
        <f t="shared" si="179"/>
        <v>3.4997272243072679</v>
      </c>
      <c r="O413" s="111">
        <f t="shared" si="179"/>
        <v>3.6659724916537266</v>
      </c>
      <c r="P413" s="111">
        <f t="shared" si="179"/>
        <v>3.8359072036490263</v>
      </c>
      <c r="Q413" s="111">
        <f t="shared" si="179"/>
        <v>3.9663294896328223</v>
      </c>
      <c r="R413" s="111">
        <f t="shared" ref="R413:V413" si="180">IF(R389=0,"",R389/R365)</f>
        <v>3.9945891452266613</v>
      </c>
      <c r="S413" s="111">
        <f t="shared" si="180"/>
        <v>3.9977291069593108</v>
      </c>
      <c r="T413" s="111">
        <f t="shared" si="180"/>
        <v>4.0012179533289203</v>
      </c>
      <c r="U413" s="111">
        <f t="shared" si="180"/>
        <v>4.0050944492951537</v>
      </c>
      <c r="V413" s="111">
        <f t="shared" si="180"/>
        <v>4.0161716779455272</v>
      </c>
      <c r="W413" s="111">
        <f t="shared" ref="W413:Y413" si="181">IF(W389=0,"",W389/W365)</f>
        <v>4.0525292903981009</v>
      </c>
      <c r="X413" s="111">
        <f t="shared" si="181"/>
        <v>4.0965738044797622</v>
      </c>
      <c r="Y413" s="111">
        <f t="shared" si="181"/>
        <v>4.1462198010357101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0.6265808629653582</v>
      </c>
      <c r="D414" s="124">
        <f t="shared" si="182"/>
        <v>0.63438473500861803</v>
      </c>
      <c r="E414" s="124">
        <f t="shared" si="182"/>
        <v>0.63254780899164176</v>
      </c>
      <c r="F414" s="124">
        <f t="shared" si="182"/>
        <v>0.63015187035561959</v>
      </c>
      <c r="G414" s="124">
        <f t="shared" si="182"/>
        <v>0.65669769408032186</v>
      </c>
      <c r="H414" s="124">
        <f t="shared" si="182"/>
        <v>0.65948299618702011</v>
      </c>
      <c r="I414" s="124">
        <f t="shared" si="182"/>
        <v>0.68306499187284264</v>
      </c>
      <c r="J414" s="124">
        <f t="shared" si="182"/>
        <v>0.68878316177667065</v>
      </c>
      <c r="K414" s="124">
        <f t="shared" si="182"/>
        <v>0.68256438126562957</v>
      </c>
      <c r="L414" s="124">
        <f t="shared" si="182"/>
        <v>0.71508313971351123</v>
      </c>
      <c r="M414" s="124">
        <f t="shared" si="182"/>
        <v>0.67357092804322405</v>
      </c>
      <c r="N414" s="124">
        <f t="shared" si="182"/>
        <v>0.7087603862153824</v>
      </c>
      <c r="O414" s="124">
        <f t="shared" si="182"/>
        <v>0.73334813742012561</v>
      </c>
      <c r="P414" s="124">
        <f t="shared" si="182"/>
        <v>0.76413314373464514</v>
      </c>
      <c r="Q414" s="124">
        <f t="shared" si="182"/>
        <v>0.7565844926484756</v>
      </c>
      <c r="R414" s="124">
        <f t="shared" ref="R414:V414" si="183">IF(R390=0,"",R390/R366)</f>
        <v>0.78046095660684378</v>
      </c>
      <c r="S414" s="124">
        <f t="shared" si="183"/>
        <v>0.78852058509602796</v>
      </c>
      <c r="T414" s="124">
        <f t="shared" si="183"/>
        <v>0.7930376470607865</v>
      </c>
      <c r="U414" s="124">
        <f t="shared" si="183"/>
        <v>0.80865965873240853</v>
      </c>
      <c r="V414" s="124">
        <f t="shared" si="183"/>
        <v>0.82815959063989131</v>
      </c>
      <c r="W414" s="124">
        <f t="shared" ref="W414:Y414" si="184">IF(W390=0,"",W390/W366)</f>
        <v>0.86870119271144752</v>
      </c>
      <c r="X414" s="124">
        <f t="shared" si="184"/>
        <v>0.86975366030102941</v>
      </c>
      <c r="Y414" s="124">
        <f t="shared" si="184"/>
        <v>0.88526514645198162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0.58437170388511672</v>
      </c>
      <c r="D415" s="111">
        <f t="shared" si="185"/>
        <v>0.59769304741757612</v>
      </c>
      <c r="E415" s="111">
        <f t="shared" si="185"/>
        <v>0.61114120857497933</v>
      </c>
      <c r="F415" s="111">
        <f t="shared" si="185"/>
        <v>0.62470303438483621</v>
      </c>
      <c r="G415" s="111">
        <f t="shared" si="185"/>
        <v>0.63836514404372358</v>
      </c>
      <c r="H415" s="111">
        <f t="shared" si="185"/>
        <v>0.65211177966731404</v>
      </c>
      <c r="I415" s="111">
        <f t="shared" si="185"/>
        <v>0.66592215485050521</v>
      </c>
      <c r="J415" s="111">
        <f t="shared" si="185"/>
        <v>0.67975136824310745</v>
      </c>
      <c r="K415" s="111">
        <f t="shared" si="185"/>
        <v>0.69354004695793092</v>
      </c>
      <c r="L415" s="111">
        <f t="shared" si="185"/>
        <v>0.70723549437307409</v>
      </c>
      <c r="M415" s="111">
        <f t="shared" si="185"/>
        <v>0.71981588934771779</v>
      </c>
      <c r="N415" s="111">
        <f t="shared" si="185"/>
        <v>0.73072211097763873</v>
      </c>
      <c r="O415" s="111">
        <f t="shared" si="185"/>
        <v>0.73963123637636374</v>
      </c>
      <c r="P415" s="111">
        <f t="shared" si="185"/>
        <v>0.74731506400610659</v>
      </c>
      <c r="Q415" s="111">
        <f t="shared" si="185"/>
        <v>0.75648330697030031</v>
      </c>
      <c r="R415" s="111">
        <f t="shared" ref="R415:V415" si="186">IF(R391=0,"",R391/R367)</f>
        <v>0.77021614923049975</v>
      </c>
      <c r="S415" s="111">
        <f t="shared" si="186"/>
        <v>0.78567229914832903</v>
      </c>
      <c r="T415" s="111">
        <f t="shared" si="186"/>
        <v>0.80126261544124155</v>
      </c>
      <c r="U415" s="111">
        <f t="shared" si="186"/>
        <v>0.81566415394237857</v>
      </c>
      <c r="V415" s="111">
        <f t="shared" si="186"/>
        <v>0.82774448668063683</v>
      </c>
      <c r="W415" s="111">
        <f t="shared" ref="W415:Y415" si="187">IF(W391=0,"",W391/W367)</f>
        <v>0.83744893374778473</v>
      </c>
      <c r="X415" s="111">
        <f t="shared" si="187"/>
        <v>0.8437319104674641</v>
      </c>
      <c r="Y415" s="111">
        <f t="shared" si="187"/>
        <v>0.84965300971857805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0.89812548509402568</v>
      </c>
      <c r="D416" s="111">
        <f t="shared" si="188"/>
        <v>0.88840035580871912</v>
      </c>
      <c r="E416" s="111">
        <f t="shared" si="188"/>
        <v>0.90966208434593898</v>
      </c>
      <c r="F416" s="111">
        <f t="shared" si="188"/>
        <v>0.89588637707190766</v>
      </c>
      <c r="G416" s="111">
        <f t="shared" si="188"/>
        <v>0.9160952099204831</v>
      </c>
      <c r="H416" s="111">
        <f t="shared" si="188"/>
        <v>0.92219858178329983</v>
      </c>
      <c r="I416" s="111">
        <f t="shared" si="188"/>
        <v>0.9316648804821609</v>
      </c>
      <c r="J416" s="111">
        <f t="shared" si="188"/>
        <v>0.91994062288566381</v>
      </c>
      <c r="K416" s="111">
        <f t="shared" si="188"/>
        <v>0.93932268767262461</v>
      </c>
      <c r="L416" s="111">
        <f t="shared" si="188"/>
        <v>0.94533001186354793</v>
      </c>
      <c r="M416" s="111">
        <f t="shared" si="188"/>
        <v>0.93659866638355127</v>
      </c>
      <c r="N416" s="111">
        <f t="shared" si="188"/>
        <v>0.95548996683255105</v>
      </c>
      <c r="O416" s="111">
        <f t="shared" si="188"/>
        <v>0.95964200690017665</v>
      </c>
      <c r="P416" s="111">
        <f t="shared" si="188"/>
        <v>0.93608615320363353</v>
      </c>
      <c r="Q416" s="111">
        <f t="shared" si="188"/>
        <v>0.95964370028333978</v>
      </c>
      <c r="R416" s="111">
        <f t="shared" ref="R416:V416" si="189">IF(R392=0,"",R392/R368)</f>
        <v>0.96427580860280027</v>
      </c>
      <c r="S416" s="111">
        <f t="shared" si="189"/>
        <v>0.96382998828554178</v>
      </c>
      <c r="T416" s="111">
        <f t="shared" si="189"/>
        <v>0.96989314737388388</v>
      </c>
      <c r="U416" s="111">
        <f t="shared" si="189"/>
        <v>0.96780171359656164</v>
      </c>
      <c r="V416" s="111">
        <f t="shared" si="189"/>
        <v>0.96752703785516014</v>
      </c>
      <c r="W416" s="111">
        <f t="shared" ref="W416:Y416" si="190">IF(W392=0,"",W392/W368)</f>
        <v>0.9595409162692573</v>
      </c>
      <c r="X416" s="111">
        <f t="shared" si="190"/>
        <v>0.98054027926620257</v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>
        <f t="shared" ref="C417:Q417" si="191">IF(C393=0,"",C393/C369)</f>
        <v>0.58437170388511672</v>
      </c>
      <c r="D417" s="112">
        <f t="shared" si="191"/>
        <v>0.59769304741757612</v>
      </c>
      <c r="E417" s="112">
        <f t="shared" si="191"/>
        <v>0.61114120857497933</v>
      </c>
      <c r="F417" s="112">
        <f t="shared" si="191"/>
        <v>0.62470303438483621</v>
      </c>
      <c r="G417" s="112">
        <f t="shared" si="191"/>
        <v>0.63836514404372358</v>
      </c>
      <c r="H417" s="112">
        <f t="shared" si="191"/>
        <v>0.65211177966731404</v>
      </c>
      <c r="I417" s="112">
        <f t="shared" si="191"/>
        <v>0.66592215485050521</v>
      </c>
      <c r="J417" s="112">
        <f t="shared" si="191"/>
        <v>0.67975136824310767</v>
      </c>
      <c r="K417" s="112">
        <f t="shared" si="191"/>
        <v>0.69354004695793092</v>
      </c>
      <c r="L417" s="112">
        <f t="shared" si="191"/>
        <v>0.70723549437307409</v>
      </c>
      <c r="M417" s="112">
        <f t="shared" si="191"/>
        <v>0.71981588934771779</v>
      </c>
      <c r="N417" s="112">
        <f t="shared" si="191"/>
        <v>0.73072211097763873</v>
      </c>
      <c r="O417" s="112">
        <f t="shared" si="191"/>
        <v>0.73963123637636374</v>
      </c>
      <c r="P417" s="112">
        <f t="shared" si="191"/>
        <v>0.74731506400610659</v>
      </c>
      <c r="Q417" s="112">
        <f t="shared" si="191"/>
        <v>0.75648330697030031</v>
      </c>
      <c r="R417" s="112">
        <f t="shared" ref="R417:V417" si="192">IF(R393=0,"",R393/R369)</f>
        <v>0.77021614923049975</v>
      </c>
      <c r="S417" s="112">
        <f t="shared" si="192"/>
        <v>0.78567229914832903</v>
      </c>
      <c r="T417" s="112">
        <f t="shared" si="192"/>
        <v>0.80126261544124155</v>
      </c>
      <c r="U417" s="112">
        <f t="shared" si="192"/>
        <v>0.81566415394237857</v>
      </c>
      <c r="V417" s="112">
        <f t="shared" si="192"/>
        <v>0.82774448668063672</v>
      </c>
      <c r="W417" s="112">
        <f t="shared" ref="W417:Y417" si="193">IF(W393=0,"",W393/W369)</f>
        <v>0.83744893374778473</v>
      </c>
      <c r="X417" s="112">
        <f t="shared" si="193"/>
        <v>0.84373191046746421</v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0.58580984136166969</v>
      </c>
      <c r="D419" s="112">
        <f t="shared" si="197"/>
        <v>0.58761755202164945</v>
      </c>
      <c r="E419" s="112">
        <f t="shared" si="197"/>
        <v>0.58967654246441537</v>
      </c>
      <c r="F419" s="112">
        <f t="shared" si="197"/>
        <v>0.59176979833210686</v>
      </c>
      <c r="G419" s="112">
        <f t="shared" si="197"/>
        <v>0.59409446809970778</v>
      </c>
      <c r="H419" s="112">
        <f t="shared" si="197"/>
        <v>0.59662642330372084</v>
      </c>
      <c r="I419" s="112">
        <f t="shared" si="197"/>
        <v>0.59941424133414267</v>
      </c>
      <c r="J419" s="112">
        <f t="shared" si="197"/>
        <v>0.60265692661151449</v>
      </c>
      <c r="K419" s="112">
        <f t="shared" si="197"/>
        <v>0.60652368523768418</v>
      </c>
      <c r="L419" s="112">
        <f t="shared" si="197"/>
        <v>0.61105978678199457</v>
      </c>
      <c r="M419" s="112">
        <f t="shared" si="197"/>
        <v>0.62030691740680544</v>
      </c>
      <c r="N419" s="112">
        <f t="shared" si="197"/>
        <v>0.63554977351808684</v>
      </c>
      <c r="O419" s="112">
        <f t="shared" si="197"/>
        <v>0.65783392917802741</v>
      </c>
      <c r="P419" s="112">
        <f t="shared" si="197"/>
        <v>0.6848558718705462</v>
      </c>
      <c r="Q419" s="112">
        <f t="shared" si="197"/>
        <v>0.70918539092852362</v>
      </c>
      <c r="R419" s="112">
        <f t="shared" ref="R419:V419" si="198">IF(R395=0,"",R395/R371)</f>
        <v>0.72496984601585113</v>
      </c>
      <c r="S419" s="112">
        <f t="shared" si="198"/>
        <v>0.73966667804079322</v>
      </c>
      <c r="T419" s="112">
        <f t="shared" si="198"/>
        <v>0.75284253958724667</v>
      </c>
      <c r="U419" s="112">
        <f t="shared" si="198"/>
        <v>0.76406408323915442</v>
      </c>
      <c r="V419" s="112">
        <f t="shared" si="198"/>
        <v>0.77289796158044055</v>
      </c>
      <c r="W419" s="112">
        <f t="shared" ref="W419:Y419" si="199">IF(W395=0,"",W395/W371)</f>
        <v>0.77832773138424249</v>
      </c>
      <c r="X419" s="112">
        <f t="shared" si="199"/>
        <v>0.78171361526372118</v>
      </c>
      <c r="Y419" s="112">
        <f t="shared" si="199"/>
        <v>0.78342814398892691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0.8985999918773887</v>
      </c>
      <c r="D420" s="113">
        <f t="shared" si="200"/>
        <v>0.88423520458701843</v>
      </c>
      <c r="E420" s="113">
        <f t="shared" si="200"/>
        <v>0.90206954705708897</v>
      </c>
      <c r="F420" s="113">
        <f t="shared" si="200"/>
        <v>0.88213936463403675</v>
      </c>
      <c r="G420" s="113">
        <f t="shared" si="200"/>
        <v>0.90042928359524621</v>
      </c>
      <c r="H420" s="113">
        <f t="shared" si="200"/>
        <v>0.90355563310461406</v>
      </c>
      <c r="I420" s="113">
        <f t="shared" si="200"/>
        <v>0.91109002623977753</v>
      </c>
      <c r="J420" s="113">
        <f t="shared" si="200"/>
        <v>0.89166010081913638</v>
      </c>
      <c r="K420" s="113">
        <f t="shared" si="200"/>
        <v>0.91336744282110127</v>
      </c>
      <c r="L420" s="113">
        <f t="shared" si="200"/>
        <v>0.91826575053861792</v>
      </c>
      <c r="M420" s="113">
        <f t="shared" si="200"/>
        <v>0.903657960718799</v>
      </c>
      <c r="N420" s="113">
        <f t="shared" si="200"/>
        <v>0.93237290051795219</v>
      </c>
      <c r="O420" s="113">
        <f t="shared" si="200"/>
        <v>0.94143703594048223</v>
      </c>
      <c r="P420" s="113">
        <f t="shared" si="200"/>
        <v>0.91544468674433555</v>
      </c>
      <c r="Q420" s="113">
        <f t="shared" si="200"/>
        <v>0.94933802625832453</v>
      </c>
      <c r="R420" s="113">
        <f t="shared" ref="R420:V420" si="201">IF(R396=0,"",R396/R372)</f>
        <v>0.95482330964898976</v>
      </c>
      <c r="S420" s="113">
        <f t="shared" si="201"/>
        <v>0.95409471760275477</v>
      </c>
      <c r="T420" s="113">
        <f t="shared" si="201"/>
        <v>0.96038289652611231</v>
      </c>
      <c r="U420" s="113">
        <f t="shared" si="201"/>
        <v>0.95647713451093996</v>
      </c>
      <c r="V420" s="113">
        <f t="shared" si="201"/>
        <v>0.95455446344681916</v>
      </c>
      <c r="W420" s="113">
        <f t="shared" ref="W420:Y420" si="202">IF(W396=0,"",W396/W372)</f>
        <v>0.94215931608211667</v>
      </c>
      <c r="X420" s="113">
        <f t="shared" si="202"/>
        <v>0.97056759727341035</v>
      </c>
      <c r="Y420" s="113">
        <f t="shared" si="202"/>
        <v>0.94684850479750771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0.58580984136166969</v>
      </c>
      <c r="D421" s="111">
        <f t="shared" si="203"/>
        <v>0.58761755202164945</v>
      </c>
      <c r="E421" s="111">
        <f t="shared" si="203"/>
        <v>0.58967654246441537</v>
      </c>
      <c r="F421" s="111">
        <f t="shared" si="203"/>
        <v>0.59176979833210686</v>
      </c>
      <c r="G421" s="111">
        <f t="shared" si="203"/>
        <v>0.59409446809970778</v>
      </c>
      <c r="H421" s="111">
        <f t="shared" si="203"/>
        <v>0.59662642330372084</v>
      </c>
      <c r="I421" s="111">
        <f t="shared" si="203"/>
        <v>0.59941424133414267</v>
      </c>
      <c r="J421" s="111">
        <f t="shared" si="203"/>
        <v>0.60265692661151449</v>
      </c>
      <c r="K421" s="111">
        <f t="shared" si="203"/>
        <v>0.60652368523768418</v>
      </c>
      <c r="L421" s="111">
        <f t="shared" si="203"/>
        <v>0.61105978678199457</v>
      </c>
      <c r="M421" s="111">
        <f t="shared" si="203"/>
        <v>0.62030691740680544</v>
      </c>
      <c r="N421" s="111">
        <f t="shared" si="203"/>
        <v>0.63554977351808684</v>
      </c>
      <c r="O421" s="111">
        <f t="shared" si="203"/>
        <v>0.65783392917802741</v>
      </c>
      <c r="P421" s="111">
        <f t="shared" si="203"/>
        <v>0.6848558718705462</v>
      </c>
      <c r="Q421" s="111">
        <f t="shared" si="203"/>
        <v>0.70918539092852362</v>
      </c>
      <c r="R421" s="111">
        <f t="shared" ref="R421:V421" si="204">IF(R397=0,"",R397/R373)</f>
        <v>0.72496984601585124</v>
      </c>
      <c r="S421" s="111">
        <f t="shared" si="204"/>
        <v>0.73966667804079322</v>
      </c>
      <c r="T421" s="111">
        <f t="shared" si="204"/>
        <v>0.75284253958724678</v>
      </c>
      <c r="U421" s="111">
        <f t="shared" si="204"/>
        <v>0.76406408323915442</v>
      </c>
      <c r="V421" s="111">
        <f t="shared" si="204"/>
        <v>0.77289796158044055</v>
      </c>
      <c r="W421" s="111">
        <f t="shared" ref="W421:Y421" si="205">IF(W397=0,"",W397/W373)</f>
        <v>0.77832773138424238</v>
      </c>
      <c r="X421" s="111">
        <f t="shared" si="205"/>
        <v>0.7817136152637213</v>
      </c>
      <c r="Y421" s="111">
        <f t="shared" si="205"/>
        <v>0.78342814398892691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0.65601677812178982</v>
      </c>
      <c r="D423" s="112">
        <f t="shared" si="209"/>
        <v>0.65716385950980305</v>
      </c>
      <c r="E423" s="112">
        <f t="shared" si="209"/>
        <v>0.65841962953345023</v>
      </c>
      <c r="F423" s="112">
        <f t="shared" si="209"/>
        <v>0.65969055102280838</v>
      </c>
      <c r="G423" s="112">
        <f t="shared" si="209"/>
        <v>0.66106241644979202</v>
      </c>
      <c r="H423" s="112">
        <f t="shared" si="209"/>
        <v>0.66252554168549582</v>
      </c>
      <c r="I423" s="112">
        <f t="shared" si="209"/>
        <v>0.66410217682505523</v>
      </c>
      <c r="J423" s="112">
        <f t="shared" si="209"/>
        <v>0.66588153800867722</v>
      </c>
      <c r="K423" s="112">
        <f t="shared" si="209"/>
        <v>0.66794244007492631</v>
      </c>
      <c r="L423" s="112">
        <f t="shared" si="209"/>
        <v>0.67031198100526046</v>
      </c>
      <c r="M423" s="112">
        <f t="shared" si="209"/>
        <v>0.674816763711933</v>
      </c>
      <c r="N423" s="112">
        <f t="shared" si="209"/>
        <v>0.68224474468541663</v>
      </c>
      <c r="O423" s="112">
        <f t="shared" si="209"/>
        <v>0.6935714500978144</v>
      </c>
      <c r="P423" s="112">
        <f t="shared" si="209"/>
        <v>0.70825987761795151</v>
      </c>
      <c r="Q423" s="112">
        <f t="shared" si="209"/>
        <v>0.72243108507278742</v>
      </c>
      <c r="R423" s="112">
        <f t="shared" ref="R423:V423" si="210">IF(R399=0,"",R399/R375)</f>
        <v>0.73202129886531464</v>
      </c>
      <c r="S423" s="112">
        <f t="shared" si="210"/>
        <v>0.74131256297808046</v>
      </c>
      <c r="T423" s="112">
        <f t="shared" si="210"/>
        <v>0.75053172191141404</v>
      </c>
      <c r="U423" s="112">
        <f t="shared" si="210"/>
        <v>0.75977145332137408</v>
      </c>
      <c r="V423" s="112">
        <f t="shared" si="210"/>
        <v>0.76884841835481643</v>
      </c>
      <c r="W423" s="112" t="str">
        <f t="shared" ref="W423:Y423" si="211">IF(W399=0,"",W399/W375)</f>
        <v/>
      </c>
      <c r="X423" s="112" t="str">
        <f t="shared" si="211"/>
        <v/>
      </c>
      <c r="Y423" s="112" t="str">
        <f t="shared" si="211"/>
        <v/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0.92281563144216705</v>
      </c>
      <c r="D424" s="113">
        <f t="shared" si="212"/>
        <v>0.91128153009821389</v>
      </c>
      <c r="E424" s="113">
        <f t="shared" si="212"/>
        <v>0.92516551427728322</v>
      </c>
      <c r="F424" s="113">
        <f t="shared" si="212"/>
        <v>0.90919907138059208</v>
      </c>
      <c r="G424" s="113">
        <f t="shared" si="212"/>
        <v>0.92345380712646941</v>
      </c>
      <c r="H424" s="113">
        <f t="shared" si="212"/>
        <v>0.92564375805947519</v>
      </c>
      <c r="I424" s="113">
        <f t="shared" si="212"/>
        <v>0.93114188699961309</v>
      </c>
      <c r="J424" s="113">
        <f t="shared" si="212"/>
        <v>0.91495460193724143</v>
      </c>
      <c r="K424" s="113">
        <f t="shared" si="212"/>
        <v>0.93204577066232641</v>
      </c>
      <c r="L424" s="113">
        <f t="shared" si="212"/>
        <v>0.93582328786682079</v>
      </c>
      <c r="M424" s="113">
        <f t="shared" si="212"/>
        <v>0.92259346175127332</v>
      </c>
      <c r="N424" s="113">
        <f t="shared" si="212"/>
        <v>0.94466876940163158</v>
      </c>
      <c r="O424" s="113">
        <f t="shared" si="212"/>
        <v>0.95022643954213348</v>
      </c>
      <c r="P424" s="113">
        <f t="shared" si="212"/>
        <v>0.92303941994772809</v>
      </c>
      <c r="Q424" s="113">
        <f t="shared" si="212"/>
        <v>0.95222000467780565</v>
      </c>
      <c r="R424" s="113">
        <f t="shared" ref="R424:V424" si="213">IF(R400=0,"",R400/R376)</f>
        <v>0.95642891433129895</v>
      </c>
      <c r="S424" s="113">
        <f t="shared" si="213"/>
        <v>0.95450053873850893</v>
      </c>
      <c r="T424" s="113">
        <f t="shared" si="213"/>
        <v>0.96035519549708726</v>
      </c>
      <c r="U424" s="113">
        <f t="shared" si="213"/>
        <v>0.95517552286265106</v>
      </c>
      <c r="V424" s="113">
        <f t="shared" si="213"/>
        <v>0.95258743021745917</v>
      </c>
      <c r="W424" s="113">
        <f t="shared" ref="W424:Y424" si="214">IF(W400=0,"",W400/W376)</f>
        <v>0.94587132831650644</v>
      </c>
      <c r="X424" s="113">
        <f t="shared" si="214"/>
        <v>0.99751827377598268</v>
      </c>
      <c r="Y424" s="113">
        <f t="shared" si="214"/>
        <v>0.95833366634086714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0.65601677812178982</v>
      </c>
      <c r="D425" s="111">
        <f t="shared" si="215"/>
        <v>0.65716385950980305</v>
      </c>
      <c r="E425" s="111">
        <f t="shared" si="215"/>
        <v>0.65841962953345023</v>
      </c>
      <c r="F425" s="111">
        <f t="shared" si="215"/>
        <v>0.65969055102280838</v>
      </c>
      <c r="G425" s="111">
        <f t="shared" si="215"/>
        <v>0.66106241644979202</v>
      </c>
      <c r="H425" s="111">
        <f t="shared" si="215"/>
        <v>0.66252554168549582</v>
      </c>
      <c r="I425" s="111">
        <f t="shared" si="215"/>
        <v>0.66410217682505523</v>
      </c>
      <c r="J425" s="111">
        <f t="shared" si="215"/>
        <v>0.66588153800867733</v>
      </c>
      <c r="K425" s="111">
        <f t="shared" si="215"/>
        <v>0.66794244007492631</v>
      </c>
      <c r="L425" s="111">
        <f t="shared" si="215"/>
        <v>0.67031198100526046</v>
      </c>
      <c r="M425" s="111">
        <f t="shared" si="215"/>
        <v>0.674816763711933</v>
      </c>
      <c r="N425" s="111">
        <f t="shared" si="215"/>
        <v>0.68224474468541652</v>
      </c>
      <c r="O425" s="111">
        <f t="shared" si="215"/>
        <v>0.6935714500978144</v>
      </c>
      <c r="P425" s="111">
        <f t="shared" si="215"/>
        <v>0.70825987761795151</v>
      </c>
      <c r="Q425" s="111">
        <f t="shared" si="215"/>
        <v>0.72243108507278742</v>
      </c>
      <c r="R425" s="111">
        <f t="shared" ref="R425:V425" si="216">IF(R401=0,"",R401/R377)</f>
        <v>0.73202129886531464</v>
      </c>
      <c r="S425" s="111">
        <f t="shared" si="216"/>
        <v>0.74131256297808046</v>
      </c>
      <c r="T425" s="111">
        <f t="shared" si="216"/>
        <v>0.75053172191141404</v>
      </c>
      <c r="U425" s="111">
        <f t="shared" si="216"/>
        <v>0.75977145332137408</v>
      </c>
      <c r="V425" s="111">
        <f t="shared" si="216"/>
        <v>0.76884841835481643</v>
      </c>
      <c r="W425" s="111">
        <f t="shared" ref="W425:Y425" si="217">IF(W401=0,"",W401/W377)</f>
        <v>0.77713869870073582</v>
      </c>
      <c r="X425" s="111">
        <f t="shared" si="217"/>
        <v>0.78898993132146356</v>
      </c>
      <c r="Y425" s="111">
        <f t="shared" si="217"/>
        <v>0.80004641103718621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0.7174193489000682</v>
      </c>
      <c r="D427" s="124">
        <f t="shared" si="221"/>
        <v>0.70958002730451464</v>
      </c>
      <c r="E427" s="124">
        <f t="shared" si="221"/>
        <v>0.69500067200882598</v>
      </c>
      <c r="F427" s="124">
        <f t="shared" si="221"/>
        <v>0.70464643466878207</v>
      </c>
      <c r="G427" s="124">
        <f t="shared" si="221"/>
        <v>0.71860475996624218</v>
      </c>
      <c r="H427" s="124">
        <f t="shared" si="221"/>
        <v>0.72366396974420244</v>
      </c>
      <c r="I427" s="124">
        <f t="shared" si="221"/>
        <v>0.72151837132639951</v>
      </c>
      <c r="J427" s="124">
        <f t="shared" si="221"/>
        <v>0.67486186185808827</v>
      </c>
      <c r="K427" s="124">
        <f t="shared" si="221"/>
        <v>0.71016881796597076</v>
      </c>
      <c r="L427" s="124">
        <f t="shared" si="221"/>
        <v>0.71523680053908889</v>
      </c>
      <c r="M427" s="124">
        <f t="shared" si="221"/>
        <v>0.72092001277308615</v>
      </c>
      <c r="N427" s="124">
        <f t="shared" si="221"/>
        <v>0.70686751018105165</v>
      </c>
      <c r="O427" s="124">
        <f t="shared" si="221"/>
        <v>0.72679775493076126</v>
      </c>
      <c r="P427" s="124">
        <f t="shared" si="221"/>
        <v>0.70785916696387352</v>
      </c>
      <c r="Q427" s="124">
        <f t="shared" si="221"/>
        <v>0.73372884161031782</v>
      </c>
      <c r="R427" s="124">
        <f t="shared" ref="R427:V427" si="222">IF(R403=0,"",R403/R379)</f>
        <v>0.72492146041070216</v>
      </c>
      <c r="S427" s="124">
        <f t="shared" si="222"/>
        <v>0.76501164749777839</v>
      </c>
      <c r="T427" s="124">
        <f t="shared" si="222"/>
        <v>0.75963131060945921</v>
      </c>
      <c r="U427" s="124">
        <f t="shared" si="222"/>
        <v>0.77162482690282708</v>
      </c>
      <c r="V427" s="124">
        <f t="shared" si="222"/>
        <v>0.75747953245166233</v>
      </c>
      <c r="W427" s="124">
        <f t="shared" ref="W427:Y427" si="223">IF(W403=0,"",W403/W379)</f>
        <v>0.75917545074344339</v>
      </c>
      <c r="X427" s="124">
        <f t="shared" si="223"/>
        <v>0.71752440095056336</v>
      </c>
      <c r="Y427" s="124">
        <f t="shared" si="223"/>
        <v>0.76440670790224607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0.5960262204233987</v>
      </c>
      <c r="D428" s="111">
        <f t="shared" si="224"/>
        <v>0.59611613145479336</v>
      </c>
      <c r="E428" s="111">
        <f t="shared" si="224"/>
        <v>0.59620605058524789</v>
      </c>
      <c r="F428" s="111">
        <f t="shared" si="224"/>
        <v>0.59629597082011976</v>
      </c>
      <c r="G428" s="111">
        <f t="shared" si="224"/>
        <v>0.59638589851374935</v>
      </c>
      <c r="H428" s="111">
        <f t="shared" si="224"/>
        <v>0.59647583288844652</v>
      </c>
      <c r="I428" s="111">
        <f t="shared" si="224"/>
        <v>0.59656577550992063</v>
      </c>
      <c r="J428" s="111">
        <f t="shared" si="224"/>
        <v>0.59665573279233197</v>
      </c>
      <c r="K428" s="111">
        <f t="shared" si="224"/>
        <v>0.59674571018940348</v>
      </c>
      <c r="L428" s="111">
        <f t="shared" si="224"/>
        <v>0.59683570916022965</v>
      </c>
      <c r="M428" s="111">
        <f t="shared" si="224"/>
        <v>0.59690405824199311</v>
      </c>
      <c r="N428" s="111">
        <f t="shared" si="224"/>
        <v>0.59694226216366941</v>
      </c>
      <c r="O428" s="111">
        <f t="shared" si="224"/>
        <v>0.5969650956440864</v>
      </c>
      <c r="P428" s="111">
        <f t="shared" si="224"/>
        <v>0.59702880869653407</v>
      </c>
      <c r="Q428" s="111">
        <f t="shared" si="224"/>
        <v>0.59728813570365158</v>
      </c>
      <c r="R428" s="111">
        <f t="shared" ref="R428:V428" si="225">IF(R404=0,"",R404/R380)</f>
        <v>0.59796932317699791</v>
      </c>
      <c r="S428" s="111">
        <f t="shared" si="225"/>
        <v>0.59893021594710816</v>
      </c>
      <c r="T428" s="111">
        <f t="shared" si="225"/>
        <v>0.59998450371976042</v>
      </c>
      <c r="U428" s="111">
        <f t="shared" si="225"/>
        <v>0.60094587620073481</v>
      </c>
      <c r="V428" s="111">
        <f t="shared" si="225"/>
        <v>0.60162802309581065</v>
      </c>
      <c r="W428" s="111">
        <f t="shared" ref="W428:Y428" si="226">IF(W404=0,"",W404/W380)</f>
        <v>0.60195586807273138</v>
      </c>
      <c r="X428" s="111">
        <f t="shared" si="226"/>
        <v>0.60233088065835294</v>
      </c>
      <c r="Y428" s="111">
        <f t="shared" si="226"/>
        <v>0.60236838191691522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0.62270527288161981</v>
      </c>
      <c r="D429" s="111">
        <f t="shared" si="227"/>
        <v>0.6227992084693863</v>
      </c>
      <c r="E429" s="111">
        <f t="shared" si="227"/>
        <v>0.62289315251873911</v>
      </c>
      <c r="F429" s="111">
        <f t="shared" si="227"/>
        <v>0.62298709772194449</v>
      </c>
      <c r="G429" s="111">
        <f t="shared" si="227"/>
        <v>0.6230810507177732</v>
      </c>
      <c r="H429" s="111">
        <f t="shared" si="227"/>
        <v>0.62317501069372427</v>
      </c>
      <c r="I429" s="111">
        <f t="shared" si="227"/>
        <v>0.62326897928559089</v>
      </c>
      <c r="J429" s="111">
        <f t="shared" si="227"/>
        <v>0.6233629631946408</v>
      </c>
      <c r="K429" s="111">
        <f t="shared" si="227"/>
        <v>0.62345696811871409</v>
      </c>
      <c r="L429" s="111">
        <f t="shared" si="227"/>
        <v>0.62355099558221661</v>
      </c>
      <c r="M429" s="111">
        <f t="shared" si="227"/>
        <v>0.62362240407424652</v>
      </c>
      <c r="N429" s="111">
        <f t="shared" si="227"/>
        <v>0.62366231806235206</v>
      </c>
      <c r="O429" s="111">
        <f t="shared" si="227"/>
        <v>0.6236861736045527</v>
      </c>
      <c r="P429" s="111">
        <f t="shared" si="227"/>
        <v>0.62375273855144764</v>
      </c>
      <c r="Q429" s="111">
        <f t="shared" si="227"/>
        <v>0.62402367343518139</v>
      </c>
      <c r="R429" s="111">
        <f t="shared" ref="R429:V429" si="228">IF(R405=0,"",R405/R381)</f>
        <v>0.624735351909951</v>
      </c>
      <c r="S429" s="111">
        <f t="shared" si="228"/>
        <v>0.62573925572176059</v>
      </c>
      <c r="T429" s="111">
        <f t="shared" si="228"/>
        <v>0.62684073504040327</v>
      </c>
      <c r="U429" s="111">
        <f t="shared" si="228"/>
        <v>0.62784514003567482</v>
      </c>
      <c r="V429" s="111">
        <f t="shared" si="228"/>
        <v>0.62855782087736956</v>
      </c>
      <c r="W429" s="111">
        <f t="shared" ref="W429:Y429" si="229">IF(W405=0,"",W405/W381)</f>
        <v>0.62890034070086209</v>
      </c>
      <c r="X429" s="111">
        <f t="shared" si="229"/>
        <v>0.62928243316401256</v>
      </c>
      <c r="Y429" s="111">
        <f t="shared" si="229"/>
        <v>0.62932064241032759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0.77496498650362389</v>
      </c>
      <c r="D430" s="45">
        <f t="shared" si="230"/>
        <v>0.77616709785097648</v>
      </c>
      <c r="E430" s="45">
        <f t="shared" si="230"/>
        <v>0.77742588902644205</v>
      </c>
      <c r="F430" s="45">
        <f t="shared" si="230"/>
        <v>0.77869240926937755</v>
      </c>
      <c r="G430" s="45">
        <f t="shared" si="230"/>
        <v>0.78001112830015151</v>
      </c>
      <c r="H430" s="45">
        <f t="shared" si="230"/>
        <v>0.78137660359112227</v>
      </c>
      <c r="I430" s="45">
        <f t="shared" si="230"/>
        <v>0.78279979248268805</v>
      </c>
      <c r="J430" s="45">
        <f t="shared" si="230"/>
        <v>0.78432558333086722</v>
      </c>
      <c r="K430" s="45">
        <f t="shared" si="230"/>
        <v>0.7859921430453175</v>
      </c>
      <c r="L430" s="45">
        <f t="shared" si="230"/>
        <v>0.78780968283913588</v>
      </c>
      <c r="M430" s="45">
        <f t="shared" si="230"/>
        <v>0.7904083631086013</v>
      </c>
      <c r="N430" s="45">
        <f t="shared" si="230"/>
        <v>0.79396758452922045</v>
      </c>
      <c r="O430" s="45">
        <f t="shared" si="230"/>
        <v>0.79891276650379162</v>
      </c>
      <c r="P430" s="45">
        <f t="shared" si="230"/>
        <v>0.80545256416801725</v>
      </c>
      <c r="Q430" s="45">
        <f t="shared" si="230"/>
        <v>0.81391512613252626</v>
      </c>
      <c r="R430" s="45">
        <f t="shared" ref="R430:V430" si="231">IF(R406=0,"",R406/R382)</f>
        <v>0.82543064970576319</v>
      </c>
      <c r="S430" s="45">
        <f t="shared" si="231"/>
        <v>0.83984032883014592</v>
      </c>
      <c r="T430" s="45">
        <f t="shared" si="231"/>
        <v>0.85535313970152504</v>
      </c>
      <c r="U430" s="45">
        <f t="shared" si="231"/>
        <v>0.87017805851579333</v>
      </c>
      <c r="V430" s="45">
        <f t="shared" si="231"/>
        <v>0.88252406146882423</v>
      </c>
      <c r="W430" s="45">
        <f t="shared" ref="W430:Y430" si="232">IF(W406=0,"",W406/W382)</f>
        <v>0.891768865156502</v>
      </c>
      <c r="X430" s="45">
        <f t="shared" si="232"/>
        <v>0.89893297027690056</v>
      </c>
      <c r="Y430" s="45">
        <f t="shared" si="232"/>
        <v>0.90528606878351614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29.98561869438894</v>
      </c>
      <c r="D432" s="117">
        <f t="shared" si="233"/>
        <v>48.364161049157559</v>
      </c>
      <c r="E432" s="117">
        <f t="shared" si="233"/>
        <v>46.414760199085698</v>
      </c>
      <c r="F432" s="117">
        <f t="shared" si="233"/>
        <v>40.95500743328023</v>
      </c>
      <c r="G432" s="117">
        <f t="shared" si="233"/>
        <v>61.963934054934597</v>
      </c>
      <c r="H432" s="117">
        <f t="shared" si="233"/>
        <v>63.37257322868922</v>
      </c>
      <c r="I432" s="117">
        <f t="shared" si="233"/>
        <v>47.458880381135586</v>
      </c>
      <c r="J432" s="117">
        <f t="shared" si="233"/>
        <v>28.677776807304081</v>
      </c>
      <c r="K432" s="117">
        <f t="shared" si="233"/>
        <v>14.806552340341376</v>
      </c>
      <c r="L432" s="117">
        <f t="shared" si="233"/>
        <v>15.841121009117249</v>
      </c>
      <c r="M432" s="117">
        <f t="shared" si="233"/>
        <v>10.25109979605177</v>
      </c>
      <c r="N432" s="117">
        <f t="shared" si="233"/>
        <v>10.402947716994451</v>
      </c>
      <c r="O432" s="117">
        <f t="shared" si="233"/>
        <v>9.3367954360928831</v>
      </c>
      <c r="P432" s="117">
        <f t="shared" si="233"/>
        <v>30.331103721035468</v>
      </c>
      <c r="Q432" s="117">
        <f t="shared" si="233"/>
        <v>19.874303516165234</v>
      </c>
      <c r="R432" s="117">
        <f t="shared" ref="R432:V432" si="234">R433+R436+R438+R451</f>
        <v>27.402722814732428</v>
      </c>
      <c r="S432" s="117">
        <f t="shared" si="234"/>
        <v>27.773473901100797</v>
      </c>
      <c r="T432" s="117">
        <f t="shared" si="234"/>
        <v>28.085161095787992</v>
      </c>
      <c r="U432" s="117">
        <f t="shared" si="234"/>
        <v>26.668482233123349</v>
      </c>
      <c r="V432" s="117">
        <f t="shared" si="234"/>
        <v>22.750626430737618</v>
      </c>
      <c r="W432" s="117">
        <f t="shared" ref="W432:Y432" si="235">W433+W436+W438+W451</f>
        <v>20.889073348057661</v>
      </c>
      <c r="X432" s="117">
        <f t="shared" si="235"/>
        <v>33.44606562489016</v>
      </c>
      <c r="Y432" s="117">
        <f t="shared" si="235"/>
        <v>26.476771842785034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21.578644336736335</v>
      </c>
      <c r="D438" s="122">
        <v>29.60506644510464</v>
      </c>
      <c r="E438" s="122">
        <v>27.960057323794054</v>
      </c>
      <c r="F438" s="122">
        <v>27.041689514430878</v>
      </c>
      <c r="G438" s="122">
        <v>35.762990300240652</v>
      </c>
      <c r="H438" s="122">
        <v>34.558652278954106</v>
      </c>
      <c r="I438" s="122">
        <v>18.434865862838272</v>
      </c>
      <c r="J438" s="122">
        <v>12.656229837079209</v>
      </c>
      <c r="K438" s="122">
        <v>9.2086913645044959</v>
      </c>
      <c r="L438" s="122">
        <v>9.9001431243422235</v>
      </c>
      <c r="M438" s="122">
        <v>7.1177165560368216</v>
      </c>
      <c r="N438" s="122">
        <v>5.7127650078811021</v>
      </c>
      <c r="O438" s="122">
        <v>4.7324145221273186</v>
      </c>
      <c r="P438" s="122">
        <v>10.662729721646125</v>
      </c>
      <c r="Q438" s="122">
        <v>10.960152289686215</v>
      </c>
      <c r="R438" s="122">
        <v>16.513401457379125</v>
      </c>
      <c r="S438" s="122">
        <v>18.260660246512241</v>
      </c>
      <c r="T438" s="122">
        <v>16.331002188601573</v>
      </c>
      <c r="U438" s="122">
        <v>14.595117554312866</v>
      </c>
      <c r="V438" s="122">
        <v>11.244549310087987</v>
      </c>
      <c r="W438" s="122">
        <v>9.435025008403791</v>
      </c>
      <c r="X438" s="122">
        <v>14.274592057123483</v>
      </c>
      <c r="Y438" s="122">
        <v>13.0771303473924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21.577532478158719</v>
      </c>
      <c r="D443" s="101">
        <v>29.603874429302969</v>
      </c>
      <c r="E443" s="101">
        <v>27.958311292155731</v>
      </c>
      <c r="F443" s="101">
        <v>27.039248643938315</v>
      </c>
      <c r="G443" s="101">
        <v>35.757747278250918</v>
      </c>
      <c r="H443" s="101">
        <v>34.554325920378538</v>
      </c>
      <c r="I443" s="101">
        <v>18.42711593384292</v>
      </c>
      <c r="J443" s="101">
        <v>12.650178372501205</v>
      </c>
      <c r="K443" s="101">
        <v>9.2057508361279847</v>
      </c>
      <c r="L443" s="101">
        <v>9.8941561622312921</v>
      </c>
      <c r="M443" s="101">
        <v>7.1155184294905141</v>
      </c>
      <c r="N443" s="101">
        <v>5.7102791220398457</v>
      </c>
      <c r="O443" s="101">
        <v>4.7299673002730307</v>
      </c>
      <c r="P443" s="101">
        <v>10.65521807578458</v>
      </c>
      <c r="Q443" s="101">
        <v>10.95294331668692</v>
      </c>
      <c r="R443" s="101">
        <v>16.504252718791562</v>
      </c>
      <c r="S443" s="101">
        <v>18.249018461052838</v>
      </c>
      <c r="T443" s="101">
        <v>16.321469525215459</v>
      </c>
      <c r="U443" s="101">
        <v>14.585789390509227</v>
      </c>
      <c r="V443" s="101">
        <v>11.233825741765921</v>
      </c>
      <c r="W443" s="101">
        <v>9.3919188530276934</v>
      </c>
      <c r="X443" s="101">
        <v>14.19536252559101</v>
      </c>
      <c r="Y443" s="101">
        <v>13.067773567492456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1.1118585776177493E-3</v>
      </c>
      <c r="D444" s="104">
        <v>1.1920158016697239E-3</v>
      </c>
      <c r="E444" s="104">
        <v>1.7460316383220544E-3</v>
      </c>
      <c r="F444" s="104">
        <v>2.4408704925629908E-3</v>
      </c>
      <c r="G444" s="104">
        <v>5.2430219897320607E-3</v>
      </c>
      <c r="H444" s="104">
        <v>4.326358575569989E-3</v>
      </c>
      <c r="I444" s="104">
        <v>7.7499289953508214E-3</v>
      </c>
      <c r="J444" s="104">
        <v>6.051464578003196E-3</v>
      </c>
      <c r="K444" s="104">
        <v>2.9405283765106312E-3</v>
      </c>
      <c r="L444" s="104">
        <v>5.9869621109321682E-3</v>
      </c>
      <c r="M444" s="104">
        <v>2.1981265463079614E-3</v>
      </c>
      <c r="N444" s="104">
        <v>2.4858858412561127E-3</v>
      </c>
      <c r="O444" s="104">
        <v>2.4472218542881154E-3</v>
      </c>
      <c r="P444" s="104">
        <v>7.5116458615448137E-3</v>
      </c>
      <c r="Q444" s="104">
        <v>7.2089729992960419E-3</v>
      </c>
      <c r="R444" s="104">
        <v>9.1487385875628109E-3</v>
      </c>
      <c r="S444" s="104">
        <v>1.1641785459401827E-2</v>
      </c>
      <c r="T444" s="104">
        <v>9.5326633861133273E-3</v>
      </c>
      <c r="U444" s="104">
        <v>9.3281638036391227E-3</v>
      </c>
      <c r="V444" s="104">
        <v>1.0723568322065079E-2</v>
      </c>
      <c r="W444" s="104">
        <v>4.3106155376097507E-2</v>
      </c>
      <c r="X444" s="104">
        <v>7.9229531532473238E-2</v>
      </c>
      <c r="Y444" s="104">
        <v>9.3567798999447602E-3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1.1118585776177493E-3</v>
      </c>
      <c r="D445" s="98">
        <v>1.1920158016697239E-3</v>
      </c>
      <c r="E445" s="98">
        <v>1.7460316383220544E-3</v>
      </c>
      <c r="F445" s="98">
        <v>2.4408704925629908E-3</v>
      </c>
      <c r="G445" s="98">
        <v>5.2430219897320607E-3</v>
      </c>
      <c r="H445" s="98">
        <v>4.326358575569989E-3</v>
      </c>
      <c r="I445" s="98">
        <v>7.7499289953508214E-3</v>
      </c>
      <c r="J445" s="98">
        <v>6.051464578003196E-3</v>
      </c>
      <c r="K445" s="98">
        <v>2.9405283765106312E-3</v>
      </c>
      <c r="L445" s="98">
        <v>5.9869621109321682E-3</v>
      </c>
      <c r="M445" s="98">
        <v>2.1981265463079614E-3</v>
      </c>
      <c r="N445" s="98">
        <v>2.4858858412561127E-3</v>
      </c>
      <c r="O445" s="98">
        <v>2.4472218542881154E-3</v>
      </c>
      <c r="P445" s="98">
        <v>7.5116458615448137E-3</v>
      </c>
      <c r="Q445" s="98">
        <v>7.2089729992960419E-3</v>
      </c>
      <c r="R445" s="98">
        <v>9.1487385875628109E-3</v>
      </c>
      <c r="S445" s="98">
        <v>1.1641785459401827E-2</v>
      </c>
      <c r="T445" s="98">
        <v>9.5326633861133273E-3</v>
      </c>
      <c r="U445" s="98">
        <v>9.3281638036391227E-3</v>
      </c>
      <c r="V445" s="98">
        <v>1.0723568322065079E-2</v>
      </c>
      <c r="W445" s="98">
        <v>4.3106155376097507E-2</v>
      </c>
      <c r="X445" s="98">
        <v>7.9229531532473238E-2</v>
      </c>
      <c r="Y445" s="98">
        <v>9.3567798999447602E-3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8.4069743576526044</v>
      </c>
      <c r="D451" s="122">
        <v>18.759094604052915</v>
      </c>
      <c r="E451" s="122">
        <v>18.454702875291645</v>
      </c>
      <c r="F451" s="122">
        <v>13.913317918849355</v>
      </c>
      <c r="G451" s="122">
        <v>26.200943754693945</v>
      </c>
      <c r="H451" s="122">
        <v>28.81392094973511</v>
      </c>
      <c r="I451" s="122">
        <v>29.024014518297314</v>
      </c>
      <c r="J451" s="122">
        <v>16.021546970224872</v>
      </c>
      <c r="K451" s="122">
        <v>5.5978609758368796</v>
      </c>
      <c r="L451" s="122">
        <v>5.940977884775025</v>
      </c>
      <c r="M451" s="122">
        <v>3.1333832400149491</v>
      </c>
      <c r="N451" s="122">
        <v>4.6901827091133477</v>
      </c>
      <c r="O451" s="122">
        <v>4.6043809139655645</v>
      </c>
      <c r="P451" s="122">
        <v>19.668373999389345</v>
      </c>
      <c r="Q451" s="122">
        <v>8.914151226479019</v>
      </c>
      <c r="R451" s="122">
        <v>10.889321357353303</v>
      </c>
      <c r="S451" s="122">
        <v>9.5128136545885553</v>
      </c>
      <c r="T451" s="122">
        <v>11.754158907186419</v>
      </c>
      <c r="U451" s="122">
        <v>12.073364678810485</v>
      </c>
      <c r="V451" s="122">
        <v>11.50607712064963</v>
      </c>
      <c r="W451" s="122">
        <v>11.45404833965387</v>
      </c>
      <c r="X451" s="122">
        <v>19.171473567766675</v>
      </c>
      <c r="Y451" s="122">
        <v>13.399641495392634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8.4069743576526044</v>
      </c>
      <c r="D453" s="98">
        <v>18.759094604052915</v>
      </c>
      <c r="E453" s="98">
        <v>18.454702875291645</v>
      </c>
      <c r="F453" s="98">
        <v>13.913317918849355</v>
      </c>
      <c r="G453" s="98">
        <v>26.200943754693945</v>
      </c>
      <c r="H453" s="98">
        <v>28.81392094973511</v>
      </c>
      <c r="I453" s="98">
        <v>29.024014518297314</v>
      </c>
      <c r="J453" s="98">
        <v>16.021546970224872</v>
      </c>
      <c r="K453" s="98">
        <v>5.5978609758368796</v>
      </c>
      <c r="L453" s="98">
        <v>5.940977884775025</v>
      </c>
      <c r="M453" s="98">
        <v>3.1333832400149491</v>
      </c>
      <c r="N453" s="98">
        <v>4.6901827091133477</v>
      </c>
      <c r="O453" s="98">
        <v>4.6043809139655645</v>
      </c>
      <c r="P453" s="98">
        <v>19.668373999389345</v>
      </c>
      <c r="Q453" s="98">
        <v>8.914151226479019</v>
      </c>
      <c r="R453" s="98">
        <v>10.889321357353303</v>
      </c>
      <c r="S453" s="98">
        <v>9.5128136545885553</v>
      </c>
      <c r="T453" s="98">
        <v>11.754158907186419</v>
      </c>
      <c r="U453" s="98">
        <v>12.073364678810485</v>
      </c>
      <c r="V453" s="98">
        <v>11.50607712064963</v>
      </c>
      <c r="W453" s="98">
        <v>11.45404833965387</v>
      </c>
      <c r="X453" s="98">
        <v>19.171473567766675</v>
      </c>
      <c r="Y453" s="98">
        <v>13.399641495392634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10219.085343881536</v>
      </c>
      <c r="D456" s="117">
        <f t="shared" si="240"/>
        <v>11770.58879804073</v>
      </c>
      <c r="E456" s="117">
        <f t="shared" si="240"/>
        <v>15131.296907859209</v>
      </c>
      <c r="F456" s="117">
        <f t="shared" si="240"/>
        <v>9753.6070571086602</v>
      </c>
      <c r="G456" s="117">
        <f t="shared" si="240"/>
        <v>12062.153516179749</v>
      </c>
      <c r="H456" s="117">
        <f t="shared" si="240"/>
        <v>11434.213246967316</v>
      </c>
      <c r="I456" s="117">
        <f t="shared" si="240"/>
        <v>12313.76452424217</v>
      </c>
      <c r="J456" s="117">
        <f t="shared" si="240"/>
        <v>13450.685042439361</v>
      </c>
      <c r="K456" s="117">
        <f t="shared" si="240"/>
        <v>12610.750286918998</v>
      </c>
      <c r="L456" s="117">
        <f t="shared" si="240"/>
        <v>11794.031835141983</v>
      </c>
      <c r="M456" s="117">
        <f t="shared" si="240"/>
        <v>8440.0472511326425</v>
      </c>
      <c r="N456" s="117">
        <f t="shared" si="240"/>
        <v>10904.305285780461</v>
      </c>
      <c r="O456" s="117">
        <f t="shared" si="240"/>
        <v>10611.880497964012</v>
      </c>
      <c r="P456" s="117">
        <f t="shared" si="240"/>
        <v>8766.8957613384082</v>
      </c>
      <c r="Q456" s="117">
        <f t="shared" si="240"/>
        <v>9387.49613999338</v>
      </c>
      <c r="R456" s="117">
        <f t="shared" ref="R456:V456" si="241">R457+R460+R462+R475</f>
        <v>8874.0880468351916</v>
      </c>
      <c r="S456" s="117">
        <f t="shared" si="241"/>
        <v>9211.0969669685837</v>
      </c>
      <c r="T456" s="117">
        <f t="shared" si="241"/>
        <v>8409.3533393027792</v>
      </c>
      <c r="U456" s="117">
        <f t="shared" si="241"/>
        <v>7961.2113614766258</v>
      </c>
      <c r="V456" s="117">
        <f t="shared" si="241"/>
        <v>7346.4006189785523</v>
      </c>
      <c r="W456" s="117">
        <f t="shared" ref="W456:Y456" si="242">W457+W460+W462+W475</f>
        <v>7230.0456426519195</v>
      </c>
      <c r="X456" s="117">
        <f t="shared" si="242"/>
        <v>5840.1905449996011</v>
      </c>
      <c r="Y456" s="117">
        <f t="shared" si="242"/>
        <v>4840.440501139884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7383.1758978217385</v>
      </c>
      <c r="D457" s="122">
        <f t="shared" si="243"/>
        <v>8786.5726819299798</v>
      </c>
      <c r="E457" s="122">
        <f t="shared" si="243"/>
        <v>11947.418291652906</v>
      </c>
      <c r="F457" s="122">
        <f t="shared" si="243"/>
        <v>6738.9755947084477</v>
      </c>
      <c r="G457" s="122">
        <f t="shared" si="243"/>
        <v>9387.0221628003055</v>
      </c>
      <c r="H457" s="122">
        <f t="shared" si="243"/>
        <v>8724.4983378034085</v>
      </c>
      <c r="I457" s="122">
        <f t="shared" si="243"/>
        <v>9839.3177255366008</v>
      </c>
      <c r="J457" s="122">
        <f t="shared" si="243"/>
        <v>11010.297073873591</v>
      </c>
      <c r="K457" s="122">
        <f t="shared" si="243"/>
        <v>10271.796499250855</v>
      </c>
      <c r="L457" s="122">
        <f t="shared" si="243"/>
        <v>9534.7402982159601</v>
      </c>
      <c r="M457" s="122">
        <f t="shared" si="243"/>
        <v>5936.1138668486701</v>
      </c>
      <c r="N457" s="122">
        <f t="shared" si="243"/>
        <v>8584.2201321993307</v>
      </c>
      <c r="O457" s="122">
        <f t="shared" si="243"/>
        <v>8422.5989898993612</v>
      </c>
      <c r="P457" s="122">
        <f t="shared" si="243"/>
        <v>6747.3347236804411</v>
      </c>
      <c r="Q457" s="122">
        <f t="shared" si="243"/>
        <v>7395.6244909889601</v>
      </c>
      <c r="R457" s="122">
        <f t="shared" ref="R457:V457" si="244">SUM(R458:R459)</f>
        <v>6865.9596255300557</v>
      </c>
      <c r="S457" s="122">
        <f t="shared" si="244"/>
        <v>7101.4120116980193</v>
      </c>
      <c r="T457" s="122">
        <f t="shared" si="244"/>
        <v>6270.993389421993</v>
      </c>
      <c r="U457" s="122">
        <f t="shared" si="244"/>
        <v>5912.0235022884654</v>
      </c>
      <c r="V457" s="122">
        <f t="shared" si="244"/>
        <v>5400.7804084045247</v>
      </c>
      <c r="W457" s="122">
        <f t="shared" ref="W457:Y457" si="245">SUM(W458:W459)</f>
        <v>5566.8803837499463</v>
      </c>
      <c r="X457" s="122">
        <f t="shared" si="245"/>
        <v>4456.7906183082368</v>
      </c>
      <c r="Y457" s="122">
        <f t="shared" si="245"/>
        <v>3551.2804002255025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7341.8898993923876</v>
      </c>
      <c r="D458" s="98">
        <v>8737.0552410577529</v>
      </c>
      <c r="E458" s="98">
        <v>11885.467022223915</v>
      </c>
      <c r="F458" s="98">
        <v>6701.2410391997364</v>
      </c>
      <c r="G458" s="98">
        <v>9334.1794182194972</v>
      </c>
      <c r="H458" s="98">
        <v>8675.9650063103509</v>
      </c>
      <c r="I458" s="98">
        <v>9785.4243401049098</v>
      </c>
      <c r="J458" s="98">
        <v>10951.646528795556</v>
      </c>
      <c r="K458" s="98">
        <v>10217.006888419146</v>
      </c>
      <c r="L458" s="98">
        <v>9481.3958115969017</v>
      </c>
      <c r="M458" s="98">
        <v>5902.307862914151</v>
      </c>
      <c r="N458" s="98">
        <v>8538.0923561962518</v>
      </c>
      <c r="O458" s="98">
        <v>8373.9988338977928</v>
      </c>
      <c r="P458" s="98">
        <v>6707.0078059823363</v>
      </c>
      <c r="Q458" s="98">
        <v>7355.3858388692161</v>
      </c>
      <c r="R458" s="98">
        <v>6828.1201837250101</v>
      </c>
      <c r="S458" s="98">
        <v>7061.8715934972388</v>
      </c>
      <c r="T458" s="98">
        <v>6235.8070777539824</v>
      </c>
      <c r="U458" s="98">
        <v>5878.0986079572649</v>
      </c>
      <c r="V458" s="98">
        <v>5369.5255508650043</v>
      </c>
      <c r="W458" s="98">
        <v>5525.3716061535924</v>
      </c>
      <c r="X458" s="98">
        <v>4422.02279197805</v>
      </c>
      <c r="Y458" s="98">
        <v>3524.6757584111201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41.285998429351146</v>
      </c>
      <c r="D459" s="98">
        <v>49.517440872227375</v>
      </c>
      <c r="E459" s="98">
        <v>61.95126942899207</v>
      </c>
      <c r="F459" s="98">
        <v>37.734555508710955</v>
      </c>
      <c r="G459" s="98">
        <v>52.842744580807562</v>
      </c>
      <c r="H459" s="98">
        <v>48.533331493057766</v>
      </c>
      <c r="I459" s="98">
        <v>53.893385431690561</v>
      </c>
      <c r="J459" s="98">
        <v>58.650545078034909</v>
      </c>
      <c r="K459" s="98">
        <v>54.789610831709851</v>
      </c>
      <c r="L459" s="98">
        <v>53.344486619059062</v>
      </c>
      <c r="M459" s="98">
        <v>33.806003934518891</v>
      </c>
      <c r="N459" s="98">
        <v>46.127776003079767</v>
      </c>
      <c r="O459" s="98">
        <v>48.600156001569012</v>
      </c>
      <c r="P459" s="98">
        <v>40.326917698104531</v>
      </c>
      <c r="Q459" s="98">
        <v>40.238652119744266</v>
      </c>
      <c r="R459" s="98">
        <v>37.839441805045489</v>
      </c>
      <c r="S459" s="98">
        <v>39.540418200780962</v>
      </c>
      <c r="T459" s="98">
        <v>35.186311668011044</v>
      </c>
      <c r="U459" s="98">
        <v>33.924894331200115</v>
      </c>
      <c r="V459" s="98">
        <v>31.254857539520387</v>
      </c>
      <c r="W459" s="98">
        <v>41.508777596354165</v>
      </c>
      <c r="X459" s="98">
        <v>34.767826330187162</v>
      </c>
      <c r="Y459" s="98">
        <v>26.604641814382177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85.690213486778788</v>
      </c>
      <c r="D460" s="122">
        <f t="shared" si="246"/>
        <v>166.1093137448494</v>
      </c>
      <c r="E460" s="122">
        <f t="shared" si="246"/>
        <v>485.14681739300499</v>
      </c>
      <c r="F460" s="122">
        <f t="shared" si="246"/>
        <v>96.466047295591096</v>
      </c>
      <c r="G460" s="122">
        <f t="shared" si="246"/>
        <v>89.686065286326638</v>
      </c>
      <c r="H460" s="122">
        <f t="shared" si="246"/>
        <v>125.82485243425538</v>
      </c>
      <c r="I460" s="122">
        <f t="shared" si="246"/>
        <v>134.90649154015932</v>
      </c>
      <c r="J460" s="122">
        <f t="shared" si="246"/>
        <v>176.76046443901231</v>
      </c>
      <c r="K460" s="122">
        <f t="shared" si="246"/>
        <v>132.72562996443347</v>
      </c>
      <c r="L460" s="122">
        <f t="shared" si="246"/>
        <v>58.885339876227881</v>
      </c>
      <c r="M460" s="122">
        <f t="shared" si="246"/>
        <v>64.936814087737687</v>
      </c>
      <c r="N460" s="122">
        <f t="shared" si="246"/>
        <v>149.70960173879632</v>
      </c>
      <c r="O460" s="122">
        <f t="shared" si="246"/>
        <v>98.958276981301211</v>
      </c>
      <c r="P460" s="122">
        <f t="shared" si="246"/>
        <v>20.018109904233018</v>
      </c>
      <c r="Q460" s="122">
        <f t="shared" si="246"/>
        <v>36.135110176701573</v>
      </c>
      <c r="R460" s="122">
        <f t="shared" si="246"/>
        <v>79.147643020032007</v>
      </c>
      <c r="S460" s="122">
        <f t="shared" si="246"/>
        <v>111.10736992771596</v>
      </c>
      <c r="T460" s="122">
        <f t="shared" si="246"/>
        <v>155.50172582448135</v>
      </c>
      <c r="U460" s="122">
        <f t="shared" si="246"/>
        <v>115.03378304030775</v>
      </c>
      <c r="V460" s="122">
        <f t="shared" si="246"/>
        <v>64.106598253624441</v>
      </c>
      <c r="W460" s="122">
        <f t="shared" si="246"/>
        <v>19.108255741679585</v>
      </c>
      <c r="X460" s="122">
        <f t="shared" si="246"/>
        <v>45.783795240090285</v>
      </c>
      <c r="Y460" s="122">
        <f t="shared" si="246"/>
        <v>20.134278503818571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85.690213486778788</v>
      </c>
      <c r="D461" s="98">
        <f>RES_hhdet_in_fech!D86</f>
        <v>166.1093137448494</v>
      </c>
      <c r="E461" s="98">
        <f>RES_hhdet_in_fech!E86</f>
        <v>485.14681739300499</v>
      </c>
      <c r="F461" s="98">
        <f>RES_hhdet_in_fech!F86</f>
        <v>96.466047295591096</v>
      </c>
      <c r="G461" s="98">
        <f>RES_hhdet_in_fech!G86</f>
        <v>89.686065286326638</v>
      </c>
      <c r="H461" s="98">
        <f>RES_hhdet_in_fech!H86</f>
        <v>125.82485243425538</v>
      </c>
      <c r="I461" s="98">
        <f>RES_hhdet_in_fech!I86</f>
        <v>134.90649154015932</v>
      </c>
      <c r="J461" s="98">
        <f>RES_hhdet_in_fech!J86</f>
        <v>176.76046443901231</v>
      </c>
      <c r="K461" s="98">
        <f>RES_hhdet_in_fech!K86</f>
        <v>132.72562996443347</v>
      </c>
      <c r="L461" s="98">
        <f>RES_hhdet_in_fech!L86</f>
        <v>58.885339876227881</v>
      </c>
      <c r="M461" s="98">
        <f>RES_hhdet_in_fech!M86</f>
        <v>64.936814087737687</v>
      </c>
      <c r="N461" s="98">
        <f>RES_hhdet_in_fech!N86</f>
        <v>149.70960173879632</v>
      </c>
      <c r="O461" s="98">
        <f>RES_hhdet_in_fech!O86</f>
        <v>98.958276981301211</v>
      </c>
      <c r="P461" s="98">
        <f>RES_hhdet_in_fech!P86</f>
        <v>20.018109904233018</v>
      </c>
      <c r="Q461" s="98">
        <f>RES_hhdet_in_fech!Q86</f>
        <v>36.135110176701573</v>
      </c>
      <c r="R461" s="98">
        <f>RES_hhdet_in_fech!R86</f>
        <v>79.147643020032007</v>
      </c>
      <c r="S461" s="98">
        <f>RES_hhdet_in_fech!S86</f>
        <v>111.10736992771596</v>
      </c>
      <c r="T461" s="98">
        <f>RES_hhdet_in_fech!T86</f>
        <v>155.50172582448135</v>
      </c>
      <c r="U461" s="98">
        <f>RES_hhdet_in_fech!U86</f>
        <v>115.03378304030775</v>
      </c>
      <c r="V461" s="98">
        <f>RES_hhdet_in_fech!V86</f>
        <v>64.106598253624441</v>
      </c>
      <c r="W461" s="98">
        <f>RES_hhdet_in_fech!W86</f>
        <v>19.108255741679585</v>
      </c>
      <c r="X461" s="98">
        <f>RES_hhdet_in_fech!X86</f>
        <v>45.783795240090285</v>
      </c>
      <c r="Y461" s="98">
        <f>RES_hhdet_in_fech!Y86</f>
        <v>20.134278503818571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1870.1599645833383</v>
      </c>
      <c r="D462" s="122">
        <v>1917.3318099963114</v>
      </c>
      <c r="E462" s="122">
        <v>1838.9885645646534</v>
      </c>
      <c r="F462" s="122">
        <v>1951.5309263356942</v>
      </c>
      <c r="G462" s="122">
        <v>1774.2829608576226</v>
      </c>
      <c r="H462" s="122">
        <v>1746.0380163748212</v>
      </c>
      <c r="I462" s="122">
        <v>1568.8694321837679</v>
      </c>
      <c r="J462" s="122">
        <v>1508.1875046564651</v>
      </c>
      <c r="K462" s="122">
        <v>1502.3440244628493</v>
      </c>
      <c r="L462" s="122">
        <v>1536.0858947474542</v>
      </c>
      <c r="M462" s="122">
        <v>1778.7287551049053</v>
      </c>
      <c r="N462" s="122">
        <v>1586.4356450988303</v>
      </c>
      <c r="O462" s="122">
        <v>1472.072250368662</v>
      </c>
      <c r="P462" s="122">
        <v>1422.6236446179098</v>
      </c>
      <c r="Q462" s="122">
        <v>1380.1729863982871</v>
      </c>
      <c r="R462" s="122">
        <v>1341.7920864591651</v>
      </c>
      <c r="S462" s="122">
        <v>1356.4213651957075</v>
      </c>
      <c r="T462" s="122">
        <v>1332.8587022909803</v>
      </c>
      <c r="U462" s="122">
        <v>1291.3037597194502</v>
      </c>
      <c r="V462" s="122">
        <v>1211.0614926772544</v>
      </c>
      <c r="W462" s="122">
        <v>1009.747877661499</v>
      </c>
      <c r="X462" s="122">
        <v>788.57937730447327</v>
      </c>
      <c r="Y462" s="122">
        <v>752.64487429051303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1723.3079436719934</v>
      </c>
      <c r="D463" s="98">
        <v>2133.3820977055993</v>
      </c>
      <c r="E463" s="98">
        <v>1987.9003684257002</v>
      </c>
      <c r="F463" s="98">
        <v>1777.0655504374977</v>
      </c>
      <c r="G463" s="98">
        <v>1781.7699809789979</v>
      </c>
      <c r="H463" s="98">
        <v>1871.9938413412588</v>
      </c>
      <c r="I463" s="98">
        <v>1602.5978771411478</v>
      </c>
      <c r="J463" s="98">
        <v>1540.7951300283962</v>
      </c>
      <c r="K463" s="98">
        <v>1454.2401530356015</v>
      </c>
      <c r="L463" s="98">
        <v>1530.1060308411381</v>
      </c>
      <c r="M463" s="98">
        <v>1650.39516844581</v>
      </c>
      <c r="N463" s="98">
        <v>1546.9990235009298</v>
      </c>
      <c r="O463" s="98">
        <v>1462.4938654701455</v>
      </c>
      <c r="P463" s="98">
        <v>1485.335472427774</v>
      </c>
      <c r="Q463" s="98">
        <v>1387.9838871684869</v>
      </c>
      <c r="R463" s="98">
        <v>1317.4160208449646</v>
      </c>
      <c r="S463" s="98">
        <v>1403.2443170038518</v>
      </c>
      <c r="T463" s="98">
        <v>1299.2908299959761</v>
      </c>
      <c r="U463" s="98">
        <v>1247.1229752436859</v>
      </c>
      <c r="V463" s="98">
        <v>1104.6706024466082</v>
      </c>
      <c r="W463" s="98">
        <v>1041.2331861188843</v>
      </c>
      <c r="X463" s="98">
        <v>838.38274673733338</v>
      </c>
      <c r="Y463" s="98">
        <v>759.92687293006873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1121.2854104141495</v>
      </c>
      <c r="D464" s="98">
        <v>1435.4018946718622</v>
      </c>
      <c r="E464" s="98">
        <v>1335.7170041084375</v>
      </c>
      <c r="F464" s="98">
        <v>1239.186626586637</v>
      </c>
      <c r="G464" s="98">
        <v>1242.2202762073043</v>
      </c>
      <c r="H464" s="98">
        <v>1324.6938522671896</v>
      </c>
      <c r="I464" s="98">
        <v>1146.8864681143343</v>
      </c>
      <c r="J464" s="98">
        <v>1139.8510243168018</v>
      </c>
      <c r="K464" s="98">
        <v>1074.9233867280921</v>
      </c>
      <c r="L464" s="98">
        <v>1146.0927408688908</v>
      </c>
      <c r="M464" s="98">
        <v>1269.5433313792571</v>
      </c>
      <c r="N464" s="98">
        <v>1184.1328781295761</v>
      </c>
      <c r="O464" s="98">
        <v>1128.0909443043843</v>
      </c>
      <c r="P464" s="98">
        <v>1187.6611863995331</v>
      </c>
      <c r="Q464" s="98">
        <v>1095.9588296981683</v>
      </c>
      <c r="R464" s="98">
        <v>1053.8605948604529</v>
      </c>
      <c r="S464" s="98">
        <v>1146.2415382587003</v>
      </c>
      <c r="T464" s="98">
        <v>1074.4120925002617</v>
      </c>
      <c r="U464" s="98">
        <v>1051.9044563262732</v>
      </c>
      <c r="V464" s="98">
        <v>945.43909788905421</v>
      </c>
      <c r="W464" s="98">
        <v>911.93651766268397</v>
      </c>
      <c r="X464" s="98">
        <v>726.96469001834657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274.83789800854532</v>
      </c>
      <c r="D465" s="101">
        <v>398.17939930841914</v>
      </c>
      <c r="E465" s="101">
        <v>310.30773307875631</v>
      </c>
      <c r="F465" s="101">
        <v>343.77098937237707</v>
      </c>
      <c r="G465" s="101">
        <v>288.21400866374211</v>
      </c>
      <c r="H465" s="101">
        <v>296.25337791193931</v>
      </c>
      <c r="I465" s="101">
        <v>234.59389782915693</v>
      </c>
      <c r="J465" s="101">
        <v>284.95285837541235</v>
      </c>
      <c r="K465" s="101">
        <v>212.82866298536254</v>
      </c>
      <c r="L465" s="101">
        <v>214.01800881702732</v>
      </c>
      <c r="M465" s="101">
        <v>287.2780333828627</v>
      </c>
      <c r="N465" s="101">
        <v>195.73012055155237</v>
      </c>
      <c r="O465" s="101">
        <v>174.85771300899867</v>
      </c>
      <c r="P465" s="101">
        <v>300.40570014575377</v>
      </c>
      <c r="Q465" s="101">
        <v>181.62550771427118</v>
      </c>
      <c r="R465" s="101">
        <v>163.84231298537637</v>
      </c>
      <c r="S465" s="101">
        <v>193.44009057937245</v>
      </c>
      <c r="T465" s="101">
        <v>162.7633703665793</v>
      </c>
      <c r="U465" s="101">
        <v>183.7381153921591</v>
      </c>
      <c r="V465" s="101">
        <v>178.23062637816693</v>
      </c>
      <c r="W465" s="101">
        <v>226.98169120581576</v>
      </c>
      <c r="X465" s="101">
        <v>90.527310427912752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846.44751240560424</v>
      </c>
      <c r="D466" s="104">
        <v>1037.2224953634429</v>
      </c>
      <c r="E466" s="104">
        <v>1025.4092710296813</v>
      </c>
      <c r="F466" s="104">
        <v>895.41563721425996</v>
      </c>
      <c r="G466" s="104">
        <v>954.00626754356199</v>
      </c>
      <c r="H466" s="104">
        <v>1028.4404743552502</v>
      </c>
      <c r="I466" s="104">
        <v>912.29257028517736</v>
      </c>
      <c r="J466" s="104">
        <v>854.89816594138972</v>
      </c>
      <c r="K466" s="104">
        <v>862.09472374272946</v>
      </c>
      <c r="L466" s="104">
        <v>932.07473205186341</v>
      </c>
      <c r="M466" s="104">
        <v>982.26529799639434</v>
      </c>
      <c r="N466" s="104">
        <v>988.40275757802397</v>
      </c>
      <c r="O466" s="104">
        <v>953.23323129538551</v>
      </c>
      <c r="P466" s="104">
        <v>887.25548625377951</v>
      </c>
      <c r="Q466" s="104">
        <v>914.33332198389689</v>
      </c>
      <c r="R466" s="104">
        <v>890.01828187507647</v>
      </c>
      <c r="S466" s="104">
        <v>952.80144767932791</v>
      </c>
      <c r="T466" s="104">
        <v>911.64872213368233</v>
      </c>
      <c r="U466" s="104">
        <v>868.16634093411403</v>
      </c>
      <c r="V466" s="104">
        <v>767.20847151088731</v>
      </c>
      <c r="W466" s="104">
        <v>684.9548264568682</v>
      </c>
      <c r="X466" s="104">
        <v>636.43737959043381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2044.4729359981432</v>
      </c>
      <c r="D467" s="101">
        <v>2009.0908495314602</v>
      </c>
      <c r="E467" s="101">
        <v>1970.3767959642678</v>
      </c>
      <c r="F467" s="101">
        <v>2218.6302915748097</v>
      </c>
      <c r="G467" s="101">
        <v>2007.1937730525749</v>
      </c>
      <c r="H467" s="101">
        <v>1944.3774728458677</v>
      </c>
      <c r="I467" s="101">
        <v>1754.3533684428501</v>
      </c>
      <c r="J467" s="101">
        <v>1659.2695992051845</v>
      </c>
      <c r="K467" s="101">
        <v>1668.8109158081763</v>
      </c>
      <c r="L467" s="101">
        <v>1793.6044653134645</v>
      </c>
      <c r="M467" s="101">
        <v>1983.5244239703084</v>
      </c>
      <c r="N467" s="101">
        <v>1802.1145913260293</v>
      </c>
      <c r="O467" s="101">
        <v>1667.9096382912403</v>
      </c>
      <c r="P467" s="101">
        <v>1470.6450860969617</v>
      </c>
      <c r="Q467" s="101">
        <v>1441.9350506605258</v>
      </c>
      <c r="R467" s="101">
        <v>1446.8157938157797</v>
      </c>
      <c r="S467" s="101">
        <v>1452.0393241938154</v>
      </c>
      <c r="T467" s="101">
        <v>1432.5325696290558</v>
      </c>
      <c r="U467" s="101">
        <v>1346.079141769078</v>
      </c>
      <c r="V467" s="101">
        <v>1244.5793917550575</v>
      </c>
      <c r="W467" s="101">
        <v>1079.5026122335748</v>
      </c>
      <c r="X467" s="101">
        <v>907.31757187707092</v>
      </c>
      <c r="Y467" s="101">
        <v>839.63477476863432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1332.8713030689544</v>
      </c>
      <c r="D468" s="104">
        <v>1335.1983304742068</v>
      </c>
      <c r="E468" s="104">
        <v>1288.2163966706739</v>
      </c>
      <c r="F468" s="104">
        <v>1488.706971524613</v>
      </c>
      <c r="G468" s="104">
        <v>1325.2103184462958</v>
      </c>
      <c r="H468" s="104">
        <v>1284.7822903476856</v>
      </c>
      <c r="I468" s="104">
        <v>1155.7376091341589</v>
      </c>
      <c r="J468" s="104">
        <v>1123.0177029847655</v>
      </c>
      <c r="K468" s="104">
        <v>1109.3155644114429</v>
      </c>
      <c r="L468" s="104">
        <v>1194.4393969101523</v>
      </c>
      <c r="M468" s="104">
        <v>1362.0079735089264</v>
      </c>
      <c r="N468" s="104">
        <v>1228.6425365037103</v>
      </c>
      <c r="O468" s="104">
        <v>1165.6324133477767</v>
      </c>
      <c r="P468" s="104">
        <v>1100.4074928916255</v>
      </c>
      <c r="Q468" s="104">
        <v>1077.9260022741425</v>
      </c>
      <c r="R468" s="104">
        <v>1099.4877526144728</v>
      </c>
      <c r="S468" s="104">
        <v>1126.5101845221691</v>
      </c>
      <c r="T468" s="104">
        <v>1123.6148774699964</v>
      </c>
      <c r="U468" s="104">
        <v>1075.4012482997832</v>
      </c>
      <c r="V468" s="104">
        <v>1008.14129105438</v>
      </c>
      <c r="W468" s="104">
        <v>894.52983659325469</v>
      </c>
      <c r="X468" s="104">
        <v>738.44137362076572</v>
      </c>
      <c r="Y468" s="104">
        <v>699.31017005468516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326.30703105527647</v>
      </c>
      <c r="D469" s="98">
        <v>374.81944811389201</v>
      </c>
      <c r="E469" s="98">
        <v>307.45406556119991</v>
      </c>
      <c r="F469" s="98">
        <v>429.80639066085416</v>
      </c>
      <c r="G469" s="98">
        <v>325.08091273583057</v>
      </c>
      <c r="H469" s="98">
        <v>307.18426230552205</v>
      </c>
      <c r="I469" s="98">
        <v>256.51586028432212</v>
      </c>
      <c r="J469" s="98">
        <v>306.20295877346035</v>
      </c>
      <c r="K469" s="98">
        <v>244.24048019604092</v>
      </c>
      <c r="L469" s="98">
        <v>251.00672112512126</v>
      </c>
      <c r="M469" s="98">
        <v>345.59129913276371</v>
      </c>
      <c r="N469" s="98">
        <v>227.98594981291751</v>
      </c>
      <c r="O469" s="98">
        <v>199.50221530004262</v>
      </c>
      <c r="P469" s="98">
        <v>295.24681555263174</v>
      </c>
      <c r="Q469" s="98">
        <v>187.78237791093838</v>
      </c>
      <c r="R469" s="98">
        <v>180.60280672880279</v>
      </c>
      <c r="S469" s="98">
        <v>198.64060334145901</v>
      </c>
      <c r="T469" s="98">
        <v>180.10529316488888</v>
      </c>
      <c r="U469" s="98">
        <v>198.37820590903007</v>
      </c>
      <c r="V469" s="98">
        <v>201.73980917221411</v>
      </c>
      <c r="W469" s="98">
        <v>233.40861649768078</v>
      </c>
      <c r="X469" s="98">
        <v>99.566924087548173</v>
      </c>
      <c r="Y469" s="98">
        <v>171.62609137364191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1006.5642720136781</v>
      </c>
      <c r="D470" s="98">
        <v>960.37888236031483</v>
      </c>
      <c r="E470" s="98">
        <v>980.76233110947419</v>
      </c>
      <c r="F470" s="98">
        <v>1058.9005808637589</v>
      </c>
      <c r="G470" s="98">
        <v>1000.1294057104653</v>
      </c>
      <c r="H470" s="98">
        <v>977.59802804216349</v>
      </c>
      <c r="I470" s="98">
        <v>899.2217488498369</v>
      </c>
      <c r="J470" s="98">
        <v>816.81474421130497</v>
      </c>
      <c r="K470" s="98">
        <v>865.07508421540183</v>
      </c>
      <c r="L470" s="98">
        <v>943.43267578503117</v>
      </c>
      <c r="M470" s="98">
        <v>1016.4166743761625</v>
      </c>
      <c r="N470" s="98">
        <v>1000.6565866907927</v>
      </c>
      <c r="O470" s="98">
        <v>966.13019804773387</v>
      </c>
      <c r="P470" s="98">
        <v>805.16067733899365</v>
      </c>
      <c r="Q470" s="98">
        <v>890.14362436320414</v>
      </c>
      <c r="R470" s="98">
        <v>918.88494588566982</v>
      </c>
      <c r="S470" s="98">
        <v>927.86958118071004</v>
      </c>
      <c r="T470" s="98">
        <v>943.5095843051073</v>
      </c>
      <c r="U470" s="98">
        <v>877.02304239075306</v>
      </c>
      <c r="V470" s="98">
        <v>806.40148188216608</v>
      </c>
      <c r="W470" s="98">
        <v>661.12122009557379</v>
      </c>
      <c r="X470" s="98">
        <v>638.87444953321767</v>
      </c>
      <c r="Y470" s="98">
        <v>527.68407868104327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1778.9996984957349</v>
      </c>
      <c r="D471" s="101">
        <v>1861.870429169925</v>
      </c>
      <c r="E471" s="101">
        <v>1751.9117182049947</v>
      </c>
      <c r="F471" s="101">
        <v>1840.0020820140849</v>
      </c>
      <c r="G471" s="101">
        <v>1756.5634984999663</v>
      </c>
      <c r="H471" s="101">
        <v>1725.0548288524108</v>
      </c>
      <c r="I471" s="101">
        <v>1616.9681594570534</v>
      </c>
      <c r="J471" s="101">
        <v>1574.9400535669301</v>
      </c>
      <c r="K471" s="101">
        <v>1546.230182256671</v>
      </c>
      <c r="L471" s="101">
        <v>1640.6569614973157</v>
      </c>
      <c r="M471" s="101">
        <v>1755.7336793546144</v>
      </c>
      <c r="N471" s="101">
        <v>1639.5898392652678</v>
      </c>
      <c r="O471" s="101">
        <v>1552.0042240410946</v>
      </c>
      <c r="P471" s="101">
        <v>1544.3051480435445</v>
      </c>
      <c r="Q471" s="101">
        <v>1450.7220021838039</v>
      </c>
      <c r="R471" s="101">
        <v>1437.0721993871689</v>
      </c>
      <c r="S471" s="101">
        <v>1426.5202859865103</v>
      </c>
      <c r="T471" s="101">
        <v>1401.3382353182085</v>
      </c>
      <c r="U471" s="101">
        <v>1390.950619375627</v>
      </c>
      <c r="V471" s="101">
        <v>1375.6776505618609</v>
      </c>
      <c r="W471" s="101">
        <v>0</v>
      </c>
      <c r="X471" s="101">
        <v>0</v>
      </c>
      <c r="Y471" s="101">
        <v>0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1264.7414155803883</v>
      </c>
      <c r="D472" s="104">
        <v>1342.8444982643141</v>
      </c>
      <c r="E472" s="104">
        <v>1247.0985132623423</v>
      </c>
      <c r="F472" s="104">
        <v>1335.3949555438855</v>
      </c>
      <c r="G472" s="104">
        <v>1258.2771902144757</v>
      </c>
      <c r="H472" s="104">
        <v>1235.345720449325</v>
      </c>
      <c r="I472" s="104">
        <v>1154.50328197727</v>
      </c>
      <c r="J472" s="104">
        <v>1147.7862858301339</v>
      </c>
      <c r="K472" s="104">
        <v>1109.6095474674487</v>
      </c>
      <c r="L472" s="104">
        <v>1176.9651534739476</v>
      </c>
      <c r="M472" s="104">
        <v>1285.2138650836685</v>
      </c>
      <c r="N472" s="104">
        <v>1184.6127551976765</v>
      </c>
      <c r="O472" s="104">
        <v>1132.9771718707955</v>
      </c>
      <c r="P472" s="104">
        <v>1186.4962744775457</v>
      </c>
      <c r="Q472" s="104">
        <v>1101.4870614659458</v>
      </c>
      <c r="R472" s="104">
        <v>1102.0930208073935</v>
      </c>
      <c r="S472" s="104">
        <v>1111.152746078254</v>
      </c>
      <c r="T472" s="104">
        <v>1098.4535601404789</v>
      </c>
      <c r="U472" s="104">
        <v>1108.5603193220286</v>
      </c>
      <c r="V472" s="104">
        <v>1113.0925417047915</v>
      </c>
      <c r="W472" s="104">
        <v>951.51853107457396</v>
      </c>
      <c r="X472" s="104">
        <v>638.57840114158341</v>
      </c>
      <c r="Y472" s="104">
        <v>707.64459716614772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283.78787493616352</v>
      </c>
      <c r="D473" s="98">
        <v>347.49868853295038</v>
      </c>
      <c r="E473" s="98">
        <v>273.21820559560337</v>
      </c>
      <c r="F473" s="98">
        <v>356.30836111513503</v>
      </c>
      <c r="G473" s="98">
        <v>284.17128452281446</v>
      </c>
      <c r="H473" s="98">
        <v>272.18553288059036</v>
      </c>
      <c r="I473" s="98">
        <v>236.66993938303733</v>
      </c>
      <c r="J473" s="98">
        <v>292.15369000451716</v>
      </c>
      <c r="K473" s="98">
        <v>227.07708169899595</v>
      </c>
      <c r="L473" s="98">
        <v>229.10676000781754</v>
      </c>
      <c r="M473" s="98">
        <v>305.93199496072384</v>
      </c>
      <c r="N473" s="98">
        <v>206.27851288476535</v>
      </c>
      <c r="O473" s="98">
        <v>184.03085410773446</v>
      </c>
      <c r="P473" s="98">
        <v>312.99582919236548</v>
      </c>
      <c r="Q473" s="98">
        <v>189.60713471139761</v>
      </c>
      <c r="R473" s="98">
        <v>179.19106713015213</v>
      </c>
      <c r="S473" s="98">
        <v>195.43605173800134</v>
      </c>
      <c r="T473" s="98">
        <v>174.56318286621544</v>
      </c>
      <c r="U473" s="98">
        <v>206.84734339794289</v>
      </c>
      <c r="V473" s="98">
        <v>228.31155829603168</v>
      </c>
      <c r="W473" s="98">
        <v>231.10532815266194</v>
      </c>
      <c r="X473" s="98">
        <v>7.5104319624598697</v>
      </c>
      <c r="Y473" s="98">
        <v>147.45899811326143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980.95354064422463</v>
      </c>
      <c r="D474" s="98">
        <v>995.34580973136372</v>
      </c>
      <c r="E474" s="98">
        <v>973.88030766673876</v>
      </c>
      <c r="F474" s="98">
        <v>979.08659442875069</v>
      </c>
      <c r="G474" s="98">
        <v>974.10590569166106</v>
      </c>
      <c r="H474" s="98">
        <v>963.16018756873461</v>
      </c>
      <c r="I474" s="98">
        <v>917.8333425942327</v>
      </c>
      <c r="J474" s="98">
        <v>855.63259582561682</v>
      </c>
      <c r="K474" s="98">
        <v>882.53246576845277</v>
      </c>
      <c r="L474" s="98">
        <v>947.85839346613</v>
      </c>
      <c r="M474" s="98">
        <v>979.28187012294438</v>
      </c>
      <c r="N474" s="98">
        <v>978.33424231291133</v>
      </c>
      <c r="O474" s="98">
        <v>948.94631776306085</v>
      </c>
      <c r="P474" s="98">
        <v>873.50044528518026</v>
      </c>
      <c r="Q474" s="98">
        <v>911.87992675454825</v>
      </c>
      <c r="R474" s="98">
        <v>922.90195367724129</v>
      </c>
      <c r="S474" s="98">
        <v>915.71669434025273</v>
      </c>
      <c r="T474" s="98">
        <v>923.89037727426353</v>
      </c>
      <c r="U474" s="98">
        <v>901.71297592408553</v>
      </c>
      <c r="V474" s="98">
        <v>884.78098340875965</v>
      </c>
      <c r="W474" s="98">
        <v>720.4132029219121</v>
      </c>
      <c r="X474" s="98">
        <v>631.06796917912357</v>
      </c>
      <c r="Y474" s="98">
        <v>560.18559905288635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880.05926798968073</v>
      </c>
      <c r="D475" s="122">
        <v>900.57499236958881</v>
      </c>
      <c r="E475" s="122">
        <v>859.74323424864463</v>
      </c>
      <c r="F475" s="122">
        <v>966.6344887689271</v>
      </c>
      <c r="G475" s="122">
        <v>811.16232723549354</v>
      </c>
      <c r="H475" s="122">
        <v>837.85204035483059</v>
      </c>
      <c r="I475" s="122">
        <v>770.67087498164085</v>
      </c>
      <c r="J475" s="122">
        <v>755.43999947029181</v>
      </c>
      <c r="K475" s="122">
        <v>703.88413324086002</v>
      </c>
      <c r="L475" s="122">
        <v>664.32030230234125</v>
      </c>
      <c r="M475" s="122">
        <v>660.26781509132923</v>
      </c>
      <c r="N475" s="122">
        <v>583.93990674350493</v>
      </c>
      <c r="O475" s="122">
        <v>618.25098071468949</v>
      </c>
      <c r="P475" s="122">
        <v>576.91928313582446</v>
      </c>
      <c r="Q475" s="122">
        <v>575.56355242943278</v>
      </c>
      <c r="R475" s="122">
        <v>587.18869182593915</v>
      </c>
      <c r="S475" s="122">
        <v>642.15622014714108</v>
      </c>
      <c r="T475" s="122">
        <v>649.99952176532349</v>
      </c>
      <c r="U475" s="122">
        <v>642.85031642840261</v>
      </c>
      <c r="V475" s="122">
        <v>670.45211964314888</v>
      </c>
      <c r="W475" s="122">
        <v>634.30912549879508</v>
      </c>
      <c r="X475" s="122">
        <v>549.03675414680026</v>
      </c>
      <c r="Y475" s="122">
        <v>516.38094812004965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997.71424738920336</v>
      </c>
      <c r="D476" s="98">
        <v>1136.8937542895765</v>
      </c>
      <c r="E476" s="98">
        <v>982.45244644767718</v>
      </c>
      <c r="F476" s="98">
        <v>1005.7328518776942</v>
      </c>
      <c r="G476" s="98">
        <v>966.90007046907624</v>
      </c>
      <c r="H476" s="98">
        <v>942.11721516839316</v>
      </c>
      <c r="I476" s="98">
        <v>988.99402893648619</v>
      </c>
      <c r="J476" s="98">
        <v>842.80283213169196</v>
      </c>
      <c r="K476" s="98">
        <v>853.37020303260579</v>
      </c>
      <c r="L476" s="98">
        <v>916.09313995226876</v>
      </c>
      <c r="M476" s="98">
        <v>741.87879917306952</v>
      </c>
      <c r="N476" s="98">
        <v>673.30606573464684</v>
      </c>
      <c r="O476" s="98">
        <v>723.2634779857849</v>
      </c>
      <c r="P476" s="98">
        <v>724.83191944865837</v>
      </c>
      <c r="Q476" s="98">
        <v>722.62293504125216</v>
      </c>
      <c r="R476" s="98">
        <v>716.77078869330796</v>
      </c>
      <c r="S476" s="98">
        <v>823.18795410714449</v>
      </c>
      <c r="T476" s="98">
        <v>802.56446247130816</v>
      </c>
      <c r="U476" s="98">
        <v>823.68424914299294</v>
      </c>
      <c r="V476" s="98">
        <v>779.10124278151909</v>
      </c>
      <c r="W476" s="98">
        <v>829.98175915855825</v>
      </c>
      <c r="X476" s="98">
        <v>680.45269344038559</v>
      </c>
      <c r="Y476" s="98">
        <v>633.51371179837759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998.43644371884636</v>
      </c>
      <c r="D477" s="98">
        <v>1011.2657991224477</v>
      </c>
      <c r="E477" s="98">
        <v>985.9343225900634</v>
      </c>
      <c r="F477" s="98">
        <v>1060.2762535044558</v>
      </c>
      <c r="G477" s="98">
        <v>991.19469463695623</v>
      </c>
      <c r="H477" s="98">
        <v>947.45379697794078</v>
      </c>
      <c r="I477" s="98">
        <v>853.73440503424695</v>
      </c>
      <c r="J477" s="98">
        <v>829.43045657682728</v>
      </c>
      <c r="K477" s="98">
        <v>786.12980916839751</v>
      </c>
      <c r="L477" s="98">
        <v>764.82745188682179</v>
      </c>
      <c r="M477" s="98">
        <v>786.9090047992787</v>
      </c>
      <c r="N477" s="98">
        <v>674.07916599237615</v>
      </c>
      <c r="O477" s="98">
        <v>673.91460614205255</v>
      </c>
      <c r="P477" s="98">
        <v>692.52074478094607</v>
      </c>
      <c r="Q477" s="98">
        <v>666.3224711635952</v>
      </c>
      <c r="R477" s="98">
        <v>698.17638538453673</v>
      </c>
      <c r="S477" s="98">
        <v>761.66586906674365</v>
      </c>
      <c r="T477" s="98">
        <v>789.03252867323943</v>
      </c>
      <c r="U477" s="98">
        <v>789.01985679230609</v>
      </c>
      <c r="V477" s="98">
        <v>785.65343572668519</v>
      </c>
      <c r="W477" s="98">
        <v>735.19804056914973</v>
      </c>
      <c r="X477" s="98">
        <v>650.40840546658569</v>
      </c>
      <c r="Y477" s="98">
        <v>614.96747778607505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822.01968531473426</v>
      </c>
      <c r="D478" s="33">
        <v>827.54751108474738</v>
      </c>
      <c r="E478" s="33">
        <v>752.95272353454277</v>
      </c>
      <c r="F478" s="33">
        <v>902.20428125911758</v>
      </c>
      <c r="G478" s="33">
        <v>729.88321399575693</v>
      </c>
      <c r="H478" s="33">
        <v>787.74785791850877</v>
      </c>
      <c r="I478" s="33">
        <v>719.81036054262404</v>
      </c>
      <c r="J478" s="33">
        <v>639.91503955467363</v>
      </c>
      <c r="K478" s="33">
        <v>643.2862631823956</v>
      </c>
      <c r="L478" s="33">
        <v>598.76022443846773</v>
      </c>
      <c r="M478" s="33">
        <v>595.28114981137412</v>
      </c>
      <c r="N478" s="33">
        <v>514.96640463908102</v>
      </c>
      <c r="O478" s="33">
        <v>581.82282343822237</v>
      </c>
      <c r="P478" s="33">
        <v>484.42783596963278</v>
      </c>
      <c r="Q478" s="33">
        <v>521.23697277400959</v>
      </c>
      <c r="R478" s="33">
        <v>507.77125449557479</v>
      </c>
      <c r="S478" s="33">
        <v>590.88298919750366</v>
      </c>
      <c r="T478" s="33">
        <v>577.6129227963612</v>
      </c>
      <c r="U478" s="33">
        <v>570.43291252077108</v>
      </c>
      <c r="V478" s="33">
        <v>589.51118173029863</v>
      </c>
      <c r="W478" s="33">
        <v>551.49170672840137</v>
      </c>
      <c r="X478" s="33">
        <v>416.9437714063983</v>
      </c>
      <c r="Y478" s="33">
        <v>442.80048178932566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6152.5115884309153</v>
      </c>
      <c r="D480" s="117">
        <f t="shared" si="247"/>
        <v>7294.9487966358374</v>
      </c>
      <c r="E480" s="117">
        <f t="shared" si="247"/>
        <v>9961.6194212432129</v>
      </c>
      <c r="F480" s="117">
        <f t="shared" si="247"/>
        <v>6182.4815977426442</v>
      </c>
      <c r="G480" s="117">
        <f t="shared" si="247"/>
        <v>7700.332891523828</v>
      </c>
      <c r="H480" s="117">
        <f t="shared" si="247"/>
        <v>7519.2030083388599</v>
      </c>
      <c r="I480" s="117">
        <f t="shared" si="247"/>
        <v>8234.9403576318509</v>
      </c>
      <c r="J480" s="117">
        <f t="shared" si="247"/>
        <v>9164.7083680882206</v>
      </c>
      <c r="K480" s="117">
        <f t="shared" si="247"/>
        <v>8668.5818299518814</v>
      </c>
      <c r="L480" s="117">
        <f t="shared" si="247"/>
        <v>8122.2379791171461</v>
      </c>
      <c r="M480" s="117">
        <f t="shared" si="247"/>
        <v>5914.3225278226319</v>
      </c>
      <c r="N480" s="117">
        <f t="shared" si="247"/>
        <v>7956.7767044072316</v>
      </c>
      <c r="O480" s="117">
        <f t="shared" si="247"/>
        <v>7741.2028540355805</v>
      </c>
      <c r="P480" s="117">
        <f t="shared" si="247"/>
        <v>6302.8168562519313</v>
      </c>
      <c r="Q480" s="117">
        <f t="shared" si="247"/>
        <v>6851.4460763508523</v>
      </c>
      <c r="R480" s="117">
        <f t="shared" ref="R480:V480" si="248">R481+R484+R486+R499</f>
        <v>6735.6087568607672</v>
      </c>
      <c r="S480" s="117">
        <f t="shared" si="248"/>
        <v>7214.6891788849598</v>
      </c>
      <c r="T480" s="117">
        <f t="shared" si="248"/>
        <v>6856.6910728763251</v>
      </c>
      <c r="U480" s="117">
        <f t="shared" si="248"/>
        <v>6489.2180449290408</v>
      </c>
      <c r="V480" s="117">
        <f t="shared" si="248"/>
        <v>5923.9388703232808</v>
      </c>
      <c r="W480" s="117">
        <f t="shared" ref="W480:Y480" si="249">W481+W484+W486+W499</f>
        <v>5767.663150946275</v>
      </c>
      <c r="X480" s="117">
        <f t="shared" si="249"/>
        <v>4768.4948391547059</v>
      </c>
      <c r="Y480" s="117">
        <f t="shared" si="249"/>
        <v>3958.8390169519248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4152.0393784815706</v>
      </c>
      <c r="D481" s="122">
        <f t="shared" si="250"/>
        <v>5041.0033516960229</v>
      </c>
      <c r="E481" s="122">
        <f t="shared" si="250"/>
        <v>6988.8721209446676</v>
      </c>
      <c r="F481" s="122">
        <f t="shared" si="250"/>
        <v>4021.0086493403828</v>
      </c>
      <c r="G481" s="122">
        <f t="shared" si="250"/>
        <v>5710.25797512803</v>
      </c>
      <c r="H481" s="122">
        <f t="shared" si="250"/>
        <v>5409.0413906804397</v>
      </c>
      <c r="I481" s="122">
        <f t="shared" si="250"/>
        <v>6215.5048589494345</v>
      </c>
      <c r="J481" s="122">
        <f t="shared" si="250"/>
        <v>7084.1713731331556</v>
      </c>
      <c r="K481" s="122">
        <f t="shared" si="250"/>
        <v>6729.5619031151855</v>
      </c>
      <c r="L481" s="122">
        <f t="shared" si="250"/>
        <v>6358.633463326074</v>
      </c>
      <c r="M481" s="122">
        <f t="shared" si="250"/>
        <v>4022.4663768727028</v>
      </c>
      <c r="N481" s="122">
        <f t="shared" si="250"/>
        <v>5895.6630469605343</v>
      </c>
      <c r="O481" s="122">
        <f t="shared" si="250"/>
        <v>5849.5396650777921</v>
      </c>
      <c r="P481" s="122">
        <f t="shared" si="250"/>
        <v>4730.5777631878036</v>
      </c>
      <c r="Q481" s="122">
        <f t="shared" si="250"/>
        <v>5241.5972659674226</v>
      </c>
      <c r="R481" s="122">
        <f t="shared" ref="R481:V481" si="251">SUM(R482:R483)</f>
        <v>4946.5644218021498</v>
      </c>
      <c r="S481" s="122">
        <f t="shared" si="251"/>
        <v>5209.6888556806507</v>
      </c>
      <c r="T481" s="122">
        <f t="shared" si="251"/>
        <v>4683.7276579903319</v>
      </c>
      <c r="U481" s="122">
        <f t="shared" si="251"/>
        <v>4488.2323571997804</v>
      </c>
      <c r="V481" s="122">
        <f t="shared" si="251"/>
        <v>4155.6698179137938</v>
      </c>
      <c r="W481" s="122">
        <f t="shared" ref="W481:Y481" si="252">SUM(W482:W483)</f>
        <v>4331.5052829410761</v>
      </c>
      <c r="X481" s="122">
        <f t="shared" si="252"/>
        <v>3501.1210749369907</v>
      </c>
      <c r="Y481" s="122">
        <f t="shared" si="252"/>
        <v>2814.3425372988127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4110.7533800522197</v>
      </c>
      <c r="D482" s="98">
        <v>4991.4859108237952</v>
      </c>
      <c r="E482" s="98">
        <v>6926.9208515156752</v>
      </c>
      <c r="F482" s="98">
        <v>3983.274093831672</v>
      </c>
      <c r="G482" s="98">
        <v>5657.4152305472226</v>
      </c>
      <c r="H482" s="98">
        <v>5360.5080591873821</v>
      </c>
      <c r="I482" s="98">
        <v>6161.6114735177443</v>
      </c>
      <c r="J482" s="98">
        <v>7025.5208280551205</v>
      </c>
      <c r="K482" s="98">
        <v>6674.7722922834755</v>
      </c>
      <c r="L482" s="98">
        <v>6305.2889767070146</v>
      </c>
      <c r="M482" s="98">
        <v>3988.6603729381841</v>
      </c>
      <c r="N482" s="98">
        <v>5849.5352709574545</v>
      </c>
      <c r="O482" s="98">
        <v>5800.9395090762227</v>
      </c>
      <c r="P482" s="98">
        <v>4690.2508454896988</v>
      </c>
      <c r="Q482" s="98">
        <v>5201.3586138476785</v>
      </c>
      <c r="R482" s="98">
        <v>4908.7249799971041</v>
      </c>
      <c r="S482" s="98">
        <v>5170.1484374798702</v>
      </c>
      <c r="T482" s="98">
        <v>4648.5413463223213</v>
      </c>
      <c r="U482" s="98">
        <v>4454.3074628685799</v>
      </c>
      <c r="V482" s="98">
        <v>4124.4149603742735</v>
      </c>
      <c r="W482" s="98">
        <v>4289.9965053447222</v>
      </c>
      <c r="X482" s="98">
        <v>3466.3532486068034</v>
      </c>
      <c r="Y482" s="98">
        <v>2787.7378954844303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41.285998429351146</v>
      </c>
      <c r="D483" s="98">
        <v>49.517440872227375</v>
      </c>
      <c r="E483" s="98">
        <v>61.95126942899207</v>
      </c>
      <c r="F483" s="98">
        <v>37.734555508710955</v>
      </c>
      <c r="G483" s="98">
        <v>52.842744580807562</v>
      </c>
      <c r="H483" s="98">
        <v>48.533331493057766</v>
      </c>
      <c r="I483" s="98">
        <v>53.893385431690561</v>
      </c>
      <c r="J483" s="98">
        <v>58.650545078034909</v>
      </c>
      <c r="K483" s="98">
        <v>54.789610831709851</v>
      </c>
      <c r="L483" s="98">
        <v>53.344486619059062</v>
      </c>
      <c r="M483" s="98">
        <v>33.806003934518891</v>
      </c>
      <c r="N483" s="98">
        <v>46.127776003079767</v>
      </c>
      <c r="O483" s="98">
        <v>48.600156001569012</v>
      </c>
      <c r="P483" s="98">
        <v>40.326917698104531</v>
      </c>
      <c r="Q483" s="98">
        <v>40.238652119744266</v>
      </c>
      <c r="R483" s="98">
        <v>37.839441805045489</v>
      </c>
      <c r="S483" s="98">
        <v>39.540418200780962</v>
      </c>
      <c r="T483" s="98">
        <v>35.186311668011044</v>
      </c>
      <c r="U483" s="98">
        <v>33.924894331200115</v>
      </c>
      <c r="V483" s="98">
        <v>31.254857539520387</v>
      </c>
      <c r="W483" s="98">
        <v>41.508777596354165</v>
      </c>
      <c r="X483" s="98">
        <v>34.767826330187162</v>
      </c>
      <c r="Y483" s="98">
        <v>26.604641814382177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197.29421842282511</v>
      </c>
      <c r="D484" s="122">
        <f t="shared" si="253"/>
        <v>398.58938505633461</v>
      </c>
      <c r="E484" s="122">
        <f t="shared" si="253"/>
        <v>1211.9769874646395</v>
      </c>
      <c r="F484" s="122">
        <f t="shared" si="253"/>
        <v>250.57653897608427</v>
      </c>
      <c r="G484" s="122">
        <f t="shared" si="253"/>
        <v>242.0022778978711</v>
      </c>
      <c r="H484" s="122">
        <f t="shared" si="253"/>
        <v>352.3559015816553</v>
      </c>
      <c r="I484" s="122">
        <f t="shared" si="253"/>
        <v>391.74251819281534</v>
      </c>
      <c r="J484" s="122">
        <f t="shared" si="253"/>
        <v>531.90519238112267</v>
      </c>
      <c r="K484" s="122">
        <f t="shared" si="253"/>
        <v>413.69684444243194</v>
      </c>
      <c r="L484" s="122">
        <f t="shared" si="253"/>
        <v>190.0290637535374</v>
      </c>
      <c r="M484" s="122">
        <f t="shared" si="253"/>
        <v>217.7558909474505</v>
      </c>
      <c r="N484" s="122">
        <f t="shared" si="253"/>
        <v>523.94276894546419</v>
      </c>
      <c r="O484" s="122">
        <f t="shared" si="253"/>
        <v>362.77832123490043</v>
      </c>
      <c r="P484" s="122">
        <f t="shared" si="253"/>
        <v>76.787611985085363</v>
      </c>
      <c r="Q484" s="122">
        <f t="shared" si="253"/>
        <v>143.32375310498256</v>
      </c>
      <c r="R484" s="122">
        <f t="shared" si="253"/>
        <v>316.16231567809461</v>
      </c>
      <c r="S484" s="122">
        <f t="shared" si="253"/>
        <v>444.17716675772579</v>
      </c>
      <c r="T484" s="122">
        <f t="shared" si="253"/>
        <v>622.19629714254609</v>
      </c>
      <c r="U484" s="122">
        <f t="shared" si="253"/>
        <v>460.72116593615959</v>
      </c>
      <c r="V484" s="122">
        <f t="shared" si="253"/>
        <v>257.46310427563867</v>
      </c>
      <c r="W484" s="122">
        <f t="shared" si="253"/>
        <v>77.436766081574206</v>
      </c>
      <c r="X484" s="122">
        <f t="shared" si="253"/>
        <v>187.55669625021909</v>
      </c>
      <c r="Y484" s="122">
        <f t="shared" si="253"/>
        <v>83.481144212100219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197.29421842282511</v>
      </c>
      <c r="D485" s="98">
        <f>RES_hhdet_in_tesh!D86</f>
        <v>398.58938505633461</v>
      </c>
      <c r="E485" s="98">
        <f>RES_hhdet_in_tesh!E86</f>
        <v>1211.9769874646395</v>
      </c>
      <c r="F485" s="98">
        <f>RES_hhdet_in_tesh!F86</f>
        <v>250.57653897608427</v>
      </c>
      <c r="G485" s="98">
        <f>RES_hhdet_in_tesh!G86</f>
        <v>242.0022778978711</v>
      </c>
      <c r="H485" s="98">
        <f>RES_hhdet_in_tesh!H86</f>
        <v>352.3559015816553</v>
      </c>
      <c r="I485" s="98">
        <f>RES_hhdet_in_tesh!I86</f>
        <v>391.74251819281534</v>
      </c>
      <c r="J485" s="98">
        <f>RES_hhdet_in_tesh!J86</f>
        <v>531.90519238112267</v>
      </c>
      <c r="K485" s="98">
        <f>RES_hhdet_in_tesh!K86</f>
        <v>413.69684444243194</v>
      </c>
      <c r="L485" s="98">
        <f>RES_hhdet_in_tesh!L86</f>
        <v>190.0290637535374</v>
      </c>
      <c r="M485" s="98">
        <f>RES_hhdet_in_tesh!M86</f>
        <v>217.7558909474505</v>
      </c>
      <c r="N485" s="98">
        <f>RES_hhdet_in_tesh!N86</f>
        <v>523.94276894546419</v>
      </c>
      <c r="O485" s="98">
        <f>RES_hhdet_in_tesh!O86</f>
        <v>362.77832123490043</v>
      </c>
      <c r="P485" s="98">
        <f>RES_hhdet_in_tesh!P86</f>
        <v>76.787611985085363</v>
      </c>
      <c r="Q485" s="98">
        <f>RES_hhdet_in_tesh!Q86</f>
        <v>143.32375310498256</v>
      </c>
      <c r="R485" s="98">
        <f>RES_hhdet_in_tesh!R86</f>
        <v>316.16231567809461</v>
      </c>
      <c r="S485" s="98">
        <f>RES_hhdet_in_tesh!S86</f>
        <v>444.17716675772579</v>
      </c>
      <c r="T485" s="98">
        <f>RES_hhdet_in_tesh!T86</f>
        <v>622.19629714254609</v>
      </c>
      <c r="U485" s="98">
        <f>RES_hhdet_in_tesh!U86</f>
        <v>460.72116593615959</v>
      </c>
      <c r="V485" s="98">
        <f>RES_hhdet_in_tesh!V86</f>
        <v>257.46310427563867</v>
      </c>
      <c r="W485" s="98">
        <f>RES_hhdet_in_tesh!W86</f>
        <v>77.436766081574206</v>
      </c>
      <c r="X485" s="98">
        <f>RES_hhdet_in_tesh!X86</f>
        <v>187.55669625021909</v>
      </c>
      <c r="Y485" s="98">
        <f>RES_hhdet_in_tesh!Y86</f>
        <v>83.481144212100219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1171.8064444918921</v>
      </c>
      <c r="D486" s="122">
        <v>1216.3260322081042</v>
      </c>
      <c r="E486" s="122">
        <v>1163.2481872760557</v>
      </c>
      <c r="F486" s="122">
        <v>1229.7608632872727</v>
      </c>
      <c r="G486" s="122">
        <v>1165.1675290412068</v>
      </c>
      <c r="H486" s="122">
        <v>1151.4823824953085</v>
      </c>
      <c r="I486" s="122">
        <v>1071.6397859441568</v>
      </c>
      <c r="J486" s="122">
        <v>1038.8141580093472</v>
      </c>
      <c r="K486" s="122">
        <v>1025.4465195056007</v>
      </c>
      <c r="L486" s="122">
        <v>1098.4291244856474</v>
      </c>
      <c r="M486" s="122">
        <v>1198.0999783131799</v>
      </c>
      <c r="N486" s="122">
        <v>1124.4027405260963</v>
      </c>
      <c r="O486" s="122">
        <v>1079.5414429557109</v>
      </c>
      <c r="P486" s="122">
        <v>1087.0738779131223</v>
      </c>
      <c r="Q486" s="122">
        <v>1044.2174786812798</v>
      </c>
      <c r="R486" s="122">
        <v>1047.2163353654128</v>
      </c>
      <c r="S486" s="122">
        <v>1069.5661685208725</v>
      </c>
      <c r="T486" s="122">
        <v>1057.007129129332</v>
      </c>
      <c r="U486" s="122">
        <v>1044.2252576546068</v>
      </c>
      <c r="V486" s="122">
        <v>1002.9521900153305</v>
      </c>
      <c r="W486" s="122">
        <v>877.16918566239713</v>
      </c>
      <c r="X486" s="122">
        <v>685.8697998484721</v>
      </c>
      <c r="Y486" s="122">
        <v>666.29027486512416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1007.0523993623597</v>
      </c>
      <c r="D487" s="98">
        <v>1275.107647283761</v>
      </c>
      <c r="E487" s="98">
        <v>1214.887833686329</v>
      </c>
      <c r="F487" s="98">
        <v>1110.1382416590639</v>
      </c>
      <c r="G487" s="98">
        <v>1137.4198505604406</v>
      </c>
      <c r="H487" s="98">
        <v>1220.7492354032997</v>
      </c>
      <c r="I487" s="98">
        <v>1067.2054317046782</v>
      </c>
      <c r="J487" s="98">
        <v>1047.3575978191191</v>
      </c>
      <c r="K487" s="98">
        <v>1008.5737840244198</v>
      </c>
      <c r="L487" s="98">
        <v>1082.1452951651545</v>
      </c>
      <c r="M487" s="98">
        <v>1187.980665949997</v>
      </c>
      <c r="N487" s="98">
        <v>1130.426392132945</v>
      </c>
      <c r="O487" s="98">
        <v>1081.7061459105312</v>
      </c>
      <c r="P487" s="98">
        <v>1110.0135736479026</v>
      </c>
      <c r="Q487" s="98">
        <v>1049.9866409867091</v>
      </c>
      <c r="R487" s="98">
        <v>1014.6950945097764</v>
      </c>
      <c r="S487" s="98">
        <v>1102.4901888072427</v>
      </c>
      <c r="T487" s="98">
        <v>1041.0731686613974</v>
      </c>
      <c r="U487" s="98">
        <v>1017.2335064642431</v>
      </c>
      <c r="V487" s="98">
        <v>914.38500077335743</v>
      </c>
      <c r="W487" s="98">
        <v>871.97962149806835</v>
      </c>
      <c r="X487" s="98">
        <v>707.37027660765023</v>
      </c>
      <c r="Y487" s="98">
        <v>645.6741547510602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1007.0550031570617</v>
      </c>
      <c r="D488" s="98">
        <v>1275.2115539549918</v>
      </c>
      <c r="E488" s="98">
        <v>1215.0511140535943</v>
      </c>
      <c r="F488" s="98">
        <v>1110.170417408661</v>
      </c>
      <c r="G488" s="98">
        <v>1137.9920446996109</v>
      </c>
      <c r="H488" s="98">
        <v>1221.6307918578584</v>
      </c>
      <c r="I488" s="98">
        <v>1068.5138442423488</v>
      </c>
      <c r="J488" s="98">
        <v>1048.5952613068607</v>
      </c>
      <c r="K488" s="98">
        <v>1009.6999246635916</v>
      </c>
      <c r="L488" s="98">
        <v>1083.4358643223145</v>
      </c>
      <c r="M488" s="98">
        <v>1189.052591085943</v>
      </c>
      <c r="N488" s="98">
        <v>1131.4270844493619</v>
      </c>
      <c r="O488" s="98">
        <v>1082.5634577581745</v>
      </c>
      <c r="P488" s="98">
        <v>1111.7531912860024</v>
      </c>
      <c r="Q488" s="98">
        <v>1051.7299866897488</v>
      </c>
      <c r="R488" s="98">
        <v>1016.2122772636915</v>
      </c>
      <c r="S488" s="98">
        <v>1104.7819683922846</v>
      </c>
      <c r="T488" s="98">
        <v>1042.0649259716392</v>
      </c>
      <c r="U488" s="98">
        <v>1018.0349353724266</v>
      </c>
      <c r="V488" s="98">
        <v>914.73788985305134</v>
      </c>
      <c r="W488" s="98">
        <v>875.0404017374475</v>
      </c>
      <c r="X488" s="98">
        <v>712.81816016725804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160.60749075145756</v>
      </c>
      <c r="D489" s="101">
        <v>237.98905859154891</v>
      </c>
      <c r="E489" s="101">
        <v>189.64184302391322</v>
      </c>
      <c r="F489" s="101">
        <v>214.75478019440121</v>
      </c>
      <c r="G489" s="101">
        <v>183.98577715604873</v>
      </c>
      <c r="H489" s="101">
        <v>193.19031750260811</v>
      </c>
      <c r="I489" s="101">
        <v>156.22127395717146</v>
      </c>
      <c r="J489" s="101">
        <v>193.697095365471</v>
      </c>
      <c r="K489" s="101">
        <v>147.60520092086196</v>
      </c>
      <c r="L489" s="101">
        <v>151.36113227045124</v>
      </c>
      <c r="M489" s="101">
        <v>206.78729308954868</v>
      </c>
      <c r="N489" s="101">
        <v>143.02432687133805</v>
      </c>
      <c r="O489" s="101">
        <v>129.33022646278908</v>
      </c>
      <c r="P489" s="101">
        <v>224.49770503222319</v>
      </c>
      <c r="Q489" s="101">
        <v>137.39666470585166</v>
      </c>
      <c r="R489" s="101">
        <v>126.19399538861491</v>
      </c>
      <c r="S489" s="101">
        <v>151.9805207129566</v>
      </c>
      <c r="T489" s="101">
        <v>130.4162038379568</v>
      </c>
      <c r="U489" s="101">
        <v>149.86859443831258</v>
      </c>
      <c r="V489" s="101">
        <v>147.52941834216415</v>
      </c>
      <c r="W489" s="101">
        <v>190.08557528057935</v>
      </c>
      <c r="X489" s="101">
        <v>76.380780576824023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846.44751240560424</v>
      </c>
      <c r="D490" s="104">
        <v>1037.2224953634429</v>
      </c>
      <c r="E490" s="104">
        <v>1025.4092710296813</v>
      </c>
      <c r="F490" s="104">
        <v>895.41563721425996</v>
      </c>
      <c r="G490" s="104">
        <v>954.00626754356199</v>
      </c>
      <c r="H490" s="104">
        <v>1028.4404743552502</v>
      </c>
      <c r="I490" s="104">
        <v>912.29257028517736</v>
      </c>
      <c r="J490" s="104">
        <v>854.89816594138972</v>
      </c>
      <c r="K490" s="104">
        <v>862.09472374272946</v>
      </c>
      <c r="L490" s="104">
        <v>932.07473205186341</v>
      </c>
      <c r="M490" s="104">
        <v>982.26529799639434</v>
      </c>
      <c r="N490" s="104">
        <v>988.40275757802397</v>
      </c>
      <c r="O490" s="104">
        <v>953.23323129538551</v>
      </c>
      <c r="P490" s="104">
        <v>887.25548625377951</v>
      </c>
      <c r="Q490" s="104">
        <v>914.33332198389689</v>
      </c>
      <c r="R490" s="104">
        <v>890.01828187507647</v>
      </c>
      <c r="S490" s="104">
        <v>952.80144767932791</v>
      </c>
      <c r="T490" s="104">
        <v>911.64872213368233</v>
      </c>
      <c r="U490" s="104">
        <v>868.16634093411403</v>
      </c>
      <c r="V490" s="104">
        <v>767.20847151088731</v>
      </c>
      <c r="W490" s="104">
        <v>684.9548264568682</v>
      </c>
      <c r="X490" s="104">
        <v>636.43737959043381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1197.6723663052994</v>
      </c>
      <c r="D491" s="101">
        <v>1180.5770467907728</v>
      </c>
      <c r="E491" s="101">
        <v>1161.8849763963221</v>
      </c>
      <c r="F491" s="101">
        <v>1312.9184002187285</v>
      </c>
      <c r="G491" s="101">
        <v>1192.4627169747152</v>
      </c>
      <c r="H491" s="101">
        <v>1160.0669771763578</v>
      </c>
      <c r="I491" s="101">
        <v>1051.5843933771687</v>
      </c>
      <c r="J491" s="101">
        <v>999.97031707691588</v>
      </c>
      <c r="K491" s="101">
        <v>1012.1733466208499</v>
      </c>
      <c r="L491" s="101">
        <v>1095.999562145679</v>
      </c>
      <c r="M491" s="101">
        <v>1230.3939210341316</v>
      </c>
      <c r="N491" s="101">
        <v>1145.3335203708978</v>
      </c>
      <c r="O491" s="101">
        <v>1097.2075508710293</v>
      </c>
      <c r="P491" s="101">
        <v>1007.1799226510691</v>
      </c>
      <c r="Q491" s="101">
        <v>1022.5992725962254</v>
      </c>
      <c r="R491" s="101">
        <v>1048.8978232559275</v>
      </c>
      <c r="S491" s="101">
        <v>1074.025103311038</v>
      </c>
      <c r="T491" s="101">
        <v>1078.4714577609825</v>
      </c>
      <c r="U491" s="101">
        <v>1028.4907254231382</v>
      </c>
      <c r="V491" s="101">
        <v>961.9328749125084</v>
      </c>
      <c r="W491" s="101">
        <v>840.206819203122</v>
      </c>
      <c r="X491" s="101">
        <v>709.26249930432641</v>
      </c>
      <c r="Y491" s="101">
        <v>657.79351322555181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1197.7181421113671</v>
      </c>
      <c r="D492" s="104">
        <v>1180.6293689111058</v>
      </c>
      <c r="E492" s="104">
        <v>1162.06078145623</v>
      </c>
      <c r="F492" s="104">
        <v>1313.2470219869833</v>
      </c>
      <c r="G492" s="104">
        <v>1193.2581776516263</v>
      </c>
      <c r="H492" s="104">
        <v>1160.8722757566991</v>
      </c>
      <c r="I492" s="104">
        <v>1052.9810086323387</v>
      </c>
      <c r="J492" s="104">
        <v>1001.3500782650709</v>
      </c>
      <c r="K492" s="104">
        <v>1013.2127203481263</v>
      </c>
      <c r="L492" s="104">
        <v>1096.8127892765954</v>
      </c>
      <c r="M492" s="104">
        <v>1230.7893478238204</v>
      </c>
      <c r="N492" s="104">
        <v>1145.5530054596984</v>
      </c>
      <c r="O492" s="104">
        <v>1097.3695242182819</v>
      </c>
      <c r="P492" s="104">
        <v>1007.3621926212936</v>
      </c>
      <c r="Q492" s="104">
        <v>1023.3161434514607</v>
      </c>
      <c r="R492" s="104">
        <v>1049.8165348698803</v>
      </c>
      <c r="S492" s="104">
        <v>1074.797416378306</v>
      </c>
      <c r="T492" s="104">
        <v>1079.1005106044679</v>
      </c>
      <c r="U492" s="104">
        <v>1028.5967044232643</v>
      </c>
      <c r="V492" s="104">
        <v>962.32576916099731</v>
      </c>
      <c r="W492" s="104">
        <v>842.78961905974836</v>
      </c>
      <c r="X492" s="104">
        <v>716.70726972238333</v>
      </c>
      <c r="Y492" s="104">
        <v>662.14078890596954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191.15387009768895</v>
      </c>
      <c r="D493" s="98">
        <v>220.25048655079084</v>
      </c>
      <c r="E493" s="98">
        <v>181.29845034675603</v>
      </c>
      <c r="F493" s="98">
        <v>254.34644112322439</v>
      </c>
      <c r="G493" s="98">
        <v>193.12877194116078</v>
      </c>
      <c r="H493" s="98">
        <v>183.27424771453559</v>
      </c>
      <c r="I493" s="98">
        <v>153.75925978250191</v>
      </c>
      <c r="J493" s="98">
        <v>184.53533405376587</v>
      </c>
      <c r="K493" s="98">
        <v>148.13763613272434</v>
      </c>
      <c r="L493" s="98">
        <v>153.38011349156417</v>
      </c>
      <c r="M493" s="98">
        <v>214.37267344765789</v>
      </c>
      <c r="N493" s="98">
        <v>144.89641876890565</v>
      </c>
      <c r="O493" s="98">
        <v>131.23932617054783</v>
      </c>
      <c r="P493" s="98">
        <v>202.20151528229994</v>
      </c>
      <c r="Q493" s="98">
        <v>133.17251908825659</v>
      </c>
      <c r="R493" s="98">
        <v>130.93158898421072</v>
      </c>
      <c r="S493" s="98">
        <v>146.9278351975959</v>
      </c>
      <c r="T493" s="98">
        <v>135.59092629936055</v>
      </c>
      <c r="U493" s="98">
        <v>151.57366203251129</v>
      </c>
      <c r="V493" s="98">
        <v>155.92428727883134</v>
      </c>
      <c r="W493" s="98">
        <v>181.66839896417451</v>
      </c>
      <c r="X493" s="98">
        <v>77.832820189165773</v>
      </c>
      <c r="Y493" s="98">
        <v>134.45671022492627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1006.5642720136781</v>
      </c>
      <c r="D494" s="98">
        <v>960.37888236031483</v>
      </c>
      <c r="E494" s="98">
        <v>980.76233110947419</v>
      </c>
      <c r="F494" s="98">
        <v>1058.9005808637589</v>
      </c>
      <c r="G494" s="98">
        <v>1000.1294057104653</v>
      </c>
      <c r="H494" s="98">
        <v>977.59802804216349</v>
      </c>
      <c r="I494" s="98">
        <v>899.2217488498369</v>
      </c>
      <c r="J494" s="98">
        <v>816.81474421130497</v>
      </c>
      <c r="K494" s="98">
        <v>865.07508421540183</v>
      </c>
      <c r="L494" s="98">
        <v>943.43267578503117</v>
      </c>
      <c r="M494" s="98">
        <v>1016.4166743761625</v>
      </c>
      <c r="N494" s="98">
        <v>1000.6565866907927</v>
      </c>
      <c r="O494" s="98">
        <v>966.13019804773387</v>
      </c>
      <c r="P494" s="98">
        <v>805.16067733899365</v>
      </c>
      <c r="Q494" s="98">
        <v>890.14362436320414</v>
      </c>
      <c r="R494" s="98">
        <v>918.88494588566982</v>
      </c>
      <c r="S494" s="98">
        <v>927.86958118071004</v>
      </c>
      <c r="T494" s="98">
        <v>943.5095843051073</v>
      </c>
      <c r="U494" s="98">
        <v>877.02304239075306</v>
      </c>
      <c r="V494" s="98">
        <v>806.40148188216608</v>
      </c>
      <c r="W494" s="98">
        <v>661.12122009557379</v>
      </c>
      <c r="X494" s="98">
        <v>638.87444953321767</v>
      </c>
      <c r="Y494" s="98">
        <v>527.68407868104327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1167.0536504868076</v>
      </c>
      <c r="D495" s="101">
        <v>1223.5539571404813</v>
      </c>
      <c r="E495" s="101">
        <v>1153.4930644758426</v>
      </c>
      <c r="F495" s="101">
        <v>1213.8319873669864</v>
      </c>
      <c r="G495" s="101">
        <v>1161.1981109658884</v>
      </c>
      <c r="H495" s="101">
        <v>1142.8928849226238</v>
      </c>
      <c r="I495" s="101">
        <v>1073.8320745522324</v>
      </c>
      <c r="J495" s="101">
        <v>1048.723505140616</v>
      </c>
      <c r="K495" s="101">
        <v>1032.792760854019</v>
      </c>
      <c r="L495" s="101">
        <v>1099.752018011337</v>
      </c>
      <c r="M495" s="101">
        <v>1184.7985194421256</v>
      </c>
      <c r="N495" s="101">
        <v>1118.6015512783358</v>
      </c>
      <c r="O495" s="101">
        <v>1076.4258202261153</v>
      </c>
      <c r="P495" s="101">
        <v>1093.769375158093</v>
      </c>
      <c r="Q495" s="101">
        <v>1048.0466701766122</v>
      </c>
      <c r="R495" s="101">
        <v>1051.9674579586299</v>
      </c>
      <c r="S495" s="101">
        <v>1057.4974093448843</v>
      </c>
      <c r="T495" s="101">
        <v>1051.7487987336774</v>
      </c>
      <c r="U495" s="101">
        <v>1056.8045735812855</v>
      </c>
      <c r="V495" s="101">
        <v>1057.6875858005567</v>
      </c>
      <c r="W495" s="101">
        <v>0</v>
      </c>
      <c r="X495" s="101">
        <v>0</v>
      </c>
      <c r="Y495" s="101">
        <v>0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1167.1231480298763</v>
      </c>
      <c r="D496" s="104">
        <v>1223.7093890622723</v>
      </c>
      <c r="E496" s="104">
        <v>1153.7725373767901</v>
      </c>
      <c r="F496" s="104">
        <v>1214.1398535068279</v>
      </c>
      <c r="G496" s="104">
        <v>1161.9608617239544</v>
      </c>
      <c r="H496" s="104">
        <v>1143.490055179403</v>
      </c>
      <c r="I496" s="104">
        <v>1075.0063645275618</v>
      </c>
      <c r="J496" s="104">
        <v>1050.1723442607351</v>
      </c>
      <c r="K496" s="104">
        <v>1034.2068858035736</v>
      </c>
      <c r="L496" s="104">
        <v>1101.4313996286669</v>
      </c>
      <c r="M496" s="104">
        <v>1185.7299088782754</v>
      </c>
      <c r="N496" s="104">
        <v>1119.0666736700653</v>
      </c>
      <c r="O496" s="104">
        <v>1076.5848641093016</v>
      </c>
      <c r="P496" s="104">
        <v>1095.1828329638943</v>
      </c>
      <c r="Q496" s="104">
        <v>1048.8580148216454</v>
      </c>
      <c r="R496" s="104">
        <v>1054.073631382917</v>
      </c>
      <c r="S496" s="104">
        <v>1060.5958947524673</v>
      </c>
      <c r="T496" s="104">
        <v>1054.9055834931812</v>
      </c>
      <c r="U496" s="104">
        <v>1058.8696826332059</v>
      </c>
      <c r="V496" s="104">
        <v>1060.3179638967872</v>
      </c>
      <c r="W496" s="104">
        <v>900.01409690527817</v>
      </c>
      <c r="X496" s="104">
        <v>636.99362437737921</v>
      </c>
      <c r="Y496" s="104">
        <v>678.15964126854044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186.16960738565146</v>
      </c>
      <c r="D497" s="98">
        <v>228.36357933090864</v>
      </c>
      <c r="E497" s="98">
        <v>179.8922297100512</v>
      </c>
      <c r="F497" s="98">
        <v>235.05325907807725</v>
      </c>
      <c r="G497" s="98">
        <v>187.85495603229316</v>
      </c>
      <c r="H497" s="98">
        <v>180.32986761066843</v>
      </c>
      <c r="I497" s="98">
        <v>157.17302193332895</v>
      </c>
      <c r="J497" s="98">
        <v>194.53974843511824</v>
      </c>
      <c r="K497" s="98">
        <v>151.67442003512073</v>
      </c>
      <c r="L497" s="98">
        <v>153.57300616253696</v>
      </c>
      <c r="M497" s="98">
        <v>206.44803875533105</v>
      </c>
      <c r="N497" s="98">
        <v>140.73243135715416</v>
      </c>
      <c r="O497" s="98">
        <v>127.6385463462407</v>
      </c>
      <c r="P497" s="98">
        <v>221.68238767871401</v>
      </c>
      <c r="Q497" s="98">
        <v>136.97808806709716</v>
      </c>
      <c r="R497" s="98">
        <v>131.17167770567573</v>
      </c>
      <c r="S497" s="98">
        <v>144.87920041221449</v>
      </c>
      <c r="T497" s="98">
        <v>131.01520621891774</v>
      </c>
      <c r="U497" s="98">
        <v>157.15670670912039</v>
      </c>
      <c r="V497" s="98">
        <v>175.53698048802747</v>
      </c>
      <c r="W497" s="98">
        <v>179.60089398336623</v>
      </c>
      <c r="X497" s="98">
        <v>5.9256551982557371</v>
      </c>
      <c r="Y497" s="98">
        <v>117.97404221565402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980.95354064422463</v>
      </c>
      <c r="D498" s="98">
        <v>995.34580973136372</v>
      </c>
      <c r="E498" s="98">
        <v>973.88030766673876</v>
      </c>
      <c r="F498" s="98">
        <v>979.08659442875069</v>
      </c>
      <c r="G498" s="98">
        <v>974.10590569166106</v>
      </c>
      <c r="H498" s="98">
        <v>963.16018756873461</v>
      </c>
      <c r="I498" s="98">
        <v>917.8333425942327</v>
      </c>
      <c r="J498" s="98">
        <v>855.63259582561682</v>
      </c>
      <c r="K498" s="98">
        <v>882.53246576845277</v>
      </c>
      <c r="L498" s="98">
        <v>947.85839346613</v>
      </c>
      <c r="M498" s="98">
        <v>979.28187012294438</v>
      </c>
      <c r="N498" s="98">
        <v>978.33424231291133</v>
      </c>
      <c r="O498" s="98">
        <v>948.94631776306085</v>
      </c>
      <c r="P498" s="98">
        <v>873.50044528518026</v>
      </c>
      <c r="Q498" s="98">
        <v>911.87992675454825</v>
      </c>
      <c r="R498" s="98">
        <v>922.90195367724129</v>
      </c>
      <c r="S498" s="98">
        <v>915.71669434025273</v>
      </c>
      <c r="T498" s="98">
        <v>923.89037727426353</v>
      </c>
      <c r="U498" s="98">
        <v>901.71297592408553</v>
      </c>
      <c r="V498" s="98">
        <v>884.78098340875965</v>
      </c>
      <c r="W498" s="98">
        <v>720.4132029219121</v>
      </c>
      <c r="X498" s="98">
        <v>631.06796917912357</v>
      </c>
      <c r="Y498" s="98">
        <v>560.18559905288635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631.3715470346275</v>
      </c>
      <c r="D499" s="122">
        <v>639.03002767537589</v>
      </c>
      <c r="E499" s="122">
        <v>597.52212555784956</v>
      </c>
      <c r="F499" s="122">
        <v>681.13554613890528</v>
      </c>
      <c r="G499" s="122">
        <v>582.9051094567202</v>
      </c>
      <c r="H499" s="122">
        <v>606.32333358145638</v>
      </c>
      <c r="I499" s="122">
        <v>556.05319454544463</v>
      </c>
      <c r="J499" s="122">
        <v>509.81764456459439</v>
      </c>
      <c r="K499" s="122">
        <v>499.87656288866344</v>
      </c>
      <c r="L499" s="122">
        <v>475.14632755188683</v>
      </c>
      <c r="M499" s="122">
        <v>476.00028168929879</v>
      </c>
      <c r="N499" s="122">
        <v>412.76814797513686</v>
      </c>
      <c r="O499" s="122">
        <v>449.34342476717768</v>
      </c>
      <c r="P499" s="122">
        <v>408.37760316591982</v>
      </c>
      <c r="Q499" s="122">
        <v>422.30757859716721</v>
      </c>
      <c r="R499" s="122">
        <v>425.66568401510955</v>
      </c>
      <c r="S499" s="122">
        <v>491.25698792571052</v>
      </c>
      <c r="T499" s="122">
        <v>493.75998861411432</v>
      </c>
      <c r="U499" s="122">
        <v>496.03926413849376</v>
      </c>
      <c r="V499" s="122">
        <v>507.8537581185185</v>
      </c>
      <c r="W499" s="122">
        <v>481.55191626122718</v>
      </c>
      <c r="X499" s="122">
        <v>393.94726811902461</v>
      </c>
      <c r="Y499" s="122">
        <v>394.72506057588771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594.66385193396263</v>
      </c>
      <c r="D500" s="98">
        <v>677.72070668221875</v>
      </c>
      <c r="E500" s="98">
        <v>585.74409298438445</v>
      </c>
      <c r="F500" s="98">
        <v>599.71444729609732</v>
      </c>
      <c r="G500" s="98">
        <v>576.64556729970764</v>
      </c>
      <c r="H500" s="98">
        <v>561.95015059611114</v>
      </c>
      <c r="I500" s="98">
        <v>589.9999898471757</v>
      </c>
      <c r="J500" s="98">
        <v>502.86314140498746</v>
      </c>
      <c r="K500" s="98">
        <v>509.2450078631677</v>
      </c>
      <c r="L500" s="98">
        <v>546.75709884023399</v>
      </c>
      <c r="M500" s="98">
        <v>442.83046595010171</v>
      </c>
      <c r="N500" s="98">
        <v>401.92484600816044</v>
      </c>
      <c r="O500" s="98">
        <v>431.76305131165867</v>
      </c>
      <c r="P500" s="98">
        <v>432.74553737365466</v>
      </c>
      <c r="Q500" s="98">
        <v>431.61410568749039</v>
      </c>
      <c r="R500" s="98">
        <v>428.60694338798038</v>
      </c>
      <c r="S500" s="98">
        <v>493.03213911845012</v>
      </c>
      <c r="T500" s="98">
        <v>481.52624071896406</v>
      </c>
      <c r="U500" s="98">
        <v>494.98965281398023</v>
      </c>
      <c r="V500" s="98">
        <v>468.72914048613461</v>
      </c>
      <c r="W500" s="98">
        <v>499.61239031882252</v>
      </c>
      <c r="X500" s="98">
        <v>409.85767008629574</v>
      </c>
      <c r="Y500" s="98">
        <v>381.60862949816772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621.73163814089833</v>
      </c>
      <c r="D501" s="98">
        <v>629.81553924562184</v>
      </c>
      <c r="E501" s="98">
        <v>614.1317383745519</v>
      </c>
      <c r="F501" s="98">
        <v>660.53842595423771</v>
      </c>
      <c r="G501" s="98">
        <v>617.59463180027717</v>
      </c>
      <c r="H501" s="98">
        <v>590.42953006353787</v>
      </c>
      <c r="I501" s="98">
        <v>532.10617120668644</v>
      </c>
      <c r="J501" s="98">
        <v>517.03622717561495</v>
      </c>
      <c r="K501" s="98">
        <v>490.11810737187244</v>
      </c>
      <c r="L501" s="98">
        <v>476.90891907263767</v>
      </c>
      <c r="M501" s="98">
        <v>490.73408536059901</v>
      </c>
      <c r="N501" s="98">
        <v>420.39777522034228</v>
      </c>
      <c r="O501" s="98">
        <v>420.31122204095584</v>
      </c>
      <c r="P501" s="98">
        <v>431.96171106080328</v>
      </c>
      <c r="Q501" s="98">
        <v>415.80099614791442</v>
      </c>
      <c r="R501" s="98">
        <v>436.17546981842622</v>
      </c>
      <c r="S501" s="98">
        <v>476.60423401849204</v>
      </c>
      <c r="T501" s="98">
        <v>494.59773024432155</v>
      </c>
      <c r="U501" s="98">
        <v>495.38228247869353</v>
      </c>
      <c r="V501" s="98">
        <v>493.82861152518376</v>
      </c>
      <c r="W501" s="98">
        <v>462.36629819654445</v>
      </c>
      <c r="X501" s="98">
        <v>409.29058394233863</v>
      </c>
      <c r="Y501" s="98">
        <v>387.01172818179174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637.03647433564618</v>
      </c>
      <c r="D502" s="33">
        <v>642.31515001244725</v>
      </c>
      <c r="E502" s="33">
        <v>585.36494048872271</v>
      </c>
      <c r="F502" s="33">
        <v>702.53962542680927</v>
      </c>
      <c r="G502" s="33">
        <v>569.3170292761713</v>
      </c>
      <c r="H502" s="33">
        <v>615.52774570654628</v>
      </c>
      <c r="I502" s="33">
        <v>563.46740085965507</v>
      </c>
      <c r="J502" s="33">
        <v>501.90173668091444</v>
      </c>
      <c r="K502" s="33">
        <v>505.61794859034524</v>
      </c>
      <c r="L502" s="33">
        <v>471.70910251155908</v>
      </c>
      <c r="M502" s="33">
        <v>470.51519921181421</v>
      </c>
      <c r="N502" s="33">
        <v>408.86663240498831</v>
      </c>
      <c r="O502" s="33">
        <v>464.82568148807729</v>
      </c>
      <c r="P502" s="33">
        <v>390.18364263610437</v>
      </c>
      <c r="Q502" s="33">
        <v>424.24265644029424</v>
      </c>
      <c r="R502" s="33">
        <v>419.12995650019275</v>
      </c>
      <c r="S502" s="33">
        <v>496.24736394777113</v>
      </c>
      <c r="T502" s="33">
        <v>494.06302704604201</v>
      </c>
      <c r="U502" s="33">
        <v>496.37820433083402</v>
      </c>
      <c r="V502" s="33">
        <v>520.2578023819093</v>
      </c>
      <c r="W502" s="33">
        <v>491.80313345240887</v>
      </c>
      <c r="X502" s="33">
        <v>374.80450286880659</v>
      </c>
      <c r="Y502" s="33">
        <v>400.86110741450551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247.43876002103366</v>
      </c>
      <c r="D504" s="117">
        <f t="shared" si="254"/>
        <v>205.6815317156836</v>
      </c>
      <c r="E504" s="117">
        <f t="shared" si="254"/>
        <v>237.77809755579193</v>
      </c>
      <c r="F504" s="117">
        <f t="shared" si="254"/>
        <v>262.56239459219802</v>
      </c>
      <c r="G504" s="117">
        <f t="shared" si="254"/>
        <v>146.7070757636987</v>
      </c>
      <c r="H504" s="117">
        <f t="shared" si="254"/>
        <v>127.74281786490332</v>
      </c>
      <c r="I504" s="117">
        <f t="shared" si="254"/>
        <v>88.436596361334423</v>
      </c>
      <c r="J504" s="117">
        <f t="shared" si="254"/>
        <v>174.55370198977479</v>
      </c>
      <c r="K504" s="117">
        <f t="shared" si="254"/>
        <v>178.45239768043888</v>
      </c>
      <c r="L504" s="117">
        <f t="shared" si="254"/>
        <v>164.06318687915953</v>
      </c>
      <c r="M504" s="117">
        <f t="shared" si="254"/>
        <v>184.10408929530308</v>
      </c>
      <c r="N504" s="117">
        <f t="shared" si="254"/>
        <v>127.09305360822999</v>
      </c>
      <c r="O504" s="117">
        <f t="shared" si="254"/>
        <v>94.083933091757103</v>
      </c>
      <c r="P504" s="117">
        <f t="shared" si="254"/>
        <v>89.388431268118609</v>
      </c>
      <c r="Q504" s="117">
        <f t="shared" si="254"/>
        <v>96.280900669340355</v>
      </c>
      <c r="R504" s="117">
        <f t="shared" ref="R504:V504" si="255">R505+R508+R510+R523</f>
        <v>139.2365251984555</v>
      </c>
      <c r="S504" s="117">
        <f t="shared" si="255"/>
        <v>125.14294295196228</v>
      </c>
      <c r="T504" s="117">
        <f t="shared" si="255"/>
        <v>129.72900072422408</v>
      </c>
      <c r="U504" s="117">
        <f t="shared" si="255"/>
        <v>113.58537162513991</v>
      </c>
      <c r="V504" s="117">
        <f t="shared" si="255"/>
        <v>125.96060410004382</v>
      </c>
      <c r="W504" s="117">
        <f t="shared" ref="W504:Y504" si="256">W505+W508+W510+W523</f>
        <v>110.71986127896739</v>
      </c>
      <c r="X504" s="117">
        <f t="shared" si="256"/>
        <v>118.08341880197484</v>
      </c>
      <c r="Y504" s="117">
        <f t="shared" si="256"/>
        <v>100.99547541095458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178.06512688751269</v>
      </c>
      <c r="D510" s="122">
        <v>125.90346407093888</v>
      </c>
      <c r="E510" s="122">
        <v>143.23653099760276</v>
      </c>
      <c r="F510" s="122">
        <v>173.36416711178774</v>
      </c>
      <c r="G510" s="122">
        <v>84.673186225754151</v>
      </c>
      <c r="H510" s="122">
        <v>69.661359777772617</v>
      </c>
      <c r="I510" s="122">
        <v>34.35219664253195</v>
      </c>
      <c r="J510" s="122">
        <v>77.034973322372409</v>
      </c>
      <c r="K510" s="122">
        <v>110.98552963053193</v>
      </c>
      <c r="L510" s="122">
        <v>102.53371782240406</v>
      </c>
      <c r="M510" s="122">
        <v>127.83025728770714</v>
      </c>
      <c r="N510" s="122">
        <v>69.792982638157454</v>
      </c>
      <c r="O510" s="122">
        <v>47.687043623246083</v>
      </c>
      <c r="P510" s="122">
        <v>31.424002621865402</v>
      </c>
      <c r="Q510" s="122">
        <v>53.096368034522897</v>
      </c>
      <c r="R510" s="122">
        <v>83.906575769048487</v>
      </c>
      <c r="S510" s="122">
        <v>82.279687864465302</v>
      </c>
      <c r="T510" s="122">
        <v>75.435016645502927</v>
      </c>
      <c r="U510" s="122">
        <v>62.162962137387204</v>
      </c>
      <c r="V510" s="122">
        <v>62.256317567493568</v>
      </c>
      <c r="W510" s="122">
        <v>50.009143186391775</v>
      </c>
      <c r="X510" s="122">
        <v>50.397336745469346</v>
      </c>
      <c r="Y510" s="122">
        <v>49.88262935860206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464.42247214133835</v>
      </c>
      <c r="D515" s="101">
        <v>456.38507737956661</v>
      </c>
      <c r="E515" s="101">
        <v>447.59079297124316</v>
      </c>
      <c r="F515" s="101">
        <v>503.98405703413385</v>
      </c>
      <c r="G515" s="101">
        <v>455.95413748662293</v>
      </c>
      <c r="H515" s="101">
        <v>441.68478673166743</v>
      </c>
      <c r="I515" s="101">
        <v>398.51891117547785</v>
      </c>
      <c r="J515" s="101">
        <v>376.91968215544978</v>
      </c>
      <c r="K515" s="101">
        <v>379.08708763498538</v>
      </c>
      <c r="L515" s="101">
        <v>407.43519034060665</v>
      </c>
      <c r="M515" s="101">
        <v>450.57740814909539</v>
      </c>
      <c r="N515" s="101">
        <v>409.36835056562086</v>
      </c>
      <c r="O515" s="101">
        <v>378.88235343423833</v>
      </c>
      <c r="P515" s="101">
        <v>334.07173775778591</v>
      </c>
      <c r="Q515" s="101">
        <v>327.54996610804506</v>
      </c>
      <c r="R515" s="101">
        <v>328.65867572319263</v>
      </c>
      <c r="S515" s="101">
        <v>329.84525288386726</v>
      </c>
      <c r="T515" s="101">
        <v>325.41409851693635</v>
      </c>
      <c r="U515" s="101">
        <v>305.77533784426379</v>
      </c>
      <c r="V515" s="101">
        <v>282.71865463107895</v>
      </c>
      <c r="W515" s="101">
        <v>245.21981339497896</v>
      </c>
      <c r="X515" s="101">
        <v>206.10625962759548</v>
      </c>
      <c r="Y515" s="101">
        <v>190.73143543644301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74.123905174516622</v>
      </c>
      <c r="D516" s="104">
        <v>85.14398583355171</v>
      </c>
      <c r="E516" s="104">
        <v>69.841265532882176</v>
      </c>
      <c r="F516" s="104">
        <v>97.634819702519636</v>
      </c>
      <c r="G516" s="104">
        <v>73.845380137071274</v>
      </c>
      <c r="H516" s="104">
        <v>69.779977025322395</v>
      </c>
      <c r="I516" s="104">
        <v>58.270142822186628</v>
      </c>
      <c r="J516" s="104">
        <v>69.557064114979269</v>
      </c>
      <c r="K516" s="104">
        <v>55.481667481332671</v>
      </c>
      <c r="L516" s="104">
        <v>57.018686770782551</v>
      </c>
      <c r="M516" s="104">
        <v>78.50451951099862</v>
      </c>
      <c r="N516" s="104">
        <v>51.789288359502343</v>
      </c>
      <c r="O516" s="104">
        <v>45.318923227557697</v>
      </c>
      <c r="P516" s="104">
        <v>67.06826662093583</v>
      </c>
      <c r="Q516" s="104">
        <v>42.65664496624877</v>
      </c>
      <c r="R516" s="104">
        <v>41.025733576514853</v>
      </c>
      <c r="S516" s="104">
        <v>45.123199455045842</v>
      </c>
      <c r="T516" s="104">
        <v>40.912718395336164</v>
      </c>
      <c r="U516" s="104">
        <v>45.063593254295284</v>
      </c>
      <c r="V516" s="104">
        <v>45.827215051560167</v>
      </c>
      <c r="W516" s="104">
        <v>53.021101323613173</v>
      </c>
      <c r="X516" s="104">
        <v>22.617622475727444</v>
      </c>
      <c r="Y516" s="104">
        <v>38.986582916436504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74.123905174516622</v>
      </c>
      <c r="D517" s="98">
        <v>85.14398583355171</v>
      </c>
      <c r="E517" s="98">
        <v>69.841265532882176</v>
      </c>
      <c r="F517" s="98">
        <v>97.634819702519636</v>
      </c>
      <c r="G517" s="98">
        <v>73.845380137071274</v>
      </c>
      <c r="H517" s="98">
        <v>69.779977025322395</v>
      </c>
      <c r="I517" s="98">
        <v>58.270142822186628</v>
      </c>
      <c r="J517" s="98">
        <v>69.557064114979269</v>
      </c>
      <c r="K517" s="98">
        <v>55.481667481332671</v>
      </c>
      <c r="L517" s="98">
        <v>57.018686770782551</v>
      </c>
      <c r="M517" s="98">
        <v>78.50451951099862</v>
      </c>
      <c r="N517" s="98">
        <v>51.789288359502343</v>
      </c>
      <c r="O517" s="98">
        <v>45.318923227557697</v>
      </c>
      <c r="P517" s="98">
        <v>67.06826662093583</v>
      </c>
      <c r="Q517" s="98">
        <v>42.65664496624877</v>
      </c>
      <c r="R517" s="98">
        <v>41.025733576514853</v>
      </c>
      <c r="S517" s="98">
        <v>45.123199455045842</v>
      </c>
      <c r="T517" s="98">
        <v>40.912718395336164</v>
      </c>
      <c r="U517" s="98">
        <v>45.063593254295284</v>
      </c>
      <c r="V517" s="98">
        <v>45.827215051560167</v>
      </c>
      <c r="W517" s="98">
        <v>53.021101323613173</v>
      </c>
      <c r="X517" s="98">
        <v>22.617622475727444</v>
      </c>
      <c r="Y517" s="98">
        <v>38.986582916436504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69.373633133520968</v>
      </c>
      <c r="D523" s="122">
        <v>79.778067644744709</v>
      </c>
      <c r="E523" s="122">
        <v>94.541566558189189</v>
      </c>
      <c r="F523" s="122">
        <v>89.198227480410267</v>
      </c>
      <c r="G523" s="122">
        <v>62.033889537944539</v>
      </c>
      <c r="H523" s="122">
        <v>58.081458087130706</v>
      </c>
      <c r="I523" s="122">
        <v>54.084399718802473</v>
      </c>
      <c r="J523" s="122">
        <v>97.518728667402385</v>
      </c>
      <c r="K523" s="122">
        <v>67.46686804990695</v>
      </c>
      <c r="L523" s="122">
        <v>61.529469056755474</v>
      </c>
      <c r="M523" s="122">
        <v>56.273832007595928</v>
      </c>
      <c r="N523" s="122">
        <v>57.300070970072539</v>
      </c>
      <c r="O523" s="122">
        <v>46.396889468511013</v>
      </c>
      <c r="P523" s="122">
        <v>57.964428646253211</v>
      </c>
      <c r="Q523" s="122">
        <v>43.184532634817451</v>
      </c>
      <c r="R523" s="122">
        <v>55.329949429407002</v>
      </c>
      <c r="S523" s="122">
        <v>42.863255087496988</v>
      </c>
      <c r="T523" s="122">
        <v>54.293984078721145</v>
      </c>
      <c r="U523" s="122">
        <v>51.422409487752716</v>
      </c>
      <c r="V523" s="122">
        <v>63.704286532550256</v>
      </c>
      <c r="W523" s="122">
        <v>60.710718092575611</v>
      </c>
      <c r="X523" s="122">
        <v>67.686082056505498</v>
      </c>
      <c r="Y523" s="122">
        <v>51.112846052352523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226.80482255517319</v>
      </c>
      <c r="D525" s="98">
        <v>229.71913892865524</v>
      </c>
      <c r="E525" s="98">
        <v>223.96484071955879</v>
      </c>
      <c r="F525" s="98">
        <v>240.85235374607223</v>
      </c>
      <c r="G525" s="98">
        <v>225.15978683373103</v>
      </c>
      <c r="H525" s="98">
        <v>215.22360452150903</v>
      </c>
      <c r="I525" s="98">
        <v>193.93430744757958</v>
      </c>
      <c r="J525" s="98">
        <v>188.4134225159921</v>
      </c>
      <c r="K525" s="98">
        <v>178.57724745069319</v>
      </c>
      <c r="L525" s="98">
        <v>173.73820397061047</v>
      </c>
      <c r="M525" s="98">
        <v>178.75424953020416</v>
      </c>
      <c r="N525" s="98">
        <v>153.12382334682817</v>
      </c>
      <c r="O525" s="98">
        <v>153.08644193122865</v>
      </c>
      <c r="P525" s="98">
        <v>157.31301238443973</v>
      </c>
      <c r="Q525" s="98">
        <v>151.36181254952231</v>
      </c>
      <c r="R525" s="98">
        <v>158.5977477039514</v>
      </c>
      <c r="S525" s="98">
        <v>173.0200188172015</v>
      </c>
      <c r="T525" s="98">
        <v>179.23662921341312</v>
      </c>
      <c r="U525" s="98">
        <v>179.23375066894025</v>
      </c>
      <c r="V525" s="98">
        <v>178.46903445967382</v>
      </c>
      <c r="W525" s="98">
        <v>167.00758689568806</v>
      </c>
      <c r="X525" s="98">
        <v>147.7467733857896</v>
      </c>
      <c r="Y525" s="98">
        <v>139.69601225388485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109.45084257925802</v>
      </c>
      <c r="D528" s="118">
        <f t="shared" si="261"/>
        <v>125.76148521985189</v>
      </c>
      <c r="E528" s="118">
        <f t="shared" si="261"/>
        <v>160.25849338557666</v>
      </c>
      <c r="F528" s="118">
        <f t="shared" si="261"/>
        <v>102.81168796558225</v>
      </c>
      <c r="G528" s="118">
        <f t="shared" si="261"/>
        <v>126.29426711650936</v>
      </c>
      <c r="H528" s="118">
        <f t="shared" si="261"/>
        <v>119.45103814828926</v>
      </c>
      <c r="I528" s="118">
        <f t="shared" si="261"/>
        <v>128.23136427338787</v>
      </c>
      <c r="J528" s="118">
        <f t="shared" si="261"/>
        <v>139.13806391446622</v>
      </c>
      <c r="K528" s="118">
        <f t="shared" si="261"/>
        <v>128.88051230233438</v>
      </c>
      <c r="L528" s="118">
        <f t="shared" si="261"/>
        <v>120.12709440626207</v>
      </c>
      <c r="M528" s="118">
        <f t="shared" si="261"/>
        <v>84.616584886521395</v>
      </c>
      <c r="N528" s="118">
        <f t="shared" si="261"/>
        <v>108.55703175043789</v>
      </c>
      <c r="O528" s="118">
        <f t="shared" si="261"/>
        <v>104.57993969722966</v>
      </c>
      <c r="P528" s="118">
        <f t="shared" si="261"/>
        <v>85.514984866763413</v>
      </c>
      <c r="Q528" s="118">
        <f t="shared" si="261"/>
        <v>90.505016104037907</v>
      </c>
      <c r="R528" s="118">
        <f t="shared" ref="R528:V528" si="262">R529+R532+R534+R547</f>
        <v>84.604043196851052</v>
      </c>
      <c r="S528" s="118">
        <f t="shared" si="262"/>
        <v>86.813292221204847</v>
      </c>
      <c r="T528" s="118">
        <f t="shared" si="262"/>
        <v>78.402503000814903</v>
      </c>
      <c r="U528" s="118">
        <f t="shared" si="262"/>
        <v>73.421368119318501</v>
      </c>
      <c r="V528" s="118">
        <f t="shared" si="262"/>
        <v>67.084903064383383</v>
      </c>
      <c r="W528" s="118">
        <f t="shared" ref="W528:Y528" si="263">W529+W532+W534+W547</f>
        <v>65.009410513196954</v>
      </c>
      <c r="X528" s="118">
        <f t="shared" si="263"/>
        <v>51.762897220705639</v>
      </c>
      <c r="Y528" s="118">
        <f t="shared" si="263"/>
        <v>42.462411273196977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79.077020666168423</v>
      </c>
      <c r="D529" s="123">
        <f t="shared" si="264"/>
        <v>93.879112543259183</v>
      </c>
      <c r="E529" s="123">
        <f t="shared" si="264"/>
        <v>126.53741889587076</v>
      </c>
      <c r="F529" s="123">
        <f t="shared" si="264"/>
        <v>71.034792768884088</v>
      </c>
      <c r="G529" s="123">
        <f t="shared" si="264"/>
        <v>98.284861228724282</v>
      </c>
      <c r="H529" s="123">
        <f t="shared" si="264"/>
        <v>91.143164926546177</v>
      </c>
      <c r="I529" s="123">
        <f t="shared" si="264"/>
        <v>102.46331517717049</v>
      </c>
      <c r="J529" s="123">
        <f t="shared" si="264"/>
        <v>113.89393277355752</v>
      </c>
      <c r="K529" s="123">
        <f t="shared" si="264"/>
        <v>104.97665602513557</v>
      </c>
      <c r="L529" s="123">
        <f t="shared" si="264"/>
        <v>97.115275247109025</v>
      </c>
      <c r="M529" s="123">
        <f t="shared" si="264"/>
        <v>59.513136356298261</v>
      </c>
      <c r="N529" s="123">
        <f t="shared" si="264"/>
        <v>85.459589861181414</v>
      </c>
      <c r="O529" s="123">
        <f t="shared" si="264"/>
        <v>83.004599856417428</v>
      </c>
      <c r="P529" s="123">
        <f t="shared" si="264"/>
        <v>65.815568303099354</v>
      </c>
      <c r="Q529" s="123">
        <f t="shared" si="264"/>
        <v>71.301346352068364</v>
      </c>
      <c r="R529" s="123">
        <f t="shared" ref="R529:V529" si="265">SUM(R530:R531)</f>
        <v>65.458889035177521</v>
      </c>
      <c r="S529" s="123">
        <f t="shared" si="265"/>
        <v>66.929808508747726</v>
      </c>
      <c r="T529" s="123">
        <f t="shared" si="265"/>
        <v>58.46603873027555</v>
      </c>
      <c r="U529" s="123">
        <f t="shared" si="265"/>
        <v>54.52296568735666</v>
      </c>
      <c r="V529" s="123">
        <f t="shared" si="265"/>
        <v>49.318142170718474</v>
      </c>
      <c r="W529" s="123">
        <f t="shared" ref="W529:Y529" si="266">SUM(W530:W531)</f>
        <v>50.054955394765933</v>
      </c>
      <c r="X529" s="123">
        <f t="shared" si="266"/>
        <v>39.501518474806915</v>
      </c>
      <c r="Y529" s="123">
        <f t="shared" si="266"/>
        <v>31.153348308962304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78.634829690874938</v>
      </c>
      <c r="D530" s="99">
        <v>93.350049213019147</v>
      </c>
      <c r="E530" s="99">
        <v>125.88128101407045</v>
      </c>
      <c r="F530" s="99">
        <v>70.637037013114323</v>
      </c>
      <c r="G530" s="99">
        <v>97.731582273162488</v>
      </c>
      <c r="H530" s="99">
        <v>90.636146498043587</v>
      </c>
      <c r="I530" s="99">
        <v>101.90208775353315</v>
      </c>
      <c r="J530" s="99">
        <v>113.28723331818124</v>
      </c>
      <c r="K530" s="99">
        <v>104.41671209220709</v>
      </c>
      <c r="L530" s="99">
        <v>96.571939577872712</v>
      </c>
      <c r="M530" s="99">
        <v>59.174210694334057</v>
      </c>
      <c r="N530" s="99">
        <v>85.000368084744792</v>
      </c>
      <c r="O530" s="99">
        <v>82.525645972146378</v>
      </c>
      <c r="P530" s="99">
        <v>65.422207203508705</v>
      </c>
      <c r="Q530" s="99">
        <v>70.913404796216511</v>
      </c>
      <c r="R530" s="99">
        <v>65.098134245263026</v>
      </c>
      <c r="S530" s="99">
        <v>66.557145633509023</v>
      </c>
      <c r="T530" s="99">
        <v>58.137987952191871</v>
      </c>
      <c r="U530" s="99">
        <v>54.210097200137142</v>
      </c>
      <c r="V530" s="99">
        <v>49.032733138856912</v>
      </c>
      <c r="W530" s="99">
        <v>49.681726608111603</v>
      </c>
      <c r="X530" s="99">
        <v>39.193363559817413</v>
      </c>
      <c r="Y530" s="99">
        <v>30.919961028975624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0.44219097529349194</v>
      </c>
      <c r="D531" s="99">
        <v>0.52906333024003782</v>
      </c>
      <c r="E531" s="99">
        <v>0.65613788180030197</v>
      </c>
      <c r="F531" s="99">
        <v>0.39775575576976141</v>
      </c>
      <c r="G531" s="99">
        <v>0.55327895556179696</v>
      </c>
      <c r="H531" s="99">
        <v>0.50701842850258527</v>
      </c>
      <c r="I531" s="99">
        <v>0.5612274236373318</v>
      </c>
      <c r="J531" s="99">
        <v>0.606699455376285</v>
      </c>
      <c r="K531" s="99">
        <v>0.55994393292847311</v>
      </c>
      <c r="L531" s="99">
        <v>0.54333566923631649</v>
      </c>
      <c r="M531" s="99">
        <v>0.33892566196420432</v>
      </c>
      <c r="N531" s="99">
        <v>0.45922177643662809</v>
      </c>
      <c r="O531" s="99">
        <v>0.4789538842710474</v>
      </c>
      <c r="P531" s="99">
        <v>0.39336109959064286</v>
      </c>
      <c r="Q531" s="99">
        <v>0.3879415558518462</v>
      </c>
      <c r="R531" s="99">
        <v>0.36075478991449944</v>
      </c>
      <c r="S531" s="99">
        <v>0.37266287523870678</v>
      </c>
      <c r="T531" s="99">
        <v>0.32805077808367705</v>
      </c>
      <c r="U531" s="99">
        <v>0.31286848721951727</v>
      </c>
      <c r="V531" s="99">
        <v>0.28540903186156047</v>
      </c>
      <c r="W531" s="99">
        <v>0.37322878665432702</v>
      </c>
      <c r="X531" s="99">
        <v>0.30815491498949787</v>
      </c>
      <c r="Y531" s="99">
        <v>0.23338727998667788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0.91777940503646316</v>
      </c>
      <c r="D532" s="123">
        <f t="shared" si="267"/>
        <v>1.774775617756682</v>
      </c>
      <c r="E532" s="123">
        <f t="shared" si="267"/>
        <v>5.1382838166256324</v>
      </c>
      <c r="F532" s="123">
        <f t="shared" si="267"/>
        <v>1.0168378832320353</v>
      </c>
      <c r="G532" s="123">
        <f t="shared" si="267"/>
        <v>0.93903927443027613</v>
      </c>
      <c r="H532" s="123">
        <f t="shared" si="267"/>
        <v>1.3144681600295911</v>
      </c>
      <c r="I532" s="123">
        <f t="shared" si="267"/>
        <v>1.4048704135501198</v>
      </c>
      <c r="J532" s="123">
        <f t="shared" si="267"/>
        <v>1.8284651466499391</v>
      </c>
      <c r="K532" s="123">
        <f t="shared" si="267"/>
        <v>1.3564416705015454</v>
      </c>
      <c r="L532" s="123">
        <f t="shared" si="267"/>
        <v>0.59977155236933422</v>
      </c>
      <c r="M532" s="123">
        <f t="shared" si="267"/>
        <v>0.6510308862048052</v>
      </c>
      <c r="N532" s="123">
        <f t="shared" si="267"/>
        <v>1.4904232377368465</v>
      </c>
      <c r="O532" s="123">
        <f t="shared" si="267"/>
        <v>0.97523248977707488</v>
      </c>
      <c r="P532" s="123">
        <f t="shared" si="267"/>
        <v>0.19526277169518347</v>
      </c>
      <c r="Q532" s="123">
        <f t="shared" si="267"/>
        <v>0.34837923549504274</v>
      </c>
      <c r="R532" s="123">
        <f t="shared" si="267"/>
        <v>0.75458014092882886</v>
      </c>
      <c r="S532" s="123">
        <f t="shared" si="267"/>
        <v>1.0471713204251203</v>
      </c>
      <c r="T532" s="123">
        <f t="shared" si="267"/>
        <v>1.4497814556804689</v>
      </c>
      <c r="U532" s="123">
        <f t="shared" si="267"/>
        <v>1.0608860068241828</v>
      </c>
      <c r="V532" s="123">
        <f t="shared" si="267"/>
        <v>0.5854002732333593</v>
      </c>
      <c r="W532" s="123">
        <f t="shared" si="267"/>
        <v>0.17181308432879633</v>
      </c>
      <c r="X532" s="123">
        <f t="shared" si="267"/>
        <v>0.40579187770093333</v>
      </c>
      <c r="Y532" s="123">
        <f t="shared" si="267"/>
        <v>0.17662648974135714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0.91777940503646316</v>
      </c>
      <c r="D533" s="99">
        <f>RES_hhdet_in_fecs!D86</f>
        <v>1.774775617756682</v>
      </c>
      <c r="E533" s="99">
        <f>RES_hhdet_in_fecs!E86</f>
        <v>5.1382838166256324</v>
      </c>
      <c r="F533" s="99">
        <f>RES_hhdet_in_fecs!F86</f>
        <v>1.0168378832320353</v>
      </c>
      <c r="G533" s="99">
        <f>RES_hhdet_in_fecs!G86</f>
        <v>0.93903927443027613</v>
      </c>
      <c r="H533" s="99">
        <f>RES_hhdet_in_fecs!H86</f>
        <v>1.3144681600295911</v>
      </c>
      <c r="I533" s="99">
        <f>RES_hhdet_in_fecs!I86</f>
        <v>1.4048704135501198</v>
      </c>
      <c r="J533" s="99">
        <f>RES_hhdet_in_fecs!J86</f>
        <v>1.8284651466499391</v>
      </c>
      <c r="K533" s="99">
        <f>RES_hhdet_in_fecs!K86</f>
        <v>1.3564416705015454</v>
      </c>
      <c r="L533" s="99">
        <f>RES_hhdet_in_fecs!L86</f>
        <v>0.59977155236933422</v>
      </c>
      <c r="M533" s="99">
        <f>RES_hhdet_in_fecs!M86</f>
        <v>0.6510308862048052</v>
      </c>
      <c r="N533" s="99">
        <f>RES_hhdet_in_fecs!N86</f>
        <v>1.4904232377368465</v>
      </c>
      <c r="O533" s="99">
        <f>RES_hhdet_in_fecs!O86</f>
        <v>0.97523248977707488</v>
      </c>
      <c r="P533" s="99">
        <f>RES_hhdet_in_fecs!P86</f>
        <v>0.19526277169518347</v>
      </c>
      <c r="Q533" s="99">
        <f>RES_hhdet_in_fecs!Q86</f>
        <v>0.34837923549504274</v>
      </c>
      <c r="R533" s="99">
        <f>RES_hhdet_in_fecs!R86</f>
        <v>0.75458014092882886</v>
      </c>
      <c r="S533" s="99">
        <f>RES_hhdet_in_fecs!S86</f>
        <v>1.0471713204251203</v>
      </c>
      <c r="T533" s="99">
        <f>RES_hhdet_in_fecs!T86</f>
        <v>1.4497814556804689</v>
      </c>
      <c r="U533" s="99">
        <f>RES_hhdet_in_fecs!U86</f>
        <v>1.0608860068241828</v>
      </c>
      <c r="V533" s="99">
        <f>RES_hhdet_in_fecs!V86</f>
        <v>0.5854002732333593</v>
      </c>
      <c r="W533" s="99">
        <f>RES_hhdet_in_fecs!W86</f>
        <v>0.17181308432879633</v>
      </c>
      <c r="X533" s="99">
        <f>RES_hhdet_in_fecs!X86</f>
        <v>0.40579187770093333</v>
      </c>
      <c r="Y533" s="99">
        <f>RES_hhdet_in_fecs!Y86</f>
        <v>0.17662648974135714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20.0302255039093</v>
      </c>
      <c r="D534" s="123">
        <v>20.485508433064933</v>
      </c>
      <c r="E534" s="123">
        <v>19.477083722900254</v>
      </c>
      <c r="F534" s="123">
        <v>20.570870599854416</v>
      </c>
      <c r="G534" s="123">
        <v>18.577260345613105</v>
      </c>
      <c r="H534" s="123">
        <v>18.240525097576768</v>
      </c>
      <c r="I534" s="123">
        <v>16.33767376821924</v>
      </c>
      <c r="J534" s="123">
        <v>15.601159997114445</v>
      </c>
      <c r="K534" s="123">
        <v>15.35379443108677</v>
      </c>
      <c r="L534" s="123">
        <v>15.645670443642105</v>
      </c>
      <c r="M534" s="123">
        <v>17.832832947260162</v>
      </c>
      <c r="N534" s="123">
        <v>15.793646654372241</v>
      </c>
      <c r="O534" s="123">
        <v>14.507252244600418</v>
      </c>
      <c r="P534" s="123">
        <v>13.876706505066014</v>
      </c>
      <c r="Q534" s="123">
        <v>13.306272140893055</v>
      </c>
      <c r="R534" s="123">
        <v>12.792417096252461</v>
      </c>
      <c r="S534" s="123">
        <v>12.784080416707894</v>
      </c>
      <c r="T534" s="123">
        <v>12.426574813741256</v>
      </c>
      <c r="U534" s="123">
        <v>11.908902350588614</v>
      </c>
      <c r="V534" s="123">
        <v>11.059013393766874</v>
      </c>
      <c r="W534" s="123">
        <v>9.0792116036557164</v>
      </c>
      <c r="X534" s="123">
        <v>6.9893529916980279</v>
      </c>
      <c r="Y534" s="123">
        <v>6.6025222678103974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18.457376576403579</v>
      </c>
      <c r="D535" s="99">
        <v>22.793872571061076</v>
      </c>
      <c r="E535" s="99">
        <v>21.054237451322876</v>
      </c>
      <c r="F535" s="99">
        <v>18.731850462727767</v>
      </c>
      <c r="G535" s="99">
        <v>18.655651631037163</v>
      </c>
      <c r="H535" s="99">
        <v>19.556361502591837</v>
      </c>
      <c r="I535" s="99">
        <v>16.688910346049678</v>
      </c>
      <c r="J535" s="99">
        <v>15.938463402017897</v>
      </c>
      <c r="K535" s="99">
        <v>14.862178036168526</v>
      </c>
      <c r="L535" s="99">
        <v>15.584763055392548</v>
      </c>
      <c r="M535" s="99">
        <v>16.546211023683394</v>
      </c>
      <c r="N535" s="99">
        <v>15.40103818728209</v>
      </c>
      <c r="O535" s="99">
        <v>14.412857390146874</v>
      </c>
      <c r="P535" s="99">
        <v>14.488416870070845</v>
      </c>
      <c r="Q535" s="99">
        <v>13.381577173188331</v>
      </c>
      <c r="R535" s="99">
        <v>12.560019840634899</v>
      </c>
      <c r="S535" s="99">
        <v>13.225380145997097</v>
      </c>
      <c r="T535" s="99">
        <v>12.113613150441918</v>
      </c>
      <c r="U535" s="99">
        <v>11.50145008063736</v>
      </c>
      <c r="V535" s="99">
        <v>10.087486937720058</v>
      </c>
      <c r="W535" s="99">
        <v>9.3623137365891438</v>
      </c>
      <c r="X535" s="99">
        <v>7.4307712422387127</v>
      </c>
      <c r="Y535" s="99">
        <v>6.6664030697851056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12.009453763407231</v>
      </c>
      <c r="D536" s="99">
        <v>15.336384377931113</v>
      </c>
      <c r="E536" s="99">
        <v>14.146837245440032</v>
      </c>
      <c r="F536" s="99">
        <v>13.062128506693693</v>
      </c>
      <c r="G536" s="99">
        <v>13.006408778534357</v>
      </c>
      <c r="H536" s="99">
        <v>13.83882322851912</v>
      </c>
      <c r="I536" s="99">
        <v>11.943286407942695</v>
      </c>
      <c r="J536" s="99">
        <v>11.790973037727046</v>
      </c>
      <c r="K536" s="99">
        <v>10.985601460285793</v>
      </c>
      <c r="L536" s="99">
        <v>11.673428799001666</v>
      </c>
      <c r="M536" s="99">
        <v>12.727940717672388</v>
      </c>
      <c r="N536" s="99">
        <v>11.788550217451958</v>
      </c>
      <c r="O536" s="99">
        <v>11.117321096009146</v>
      </c>
      <c r="P536" s="99">
        <v>11.58481076388356</v>
      </c>
      <c r="Q536" s="99">
        <v>10.566158435860103</v>
      </c>
      <c r="R536" s="99">
        <v>10.047327322026151</v>
      </c>
      <c r="S536" s="99">
        <v>10.803165135898551</v>
      </c>
      <c r="T536" s="99">
        <v>10.017012474986293</v>
      </c>
      <c r="U536" s="99">
        <v>9.7010694488028335</v>
      </c>
      <c r="V536" s="99">
        <v>8.6334374511669196</v>
      </c>
      <c r="W536" s="99">
        <v>8.199734603191752</v>
      </c>
      <c r="X536" s="99">
        <v>6.443248425296777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2.9436332604618061</v>
      </c>
      <c r="D537" s="102">
        <v>4.2543014202747935</v>
      </c>
      <c r="E537" s="102">
        <v>3.2865292441169154</v>
      </c>
      <c r="F537" s="102">
        <v>3.6236517920017102</v>
      </c>
      <c r="G537" s="102">
        <v>3.0176847731272205</v>
      </c>
      <c r="H537" s="102">
        <v>3.0949023585776203</v>
      </c>
      <c r="I537" s="102">
        <v>2.4429812271967193</v>
      </c>
      <c r="J537" s="102">
        <v>2.9476408745095117</v>
      </c>
      <c r="K537" s="102">
        <v>2.1750860570624972</v>
      </c>
      <c r="L537" s="102">
        <v>2.1798619767328926</v>
      </c>
      <c r="M537" s="102">
        <v>2.8801362568807614</v>
      </c>
      <c r="N537" s="102">
        <v>1.9485772228827614</v>
      </c>
      <c r="O537" s="102">
        <v>1.7232204118379417</v>
      </c>
      <c r="P537" s="102">
        <v>2.9302491555952677</v>
      </c>
      <c r="Q537" s="102">
        <v>1.7510547280604005</v>
      </c>
      <c r="R537" s="102">
        <v>1.562044691480196</v>
      </c>
      <c r="S537" s="102">
        <v>1.8231456221755644</v>
      </c>
      <c r="T537" s="102">
        <v>1.5174835827086917</v>
      </c>
      <c r="U537" s="102">
        <v>1.6945039134415578</v>
      </c>
      <c r="V537" s="102">
        <v>1.6275431893538785</v>
      </c>
      <c r="W537" s="102">
        <v>2.0409201645324919</v>
      </c>
      <c r="X537" s="102">
        <v>0.80236352379959563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9.0658205029454262</v>
      </c>
      <c r="D538" s="105">
        <v>11.082082957656317</v>
      </c>
      <c r="E538" s="105">
        <v>10.860308001323119</v>
      </c>
      <c r="F538" s="105">
        <v>9.4384767146919835</v>
      </c>
      <c r="G538" s="105">
        <v>9.9887240054071338</v>
      </c>
      <c r="H538" s="105">
        <v>10.743920869941498</v>
      </c>
      <c r="I538" s="105">
        <v>9.5003051807459755</v>
      </c>
      <c r="J538" s="105">
        <v>8.8433321632175375</v>
      </c>
      <c r="K538" s="105">
        <v>8.8105154032232935</v>
      </c>
      <c r="L538" s="105">
        <v>9.4935668222687735</v>
      </c>
      <c r="M538" s="105">
        <v>9.8478044607916253</v>
      </c>
      <c r="N538" s="105">
        <v>9.8399729945691981</v>
      </c>
      <c r="O538" s="105">
        <v>9.3941006841712031</v>
      </c>
      <c r="P538" s="105">
        <v>8.6545616082882937</v>
      </c>
      <c r="Q538" s="105">
        <v>8.8151037077997021</v>
      </c>
      <c r="R538" s="105">
        <v>8.4852826305459548</v>
      </c>
      <c r="S538" s="105">
        <v>8.9800195137229863</v>
      </c>
      <c r="T538" s="105">
        <v>8.4995288922776009</v>
      </c>
      <c r="U538" s="105">
        <v>8.0065655353612737</v>
      </c>
      <c r="V538" s="105">
        <v>7.0058942618130411</v>
      </c>
      <c r="W538" s="105">
        <v>6.1588144386592605</v>
      </c>
      <c r="X538" s="105">
        <v>5.6408849014971807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21.897193138666115</v>
      </c>
      <c r="D539" s="102">
        <v>21.465897204798107</v>
      </c>
      <c r="E539" s="102">
        <v>20.868641904655394</v>
      </c>
      <c r="F539" s="102">
        <v>23.386335323210769</v>
      </c>
      <c r="G539" s="102">
        <v>21.015904513938089</v>
      </c>
      <c r="H539" s="102">
        <v>20.312539452173283</v>
      </c>
      <c r="I539" s="102">
        <v>18.269240524305474</v>
      </c>
      <c r="J539" s="102">
        <v>17.1640001098169</v>
      </c>
      <c r="K539" s="102">
        <v>17.055068165784153</v>
      </c>
      <c r="L539" s="102">
        <v>18.26860364156461</v>
      </c>
      <c r="M539" s="102">
        <v>19.886033549497995</v>
      </c>
      <c r="N539" s="102">
        <v>17.940822985176084</v>
      </c>
      <c r="O539" s="102">
        <v>16.437227070771481</v>
      </c>
      <c r="P539" s="102">
        <v>14.345122344965811</v>
      </c>
      <c r="Q539" s="102">
        <v>13.901721293394809</v>
      </c>
      <c r="R539" s="102">
        <v>13.79369522500185</v>
      </c>
      <c r="S539" s="102">
        <v>13.685266219643784</v>
      </c>
      <c r="T539" s="102">
        <v>13.355859191239444</v>
      </c>
      <c r="U539" s="102">
        <v>12.414062094092284</v>
      </c>
      <c r="V539" s="102">
        <v>11.365087773204792</v>
      </c>
      <c r="W539" s="102">
        <v>9.7064156904852243</v>
      </c>
      <c r="X539" s="102">
        <v>8.0417558053521052</v>
      </c>
      <c r="Y539" s="102">
        <v>7.3656348254064676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14.275630573724053</v>
      </c>
      <c r="D540" s="105">
        <v>14.265771065883584</v>
      </c>
      <c r="E540" s="105">
        <v>13.643749120923632</v>
      </c>
      <c r="F540" s="105">
        <v>15.692294730801592</v>
      </c>
      <c r="G540" s="105">
        <v>13.87533873772303</v>
      </c>
      <c r="H540" s="105">
        <v>13.421874777197473</v>
      </c>
      <c r="I540" s="105">
        <v>12.035459186309033</v>
      </c>
      <c r="J540" s="105">
        <v>11.616843933372904</v>
      </c>
      <c r="K540" s="105">
        <v>11.337085819120565</v>
      </c>
      <c r="L540" s="105">
        <v>12.165859495787705</v>
      </c>
      <c r="M540" s="105">
        <v>13.654954750528306</v>
      </c>
      <c r="N540" s="105">
        <v>12.231662939508894</v>
      </c>
      <c r="O540" s="105">
        <v>11.487291768922081</v>
      </c>
      <c r="P540" s="105">
        <v>10.733711528416112</v>
      </c>
      <c r="Q540" s="105">
        <v>10.392303628137761</v>
      </c>
      <c r="R540" s="105">
        <v>10.482328868686185</v>
      </c>
      <c r="S540" s="105">
        <v>10.617199904613706</v>
      </c>
      <c r="T540" s="105">
        <v>10.475742336913811</v>
      </c>
      <c r="U540" s="105">
        <v>9.9177659457025396</v>
      </c>
      <c r="V540" s="105">
        <v>9.2060131611756368</v>
      </c>
      <c r="W540" s="105">
        <v>8.0432213346393056</v>
      </c>
      <c r="X540" s="105">
        <v>6.5449688039675076</v>
      </c>
      <c r="Y540" s="105">
        <v>6.1346474647087534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3.4948900304389259</v>
      </c>
      <c r="D541" s="99">
        <v>4.0047147422170237</v>
      </c>
      <c r="E541" s="99">
        <v>3.2563054992672975</v>
      </c>
      <c r="F541" s="99">
        <v>4.5305413949427873</v>
      </c>
      <c r="G541" s="99">
        <v>3.4036920167254361</v>
      </c>
      <c r="H541" s="99">
        <v>3.2090952164936386</v>
      </c>
      <c r="I541" s="99">
        <v>2.6712691035518037</v>
      </c>
      <c r="J541" s="99">
        <v>3.1674585133913609</v>
      </c>
      <c r="K541" s="99">
        <v>2.4961114522492407</v>
      </c>
      <c r="L541" s="99">
        <v>2.5566073168769554</v>
      </c>
      <c r="M541" s="99">
        <v>3.464762059855337</v>
      </c>
      <c r="N541" s="99">
        <v>2.2696978252038376</v>
      </c>
      <c r="O541" s="99">
        <v>1.966091650725347</v>
      </c>
      <c r="P541" s="99">
        <v>2.8799278161017936</v>
      </c>
      <c r="Q541" s="99">
        <v>1.8104132223798697</v>
      </c>
      <c r="R541" s="99">
        <v>1.7218363826585488</v>
      </c>
      <c r="S541" s="99">
        <v>1.8721597228558775</v>
      </c>
      <c r="T541" s="99">
        <v>1.6791666633660085</v>
      </c>
      <c r="U541" s="99">
        <v>1.829520486464681</v>
      </c>
      <c r="V541" s="99">
        <v>1.8422212787555434</v>
      </c>
      <c r="W541" s="99">
        <v>2.0987082678567264</v>
      </c>
      <c r="X541" s="99">
        <v>0.88248361391878316</v>
      </c>
      <c r="Y541" s="99">
        <v>1.5055773695395458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10.780740543285129</v>
      </c>
      <c r="D542" s="99">
        <v>10.26105632366656</v>
      </c>
      <c r="E542" s="99">
        <v>10.387443621656336</v>
      </c>
      <c r="F542" s="99">
        <v>11.161753335858807</v>
      </c>
      <c r="G542" s="99">
        <v>10.471646720997596</v>
      </c>
      <c r="H542" s="99">
        <v>10.212779560703833</v>
      </c>
      <c r="I542" s="99">
        <v>9.3641900827572311</v>
      </c>
      <c r="J542" s="99">
        <v>8.4493854199815406</v>
      </c>
      <c r="K542" s="99">
        <v>8.8409743668713237</v>
      </c>
      <c r="L542" s="99">
        <v>9.6092521789107526</v>
      </c>
      <c r="M542" s="99">
        <v>10.190192690672969</v>
      </c>
      <c r="N542" s="99">
        <v>9.9619651143050554</v>
      </c>
      <c r="O542" s="99">
        <v>9.521200118196731</v>
      </c>
      <c r="P542" s="99">
        <v>7.8537837123143177</v>
      </c>
      <c r="Q542" s="99">
        <v>8.5818904057578909</v>
      </c>
      <c r="R542" s="99">
        <v>8.7604924860276352</v>
      </c>
      <c r="S542" s="99">
        <v>8.7450401817578278</v>
      </c>
      <c r="T542" s="99">
        <v>8.7965756735478013</v>
      </c>
      <c r="U542" s="99">
        <v>8.0882454592378572</v>
      </c>
      <c r="V542" s="99">
        <v>7.3637918824200952</v>
      </c>
      <c r="W542" s="99">
        <v>5.9445130667825792</v>
      </c>
      <c r="X542" s="99">
        <v>5.6624851900487254</v>
      </c>
      <c r="Y542" s="99">
        <v>4.6290700951692081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19.053859459661378</v>
      </c>
      <c r="D543" s="102">
        <v>19.892937768610899</v>
      </c>
      <c r="E543" s="102">
        <v>18.554835994146874</v>
      </c>
      <c r="F543" s="102">
        <v>19.395257447261983</v>
      </c>
      <c r="G543" s="102">
        <v>18.391732404092796</v>
      </c>
      <c r="H543" s="102">
        <v>18.021317752123686</v>
      </c>
      <c r="I543" s="102">
        <v>16.838557588591513</v>
      </c>
      <c r="J543" s="102">
        <v>16.291669096647521</v>
      </c>
      <c r="K543" s="102">
        <v>15.802306246067026</v>
      </c>
      <c r="L543" s="102">
        <v>16.710770028178956</v>
      </c>
      <c r="M543" s="102">
        <v>17.602293387314528</v>
      </c>
      <c r="N543" s="102">
        <v>16.322819434532704</v>
      </c>
      <c r="O543" s="102">
        <v>15.294980770957961</v>
      </c>
      <c r="P543" s="102">
        <v>15.063625137074432</v>
      </c>
      <c r="Q543" s="102">
        <v>13.986436448241225</v>
      </c>
      <c r="R543" s="102">
        <v>13.700801456134549</v>
      </c>
      <c r="S543" s="102">
        <v>13.444752876983365</v>
      </c>
      <c r="T543" s="102">
        <v>13.065026615804172</v>
      </c>
      <c r="U543" s="102">
        <v>12.82788420304294</v>
      </c>
      <c r="V543" s="102">
        <v>12.562233755312514</v>
      </c>
      <c r="W543" s="102">
        <v>0</v>
      </c>
      <c r="X543" s="102">
        <v>0</v>
      </c>
      <c r="Y543" s="102">
        <v>0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13.545929887261124</v>
      </c>
      <c r="D544" s="105">
        <v>14.347465655170753</v>
      </c>
      <c r="E544" s="105">
        <v>13.208261661629878</v>
      </c>
      <c r="F544" s="105">
        <v>14.076249809564274</v>
      </c>
      <c r="G544" s="105">
        <v>13.174529353684422</v>
      </c>
      <c r="H544" s="105">
        <v>12.905420389886139</v>
      </c>
      <c r="I544" s="105">
        <v>12.022605322246916</v>
      </c>
      <c r="J544" s="105">
        <v>11.873057847544269</v>
      </c>
      <c r="K544" s="105">
        <v>11.340090294350365</v>
      </c>
      <c r="L544" s="105">
        <v>11.987877095851806</v>
      </c>
      <c r="M544" s="105">
        <v>12.885047307951071</v>
      </c>
      <c r="N544" s="105">
        <v>11.793327599298191</v>
      </c>
      <c r="O544" s="105">
        <v>11.165474803011431</v>
      </c>
      <c r="P544" s="105">
        <v>11.573447856408469</v>
      </c>
      <c r="Q544" s="105">
        <v>10.619456215982536</v>
      </c>
      <c r="R544" s="105">
        <v>10.507167051671292</v>
      </c>
      <c r="S544" s="105">
        <v>10.472458209223701</v>
      </c>
      <c r="T544" s="105">
        <v>10.241157086676781</v>
      </c>
      <c r="U544" s="105">
        <v>10.223571714382363</v>
      </c>
      <c r="V544" s="105">
        <v>10.164393304259583</v>
      </c>
      <c r="W544" s="105">
        <v>8.5556387683954167</v>
      </c>
      <c r="X544" s="105">
        <v>5.6598612478416275</v>
      </c>
      <c r="Y544" s="105">
        <v>6.2077606186975416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3.0394914006797302</v>
      </c>
      <c r="D545" s="99">
        <v>3.7128092682270024</v>
      </c>
      <c r="E545" s="99">
        <v>2.893706881894563</v>
      </c>
      <c r="F545" s="99">
        <v>3.7558068341289705</v>
      </c>
      <c r="G545" s="99">
        <v>2.9753562716827804</v>
      </c>
      <c r="H545" s="99">
        <v>2.8434701862985792</v>
      </c>
      <c r="I545" s="99">
        <v>2.4646004192982276</v>
      </c>
      <c r="J545" s="99">
        <v>3.0221285134874885</v>
      </c>
      <c r="K545" s="99">
        <v>2.3207033646398316</v>
      </c>
      <c r="L545" s="99">
        <v>2.3335471510740247</v>
      </c>
      <c r="M545" s="99">
        <v>3.06715351831981</v>
      </c>
      <c r="N545" s="99">
        <v>2.0535909886772612</v>
      </c>
      <c r="O545" s="99">
        <v>1.8136215940906089</v>
      </c>
      <c r="P545" s="99">
        <v>3.0530571282461514</v>
      </c>
      <c r="Q545" s="99">
        <v>1.8280057349251404</v>
      </c>
      <c r="R545" s="99">
        <v>1.7083770979008839</v>
      </c>
      <c r="S545" s="99">
        <v>1.8419572751141449</v>
      </c>
      <c r="T545" s="99">
        <v>1.6274961838664972</v>
      </c>
      <c r="U545" s="99">
        <v>1.907626145640555</v>
      </c>
      <c r="V545" s="99">
        <v>2.0848657119514922</v>
      </c>
      <c r="W545" s="99">
        <v>2.0779981057149741</v>
      </c>
      <c r="X545" s="99">
        <v>6.6566615380173236E-2</v>
      </c>
      <c r="Y545" s="99">
        <v>1.2935733064675334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10.506438486581391</v>
      </c>
      <c r="D546" s="99">
        <v>10.63465638694375</v>
      </c>
      <c r="E546" s="99">
        <v>10.314554779735314</v>
      </c>
      <c r="F546" s="99">
        <v>10.320442975435306</v>
      </c>
      <c r="G546" s="99">
        <v>10.199173082001641</v>
      </c>
      <c r="H546" s="99">
        <v>10.061950203587559</v>
      </c>
      <c r="I546" s="99">
        <v>9.5580049029486869</v>
      </c>
      <c r="J546" s="99">
        <v>8.8509293340567812</v>
      </c>
      <c r="K546" s="99">
        <v>9.0193869297105334</v>
      </c>
      <c r="L546" s="99">
        <v>9.6543299447777819</v>
      </c>
      <c r="M546" s="99">
        <v>9.8178937896312579</v>
      </c>
      <c r="N546" s="99">
        <v>9.7397366106209322</v>
      </c>
      <c r="O546" s="99">
        <v>9.3518532089208204</v>
      </c>
      <c r="P546" s="99">
        <v>8.520390728162317</v>
      </c>
      <c r="Q546" s="99">
        <v>8.7914504810573977</v>
      </c>
      <c r="R546" s="99">
        <v>8.7987899537704077</v>
      </c>
      <c r="S546" s="99">
        <v>8.6305009341095573</v>
      </c>
      <c r="T546" s="99">
        <v>8.6136609028102846</v>
      </c>
      <c r="U546" s="99">
        <v>8.3159455687418067</v>
      </c>
      <c r="V546" s="99">
        <v>8.0795275923080894</v>
      </c>
      <c r="W546" s="99">
        <v>6.4776406626804439</v>
      </c>
      <c r="X546" s="99">
        <v>5.5932946324614541</v>
      </c>
      <c r="Y546" s="99">
        <v>4.914187312230009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9.4258170041438305</v>
      </c>
      <c r="D547" s="123">
        <v>9.6220886257710863</v>
      </c>
      <c r="E547" s="123">
        <v>9.1057069501799948</v>
      </c>
      <c r="F547" s="123">
        <v>10.189186713611718</v>
      </c>
      <c r="G547" s="123">
        <v>8.4931062677417</v>
      </c>
      <c r="H547" s="123">
        <v>8.7528799641367172</v>
      </c>
      <c r="I547" s="123">
        <v>8.0255049144480317</v>
      </c>
      <c r="J547" s="123">
        <v>7.8145059971443205</v>
      </c>
      <c r="K547" s="123">
        <v>7.1936201756105183</v>
      </c>
      <c r="L547" s="123">
        <v>6.7663771631416152</v>
      </c>
      <c r="M547" s="123">
        <v>6.6195846967581664</v>
      </c>
      <c r="N547" s="123">
        <v>5.8133719971473905</v>
      </c>
      <c r="O547" s="123">
        <v>6.0928551064347447</v>
      </c>
      <c r="P547" s="123">
        <v>5.6274472869028616</v>
      </c>
      <c r="Q547" s="123">
        <v>5.5490183755814346</v>
      </c>
      <c r="R547" s="123">
        <v>5.5981569244922369</v>
      </c>
      <c r="S547" s="123">
        <v>6.0522319753241005</v>
      </c>
      <c r="T547" s="123">
        <v>6.0601080011176292</v>
      </c>
      <c r="U547" s="123">
        <v>5.9286140745490501</v>
      </c>
      <c r="V547" s="123">
        <v>6.1223472266646777</v>
      </c>
      <c r="W547" s="123">
        <v>5.7034304304465069</v>
      </c>
      <c r="X547" s="123">
        <v>4.8662338764997592</v>
      </c>
      <c r="Y547" s="123">
        <v>4.5299142066829177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10.685952935647045</v>
      </c>
      <c r="D548" s="99">
        <v>12.147008916022092</v>
      </c>
      <c r="E548" s="99">
        <v>10.405343960232575</v>
      </c>
      <c r="F548" s="99">
        <v>10.601318213719045</v>
      </c>
      <c r="G548" s="99">
        <v>10.123725884519203</v>
      </c>
      <c r="H548" s="99">
        <v>9.8421182969530321</v>
      </c>
      <c r="I548" s="99">
        <v>10.299048137479712</v>
      </c>
      <c r="J548" s="99">
        <v>8.7182142734319523</v>
      </c>
      <c r="K548" s="99">
        <v>8.7213517394340414</v>
      </c>
      <c r="L548" s="99">
        <v>9.3307876938294214</v>
      </c>
      <c r="M548" s="99">
        <v>7.437784234835207</v>
      </c>
      <c r="N548" s="99">
        <v>6.7030504044152872</v>
      </c>
      <c r="O548" s="99">
        <v>7.1277518558067046</v>
      </c>
      <c r="P548" s="99">
        <v>7.0702324186339176</v>
      </c>
      <c r="Q548" s="99">
        <v>6.9668204809617915</v>
      </c>
      <c r="R548" s="99">
        <v>6.8335705538189435</v>
      </c>
      <c r="S548" s="99">
        <v>7.7584305831489164</v>
      </c>
      <c r="T548" s="99">
        <v>7.482509075123617</v>
      </c>
      <c r="U548" s="99">
        <v>7.5963344928949601</v>
      </c>
      <c r="V548" s="99">
        <v>7.1144951194624495</v>
      </c>
      <c r="W548" s="99">
        <v>7.4628332332094702</v>
      </c>
      <c r="X548" s="99">
        <v>6.0310023384878111</v>
      </c>
      <c r="Y548" s="99">
        <v>5.5574528333232145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10.69368797201548</v>
      </c>
      <c r="D549" s="99">
        <v>10.804751659564289</v>
      </c>
      <c r="E549" s="99">
        <v>10.442221184183165</v>
      </c>
      <c r="F549" s="99">
        <v>11.176254148271076</v>
      </c>
      <c r="G549" s="99">
        <v>10.37809768886059</v>
      </c>
      <c r="H549" s="99">
        <v>9.8978685460996285</v>
      </c>
      <c r="I549" s="99">
        <v>8.8905003233694764</v>
      </c>
      <c r="J549" s="99">
        <v>8.5798862671801928</v>
      </c>
      <c r="K549" s="99">
        <v>8.0341621423472578</v>
      </c>
      <c r="L549" s="99">
        <v>7.7900840697707885</v>
      </c>
      <c r="M549" s="99">
        <v>7.8892393160038949</v>
      </c>
      <c r="N549" s="99">
        <v>6.7107469487640623</v>
      </c>
      <c r="O549" s="99">
        <v>6.6414193869729283</v>
      </c>
      <c r="P549" s="99">
        <v>6.7550593302390656</v>
      </c>
      <c r="Q549" s="99">
        <v>6.4240267142401208</v>
      </c>
      <c r="R549" s="99">
        <v>6.6562946813628434</v>
      </c>
      <c r="S549" s="99">
        <v>7.1785935924166546</v>
      </c>
      <c r="T549" s="99">
        <v>7.3563474741772739</v>
      </c>
      <c r="U549" s="99">
        <v>7.2766460691297352</v>
      </c>
      <c r="V549" s="99">
        <v>7.1743275804706439</v>
      </c>
      <c r="W549" s="99">
        <v>6.6105794610623159</v>
      </c>
      <c r="X549" s="99">
        <v>5.7647131860236609</v>
      </c>
      <c r="Y549" s="99">
        <v>5.394757348064406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8.8041878648466607</v>
      </c>
      <c r="D550" s="110">
        <v>8.841835006701892</v>
      </c>
      <c r="E550" s="110">
        <v>7.9746679877478215</v>
      </c>
      <c r="F550" s="110">
        <v>9.5100350570737007</v>
      </c>
      <c r="G550" s="110">
        <v>7.6420902344336277</v>
      </c>
      <c r="H550" s="110">
        <v>8.2294511563718</v>
      </c>
      <c r="I550" s="110">
        <v>7.4958607799250965</v>
      </c>
      <c r="J550" s="110">
        <v>6.6194799292719937</v>
      </c>
      <c r="K550" s="110">
        <v>6.5743164577606539</v>
      </c>
      <c r="L550" s="110">
        <v>6.0986206424775666</v>
      </c>
      <c r="M550" s="110">
        <v>5.9680540221620832</v>
      </c>
      <c r="N550" s="110">
        <v>5.1267112276939848</v>
      </c>
      <c r="O550" s="110">
        <v>5.7338561060233619</v>
      </c>
      <c r="P550" s="110">
        <v>4.7252573989379529</v>
      </c>
      <c r="Q550" s="110">
        <v>5.0252548615125132</v>
      </c>
      <c r="R550" s="110">
        <v>4.8410046105846005</v>
      </c>
      <c r="S550" s="110">
        <v>5.5689889916145168</v>
      </c>
      <c r="T550" s="110">
        <v>5.3852296467549632</v>
      </c>
      <c r="U550" s="110">
        <v>5.2607527869721551</v>
      </c>
      <c r="V550" s="110">
        <v>5.3832213260438628</v>
      </c>
      <c r="W550" s="110">
        <v>4.9587723963772925</v>
      </c>
      <c r="X550" s="110">
        <v>3.695464629078169</v>
      </c>
      <c r="Y550" s="110">
        <v>3.884434932167911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65.896071387210355</v>
      </c>
      <c r="D552" s="118">
        <f t="shared" si="268"/>
        <v>77.942030854089779</v>
      </c>
      <c r="E552" s="118">
        <f t="shared" si="268"/>
        <v>105.50543881666532</v>
      </c>
      <c r="F552" s="118">
        <f t="shared" si="268"/>
        <v>65.16885139603896</v>
      </c>
      <c r="G552" s="118">
        <f t="shared" si="268"/>
        <v>80.624732373341573</v>
      </c>
      <c r="H552" s="118">
        <f t="shared" si="268"/>
        <v>78.551675221908141</v>
      </c>
      <c r="I552" s="118">
        <f t="shared" si="268"/>
        <v>85.755873818295342</v>
      </c>
      <c r="J552" s="118">
        <f t="shared" si="268"/>
        <v>94.802589953830662</v>
      </c>
      <c r="K552" s="118">
        <f t="shared" si="268"/>
        <v>88.591974447212522</v>
      </c>
      <c r="L552" s="118">
        <f t="shared" si="268"/>
        <v>82.728354658183477</v>
      </c>
      <c r="M552" s="118">
        <f t="shared" si="268"/>
        <v>59.294664985982138</v>
      </c>
      <c r="N552" s="118">
        <f t="shared" si="268"/>
        <v>79.213121670195193</v>
      </c>
      <c r="O552" s="118">
        <f t="shared" si="268"/>
        <v>76.289450094579138</v>
      </c>
      <c r="P552" s="118">
        <f t="shared" si="268"/>
        <v>61.479604954043658</v>
      </c>
      <c r="Q552" s="118">
        <f t="shared" si="268"/>
        <v>66.054912644312225</v>
      </c>
      <c r="R552" s="118">
        <f t="shared" ref="R552:V552" si="269">R553+R556+R558+R571</f>
        <v>64.216146066498439</v>
      </c>
      <c r="S552" s="118">
        <f t="shared" si="269"/>
        <v>67.997429862887756</v>
      </c>
      <c r="T552" s="118">
        <f t="shared" si="269"/>
        <v>63.926644621335157</v>
      </c>
      <c r="U552" s="118">
        <f t="shared" si="269"/>
        <v>59.846076840608973</v>
      </c>
      <c r="V552" s="118">
        <f t="shared" si="269"/>
        <v>54.095452383622636</v>
      </c>
      <c r="W552" s="118">
        <f t="shared" ref="W552:Y552" si="270">W553+W556+W558+W571</f>
        <v>51.86030628489587</v>
      </c>
      <c r="X552" s="118">
        <f t="shared" si="270"/>
        <v>42.264221750087984</v>
      </c>
      <c r="Y552" s="118">
        <f t="shared" si="270"/>
        <v>34.728626550125938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44.470145135753825</v>
      </c>
      <c r="D553" s="123">
        <f t="shared" si="271"/>
        <v>53.860013240210165</v>
      </c>
      <c r="E553" s="123">
        <f t="shared" si="271"/>
        <v>74.020496946650312</v>
      </c>
      <c r="F553" s="123">
        <f t="shared" si="271"/>
        <v>42.385005274698877</v>
      </c>
      <c r="G553" s="123">
        <f t="shared" si="271"/>
        <v>59.788067283975572</v>
      </c>
      <c r="H553" s="123">
        <f t="shared" si="271"/>
        <v>56.507220527412613</v>
      </c>
      <c r="I553" s="123">
        <f t="shared" si="271"/>
        <v>64.726157962648614</v>
      </c>
      <c r="J553" s="123">
        <f t="shared" si="271"/>
        <v>73.280869055073381</v>
      </c>
      <c r="K553" s="123">
        <f t="shared" si="271"/>
        <v>68.775399235635376</v>
      </c>
      <c r="L553" s="123">
        <f t="shared" si="271"/>
        <v>64.765312915962028</v>
      </c>
      <c r="M553" s="123">
        <f t="shared" si="271"/>
        <v>40.327661386747614</v>
      </c>
      <c r="N553" s="123">
        <f t="shared" si="271"/>
        <v>58.693851997465401</v>
      </c>
      <c r="O553" s="123">
        <f t="shared" si="271"/>
        <v>57.647134788952556</v>
      </c>
      <c r="P553" s="123">
        <f t="shared" si="271"/>
        <v>46.143503566454363</v>
      </c>
      <c r="Q553" s="123">
        <f t="shared" si="271"/>
        <v>50.534331827442649</v>
      </c>
      <c r="R553" s="123">
        <f t="shared" ref="R553:V553" si="272">SUM(R554:R555)</f>
        <v>47.159702248774401</v>
      </c>
      <c r="S553" s="123">
        <f t="shared" si="272"/>
        <v>49.100584070672632</v>
      </c>
      <c r="T553" s="123">
        <f t="shared" si="272"/>
        <v>43.66756359782508</v>
      </c>
      <c r="U553" s="123">
        <f t="shared" si="272"/>
        <v>41.392213463590402</v>
      </c>
      <c r="V553" s="123">
        <f t="shared" si="272"/>
        <v>37.948203666177506</v>
      </c>
      <c r="W553" s="123">
        <f t="shared" ref="W553:Y553" si="273">SUM(W554:W555)</f>
        <v>38.947002411386357</v>
      </c>
      <c r="X553" s="123">
        <f t="shared" si="273"/>
        <v>31.031208479041542</v>
      </c>
      <c r="Y553" s="123">
        <f t="shared" si="273"/>
        <v>24.688614652797146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44.027954160460332</v>
      </c>
      <c r="D554" s="99">
        <v>53.33094990997013</v>
      </c>
      <c r="E554" s="99">
        <v>73.364359064850007</v>
      </c>
      <c r="F554" s="99">
        <v>41.987249518929119</v>
      </c>
      <c r="G554" s="99">
        <v>59.234788328413778</v>
      </c>
      <c r="H554" s="99">
        <v>56.00020209891003</v>
      </c>
      <c r="I554" s="99">
        <v>64.16493053901128</v>
      </c>
      <c r="J554" s="99">
        <v>72.674169599697095</v>
      </c>
      <c r="K554" s="99">
        <v>68.2154553027069</v>
      </c>
      <c r="L554" s="99">
        <v>64.221977246725714</v>
      </c>
      <c r="M554" s="99">
        <v>39.98873572478341</v>
      </c>
      <c r="N554" s="99">
        <v>58.234630221028773</v>
      </c>
      <c r="O554" s="99">
        <v>57.168180904681506</v>
      </c>
      <c r="P554" s="99">
        <v>45.750142466863721</v>
      </c>
      <c r="Q554" s="99">
        <v>50.146390271590803</v>
      </c>
      <c r="R554" s="99">
        <v>46.798947458859899</v>
      </c>
      <c r="S554" s="99">
        <v>48.727921195433922</v>
      </c>
      <c r="T554" s="99">
        <v>43.339512819741401</v>
      </c>
      <c r="U554" s="99">
        <v>41.079344976370884</v>
      </c>
      <c r="V554" s="99">
        <v>37.662794634315944</v>
      </c>
      <c r="W554" s="99">
        <v>38.573773624732027</v>
      </c>
      <c r="X554" s="99">
        <v>30.723053564052044</v>
      </c>
      <c r="Y554" s="99">
        <v>24.455227372810466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0.44219097529349194</v>
      </c>
      <c r="D555" s="99">
        <v>0.52906333024003782</v>
      </c>
      <c r="E555" s="99">
        <v>0.65613788180030197</v>
      </c>
      <c r="F555" s="99">
        <v>0.39775575576976141</v>
      </c>
      <c r="G555" s="99">
        <v>0.55327895556179696</v>
      </c>
      <c r="H555" s="99">
        <v>0.50701842850258527</v>
      </c>
      <c r="I555" s="99">
        <v>0.5612274236373318</v>
      </c>
      <c r="J555" s="99">
        <v>0.606699455376285</v>
      </c>
      <c r="K555" s="99">
        <v>0.55994393292847311</v>
      </c>
      <c r="L555" s="99">
        <v>0.54333566923631649</v>
      </c>
      <c r="M555" s="99">
        <v>0.33892566196420432</v>
      </c>
      <c r="N555" s="99">
        <v>0.45922177643662809</v>
      </c>
      <c r="O555" s="99">
        <v>0.4789538842710474</v>
      </c>
      <c r="P555" s="99">
        <v>0.39336109959064286</v>
      </c>
      <c r="Q555" s="99">
        <v>0.3879415558518462</v>
      </c>
      <c r="R555" s="99">
        <v>0.36075478991449944</v>
      </c>
      <c r="S555" s="99">
        <v>0.37266287523870678</v>
      </c>
      <c r="T555" s="99">
        <v>0.32805077808367705</v>
      </c>
      <c r="U555" s="99">
        <v>0.31286848721951727</v>
      </c>
      <c r="V555" s="99">
        <v>0.28540903186156047</v>
      </c>
      <c r="W555" s="99">
        <v>0.37322878665432702</v>
      </c>
      <c r="X555" s="99">
        <v>0.30815491498949787</v>
      </c>
      <c r="Y555" s="99">
        <v>0.23338727998667788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2.1131067718622534</v>
      </c>
      <c r="D556" s="123">
        <f t="shared" si="274"/>
        <v>4.2586818652518037</v>
      </c>
      <c r="E556" s="123">
        <f t="shared" si="274"/>
        <v>12.836282786057154</v>
      </c>
      <c r="F556" s="123">
        <f t="shared" si="274"/>
        <v>2.6412994480773793</v>
      </c>
      <c r="G556" s="123">
        <f t="shared" si="274"/>
        <v>2.5338344671737647</v>
      </c>
      <c r="H556" s="123">
        <f t="shared" si="274"/>
        <v>3.6809946895794039</v>
      </c>
      <c r="I556" s="123">
        <f t="shared" si="274"/>
        <v>4.0794736209923368</v>
      </c>
      <c r="J556" s="123">
        <f t="shared" si="274"/>
        <v>5.5021925218270722</v>
      </c>
      <c r="K556" s="123">
        <f t="shared" si="274"/>
        <v>4.2279372786332488</v>
      </c>
      <c r="L556" s="123">
        <f t="shared" si="274"/>
        <v>1.9355246450528145</v>
      </c>
      <c r="M556" s="123">
        <f t="shared" si="274"/>
        <v>2.183134677169293</v>
      </c>
      <c r="N556" s="123">
        <f t="shared" si="274"/>
        <v>5.2160747808478245</v>
      </c>
      <c r="O556" s="123">
        <f t="shared" si="274"/>
        <v>3.5751754804897309</v>
      </c>
      <c r="P556" s="123">
        <f t="shared" si="274"/>
        <v>0.7490098725500296</v>
      </c>
      <c r="Q556" s="123">
        <f t="shared" si="274"/>
        <v>1.3817868353197258</v>
      </c>
      <c r="R556" s="123">
        <f t="shared" si="274"/>
        <v>3.0142376401579045</v>
      </c>
      <c r="S556" s="123">
        <f t="shared" si="274"/>
        <v>4.1863072676365185</v>
      </c>
      <c r="T556" s="123">
        <f t="shared" si="274"/>
        <v>5.8008915888720276</v>
      </c>
      <c r="U556" s="123">
        <f t="shared" si="274"/>
        <v>4.2489486572664354</v>
      </c>
      <c r="V556" s="123">
        <f t="shared" si="274"/>
        <v>2.3510679976213908</v>
      </c>
      <c r="W556" s="123">
        <f t="shared" si="274"/>
        <v>0.69627755671608604</v>
      </c>
      <c r="X556" s="123">
        <f t="shared" si="274"/>
        <v>1.6623563762602989</v>
      </c>
      <c r="Y556" s="123">
        <f t="shared" si="274"/>
        <v>0.73233224915304573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2.1131067718622534</v>
      </c>
      <c r="D557" s="99">
        <f>RES_hhdet_in_tess!D86</f>
        <v>4.2586818652518037</v>
      </c>
      <c r="E557" s="99">
        <f>RES_hhdet_in_tess!E86</f>
        <v>12.836282786057154</v>
      </c>
      <c r="F557" s="99">
        <f>RES_hhdet_in_tess!F86</f>
        <v>2.6412994480773793</v>
      </c>
      <c r="G557" s="99">
        <f>RES_hhdet_in_tess!G86</f>
        <v>2.5338344671737647</v>
      </c>
      <c r="H557" s="99">
        <f>RES_hhdet_in_tess!H86</f>
        <v>3.6809946895794039</v>
      </c>
      <c r="I557" s="99">
        <f>RES_hhdet_in_tess!I86</f>
        <v>4.0794736209923368</v>
      </c>
      <c r="J557" s="99">
        <f>RES_hhdet_in_tess!J86</f>
        <v>5.5021925218270722</v>
      </c>
      <c r="K557" s="99">
        <f>RES_hhdet_in_tess!K86</f>
        <v>4.2279372786332488</v>
      </c>
      <c r="L557" s="99">
        <f>RES_hhdet_in_tess!L86</f>
        <v>1.9355246450528145</v>
      </c>
      <c r="M557" s="99">
        <f>RES_hhdet_in_tess!M86</f>
        <v>2.183134677169293</v>
      </c>
      <c r="N557" s="99">
        <f>RES_hhdet_in_tess!N86</f>
        <v>5.2160747808478245</v>
      </c>
      <c r="O557" s="99">
        <f>RES_hhdet_in_tess!O86</f>
        <v>3.5751754804897309</v>
      </c>
      <c r="P557" s="99">
        <f>RES_hhdet_in_tess!P86</f>
        <v>0.7490098725500296</v>
      </c>
      <c r="Q557" s="99">
        <f>RES_hhdet_in_tess!Q86</f>
        <v>1.3817868353197258</v>
      </c>
      <c r="R557" s="99">
        <f>RES_hhdet_in_tess!R86</f>
        <v>3.0142376401579045</v>
      </c>
      <c r="S557" s="99">
        <f>RES_hhdet_in_tess!S86</f>
        <v>4.1863072676365185</v>
      </c>
      <c r="T557" s="99">
        <f>RES_hhdet_in_tess!T86</f>
        <v>5.8008915888720276</v>
      </c>
      <c r="U557" s="99">
        <f>RES_hhdet_in_tess!U86</f>
        <v>4.2489486572664354</v>
      </c>
      <c r="V557" s="99">
        <f>RES_hhdet_in_tess!V86</f>
        <v>2.3510679976213908</v>
      </c>
      <c r="W557" s="99">
        <f>RES_hhdet_in_tess!W86</f>
        <v>0.69627755671608604</v>
      </c>
      <c r="X557" s="99">
        <f>RES_hhdet_in_tess!X86</f>
        <v>1.6623563762602989</v>
      </c>
      <c r="Y557" s="99">
        <f>RES_hhdet_in_tess!Y86</f>
        <v>0.73233224915304573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12.55055598163022</v>
      </c>
      <c r="D558" s="123">
        <v>12.995693838826709</v>
      </c>
      <c r="E558" s="123">
        <v>12.320186634467323</v>
      </c>
      <c r="F558" s="123">
        <v>12.962772583341687</v>
      </c>
      <c r="G558" s="123">
        <v>12.19964403129393</v>
      </c>
      <c r="H558" s="123">
        <v>12.029316143374464</v>
      </c>
      <c r="I558" s="123">
        <v>11.159692999709829</v>
      </c>
      <c r="J558" s="123">
        <v>10.745816310196203</v>
      </c>
      <c r="K558" s="123">
        <v>10.479953195934412</v>
      </c>
      <c r="L558" s="123">
        <v>11.187955143762478</v>
      </c>
      <c r="M558" s="123">
        <v>12.011677837925813</v>
      </c>
      <c r="N558" s="123">
        <v>11.193911102502152</v>
      </c>
      <c r="O558" s="123">
        <v>10.638866412661651</v>
      </c>
      <c r="P558" s="123">
        <v>10.603651366399097</v>
      </c>
      <c r="Q558" s="123">
        <v>10.067319156760121</v>
      </c>
      <c r="R558" s="123">
        <v>9.9839820842549365</v>
      </c>
      <c r="S558" s="123">
        <v>10.080510570097184</v>
      </c>
      <c r="T558" s="123">
        <v>9.8547416513141943</v>
      </c>
      <c r="U558" s="123">
        <v>9.6302489107045677</v>
      </c>
      <c r="V558" s="123">
        <v>9.1586280050630471</v>
      </c>
      <c r="W558" s="123">
        <v>7.8871219489753353</v>
      </c>
      <c r="X558" s="123">
        <v>6.0790153476653099</v>
      </c>
      <c r="Y558" s="123">
        <v>5.8449828423656403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10.785968599202203</v>
      </c>
      <c r="D559" s="99">
        <v>13.623739159445398</v>
      </c>
      <c r="E559" s="99">
        <v>12.867112121626056</v>
      </c>
      <c r="F559" s="99">
        <v>11.701843823709034</v>
      </c>
      <c r="G559" s="99">
        <v>11.909117740676566</v>
      </c>
      <c r="H559" s="99">
        <v>12.752933703272511</v>
      </c>
      <c r="I559" s="99">
        <v>11.113515139748291</v>
      </c>
      <c r="J559" s="99">
        <v>10.834192305214358</v>
      </c>
      <c r="K559" s="99">
        <v>10.307515653101451</v>
      </c>
      <c r="L559" s="99">
        <v>11.022097604167769</v>
      </c>
      <c r="M559" s="99">
        <v>11.910225603347673</v>
      </c>
      <c r="N559" s="99">
        <v>11.253879135457995</v>
      </c>
      <c r="O559" s="99">
        <v>10.660199531190544</v>
      </c>
      <c r="P559" s="99">
        <v>10.827412180604149</v>
      </c>
      <c r="Q559" s="99">
        <v>10.12293975245179</v>
      </c>
      <c r="R559" s="99">
        <v>9.6739301159124871</v>
      </c>
      <c r="S559" s="99">
        <v>10.3908148264162</v>
      </c>
      <c r="T559" s="99">
        <v>9.7061853553665092</v>
      </c>
      <c r="U559" s="99">
        <v>9.3813205491335747</v>
      </c>
      <c r="V559" s="99">
        <v>8.3498616971607191</v>
      </c>
      <c r="W559" s="99">
        <v>7.8404596561188162</v>
      </c>
      <c r="X559" s="99">
        <v>6.2695788164607587</v>
      </c>
      <c r="Y559" s="99">
        <v>5.6641294322400819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10.785996486974392</v>
      </c>
      <c r="D560" s="99">
        <v>13.624849338173281</v>
      </c>
      <c r="E560" s="99">
        <v>12.868841455589742</v>
      </c>
      <c r="F560" s="99">
        <v>11.7021829847095</v>
      </c>
      <c r="G560" s="99">
        <v>11.915108780283045</v>
      </c>
      <c r="H560" s="99">
        <v>12.762143154890119</v>
      </c>
      <c r="I560" s="99">
        <v>11.127140503820147</v>
      </c>
      <c r="J560" s="99">
        <v>10.846995080754688</v>
      </c>
      <c r="K560" s="99">
        <v>10.31902468937596</v>
      </c>
      <c r="L560" s="99">
        <v>11.035242585048525</v>
      </c>
      <c r="M560" s="99">
        <v>11.920972301980859</v>
      </c>
      <c r="N560" s="99">
        <v>11.263841456277033</v>
      </c>
      <c r="O560" s="99">
        <v>10.668648327927887</v>
      </c>
      <c r="P560" s="99">
        <v>10.844380943555809</v>
      </c>
      <c r="Q560" s="99">
        <v>10.139747379168815</v>
      </c>
      <c r="R560" s="99">
        <v>9.6883946777437764</v>
      </c>
      <c r="S560" s="99">
        <v>10.412414526379875</v>
      </c>
      <c r="T560" s="99">
        <v>9.7154317566479147</v>
      </c>
      <c r="U560" s="99">
        <v>9.3887116362706315</v>
      </c>
      <c r="V560" s="99">
        <v>8.3530841636353337</v>
      </c>
      <c r="W560" s="99">
        <v>7.867980854311349</v>
      </c>
      <c r="X560" s="99">
        <v>6.3178646103220224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1.7201759840289672</v>
      </c>
      <c r="D561" s="102">
        <v>2.5427663805169636</v>
      </c>
      <c r="E561" s="102">
        <v>2.0085334542666251</v>
      </c>
      <c r="F561" s="102">
        <v>2.2637062700175172</v>
      </c>
      <c r="G561" s="102">
        <v>1.9263847748759095</v>
      </c>
      <c r="H561" s="102">
        <v>2.01822228494862</v>
      </c>
      <c r="I561" s="102">
        <v>1.6268353230741712</v>
      </c>
      <c r="J561" s="102">
        <v>2.0036629175371505</v>
      </c>
      <c r="K561" s="102">
        <v>1.5085092861526648</v>
      </c>
      <c r="L561" s="102">
        <v>1.5416757627797537</v>
      </c>
      <c r="M561" s="102">
        <v>2.0731678411892323</v>
      </c>
      <c r="N561" s="102">
        <v>1.4238684617078361</v>
      </c>
      <c r="O561" s="102">
        <v>1.2745476437566838</v>
      </c>
      <c r="P561" s="102">
        <v>2.1898193352675168</v>
      </c>
      <c r="Q561" s="102">
        <v>1.3246436713691117</v>
      </c>
      <c r="R561" s="102">
        <v>1.2031120471978207</v>
      </c>
      <c r="S561" s="102">
        <v>1.4323950126568867</v>
      </c>
      <c r="T561" s="102">
        <v>1.2159028643703118</v>
      </c>
      <c r="U561" s="102">
        <v>1.3821461009093579</v>
      </c>
      <c r="V561" s="102">
        <v>1.3471899018222926</v>
      </c>
      <c r="W561" s="102">
        <v>1.7091664156520887</v>
      </c>
      <c r="X561" s="102">
        <v>0.6769797088248396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9.0658205029454262</v>
      </c>
      <c r="D562" s="105">
        <v>11.082082957656317</v>
      </c>
      <c r="E562" s="105">
        <v>10.860308001323119</v>
      </c>
      <c r="F562" s="105">
        <v>9.4384767146919835</v>
      </c>
      <c r="G562" s="105">
        <v>9.9887240054071338</v>
      </c>
      <c r="H562" s="105">
        <v>10.743920869941498</v>
      </c>
      <c r="I562" s="105">
        <v>9.5003051807459755</v>
      </c>
      <c r="J562" s="105">
        <v>8.8433321632175375</v>
      </c>
      <c r="K562" s="105">
        <v>8.8105154032232935</v>
      </c>
      <c r="L562" s="105">
        <v>9.4935668222687735</v>
      </c>
      <c r="M562" s="105">
        <v>9.8478044607916253</v>
      </c>
      <c r="N562" s="105">
        <v>9.8399729945691981</v>
      </c>
      <c r="O562" s="105">
        <v>9.3941006841712031</v>
      </c>
      <c r="P562" s="105">
        <v>8.6545616082882937</v>
      </c>
      <c r="Q562" s="105">
        <v>8.8151037077997021</v>
      </c>
      <c r="R562" s="105">
        <v>8.4852826305459548</v>
      </c>
      <c r="S562" s="105">
        <v>8.9800195137229863</v>
      </c>
      <c r="T562" s="105">
        <v>8.4995288922776009</v>
      </c>
      <c r="U562" s="105">
        <v>8.0065655353612737</v>
      </c>
      <c r="V562" s="105">
        <v>7.0058942618130411</v>
      </c>
      <c r="W562" s="105">
        <v>6.1588144386592605</v>
      </c>
      <c r="X562" s="105">
        <v>5.6408849014971807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12.827591238827839</v>
      </c>
      <c r="D563" s="102">
        <v>12.613737967431831</v>
      </c>
      <c r="E563" s="102">
        <v>12.305748604265203</v>
      </c>
      <c r="F563" s="102">
        <v>13.839326937943463</v>
      </c>
      <c r="G563" s="102">
        <v>12.485432613842299</v>
      </c>
      <c r="H563" s="102">
        <v>12.11899776156587</v>
      </c>
      <c r="I563" s="102">
        <v>10.950842948627541</v>
      </c>
      <c r="J563" s="102">
        <v>10.344003554541949</v>
      </c>
      <c r="K563" s="102">
        <v>10.344302795891316</v>
      </c>
      <c r="L563" s="102">
        <v>11.163209046019238</v>
      </c>
      <c r="M563" s="102">
        <v>12.335444170537416</v>
      </c>
      <c r="N563" s="102">
        <v>11.402285984956748</v>
      </c>
      <c r="O563" s="102">
        <v>10.812965668757045</v>
      </c>
      <c r="P563" s="102">
        <v>9.8243412706512139</v>
      </c>
      <c r="Q563" s="102">
        <v>9.8588976500355781</v>
      </c>
      <c r="R563" s="102">
        <v>10.000013103259175</v>
      </c>
      <c r="S563" s="102">
        <v>10.122535402787804</v>
      </c>
      <c r="T563" s="102">
        <v>10.054858951902371</v>
      </c>
      <c r="U563" s="102">
        <v>9.4851389731965572</v>
      </c>
      <c r="V563" s="102">
        <v>8.7840531730927705</v>
      </c>
      <c r="W563" s="102">
        <v>7.5547725042477811</v>
      </c>
      <c r="X563" s="102">
        <v>6.2863500036698126</v>
      </c>
      <c r="Y563" s="102">
        <v>5.7704456205683918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12.828081517593038</v>
      </c>
      <c r="D564" s="105">
        <v>12.61429699703314</v>
      </c>
      <c r="E564" s="105">
        <v>12.307610589672136</v>
      </c>
      <c r="F564" s="105">
        <v>13.842790903479361</v>
      </c>
      <c r="G564" s="105">
        <v>12.493761319249318</v>
      </c>
      <c r="H564" s="105">
        <v>12.127410561761513</v>
      </c>
      <c r="I564" s="105">
        <v>10.965386825862071</v>
      </c>
      <c r="J564" s="105">
        <v>10.358276232831455</v>
      </c>
      <c r="K564" s="105">
        <v>10.354925083653521</v>
      </c>
      <c r="L564" s="105">
        <v>11.171492100846871</v>
      </c>
      <c r="M564" s="105">
        <v>12.339408563569886</v>
      </c>
      <c r="N564" s="105">
        <v>11.40447105306785</v>
      </c>
      <c r="O564" s="105">
        <v>10.814561913917501</v>
      </c>
      <c r="P564" s="105">
        <v>9.8261191877349496</v>
      </c>
      <c r="Q564" s="105">
        <v>9.8658090146135269</v>
      </c>
      <c r="R564" s="105">
        <v>10.008771943228092</v>
      </c>
      <c r="S564" s="105">
        <v>10.129814344724409</v>
      </c>
      <c r="T564" s="105">
        <v>10.060723768786511</v>
      </c>
      <c r="U564" s="105">
        <v>9.4861163524957455</v>
      </c>
      <c r="V564" s="105">
        <v>8.7876409535503655</v>
      </c>
      <c r="W564" s="105">
        <v>7.5779959117408575</v>
      </c>
      <c r="X564" s="105">
        <v>6.3523346462961703</v>
      </c>
      <c r="Y564" s="105">
        <v>5.8085817794193053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2.0473409743079083</v>
      </c>
      <c r="D565" s="99">
        <v>2.3532406733665781</v>
      </c>
      <c r="E565" s="99">
        <v>1.9201669680158018</v>
      </c>
      <c r="F565" s="99">
        <v>2.6810375676205553</v>
      </c>
      <c r="G565" s="99">
        <v>2.0221145982517195</v>
      </c>
      <c r="H565" s="99">
        <v>1.9146310010576788</v>
      </c>
      <c r="I565" s="99">
        <v>1.6011967431048399</v>
      </c>
      <c r="J565" s="99">
        <v>1.908890812849914</v>
      </c>
      <c r="K565" s="99">
        <v>1.5139507167821971</v>
      </c>
      <c r="L565" s="99">
        <v>1.5622399219361196</v>
      </c>
      <c r="M565" s="99">
        <v>2.1492158728969182</v>
      </c>
      <c r="N565" s="99">
        <v>1.4425059387627934</v>
      </c>
      <c r="O565" s="99">
        <v>1.293361795720769</v>
      </c>
      <c r="P565" s="99">
        <v>1.9723354754206317</v>
      </c>
      <c r="Q565" s="99">
        <v>1.283918608855636</v>
      </c>
      <c r="R565" s="99">
        <v>1.2482794572004585</v>
      </c>
      <c r="S565" s="99">
        <v>1.3847741629665793</v>
      </c>
      <c r="T565" s="99">
        <v>1.2641480952387094</v>
      </c>
      <c r="U565" s="99">
        <v>1.3978708932578885</v>
      </c>
      <c r="V565" s="99">
        <v>1.423849071130272</v>
      </c>
      <c r="W565" s="99">
        <v>1.6334828449582786</v>
      </c>
      <c r="X565" s="99">
        <v>0.68984945624744598</v>
      </c>
      <c r="Y565" s="99">
        <v>1.179511684250097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10.780740543285129</v>
      </c>
      <c r="D566" s="99">
        <v>10.26105632366656</v>
      </c>
      <c r="E566" s="99">
        <v>10.387443621656336</v>
      </c>
      <c r="F566" s="99">
        <v>11.161753335858807</v>
      </c>
      <c r="G566" s="99">
        <v>10.471646720997596</v>
      </c>
      <c r="H566" s="99">
        <v>10.212779560703833</v>
      </c>
      <c r="I566" s="99">
        <v>9.3641900827572311</v>
      </c>
      <c r="J566" s="99">
        <v>8.4493854199815406</v>
      </c>
      <c r="K566" s="99">
        <v>8.8409743668713237</v>
      </c>
      <c r="L566" s="99">
        <v>9.6092521789107526</v>
      </c>
      <c r="M566" s="99">
        <v>10.190192690672969</v>
      </c>
      <c r="N566" s="99">
        <v>9.9619651143050554</v>
      </c>
      <c r="O566" s="99">
        <v>9.521200118196731</v>
      </c>
      <c r="P566" s="99">
        <v>7.8537837123143177</v>
      </c>
      <c r="Q566" s="99">
        <v>8.5818904057578909</v>
      </c>
      <c r="R566" s="99">
        <v>8.7604924860276352</v>
      </c>
      <c r="S566" s="99">
        <v>8.7450401817578278</v>
      </c>
      <c r="T566" s="99">
        <v>8.7965756735478013</v>
      </c>
      <c r="U566" s="99">
        <v>8.0882454592378572</v>
      </c>
      <c r="V566" s="99">
        <v>7.3637918824200952</v>
      </c>
      <c r="W566" s="99">
        <v>5.9445130667825792</v>
      </c>
      <c r="X566" s="99">
        <v>5.6624851900487254</v>
      </c>
      <c r="Y566" s="99">
        <v>4.6290700951692081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12.499651493512445</v>
      </c>
      <c r="D567" s="102">
        <v>13.072919761008668</v>
      </c>
      <c r="E567" s="102">
        <v>12.216868241320109</v>
      </c>
      <c r="F567" s="102">
        <v>12.794868072613486</v>
      </c>
      <c r="G567" s="102">
        <v>12.158083065747528</v>
      </c>
      <c r="H567" s="102">
        <v>11.939583305612189</v>
      </c>
      <c r="I567" s="102">
        <v>11.182522749177679</v>
      </c>
      <c r="J567" s="102">
        <v>10.848321674804088</v>
      </c>
      <c r="K567" s="102">
        <v>10.555030992809259</v>
      </c>
      <c r="L567" s="102">
        <v>11.20142936171197</v>
      </c>
      <c r="M567" s="102">
        <v>11.878322657535549</v>
      </c>
      <c r="N567" s="102">
        <v>11.136157777658921</v>
      </c>
      <c r="O567" s="102">
        <v>10.608161992531501</v>
      </c>
      <c r="P567" s="102">
        <v>10.668961296067032</v>
      </c>
      <c r="Q567" s="102">
        <v>10.104236459604493</v>
      </c>
      <c r="R567" s="102">
        <v>10.029278477415406</v>
      </c>
      <c r="S567" s="102">
        <v>9.9667642138434598</v>
      </c>
      <c r="T567" s="102">
        <v>9.805716922777961</v>
      </c>
      <c r="U567" s="102">
        <v>9.7462602239842298</v>
      </c>
      <c r="V567" s="102">
        <v>9.6584535537755123</v>
      </c>
      <c r="W567" s="102">
        <v>0</v>
      </c>
      <c r="X567" s="102">
        <v>0</v>
      </c>
      <c r="Y567" s="102">
        <v>0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12.500395842384197</v>
      </c>
      <c r="D568" s="105">
        <v>13.074580455275575</v>
      </c>
      <c r="E568" s="105">
        <v>12.219828192890729</v>
      </c>
      <c r="F568" s="105">
        <v>12.798113255377075</v>
      </c>
      <c r="G568" s="105">
        <v>12.166069288759305</v>
      </c>
      <c r="H568" s="105">
        <v>11.945821829031583</v>
      </c>
      <c r="I568" s="105">
        <v>11.194751406408585</v>
      </c>
      <c r="J568" s="105">
        <v>10.86330891667771</v>
      </c>
      <c r="K568" s="105">
        <v>10.569483197778156</v>
      </c>
      <c r="L568" s="105">
        <v>11.218534558383393</v>
      </c>
      <c r="M568" s="105">
        <v>11.887660400671502</v>
      </c>
      <c r="N568" s="105">
        <v>11.14078827037932</v>
      </c>
      <c r="O568" s="105">
        <v>10.609729367862954</v>
      </c>
      <c r="P568" s="105">
        <v>10.68274859617455</v>
      </c>
      <c r="Q568" s="105">
        <v>10.112058647658644</v>
      </c>
      <c r="R568" s="105">
        <v>10.04935837592757</v>
      </c>
      <c r="S568" s="105">
        <v>9.9959670026205458</v>
      </c>
      <c r="T568" s="105">
        <v>9.8351484160918616</v>
      </c>
      <c r="U568" s="105">
        <v>9.7653054578089815</v>
      </c>
      <c r="V568" s="105">
        <v>9.6824732974241829</v>
      </c>
      <c r="W568" s="105">
        <v>8.0925334064583705</v>
      </c>
      <c r="X568" s="105">
        <v>5.6458150217585583</v>
      </c>
      <c r="Y568" s="105">
        <v>5.9491059934828661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1.9939573558028032</v>
      </c>
      <c r="D569" s="99">
        <v>2.4399240683318246</v>
      </c>
      <c r="E569" s="99">
        <v>1.9052734131554137</v>
      </c>
      <c r="F569" s="99">
        <v>2.4776702799417705</v>
      </c>
      <c r="G569" s="99">
        <v>1.9668962067576632</v>
      </c>
      <c r="H569" s="99">
        <v>1.8838716254440238</v>
      </c>
      <c r="I569" s="99">
        <v>1.6367465034598967</v>
      </c>
      <c r="J569" s="99">
        <v>2.0123795826209268</v>
      </c>
      <c r="K569" s="99">
        <v>1.5500962680676202</v>
      </c>
      <c r="L569" s="99">
        <v>1.5642046136056114</v>
      </c>
      <c r="M569" s="99">
        <v>2.0697666110402433</v>
      </c>
      <c r="N569" s="99">
        <v>1.4010516597583902</v>
      </c>
      <c r="O569" s="99">
        <v>1.2578761589421332</v>
      </c>
      <c r="P569" s="99">
        <v>2.1623578680122337</v>
      </c>
      <c r="Q569" s="99">
        <v>1.3206081666012475</v>
      </c>
      <c r="R569" s="99">
        <v>1.2505684221571616</v>
      </c>
      <c r="S569" s="99">
        <v>1.3654660685109878</v>
      </c>
      <c r="T569" s="99">
        <v>1.2214875132815775</v>
      </c>
      <c r="U569" s="99">
        <v>1.4493598890671755</v>
      </c>
      <c r="V569" s="99">
        <v>1.6029457051160934</v>
      </c>
      <c r="W569" s="99">
        <v>1.614892743777929</v>
      </c>
      <c r="X569" s="99">
        <v>5.2520389297105154E-2</v>
      </c>
      <c r="Y569" s="99">
        <v>1.0349186812528564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10.506438486581391</v>
      </c>
      <c r="D570" s="99">
        <v>10.63465638694375</v>
      </c>
      <c r="E570" s="99">
        <v>10.314554779735314</v>
      </c>
      <c r="F570" s="99">
        <v>10.320442975435306</v>
      </c>
      <c r="G570" s="99">
        <v>10.199173082001641</v>
      </c>
      <c r="H570" s="99">
        <v>10.061950203587559</v>
      </c>
      <c r="I570" s="99">
        <v>9.5580049029486869</v>
      </c>
      <c r="J570" s="99">
        <v>8.8509293340567812</v>
      </c>
      <c r="K570" s="99">
        <v>9.0193869297105334</v>
      </c>
      <c r="L570" s="99">
        <v>9.6543299447777819</v>
      </c>
      <c r="M570" s="99">
        <v>9.8178937896312579</v>
      </c>
      <c r="N570" s="99">
        <v>9.7397366106209322</v>
      </c>
      <c r="O570" s="99">
        <v>9.3518532089208204</v>
      </c>
      <c r="P570" s="99">
        <v>8.520390728162317</v>
      </c>
      <c r="Q570" s="99">
        <v>8.7914504810573977</v>
      </c>
      <c r="R570" s="99">
        <v>8.7987899537704077</v>
      </c>
      <c r="S570" s="99">
        <v>8.6305009341095573</v>
      </c>
      <c r="T570" s="99">
        <v>8.6136609028102846</v>
      </c>
      <c r="U570" s="99">
        <v>8.3159455687418067</v>
      </c>
      <c r="V570" s="99">
        <v>8.0795275923080894</v>
      </c>
      <c r="W570" s="99">
        <v>6.4776406626804439</v>
      </c>
      <c r="X570" s="99">
        <v>5.5932946324614541</v>
      </c>
      <c r="Y570" s="99">
        <v>4.914187312230009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6.7622634979640592</v>
      </c>
      <c r="D571" s="123">
        <v>6.8276419098011072</v>
      </c>
      <c r="E571" s="123">
        <v>6.3284724494905342</v>
      </c>
      <c r="F571" s="123">
        <v>7.1797740899210218</v>
      </c>
      <c r="G571" s="123">
        <v>6.1031865908983107</v>
      </c>
      <c r="H571" s="123">
        <v>6.3341438615416683</v>
      </c>
      <c r="I571" s="123">
        <v>5.7905492349445575</v>
      </c>
      <c r="J571" s="123">
        <v>5.2737120667340127</v>
      </c>
      <c r="K571" s="123">
        <v>5.1086847370094812</v>
      </c>
      <c r="L571" s="123">
        <v>4.8395619534061645</v>
      </c>
      <c r="M571" s="123">
        <v>4.7721910841394237</v>
      </c>
      <c r="N571" s="123">
        <v>4.1092837893798233</v>
      </c>
      <c r="O571" s="123">
        <v>4.428273412475197</v>
      </c>
      <c r="P571" s="123">
        <v>3.9834401486401703</v>
      </c>
      <c r="Q571" s="123">
        <v>4.0714748247897345</v>
      </c>
      <c r="R571" s="123">
        <v>4.058224093311197</v>
      </c>
      <c r="S571" s="123">
        <v>4.6300279544814238</v>
      </c>
      <c r="T571" s="123">
        <v>4.6034477833238547</v>
      </c>
      <c r="U571" s="123">
        <v>4.5746658090475751</v>
      </c>
      <c r="V571" s="123">
        <v>4.6375527147606928</v>
      </c>
      <c r="W571" s="123">
        <v>4.3299043678180977</v>
      </c>
      <c r="X571" s="123">
        <v>3.4916415471208273</v>
      </c>
      <c r="Y571" s="123">
        <v>3.4626968058101038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6.3691081398560287</v>
      </c>
      <c r="D572" s="99">
        <v>7.2410279637659727</v>
      </c>
      <c r="E572" s="99">
        <v>6.2037290275113266</v>
      </c>
      <c r="F572" s="99">
        <v>6.3215233362226151</v>
      </c>
      <c r="G572" s="99">
        <v>6.0376473579458878</v>
      </c>
      <c r="H572" s="99">
        <v>5.8705857085616797</v>
      </c>
      <c r="I572" s="99">
        <v>6.1440596391495879</v>
      </c>
      <c r="J572" s="99">
        <v>5.2017725259551106</v>
      </c>
      <c r="K572" s="99">
        <v>5.2044292375601557</v>
      </c>
      <c r="L572" s="99">
        <v>5.5689472902702279</v>
      </c>
      <c r="M572" s="99">
        <v>4.4396435941014518</v>
      </c>
      <c r="N572" s="99">
        <v>4.0013340718087615</v>
      </c>
      <c r="O572" s="99">
        <v>4.2550190683289637</v>
      </c>
      <c r="P572" s="99">
        <v>4.2211324381046227</v>
      </c>
      <c r="Q572" s="99">
        <v>4.1611992168556853</v>
      </c>
      <c r="R572" s="99">
        <v>4.0862655589493766</v>
      </c>
      <c r="S572" s="99">
        <v>4.6467585045760282</v>
      </c>
      <c r="T572" s="99">
        <v>4.4893894940166463</v>
      </c>
      <c r="U572" s="99">
        <v>4.5649858877466265</v>
      </c>
      <c r="V572" s="99">
        <v>4.2802796340469875</v>
      </c>
      <c r="W572" s="99">
        <v>4.4922962571786345</v>
      </c>
      <c r="X572" s="99">
        <v>3.6326589497939494</v>
      </c>
      <c r="Y572" s="99">
        <v>3.3476338707884814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6.6590158867247959</v>
      </c>
      <c r="D573" s="99">
        <v>6.7291907812849274</v>
      </c>
      <c r="E573" s="99">
        <v>6.5043880727138106</v>
      </c>
      <c r="F573" s="99">
        <v>6.9626621352342406</v>
      </c>
      <c r="G573" s="99">
        <v>6.4663960124269515</v>
      </c>
      <c r="H573" s="99">
        <v>6.1681043370607131</v>
      </c>
      <c r="I573" s="99">
        <v>5.5411730618847104</v>
      </c>
      <c r="J573" s="99">
        <v>5.348383327382451</v>
      </c>
      <c r="K573" s="99">
        <v>5.008954370641975</v>
      </c>
      <c r="L573" s="99">
        <v>4.8575146773747422</v>
      </c>
      <c r="M573" s="99">
        <v>4.9199063885634136</v>
      </c>
      <c r="N573" s="99">
        <v>4.1852399979960513</v>
      </c>
      <c r="O573" s="99">
        <v>4.1421614447642385</v>
      </c>
      <c r="P573" s="99">
        <v>4.2134867563141247</v>
      </c>
      <c r="Q573" s="99">
        <v>4.0087447484658592</v>
      </c>
      <c r="R573" s="99">
        <v>4.1584226001775519</v>
      </c>
      <c r="S573" s="99">
        <v>4.4919278116477965</v>
      </c>
      <c r="T573" s="99">
        <v>4.6112582579258978</v>
      </c>
      <c r="U573" s="99">
        <v>4.5686068702628013</v>
      </c>
      <c r="V573" s="99">
        <v>4.5094797102410391</v>
      </c>
      <c r="W573" s="99">
        <v>4.1573956752922117</v>
      </c>
      <c r="X573" s="99">
        <v>3.6276327401936359</v>
      </c>
      <c r="Y573" s="99">
        <v>3.3950321599317284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6.8229373298562619</v>
      </c>
      <c r="D574" s="110">
        <v>6.8627414168289773</v>
      </c>
      <c r="E574" s="110">
        <v>6.199713350065557</v>
      </c>
      <c r="F574" s="110">
        <v>7.4053921108289611</v>
      </c>
      <c r="G574" s="110">
        <v>5.9609154263321429</v>
      </c>
      <c r="H574" s="110">
        <v>6.4303005939848301</v>
      </c>
      <c r="I574" s="110">
        <v>5.8677582630044869</v>
      </c>
      <c r="J574" s="110">
        <v>5.1918274568732246</v>
      </c>
      <c r="K574" s="110">
        <v>5.1673610816933966</v>
      </c>
      <c r="L574" s="110">
        <v>4.8045523941064596</v>
      </c>
      <c r="M574" s="110">
        <v>4.7171998106008353</v>
      </c>
      <c r="N574" s="110">
        <v>4.0704425300310279</v>
      </c>
      <c r="O574" s="110">
        <v>4.5808508443977818</v>
      </c>
      <c r="P574" s="110">
        <v>3.8059706883284701</v>
      </c>
      <c r="Q574" s="110">
        <v>4.0901309444560487</v>
      </c>
      <c r="R574" s="110">
        <v>3.9959135809434425</v>
      </c>
      <c r="S574" s="110">
        <v>4.677061545968999</v>
      </c>
      <c r="T574" s="110">
        <v>4.606273086365591</v>
      </c>
      <c r="U574" s="110">
        <v>4.5777916464989792</v>
      </c>
      <c r="V574" s="110">
        <v>4.7508223484458201</v>
      </c>
      <c r="W574" s="110">
        <v>4.4220788324867657</v>
      </c>
      <c r="X574" s="110">
        <v>3.3219749955704621</v>
      </c>
      <c r="Y574" s="110">
        <v>3.5165248291876519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2.6501765921041032</v>
      </c>
      <c r="D576" s="118">
        <f t="shared" si="275"/>
        <v>2.1975803721190306</v>
      </c>
      <c r="E576" s="118">
        <f t="shared" si="275"/>
        <v>2.5183538401515078</v>
      </c>
      <c r="F576" s="118">
        <f t="shared" si="275"/>
        <v>2.7676410200096102</v>
      </c>
      <c r="G576" s="118">
        <f t="shared" si="275"/>
        <v>1.5360658931698539</v>
      </c>
      <c r="H576" s="118">
        <f t="shared" si="275"/>
        <v>1.3345047779301882</v>
      </c>
      <c r="I576" s="118">
        <f t="shared" si="275"/>
        <v>0.92094869775876009</v>
      </c>
      <c r="J576" s="118">
        <f t="shared" si="275"/>
        <v>1.8056377104459638</v>
      </c>
      <c r="K576" s="118">
        <f t="shared" si="275"/>
        <v>1.8237643210247003</v>
      </c>
      <c r="L576" s="118">
        <f t="shared" si="275"/>
        <v>1.671051444858827</v>
      </c>
      <c r="M576" s="118">
        <f t="shared" si="275"/>
        <v>1.8457549864689615</v>
      </c>
      <c r="N576" s="118">
        <f t="shared" si="275"/>
        <v>1.2652658096247749</v>
      </c>
      <c r="O576" s="118">
        <f t="shared" si="275"/>
        <v>0.92719589625061316</v>
      </c>
      <c r="P576" s="118">
        <f t="shared" si="275"/>
        <v>0.87192212103932865</v>
      </c>
      <c r="Q576" s="118">
        <f t="shared" si="275"/>
        <v>0.92824586403463094</v>
      </c>
      <c r="R576" s="118">
        <f t="shared" ref="R576:V576" si="276">R577+R580+R582+R595</f>
        <v>1.3274573038150908</v>
      </c>
      <c r="S576" s="118">
        <f t="shared" si="276"/>
        <v>1.1794546203203944</v>
      </c>
      <c r="T576" s="118">
        <f t="shared" si="276"/>
        <v>1.209495897982684</v>
      </c>
      <c r="U576" s="118">
        <f t="shared" si="276"/>
        <v>1.0475281969542114</v>
      </c>
      <c r="V576" s="118">
        <f t="shared" si="276"/>
        <v>1.1502306169027727</v>
      </c>
      <c r="W576" s="118">
        <f t="shared" ref="W576:Y576" si="277">W577+W580+W582+W595</f>
        <v>0.99554460228946851</v>
      </c>
      <c r="X576" s="118">
        <f t="shared" si="277"/>
        <v>1.0465993915471778</v>
      </c>
      <c r="Y576" s="118">
        <f t="shared" si="277"/>
        <v>0.8859754422396261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1.9071548495765929</v>
      </c>
      <c r="D582" s="123">
        <v>1.3452008992550266</v>
      </c>
      <c r="E582" s="123">
        <v>1.5170458153874096</v>
      </c>
      <c r="F582" s="123">
        <v>1.8274124176983042</v>
      </c>
      <c r="G582" s="123">
        <v>0.88655296788066351</v>
      </c>
      <c r="H582" s="123">
        <v>0.72773889768790356</v>
      </c>
      <c r="I582" s="123">
        <v>0.3577321161686472</v>
      </c>
      <c r="J582" s="123">
        <v>0.79687369141115438</v>
      </c>
      <c r="K582" s="123">
        <v>1.1342601821055902</v>
      </c>
      <c r="L582" s="123">
        <v>1.0443483426911311</v>
      </c>
      <c r="M582" s="123">
        <v>1.2815757418182196</v>
      </c>
      <c r="N582" s="123">
        <v>0.69481904932432748</v>
      </c>
      <c r="O582" s="123">
        <v>0.46995517405374643</v>
      </c>
      <c r="P582" s="123">
        <v>0.3065193406898345</v>
      </c>
      <c r="Q582" s="123">
        <v>0.5119030221016746</v>
      </c>
      <c r="R582" s="123">
        <v>0.7999509947837542</v>
      </c>
      <c r="S582" s="123">
        <v>0.77547447519685953</v>
      </c>
      <c r="T582" s="123">
        <v>0.70329951427703008</v>
      </c>
      <c r="U582" s="123">
        <v>0.5732908623129217</v>
      </c>
      <c r="V582" s="123">
        <v>0.56850412137494777</v>
      </c>
      <c r="W582" s="123">
        <v>0.44966035893860906</v>
      </c>
      <c r="X582" s="123">
        <v>0.44668271386908992</v>
      </c>
      <c r="Y582" s="123">
        <v>0.43759172800793789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4.974166393379396</v>
      </c>
      <c r="D587" s="102">
        <v>4.8761932090419391</v>
      </c>
      <c r="E587" s="102">
        <v>4.7405206950615204</v>
      </c>
      <c r="F587" s="102">
        <v>5.3124399320205598</v>
      </c>
      <c r="G587" s="102">
        <v>4.7739728693861769</v>
      </c>
      <c r="H587" s="102">
        <v>4.6141964619556841</v>
      </c>
      <c r="I587" s="102">
        <v>4.1500406775012317</v>
      </c>
      <c r="J587" s="102">
        <v>3.8989742649460077</v>
      </c>
      <c r="K587" s="102">
        <v>3.874229284539529</v>
      </c>
      <c r="L587" s="102">
        <v>4.1498960032178172</v>
      </c>
      <c r="M587" s="102">
        <v>4.5173113811039656</v>
      </c>
      <c r="N587" s="102">
        <v>4.0754373493125993</v>
      </c>
      <c r="O587" s="102">
        <v>3.7338805013964516</v>
      </c>
      <c r="P587" s="102">
        <v>3.2586379918824346</v>
      </c>
      <c r="Q587" s="102">
        <v>3.1579150090075649</v>
      </c>
      <c r="R587" s="102">
        <v>3.1333758073114213</v>
      </c>
      <c r="S587" s="102">
        <v>3.1087450744542835</v>
      </c>
      <c r="T587" s="102">
        <v>3.0339169738819525</v>
      </c>
      <c r="U587" s="102">
        <v>2.8199783452940035</v>
      </c>
      <c r="V587" s="102">
        <v>2.5816933385612013</v>
      </c>
      <c r="W587" s="102">
        <v>2.2049093882506243</v>
      </c>
      <c r="X587" s="102">
        <v>1.8267652487437847</v>
      </c>
      <c r="Y587" s="102">
        <v>1.6731776069393334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0.79389921931450658</v>
      </c>
      <c r="D588" s="105">
        <v>0.90971100084201917</v>
      </c>
      <c r="E588" s="105">
        <v>0.73970235721355937</v>
      </c>
      <c r="F588" s="105">
        <v>1.0291577832752037</v>
      </c>
      <c r="G588" s="105">
        <v>0.77318267851935008</v>
      </c>
      <c r="H588" s="105">
        <v>0.72897806937869492</v>
      </c>
      <c r="I588" s="105">
        <v>0.60680548956282787</v>
      </c>
      <c r="J588" s="105">
        <v>0.71951987590198174</v>
      </c>
      <c r="K588" s="105">
        <v>0.56701667749293772</v>
      </c>
      <c r="L588" s="105">
        <v>0.58075891810176927</v>
      </c>
      <c r="M588" s="105">
        <v>0.7870553495167385</v>
      </c>
      <c r="N588" s="105">
        <v>0.51558455797330383</v>
      </c>
      <c r="O588" s="105">
        <v>0.44661737937877</v>
      </c>
      <c r="P588" s="105">
        <v>0.65420440270568347</v>
      </c>
      <c r="Q588" s="105">
        <v>0.41125346759581127</v>
      </c>
      <c r="R588" s="105">
        <v>0.39113235268471602</v>
      </c>
      <c r="S588" s="105">
        <v>0.42527980264394127</v>
      </c>
      <c r="T588" s="105">
        <v>0.38143949925022252</v>
      </c>
      <c r="U588" s="105">
        <v>0.41559387370531709</v>
      </c>
      <c r="V588" s="105">
        <v>0.41847898568210934</v>
      </c>
      <c r="W588" s="105">
        <v>0.47674257012633403</v>
      </c>
      <c r="X588" s="105">
        <v>0.20046497773779079</v>
      </c>
      <c r="Y588" s="105">
        <v>0.34200695526460329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0.79389921931450658</v>
      </c>
      <c r="D589" s="99">
        <v>0.90971100084201917</v>
      </c>
      <c r="E589" s="99">
        <v>0.73970235721355937</v>
      </c>
      <c r="F589" s="99">
        <v>1.0291577832752037</v>
      </c>
      <c r="G589" s="99">
        <v>0.77318267851935008</v>
      </c>
      <c r="H589" s="99">
        <v>0.72897806937869492</v>
      </c>
      <c r="I589" s="99">
        <v>0.60680548956282787</v>
      </c>
      <c r="J589" s="99">
        <v>0.71951987590198174</v>
      </c>
      <c r="K589" s="99">
        <v>0.56701667749293772</v>
      </c>
      <c r="L589" s="99">
        <v>0.58075891810176927</v>
      </c>
      <c r="M589" s="99">
        <v>0.7870553495167385</v>
      </c>
      <c r="N589" s="99">
        <v>0.51558455797330383</v>
      </c>
      <c r="O589" s="99">
        <v>0.44661737937877</v>
      </c>
      <c r="P589" s="99">
        <v>0.65420440270568347</v>
      </c>
      <c r="Q589" s="99">
        <v>0.41125346759581127</v>
      </c>
      <c r="R589" s="99">
        <v>0.39113235268471602</v>
      </c>
      <c r="S589" s="99">
        <v>0.42527980264394127</v>
      </c>
      <c r="T589" s="99">
        <v>0.38143949925022252</v>
      </c>
      <c r="U589" s="99">
        <v>0.41559387370531709</v>
      </c>
      <c r="V589" s="99">
        <v>0.41847898568210934</v>
      </c>
      <c r="W589" s="99">
        <v>0.47674257012633403</v>
      </c>
      <c r="X589" s="99">
        <v>0.20046497773779079</v>
      </c>
      <c r="Y589" s="99">
        <v>0.34200695526460329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0.74302174252751041</v>
      </c>
      <c r="D595" s="123">
        <v>0.85237947286400384</v>
      </c>
      <c r="E595" s="123">
        <v>1.0013080247640984</v>
      </c>
      <c r="F595" s="123">
        <v>0.94022860231130578</v>
      </c>
      <c r="G595" s="123">
        <v>0.64951292528919047</v>
      </c>
      <c r="H595" s="123">
        <v>0.60676588024228451</v>
      </c>
      <c r="I595" s="123">
        <v>0.5632165815901129</v>
      </c>
      <c r="J595" s="123">
        <v>1.0087640190348093</v>
      </c>
      <c r="K595" s="123">
        <v>0.68950413891911</v>
      </c>
      <c r="L595" s="123">
        <v>0.62670310216769598</v>
      </c>
      <c r="M595" s="123">
        <v>0.56417924465074198</v>
      </c>
      <c r="N595" s="123">
        <v>0.57044676030044739</v>
      </c>
      <c r="O595" s="123">
        <v>0.45724072219686673</v>
      </c>
      <c r="P595" s="123">
        <v>0.56540278034949409</v>
      </c>
      <c r="Q595" s="123">
        <v>0.4163428419329564</v>
      </c>
      <c r="R595" s="123">
        <v>0.52750630903133655</v>
      </c>
      <c r="S595" s="123">
        <v>0.40398014512353492</v>
      </c>
      <c r="T595" s="123">
        <v>0.5061963837056539</v>
      </c>
      <c r="U595" s="123">
        <v>0.47423733464128975</v>
      </c>
      <c r="V595" s="123">
        <v>0.58172649552782496</v>
      </c>
      <c r="W595" s="123">
        <v>0.54588424335085939</v>
      </c>
      <c r="X595" s="123">
        <v>0.59991667767808787</v>
      </c>
      <c r="Y595" s="123">
        <v>0.44838371423168821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2.4291781597230369</v>
      </c>
      <c r="D597" s="99">
        <v>2.4544073869866243</v>
      </c>
      <c r="E597" s="99">
        <v>2.3720549641990476</v>
      </c>
      <c r="F597" s="99">
        <v>2.538797892321258</v>
      </c>
      <c r="G597" s="99">
        <v>2.3574886710015721</v>
      </c>
      <c r="H597" s="99">
        <v>2.2483998189319916</v>
      </c>
      <c r="I597" s="99">
        <v>2.0195660534566109</v>
      </c>
      <c r="J597" s="99">
        <v>1.9490069644526526</v>
      </c>
      <c r="K597" s="99">
        <v>1.8250402722556034</v>
      </c>
      <c r="L597" s="99">
        <v>1.7695954972891328</v>
      </c>
      <c r="M597" s="99">
        <v>1.7921196030234448</v>
      </c>
      <c r="N597" s="99">
        <v>1.5244132768812444</v>
      </c>
      <c r="O597" s="99">
        <v>1.5086648279447703</v>
      </c>
      <c r="P597" s="99">
        <v>1.5344792774571063</v>
      </c>
      <c r="Q597" s="99">
        <v>1.4592819084067861</v>
      </c>
      <c r="R597" s="99">
        <v>1.5120438998183838</v>
      </c>
      <c r="S597" s="99">
        <v>1.6306893204533675</v>
      </c>
      <c r="T597" s="99">
        <v>1.6710678922341102</v>
      </c>
      <c r="U597" s="99">
        <v>1.6529629210635106</v>
      </c>
      <c r="V597" s="99">
        <v>1.6297202531797115</v>
      </c>
      <c r="W597" s="99">
        <v>1.5016592303749159</v>
      </c>
      <c r="X597" s="99">
        <v>1.3095122473371348</v>
      </c>
      <c r="Y597" s="99">
        <v>1.2254730791863109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3666</v>
      </c>
      <c r="C5" s="120">
        <v>3610</v>
      </c>
      <c r="D5" s="120">
        <v>3457</v>
      </c>
      <c r="E5" s="120">
        <v>3234</v>
      </c>
      <c r="F5" s="120">
        <v>3094</v>
      </c>
      <c r="G5" s="120">
        <v>2965</v>
      </c>
      <c r="H5" s="120">
        <v>2955</v>
      </c>
      <c r="I5" s="120">
        <v>2912</v>
      </c>
      <c r="J5" s="120">
        <v>2730</v>
      </c>
      <c r="K5" s="120">
        <v>2463</v>
      </c>
      <c r="L5" s="120">
        <v>1999</v>
      </c>
      <c r="M5" s="120">
        <v>1835</v>
      </c>
      <c r="N5" s="120">
        <v>1652</v>
      </c>
      <c r="O5" s="120">
        <v>1465</v>
      </c>
      <c r="P5" s="120">
        <v>1114</v>
      </c>
      <c r="Q5" s="120">
        <v>1065</v>
      </c>
      <c r="R5" s="120">
        <v>1067</v>
      </c>
      <c r="S5" s="120">
        <v>1084</v>
      </c>
      <c r="T5" s="120">
        <v>1084</v>
      </c>
      <c r="U5" s="120">
        <v>1070</v>
      </c>
      <c r="V5" s="120">
        <v>1064</v>
      </c>
      <c r="W5" s="120">
        <v>1029</v>
      </c>
      <c r="X5" s="120">
        <v>995</v>
      </c>
      <c r="Y5" s="120">
        <v>1034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3666</v>
      </c>
      <c r="C7" s="52">
        <v>3610</v>
      </c>
      <c r="D7" s="52">
        <v>3457</v>
      </c>
      <c r="E7" s="52">
        <v>3234</v>
      </c>
      <c r="F7" s="52">
        <v>3094</v>
      </c>
      <c r="G7" s="52">
        <v>2965</v>
      </c>
      <c r="H7" s="52">
        <v>2955</v>
      </c>
      <c r="I7" s="52">
        <v>2912</v>
      </c>
      <c r="J7" s="52">
        <v>2730</v>
      </c>
      <c r="K7" s="52">
        <v>2463</v>
      </c>
      <c r="L7" s="52">
        <v>1999</v>
      </c>
      <c r="M7" s="52">
        <v>1835</v>
      </c>
      <c r="N7" s="52">
        <v>1652</v>
      </c>
      <c r="O7" s="52">
        <v>1465</v>
      </c>
      <c r="P7" s="52">
        <v>1114</v>
      </c>
      <c r="Q7" s="52">
        <v>1065</v>
      </c>
      <c r="R7" s="52">
        <v>1067</v>
      </c>
      <c r="S7" s="52">
        <v>1084</v>
      </c>
      <c r="T7" s="52">
        <v>1084</v>
      </c>
      <c r="U7" s="52">
        <v>1070</v>
      </c>
      <c r="V7" s="52">
        <v>1064</v>
      </c>
      <c r="W7" s="52">
        <v>1029</v>
      </c>
      <c r="X7" s="52">
        <v>995</v>
      </c>
      <c r="Y7" s="52">
        <v>1034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324</v>
      </c>
      <c r="C9" s="52">
        <v>352</v>
      </c>
      <c r="D9" s="52">
        <v>413</v>
      </c>
      <c r="E9" s="52">
        <v>448</v>
      </c>
      <c r="F9" s="52">
        <v>435</v>
      </c>
      <c r="G9" s="52">
        <v>482</v>
      </c>
      <c r="H9" s="52">
        <v>518</v>
      </c>
      <c r="I9" s="52">
        <v>619</v>
      </c>
      <c r="J9" s="52">
        <v>669</v>
      </c>
      <c r="K9" s="52">
        <v>649</v>
      </c>
      <c r="L9" s="52">
        <v>593</v>
      </c>
      <c r="M9" s="52">
        <v>579</v>
      </c>
      <c r="N9" s="52">
        <v>581</v>
      </c>
      <c r="O9" s="52">
        <v>505</v>
      </c>
      <c r="P9" s="52">
        <v>422</v>
      </c>
      <c r="Q9" s="52">
        <v>348</v>
      </c>
      <c r="R9" s="52">
        <v>331</v>
      </c>
      <c r="S9" s="52">
        <v>341</v>
      </c>
      <c r="T9" s="52">
        <v>391</v>
      </c>
      <c r="U9" s="52">
        <v>436</v>
      </c>
      <c r="V9" s="52">
        <v>457</v>
      </c>
      <c r="W9" s="52">
        <v>448</v>
      </c>
      <c r="X9" s="52">
        <v>429</v>
      </c>
      <c r="Y9" s="52">
        <v>420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1977</v>
      </c>
      <c r="C11" s="52">
        <v>1981</v>
      </c>
      <c r="D11" s="52">
        <v>2013</v>
      </c>
      <c r="E11" s="52">
        <v>2006</v>
      </c>
      <c r="F11" s="52">
        <v>1983</v>
      </c>
      <c r="G11" s="52">
        <v>1965</v>
      </c>
      <c r="H11" s="52">
        <v>1992</v>
      </c>
      <c r="I11" s="52">
        <v>2041</v>
      </c>
      <c r="J11" s="52">
        <v>2006</v>
      </c>
      <c r="K11" s="52">
        <v>1816</v>
      </c>
      <c r="L11" s="52">
        <v>1418</v>
      </c>
      <c r="M11" s="52">
        <v>1255</v>
      </c>
      <c r="N11" s="52">
        <v>1122</v>
      </c>
      <c r="O11" s="52">
        <v>1020</v>
      </c>
      <c r="P11" s="52">
        <v>822</v>
      </c>
      <c r="Q11" s="52">
        <v>831</v>
      </c>
      <c r="R11" s="52">
        <v>840</v>
      </c>
      <c r="S11" s="52">
        <v>846</v>
      </c>
      <c r="T11" s="52">
        <v>880</v>
      </c>
      <c r="U11" s="52">
        <v>895</v>
      </c>
      <c r="V11" s="52">
        <v>901</v>
      </c>
      <c r="W11" s="52">
        <v>928</v>
      </c>
      <c r="X11" s="52">
        <v>975</v>
      </c>
      <c r="Y11" s="52">
        <v>1012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2</v>
      </c>
      <c r="P12" s="52">
        <v>2</v>
      </c>
      <c r="Q12" s="52">
        <v>2</v>
      </c>
      <c r="R12" s="52">
        <v>2</v>
      </c>
      <c r="S12" s="52">
        <v>2</v>
      </c>
      <c r="T12" s="52">
        <v>3</v>
      </c>
      <c r="U12" s="52">
        <v>3</v>
      </c>
      <c r="V12" s="52">
        <v>3</v>
      </c>
      <c r="W12" s="52">
        <v>6</v>
      </c>
      <c r="X12" s="52">
        <v>14</v>
      </c>
      <c r="Y12" s="52">
        <v>16</v>
      </c>
      <c r="DA12" s="63" t="s">
        <v>1107</v>
      </c>
    </row>
    <row r="13" spans="1:105" ht="12" customHeight="1" x14ac:dyDescent="0.25">
      <c r="A13" s="97" t="s">
        <v>122</v>
      </c>
      <c r="B13" s="52">
        <v>1659</v>
      </c>
      <c r="C13" s="52">
        <v>1598</v>
      </c>
      <c r="D13" s="52">
        <v>1414</v>
      </c>
      <c r="E13" s="52">
        <v>1202</v>
      </c>
      <c r="F13" s="52">
        <v>1083</v>
      </c>
      <c r="G13" s="52">
        <v>962</v>
      </c>
      <c r="H13" s="52">
        <v>914</v>
      </c>
      <c r="I13" s="52">
        <v>816</v>
      </c>
      <c r="J13" s="52">
        <v>673</v>
      </c>
      <c r="K13" s="52">
        <v>598</v>
      </c>
      <c r="L13" s="52">
        <v>522</v>
      </c>
      <c r="M13" s="52">
        <v>514</v>
      </c>
      <c r="N13" s="52">
        <v>453</v>
      </c>
      <c r="O13" s="52">
        <v>368</v>
      </c>
      <c r="P13" s="52">
        <v>229</v>
      </c>
      <c r="Q13" s="52">
        <v>185</v>
      </c>
      <c r="R13" s="52">
        <v>180</v>
      </c>
      <c r="S13" s="52">
        <v>178</v>
      </c>
      <c r="T13" s="52">
        <v>152</v>
      </c>
      <c r="U13" s="52">
        <v>119</v>
      </c>
      <c r="V13" s="52">
        <v>104</v>
      </c>
      <c r="W13" s="52">
        <v>62</v>
      </c>
      <c r="X13" s="52">
        <v>2</v>
      </c>
      <c r="Y13" s="52">
        <v>2</v>
      </c>
      <c r="DA13" s="63" t="s">
        <v>1108</v>
      </c>
    </row>
    <row r="14" spans="1:105" ht="12" customHeight="1" x14ac:dyDescent="0.25">
      <c r="A14" s="97" t="s">
        <v>121</v>
      </c>
      <c r="B14" s="52">
        <v>30</v>
      </c>
      <c r="C14" s="52">
        <v>31</v>
      </c>
      <c r="D14" s="52">
        <v>30</v>
      </c>
      <c r="E14" s="52">
        <v>26</v>
      </c>
      <c r="F14" s="52">
        <v>27</v>
      </c>
      <c r="G14" s="52">
        <v>37</v>
      </c>
      <c r="H14" s="52">
        <v>48</v>
      </c>
      <c r="I14" s="52">
        <v>54</v>
      </c>
      <c r="J14" s="52">
        <v>50</v>
      </c>
      <c r="K14" s="52">
        <v>48</v>
      </c>
      <c r="L14" s="52">
        <v>58</v>
      </c>
      <c r="M14" s="52">
        <v>65</v>
      </c>
      <c r="N14" s="52">
        <v>76</v>
      </c>
      <c r="O14" s="52">
        <v>75</v>
      </c>
      <c r="P14" s="52">
        <v>61</v>
      </c>
      <c r="Q14" s="52">
        <v>47</v>
      </c>
      <c r="R14" s="52">
        <v>45</v>
      </c>
      <c r="S14" s="52">
        <v>58</v>
      </c>
      <c r="T14" s="52">
        <v>49</v>
      </c>
      <c r="U14" s="52">
        <v>53</v>
      </c>
      <c r="V14" s="52">
        <v>56</v>
      </c>
      <c r="W14" s="52">
        <v>33</v>
      </c>
      <c r="X14" s="52">
        <v>4</v>
      </c>
      <c r="Y14" s="52">
        <v>4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1444</v>
      </c>
      <c r="C16" s="52">
        <v>1380</v>
      </c>
      <c r="D16" s="52">
        <v>1305</v>
      </c>
      <c r="E16" s="52">
        <v>1233</v>
      </c>
      <c r="F16" s="52">
        <v>1178</v>
      </c>
      <c r="G16" s="52">
        <v>1079</v>
      </c>
      <c r="H16" s="52">
        <v>1005</v>
      </c>
      <c r="I16" s="52">
        <v>960</v>
      </c>
      <c r="J16" s="52">
        <v>944</v>
      </c>
      <c r="K16" s="52">
        <v>861</v>
      </c>
      <c r="L16" s="52">
        <v>693</v>
      </c>
      <c r="M16" s="52">
        <v>630</v>
      </c>
      <c r="N16" s="52">
        <v>594</v>
      </c>
      <c r="O16" s="52">
        <v>544</v>
      </c>
      <c r="P16" s="52">
        <v>425</v>
      </c>
      <c r="Q16" s="52">
        <v>400</v>
      </c>
      <c r="R16" s="52">
        <v>379</v>
      </c>
      <c r="S16" s="52">
        <v>365</v>
      </c>
      <c r="T16" s="52">
        <v>356</v>
      </c>
      <c r="U16" s="52">
        <v>335</v>
      </c>
      <c r="V16" s="52">
        <v>336</v>
      </c>
      <c r="W16" s="52">
        <v>336</v>
      </c>
      <c r="X16" s="52">
        <v>359</v>
      </c>
      <c r="Y16" s="52">
        <v>380</v>
      </c>
      <c r="DA16" s="63" t="s">
        <v>1110</v>
      </c>
    </row>
    <row r="17" spans="1:105" ht="12" customHeight="1" x14ac:dyDescent="0.25">
      <c r="A17" s="109" t="s">
        <v>120</v>
      </c>
      <c r="B17" s="36">
        <v>2222</v>
      </c>
      <c r="C17" s="36">
        <v>2230</v>
      </c>
      <c r="D17" s="36">
        <v>2152</v>
      </c>
      <c r="E17" s="36">
        <v>2001</v>
      </c>
      <c r="F17" s="36">
        <v>1916</v>
      </c>
      <c r="G17" s="36">
        <v>1886</v>
      </c>
      <c r="H17" s="36">
        <v>1950</v>
      </c>
      <c r="I17" s="36">
        <v>1952</v>
      </c>
      <c r="J17" s="36">
        <v>1786</v>
      </c>
      <c r="K17" s="36">
        <v>1602</v>
      </c>
      <c r="L17" s="36">
        <v>1306</v>
      </c>
      <c r="M17" s="36">
        <v>1205</v>
      </c>
      <c r="N17" s="36">
        <v>1058</v>
      </c>
      <c r="O17" s="36">
        <v>921</v>
      </c>
      <c r="P17" s="36">
        <v>689</v>
      </c>
      <c r="Q17" s="36">
        <v>665</v>
      </c>
      <c r="R17" s="36">
        <v>688</v>
      </c>
      <c r="S17" s="36">
        <v>719</v>
      </c>
      <c r="T17" s="36">
        <v>728</v>
      </c>
      <c r="U17" s="36">
        <v>735</v>
      </c>
      <c r="V17" s="36">
        <v>728</v>
      </c>
      <c r="W17" s="36">
        <v>693</v>
      </c>
      <c r="X17" s="36">
        <v>636</v>
      </c>
      <c r="Y17" s="36">
        <v>654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286</v>
      </c>
      <c r="D21" s="52">
        <v>287</v>
      </c>
      <c r="E21" s="52">
        <v>286</v>
      </c>
      <c r="F21" s="52">
        <v>288</v>
      </c>
      <c r="G21" s="52">
        <v>289</v>
      </c>
      <c r="H21" s="52">
        <v>291</v>
      </c>
      <c r="I21" s="52">
        <v>296</v>
      </c>
      <c r="J21" s="52">
        <v>299</v>
      </c>
      <c r="K21" s="52">
        <v>308</v>
      </c>
      <c r="L21" s="52">
        <v>464</v>
      </c>
      <c r="M21" s="52">
        <v>234</v>
      </c>
      <c r="N21" s="52">
        <v>313</v>
      </c>
      <c r="O21" s="52">
        <v>281</v>
      </c>
      <c r="P21" s="52">
        <v>351</v>
      </c>
      <c r="Q21" s="52">
        <v>49</v>
      </c>
      <c r="R21" s="52">
        <v>53</v>
      </c>
      <c r="S21" s="52">
        <v>94</v>
      </c>
      <c r="T21" s="52">
        <v>107</v>
      </c>
      <c r="U21" s="52">
        <v>117</v>
      </c>
      <c r="V21" s="52">
        <v>132</v>
      </c>
      <c r="W21" s="52">
        <v>125</v>
      </c>
      <c r="X21" s="52">
        <v>120</v>
      </c>
      <c r="Y21" s="52">
        <v>92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51</v>
      </c>
      <c r="D23" s="52">
        <v>50</v>
      </c>
      <c r="E23" s="52">
        <v>52</v>
      </c>
      <c r="F23" s="52">
        <v>58</v>
      </c>
      <c r="G23" s="52">
        <v>70</v>
      </c>
      <c r="H23" s="52">
        <v>82</v>
      </c>
      <c r="I23" s="52">
        <v>68</v>
      </c>
      <c r="J23" s="52">
        <v>85</v>
      </c>
      <c r="K23" s="52">
        <v>113</v>
      </c>
      <c r="L23" s="52">
        <v>116</v>
      </c>
      <c r="M23" s="52">
        <v>70</v>
      </c>
      <c r="N23" s="52">
        <v>66</v>
      </c>
      <c r="O23" s="52">
        <v>187</v>
      </c>
      <c r="P23" s="52">
        <v>127</v>
      </c>
      <c r="Q23" s="52">
        <v>103</v>
      </c>
      <c r="R23" s="52">
        <v>65</v>
      </c>
      <c r="S23" s="52">
        <v>63</v>
      </c>
      <c r="T23" s="52">
        <v>55</v>
      </c>
      <c r="U23" s="52">
        <v>54</v>
      </c>
      <c r="V23" s="52">
        <v>92</v>
      </c>
      <c r="W23" s="52">
        <v>85</v>
      </c>
      <c r="X23" s="52">
        <v>82</v>
      </c>
      <c r="Y23" s="52">
        <v>71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154</v>
      </c>
      <c r="D25" s="52">
        <v>155</v>
      </c>
      <c r="E25" s="52">
        <v>154</v>
      </c>
      <c r="F25" s="52">
        <v>156</v>
      </c>
      <c r="G25" s="52">
        <v>156</v>
      </c>
      <c r="H25" s="52">
        <v>161</v>
      </c>
      <c r="I25" s="52">
        <v>180</v>
      </c>
      <c r="J25" s="52">
        <v>281</v>
      </c>
      <c r="K25" s="52">
        <v>346</v>
      </c>
      <c r="L25" s="52">
        <v>657</v>
      </c>
      <c r="M25" s="52">
        <v>356</v>
      </c>
      <c r="N25" s="52">
        <v>333</v>
      </c>
      <c r="O25" s="52">
        <v>293</v>
      </c>
      <c r="P25" s="52">
        <v>354</v>
      </c>
      <c r="Q25" s="52">
        <v>39</v>
      </c>
      <c r="R25" s="52">
        <v>50</v>
      </c>
      <c r="S25" s="52">
        <v>78</v>
      </c>
      <c r="T25" s="52">
        <v>77</v>
      </c>
      <c r="U25" s="52">
        <v>88</v>
      </c>
      <c r="V25" s="52">
        <v>116</v>
      </c>
      <c r="W25" s="52">
        <v>119</v>
      </c>
      <c r="X25" s="52">
        <v>122</v>
      </c>
      <c r="Y25" s="52">
        <v>92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1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259</v>
      </c>
      <c r="D27" s="52">
        <v>259</v>
      </c>
      <c r="E27" s="52">
        <v>263</v>
      </c>
      <c r="F27" s="52">
        <v>267</v>
      </c>
      <c r="G27" s="52">
        <v>278</v>
      </c>
      <c r="H27" s="52">
        <v>292</v>
      </c>
      <c r="I27" s="52">
        <v>158</v>
      </c>
      <c r="J27" s="52">
        <v>143</v>
      </c>
      <c r="K27" s="52">
        <v>83</v>
      </c>
      <c r="L27" s="52">
        <v>98</v>
      </c>
      <c r="M27" s="52">
        <v>117</v>
      </c>
      <c r="N27" s="52">
        <v>143</v>
      </c>
      <c r="O27" s="52">
        <v>120</v>
      </c>
      <c r="P27" s="52">
        <v>139</v>
      </c>
      <c r="Q27" s="52">
        <v>44</v>
      </c>
      <c r="R27" s="52">
        <v>7</v>
      </c>
      <c r="S27" s="52">
        <v>31</v>
      </c>
      <c r="T27" s="52">
        <v>43</v>
      </c>
      <c r="U27" s="52">
        <v>59</v>
      </c>
      <c r="V27" s="52">
        <v>36</v>
      </c>
      <c r="W27" s="52">
        <v>42</v>
      </c>
      <c r="X27" s="52">
        <v>60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5</v>
      </c>
      <c r="D28" s="52">
        <v>4</v>
      </c>
      <c r="E28" s="52">
        <v>5</v>
      </c>
      <c r="F28" s="52">
        <v>5</v>
      </c>
      <c r="G28" s="52">
        <v>4</v>
      </c>
      <c r="H28" s="52">
        <v>6</v>
      </c>
      <c r="I28" s="52">
        <v>4</v>
      </c>
      <c r="J28" s="52">
        <v>4</v>
      </c>
      <c r="K28" s="52">
        <v>5</v>
      </c>
      <c r="L28" s="52">
        <v>5</v>
      </c>
      <c r="M28" s="52">
        <v>7</v>
      </c>
      <c r="N28" s="52">
        <v>10</v>
      </c>
      <c r="O28" s="52">
        <v>13</v>
      </c>
      <c r="P28" s="52">
        <v>14</v>
      </c>
      <c r="Q28" s="52">
        <v>14</v>
      </c>
      <c r="R28" s="52">
        <v>2</v>
      </c>
      <c r="S28" s="52">
        <v>5</v>
      </c>
      <c r="T28" s="52">
        <v>14</v>
      </c>
      <c r="U28" s="52">
        <v>12</v>
      </c>
      <c r="V28" s="52">
        <v>10</v>
      </c>
      <c r="W28" s="52">
        <v>23</v>
      </c>
      <c r="X28" s="52">
        <v>31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226</v>
      </c>
      <c r="D30" s="52">
        <v>225</v>
      </c>
      <c r="E30" s="52">
        <v>228</v>
      </c>
      <c r="F30" s="52">
        <v>235</v>
      </c>
      <c r="G30" s="52">
        <v>244</v>
      </c>
      <c r="H30" s="52">
        <v>266</v>
      </c>
      <c r="I30" s="52">
        <v>154</v>
      </c>
      <c r="J30" s="52">
        <v>137</v>
      </c>
      <c r="K30" s="52">
        <v>156</v>
      </c>
      <c r="L30" s="52">
        <v>190</v>
      </c>
      <c r="M30" s="52">
        <v>130</v>
      </c>
      <c r="N30" s="52">
        <v>160</v>
      </c>
      <c r="O30" s="52">
        <v>138</v>
      </c>
      <c r="P30" s="52">
        <v>137</v>
      </c>
      <c r="Q30" s="52">
        <v>67</v>
      </c>
      <c r="R30" s="52">
        <v>70</v>
      </c>
      <c r="S30" s="52">
        <v>60</v>
      </c>
      <c r="T30" s="52">
        <v>61</v>
      </c>
      <c r="U30" s="52">
        <v>76</v>
      </c>
      <c r="V30" s="52">
        <v>74</v>
      </c>
      <c r="W30" s="52">
        <v>48</v>
      </c>
      <c r="X30" s="52">
        <v>46</v>
      </c>
      <c r="Y30" s="52">
        <v>48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347</v>
      </c>
      <c r="D31" s="36">
        <v>347</v>
      </c>
      <c r="E31" s="36">
        <v>354</v>
      </c>
      <c r="F31" s="36">
        <v>364</v>
      </c>
      <c r="G31" s="36">
        <v>386</v>
      </c>
      <c r="H31" s="36">
        <v>422</v>
      </c>
      <c r="I31" s="36">
        <v>264</v>
      </c>
      <c r="J31" s="36">
        <v>260</v>
      </c>
      <c r="K31" s="36">
        <v>299</v>
      </c>
      <c r="L31" s="36">
        <v>334</v>
      </c>
      <c r="M31" s="36">
        <v>237</v>
      </c>
      <c r="N31" s="36">
        <v>334</v>
      </c>
      <c r="O31" s="36">
        <v>325</v>
      </c>
      <c r="P31" s="36">
        <v>263</v>
      </c>
      <c r="Q31" s="36">
        <v>116</v>
      </c>
      <c r="R31" s="36">
        <v>68</v>
      </c>
      <c r="S31" s="36">
        <v>101</v>
      </c>
      <c r="T31" s="36">
        <v>107</v>
      </c>
      <c r="U31" s="36">
        <v>138</v>
      </c>
      <c r="V31" s="36">
        <v>139</v>
      </c>
      <c r="W31" s="36">
        <v>120</v>
      </c>
      <c r="X31" s="36">
        <v>106</v>
      </c>
      <c r="Y31" s="36">
        <v>103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230</v>
      </c>
      <c r="D35" s="52">
        <v>134</v>
      </c>
      <c r="E35" s="52">
        <v>63</v>
      </c>
      <c r="F35" s="52">
        <v>148</v>
      </c>
      <c r="G35" s="52">
        <v>160</v>
      </c>
      <c r="H35" s="52">
        <v>281</v>
      </c>
      <c r="I35" s="52">
        <v>253</v>
      </c>
      <c r="J35" s="52">
        <v>117</v>
      </c>
      <c r="K35" s="52">
        <v>41</v>
      </c>
      <c r="L35" s="52">
        <v>0</v>
      </c>
      <c r="M35" s="52">
        <v>70</v>
      </c>
      <c r="N35" s="52">
        <v>130</v>
      </c>
      <c r="O35" s="52">
        <v>94</v>
      </c>
      <c r="P35" s="52">
        <v>0</v>
      </c>
      <c r="Q35" s="52">
        <v>0</v>
      </c>
      <c r="R35" s="52">
        <v>55</v>
      </c>
      <c r="S35" s="52">
        <v>111</v>
      </c>
      <c r="T35" s="52">
        <v>107</v>
      </c>
      <c r="U35" s="52">
        <v>103</v>
      </c>
      <c r="V35" s="52">
        <v>126</v>
      </c>
      <c r="W35" s="52">
        <v>90</v>
      </c>
      <c r="X35" s="52">
        <v>86</v>
      </c>
      <c r="Y35" s="52">
        <v>131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79</v>
      </c>
      <c r="D37" s="52">
        <v>111</v>
      </c>
      <c r="E37" s="52">
        <v>87</v>
      </c>
      <c r="F37" s="52">
        <v>45</v>
      </c>
      <c r="G37" s="52">
        <v>117</v>
      </c>
      <c r="H37" s="52">
        <v>118</v>
      </c>
      <c r="I37" s="52">
        <v>169</v>
      </c>
      <c r="J37" s="52">
        <v>135</v>
      </c>
      <c r="K37" s="52">
        <v>93</v>
      </c>
      <c r="L37" s="52">
        <v>60</v>
      </c>
      <c r="M37" s="52">
        <v>56</v>
      </c>
      <c r="N37" s="52">
        <v>68</v>
      </c>
      <c r="O37" s="52">
        <v>111</v>
      </c>
      <c r="P37" s="52">
        <v>44</v>
      </c>
      <c r="Q37" s="52">
        <v>29</v>
      </c>
      <c r="R37" s="52">
        <v>48</v>
      </c>
      <c r="S37" s="52">
        <v>73</v>
      </c>
      <c r="T37" s="52">
        <v>105</v>
      </c>
      <c r="U37" s="52">
        <v>99</v>
      </c>
      <c r="V37" s="52">
        <v>113</v>
      </c>
      <c r="W37" s="52">
        <v>76</v>
      </c>
      <c r="X37" s="52">
        <v>63</v>
      </c>
      <c r="Y37" s="52">
        <v>62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158</v>
      </c>
      <c r="D39" s="52">
        <v>187</v>
      </c>
      <c r="E39" s="52">
        <v>147</v>
      </c>
      <c r="F39" s="52">
        <v>133</v>
      </c>
      <c r="G39" s="52">
        <v>138</v>
      </c>
      <c r="H39" s="52">
        <v>188</v>
      </c>
      <c r="I39" s="52">
        <v>229</v>
      </c>
      <c r="J39" s="52">
        <v>246</v>
      </c>
      <c r="K39" s="52">
        <v>156</v>
      </c>
      <c r="L39" s="52">
        <v>259</v>
      </c>
      <c r="M39" s="52">
        <v>193</v>
      </c>
      <c r="N39" s="52">
        <v>200</v>
      </c>
      <c r="O39" s="52">
        <v>191</v>
      </c>
      <c r="P39" s="52">
        <v>156</v>
      </c>
      <c r="Q39" s="52">
        <v>48</v>
      </c>
      <c r="R39" s="52">
        <v>59</v>
      </c>
      <c r="S39" s="52">
        <v>84</v>
      </c>
      <c r="T39" s="52">
        <v>111</v>
      </c>
      <c r="U39" s="52">
        <v>103</v>
      </c>
      <c r="V39" s="52">
        <v>122</v>
      </c>
      <c r="W39" s="52">
        <v>146</v>
      </c>
      <c r="X39" s="52">
        <v>169</v>
      </c>
      <c r="Y39" s="52">
        <v>129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1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1</v>
      </c>
      <c r="U40" s="52">
        <v>0</v>
      </c>
      <c r="V40" s="52">
        <v>0</v>
      </c>
      <c r="W40" s="52">
        <v>3</v>
      </c>
      <c r="X40" s="52">
        <v>9</v>
      </c>
      <c r="Y40" s="52">
        <v>2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198</v>
      </c>
      <c r="D41" s="52">
        <v>75</v>
      </c>
      <c r="E41" s="52">
        <v>51</v>
      </c>
      <c r="F41" s="52">
        <v>148</v>
      </c>
      <c r="G41" s="52">
        <v>157</v>
      </c>
      <c r="H41" s="52">
        <v>244</v>
      </c>
      <c r="I41" s="52">
        <v>60</v>
      </c>
      <c r="J41" s="52">
        <v>0</v>
      </c>
      <c r="K41" s="52">
        <v>8</v>
      </c>
      <c r="L41" s="52">
        <v>22</v>
      </c>
      <c r="M41" s="52">
        <v>109</v>
      </c>
      <c r="N41" s="52">
        <v>82</v>
      </c>
      <c r="O41" s="52">
        <v>35</v>
      </c>
      <c r="P41" s="52">
        <v>0</v>
      </c>
      <c r="Q41" s="52">
        <v>0</v>
      </c>
      <c r="R41" s="52">
        <v>2</v>
      </c>
      <c r="S41" s="52">
        <v>29</v>
      </c>
      <c r="T41" s="52">
        <v>17</v>
      </c>
      <c r="U41" s="52">
        <v>26</v>
      </c>
      <c r="V41" s="52">
        <v>21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6</v>
      </c>
      <c r="D42" s="52">
        <v>3</v>
      </c>
      <c r="E42" s="52">
        <v>1</v>
      </c>
      <c r="F42" s="52">
        <v>6</v>
      </c>
      <c r="G42" s="52">
        <v>14</v>
      </c>
      <c r="H42" s="52">
        <v>17</v>
      </c>
      <c r="I42" s="52">
        <v>10</v>
      </c>
      <c r="J42" s="52">
        <v>0</v>
      </c>
      <c r="K42" s="52">
        <v>3</v>
      </c>
      <c r="L42" s="52">
        <v>15</v>
      </c>
      <c r="M42" s="52">
        <v>14</v>
      </c>
      <c r="N42" s="52">
        <v>21</v>
      </c>
      <c r="O42" s="52">
        <v>12</v>
      </c>
      <c r="P42" s="52">
        <v>0</v>
      </c>
      <c r="Q42" s="52">
        <v>0</v>
      </c>
      <c r="R42" s="52">
        <v>0</v>
      </c>
      <c r="S42" s="52">
        <v>18</v>
      </c>
      <c r="T42" s="52">
        <v>5</v>
      </c>
      <c r="U42" s="52">
        <v>16</v>
      </c>
      <c r="V42" s="52">
        <v>13</v>
      </c>
      <c r="W42" s="52">
        <v>0</v>
      </c>
      <c r="X42" s="52">
        <v>2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162</v>
      </c>
      <c r="D44" s="52">
        <v>150</v>
      </c>
      <c r="E44" s="52">
        <v>156</v>
      </c>
      <c r="F44" s="52">
        <v>180</v>
      </c>
      <c r="G44" s="52">
        <v>145</v>
      </c>
      <c r="H44" s="52">
        <v>192</v>
      </c>
      <c r="I44" s="52">
        <v>109</v>
      </c>
      <c r="J44" s="52">
        <v>121</v>
      </c>
      <c r="K44" s="52">
        <v>73</v>
      </c>
      <c r="L44" s="52">
        <v>22</v>
      </c>
      <c r="M44" s="52">
        <v>67</v>
      </c>
      <c r="N44" s="52">
        <v>124</v>
      </c>
      <c r="O44" s="52">
        <v>88</v>
      </c>
      <c r="P44" s="52">
        <v>18</v>
      </c>
      <c r="Q44" s="52">
        <v>42</v>
      </c>
      <c r="R44" s="52">
        <v>49</v>
      </c>
      <c r="S44" s="52">
        <v>46</v>
      </c>
      <c r="T44" s="52">
        <v>52</v>
      </c>
      <c r="U44" s="52">
        <v>55</v>
      </c>
      <c r="V44" s="52">
        <v>75</v>
      </c>
      <c r="W44" s="52">
        <v>48</v>
      </c>
      <c r="X44" s="52">
        <v>69</v>
      </c>
      <c r="Y44" s="52">
        <v>69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355</v>
      </c>
      <c r="D45" s="36">
        <v>269</v>
      </c>
      <c r="E45" s="36">
        <v>203</v>
      </c>
      <c r="F45" s="36">
        <v>279</v>
      </c>
      <c r="G45" s="36">
        <v>356</v>
      </c>
      <c r="H45" s="36">
        <v>486</v>
      </c>
      <c r="I45" s="36">
        <v>266</v>
      </c>
      <c r="J45" s="36">
        <v>94</v>
      </c>
      <c r="K45" s="36">
        <v>115</v>
      </c>
      <c r="L45" s="36">
        <v>38</v>
      </c>
      <c r="M45" s="36">
        <v>136</v>
      </c>
      <c r="N45" s="36">
        <v>187</v>
      </c>
      <c r="O45" s="36">
        <v>188</v>
      </c>
      <c r="P45" s="36">
        <v>31</v>
      </c>
      <c r="Q45" s="36">
        <v>92</v>
      </c>
      <c r="R45" s="36">
        <v>91</v>
      </c>
      <c r="S45" s="36">
        <v>132</v>
      </c>
      <c r="T45" s="36">
        <v>116</v>
      </c>
      <c r="U45" s="36">
        <v>145</v>
      </c>
      <c r="V45" s="36">
        <v>132</v>
      </c>
      <c r="W45" s="36">
        <v>85</v>
      </c>
      <c r="X45" s="36">
        <v>49</v>
      </c>
      <c r="Y45" s="36">
        <v>121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72</v>
      </c>
      <c r="D49" s="52">
        <v>39</v>
      </c>
      <c r="E49" s="52">
        <v>19</v>
      </c>
      <c r="F49" s="52">
        <v>56</v>
      </c>
      <c r="G49" s="52">
        <v>65</v>
      </c>
      <c r="H49" s="52">
        <v>109</v>
      </c>
      <c r="I49" s="52">
        <v>97</v>
      </c>
      <c r="J49" s="52">
        <v>46</v>
      </c>
      <c r="K49" s="52">
        <v>14</v>
      </c>
      <c r="L49" s="52">
        <v>0</v>
      </c>
      <c r="M49" s="52">
        <v>24</v>
      </c>
      <c r="N49" s="52">
        <v>41</v>
      </c>
      <c r="O49" s="52">
        <v>27</v>
      </c>
      <c r="P49" s="52">
        <v>0</v>
      </c>
      <c r="Q49" s="52">
        <v>0</v>
      </c>
      <c r="R49" s="52">
        <v>18</v>
      </c>
      <c r="S49" s="52">
        <v>30</v>
      </c>
      <c r="T49" s="52">
        <v>30</v>
      </c>
      <c r="U49" s="52">
        <v>31</v>
      </c>
      <c r="V49" s="52">
        <v>34</v>
      </c>
      <c r="W49" s="52">
        <v>22</v>
      </c>
      <c r="X49" s="52">
        <v>33</v>
      </c>
      <c r="Y49" s="52">
        <v>42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18</v>
      </c>
      <c r="D51" s="52">
        <v>28</v>
      </c>
      <c r="E51" s="52">
        <v>15</v>
      </c>
      <c r="F51" s="52">
        <v>23</v>
      </c>
      <c r="G51" s="52">
        <v>27</v>
      </c>
      <c r="H51" s="52">
        <v>50</v>
      </c>
      <c r="I51" s="52">
        <v>56</v>
      </c>
      <c r="J51" s="52">
        <v>30</v>
      </c>
      <c r="K51" s="52">
        <v>7</v>
      </c>
      <c r="L51" s="52">
        <v>0</v>
      </c>
      <c r="M51" s="52">
        <v>7</v>
      </c>
      <c r="N51" s="52">
        <v>19</v>
      </c>
      <c r="O51" s="52">
        <v>15</v>
      </c>
      <c r="P51" s="52">
        <v>0</v>
      </c>
      <c r="Q51" s="52">
        <v>0</v>
      </c>
      <c r="R51" s="52">
        <v>9</v>
      </c>
      <c r="S51" s="52">
        <v>13</v>
      </c>
      <c r="T51" s="52">
        <v>26</v>
      </c>
      <c r="U51" s="52">
        <v>17</v>
      </c>
      <c r="V51" s="52">
        <v>15</v>
      </c>
      <c r="W51" s="52">
        <v>3</v>
      </c>
      <c r="X51" s="52">
        <v>8</v>
      </c>
      <c r="Y51" s="52">
        <v>6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8</v>
      </c>
      <c r="D53" s="52">
        <v>16</v>
      </c>
      <c r="E53" s="52">
        <v>5</v>
      </c>
      <c r="F53" s="52">
        <v>6</v>
      </c>
      <c r="G53" s="52">
        <v>8</v>
      </c>
      <c r="H53" s="52">
        <v>15</v>
      </c>
      <c r="I53" s="52">
        <v>72</v>
      </c>
      <c r="J53" s="52">
        <v>46</v>
      </c>
      <c r="K53" s="52">
        <v>12</v>
      </c>
      <c r="L53" s="52">
        <v>0</v>
      </c>
      <c r="M53" s="52">
        <v>9</v>
      </c>
      <c r="N53" s="52">
        <v>21</v>
      </c>
      <c r="O53" s="52">
        <v>19</v>
      </c>
      <c r="P53" s="52">
        <v>0</v>
      </c>
      <c r="Q53" s="52">
        <v>0</v>
      </c>
      <c r="R53" s="52">
        <v>17</v>
      </c>
      <c r="S53" s="52">
        <v>17</v>
      </c>
      <c r="T53" s="52">
        <v>24</v>
      </c>
      <c r="U53" s="52">
        <v>20</v>
      </c>
      <c r="V53" s="52">
        <v>25</v>
      </c>
      <c r="W53" s="52">
        <v>21</v>
      </c>
      <c r="X53" s="52">
        <v>30</v>
      </c>
      <c r="Y53" s="52">
        <v>41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X54" s="52">
        <v>2</v>
      </c>
      <c r="Y54" s="52">
        <v>1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62</v>
      </c>
      <c r="D55" s="52">
        <v>22</v>
      </c>
      <c r="E55" s="52">
        <v>14</v>
      </c>
      <c r="F55" s="52">
        <v>48</v>
      </c>
      <c r="G55" s="52">
        <v>52</v>
      </c>
      <c r="H55" s="52">
        <v>88</v>
      </c>
      <c r="I55" s="52">
        <v>21</v>
      </c>
      <c r="J55" s="52">
        <v>0</v>
      </c>
      <c r="K55" s="52">
        <v>1</v>
      </c>
      <c r="L55" s="52">
        <v>0</v>
      </c>
      <c r="M55" s="52">
        <v>13</v>
      </c>
      <c r="N55" s="52">
        <v>16</v>
      </c>
      <c r="O55" s="52">
        <v>6</v>
      </c>
      <c r="P55" s="52">
        <v>0</v>
      </c>
      <c r="Q55" s="52">
        <v>0</v>
      </c>
      <c r="R55" s="52">
        <v>1</v>
      </c>
      <c r="S55" s="52">
        <v>8</v>
      </c>
      <c r="T55" s="52">
        <v>4</v>
      </c>
      <c r="U55" s="52">
        <v>7</v>
      </c>
      <c r="V55" s="52">
        <v>5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2</v>
      </c>
      <c r="D56" s="52">
        <v>1</v>
      </c>
      <c r="E56" s="52">
        <v>0</v>
      </c>
      <c r="F56" s="52">
        <v>2</v>
      </c>
      <c r="G56" s="52">
        <v>5</v>
      </c>
      <c r="H56" s="52">
        <v>6</v>
      </c>
      <c r="I56" s="52">
        <v>4</v>
      </c>
      <c r="J56" s="52">
        <v>0</v>
      </c>
      <c r="K56" s="52">
        <v>1</v>
      </c>
      <c r="L56" s="52">
        <v>0</v>
      </c>
      <c r="M56" s="52">
        <v>2</v>
      </c>
      <c r="N56" s="52">
        <v>4</v>
      </c>
      <c r="O56" s="52">
        <v>2</v>
      </c>
      <c r="P56" s="52">
        <v>0</v>
      </c>
      <c r="Q56" s="52">
        <v>0</v>
      </c>
      <c r="R56" s="52">
        <v>0</v>
      </c>
      <c r="S56" s="52">
        <v>5</v>
      </c>
      <c r="T56" s="52">
        <v>2</v>
      </c>
      <c r="U56" s="52">
        <v>4</v>
      </c>
      <c r="V56" s="52">
        <v>4</v>
      </c>
      <c r="W56" s="52">
        <v>0</v>
      </c>
      <c r="X56" s="52">
        <v>1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23</v>
      </c>
      <c r="D58" s="52">
        <v>14</v>
      </c>
      <c r="E58" s="52">
        <v>8</v>
      </c>
      <c r="F58" s="52">
        <v>22</v>
      </c>
      <c r="G58" s="52">
        <v>19</v>
      </c>
      <c r="H58" s="52">
        <v>31</v>
      </c>
      <c r="I58" s="52">
        <v>28</v>
      </c>
      <c r="J58" s="52">
        <v>26</v>
      </c>
      <c r="K58" s="52">
        <v>5</v>
      </c>
      <c r="L58" s="52">
        <v>0</v>
      </c>
      <c r="M58" s="52">
        <v>8</v>
      </c>
      <c r="N58" s="52">
        <v>16</v>
      </c>
      <c r="O58" s="52">
        <v>9</v>
      </c>
      <c r="P58" s="52">
        <v>0</v>
      </c>
      <c r="Q58" s="52">
        <v>0</v>
      </c>
      <c r="R58" s="52">
        <v>7</v>
      </c>
      <c r="S58" s="52">
        <v>8</v>
      </c>
      <c r="T58" s="52">
        <v>9</v>
      </c>
      <c r="U58" s="52">
        <v>9</v>
      </c>
      <c r="V58" s="52">
        <v>13</v>
      </c>
      <c r="W58" s="52">
        <v>8</v>
      </c>
      <c r="X58" s="52">
        <v>17</v>
      </c>
      <c r="Y58" s="52">
        <v>16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49</v>
      </c>
      <c r="D59" s="36">
        <v>25</v>
      </c>
      <c r="E59" s="36">
        <v>11</v>
      </c>
      <c r="F59" s="36">
        <v>34</v>
      </c>
      <c r="G59" s="36">
        <v>46</v>
      </c>
      <c r="H59" s="36">
        <v>78</v>
      </c>
      <c r="I59" s="36">
        <v>69</v>
      </c>
      <c r="J59" s="36">
        <v>20</v>
      </c>
      <c r="K59" s="36">
        <v>9</v>
      </c>
      <c r="L59" s="36">
        <v>0</v>
      </c>
      <c r="M59" s="36">
        <v>16</v>
      </c>
      <c r="N59" s="36">
        <v>25</v>
      </c>
      <c r="O59" s="36">
        <v>18</v>
      </c>
      <c r="P59" s="36">
        <v>0</v>
      </c>
      <c r="Q59" s="36">
        <v>0</v>
      </c>
      <c r="R59" s="36">
        <v>11</v>
      </c>
      <c r="S59" s="36">
        <v>22</v>
      </c>
      <c r="T59" s="36">
        <v>21</v>
      </c>
      <c r="U59" s="36">
        <v>22</v>
      </c>
      <c r="V59" s="36">
        <v>21</v>
      </c>
      <c r="W59" s="36">
        <v>14</v>
      </c>
      <c r="X59" s="36">
        <v>16</v>
      </c>
      <c r="Y59" s="36">
        <v>26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158</v>
      </c>
      <c r="D63" s="52">
        <v>95</v>
      </c>
      <c r="E63" s="52">
        <v>44</v>
      </c>
      <c r="F63" s="52">
        <v>92</v>
      </c>
      <c r="G63" s="52">
        <v>95</v>
      </c>
      <c r="H63" s="52">
        <v>172</v>
      </c>
      <c r="I63" s="52">
        <v>156</v>
      </c>
      <c r="J63" s="52">
        <v>71</v>
      </c>
      <c r="K63" s="52">
        <v>27</v>
      </c>
      <c r="L63" s="52">
        <v>0</v>
      </c>
      <c r="M63" s="52">
        <v>46</v>
      </c>
      <c r="N63" s="52">
        <v>89</v>
      </c>
      <c r="O63" s="52">
        <v>67</v>
      </c>
      <c r="P63" s="52">
        <v>0</v>
      </c>
      <c r="Q63" s="52">
        <v>0</v>
      </c>
      <c r="R63" s="52">
        <v>37</v>
      </c>
      <c r="S63" s="52">
        <v>81</v>
      </c>
      <c r="T63" s="52">
        <v>77</v>
      </c>
      <c r="U63" s="52">
        <v>72</v>
      </c>
      <c r="V63" s="52">
        <v>92</v>
      </c>
      <c r="W63" s="52">
        <v>68</v>
      </c>
      <c r="X63" s="52">
        <v>53</v>
      </c>
      <c r="Y63" s="52">
        <v>89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61</v>
      </c>
      <c r="D65" s="52">
        <v>83</v>
      </c>
      <c r="E65" s="52">
        <v>72</v>
      </c>
      <c r="F65" s="52">
        <v>22</v>
      </c>
      <c r="G65" s="52">
        <v>90</v>
      </c>
      <c r="H65" s="52">
        <v>68</v>
      </c>
      <c r="I65" s="52">
        <v>113</v>
      </c>
      <c r="J65" s="52">
        <v>105</v>
      </c>
      <c r="K65" s="52">
        <v>86</v>
      </c>
      <c r="L65" s="52">
        <v>60</v>
      </c>
      <c r="M65" s="52">
        <v>49</v>
      </c>
      <c r="N65" s="52">
        <v>49</v>
      </c>
      <c r="O65" s="52">
        <v>96</v>
      </c>
      <c r="P65" s="52">
        <v>44</v>
      </c>
      <c r="Q65" s="52">
        <v>29</v>
      </c>
      <c r="R65" s="52">
        <v>39</v>
      </c>
      <c r="S65" s="52">
        <v>60</v>
      </c>
      <c r="T65" s="52">
        <v>79</v>
      </c>
      <c r="U65" s="52">
        <v>82</v>
      </c>
      <c r="V65" s="52">
        <v>98</v>
      </c>
      <c r="W65" s="52">
        <v>73</v>
      </c>
      <c r="X65" s="52">
        <v>55</v>
      </c>
      <c r="Y65" s="52">
        <v>56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150</v>
      </c>
      <c r="D67" s="52">
        <f t="shared" si="0"/>
        <v>171</v>
      </c>
      <c r="E67" s="52">
        <f t="shared" si="0"/>
        <v>142</v>
      </c>
      <c r="F67" s="52">
        <f t="shared" si="0"/>
        <v>127</v>
      </c>
      <c r="G67" s="52">
        <f t="shared" si="0"/>
        <v>130</v>
      </c>
      <c r="H67" s="52">
        <f t="shared" si="0"/>
        <v>173</v>
      </c>
      <c r="I67" s="52">
        <f t="shared" si="0"/>
        <v>157</v>
      </c>
      <c r="J67" s="52">
        <f t="shared" si="0"/>
        <v>200</v>
      </c>
      <c r="K67" s="52">
        <f t="shared" si="0"/>
        <v>144</v>
      </c>
      <c r="L67" s="52">
        <f t="shared" si="0"/>
        <v>259</v>
      </c>
      <c r="M67" s="52">
        <f t="shared" si="0"/>
        <v>184</v>
      </c>
      <c r="N67" s="52">
        <f t="shared" si="0"/>
        <v>179</v>
      </c>
      <c r="O67" s="52">
        <f t="shared" si="0"/>
        <v>172</v>
      </c>
      <c r="P67" s="52">
        <f t="shared" si="0"/>
        <v>156</v>
      </c>
      <c r="Q67" s="52">
        <f t="shared" si="0"/>
        <v>48</v>
      </c>
      <c r="R67" s="52">
        <f t="shared" ref="R67:V67" si="1">R39-R53</f>
        <v>42</v>
      </c>
      <c r="S67" s="52">
        <f t="shared" si="1"/>
        <v>67</v>
      </c>
      <c r="T67" s="52">
        <f t="shared" si="1"/>
        <v>87</v>
      </c>
      <c r="U67" s="52">
        <f t="shared" si="1"/>
        <v>83</v>
      </c>
      <c r="V67" s="52">
        <f t="shared" si="1"/>
        <v>97</v>
      </c>
      <c r="W67" s="52">
        <f t="shared" ref="W67:Y67" si="2">W39-W53</f>
        <v>125</v>
      </c>
      <c r="X67" s="52">
        <f t="shared" si="2"/>
        <v>139</v>
      </c>
      <c r="Y67" s="52">
        <f t="shared" si="2"/>
        <v>88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1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</v>
      </c>
      <c r="U68" s="52">
        <f t="shared" si="4"/>
        <v>0</v>
      </c>
      <c r="V68" s="52">
        <f t="shared" si="4"/>
        <v>0</v>
      </c>
      <c r="W68" s="52">
        <f t="shared" ref="W68:Y68" si="5">W40-W54</f>
        <v>2</v>
      </c>
      <c r="X68" s="52">
        <f t="shared" si="5"/>
        <v>7</v>
      </c>
      <c r="Y68" s="52">
        <f t="shared" si="5"/>
        <v>1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136</v>
      </c>
      <c r="D69" s="52">
        <f t="shared" si="6"/>
        <v>53</v>
      </c>
      <c r="E69" s="52">
        <f t="shared" si="6"/>
        <v>37</v>
      </c>
      <c r="F69" s="52">
        <f t="shared" si="6"/>
        <v>100</v>
      </c>
      <c r="G69" s="52">
        <f t="shared" si="6"/>
        <v>105</v>
      </c>
      <c r="H69" s="52">
        <f t="shared" si="6"/>
        <v>156</v>
      </c>
      <c r="I69" s="52">
        <f t="shared" si="6"/>
        <v>39</v>
      </c>
      <c r="J69" s="52">
        <f t="shared" si="6"/>
        <v>0</v>
      </c>
      <c r="K69" s="52">
        <f t="shared" si="6"/>
        <v>7</v>
      </c>
      <c r="L69" s="52">
        <f t="shared" si="6"/>
        <v>22</v>
      </c>
      <c r="M69" s="52">
        <f t="shared" si="6"/>
        <v>96</v>
      </c>
      <c r="N69" s="52">
        <f t="shared" si="6"/>
        <v>66</v>
      </c>
      <c r="O69" s="52">
        <f t="shared" si="6"/>
        <v>29</v>
      </c>
      <c r="P69" s="52">
        <f t="shared" si="6"/>
        <v>0</v>
      </c>
      <c r="Q69" s="52">
        <f t="shared" si="6"/>
        <v>0</v>
      </c>
      <c r="R69" s="52">
        <f t="shared" ref="R69:V69" si="7">R41-R55</f>
        <v>1</v>
      </c>
      <c r="S69" s="52">
        <f t="shared" si="7"/>
        <v>21</v>
      </c>
      <c r="T69" s="52">
        <f t="shared" si="7"/>
        <v>13</v>
      </c>
      <c r="U69" s="52">
        <f t="shared" si="7"/>
        <v>19</v>
      </c>
      <c r="V69" s="52">
        <f t="shared" si="7"/>
        <v>16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</v>
      </c>
      <c r="D70" s="52">
        <f t="shared" si="9"/>
        <v>2</v>
      </c>
      <c r="E70" s="52">
        <f t="shared" si="9"/>
        <v>1</v>
      </c>
      <c r="F70" s="52">
        <f t="shared" si="9"/>
        <v>4</v>
      </c>
      <c r="G70" s="52">
        <f t="shared" si="9"/>
        <v>9</v>
      </c>
      <c r="H70" s="52">
        <f t="shared" si="9"/>
        <v>11</v>
      </c>
      <c r="I70" s="52">
        <f t="shared" si="9"/>
        <v>6</v>
      </c>
      <c r="J70" s="52">
        <f t="shared" si="9"/>
        <v>0</v>
      </c>
      <c r="K70" s="52">
        <f t="shared" si="9"/>
        <v>2</v>
      </c>
      <c r="L70" s="52">
        <f t="shared" si="9"/>
        <v>15</v>
      </c>
      <c r="M70" s="52">
        <f t="shared" si="9"/>
        <v>12</v>
      </c>
      <c r="N70" s="52">
        <f t="shared" si="9"/>
        <v>17</v>
      </c>
      <c r="O70" s="52">
        <f t="shared" si="9"/>
        <v>10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13</v>
      </c>
      <c r="T70" s="52">
        <f t="shared" si="10"/>
        <v>3</v>
      </c>
      <c r="U70" s="52">
        <f t="shared" si="10"/>
        <v>12</v>
      </c>
      <c r="V70" s="52">
        <f t="shared" si="10"/>
        <v>9</v>
      </c>
      <c r="W70" s="52">
        <f t="shared" ref="W70:Y70" si="11">W42-W56</f>
        <v>0</v>
      </c>
      <c r="X70" s="52">
        <f t="shared" si="11"/>
        <v>1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139</v>
      </c>
      <c r="D72" s="52">
        <v>136</v>
      </c>
      <c r="E72" s="52">
        <v>148</v>
      </c>
      <c r="F72" s="52">
        <v>158</v>
      </c>
      <c r="G72" s="52">
        <v>126</v>
      </c>
      <c r="H72" s="52">
        <v>161</v>
      </c>
      <c r="I72" s="52">
        <v>81</v>
      </c>
      <c r="J72" s="52">
        <v>95</v>
      </c>
      <c r="K72" s="52">
        <v>68</v>
      </c>
      <c r="L72" s="52">
        <v>22</v>
      </c>
      <c r="M72" s="52">
        <v>59</v>
      </c>
      <c r="N72" s="52">
        <v>108</v>
      </c>
      <c r="O72" s="52">
        <v>79</v>
      </c>
      <c r="P72" s="52">
        <v>18</v>
      </c>
      <c r="Q72" s="52">
        <v>42</v>
      </c>
      <c r="R72" s="52">
        <v>42</v>
      </c>
      <c r="S72" s="52">
        <v>38</v>
      </c>
      <c r="T72" s="52">
        <v>43</v>
      </c>
      <c r="U72" s="52">
        <v>46</v>
      </c>
      <c r="V72" s="52">
        <v>62</v>
      </c>
      <c r="W72" s="52">
        <v>40</v>
      </c>
      <c r="X72" s="52">
        <v>52</v>
      </c>
      <c r="Y72" s="52">
        <v>53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306</v>
      </c>
      <c r="D73" s="36">
        <v>244</v>
      </c>
      <c r="E73" s="36">
        <v>192</v>
      </c>
      <c r="F73" s="36">
        <v>245</v>
      </c>
      <c r="G73" s="36">
        <v>310</v>
      </c>
      <c r="H73" s="36">
        <v>408</v>
      </c>
      <c r="I73" s="36">
        <v>197</v>
      </c>
      <c r="J73" s="36">
        <v>74</v>
      </c>
      <c r="K73" s="36">
        <v>106</v>
      </c>
      <c r="L73" s="36">
        <v>38</v>
      </c>
      <c r="M73" s="36">
        <v>120</v>
      </c>
      <c r="N73" s="36">
        <v>162</v>
      </c>
      <c r="O73" s="36">
        <v>170</v>
      </c>
      <c r="P73" s="36">
        <v>31</v>
      </c>
      <c r="Q73" s="36">
        <v>92</v>
      </c>
      <c r="R73" s="36">
        <v>80</v>
      </c>
      <c r="S73" s="36">
        <v>110</v>
      </c>
      <c r="T73" s="36">
        <v>95</v>
      </c>
      <c r="U73" s="36">
        <v>123</v>
      </c>
      <c r="V73" s="36">
        <v>111</v>
      </c>
      <c r="W73" s="36">
        <v>71</v>
      </c>
      <c r="X73" s="36">
        <v>33</v>
      </c>
      <c r="Y73" s="36">
        <v>95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20</v>
      </c>
      <c r="K79" s="52">
        <f>RES_hhdet_numvin!K107</f>
        <v>14</v>
      </c>
      <c r="L79" s="52">
        <f>RES_hhdet_numvin!L107</f>
        <v>0</v>
      </c>
      <c r="M79" s="52">
        <f>RES_hhdet_numvin!M107</f>
        <v>41</v>
      </c>
      <c r="N79" s="52">
        <f>RES_hhdet_numvin!N107</f>
        <v>89</v>
      </c>
      <c r="O79" s="52">
        <f>RES_hhdet_numvin!O107</f>
        <v>72</v>
      </c>
      <c r="P79" s="52">
        <f>RES_hhdet_numvin!P107</f>
        <v>0</v>
      </c>
      <c r="Q79" s="52">
        <f>RES_hhdet_numvin!Q107</f>
        <v>0</v>
      </c>
      <c r="R79" s="52">
        <f>RES_hhdet_numvin!R107</f>
        <v>51</v>
      </c>
      <c r="S79" s="52">
        <f>RES_hhdet_numvin!S107</f>
        <v>107</v>
      </c>
      <c r="T79" s="52">
        <f>RES_hhdet_numvin!T107</f>
        <v>105</v>
      </c>
      <c r="U79" s="52">
        <f>RES_hhdet_numvin!U107</f>
        <v>102</v>
      </c>
      <c r="V79" s="52">
        <f>RES_hhdet_numvin!V107</f>
        <v>126</v>
      </c>
      <c r="W79" s="52">
        <f>RES_hhdet_numvin!W107</f>
        <v>90</v>
      </c>
      <c r="X79" s="52">
        <f>RES_hhdet_numvin!X107</f>
        <v>86</v>
      </c>
      <c r="Y79" s="52">
        <f>RES_hhdet_numvin!Y107</f>
        <v>131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6</v>
      </c>
      <c r="S82" s="138">
        <f>RES_hhdet_numvin!S110</f>
        <v>27</v>
      </c>
      <c r="T82" s="138">
        <f>RES_hhdet_numvin!T110</f>
        <v>52</v>
      </c>
      <c r="U82" s="138">
        <f>RES_hhdet_numvin!U110</f>
        <v>61</v>
      </c>
      <c r="V82" s="138">
        <f>RES_hhdet_numvin!V110</f>
        <v>87</v>
      </c>
      <c r="W82" s="138">
        <f>RES_hhdet_numvin!W110</f>
        <v>64</v>
      </c>
      <c r="X82" s="138">
        <f>RES_hhdet_numvin!X110</f>
        <v>61</v>
      </c>
      <c r="Y82" s="138">
        <f>RES_hhdet_numvin!Y110</f>
        <v>62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2</v>
      </c>
      <c r="L84" s="138">
        <f>RES_hhdet_numvin!L112</f>
        <v>5</v>
      </c>
      <c r="M84" s="138">
        <f>RES_hhdet_numvin!M112</f>
        <v>12</v>
      </c>
      <c r="N84" s="138">
        <f>RES_hhdet_numvin!N112</f>
        <v>32</v>
      </c>
      <c r="O84" s="138">
        <f>RES_hhdet_numvin!O112</f>
        <v>48</v>
      </c>
      <c r="P84" s="138">
        <f>RES_hhdet_numvin!P112</f>
        <v>14</v>
      </c>
      <c r="Q84" s="138">
        <f>RES_hhdet_numvin!Q112</f>
        <v>7</v>
      </c>
      <c r="R84" s="138">
        <f>RES_hhdet_numvin!R112</f>
        <v>52</v>
      </c>
      <c r="S84" s="138">
        <f>RES_hhdet_numvin!S112</f>
        <v>75</v>
      </c>
      <c r="T84" s="138">
        <f>RES_hhdet_numvin!T112</f>
        <v>106</v>
      </c>
      <c r="U84" s="138">
        <f>RES_hhdet_numvin!U112</f>
        <v>97</v>
      </c>
      <c r="V84" s="138">
        <f>RES_hhdet_numvin!V112</f>
        <v>119</v>
      </c>
      <c r="W84" s="138">
        <f>RES_hhdet_numvin!W112</f>
        <v>146</v>
      </c>
      <c r="X84" s="138">
        <f>RES_hhdet_numvin!X112</f>
        <v>168</v>
      </c>
      <c r="Y84" s="138">
        <f>RES_hhdet_numvin!Y112</f>
        <v>129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1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1</v>
      </c>
      <c r="U85" s="138">
        <f>RES_hhdet_numvin!U113</f>
        <v>0</v>
      </c>
      <c r="V85" s="138">
        <f>RES_hhdet_numvin!V113</f>
        <v>0</v>
      </c>
      <c r="W85" s="138">
        <f>RES_hhdet_numvin!W113</f>
        <v>3</v>
      </c>
      <c r="X85" s="138">
        <f>RES_hhdet_numvin!X113</f>
        <v>9</v>
      </c>
      <c r="Y85" s="138">
        <f>RES_hhdet_numvin!Y113</f>
        <v>2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2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2</v>
      </c>
      <c r="W89" s="138">
        <f>RES_hhdet_numvin!W117</f>
        <v>0</v>
      </c>
      <c r="X89" s="138">
        <f>RES_hhdet_numvin!X117</f>
        <v>2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11</v>
      </c>
      <c r="S93" s="138">
        <f>RES_hhdet_numvin!S121</f>
        <v>25</v>
      </c>
      <c r="T93" s="138">
        <f>RES_hhdet_numvin!T121</f>
        <v>40</v>
      </c>
      <c r="U93" s="138">
        <f>RES_hhdet_numvin!U121</f>
        <v>48</v>
      </c>
      <c r="V93" s="138">
        <f>RES_hhdet_numvin!V121</f>
        <v>71</v>
      </c>
      <c r="W93" s="138">
        <f>RES_hhdet_numvin!W121</f>
        <v>48</v>
      </c>
      <c r="X93" s="138">
        <f>RES_hhdet_numvin!X121</f>
        <v>68</v>
      </c>
      <c r="Y93" s="138">
        <f>RES_hhdet_numvin!Y121</f>
        <v>69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19</v>
      </c>
      <c r="S94" s="39">
        <f>RES_hhdet_numvin!S122</f>
        <v>61</v>
      </c>
      <c r="T94" s="39">
        <f>RES_hhdet_numvin!T122</f>
        <v>82</v>
      </c>
      <c r="U94" s="39">
        <f>RES_hhdet_numvin!U122</f>
        <v>118</v>
      </c>
      <c r="V94" s="39">
        <f>RES_hhdet_numvin!V122</f>
        <v>121</v>
      </c>
      <c r="W94" s="39">
        <f>RES_hhdet_numvin!W122</f>
        <v>83</v>
      </c>
      <c r="X94" s="39">
        <f>RES_hhdet_numvin!X122</f>
        <v>49</v>
      </c>
      <c r="Y94" s="39">
        <f>RES_hhdet_numvin!Y122</f>
        <v>121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2.8860373468147977</v>
      </c>
      <c r="C98" s="117">
        <f t="shared" si="12"/>
        <v>2.9187712900738334</v>
      </c>
      <c r="D98" s="117">
        <f t="shared" si="12"/>
        <v>2.8883149113829658</v>
      </c>
      <c r="E98" s="117">
        <f t="shared" si="12"/>
        <v>2.8254632410327116</v>
      </c>
      <c r="F98" s="117">
        <f t="shared" si="12"/>
        <v>2.7721850003260702</v>
      </c>
      <c r="G98" s="117">
        <f t="shared" si="12"/>
        <v>2.6995611589709161</v>
      </c>
      <c r="H98" s="117">
        <f t="shared" si="12"/>
        <v>2.6958093144730948</v>
      </c>
      <c r="I98" s="117">
        <f t="shared" si="12"/>
        <v>2.6507750436474398</v>
      </c>
      <c r="J98" s="117">
        <f t="shared" si="12"/>
        <v>2.6058257764417716</v>
      </c>
      <c r="K98" s="117">
        <f t="shared" si="12"/>
        <v>2.5748604375040349</v>
      </c>
      <c r="L98" s="117">
        <f t="shared" si="12"/>
        <v>1.5498938751207065</v>
      </c>
      <c r="M98" s="117">
        <f t="shared" si="12"/>
        <v>1.5483841765808333</v>
      </c>
      <c r="N98" s="117">
        <f t="shared" si="12"/>
        <v>1.7108165256350687</v>
      </c>
      <c r="O98" s="117">
        <f t="shared" si="12"/>
        <v>1.562197388118119</v>
      </c>
      <c r="P98" s="117">
        <f t="shared" si="12"/>
        <v>0.55570046077310042</v>
      </c>
      <c r="Q98" s="117">
        <f t="shared" si="12"/>
        <v>0.95661138940493196</v>
      </c>
      <c r="R98" s="117">
        <f t="shared" ref="R98:V98" si="13">R99+R102+R104+R113</f>
        <v>0.97656677651299084</v>
      </c>
      <c r="S98" s="117">
        <f t="shared" si="13"/>
        <v>0.98534167926207195</v>
      </c>
      <c r="T98" s="117">
        <f t="shared" si="13"/>
        <v>1.0827306633134588</v>
      </c>
      <c r="U98" s="117">
        <f t="shared" si="13"/>
        <v>1.0473000375713464</v>
      </c>
      <c r="V98" s="117">
        <f t="shared" si="13"/>
        <v>0.96871552562738494</v>
      </c>
      <c r="W98" s="117">
        <f t="shared" ref="W98:Y98" si="14">W99+W102+W104+W113</f>
        <v>0.91395374854594769</v>
      </c>
      <c r="X98" s="117">
        <f t="shared" si="14"/>
        <v>0.85506109942787445</v>
      </c>
      <c r="Y98" s="117">
        <f t="shared" si="14"/>
        <v>0.82740209959234567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2.0397023448495584</v>
      </c>
      <c r="C99" s="122">
        <f t="shared" si="15"/>
        <v>2.0906350536154203</v>
      </c>
      <c r="D99" s="122">
        <f t="shared" si="15"/>
        <v>2.0790476201428372</v>
      </c>
      <c r="E99" s="122">
        <f t="shared" si="15"/>
        <v>2.1071634957136514</v>
      </c>
      <c r="F99" s="122">
        <f t="shared" si="15"/>
        <v>2.054054323617915</v>
      </c>
      <c r="G99" s="122">
        <f t="shared" si="15"/>
        <v>2.0770948442383506</v>
      </c>
      <c r="H99" s="122">
        <f t="shared" si="15"/>
        <v>2.0615121234411644</v>
      </c>
      <c r="I99" s="122">
        <f t="shared" si="15"/>
        <v>2.0601011947063759</v>
      </c>
      <c r="J99" s="122">
        <f t="shared" si="15"/>
        <v>2.0714582662155441</v>
      </c>
      <c r="K99" s="122">
        <f t="shared" si="15"/>
        <v>2.0760173120421097</v>
      </c>
      <c r="L99" s="122">
        <f t="shared" si="15"/>
        <v>1.2064620049214048</v>
      </c>
      <c r="M99" s="122">
        <f t="shared" si="15"/>
        <v>1.1859410206748986</v>
      </c>
      <c r="N99" s="122">
        <f t="shared" si="15"/>
        <v>1.3732199512585028</v>
      </c>
      <c r="O99" s="122">
        <f t="shared" si="15"/>
        <v>1.2671379768141353</v>
      </c>
      <c r="P99" s="122">
        <f t="shared" si="15"/>
        <v>0.39746229342875017</v>
      </c>
      <c r="Q99" s="122">
        <f t="shared" si="15"/>
        <v>0.76777464339558954</v>
      </c>
      <c r="R99" s="122">
        <f t="shared" ref="R99:V99" si="16">SUM(R100:R101)</f>
        <v>0.78883333497748931</v>
      </c>
      <c r="S99" s="122">
        <f t="shared" si="16"/>
        <v>0.78578018472542377</v>
      </c>
      <c r="T99" s="122">
        <f t="shared" si="16"/>
        <v>0.87712959764059273</v>
      </c>
      <c r="U99" s="122">
        <f t="shared" si="16"/>
        <v>0.84684449631756553</v>
      </c>
      <c r="V99" s="122">
        <f t="shared" si="16"/>
        <v>0.77971409560619542</v>
      </c>
      <c r="W99" s="122">
        <f t="shared" ref="W99:Y99" si="17">SUM(W100:W101)</f>
        <v>0.74879683385866191</v>
      </c>
      <c r="X99" s="122">
        <f t="shared" si="17"/>
        <v>0.72522254217269755</v>
      </c>
      <c r="Y99" s="122">
        <f t="shared" si="17"/>
        <v>0.69552521139627665</v>
      </c>
      <c r="DA99" s="130" t="s">
        <v>1670</v>
      </c>
    </row>
    <row r="100" spans="1:105" ht="12" customHeight="1" x14ac:dyDescent="0.25">
      <c r="A100" s="97" t="s">
        <v>197</v>
      </c>
      <c r="B100" s="98">
        <v>2.0322015880015689</v>
      </c>
      <c r="C100" s="98">
        <v>2.083122821418145</v>
      </c>
      <c r="D100" s="98">
        <v>2.0716462908063331</v>
      </c>
      <c r="E100" s="98">
        <v>2.1003847038434413</v>
      </c>
      <c r="F100" s="98">
        <v>2.0470253835785206</v>
      </c>
      <c r="G100" s="98">
        <v>2.0700484603239744</v>
      </c>
      <c r="H100" s="98">
        <v>2.0546701984966749</v>
      </c>
      <c r="I100" s="98">
        <v>2.0534342506703043</v>
      </c>
      <c r="J100" s="98">
        <v>2.0650145202602848</v>
      </c>
      <c r="K100" s="98">
        <v>2.0696273906741518</v>
      </c>
      <c r="L100" s="98">
        <v>1.2026097209994875</v>
      </c>
      <c r="M100" s="98">
        <v>1.1821085836089726</v>
      </c>
      <c r="N100" s="98">
        <v>1.3690165587104728</v>
      </c>
      <c r="O100" s="98">
        <v>1.2629417703414056</v>
      </c>
      <c r="P100" s="98">
        <v>0.39610977015631943</v>
      </c>
      <c r="Q100" s="98">
        <v>0.76542222206465793</v>
      </c>
      <c r="R100" s="98">
        <v>0.78641420317931887</v>
      </c>
      <c r="S100" s="98">
        <v>0.78336888577639407</v>
      </c>
      <c r="T100" s="98">
        <v>0.87444462175273874</v>
      </c>
      <c r="U100" s="98">
        <v>0.84421601044207772</v>
      </c>
      <c r="V100" s="98">
        <v>0.77728305615791216</v>
      </c>
      <c r="W100" s="98">
        <v>0.745793493273609</v>
      </c>
      <c r="X100" s="98">
        <v>0.72218263482610223</v>
      </c>
      <c r="Y100" s="98">
        <v>0.69273025993062443</v>
      </c>
      <c r="DA100" s="63" t="s">
        <v>1671</v>
      </c>
    </row>
    <row r="101" spans="1:105" ht="12" customHeight="1" x14ac:dyDescent="0.25">
      <c r="A101" s="97" t="s">
        <v>53</v>
      </c>
      <c r="B101" s="98">
        <v>7.5007568479896229E-3</v>
      </c>
      <c r="C101" s="98">
        <v>7.5122321972755333E-3</v>
      </c>
      <c r="D101" s="98">
        <v>7.4013293365038698E-3</v>
      </c>
      <c r="E101" s="98">
        <v>6.7787918702100396E-3</v>
      </c>
      <c r="F101" s="98">
        <v>7.0289400393942466E-3</v>
      </c>
      <c r="G101" s="98">
        <v>7.0463839143761449E-3</v>
      </c>
      <c r="H101" s="98">
        <v>6.841924944489609E-3</v>
      </c>
      <c r="I101" s="98">
        <v>6.6669440360716172E-3</v>
      </c>
      <c r="J101" s="98">
        <v>6.4437459552594972E-3</v>
      </c>
      <c r="K101" s="98">
        <v>6.3899213679580518E-3</v>
      </c>
      <c r="L101" s="98">
        <v>3.8522839219172784E-3</v>
      </c>
      <c r="M101" s="98">
        <v>3.8324370659259281E-3</v>
      </c>
      <c r="N101" s="98">
        <v>4.2033925480299428E-3</v>
      </c>
      <c r="O101" s="98">
        <v>4.1962064727296342E-3</v>
      </c>
      <c r="P101" s="98">
        <v>1.3525232724307557E-3</v>
      </c>
      <c r="Q101" s="98">
        <v>2.3524213309316366E-3</v>
      </c>
      <c r="R101" s="98">
        <v>2.4191317981704218E-3</v>
      </c>
      <c r="S101" s="98">
        <v>2.4112989490296718E-3</v>
      </c>
      <c r="T101" s="98">
        <v>2.6849758878540264E-3</v>
      </c>
      <c r="U101" s="98">
        <v>2.6284858754877993E-3</v>
      </c>
      <c r="V101" s="98">
        <v>2.431039448283255E-3</v>
      </c>
      <c r="W101" s="98">
        <v>3.0033405850528644E-3</v>
      </c>
      <c r="X101" s="98">
        <v>3.0399073465953558E-3</v>
      </c>
      <c r="Y101" s="98">
        <v>2.7949514656522541E-3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9.9804634100266743E-3</v>
      </c>
      <c r="C102" s="122">
        <f t="shared" si="18"/>
        <v>1.2334005309979407E-2</v>
      </c>
      <c r="D102" s="122">
        <f t="shared" si="18"/>
        <v>9.9282388160913757E-3</v>
      </c>
      <c r="E102" s="122">
        <f t="shared" si="18"/>
        <v>2.7868556721963152E-2</v>
      </c>
      <c r="F102" s="122">
        <f t="shared" si="18"/>
        <v>1.0231284890109205E-2</v>
      </c>
      <c r="G102" s="122">
        <f t="shared" si="18"/>
        <v>1.0562353294575848E-2</v>
      </c>
      <c r="H102" s="122">
        <f t="shared" si="18"/>
        <v>1.3750912852144461E-2</v>
      </c>
      <c r="I102" s="122">
        <f t="shared" si="18"/>
        <v>1.4026870304660075E-2</v>
      </c>
      <c r="J102" s="122">
        <f t="shared" si="18"/>
        <v>1.7691822520768962E-2</v>
      </c>
      <c r="K102" s="122">
        <f t="shared" si="18"/>
        <v>1.7246807824063227E-2</v>
      </c>
      <c r="L102" s="122">
        <f t="shared" si="18"/>
        <v>1.2264808787304899E-2</v>
      </c>
      <c r="M102" s="122">
        <f t="shared" si="18"/>
        <v>1.3177579828041453E-2</v>
      </c>
      <c r="N102" s="122">
        <f t="shared" si="18"/>
        <v>2.0430710557988088E-2</v>
      </c>
      <c r="O102" s="122">
        <f t="shared" si="18"/>
        <v>1.0105206050683982E-2</v>
      </c>
      <c r="P102" s="122">
        <f t="shared" si="18"/>
        <v>6.1222316130104719E-3</v>
      </c>
      <c r="Q102" s="122">
        <f t="shared" si="18"/>
        <v>1.0274404956111108E-2</v>
      </c>
      <c r="R102" s="122">
        <f t="shared" si="18"/>
        <v>6.5037803948343516E-3</v>
      </c>
      <c r="S102" s="122">
        <f t="shared" si="18"/>
        <v>9.4634662827045146E-3</v>
      </c>
      <c r="T102" s="122">
        <f t="shared" si="18"/>
        <v>7.6710854075052676E-3</v>
      </c>
      <c r="U102" s="122">
        <f t="shared" si="18"/>
        <v>9.8659368418301044E-3</v>
      </c>
      <c r="V102" s="122">
        <f t="shared" si="18"/>
        <v>7.6411387551612196E-3</v>
      </c>
      <c r="W102" s="122">
        <f t="shared" si="18"/>
        <v>7.1579148062977894E-3</v>
      </c>
      <c r="X102" s="122">
        <f t="shared" si="18"/>
        <v>9.9023622957137795E-3</v>
      </c>
      <c r="Y102" s="122">
        <f t="shared" si="18"/>
        <v>8.2376701591470609E-3</v>
      </c>
      <c r="DA102" s="130" t="s">
        <v>1673</v>
      </c>
    </row>
    <row r="103" spans="1:105" ht="12" customHeight="1" x14ac:dyDescent="0.25">
      <c r="A103" s="97" t="s">
        <v>53</v>
      </c>
      <c r="B103" s="98">
        <v>9.9804634100266743E-3</v>
      </c>
      <c r="C103" s="98">
        <v>1.2334005309979407E-2</v>
      </c>
      <c r="D103" s="98">
        <v>9.9282388160913757E-3</v>
      </c>
      <c r="E103" s="98">
        <v>2.7868556721963152E-2</v>
      </c>
      <c r="F103" s="98">
        <v>1.0231284890109205E-2</v>
      </c>
      <c r="G103" s="98">
        <v>1.0562353294575848E-2</v>
      </c>
      <c r="H103" s="98">
        <v>1.3750912852144461E-2</v>
      </c>
      <c r="I103" s="98">
        <v>1.4026870304660075E-2</v>
      </c>
      <c r="J103" s="98">
        <v>1.7691822520768962E-2</v>
      </c>
      <c r="K103" s="98">
        <v>1.7246807824063227E-2</v>
      </c>
      <c r="L103" s="98">
        <v>1.2264808787304899E-2</v>
      </c>
      <c r="M103" s="98">
        <v>1.3177579828041453E-2</v>
      </c>
      <c r="N103" s="98">
        <v>2.0430710557988088E-2</v>
      </c>
      <c r="O103" s="98">
        <v>1.0105206050683982E-2</v>
      </c>
      <c r="P103" s="98">
        <v>6.1222316130104719E-3</v>
      </c>
      <c r="Q103" s="98">
        <v>1.0274404956111108E-2</v>
      </c>
      <c r="R103" s="98">
        <v>6.5037803948343516E-3</v>
      </c>
      <c r="S103" s="98">
        <v>9.4634662827045146E-3</v>
      </c>
      <c r="T103" s="98">
        <v>7.6710854075052676E-3</v>
      </c>
      <c r="U103" s="98">
        <v>9.8659368418301044E-3</v>
      </c>
      <c r="V103" s="98">
        <v>7.6411387551612196E-3</v>
      </c>
      <c r="W103" s="98">
        <v>7.1579148062977894E-3</v>
      </c>
      <c r="X103" s="98">
        <v>9.9023622957137795E-3</v>
      </c>
      <c r="Y103" s="98">
        <v>8.2376701591470609E-3</v>
      </c>
      <c r="DA103" s="63" t="s">
        <v>1674</v>
      </c>
    </row>
    <row r="104" spans="1:105" ht="12" customHeight="1" x14ac:dyDescent="0.25">
      <c r="A104" s="121" t="s">
        <v>55</v>
      </c>
      <c r="B104" s="122">
        <v>0.55573156416727332</v>
      </c>
      <c r="C104" s="122">
        <v>0.53638033154809817</v>
      </c>
      <c r="D104" s="122">
        <v>0.52977293283784677</v>
      </c>
      <c r="E104" s="122">
        <v>0.45401326060496089</v>
      </c>
      <c r="F104" s="122">
        <v>0.4496925962766512</v>
      </c>
      <c r="G104" s="122">
        <v>0.40027013731228644</v>
      </c>
      <c r="H104" s="122">
        <v>0.40581581628573021</v>
      </c>
      <c r="I104" s="122">
        <v>0.38480100983061555</v>
      </c>
      <c r="J104" s="122">
        <v>0.35050089805516821</v>
      </c>
      <c r="K104" s="122">
        <v>0.33418626972754628</v>
      </c>
      <c r="L104" s="122">
        <v>0.21780090298766633</v>
      </c>
      <c r="M104" s="122">
        <v>0.24436095155921939</v>
      </c>
      <c r="N104" s="122">
        <v>0.23538940711967002</v>
      </c>
      <c r="O104" s="122">
        <v>0.20682407514995335</v>
      </c>
      <c r="P104" s="122">
        <v>9.7618767082639418E-2</v>
      </c>
      <c r="Q104" s="122">
        <v>0.12517247648266613</v>
      </c>
      <c r="R104" s="122">
        <v>0.1274953144562215</v>
      </c>
      <c r="S104" s="122">
        <v>0.12822510405796705</v>
      </c>
      <c r="T104" s="122">
        <v>0.13590752282555713</v>
      </c>
      <c r="U104" s="122">
        <v>0.13008733368607739</v>
      </c>
      <c r="V104" s="122">
        <v>0.12015784267492029</v>
      </c>
      <c r="W104" s="122">
        <v>0.10257177243139984</v>
      </c>
      <c r="X104" s="122">
        <v>7.6148527674584576E-2</v>
      </c>
      <c r="Y104" s="122">
        <v>7.7818273085587794E-2</v>
      </c>
      <c r="DA104" s="130" t="s">
        <v>1675</v>
      </c>
    </row>
    <row r="105" spans="1:105" ht="12" customHeight="1" x14ac:dyDescent="0.25">
      <c r="A105" s="97" t="s">
        <v>130</v>
      </c>
      <c r="B105" s="98">
        <v>0.28456539394168118</v>
      </c>
      <c r="C105" s="98">
        <v>0.28145155519406501</v>
      </c>
      <c r="D105" s="98">
        <v>0.2929280858058777</v>
      </c>
      <c r="E105" s="98">
        <v>0.26418967276876876</v>
      </c>
      <c r="F105" s="98">
        <v>0.26971676001269368</v>
      </c>
      <c r="G105" s="98">
        <v>0.24669926584133961</v>
      </c>
      <c r="H105" s="98">
        <v>0.26207696559219823</v>
      </c>
      <c r="I105" s="98">
        <v>0.26333148651749755</v>
      </c>
      <c r="J105" s="98">
        <v>0.25175123668721278</v>
      </c>
      <c r="K105" s="98">
        <v>0.24713825162256509</v>
      </c>
      <c r="L105" s="98">
        <v>0.13496456730065598</v>
      </c>
      <c r="M105" s="98">
        <v>0.15546540720990715</v>
      </c>
      <c r="N105" s="98">
        <v>0.1596148300678846</v>
      </c>
      <c r="O105" s="98">
        <v>0.14625573583234674</v>
      </c>
      <c r="P105" s="98">
        <v>5.7701988966371645E-2</v>
      </c>
      <c r="Q105" s="98">
        <v>9.4420743750691663E-2</v>
      </c>
      <c r="R105" s="98">
        <v>9.7332406011827174E-2</v>
      </c>
      <c r="S105" s="98">
        <v>9.7024337007995065E-2</v>
      </c>
      <c r="T105" s="98">
        <v>0.10954471125377138</v>
      </c>
      <c r="U105" s="98">
        <v>0.10823088210519034</v>
      </c>
      <c r="V105" s="98">
        <v>0.10035756232514699</v>
      </c>
      <c r="W105" s="98">
        <v>9.2258989419870527E-2</v>
      </c>
      <c r="X105" s="98">
        <v>7.4868300798781734E-2</v>
      </c>
      <c r="Y105" s="98">
        <v>7.6341486785413401E-2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1.0468544432429524E-4</v>
      </c>
      <c r="G106" s="98">
        <v>9.6385117884509032E-5</v>
      </c>
      <c r="H106" s="98">
        <v>1.0172959470435213E-4</v>
      </c>
      <c r="I106" s="98">
        <v>1.1426609422670923E-4</v>
      </c>
      <c r="J106" s="98">
        <v>1.3751413631739036E-4</v>
      </c>
      <c r="K106" s="98">
        <v>1.8856742280540004E-4</v>
      </c>
      <c r="L106" s="98">
        <v>1.5758349513583843E-4</v>
      </c>
      <c r="M106" s="98">
        <v>1.7613301042427253E-4</v>
      </c>
      <c r="N106" s="98">
        <v>2.4107381007626932E-4</v>
      </c>
      <c r="O106" s="98">
        <v>2.6692551480826101E-4</v>
      </c>
      <c r="P106" s="98">
        <v>1.157862030872365E-4</v>
      </c>
      <c r="Q106" s="98">
        <v>2.0848426279608876E-4</v>
      </c>
      <c r="R106" s="98">
        <v>2.3218885858975052E-4</v>
      </c>
      <c r="S106" s="98">
        <v>2.4099428423851583E-4</v>
      </c>
      <c r="T106" s="98">
        <v>3.0759985384390973E-4</v>
      </c>
      <c r="U106" s="98">
        <v>3.0086855038552761E-4</v>
      </c>
      <c r="V106" s="98">
        <v>3.0719775845513945E-4</v>
      </c>
      <c r="W106" s="98">
        <v>5.1483591496308745E-4</v>
      </c>
      <c r="X106" s="98">
        <v>8.9923123433901587E-4</v>
      </c>
      <c r="Y106" s="98">
        <v>1.0442242030357612E-3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2.4838352035396688E-5</v>
      </c>
      <c r="G107" s="101">
        <v>1.9255777936375418E-5</v>
      </c>
      <c r="H107" s="101">
        <v>1.9817854377482733E-5</v>
      </c>
      <c r="I107" s="101">
        <v>1.2447554482396986E-6</v>
      </c>
      <c r="J107" s="101">
        <v>1.2249957521763416E-6</v>
      </c>
      <c r="K107" s="101">
        <v>1.3396465333985483E-6</v>
      </c>
      <c r="L107" s="101">
        <v>9.4815729444543649E-7</v>
      </c>
      <c r="M107" s="101">
        <v>1.2456385578972239E-6</v>
      </c>
      <c r="N107" s="101">
        <v>1.4573093462853049E-6</v>
      </c>
      <c r="O107" s="101">
        <v>2.8377643385489927E-6</v>
      </c>
      <c r="P107" s="101">
        <v>1.4552141281547798E-5</v>
      </c>
      <c r="Q107" s="101">
        <v>2.2620436356021342E-6</v>
      </c>
      <c r="R107" s="101">
        <v>2.3160023189055308E-6</v>
      </c>
      <c r="S107" s="101">
        <v>2.3060204255776111E-6</v>
      </c>
      <c r="T107" s="101">
        <v>1.7545755312860517E-5</v>
      </c>
      <c r="U107" s="101">
        <v>3.6663521300719291E-6</v>
      </c>
      <c r="V107" s="101">
        <v>3.4055926068162951E-6</v>
      </c>
      <c r="W107" s="101">
        <v>1.2464542345968249E-4</v>
      </c>
      <c r="X107" s="101">
        <v>2.5590600395357634E-5</v>
      </c>
      <c r="Y107" s="101">
        <v>2.3177864939621221E-4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7.9847092288898552E-5</v>
      </c>
      <c r="G108" s="104">
        <v>7.7129339948133621E-5</v>
      </c>
      <c r="H108" s="104">
        <v>8.1911740326869398E-5</v>
      </c>
      <c r="I108" s="104">
        <v>1.1302133877846954E-4</v>
      </c>
      <c r="J108" s="104">
        <v>1.3628914056521401E-4</v>
      </c>
      <c r="K108" s="104">
        <v>1.872277762720015E-4</v>
      </c>
      <c r="L108" s="104">
        <v>1.5663533784139298E-4</v>
      </c>
      <c r="M108" s="104">
        <v>1.7488737186637532E-4</v>
      </c>
      <c r="N108" s="104">
        <v>2.3961650072998401E-4</v>
      </c>
      <c r="O108" s="104">
        <v>2.6408775046971202E-4</v>
      </c>
      <c r="P108" s="104">
        <v>1.012340618056887E-4</v>
      </c>
      <c r="Q108" s="104">
        <v>2.0622221916048663E-4</v>
      </c>
      <c r="R108" s="104">
        <v>2.29872856270845E-4</v>
      </c>
      <c r="S108" s="104">
        <v>2.3868826381293821E-4</v>
      </c>
      <c r="T108" s="104">
        <v>2.9005409853104919E-4</v>
      </c>
      <c r="U108" s="104">
        <v>2.9720219825545566E-4</v>
      </c>
      <c r="V108" s="104">
        <v>3.0379216584832313E-4</v>
      </c>
      <c r="W108" s="104">
        <v>3.9019049150340498E-4</v>
      </c>
      <c r="X108" s="104">
        <v>8.7364063394365827E-4</v>
      </c>
      <c r="Y108" s="104">
        <v>8.1244555363954899E-4</v>
      </c>
      <c r="DA108" s="132" t="s">
        <v>1679</v>
      </c>
    </row>
    <row r="109" spans="1:105" ht="12" customHeight="1" x14ac:dyDescent="0.25">
      <c r="A109" s="106" t="s">
        <v>122</v>
      </c>
      <c r="B109" s="101">
        <v>0.26776141647378915</v>
      </c>
      <c r="C109" s="101">
        <v>0.25153240150594652</v>
      </c>
      <c r="D109" s="101">
        <v>0.23334623602734098</v>
      </c>
      <c r="E109" s="101">
        <v>0.18700380502954439</v>
      </c>
      <c r="F109" s="101">
        <v>0.17673047638266429</v>
      </c>
      <c r="G109" s="101">
        <v>0.14942181929407283</v>
      </c>
      <c r="H109" s="101">
        <v>0.13847141562312998</v>
      </c>
      <c r="I109" s="101">
        <v>0.11591051110956474</v>
      </c>
      <c r="J109" s="101">
        <v>9.3578199046838131E-2</v>
      </c>
      <c r="K109" s="101">
        <v>8.2168746366117179E-2</v>
      </c>
      <c r="L109" s="101">
        <v>7.6635638002032588E-2</v>
      </c>
      <c r="M109" s="101">
        <v>8.1286471542253297E-2</v>
      </c>
      <c r="N109" s="101">
        <v>6.7486891375393668E-2</v>
      </c>
      <c r="O109" s="101">
        <v>5.2659339324199424E-2</v>
      </c>
      <c r="P109" s="101">
        <v>3.3205929111827508E-2</v>
      </c>
      <c r="Q109" s="101">
        <v>2.5804875333474316E-2</v>
      </c>
      <c r="R109" s="101">
        <v>2.5352276659713045E-2</v>
      </c>
      <c r="S109" s="101">
        <v>2.4991329601467563E-2</v>
      </c>
      <c r="T109" s="101">
        <v>2.1057104664868955E-2</v>
      </c>
      <c r="U109" s="101">
        <v>1.6078902545917369E-2</v>
      </c>
      <c r="V109" s="101">
        <v>1.3667216829243217E-2</v>
      </c>
      <c r="W109" s="101">
        <v>6.8372855498707976E-3</v>
      </c>
      <c r="X109" s="101">
        <v>1.4397977752908352E-4</v>
      </c>
      <c r="Y109" s="101">
        <v>1.6427211332330059E-4</v>
      </c>
      <c r="DA109" s="131" t="s">
        <v>1680</v>
      </c>
    </row>
    <row r="110" spans="1:105" ht="12" customHeight="1" x14ac:dyDescent="0.25">
      <c r="A110" s="107" t="s">
        <v>121</v>
      </c>
      <c r="B110" s="104">
        <v>3.404753751802974E-3</v>
      </c>
      <c r="C110" s="104">
        <v>3.3963748480866488E-3</v>
      </c>
      <c r="D110" s="104">
        <v>3.4986110046281655E-3</v>
      </c>
      <c r="E110" s="104">
        <v>2.8197828066477667E-3</v>
      </c>
      <c r="F110" s="104">
        <v>3.1406744369689402E-3</v>
      </c>
      <c r="G110" s="104">
        <v>4.0526670589894724E-3</v>
      </c>
      <c r="H110" s="104">
        <v>5.165705475697664E-3</v>
      </c>
      <c r="I110" s="104">
        <v>5.4447461093265663E-3</v>
      </c>
      <c r="J110" s="104">
        <v>5.0339481847998845E-3</v>
      </c>
      <c r="K110" s="104">
        <v>4.6907043160586293E-3</v>
      </c>
      <c r="L110" s="104">
        <v>6.0431141898419048E-3</v>
      </c>
      <c r="M110" s="104">
        <v>7.4329397966346814E-3</v>
      </c>
      <c r="N110" s="104">
        <v>8.0466118663154694E-3</v>
      </c>
      <c r="O110" s="104">
        <v>7.6420744785989422E-3</v>
      </c>
      <c r="P110" s="104">
        <v>6.5950628013530287E-3</v>
      </c>
      <c r="Q110" s="104">
        <v>4.7383731357040805E-3</v>
      </c>
      <c r="R110" s="104">
        <v>4.5784429260915371E-3</v>
      </c>
      <c r="S110" s="104">
        <v>5.9684431642659207E-3</v>
      </c>
      <c r="T110" s="104">
        <v>4.9981070530728811E-3</v>
      </c>
      <c r="U110" s="104">
        <v>5.4766804845841534E-3</v>
      </c>
      <c r="V110" s="104">
        <v>5.8258657620749504E-3</v>
      </c>
      <c r="W110" s="104">
        <v>2.9606615466954301E-3</v>
      </c>
      <c r="X110" s="104">
        <v>2.3701586393473328E-4</v>
      </c>
      <c r="Y110" s="104">
        <v>2.6828998381532462E-4</v>
      </c>
      <c r="DA110" s="132" t="s">
        <v>1681</v>
      </c>
    </row>
    <row r="111" spans="1:105" ht="12" customHeight="1" x14ac:dyDescent="0.25">
      <c r="A111" s="108" t="s">
        <v>53</v>
      </c>
      <c r="B111" s="98">
        <v>8.8942656135281614E-4</v>
      </c>
      <c r="C111" s="98">
        <v>7.7672144447733273E-4</v>
      </c>
      <c r="D111" s="98">
        <v>9.2085100063985306E-4</v>
      </c>
      <c r="E111" s="98">
        <v>6.2851261153871888E-4</v>
      </c>
      <c r="F111" s="98">
        <v>8.4819438227402226E-4</v>
      </c>
      <c r="G111" s="98">
        <v>9.220002143131991E-4</v>
      </c>
      <c r="H111" s="98">
        <v>1.1422270679680286E-3</v>
      </c>
      <c r="I111" s="98">
        <v>1.1198124311169689E-3</v>
      </c>
      <c r="J111" s="98">
        <v>1.2872249051069939E-3</v>
      </c>
      <c r="K111" s="98">
        <v>9.6639992462709164E-4</v>
      </c>
      <c r="L111" s="98">
        <v>1.1844775154803572E-3</v>
      </c>
      <c r="M111" s="98">
        <v>1.7848308215627647E-3</v>
      </c>
      <c r="N111" s="98">
        <v>1.4188352435455481E-3</v>
      </c>
      <c r="O111" s="98">
        <v>1.2665986250202561E-3</v>
      </c>
      <c r="P111" s="98">
        <v>1.7925802954889972E-3</v>
      </c>
      <c r="Q111" s="98">
        <v>8.5440727572693744E-4</v>
      </c>
      <c r="R111" s="98">
        <v>7.8860059812817631E-4</v>
      </c>
      <c r="S111" s="98">
        <v>1.1001748755315839E-3</v>
      </c>
      <c r="T111" s="98">
        <v>8.3034539779116504E-4</v>
      </c>
      <c r="U111" s="98">
        <v>1.0526214726298156E-3</v>
      </c>
      <c r="V111" s="98">
        <v>1.2190022953388535E-3</v>
      </c>
      <c r="W111" s="98">
        <v>7.297203156856122E-4</v>
      </c>
      <c r="X111" s="98">
        <v>2.8239081129847507E-6</v>
      </c>
      <c r="Y111" s="98">
        <v>5.7111393244969705E-5</v>
      </c>
      <c r="DA111" s="63" t="s">
        <v>1682</v>
      </c>
    </row>
    <row r="112" spans="1:105" ht="12" customHeight="1" x14ac:dyDescent="0.25">
      <c r="A112" s="108" t="s">
        <v>52</v>
      </c>
      <c r="B112" s="98">
        <v>2.5153271904501577E-3</v>
      </c>
      <c r="C112" s="98">
        <v>2.6196534036093161E-3</v>
      </c>
      <c r="D112" s="98">
        <v>2.5777600039883124E-3</v>
      </c>
      <c r="E112" s="98">
        <v>2.1912701951090478E-3</v>
      </c>
      <c r="F112" s="98">
        <v>2.2924800546949178E-3</v>
      </c>
      <c r="G112" s="98">
        <v>3.1306668446762736E-3</v>
      </c>
      <c r="H112" s="98">
        <v>4.0234784077296352E-3</v>
      </c>
      <c r="I112" s="98">
        <v>4.3249336782095974E-3</v>
      </c>
      <c r="J112" s="98">
        <v>3.7467232796928908E-3</v>
      </c>
      <c r="K112" s="98">
        <v>3.7243043914315377E-3</v>
      </c>
      <c r="L112" s="98">
        <v>4.8586366743615479E-3</v>
      </c>
      <c r="M112" s="98">
        <v>5.6481089750719171E-3</v>
      </c>
      <c r="N112" s="98">
        <v>6.6277766227699209E-3</v>
      </c>
      <c r="O112" s="98">
        <v>6.3754758535786863E-3</v>
      </c>
      <c r="P112" s="98">
        <v>4.8024825058640315E-3</v>
      </c>
      <c r="Q112" s="98">
        <v>3.8839658599771434E-3</v>
      </c>
      <c r="R112" s="98">
        <v>3.7898423279633603E-3</v>
      </c>
      <c r="S112" s="98">
        <v>4.868268288734337E-3</v>
      </c>
      <c r="T112" s="98">
        <v>4.1677616552817159E-3</v>
      </c>
      <c r="U112" s="98">
        <v>4.4240590119543378E-3</v>
      </c>
      <c r="V112" s="98">
        <v>4.6068634667360969E-3</v>
      </c>
      <c r="W112" s="98">
        <v>2.2309412310098178E-3</v>
      </c>
      <c r="X112" s="98">
        <v>2.3419195582174851E-4</v>
      </c>
      <c r="Y112" s="98">
        <v>2.111785905703549E-4</v>
      </c>
      <c r="DA112" s="63" t="s">
        <v>1683</v>
      </c>
    </row>
    <row r="113" spans="1:105" ht="12" customHeight="1" x14ac:dyDescent="0.25">
      <c r="A113" s="121" t="s">
        <v>54</v>
      </c>
      <c r="B113" s="122">
        <v>0.28062297438793876</v>
      </c>
      <c r="C113" s="122">
        <v>0.27942189960033581</v>
      </c>
      <c r="D113" s="122">
        <v>0.26956611958619048</v>
      </c>
      <c r="E113" s="122">
        <v>0.23641792799213621</v>
      </c>
      <c r="F113" s="122">
        <v>0.25820679554139447</v>
      </c>
      <c r="G113" s="122">
        <v>0.21163382412570325</v>
      </c>
      <c r="H113" s="122">
        <v>0.21473046189405562</v>
      </c>
      <c r="I113" s="122">
        <v>0.19184596880578808</v>
      </c>
      <c r="J113" s="122">
        <v>0.16617478965029009</v>
      </c>
      <c r="K113" s="122">
        <v>0.14741004791031553</v>
      </c>
      <c r="L113" s="122">
        <v>0.11336615842433048</v>
      </c>
      <c r="M113" s="122">
        <v>0.10490462451867394</v>
      </c>
      <c r="N113" s="122">
        <v>8.1776456698907596E-2</v>
      </c>
      <c r="O113" s="122">
        <v>7.8130130103346532E-2</v>
      </c>
      <c r="P113" s="122">
        <v>5.4497168648700328E-2</v>
      </c>
      <c r="Q113" s="122">
        <v>5.3389864570565125E-2</v>
      </c>
      <c r="R113" s="122">
        <v>5.3734346684445697E-2</v>
      </c>
      <c r="S113" s="122">
        <v>6.1872924195976592E-2</v>
      </c>
      <c r="T113" s="122">
        <v>6.2022457439803606E-2</v>
      </c>
      <c r="U113" s="122">
        <v>6.0502270725873296E-2</v>
      </c>
      <c r="V113" s="122">
        <v>6.1202448591108016E-2</v>
      </c>
      <c r="W113" s="122">
        <v>5.5427227449588182E-2</v>
      </c>
      <c r="X113" s="122">
        <v>4.3787667284878637E-2</v>
      </c>
      <c r="Y113" s="122">
        <v>4.5820944951334194E-2</v>
      </c>
      <c r="DA113" s="130" t="s">
        <v>1684</v>
      </c>
    </row>
    <row r="114" spans="1:105" ht="12" customHeight="1" x14ac:dyDescent="0.25">
      <c r="A114" s="97" t="s">
        <v>50</v>
      </c>
      <c r="B114" s="98">
        <v>0.12821371259916892</v>
      </c>
      <c r="C114" s="98">
        <v>0.11954526363910765</v>
      </c>
      <c r="D114" s="98">
        <v>0.11437454468016357</v>
      </c>
      <c r="E114" s="98">
        <v>0.10522022090881852</v>
      </c>
      <c r="F114" s="98">
        <v>0.10793687764815198</v>
      </c>
      <c r="G114" s="98">
        <v>9.2271982729178817E-2</v>
      </c>
      <c r="H114" s="98">
        <v>8.19799832488603E-2</v>
      </c>
      <c r="I114" s="98">
        <v>7.0501181129206503E-2</v>
      </c>
      <c r="J114" s="98">
        <v>6.7355593195154995E-2</v>
      </c>
      <c r="K114" s="98">
        <v>5.8228360684428382E-2</v>
      </c>
      <c r="L114" s="98">
        <v>4.5599547005066833E-2</v>
      </c>
      <c r="M114" s="98">
        <v>4.2650057699613227E-2</v>
      </c>
      <c r="N114" s="98">
        <v>3.4442141287840844E-2</v>
      </c>
      <c r="O114" s="98">
        <v>3.1531406910739058E-2</v>
      </c>
      <c r="P114" s="98">
        <v>2.531477512901956E-2</v>
      </c>
      <c r="Q114" s="98">
        <v>2.2931238012982514E-2</v>
      </c>
      <c r="R114" s="98">
        <v>2.278541953966462E-2</v>
      </c>
      <c r="S114" s="98">
        <v>2.3966851978195102E-2</v>
      </c>
      <c r="T114" s="98">
        <v>2.4240120292938233E-2</v>
      </c>
      <c r="U114" s="98">
        <v>2.2819491628834461E-2</v>
      </c>
      <c r="V114" s="98">
        <v>2.2777406192783758E-2</v>
      </c>
      <c r="W114" s="98">
        <v>2.130279768128986E-2</v>
      </c>
      <c r="X114" s="98">
        <v>2.0125920973627174E-2</v>
      </c>
      <c r="Y114" s="98">
        <v>2.012615901093762E-2</v>
      </c>
      <c r="DA114" s="63" t="s">
        <v>1685</v>
      </c>
    </row>
    <row r="115" spans="1:105" ht="12" customHeight="1" x14ac:dyDescent="0.25">
      <c r="A115" s="109" t="s">
        <v>120</v>
      </c>
      <c r="B115" s="33">
        <v>0.15240926178876985</v>
      </c>
      <c r="C115" s="33">
        <v>0.15987663596122814</v>
      </c>
      <c r="D115" s="33">
        <v>0.15519157490602692</v>
      </c>
      <c r="E115" s="33">
        <v>0.13119770708331768</v>
      </c>
      <c r="F115" s="33">
        <v>0.15026991789324251</v>
      </c>
      <c r="G115" s="33">
        <v>0.11936184139652445</v>
      </c>
      <c r="H115" s="33">
        <v>0.13275047864519532</v>
      </c>
      <c r="I115" s="33">
        <v>0.12134478767658159</v>
      </c>
      <c r="J115" s="33">
        <v>9.881919645513508E-2</v>
      </c>
      <c r="K115" s="33">
        <v>8.9181687225887152E-2</v>
      </c>
      <c r="L115" s="33">
        <v>6.7766611419263656E-2</v>
      </c>
      <c r="M115" s="33">
        <v>6.2254566819060705E-2</v>
      </c>
      <c r="N115" s="33">
        <v>4.7334315411066752E-2</v>
      </c>
      <c r="O115" s="33">
        <v>4.6598723192607473E-2</v>
      </c>
      <c r="P115" s="33">
        <v>2.9182393519680768E-2</v>
      </c>
      <c r="Q115" s="33">
        <v>3.0458626557582611E-2</v>
      </c>
      <c r="R115" s="33">
        <v>3.0948927144781074E-2</v>
      </c>
      <c r="S115" s="33">
        <v>3.7906072217781486E-2</v>
      </c>
      <c r="T115" s="33">
        <v>3.7782337146865373E-2</v>
      </c>
      <c r="U115" s="33">
        <v>3.7682779097038835E-2</v>
      </c>
      <c r="V115" s="33">
        <v>3.8425042398324255E-2</v>
      </c>
      <c r="W115" s="33">
        <v>3.4124429768298319E-2</v>
      </c>
      <c r="X115" s="33">
        <v>2.3661746311251463E-2</v>
      </c>
      <c r="Y115" s="33">
        <v>2.5694785940396578E-2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2.049934851779045</v>
      </c>
      <c r="C117" s="117">
        <f t="shared" si="19"/>
        <v>2.0878740479167499</v>
      </c>
      <c r="D117" s="117">
        <f t="shared" si="19"/>
        <v>2.0726203155516334</v>
      </c>
      <c r="E117" s="117">
        <f t="shared" si="19"/>
        <v>2.061710354372206</v>
      </c>
      <c r="F117" s="117">
        <f t="shared" si="19"/>
        <v>2.0096971886822148</v>
      </c>
      <c r="G117" s="117">
        <f t="shared" si="19"/>
        <v>1.9722076236783885</v>
      </c>
      <c r="H117" s="117">
        <f t="shared" si="19"/>
        <v>1.9967178550191482</v>
      </c>
      <c r="I117" s="117">
        <f t="shared" si="19"/>
        <v>1.9851620210434269</v>
      </c>
      <c r="J117" s="117">
        <f t="shared" si="19"/>
        <v>1.974214208636524</v>
      </c>
      <c r="K117" s="117">
        <f t="shared" si="19"/>
        <v>1.9647171775190606</v>
      </c>
      <c r="L117" s="117">
        <f t="shared" si="19"/>
        <v>1.191772441436461</v>
      </c>
      <c r="M117" s="117">
        <f t="shared" si="19"/>
        <v>1.204363523535201</v>
      </c>
      <c r="N117" s="117">
        <f t="shared" si="19"/>
        <v>1.3702842474516379</v>
      </c>
      <c r="O117" s="117">
        <f t="shared" si="19"/>
        <v>1.2549771544090305</v>
      </c>
      <c r="P117" s="117">
        <f t="shared" si="19"/>
        <v>0.45034493884330401</v>
      </c>
      <c r="Q117" s="117">
        <f t="shared" si="19"/>
        <v>0.78296384304253686</v>
      </c>
      <c r="R117" s="117">
        <f t="shared" ref="R117:V117" si="20">R118+R121+R123+R132</f>
        <v>0.79309507167460258</v>
      </c>
      <c r="S117" s="117">
        <f t="shared" si="20"/>
        <v>0.81598466959801907</v>
      </c>
      <c r="T117" s="117">
        <f t="shared" si="20"/>
        <v>0.89679827940115442</v>
      </c>
      <c r="U117" s="117">
        <f t="shared" si="20"/>
        <v>0.88280671280785017</v>
      </c>
      <c r="V117" s="117">
        <f t="shared" si="20"/>
        <v>0.81978682841562478</v>
      </c>
      <c r="W117" s="117">
        <f t="shared" ref="W117:Y117" si="21">W118+W121+W123+W132</f>
        <v>0.77997783312933122</v>
      </c>
      <c r="X117" s="117">
        <f t="shared" si="21"/>
        <v>0.74578072365750259</v>
      </c>
      <c r="Y117" s="117">
        <f t="shared" si="21"/>
        <v>0.72231163019860678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1.4607897422303282</v>
      </c>
      <c r="C118" s="122">
        <f t="shared" si="22"/>
        <v>1.5034641321873492</v>
      </c>
      <c r="D118" s="122">
        <f t="shared" si="22"/>
        <v>1.4995475490837487</v>
      </c>
      <c r="E118" s="122">
        <f t="shared" si="22"/>
        <v>1.5226849286335105</v>
      </c>
      <c r="F118" s="122">
        <f t="shared" si="22"/>
        <v>1.4909841311666325</v>
      </c>
      <c r="G118" s="122">
        <f t="shared" si="22"/>
        <v>1.5158370416938451</v>
      </c>
      <c r="H118" s="122">
        <f t="shared" si="22"/>
        <v>1.5182235951081342</v>
      </c>
      <c r="I118" s="122">
        <f t="shared" si="22"/>
        <v>1.5311255965000941</v>
      </c>
      <c r="J118" s="122">
        <f t="shared" si="22"/>
        <v>1.5501863099549167</v>
      </c>
      <c r="K118" s="122">
        <f t="shared" si="22"/>
        <v>1.5633007827253385</v>
      </c>
      <c r="L118" s="122">
        <f t="shared" si="22"/>
        <v>0.91452796523337165</v>
      </c>
      <c r="M118" s="122">
        <f t="shared" si="22"/>
        <v>0.90818598836097186</v>
      </c>
      <c r="N118" s="122">
        <f t="shared" si="22"/>
        <v>1.0702809318483961</v>
      </c>
      <c r="O118" s="122">
        <f t="shared" si="22"/>
        <v>1.0059189134991375</v>
      </c>
      <c r="P118" s="122">
        <f t="shared" si="22"/>
        <v>0.31596488564303726</v>
      </c>
      <c r="Q118" s="122">
        <f t="shared" si="22"/>
        <v>0.61051329693026313</v>
      </c>
      <c r="R118" s="122">
        <f t="shared" ref="R118:V118" si="23">SUM(R119:R120)</f>
        <v>0.63006331052392894</v>
      </c>
      <c r="S118" s="122">
        <f t="shared" si="23"/>
        <v>0.6329950945132552</v>
      </c>
      <c r="T118" s="122">
        <f t="shared" si="23"/>
        <v>0.71212116495651301</v>
      </c>
      <c r="U118" s="122">
        <f t="shared" si="23"/>
        <v>0.69286404781574984</v>
      </c>
      <c r="V118" s="122">
        <f t="shared" si="23"/>
        <v>0.64403469782882583</v>
      </c>
      <c r="W118" s="122">
        <f t="shared" ref="W118:Y118" si="24">SUM(W119:W120)</f>
        <v>0.623803150183321</v>
      </c>
      <c r="X118" s="122">
        <f t="shared" si="24"/>
        <v>0.60919760074173313</v>
      </c>
      <c r="Y118" s="122">
        <f t="shared" si="24"/>
        <v>0.58852673249842558</v>
      </c>
      <c r="DA118" s="130" t="s">
        <v>1838</v>
      </c>
    </row>
    <row r="119" spans="1:105" ht="12" customHeight="1" x14ac:dyDescent="0.25">
      <c r="A119" s="97" t="s">
        <v>197</v>
      </c>
      <c r="B119" s="98">
        <v>1.4532889853823385</v>
      </c>
      <c r="C119" s="98">
        <v>1.4959518999900736</v>
      </c>
      <c r="D119" s="98">
        <v>1.4921462197472448</v>
      </c>
      <c r="E119" s="98">
        <v>1.5159061367633004</v>
      </c>
      <c r="F119" s="98">
        <v>1.4839551911272384</v>
      </c>
      <c r="G119" s="98">
        <v>1.508790657779469</v>
      </c>
      <c r="H119" s="98">
        <v>1.5113816701636447</v>
      </c>
      <c r="I119" s="98">
        <v>1.5244586524640225</v>
      </c>
      <c r="J119" s="98">
        <v>1.5437425639996571</v>
      </c>
      <c r="K119" s="98">
        <v>1.5569108613573803</v>
      </c>
      <c r="L119" s="98">
        <v>0.91067568131145438</v>
      </c>
      <c r="M119" s="98">
        <v>0.90435355129504591</v>
      </c>
      <c r="N119" s="98">
        <v>1.0660775393003661</v>
      </c>
      <c r="O119" s="98">
        <v>1.0017227070264079</v>
      </c>
      <c r="P119" s="98">
        <v>0.31461236237060652</v>
      </c>
      <c r="Q119" s="98">
        <v>0.60816087559933152</v>
      </c>
      <c r="R119" s="98">
        <v>0.62764417872575851</v>
      </c>
      <c r="S119" s="98">
        <v>0.6305837955642255</v>
      </c>
      <c r="T119" s="98">
        <v>0.70943618906865902</v>
      </c>
      <c r="U119" s="98">
        <v>0.69023556194026203</v>
      </c>
      <c r="V119" s="98">
        <v>0.64160365838054256</v>
      </c>
      <c r="W119" s="98">
        <v>0.62079980959826808</v>
      </c>
      <c r="X119" s="98">
        <v>0.60615769339513781</v>
      </c>
      <c r="Y119" s="98">
        <v>0.58573178103277335</v>
      </c>
      <c r="DA119" s="63" t="s">
        <v>1839</v>
      </c>
    </row>
    <row r="120" spans="1:105" ht="12" customHeight="1" x14ac:dyDescent="0.25">
      <c r="A120" s="97" t="s">
        <v>53</v>
      </c>
      <c r="B120" s="98">
        <v>7.5007568479896229E-3</v>
      </c>
      <c r="C120" s="98">
        <v>7.5122321972755333E-3</v>
      </c>
      <c r="D120" s="98">
        <v>7.4013293365038698E-3</v>
      </c>
      <c r="E120" s="98">
        <v>6.7787918702100396E-3</v>
      </c>
      <c r="F120" s="98">
        <v>7.0289400393942466E-3</v>
      </c>
      <c r="G120" s="98">
        <v>7.0463839143761449E-3</v>
      </c>
      <c r="H120" s="98">
        <v>6.841924944489609E-3</v>
      </c>
      <c r="I120" s="98">
        <v>6.6669440360716172E-3</v>
      </c>
      <c r="J120" s="98">
        <v>6.4437459552594972E-3</v>
      </c>
      <c r="K120" s="98">
        <v>6.3899213679580518E-3</v>
      </c>
      <c r="L120" s="98">
        <v>3.8522839219172784E-3</v>
      </c>
      <c r="M120" s="98">
        <v>3.8324370659259281E-3</v>
      </c>
      <c r="N120" s="98">
        <v>4.2033925480299428E-3</v>
      </c>
      <c r="O120" s="98">
        <v>4.1962064727296342E-3</v>
      </c>
      <c r="P120" s="98">
        <v>1.3525232724307557E-3</v>
      </c>
      <c r="Q120" s="98">
        <v>2.3524213309316366E-3</v>
      </c>
      <c r="R120" s="98">
        <v>2.4191317981704218E-3</v>
      </c>
      <c r="S120" s="98">
        <v>2.4112989490296718E-3</v>
      </c>
      <c r="T120" s="98">
        <v>2.6849758878540264E-3</v>
      </c>
      <c r="U120" s="98">
        <v>2.6284858754877993E-3</v>
      </c>
      <c r="V120" s="98">
        <v>2.431039448283255E-3</v>
      </c>
      <c r="W120" s="98">
        <v>3.0033405850528644E-3</v>
      </c>
      <c r="X120" s="98">
        <v>3.0399073465953558E-3</v>
      </c>
      <c r="Y120" s="98">
        <v>2.7949514656522541E-3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1.7926059862304958E-2</v>
      </c>
      <c r="C121" s="122">
        <f t="shared" si="25"/>
        <v>2.3304289413015836E-2</v>
      </c>
      <c r="D121" s="122">
        <f t="shared" si="25"/>
        <v>2.0028309516075985E-2</v>
      </c>
      <c r="E121" s="122">
        <f t="shared" si="25"/>
        <v>5.9250740262089596E-2</v>
      </c>
      <c r="F121" s="122">
        <f t="shared" si="25"/>
        <v>2.2607829403599681E-2</v>
      </c>
      <c r="G121" s="122">
        <f t="shared" si="25"/>
        <v>2.4935971223171663E-2</v>
      </c>
      <c r="H121" s="122">
        <f t="shared" si="25"/>
        <v>3.467235824390897E-2</v>
      </c>
      <c r="I121" s="122">
        <f t="shared" si="25"/>
        <v>3.7228741227282466E-2</v>
      </c>
      <c r="J121" s="122">
        <f t="shared" si="25"/>
        <v>4.8352360954447497E-2</v>
      </c>
      <c r="K121" s="122">
        <f t="shared" si="25"/>
        <v>4.8526473535418176E-2</v>
      </c>
      <c r="L121" s="122">
        <f t="shared" si="25"/>
        <v>3.5415960719163676E-2</v>
      </c>
      <c r="M121" s="122">
        <f t="shared" si="25"/>
        <v>3.9047505678259632E-2</v>
      </c>
      <c r="N121" s="122">
        <f t="shared" si="25"/>
        <v>6.2278468179497087E-2</v>
      </c>
      <c r="O121" s="122">
        <f t="shared" si="25"/>
        <v>3.2379396580944131E-2</v>
      </c>
      <c r="P121" s="122">
        <f t="shared" si="25"/>
        <v>2.032567350434783E-2</v>
      </c>
      <c r="Q121" s="122">
        <f t="shared" si="25"/>
        <v>3.552127212932122E-2</v>
      </c>
      <c r="R121" s="122">
        <f t="shared" si="25"/>
        <v>2.351309159368466E-2</v>
      </c>
      <c r="S121" s="122">
        <f t="shared" si="25"/>
        <v>3.5469900340639446E-2</v>
      </c>
      <c r="T121" s="122">
        <f t="shared" si="25"/>
        <v>2.952652270547633E-2</v>
      </c>
      <c r="U121" s="122">
        <f t="shared" si="25"/>
        <v>3.8612167366310825E-2</v>
      </c>
      <c r="V121" s="122">
        <f t="shared" si="25"/>
        <v>3.0331939265644987E-2</v>
      </c>
      <c r="W121" s="122">
        <f t="shared" si="25"/>
        <v>2.8682788677378255E-2</v>
      </c>
      <c r="X121" s="122">
        <f t="shared" si="25"/>
        <v>3.9854624142591173E-2</v>
      </c>
      <c r="Y121" s="122">
        <f t="shared" si="25"/>
        <v>3.3314981634602683E-2</v>
      </c>
      <c r="DA121" s="130" t="s">
        <v>1841</v>
      </c>
    </row>
    <row r="122" spans="1:105" ht="12" customHeight="1" x14ac:dyDescent="0.25">
      <c r="A122" s="97" t="s">
        <v>53</v>
      </c>
      <c r="B122" s="98">
        <v>1.7926059862304958E-2</v>
      </c>
      <c r="C122" s="98">
        <v>2.3304289413015836E-2</v>
      </c>
      <c r="D122" s="98">
        <v>2.0028309516075985E-2</v>
      </c>
      <c r="E122" s="98">
        <v>5.9250740262089596E-2</v>
      </c>
      <c r="F122" s="98">
        <v>2.2607829403599681E-2</v>
      </c>
      <c r="G122" s="98">
        <v>2.4935971223171663E-2</v>
      </c>
      <c r="H122" s="98">
        <v>3.467235824390897E-2</v>
      </c>
      <c r="I122" s="98">
        <v>3.7228741227282466E-2</v>
      </c>
      <c r="J122" s="98">
        <v>4.8352360954447497E-2</v>
      </c>
      <c r="K122" s="98">
        <v>4.8526473535418176E-2</v>
      </c>
      <c r="L122" s="98">
        <v>3.5415960719163676E-2</v>
      </c>
      <c r="M122" s="98">
        <v>3.9047505678259632E-2</v>
      </c>
      <c r="N122" s="98">
        <v>6.2278468179497087E-2</v>
      </c>
      <c r="O122" s="98">
        <v>3.2379396580944131E-2</v>
      </c>
      <c r="P122" s="98">
        <v>2.032567350434783E-2</v>
      </c>
      <c r="Q122" s="98">
        <v>3.552127212932122E-2</v>
      </c>
      <c r="R122" s="98">
        <v>2.351309159368466E-2</v>
      </c>
      <c r="S122" s="98">
        <v>3.5469900340639446E-2</v>
      </c>
      <c r="T122" s="98">
        <v>2.952652270547633E-2</v>
      </c>
      <c r="U122" s="98">
        <v>3.8612167366310825E-2</v>
      </c>
      <c r="V122" s="98">
        <v>3.0331939265644987E-2</v>
      </c>
      <c r="W122" s="98">
        <v>2.8682788677378255E-2</v>
      </c>
      <c r="X122" s="98">
        <v>3.9854624142591173E-2</v>
      </c>
      <c r="Y122" s="98">
        <v>3.3314981634602683E-2</v>
      </c>
      <c r="DA122" s="63" t="s">
        <v>1842</v>
      </c>
    </row>
    <row r="123" spans="1:105" ht="12" customHeight="1" x14ac:dyDescent="0.25">
      <c r="A123" s="121" t="s">
        <v>55</v>
      </c>
      <c r="B123" s="122">
        <v>0.3760569161090937</v>
      </c>
      <c r="C123" s="122">
        <v>0.3651829265396927</v>
      </c>
      <c r="D123" s="122">
        <v>0.36351982397310489</v>
      </c>
      <c r="E123" s="122">
        <v>0.31395012147542295</v>
      </c>
      <c r="F123" s="122">
        <v>0.31345860832764388</v>
      </c>
      <c r="G123" s="122">
        <v>0.28181152177363666</v>
      </c>
      <c r="H123" s="122">
        <v>0.28959483530067165</v>
      </c>
      <c r="I123" s="122">
        <v>0.27831152761214106</v>
      </c>
      <c r="J123" s="122">
        <v>0.25663179738615438</v>
      </c>
      <c r="K123" s="122">
        <v>0.24695770766510394</v>
      </c>
      <c r="L123" s="122">
        <v>0.16043986812387132</v>
      </c>
      <c r="M123" s="122">
        <v>0.18179612675930437</v>
      </c>
      <c r="N123" s="122">
        <v>0.17905785038459082</v>
      </c>
      <c r="O123" s="122">
        <v>0.16020818590755589</v>
      </c>
      <c r="P123" s="122">
        <v>7.5153239801067889E-2</v>
      </c>
      <c r="Q123" s="122">
        <v>9.8370222822852738E-2</v>
      </c>
      <c r="R123" s="122">
        <v>0.10050990660485526</v>
      </c>
      <c r="S123" s="122">
        <v>0.10188232305924089</v>
      </c>
      <c r="T123" s="122">
        <v>0.10908398162252744</v>
      </c>
      <c r="U123" s="122">
        <v>0.10569068293847</v>
      </c>
      <c r="V123" s="122">
        <v>9.8586649308557969E-2</v>
      </c>
      <c r="W123" s="122">
        <v>8.4828553969701737E-2</v>
      </c>
      <c r="X123" s="122">
        <v>6.3597717736216933E-2</v>
      </c>
      <c r="Y123" s="122">
        <v>6.5282674366681948E-2</v>
      </c>
      <c r="DA123" s="130" t="s">
        <v>1843</v>
      </c>
    </row>
    <row r="124" spans="1:105" ht="12" customHeight="1" x14ac:dyDescent="0.25">
      <c r="A124" s="97" t="s">
        <v>130</v>
      </c>
      <c r="B124" s="98">
        <v>0.20257742097228251</v>
      </c>
      <c r="C124" s="98">
        <v>0.20140023063010978</v>
      </c>
      <c r="D124" s="98">
        <v>0.21097756060328582</v>
      </c>
      <c r="E124" s="98">
        <v>0.1913593285528474</v>
      </c>
      <c r="F124" s="98">
        <v>0.19648108752951027</v>
      </c>
      <c r="G124" s="98">
        <v>0.18085967850206353</v>
      </c>
      <c r="H124" s="98">
        <v>0.19373479613754668</v>
      </c>
      <c r="I124" s="98">
        <v>0.19659111434796586</v>
      </c>
      <c r="J124" s="98">
        <v>0.19003525717483216</v>
      </c>
      <c r="K124" s="98">
        <v>0.18805290763521329</v>
      </c>
      <c r="L124" s="98">
        <v>0.10389124189478198</v>
      </c>
      <c r="M124" s="98">
        <v>0.12071409535522129</v>
      </c>
      <c r="N124" s="98">
        <v>0.12605858510796916</v>
      </c>
      <c r="O124" s="98">
        <v>0.11721306817903002</v>
      </c>
      <c r="P124" s="98">
        <v>4.6449220295364101E-2</v>
      </c>
      <c r="Q124" s="98">
        <v>7.6114393895038185E-2</v>
      </c>
      <c r="R124" s="98">
        <v>7.8663470631213192E-2</v>
      </c>
      <c r="S124" s="98">
        <v>7.8728297958355703E-2</v>
      </c>
      <c r="T124" s="98">
        <v>8.9256077151220567E-2</v>
      </c>
      <c r="U124" s="98">
        <v>8.854545122499706E-2</v>
      </c>
      <c r="V124" s="98">
        <v>8.2543079630937544E-2</v>
      </c>
      <c r="W124" s="98">
        <v>7.634773186356579E-2</v>
      </c>
      <c r="X124" s="98">
        <v>6.2355442302201636E-2</v>
      </c>
      <c r="Y124" s="98">
        <v>6.3892965585017725E-2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9.9086429149584053E-5</v>
      </c>
      <c r="G125" s="98">
        <v>9.2044516192698247E-5</v>
      </c>
      <c r="H125" s="98">
        <v>9.7262290785331474E-5</v>
      </c>
      <c r="I125" s="98">
        <v>1.1398550376589418E-4</v>
      </c>
      <c r="J125" s="98">
        <v>1.3723800005055518E-4</v>
      </c>
      <c r="K125" s="98">
        <v>1.8826544217244345E-4</v>
      </c>
      <c r="L125" s="98">
        <v>1.5736976327987439E-4</v>
      </c>
      <c r="M125" s="98">
        <v>1.7585222089451901E-4</v>
      </c>
      <c r="N125" s="98">
        <v>2.4074530611060878E-4</v>
      </c>
      <c r="O125" s="98">
        <v>2.6640125009043945E-4</v>
      </c>
      <c r="P125" s="98">
        <v>1.1309775777166428E-4</v>
      </c>
      <c r="Q125" s="98">
        <v>2.0806635999415089E-4</v>
      </c>
      <c r="R125" s="98">
        <v>2.3176098715388074E-4</v>
      </c>
      <c r="S125" s="98">
        <v>2.405682569143708E-4</v>
      </c>
      <c r="T125" s="98">
        <v>3.0446893840062848E-4</v>
      </c>
      <c r="U125" s="98">
        <v>3.002143158826598E-4</v>
      </c>
      <c r="V125" s="98">
        <v>3.0659005463754484E-4</v>
      </c>
      <c r="W125" s="98">
        <v>4.9389360951292518E-4</v>
      </c>
      <c r="X125" s="98">
        <v>8.9518581860268483E-4</v>
      </c>
      <c r="Y125" s="98">
        <v>1.0077560193343246E-3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1.9239336860685495E-5</v>
      </c>
      <c r="G126" s="101">
        <v>1.4915176244564623E-5</v>
      </c>
      <c r="H126" s="101">
        <v>1.535055045846207E-5</v>
      </c>
      <c r="I126" s="101">
        <v>9.6416498742464383E-7</v>
      </c>
      <c r="J126" s="101">
        <v>9.4885948534117558E-7</v>
      </c>
      <c r="K126" s="101">
        <v>1.0376659004419574E-6</v>
      </c>
      <c r="L126" s="101">
        <v>7.3442543848141325E-7</v>
      </c>
      <c r="M126" s="101">
        <v>9.6484902814368372E-7</v>
      </c>
      <c r="N126" s="101">
        <v>1.1288053806247843E-6</v>
      </c>
      <c r="O126" s="101">
        <v>2.313499620727447E-6</v>
      </c>
      <c r="P126" s="101">
        <v>1.1863695965975583E-5</v>
      </c>
      <c r="Q126" s="101">
        <v>1.8441408336642691E-6</v>
      </c>
      <c r="R126" s="101">
        <v>1.8881308830357368E-6</v>
      </c>
      <c r="S126" s="101">
        <v>1.8799931014325993E-6</v>
      </c>
      <c r="T126" s="101">
        <v>1.4414839869579311E-5</v>
      </c>
      <c r="U126" s="101">
        <v>3.0121176272041413E-6</v>
      </c>
      <c r="V126" s="101">
        <v>2.7978887892217314E-6</v>
      </c>
      <c r="W126" s="101">
        <v>1.0370311800952014E-4</v>
      </c>
      <c r="X126" s="101">
        <v>2.1545184659026539E-5</v>
      </c>
      <c r="Y126" s="101">
        <v>1.953104656947756E-4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7.9847092288898552E-5</v>
      </c>
      <c r="G127" s="104">
        <v>7.7129339948133621E-5</v>
      </c>
      <c r="H127" s="104">
        <v>8.1911740326869398E-5</v>
      </c>
      <c r="I127" s="104">
        <v>1.1302133877846954E-4</v>
      </c>
      <c r="J127" s="104">
        <v>1.3628914056521401E-4</v>
      </c>
      <c r="K127" s="104">
        <v>1.872277762720015E-4</v>
      </c>
      <c r="L127" s="104">
        <v>1.5663533784139298E-4</v>
      </c>
      <c r="M127" s="104">
        <v>1.7488737186637532E-4</v>
      </c>
      <c r="N127" s="104">
        <v>2.3961650072998401E-4</v>
      </c>
      <c r="O127" s="104">
        <v>2.6408775046971202E-4</v>
      </c>
      <c r="P127" s="104">
        <v>1.012340618056887E-4</v>
      </c>
      <c r="Q127" s="104">
        <v>2.0622221916048663E-4</v>
      </c>
      <c r="R127" s="104">
        <v>2.29872856270845E-4</v>
      </c>
      <c r="S127" s="104">
        <v>2.3868826381293821E-4</v>
      </c>
      <c r="T127" s="104">
        <v>2.9005409853104919E-4</v>
      </c>
      <c r="U127" s="104">
        <v>2.9720219825545566E-4</v>
      </c>
      <c r="V127" s="104">
        <v>3.0379216584832313E-4</v>
      </c>
      <c r="W127" s="104">
        <v>3.9019049150340498E-4</v>
      </c>
      <c r="X127" s="104">
        <v>8.7364063394365827E-4</v>
      </c>
      <c r="Y127" s="104">
        <v>8.1244555363954899E-4</v>
      </c>
      <c r="DA127" s="132" t="s">
        <v>1847</v>
      </c>
    </row>
    <row r="128" spans="1:105" ht="12" customHeight="1" x14ac:dyDescent="0.25">
      <c r="A128" s="106" t="s">
        <v>122</v>
      </c>
      <c r="B128" s="101">
        <v>0.17039815419299575</v>
      </c>
      <c r="C128" s="101">
        <v>0.16066587334818028</v>
      </c>
      <c r="D128" s="101">
        <v>0.14937308428774604</v>
      </c>
      <c r="E128" s="101">
        <v>0.11999475791377011</v>
      </c>
      <c r="F128" s="101">
        <v>0.11403558940142669</v>
      </c>
      <c r="G128" s="101">
        <v>9.7125387205921981E-2</v>
      </c>
      <c r="H128" s="101">
        <v>9.0985993523267153E-2</v>
      </c>
      <c r="I128" s="101">
        <v>7.6540877170262145E-2</v>
      </c>
      <c r="J128" s="101">
        <v>6.1860710258221221E-2</v>
      </c>
      <c r="K128" s="101">
        <v>5.4352161155752574E-2</v>
      </c>
      <c r="L128" s="101">
        <v>5.074541840664535E-2</v>
      </c>
      <c r="M128" s="101">
        <v>5.4067359896657924E-2</v>
      </c>
      <c r="N128" s="101">
        <v>4.5177344112312764E-2</v>
      </c>
      <c r="O128" s="101">
        <v>3.5495703738961458E-2</v>
      </c>
      <c r="P128" s="101">
        <v>2.2569635297053942E-2</v>
      </c>
      <c r="Q128" s="101">
        <v>1.7580366585073642E-2</v>
      </c>
      <c r="R128" s="101">
        <v>1.7286183916458354E-2</v>
      </c>
      <c r="S128" s="101">
        <v>1.7274960359744063E-2</v>
      </c>
      <c r="T128" s="101">
        <v>1.4764651212848012E-2</v>
      </c>
      <c r="U128" s="101">
        <v>1.1649903112872418E-2</v>
      </c>
      <c r="V128" s="101">
        <v>1.0216133015067694E-2</v>
      </c>
      <c r="W128" s="101">
        <v>5.1998077871019824E-3</v>
      </c>
      <c r="X128" s="101">
        <v>1.1069862422831421E-4</v>
      </c>
      <c r="Y128" s="101">
        <v>1.2630035450842281E-4</v>
      </c>
      <c r="DA128" s="131" t="s">
        <v>1848</v>
      </c>
    </row>
    <row r="129" spans="1:105" ht="12" customHeight="1" x14ac:dyDescent="0.25">
      <c r="A129" s="107" t="s">
        <v>121</v>
      </c>
      <c r="B129" s="104">
        <v>3.0813409438154747E-3</v>
      </c>
      <c r="C129" s="104">
        <v>3.1168225614026028E-3</v>
      </c>
      <c r="D129" s="104">
        <v>3.1691790820730483E-3</v>
      </c>
      <c r="E129" s="104">
        <v>2.5960350088054737E-3</v>
      </c>
      <c r="F129" s="104">
        <v>2.8428449675573239E-3</v>
      </c>
      <c r="G129" s="104">
        <v>3.7344115494584839E-3</v>
      </c>
      <c r="H129" s="104">
        <v>4.7767833490725206E-3</v>
      </c>
      <c r="I129" s="104">
        <v>5.0655505901471155E-3</v>
      </c>
      <c r="J129" s="104">
        <v>4.5985919530504536E-3</v>
      </c>
      <c r="K129" s="104">
        <v>4.3643734319656659E-3</v>
      </c>
      <c r="L129" s="104">
        <v>5.645838059164094E-3</v>
      </c>
      <c r="M129" s="104">
        <v>6.8388192865306485E-3</v>
      </c>
      <c r="N129" s="104">
        <v>7.5811758581982866E-3</v>
      </c>
      <c r="O129" s="104">
        <v>7.2330127394739808E-3</v>
      </c>
      <c r="P129" s="104">
        <v>6.0212864508781792E-3</v>
      </c>
      <c r="Q129" s="104">
        <v>4.4673959827467528E-3</v>
      </c>
      <c r="R129" s="104">
        <v>4.3284910700298346E-3</v>
      </c>
      <c r="S129" s="104">
        <v>5.6384964842267496E-3</v>
      </c>
      <c r="T129" s="104">
        <v>4.7587843200582493E-3</v>
      </c>
      <c r="U129" s="104">
        <v>5.1951142847178559E-3</v>
      </c>
      <c r="V129" s="104">
        <v>5.5208466079151846E-3</v>
      </c>
      <c r="W129" s="104">
        <v>2.7871207095210488E-3</v>
      </c>
      <c r="X129" s="104">
        <v>2.3639099118431012E-4</v>
      </c>
      <c r="Y129" s="104">
        <v>2.5565240782147867E-4</v>
      </c>
      <c r="DA129" s="132" t="s">
        <v>1849</v>
      </c>
    </row>
    <row r="130" spans="1:105" ht="12" customHeight="1" x14ac:dyDescent="0.25">
      <c r="A130" s="108" t="s">
        <v>53</v>
      </c>
      <c r="B130" s="98">
        <v>5.6601375336531672E-4</v>
      </c>
      <c r="C130" s="98">
        <v>4.9716915779328668E-4</v>
      </c>
      <c r="D130" s="98">
        <v>5.9141907808473587E-4</v>
      </c>
      <c r="E130" s="98">
        <v>4.04764813696426E-4</v>
      </c>
      <c r="F130" s="98">
        <v>5.5036491286240613E-4</v>
      </c>
      <c r="G130" s="98">
        <v>6.0374470478221005E-4</v>
      </c>
      <c r="H130" s="98">
        <v>7.5330494134288569E-4</v>
      </c>
      <c r="I130" s="98">
        <v>7.4061691193751762E-4</v>
      </c>
      <c r="J130" s="98">
        <v>8.5186867335756294E-4</v>
      </c>
      <c r="K130" s="98">
        <v>6.4006904053412798E-4</v>
      </c>
      <c r="L130" s="98">
        <v>7.8720138480254612E-4</v>
      </c>
      <c r="M130" s="98">
        <v>1.1907103114587316E-3</v>
      </c>
      <c r="N130" s="98">
        <v>9.5339923542836589E-4</v>
      </c>
      <c r="O130" s="98">
        <v>8.5753688589529419E-4</v>
      </c>
      <c r="P130" s="98">
        <v>1.2188039450141473E-3</v>
      </c>
      <c r="Q130" s="98">
        <v>5.8343012276960895E-4</v>
      </c>
      <c r="R130" s="98">
        <v>5.3864874206647443E-4</v>
      </c>
      <c r="S130" s="98">
        <v>7.7022819549241249E-4</v>
      </c>
      <c r="T130" s="98">
        <v>5.9102266477653327E-4</v>
      </c>
      <c r="U130" s="98">
        <v>7.710552727635177E-4</v>
      </c>
      <c r="V130" s="98">
        <v>9.1398314117908778E-4</v>
      </c>
      <c r="W130" s="98">
        <v>5.5617947851123114E-4</v>
      </c>
      <c r="X130" s="98">
        <v>2.1990353625615924E-6</v>
      </c>
      <c r="Y130" s="98">
        <v>4.4473817251123782E-5</v>
      </c>
      <c r="DA130" s="63" t="s">
        <v>1850</v>
      </c>
    </row>
    <row r="131" spans="1:105" ht="12" customHeight="1" x14ac:dyDescent="0.25">
      <c r="A131" s="108" t="s">
        <v>52</v>
      </c>
      <c r="B131" s="98">
        <v>2.5153271904501577E-3</v>
      </c>
      <c r="C131" s="98">
        <v>2.6196534036093161E-3</v>
      </c>
      <c r="D131" s="98">
        <v>2.5777600039883124E-3</v>
      </c>
      <c r="E131" s="98">
        <v>2.1912701951090478E-3</v>
      </c>
      <c r="F131" s="98">
        <v>2.2924800546949178E-3</v>
      </c>
      <c r="G131" s="98">
        <v>3.1306668446762736E-3</v>
      </c>
      <c r="H131" s="98">
        <v>4.0234784077296352E-3</v>
      </c>
      <c r="I131" s="98">
        <v>4.3249336782095974E-3</v>
      </c>
      <c r="J131" s="98">
        <v>3.7467232796928908E-3</v>
      </c>
      <c r="K131" s="98">
        <v>3.7243043914315377E-3</v>
      </c>
      <c r="L131" s="98">
        <v>4.8586366743615479E-3</v>
      </c>
      <c r="M131" s="98">
        <v>5.6481089750719171E-3</v>
      </c>
      <c r="N131" s="98">
        <v>6.6277766227699209E-3</v>
      </c>
      <c r="O131" s="98">
        <v>6.3754758535786863E-3</v>
      </c>
      <c r="P131" s="98">
        <v>4.8024825058640315E-3</v>
      </c>
      <c r="Q131" s="98">
        <v>3.8839658599771434E-3</v>
      </c>
      <c r="R131" s="98">
        <v>3.7898423279633603E-3</v>
      </c>
      <c r="S131" s="98">
        <v>4.868268288734337E-3</v>
      </c>
      <c r="T131" s="98">
        <v>4.1677616552817159E-3</v>
      </c>
      <c r="U131" s="98">
        <v>4.4240590119543378E-3</v>
      </c>
      <c r="V131" s="98">
        <v>4.6068634667360969E-3</v>
      </c>
      <c r="W131" s="98">
        <v>2.2309412310098178E-3</v>
      </c>
      <c r="X131" s="98">
        <v>2.3419195582174851E-4</v>
      </c>
      <c r="Y131" s="98">
        <v>2.111785905703549E-4</v>
      </c>
      <c r="DA131" s="63" t="s">
        <v>1851</v>
      </c>
    </row>
    <row r="132" spans="1:105" ht="12" customHeight="1" x14ac:dyDescent="0.25">
      <c r="A132" s="121" t="s">
        <v>54</v>
      </c>
      <c r="B132" s="122">
        <v>0.19516213357731824</v>
      </c>
      <c r="C132" s="122">
        <v>0.19592269977669222</v>
      </c>
      <c r="D132" s="122">
        <v>0.18952463297870359</v>
      </c>
      <c r="E132" s="122">
        <v>0.16582456400118287</v>
      </c>
      <c r="F132" s="122">
        <v>0.18264661978433866</v>
      </c>
      <c r="G132" s="122">
        <v>0.14962308898773502</v>
      </c>
      <c r="H132" s="122">
        <v>0.15422706636643344</v>
      </c>
      <c r="I132" s="122">
        <v>0.1384961557039093</v>
      </c>
      <c r="J132" s="122">
        <v>0.11904374034100544</v>
      </c>
      <c r="K132" s="122">
        <v>0.10593221359319999</v>
      </c>
      <c r="L132" s="122">
        <v>8.1388647360054425E-2</v>
      </c>
      <c r="M132" s="122">
        <v>7.5333902736665001E-2</v>
      </c>
      <c r="N132" s="122">
        <v>5.8666997039153998E-2</v>
      </c>
      <c r="O132" s="122">
        <v>5.647065842139281E-2</v>
      </c>
      <c r="P132" s="122">
        <v>3.8901139894851035E-2</v>
      </c>
      <c r="Q132" s="122">
        <v>3.855905116009984E-2</v>
      </c>
      <c r="R132" s="122">
        <v>3.9008762952133763E-2</v>
      </c>
      <c r="S132" s="122">
        <v>4.5637351684883622E-2</v>
      </c>
      <c r="T132" s="122">
        <v>4.6066610116637728E-2</v>
      </c>
      <c r="U132" s="122">
        <v>4.5639814687319501E-2</v>
      </c>
      <c r="V132" s="122">
        <v>4.6833542012595958E-2</v>
      </c>
      <c r="W132" s="122">
        <v>4.2663340298930243E-2</v>
      </c>
      <c r="X132" s="122">
        <v>3.3130781036961356E-2</v>
      </c>
      <c r="Y132" s="122">
        <v>3.5187241698896553E-2</v>
      </c>
      <c r="DA132" s="130" t="s">
        <v>1852</v>
      </c>
    </row>
    <row r="133" spans="1:105" ht="12" customHeight="1" x14ac:dyDescent="0.25">
      <c r="A133" s="97" t="s">
        <v>50</v>
      </c>
      <c r="B133" s="98">
        <v>7.9029037950170564E-2</v>
      </c>
      <c r="C133" s="98">
        <v>7.3773831524887326E-2</v>
      </c>
      <c r="D133" s="98">
        <v>7.0671477103657468E-2</v>
      </c>
      <c r="E133" s="98">
        <v>6.5109581549081891E-2</v>
      </c>
      <c r="F133" s="98">
        <v>6.6905783815485134E-2</v>
      </c>
      <c r="G133" s="98">
        <v>5.7298762486027451E-2</v>
      </c>
      <c r="H133" s="98">
        <v>5.102164038812175E-2</v>
      </c>
      <c r="I133" s="98">
        <v>4.3922779394532999E-2</v>
      </c>
      <c r="J133" s="98">
        <v>4.1967514914340531E-2</v>
      </c>
      <c r="K133" s="98">
        <v>3.6284754122715555E-2</v>
      </c>
      <c r="L133" s="98">
        <v>2.841770257242798E-2</v>
      </c>
      <c r="M133" s="98">
        <v>2.6583187771038484E-2</v>
      </c>
      <c r="N133" s="98">
        <v>2.1471735037049283E-2</v>
      </c>
      <c r="O133" s="98">
        <v>1.9660301357719685E-2</v>
      </c>
      <c r="P133" s="98">
        <v>1.5785359174620938E-2</v>
      </c>
      <c r="Q133" s="98">
        <v>1.4300980091071875E-2</v>
      </c>
      <c r="R133" s="98">
        <v>1.4214144717212669E-2</v>
      </c>
      <c r="S133" s="98">
        <v>1.4957914481233835E-2</v>
      </c>
      <c r="T133" s="98">
        <v>1.5139878930952555E-2</v>
      </c>
      <c r="U133" s="98">
        <v>1.4269395067099117E-2</v>
      </c>
      <c r="V133" s="98">
        <v>1.4267103480005304E-2</v>
      </c>
      <c r="W133" s="98">
        <v>1.3358132088911333E-2</v>
      </c>
      <c r="X133" s="98">
        <v>1.2634163339234705E-2</v>
      </c>
      <c r="Y133" s="98">
        <v>1.264526712889774E-2</v>
      </c>
      <c r="DA133" s="63" t="s">
        <v>1853</v>
      </c>
    </row>
    <row r="134" spans="1:105" ht="12" customHeight="1" x14ac:dyDescent="0.25">
      <c r="A134" s="109" t="s">
        <v>120</v>
      </c>
      <c r="B134" s="33">
        <v>0.11613309562714767</v>
      </c>
      <c r="C134" s="33">
        <v>0.12214886825180489</v>
      </c>
      <c r="D134" s="33">
        <v>0.11885315587504613</v>
      </c>
      <c r="E134" s="33">
        <v>0.10071498245210098</v>
      </c>
      <c r="F134" s="33">
        <v>0.11574083596885353</v>
      </c>
      <c r="G134" s="33">
        <v>9.2324326501707576E-2</v>
      </c>
      <c r="H134" s="33">
        <v>0.10320542597831169</v>
      </c>
      <c r="I134" s="33">
        <v>9.4573376309376303E-2</v>
      </c>
      <c r="J134" s="33">
        <v>7.707622542666491E-2</v>
      </c>
      <c r="K134" s="33">
        <v>6.9647459470484424E-2</v>
      </c>
      <c r="L134" s="33">
        <v>5.2970944787626449E-2</v>
      </c>
      <c r="M134" s="33">
        <v>4.8750714965626517E-2</v>
      </c>
      <c r="N134" s="33">
        <v>3.7195262002104712E-2</v>
      </c>
      <c r="O134" s="33">
        <v>3.6810357063673124E-2</v>
      </c>
      <c r="P134" s="33">
        <v>2.3115780720230097E-2</v>
      </c>
      <c r="Q134" s="33">
        <v>2.4258071069027966E-2</v>
      </c>
      <c r="R134" s="33">
        <v>2.4794618234921094E-2</v>
      </c>
      <c r="S134" s="33">
        <v>3.0679437203649788E-2</v>
      </c>
      <c r="T134" s="33">
        <v>3.0926731185685175E-2</v>
      </c>
      <c r="U134" s="33">
        <v>3.1370419620220386E-2</v>
      </c>
      <c r="V134" s="33">
        <v>3.2566438532590655E-2</v>
      </c>
      <c r="W134" s="33">
        <v>2.9305208210018911E-2</v>
      </c>
      <c r="X134" s="33">
        <v>2.0496617697726649E-2</v>
      </c>
      <c r="Y134" s="33">
        <v>2.2541974569998811E-2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0.71029394475489893</v>
      </c>
      <c r="C136" s="119">
        <f t="shared" si="26"/>
        <v>0.715326361821222</v>
      </c>
      <c r="D136" s="119">
        <f t="shared" si="26"/>
        <v>0.71758806748646176</v>
      </c>
      <c r="E136" s="119">
        <f t="shared" si="26"/>
        <v>0.72968932118141705</v>
      </c>
      <c r="F136" s="119">
        <f t="shared" si="26"/>
        <v>0.72495060338535489</v>
      </c>
      <c r="G136" s="119">
        <f t="shared" si="26"/>
        <v>0.73056600963624851</v>
      </c>
      <c r="H136" s="119">
        <f t="shared" si="26"/>
        <v>0.74067473700728481</v>
      </c>
      <c r="I136" s="119">
        <f t="shared" si="26"/>
        <v>0.74889871390665574</v>
      </c>
      <c r="J136" s="119">
        <f t="shared" si="26"/>
        <v>0.75761558062883749</v>
      </c>
      <c r="K136" s="119">
        <f t="shared" si="26"/>
        <v>0.76303831807815481</v>
      </c>
      <c r="L136" s="119">
        <f t="shared" si="26"/>
        <v>0.76893809348310715</v>
      </c>
      <c r="M136" s="119">
        <f t="shared" si="26"/>
        <v>0.77781957588503381</v>
      </c>
      <c r="N136" s="119">
        <f t="shared" si="26"/>
        <v>0.80095336169550824</v>
      </c>
      <c r="O136" s="119">
        <f t="shared" si="26"/>
        <v>0.80334096315499703</v>
      </c>
      <c r="P136" s="119">
        <f t="shared" si="26"/>
        <v>0.81040951129818406</v>
      </c>
      <c r="Q136" s="119">
        <f t="shared" si="26"/>
        <v>0.81847639670021699</v>
      </c>
      <c r="R136" s="119">
        <f t="shared" ref="R136:V136" si="27">IF(R117=0,"",R117/R98)</f>
        <v>0.81212579697467557</v>
      </c>
      <c r="S136" s="119">
        <f t="shared" si="27"/>
        <v>0.82812357050512131</v>
      </c>
      <c r="T136" s="119">
        <f t="shared" si="27"/>
        <v>0.82827457445113883</v>
      </c>
      <c r="U136" s="119">
        <f t="shared" si="27"/>
        <v>0.84293581699380948</v>
      </c>
      <c r="V136" s="119">
        <f t="shared" si="27"/>
        <v>0.84626168026438198</v>
      </c>
      <c r="W136" s="119">
        <f t="shared" ref="W136:Y136" si="28">IF(W117=0,"",W117/W98)</f>
        <v>0.85341061773665783</v>
      </c>
      <c r="X136" s="119">
        <f t="shared" si="28"/>
        <v>0.87219582806013285</v>
      </c>
      <c r="Y136" s="119">
        <f t="shared" si="28"/>
        <v>0.87298742721886236</v>
      </c>
      <c r="DA136" s="129" t="s">
        <v>2005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0.71617790013281135</v>
      </c>
      <c r="C137" s="124">
        <f t="shared" si="29"/>
        <v>0.71914231495704972</v>
      </c>
      <c r="D137" s="124">
        <f t="shared" si="29"/>
        <v>0.72126657155680007</v>
      </c>
      <c r="E137" s="124">
        <f t="shared" si="29"/>
        <v>0.72262305783624514</v>
      </c>
      <c r="F137" s="124">
        <f t="shared" si="29"/>
        <v>0.72587375807105381</v>
      </c>
      <c r="G137" s="124">
        <f t="shared" si="29"/>
        <v>0.72978710909548627</v>
      </c>
      <c r="H137" s="124">
        <f t="shared" si="29"/>
        <v>0.73646115288124059</v>
      </c>
      <c r="I137" s="124">
        <f t="shared" si="29"/>
        <v>0.74322834258553194</v>
      </c>
      <c r="J137" s="124">
        <f t="shared" si="29"/>
        <v>0.74835507682567681</v>
      </c>
      <c r="K137" s="124">
        <f t="shared" si="29"/>
        <v>0.75302877950838043</v>
      </c>
      <c r="L137" s="124">
        <f t="shared" si="29"/>
        <v>0.75802467172843024</v>
      </c>
      <c r="M137" s="124">
        <f t="shared" si="29"/>
        <v>0.7657935534130853</v>
      </c>
      <c r="N137" s="124">
        <f t="shared" si="29"/>
        <v>0.77939512229452035</v>
      </c>
      <c r="O137" s="124">
        <f t="shared" si="29"/>
        <v>0.79385112900509847</v>
      </c>
      <c r="P137" s="124">
        <f t="shared" si="29"/>
        <v>0.79495562438724199</v>
      </c>
      <c r="Q137" s="124">
        <f t="shared" si="29"/>
        <v>0.79517251863148752</v>
      </c>
      <c r="R137" s="124">
        <f t="shared" ref="R137:V137" si="30">IF(R118=0,"",R118/R99)</f>
        <v>0.79872804886206905</v>
      </c>
      <c r="S137" s="124">
        <f t="shared" si="30"/>
        <v>0.80556255657483078</v>
      </c>
      <c r="T137" s="124">
        <f t="shared" si="30"/>
        <v>0.8118767932037193</v>
      </c>
      <c r="U137" s="124">
        <f t="shared" si="30"/>
        <v>0.81817151888996487</v>
      </c>
      <c r="V137" s="124">
        <f t="shared" si="30"/>
        <v>0.82598827115997631</v>
      </c>
      <c r="W137" s="124">
        <f t="shared" ref="W137:Y137" si="31">IF(W118=0,"",W118/W99)</f>
        <v>0.83307396876769657</v>
      </c>
      <c r="X137" s="124">
        <f t="shared" si="31"/>
        <v>0.84001470626745167</v>
      </c>
      <c r="Y137" s="124">
        <f t="shared" si="31"/>
        <v>0.84616160975236232</v>
      </c>
      <c r="DA137" s="130" t="s">
        <v>2006</v>
      </c>
    </row>
    <row r="138" spans="1:105" ht="12" customHeight="1" x14ac:dyDescent="0.25">
      <c r="A138" s="97" t="s">
        <v>197</v>
      </c>
      <c r="B138" s="111">
        <f t="shared" ref="B138:Q138" si="32">IF(B119=0,"",B119/B100)</f>
        <v>0.71513032661857001</v>
      </c>
      <c r="C138" s="111">
        <f t="shared" si="32"/>
        <v>0.7181294759046718</v>
      </c>
      <c r="D138" s="111">
        <f t="shared" si="32"/>
        <v>0.72027074620275389</v>
      </c>
      <c r="E138" s="111">
        <f t="shared" si="32"/>
        <v>0.72172785013592122</v>
      </c>
      <c r="F138" s="111">
        <f t="shared" si="32"/>
        <v>0.72493248155675172</v>
      </c>
      <c r="G138" s="111">
        <f t="shared" si="32"/>
        <v>0.72886731238327374</v>
      </c>
      <c r="H138" s="111">
        <f t="shared" si="32"/>
        <v>0.73558358478624253</v>
      </c>
      <c r="I138" s="111">
        <f t="shared" si="32"/>
        <v>0.74239467466094522</v>
      </c>
      <c r="J138" s="111">
        <f t="shared" si="32"/>
        <v>0.74756983491093132</v>
      </c>
      <c r="K138" s="111">
        <f t="shared" si="32"/>
        <v>0.75226626221362425</v>
      </c>
      <c r="L138" s="111">
        <f t="shared" si="32"/>
        <v>0.75724955936211202</v>
      </c>
      <c r="M138" s="111">
        <f t="shared" si="32"/>
        <v>0.76503424798258235</v>
      </c>
      <c r="N138" s="111">
        <f t="shared" si="32"/>
        <v>0.77871778286198656</v>
      </c>
      <c r="O138" s="111">
        <f t="shared" si="32"/>
        <v>0.79316618592448362</v>
      </c>
      <c r="P138" s="111">
        <f t="shared" si="32"/>
        <v>0.79425549702156795</v>
      </c>
      <c r="Q138" s="111">
        <f t="shared" si="32"/>
        <v>0.79454300916280163</v>
      </c>
      <c r="R138" s="111">
        <f t="shared" ref="R138:V138" si="33">IF(R119=0,"",R119/R100)</f>
        <v>0.79810890519056721</v>
      </c>
      <c r="S138" s="111">
        <f t="shared" si="33"/>
        <v>0.8049640559048451</v>
      </c>
      <c r="T138" s="111">
        <f t="shared" si="33"/>
        <v>0.81129916225759791</v>
      </c>
      <c r="U138" s="111">
        <f t="shared" si="33"/>
        <v>0.81760539175135627</v>
      </c>
      <c r="V138" s="111">
        <f t="shared" si="33"/>
        <v>0.82544403007055245</v>
      </c>
      <c r="W138" s="111">
        <f t="shared" ref="W138:Y138" si="34">IF(W119=0,"",W119/W100)</f>
        <v>0.83240175088322399</v>
      </c>
      <c r="X138" s="111">
        <f t="shared" si="34"/>
        <v>0.83934127485784449</v>
      </c>
      <c r="Y138" s="111">
        <f t="shared" si="34"/>
        <v>0.84554091962351008</v>
      </c>
      <c r="DA138" s="63" t="s">
        <v>2007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2008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1.7961149824261564</v>
      </c>
      <c r="C140" s="124">
        <f t="shared" si="38"/>
        <v>1.8894340343894942</v>
      </c>
      <c r="D140" s="124">
        <f t="shared" si="38"/>
        <v>2.0173073882564885</v>
      </c>
      <c r="E140" s="124">
        <f t="shared" si="38"/>
        <v>2.126078535505723</v>
      </c>
      <c r="F140" s="124">
        <f t="shared" si="38"/>
        <v>2.2096764625775536</v>
      </c>
      <c r="G140" s="124">
        <f t="shared" si="38"/>
        <v>2.3608347995685004</v>
      </c>
      <c r="H140" s="124">
        <f t="shared" si="38"/>
        <v>2.5214586563612609</v>
      </c>
      <c r="I140" s="124">
        <f t="shared" si="38"/>
        <v>2.6541017645906479</v>
      </c>
      <c r="J140" s="124">
        <f t="shared" si="38"/>
        <v>2.7330344794995094</v>
      </c>
      <c r="K140" s="124">
        <f t="shared" si="38"/>
        <v>2.8136495768053198</v>
      </c>
      <c r="L140" s="124">
        <f t="shared" si="38"/>
        <v>2.8876080608628936</v>
      </c>
      <c r="M140" s="124">
        <f t="shared" si="38"/>
        <v>2.9631773199482225</v>
      </c>
      <c r="N140" s="124">
        <f t="shared" si="38"/>
        <v>3.0482771513371172</v>
      </c>
      <c r="O140" s="124">
        <f t="shared" si="38"/>
        <v>3.2042292278396931</v>
      </c>
      <c r="P140" s="124">
        <f t="shared" si="38"/>
        <v>3.3199778755761788</v>
      </c>
      <c r="Q140" s="124">
        <f t="shared" si="38"/>
        <v>3.4572583308772096</v>
      </c>
      <c r="R140" s="124">
        <f t="shared" ref="R140:V140" si="39">IF(R121=0,"",R121/R102)</f>
        <v>3.6152960534091845</v>
      </c>
      <c r="S140" s="124">
        <f t="shared" si="39"/>
        <v>3.7480875697168639</v>
      </c>
      <c r="T140" s="124">
        <f t="shared" si="39"/>
        <v>3.8490671315675944</v>
      </c>
      <c r="U140" s="124">
        <f t="shared" si="39"/>
        <v>3.9136848314902015</v>
      </c>
      <c r="V140" s="124">
        <f t="shared" si="39"/>
        <v>3.9695574491638737</v>
      </c>
      <c r="W140" s="124">
        <f t="shared" ref="W140:Y140" si="40">IF(W121=0,"",W121/W102)</f>
        <v>4.0071430652041444</v>
      </c>
      <c r="X140" s="124">
        <f t="shared" si="40"/>
        <v>4.0247592395041112</v>
      </c>
      <c r="Y140" s="124">
        <f t="shared" si="40"/>
        <v>4.0442237903407579</v>
      </c>
      <c r="DA140" s="130" t="s">
        <v>2009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1.7961149824261564</v>
      </c>
      <c r="C141" s="111">
        <f t="shared" si="41"/>
        <v>1.8894340343894942</v>
      </c>
      <c r="D141" s="111">
        <f t="shared" si="41"/>
        <v>2.0173073882564885</v>
      </c>
      <c r="E141" s="111">
        <f t="shared" si="41"/>
        <v>2.126078535505723</v>
      </c>
      <c r="F141" s="111">
        <f t="shared" si="41"/>
        <v>2.2096764625775536</v>
      </c>
      <c r="G141" s="111">
        <f t="shared" si="41"/>
        <v>2.3608347995685004</v>
      </c>
      <c r="H141" s="111">
        <f t="shared" si="41"/>
        <v>2.5214586563612609</v>
      </c>
      <c r="I141" s="111">
        <f t="shared" si="41"/>
        <v>2.6541017645906479</v>
      </c>
      <c r="J141" s="111">
        <f t="shared" si="41"/>
        <v>2.7330344794995094</v>
      </c>
      <c r="K141" s="111">
        <f t="shared" si="41"/>
        <v>2.8136495768053198</v>
      </c>
      <c r="L141" s="111">
        <f t="shared" si="41"/>
        <v>2.8876080608628936</v>
      </c>
      <c r="M141" s="111">
        <f t="shared" si="41"/>
        <v>2.9631773199482225</v>
      </c>
      <c r="N141" s="111">
        <f t="shared" si="41"/>
        <v>3.0482771513371172</v>
      </c>
      <c r="O141" s="111">
        <f t="shared" si="41"/>
        <v>3.2042292278396931</v>
      </c>
      <c r="P141" s="111">
        <f t="shared" si="41"/>
        <v>3.3199778755761788</v>
      </c>
      <c r="Q141" s="111">
        <f t="shared" si="41"/>
        <v>3.4572583308772096</v>
      </c>
      <c r="R141" s="111">
        <f t="shared" ref="R141:V141" si="42">IF(R122=0,"",R122/R103)</f>
        <v>3.6152960534091845</v>
      </c>
      <c r="S141" s="111">
        <f t="shared" si="42"/>
        <v>3.7480875697168639</v>
      </c>
      <c r="T141" s="111">
        <f t="shared" si="42"/>
        <v>3.8490671315675944</v>
      </c>
      <c r="U141" s="111">
        <f t="shared" si="42"/>
        <v>3.9136848314902015</v>
      </c>
      <c r="V141" s="111">
        <f t="shared" si="42"/>
        <v>3.9695574491638737</v>
      </c>
      <c r="W141" s="111">
        <f t="shared" ref="W141:Y141" si="43">IF(W122=0,"",W122/W103)</f>
        <v>4.0071430652041444</v>
      </c>
      <c r="X141" s="111">
        <f t="shared" si="43"/>
        <v>4.0247592395041112</v>
      </c>
      <c r="Y141" s="111">
        <f t="shared" si="43"/>
        <v>4.0442237903407579</v>
      </c>
      <c r="DA141" s="63" t="s">
        <v>2010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0.67668806372837564</v>
      </c>
      <c r="C142" s="124">
        <f t="shared" si="44"/>
        <v>0.68082833217561056</v>
      </c>
      <c r="D142" s="124">
        <f t="shared" si="44"/>
        <v>0.68618043965709974</v>
      </c>
      <c r="E142" s="124">
        <f t="shared" si="44"/>
        <v>0.69149989376321863</v>
      </c>
      <c r="F142" s="124">
        <f t="shared" si="44"/>
        <v>0.69705085412347756</v>
      </c>
      <c r="G142" s="124">
        <f t="shared" si="44"/>
        <v>0.70405332675060484</v>
      </c>
      <c r="H142" s="124">
        <f t="shared" si="44"/>
        <v>0.71361150472452572</v>
      </c>
      <c r="I142" s="124">
        <f t="shared" si="44"/>
        <v>0.72326090759130335</v>
      </c>
      <c r="J142" s="124">
        <f t="shared" si="44"/>
        <v>0.7321858483391418</v>
      </c>
      <c r="K142" s="124">
        <f t="shared" si="44"/>
        <v>0.73898220853430752</v>
      </c>
      <c r="L142" s="124">
        <f t="shared" si="44"/>
        <v>0.73663545891247628</v>
      </c>
      <c r="M142" s="124">
        <f t="shared" si="44"/>
        <v>0.74396553786232578</v>
      </c>
      <c r="N142" s="124">
        <f t="shared" si="44"/>
        <v>0.76068780059231511</v>
      </c>
      <c r="O142" s="124">
        <f t="shared" si="44"/>
        <v>0.77461091408918614</v>
      </c>
      <c r="P142" s="124">
        <f t="shared" si="44"/>
        <v>0.76986466892628058</v>
      </c>
      <c r="Q142" s="124">
        <f t="shared" si="44"/>
        <v>0.78587741959771029</v>
      </c>
      <c r="R142" s="124">
        <f t="shared" ref="R142:V142" si="45">IF(R123=0,"",R123/R104)</f>
        <v>0.78834196404423695</v>
      </c>
      <c r="S142" s="124">
        <f t="shared" si="45"/>
        <v>0.79455831841776225</v>
      </c>
      <c r="T142" s="124">
        <f t="shared" si="45"/>
        <v>0.80263387452467372</v>
      </c>
      <c r="U142" s="124">
        <f t="shared" si="45"/>
        <v>0.81245944507956014</v>
      </c>
      <c r="V142" s="124">
        <f t="shared" si="45"/>
        <v>0.82047619292964613</v>
      </c>
      <c r="W142" s="124">
        <f t="shared" ref="W142:Y142" si="46">IF(W123=0,"",W123/W104)</f>
        <v>0.82701655590903633</v>
      </c>
      <c r="X142" s="124">
        <f t="shared" si="46"/>
        <v>0.83517987383810421</v>
      </c>
      <c r="Y142" s="124">
        <f t="shared" si="46"/>
        <v>0.83891188763442914</v>
      </c>
      <c r="DA142" s="130" t="s">
        <v>2011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0.71188354341427307</v>
      </c>
      <c r="C143" s="111">
        <f t="shared" si="47"/>
        <v>0.71557689738556018</v>
      </c>
      <c r="D143" s="111">
        <f t="shared" si="47"/>
        <v>0.72023670937139095</v>
      </c>
      <c r="E143" s="111">
        <f t="shared" si="47"/>
        <v>0.72432554439905794</v>
      </c>
      <c r="F143" s="111">
        <f t="shared" si="47"/>
        <v>0.72847192558691298</v>
      </c>
      <c r="G143" s="111">
        <f t="shared" si="47"/>
        <v>0.73311802483587574</v>
      </c>
      <c r="H143" s="111">
        <f t="shared" si="47"/>
        <v>0.73922862964998393</v>
      </c>
      <c r="I143" s="111">
        <f t="shared" si="47"/>
        <v>0.74655377124794764</v>
      </c>
      <c r="J143" s="111">
        <f t="shared" si="47"/>
        <v>0.75485332137986927</v>
      </c>
      <c r="K143" s="111">
        <f t="shared" si="47"/>
        <v>0.76092189857526293</v>
      </c>
      <c r="L143" s="111">
        <f t="shared" si="47"/>
        <v>0.76976679118562275</v>
      </c>
      <c r="M143" s="111">
        <f t="shared" si="47"/>
        <v>0.77646916778235342</v>
      </c>
      <c r="N143" s="111">
        <f t="shared" si="47"/>
        <v>0.78976737345994807</v>
      </c>
      <c r="O143" s="111">
        <f t="shared" si="47"/>
        <v>0.80142544503958191</v>
      </c>
      <c r="P143" s="111">
        <f t="shared" si="47"/>
        <v>0.80498473497047762</v>
      </c>
      <c r="Q143" s="111">
        <f t="shared" si="47"/>
        <v>0.80611940630345458</v>
      </c>
      <c r="R143" s="111">
        <f t="shared" ref="R143:V143" si="48">IF(R124=0,"",R124/R105)</f>
        <v>0.80819404198900147</v>
      </c>
      <c r="S143" s="111">
        <f t="shared" si="48"/>
        <v>0.81142835278398528</v>
      </c>
      <c r="T143" s="111">
        <f t="shared" si="48"/>
        <v>0.81479129507630776</v>
      </c>
      <c r="U143" s="111">
        <f t="shared" si="48"/>
        <v>0.81811632227980113</v>
      </c>
      <c r="V143" s="111">
        <f t="shared" si="48"/>
        <v>0.82248988236190346</v>
      </c>
      <c r="W143" s="111">
        <f t="shared" ref="W143:Y143" si="49">IF(W124=0,"",W124/W105)</f>
        <v>0.82753704916609672</v>
      </c>
      <c r="X143" s="111">
        <f t="shared" si="49"/>
        <v>0.83286840541219131</v>
      </c>
      <c r="Y143" s="111">
        <f t="shared" si="49"/>
        <v>0.83693635368424313</v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>
        <f t="shared" si="50"/>
        <v>0.94651581974121901</v>
      </c>
      <c r="G144" s="111">
        <f t="shared" si="50"/>
        <v>0.95496605921038769</v>
      </c>
      <c r="H144" s="111">
        <f t="shared" si="50"/>
        <v>0.95608648661184981</v>
      </c>
      <c r="I144" s="111">
        <f t="shared" si="50"/>
        <v>0.99754441190351406</v>
      </c>
      <c r="J144" s="111">
        <f t="shared" si="50"/>
        <v>0.99799194268872959</v>
      </c>
      <c r="K144" s="111">
        <f t="shared" si="50"/>
        <v>0.9983985535334583</v>
      </c>
      <c r="L144" s="111">
        <f t="shared" si="50"/>
        <v>0.99864369136006415</v>
      </c>
      <c r="M144" s="111">
        <f t="shared" si="50"/>
        <v>0.9984058097395988</v>
      </c>
      <c r="N144" s="111">
        <f t="shared" si="50"/>
        <v>0.99863733034477453</v>
      </c>
      <c r="O144" s="111">
        <f t="shared" si="50"/>
        <v>0.99803591380839651</v>
      </c>
      <c r="P144" s="111">
        <f t="shared" si="50"/>
        <v>0.97678095279152843</v>
      </c>
      <c r="Q144" s="111">
        <f t="shared" si="50"/>
        <v>0.9979955187200551</v>
      </c>
      <c r="R144" s="111">
        <f t="shared" ref="R144:V144" si="51">IF(R125=0,"",R125/R106)</f>
        <v>0.99815722667113072</v>
      </c>
      <c r="S144" s="111">
        <f t="shared" si="51"/>
        <v>0.99823220984061445</v>
      </c>
      <c r="T144" s="111">
        <f t="shared" si="51"/>
        <v>0.98982146641438262</v>
      </c>
      <c r="U144" s="111">
        <f t="shared" si="51"/>
        <v>0.99782551382645512</v>
      </c>
      <c r="V144" s="111">
        <f t="shared" si="51"/>
        <v>0.99802178303432065</v>
      </c>
      <c r="W144" s="111">
        <f t="shared" ref="W144:Y144" si="52">IF(W125=0,"",W125/W106)</f>
        <v>0.9593223688528727</v>
      </c>
      <c r="X144" s="111">
        <f t="shared" si="52"/>
        <v>0.99550125086646413</v>
      </c>
      <c r="Y144" s="111">
        <f t="shared" si="52"/>
        <v>0.96507628955983149</v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>
        <f t="shared" si="53"/>
        <v>0.77458185765576804</v>
      </c>
      <c r="G145" s="112">
        <f t="shared" si="53"/>
        <v>0.77458185765576804</v>
      </c>
      <c r="H145" s="112">
        <f t="shared" si="53"/>
        <v>0.77458185765576804</v>
      </c>
      <c r="I145" s="112">
        <f t="shared" si="53"/>
        <v>0.77458185765576792</v>
      </c>
      <c r="J145" s="112">
        <f t="shared" si="53"/>
        <v>0.77458185765576804</v>
      </c>
      <c r="K145" s="112">
        <f t="shared" si="53"/>
        <v>0.77458185765576804</v>
      </c>
      <c r="L145" s="112">
        <f t="shared" si="53"/>
        <v>0.77458185765576804</v>
      </c>
      <c r="M145" s="112">
        <f t="shared" si="53"/>
        <v>0.77458185765576815</v>
      </c>
      <c r="N145" s="112">
        <f t="shared" si="53"/>
        <v>0.77458185765576804</v>
      </c>
      <c r="O145" s="112">
        <f t="shared" si="53"/>
        <v>0.81525431456735653</v>
      </c>
      <c r="P145" s="112">
        <f t="shared" si="53"/>
        <v>0.81525431456735653</v>
      </c>
      <c r="Q145" s="112">
        <f t="shared" si="53"/>
        <v>0.81525431456735653</v>
      </c>
      <c r="R145" s="112">
        <f t="shared" ref="R145:V145" si="54">IF(R126=0,"",R126/R107)</f>
        <v>0.81525431456735653</v>
      </c>
      <c r="S145" s="112">
        <f t="shared" si="54"/>
        <v>0.81525431456735653</v>
      </c>
      <c r="T145" s="112">
        <f t="shared" si="54"/>
        <v>0.82155710099374646</v>
      </c>
      <c r="U145" s="112">
        <f t="shared" si="54"/>
        <v>0.82155710099374646</v>
      </c>
      <c r="V145" s="112">
        <f t="shared" si="54"/>
        <v>0.82155710099374657</v>
      </c>
      <c r="W145" s="112">
        <f t="shared" ref="W145:Y145" si="55">IF(W126=0,"",W126/W107)</f>
        <v>0.83198496287401769</v>
      </c>
      <c r="X145" s="112">
        <f t="shared" si="55"/>
        <v>0.8419179044714804</v>
      </c>
      <c r="Y145" s="112">
        <f t="shared" si="55"/>
        <v>0.84265943478212113</v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2015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0.63638053770781355</v>
      </c>
      <c r="C147" s="112">
        <f t="shared" si="59"/>
        <v>0.63874821846513463</v>
      </c>
      <c r="D147" s="112">
        <f t="shared" si="59"/>
        <v>0.64013496352366328</v>
      </c>
      <c r="E147" s="112">
        <f t="shared" si="59"/>
        <v>0.64167014085522145</v>
      </c>
      <c r="F147" s="112">
        <f t="shared" si="59"/>
        <v>0.64525141184201884</v>
      </c>
      <c r="G147" s="112">
        <f t="shared" si="59"/>
        <v>0.65000806217445573</v>
      </c>
      <c r="H147" s="112">
        <f t="shared" si="59"/>
        <v>0.65707419191047134</v>
      </c>
      <c r="I147" s="112">
        <f t="shared" si="59"/>
        <v>0.66034457477209862</v>
      </c>
      <c r="J147" s="112">
        <f t="shared" si="59"/>
        <v>0.66105899545318725</v>
      </c>
      <c r="K147" s="112">
        <f t="shared" si="59"/>
        <v>0.66147000604800565</v>
      </c>
      <c r="L147" s="112">
        <f t="shared" si="59"/>
        <v>0.6621647542791963</v>
      </c>
      <c r="M147" s="112">
        <f t="shared" si="59"/>
        <v>0.66514585847847163</v>
      </c>
      <c r="N147" s="112">
        <f t="shared" si="59"/>
        <v>0.66942399022374932</v>
      </c>
      <c r="O147" s="112">
        <f t="shared" si="59"/>
        <v>0.67406283851057591</v>
      </c>
      <c r="P147" s="112">
        <f t="shared" si="59"/>
        <v>0.67968690835441614</v>
      </c>
      <c r="Q147" s="112">
        <f t="shared" si="59"/>
        <v>0.68128081836800169</v>
      </c>
      <c r="R147" s="112">
        <f t="shared" ref="R147:V147" si="60">IF(R128=0,"",R128/R109)</f>
        <v>0.68183951084470418</v>
      </c>
      <c r="S147" s="112">
        <f t="shared" si="60"/>
        <v>0.69123814679830509</v>
      </c>
      <c r="T147" s="112">
        <f t="shared" si="60"/>
        <v>0.70117195349657524</v>
      </c>
      <c r="U147" s="112">
        <f t="shared" si="60"/>
        <v>0.72454591223518994</v>
      </c>
      <c r="V147" s="112">
        <f t="shared" si="60"/>
        <v>0.74749183705117106</v>
      </c>
      <c r="W147" s="112">
        <f t="shared" ref="W147:Y147" si="61">IF(W128=0,"",W128/W109)</f>
        <v>0.76050762384792336</v>
      </c>
      <c r="X147" s="112">
        <f t="shared" si="61"/>
        <v>0.76884841835481654</v>
      </c>
      <c r="Y147" s="112">
        <f t="shared" si="61"/>
        <v>0.76884841835481632</v>
      </c>
      <c r="DA147" s="131" t="s">
        <v>2016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0.90501139537147512</v>
      </c>
      <c r="C148" s="113">
        <f t="shared" si="62"/>
        <v>0.91769097959209889</v>
      </c>
      <c r="D148" s="113">
        <f t="shared" si="62"/>
        <v>0.90583922530417771</v>
      </c>
      <c r="E148" s="113">
        <f t="shared" si="62"/>
        <v>0.92065069787829146</v>
      </c>
      <c r="F148" s="113">
        <f t="shared" si="62"/>
        <v>0.90517021888488036</v>
      </c>
      <c r="G148" s="113">
        <f t="shared" si="62"/>
        <v>0.92147010724084866</v>
      </c>
      <c r="H148" s="113">
        <f t="shared" si="62"/>
        <v>0.92471074310085077</v>
      </c>
      <c r="I148" s="113">
        <f t="shared" si="62"/>
        <v>0.93035570225581155</v>
      </c>
      <c r="J148" s="113">
        <f t="shared" si="62"/>
        <v>0.91351594895950694</v>
      </c>
      <c r="K148" s="113">
        <f t="shared" si="62"/>
        <v>0.93043030169781338</v>
      </c>
      <c r="L148" s="113">
        <f t="shared" si="62"/>
        <v>0.93425970150529225</v>
      </c>
      <c r="M148" s="113">
        <f t="shared" si="62"/>
        <v>0.92006924227032949</v>
      </c>
      <c r="N148" s="113">
        <f t="shared" si="62"/>
        <v>0.94215751724454622</v>
      </c>
      <c r="O148" s="113">
        <f t="shared" si="62"/>
        <v>0.94647242181811908</v>
      </c>
      <c r="P148" s="113">
        <f t="shared" si="62"/>
        <v>0.91299910739938139</v>
      </c>
      <c r="Q148" s="113">
        <f t="shared" si="62"/>
        <v>0.94281219625455626</v>
      </c>
      <c r="R148" s="113">
        <f t="shared" ref="R148:V148" si="63">IF(R129=0,"",R129/R110)</f>
        <v>0.9454067987530691</v>
      </c>
      <c r="S148" s="113">
        <f t="shared" si="63"/>
        <v>0.94471813319516595</v>
      </c>
      <c r="T148" s="113">
        <f t="shared" si="63"/>
        <v>0.95211732552477157</v>
      </c>
      <c r="U148" s="113">
        <f t="shared" si="63"/>
        <v>0.94858816382316724</v>
      </c>
      <c r="V148" s="113">
        <f t="shared" si="63"/>
        <v>0.94764397831728797</v>
      </c>
      <c r="W148" s="113">
        <f t="shared" ref="W148:Y148" si="64">IF(W129=0,"",W129/W110)</f>
        <v>0.94138443910683389</v>
      </c>
      <c r="X148" s="113">
        <f t="shared" si="64"/>
        <v>0.99736358258873659</v>
      </c>
      <c r="Y148" s="113">
        <f t="shared" si="64"/>
        <v>0.95289583377609455</v>
      </c>
      <c r="DA148" s="132" t="s">
        <v>2017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0.63638053770781355</v>
      </c>
      <c r="C149" s="111">
        <f t="shared" si="65"/>
        <v>0.64008681790399014</v>
      </c>
      <c r="D149" s="111">
        <f t="shared" si="65"/>
        <v>0.64225273977417463</v>
      </c>
      <c r="E149" s="111">
        <f t="shared" si="65"/>
        <v>0.64400428291404443</v>
      </c>
      <c r="F149" s="111">
        <f t="shared" si="65"/>
        <v>0.64886649141305242</v>
      </c>
      <c r="G149" s="111">
        <f t="shared" si="65"/>
        <v>0.65482056881292749</v>
      </c>
      <c r="H149" s="111">
        <f t="shared" si="65"/>
        <v>0.65950541925344308</v>
      </c>
      <c r="I149" s="111">
        <f t="shared" si="65"/>
        <v>0.66137586202609067</v>
      </c>
      <c r="J149" s="111">
        <f t="shared" si="65"/>
        <v>0.66178697287305499</v>
      </c>
      <c r="K149" s="111">
        <f t="shared" si="65"/>
        <v>0.66232314823608229</v>
      </c>
      <c r="L149" s="111">
        <f t="shared" si="65"/>
        <v>0.66459799744134584</v>
      </c>
      <c r="M149" s="111">
        <f t="shared" si="65"/>
        <v>0.66712782918896918</v>
      </c>
      <c r="N149" s="111">
        <f t="shared" si="65"/>
        <v>0.67195908740320165</v>
      </c>
      <c r="O149" s="111">
        <f t="shared" si="65"/>
        <v>0.6770391732278882</v>
      </c>
      <c r="P149" s="111">
        <f t="shared" si="65"/>
        <v>0.6799159558326342</v>
      </c>
      <c r="Q149" s="111">
        <f t="shared" si="65"/>
        <v>0.68284779325318989</v>
      </c>
      <c r="R149" s="111">
        <f t="shared" ref="R149:V149" si="66">IF(R130=0,"",R130/R111)</f>
        <v>0.68304379091901779</v>
      </c>
      <c r="S149" s="111">
        <f t="shared" si="66"/>
        <v>0.70009615073263032</v>
      </c>
      <c r="T149" s="111">
        <f t="shared" si="66"/>
        <v>0.71177929852894506</v>
      </c>
      <c r="U149" s="111">
        <f t="shared" si="66"/>
        <v>0.73250954195068119</v>
      </c>
      <c r="V149" s="111">
        <f t="shared" si="66"/>
        <v>0.74977967201039797</v>
      </c>
      <c r="W149" s="111">
        <f t="shared" ref="W149:Y149" si="67">IF(W130=0,"",W130/W111)</f>
        <v>0.76218171065810336</v>
      </c>
      <c r="X149" s="111">
        <f t="shared" si="67"/>
        <v>0.77872057962867125</v>
      </c>
      <c r="Y149" s="111">
        <f t="shared" si="67"/>
        <v>0.77872057962867114</v>
      </c>
      <c r="DA149" s="63" t="s">
        <v>2018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2019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0.69546028440109908</v>
      </c>
      <c r="C151" s="124">
        <f t="shared" si="71"/>
        <v>0.70117159770556781</v>
      </c>
      <c r="D151" s="124">
        <f t="shared" si="71"/>
        <v>0.70307289829167641</v>
      </c>
      <c r="E151" s="124">
        <f t="shared" si="71"/>
        <v>0.7014043537624548</v>
      </c>
      <c r="F151" s="124">
        <f t="shared" si="71"/>
        <v>0.70736565783009231</v>
      </c>
      <c r="G151" s="124">
        <f t="shared" si="71"/>
        <v>0.70699043314958965</v>
      </c>
      <c r="H151" s="124">
        <f t="shared" si="71"/>
        <v>0.71823561969762106</v>
      </c>
      <c r="I151" s="124">
        <f t="shared" si="71"/>
        <v>0.72191329620333833</v>
      </c>
      <c r="J151" s="124">
        <f t="shared" si="71"/>
        <v>0.71637665732286748</v>
      </c>
      <c r="K151" s="124">
        <f t="shared" si="71"/>
        <v>0.71862274719325292</v>
      </c>
      <c r="L151" s="124">
        <f t="shared" si="71"/>
        <v>0.71792718824797819</v>
      </c>
      <c r="M151" s="124">
        <f t="shared" si="71"/>
        <v>0.71811803418880649</v>
      </c>
      <c r="N151" s="124">
        <f t="shared" si="71"/>
        <v>0.71740693357698015</v>
      </c>
      <c r="O151" s="124">
        <f t="shared" si="71"/>
        <v>0.72277696641099043</v>
      </c>
      <c r="P151" s="124">
        <f t="shared" si="71"/>
        <v>0.71381946731243195</v>
      </c>
      <c r="Q151" s="124">
        <f t="shared" si="71"/>
        <v>0.72221668794713889</v>
      </c>
      <c r="R151" s="124">
        <f t="shared" ref="R151:V151" si="72">IF(R132=0,"",R132/R113)</f>
        <v>0.725955843126041</v>
      </c>
      <c r="S151" s="124">
        <f t="shared" si="72"/>
        <v>0.73759810576160356</v>
      </c>
      <c r="T151" s="124">
        <f t="shared" si="72"/>
        <v>0.74274080741396042</v>
      </c>
      <c r="U151" s="124">
        <f t="shared" si="72"/>
        <v>0.75434878955381113</v>
      </c>
      <c r="V151" s="124">
        <f t="shared" si="72"/>
        <v>0.76522333812964982</v>
      </c>
      <c r="W151" s="124">
        <f t="shared" ref="W151:Y151" si="73">IF(W132=0,"",W132/W113)</f>
        <v>0.76971810177106792</v>
      </c>
      <c r="X151" s="124">
        <f t="shared" si="73"/>
        <v>0.75662356757704097</v>
      </c>
      <c r="Y151" s="124">
        <f t="shared" si="73"/>
        <v>0.76792920216439109</v>
      </c>
      <c r="DA151" s="130" t="s">
        <v>2020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0.61638522392091488</v>
      </c>
      <c r="C152" s="111">
        <f t="shared" si="74"/>
        <v>0.6171204887514522</v>
      </c>
      <c r="D152" s="111">
        <f t="shared" si="74"/>
        <v>0.6178951557908523</v>
      </c>
      <c r="E152" s="111">
        <f t="shared" si="74"/>
        <v>0.61879343140235743</v>
      </c>
      <c r="F152" s="111">
        <f t="shared" si="74"/>
        <v>0.61986028569013962</v>
      </c>
      <c r="G152" s="111">
        <f t="shared" si="74"/>
        <v>0.6209768208211276</v>
      </c>
      <c r="H152" s="111">
        <f t="shared" si="74"/>
        <v>0.62236705066454212</v>
      </c>
      <c r="I152" s="111">
        <f t="shared" si="74"/>
        <v>0.62300770981462494</v>
      </c>
      <c r="J152" s="111">
        <f t="shared" si="74"/>
        <v>0.62307394120551418</v>
      </c>
      <c r="K152" s="111">
        <f t="shared" si="74"/>
        <v>0.62314572651912115</v>
      </c>
      <c r="L152" s="111">
        <f t="shared" si="74"/>
        <v>0.62320142279637825</v>
      </c>
      <c r="M152" s="111">
        <f t="shared" si="74"/>
        <v>0.62328609162185389</v>
      </c>
      <c r="N152" s="111">
        <f t="shared" si="74"/>
        <v>0.6234146378300085</v>
      </c>
      <c r="O152" s="111">
        <f t="shared" si="74"/>
        <v>0.62351487878023359</v>
      </c>
      <c r="P152" s="111">
        <f t="shared" si="74"/>
        <v>0.62356308101372038</v>
      </c>
      <c r="Q152" s="111">
        <f t="shared" si="74"/>
        <v>0.6236462280394709</v>
      </c>
      <c r="R152" s="111">
        <f t="shared" ref="R152:V152" si="75">IF(R133=0,"",R133/R114)</f>
        <v>0.62382633299636348</v>
      </c>
      <c r="S152" s="111">
        <f t="shared" si="75"/>
        <v>0.62410843505198166</v>
      </c>
      <c r="T152" s="111">
        <f t="shared" si="75"/>
        <v>0.62457936462316932</v>
      </c>
      <c r="U152" s="111">
        <f t="shared" si="75"/>
        <v>0.62531608062067712</v>
      </c>
      <c r="V152" s="111">
        <f t="shared" si="75"/>
        <v>0.62637085887880195</v>
      </c>
      <c r="W152" s="111">
        <f t="shared" ref="W152:Y152" si="76">IF(W133=0,"",W133/W114)</f>
        <v>0.62705998943245433</v>
      </c>
      <c r="X152" s="111">
        <f t="shared" si="76"/>
        <v>0.62775578597324311</v>
      </c>
      <c r="Y152" s="111">
        <f t="shared" si="76"/>
        <v>0.62830007067049565</v>
      </c>
      <c r="DA152" s="63" t="s">
        <v>2021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0.76198187868727574</v>
      </c>
      <c r="C153" s="45">
        <f t="shared" si="77"/>
        <v>0.76401950489768466</v>
      </c>
      <c r="D153" s="45">
        <f t="shared" si="77"/>
        <v>0.76584799108466572</v>
      </c>
      <c r="E153" s="45">
        <f t="shared" si="77"/>
        <v>0.76765809930002427</v>
      </c>
      <c r="F153" s="45">
        <f t="shared" si="77"/>
        <v>0.77021959944824248</v>
      </c>
      <c r="G153" s="45">
        <f t="shared" si="77"/>
        <v>0.77348275982943959</v>
      </c>
      <c r="H153" s="45">
        <f t="shared" si="77"/>
        <v>0.7774392004578059</v>
      </c>
      <c r="I153" s="45">
        <f t="shared" si="77"/>
        <v>0.77937732736770926</v>
      </c>
      <c r="J153" s="45">
        <f t="shared" si="77"/>
        <v>0.77997219357737135</v>
      </c>
      <c r="K153" s="45">
        <f t="shared" si="77"/>
        <v>0.7809614466485173</v>
      </c>
      <c r="L153" s="45">
        <f t="shared" si="77"/>
        <v>0.78166730899235548</v>
      </c>
      <c r="M153" s="45">
        <f t="shared" si="77"/>
        <v>0.78308656628063367</v>
      </c>
      <c r="N153" s="45">
        <f t="shared" si="77"/>
        <v>0.78579909055594932</v>
      </c>
      <c r="O153" s="45">
        <f t="shared" si="77"/>
        <v>0.78994346929902148</v>
      </c>
      <c r="P153" s="45">
        <f t="shared" si="77"/>
        <v>0.79211394036752625</v>
      </c>
      <c r="Q153" s="45">
        <f t="shared" si="77"/>
        <v>0.79642695061012103</v>
      </c>
      <c r="R153" s="45">
        <f t="shared" ref="R153:V153" si="78">IF(R134=0,"",R134/R115)</f>
        <v>0.80114629237163126</v>
      </c>
      <c r="S153" s="45">
        <f t="shared" si="78"/>
        <v>0.80935415907476349</v>
      </c>
      <c r="T153" s="45">
        <f t="shared" si="78"/>
        <v>0.81854997655302597</v>
      </c>
      <c r="U153" s="45">
        <f t="shared" si="78"/>
        <v>0.83248689114560337</v>
      </c>
      <c r="V153" s="45">
        <f t="shared" si="78"/>
        <v>0.84753162260689929</v>
      </c>
      <c r="W153" s="45">
        <f t="shared" ref="W153:Y153" si="79">IF(W134=0,"",W134/W115)</f>
        <v>0.85877503035211222</v>
      </c>
      <c r="X153" s="45">
        <f t="shared" si="79"/>
        <v>0.86623436106997076</v>
      </c>
      <c r="Y153" s="45">
        <f t="shared" si="79"/>
        <v>0.8772976207036226</v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0.33872406347533651</v>
      </c>
      <c r="C155" s="117">
        <f t="shared" si="80"/>
        <v>0.31582314128646027</v>
      </c>
      <c r="D155" s="117">
        <f t="shared" si="80"/>
        <v>0.30216276985381951</v>
      </c>
      <c r="E155" s="117">
        <f t="shared" si="80"/>
        <v>0.27797822918855714</v>
      </c>
      <c r="F155" s="117">
        <f t="shared" si="80"/>
        <v>0.28515528530182543</v>
      </c>
      <c r="G155" s="117">
        <f t="shared" si="80"/>
        <v>0.24377065683032187</v>
      </c>
      <c r="H155" s="117">
        <f t="shared" si="80"/>
        <v>0.21658052392965318</v>
      </c>
      <c r="I155" s="117">
        <f t="shared" si="80"/>
        <v>0.1862550117907617</v>
      </c>
      <c r="J155" s="117">
        <f t="shared" si="80"/>
        <v>0.17794477487895871</v>
      </c>
      <c r="K155" s="117">
        <f t="shared" si="80"/>
        <v>0.15383180582405939</v>
      </c>
      <c r="L155" s="117">
        <f t="shared" si="80"/>
        <v>0.12046811172591354</v>
      </c>
      <c r="M155" s="117">
        <f t="shared" si="80"/>
        <v>0.11267594205492337</v>
      </c>
      <c r="N155" s="117">
        <f t="shared" si="80"/>
        <v>9.0991687357821135E-2</v>
      </c>
      <c r="O155" s="117">
        <f t="shared" si="80"/>
        <v>8.3301903200399735E-2</v>
      </c>
      <c r="P155" s="117">
        <f t="shared" si="80"/>
        <v>6.6878365221923017E-2</v>
      </c>
      <c r="Q155" s="117">
        <f t="shared" si="80"/>
        <v>6.0581368114348534E-2</v>
      </c>
      <c r="R155" s="117">
        <f t="shared" ref="R155:V155" si="81">R156+R159+R161+R170</f>
        <v>6.019613454758941E-2</v>
      </c>
      <c r="S155" s="117">
        <f t="shared" si="81"/>
        <v>6.3317326409115887E-2</v>
      </c>
      <c r="T155" s="117">
        <f t="shared" si="81"/>
        <v>6.4039265990400968E-2</v>
      </c>
      <c r="U155" s="117">
        <f t="shared" si="81"/>
        <v>6.0286148605062206E-2</v>
      </c>
      <c r="V155" s="117">
        <f t="shared" si="81"/>
        <v>6.0174964320454591E-2</v>
      </c>
      <c r="W155" s="117">
        <f t="shared" ref="W155:Y155" si="82">W156+W159+W161+W170</f>
        <v>5.6279239152507397E-2</v>
      </c>
      <c r="X155" s="117">
        <f t="shared" si="82"/>
        <v>5.3170082943333211E-2</v>
      </c>
      <c r="Y155" s="117">
        <f t="shared" si="82"/>
        <v>5.3170711807152986E-2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0.33872406347533651</v>
      </c>
      <c r="C170" s="122">
        <v>0.31582314128646027</v>
      </c>
      <c r="D170" s="122">
        <v>0.30216276985381951</v>
      </c>
      <c r="E170" s="122">
        <v>0.27797822918855714</v>
      </c>
      <c r="F170" s="122">
        <v>0.28515528530182543</v>
      </c>
      <c r="G170" s="122">
        <v>0.24377065683032187</v>
      </c>
      <c r="H170" s="122">
        <v>0.21658052392965318</v>
      </c>
      <c r="I170" s="122">
        <v>0.1862550117907617</v>
      </c>
      <c r="J170" s="122">
        <v>0.17794477487895871</v>
      </c>
      <c r="K170" s="122">
        <v>0.15383180582405939</v>
      </c>
      <c r="L170" s="122">
        <v>0.12046811172591354</v>
      </c>
      <c r="M170" s="122">
        <v>0.11267594205492337</v>
      </c>
      <c r="N170" s="122">
        <v>9.0991687357821135E-2</v>
      </c>
      <c r="O170" s="122">
        <v>8.3301903200399735E-2</v>
      </c>
      <c r="P170" s="122">
        <v>6.6878365221923017E-2</v>
      </c>
      <c r="Q170" s="122">
        <v>6.0581368114348534E-2</v>
      </c>
      <c r="R170" s="122">
        <v>6.019613454758941E-2</v>
      </c>
      <c r="S170" s="122">
        <v>6.3317326409115887E-2</v>
      </c>
      <c r="T170" s="122">
        <v>6.4039265990400968E-2</v>
      </c>
      <c r="U170" s="122">
        <v>6.0286148605062206E-2</v>
      </c>
      <c r="V170" s="122">
        <v>6.0174964320454591E-2</v>
      </c>
      <c r="W170" s="122">
        <v>5.6279239152507397E-2</v>
      </c>
      <c r="X170" s="122">
        <v>5.3170082943333211E-2</v>
      </c>
      <c r="Y170" s="122">
        <v>5.3170711807152986E-2</v>
      </c>
      <c r="DA170" s="130" t="s">
        <v>2188</v>
      </c>
    </row>
    <row r="171" spans="1:105" ht="12" customHeight="1" x14ac:dyDescent="0.25">
      <c r="A171" s="97" t="s">
        <v>50</v>
      </c>
      <c r="B171" s="98">
        <v>0.33872406347533651</v>
      </c>
      <c r="C171" s="98">
        <v>0.31582314128646027</v>
      </c>
      <c r="D171" s="98">
        <v>0.30216276985381951</v>
      </c>
      <c r="E171" s="98">
        <v>0.27797822918855714</v>
      </c>
      <c r="F171" s="98">
        <v>0.28515528530182543</v>
      </c>
      <c r="G171" s="98">
        <v>0.24377065683032187</v>
      </c>
      <c r="H171" s="98">
        <v>0.21658052392965318</v>
      </c>
      <c r="I171" s="98">
        <v>0.1862550117907617</v>
      </c>
      <c r="J171" s="98">
        <v>0.17794477487895871</v>
      </c>
      <c r="K171" s="98">
        <v>0.15383180582405939</v>
      </c>
      <c r="L171" s="98">
        <v>0.12046811172591354</v>
      </c>
      <c r="M171" s="98">
        <v>0.11267594205492337</v>
      </c>
      <c r="N171" s="98">
        <v>9.0991687357821135E-2</v>
      </c>
      <c r="O171" s="98">
        <v>8.3301903200399735E-2</v>
      </c>
      <c r="P171" s="98">
        <v>6.6878365221923017E-2</v>
      </c>
      <c r="Q171" s="98">
        <v>6.0581368114348534E-2</v>
      </c>
      <c r="R171" s="98">
        <v>6.019613454758941E-2</v>
      </c>
      <c r="S171" s="98">
        <v>6.3317326409115887E-2</v>
      </c>
      <c r="T171" s="98">
        <v>6.4039265990400968E-2</v>
      </c>
      <c r="U171" s="98">
        <v>6.0286148605062206E-2</v>
      </c>
      <c r="V171" s="98">
        <v>6.0174964320454591E-2</v>
      </c>
      <c r="W171" s="98">
        <v>5.6279239152507397E-2</v>
      </c>
      <c r="X171" s="98">
        <v>5.3170082943333211E-2</v>
      </c>
      <c r="Y171" s="98">
        <v>5.3170711807152986E-2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9155.6503937414327</v>
      </c>
      <c r="C174" s="117">
        <f t="shared" si="87"/>
        <v>9403.1329926755388</v>
      </c>
      <c r="D174" s="117">
        <f t="shared" si="87"/>
        <v>9716.836106272458</v>
      </c>
      <c r="E174" s="117">
        <f t="shared" si="87"/>
        <v>10160.834104270389</v>
      </c>
      <c r="F174" s="117">
        <f t="shared" si="87"/>
        <v>10420.333404587005</v>
      </c>
      <c r="G174" s="117">
        <f t="shared" si="87"/>
        <v>10588.835169926393</v>
      </c>
      <c r="H174" s="117">
        <f t="shared" si="87"/>
        <v>10609.902648839963</v>
      </c>
      <c r="I174" s="117">
        <f t="shared" si="87"/>
        <v>10586.714889292491</v>
      </c>
      <c r="J174" s="117">
        <f t="shared" si="87"/>
        <v>11101.008710629232</v>
      </c>
      <c r="K174" s="117">
        <f t="shared" si="87"/>
        <v>12158.191996821732</v>
      </c>
      <c r="L174" s="117">
        <f t="shared" si="87"/>
        <v>9017.1414545541847</v>
      </c>
      <c r="M174" s="117">
        <f t="shared" si="87"/>
        <v>9813.4648357684437</v>
      </c>
      <c r="N174" s="117">
        <f t="shared" si="87"/>
        <v>12044.065492212983</v>
      </c>
      <c r="O174" s="117">
        <f t="shared" si="87"/>
        <v>12401.60793434384</v>
      </c>
      <c r="P174" s="117">
        <f t="shared" si="87"/>
        <v>5801.4329971195311</v>
      </c>
      <c r="Q174" s="117">
        <f t="shared" si="87"/>
        <v>10446.3760176332</v>
      </c>
      <c r="R174" s="117">
        <f t="shared" ref="R174:V174" si="88">R175+R178+R180+R189</f>
        <v>10644.303290389958</v>
      </c>
      <c r="S174" s="117">
        <f t="shared" si="88"/>
        <v>10571.516355920568</v>
      </c>
      <c r="T174" s="117">
        <f t="shared" si="88"/>
        <v>11616.381563040153</v>
      </c>
      <c r="U174" s="117">
        <f t="shared" si="88"/>
        <v>11383.270501826877</v>
      </c>
      <c r="V174" s="117">
        <f t="shared" si="88"/>
        <v>10588.497709630155</v>
      </c>
      <c r="W174" s="117">
        <f t="shared" ref="W174:Y174" si="89">W175+W178+W180+W189</f>
        <v>10329.72020951348</v>
      </c>
      <c r="X174" s="117">
        <f t="shared" si="89"/>
        <v>9994.3322475840996</v>
      </c>
      <c r="Y174" s="117">
        <f t="shared" si="89"/>
        <v>9306.273131778511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6470.7414813421619</v>
      </c>
      <c r="C175" s="122">
        <f t="shared" si="90"/>
        <v>6735.2037876862441</v>
      </c>
      <c r="D175" s="122">
        <f t="shared" si="90"/>
        <v>6994.3083084354048</v>
      </c>
      <c r="E175" s="122">
        <f t="shared" si="90"/>
        <v>7577.7091698051217</v>
      </c>
      <c r="F175" s="122">
        <f t="shared" si="90"/>
        <v>7720.9604989257759</v>
      </c>
      <c r="G175" s="122">
        <f t="shared" si="90"/>
        <v>8147.2556622232769</v>
      </c>
      <c r="H175" s="122">
        <f t="shared" si="90"/>
        <v>8113.4977988564269</v>
      </c>
      <c r="I175" s="122">
        <f t="shared" si="90"/>
        <v>8227.6706368252599</v>
      </c>
      <c r="J175" s="122">
        <f t="shared" si="90"/>
        <v>8824.5639692625573</v>
      </c>
      <c r="K175" s="122">
        <f t="shared" si="90"/>
        <v>9802.7126833332277</v>
      </c>
      <c r="L175" s="122">
        <f t="shared" si="90"/>
        <v>7019.0861016688023</v>
      </c>
      <c r="M175" s="122">
        <f t="shared" si="90"/>
        <v>7516.3455424790573</v>
      </c>
      <c r="N175" s="122">
        <f t="shared" si="90"/>
        <v>9667.4019571043518</v>
      </c>
      <c r="O175" s="122">
        <f t="shared" si="90"/>
        <v>10059.259160647367</v>
      </c>
      <c r="P175" s="122">
        <f t="shared" si="90"/>
        <v>4149.4492572498784</v>
      </c>
      <c r="Q175" s="122">
        <f t="shared" si="90"/>
        <v>8384.2432889114607</v>
      </c>
      <c r="R175" s="122">
        <f t="shared" ref="R175:V175" si="91">SUM(R176:R177)</f>
        <v>8598.0615611885678</v>
      </c>
      <c r="S175" s="122">
        <f t="shared" si="91"/>
        <v>8430.4645280043151</v>
      </c>
      <c r="T175" s="122">
        <f t="shared" si="91"/>
        <v>9410.5324912916003</v>
      </c>
      <c r="U175" s="122">
        <f t="shared" si="91"/>
        <v>9204.4873758628855</v>
      </c>
      <c r="V175" s="122">
        <f t="shared" si="91"/>
        <v>8522.6268156955375</v>
      </c>
      <c r="W175" s="122">
        <f t="shared" ref="W175:Y175" si="92">SUM(W176:W177)</f>
        <v>8463.077918149891</v>
      </c>
      <c r="X175" s="122">
        <f t="shared" si="92"/>
        <v>8476.7217743401725</v>
      </c>
      <c r="Y175" s="122">
        <f t="shared" si="92"/>
        <v>7822.9769908498047</v>
      </c>
      <c r="DA175" s="130" t="s">
        <v>2342</v>
      </c>
    </row>
    <row r="176" spans="1:105" ht="12" customHeight="1" x14ac:dyDescent="0.25">
      <c r="A176" s="97" t="s">
        <v>197</v>
      </c>
      <c r="B176" s="98">
        <v>6446.9461179646059</v>
      </c>
      <c r="C176" s="98">
        <v>6711.0023304966835</v>
      </c>
      <c r="D176" s="98">
        <v>6969.4088406357114</v>
      </c>
      <c r="E176" s="98">
        <v>7553.3315107295057</v>
      </c>
      <c r="F176" s="98">
        <v>7694.5394993594682</v>
      </c>
      <c r="G176" s="98">
        <v>8119.6167263297884</v>
      </c>
      <c r="H176" s="98">
        <v>8086.5700198024797</v>
      </c>
      <c r="I176" s="98">
        <v>8201.0440711866904</v>
      </c>
      <c r="J176" s="98">
        <v>8797.113139423851</v>
      </c>
      <c r="K176" s="98">
        <v>9772.5402166221629</v>
      </c>
      <c r="L176" s="98">
        <v>6996.6738645442911</v>
      </c>
      <c r="M176" s="98">
        <v>7492.0560367151784</v>
      </c>
      <c r="N176" s="98">
        <v>9637.8102771203394</v>
      </c>
      <c r="O176" s="98">
        <v>10025.947296293889</v>
      </c>
      <c r="P176" s="98">
        <v>4135.3291085439814</v>
      </c>
      <c r="Q176" s="98">
        <v>8358.5544062084227</v>
      </c>
      <c r="R176" s="98">
        <v>8571.6937047567753</v>
      </c>
      <c r="S176" s="98">
        <v>8404.5942265493195</v>
      </c>
      <c r="T176" s="98">
        <v>9381.7259695427601</v>
      </c>
      <c r="U176" s="98">
        <v>9175.9179452723038</v>
      </c>
      <c r="V176" s="98">
        <v>8496.0544578162753</v>
      </c>
      <c r="W176" s="98">
        <v>8429.133456532627</v>
      </c>
      <c r="X176" s="98">
        <v>8441.1899929925312</v>
      </c>
      <c r="Y176" s="98">
        <v>7791.5405444808148</v>
      </c>
      <c r="DA176" s="63" t="s">
        <v>2343</v>
      </c>
    </row>
    <row r="177" spans="1:105" ht="12" customHeight="1" x14ac:dyDescent="0.25">
      <c r="A177" s="97" t="s">
        <v>53</v>
      </c>
      <c r="B177" s="98">
        <v>23.795363377555731</v>
      </c>
      <c r="C177" s="98">
        <v>24.201457189560788</v>
      </c>
      <c r="D177" s="98">
        <v>24.89946779969338</v>
      </c>
      <c r="E177" s="98">
        <v>24.377659075616194</v>
      </c>
      <c r="F177" s="98">
        <v>26.420999566307398</v>
      </c>
      <c r="G177" s="98">
        <v>27.638935893488895</v>
      </c>
      <c r="H177" s="98">
        <v>26.927779053947258</v>
      </c>
      <c r="I177" s="98">
        <v>26.626565638568991</v>
      </c>
      <c r="J177" s="98">
        <v>27.450829838706213</v>
      </c>
      <c r="K177" s="98">
        <v>30.172466711064615</v>
      </c>
      <c r="L177" s="98">
        <v>22.412237124511226</v>
      </c>
      <c r="M177" s="98">
        <v>24.289505763879315</v>
      </c>
      <c r="N177" s="98">
        <v>29.591679984012245</v>
      </c>
      <c r="O177" s="98">
        <v>33.311864353478256</v>
      </c>
      <c r="P177" s="98">
        <v>14.120148705897385</v>
      </c>
      <c r="Q177" s="98">
        <v>25.688882703037496</v>
      </c>
      <c r="R177" s="98">
        <v>26.367856431791942</v>
      </c>
      <c r="S177" s="98">
        <v>25.870301454995463</v>
      </c>
      <c r="T177" s="98">
        <v>28.806521748839785</v>
      </c>
      <c r="U177" s="98">
        <v>28.569430590582346</v>
      </c>
      <c r="V177" s="98">
        <v>26.572357879261517</v>
      </c>
      <c r="W177" s="98">
        <v>33.944461617264153</v>
      </c>
      <c r="X177" s="98">
        <v>35.531781347642195</v>
      </c>
      <c r="Y177" s="98">
        <v>31.436446368990051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31.6619720290808</v>
      </c>
      <c r="C178" s="122">
        <f t="shared" si="93"/>
        <v>39.735313505556924</v>
      </c>
      <c r="D178" s="122">
        <f t="shared" si="93"/>
        <v>33.400467871316955</v>
      </c>
      <c r="E178" s="122">
        <f t="shared" si="93"/>
        <v>100.21994887953973</v>
      </c>
      <c r="F178" s="122">
        <f t="shared" si="93"/>
        <v>38.458255744011005</v>
      </c>
      <c r="G178" s="122">
        <f t="shared" si="93"/>
        <v>41.430073799634776</v>
      </c>
      <c r="H178" s="122">
        <f t="shared" si="93"/>
        <v>54.119497959539792</v>
      </c>
      <c r="I178" s="122">
        <f t="shared" si="93"/>
        <v>56.020776663185671</v>
      </c>
      <c r="J178" s="122">
        <f t="shared" si="93"/>
        <v>75.368460042689748</v>
      </c>
      <c r="K178" s="122">
        <f t="shared" si="93"/>
        <v>81.437423870830415</v>
      </c>
      <c r="L178" s="122">
        <f t="shared" si="93"/>
        <v>71.355540868612295</v>
      </c>
      <c r="M178" s="122">
        <f t="shared" si="93"/>
        <v>83.517849264371719</v>
      </c>
      <c r="N178" s="122">
        <f t="shared" si="93"/>
        <v>143.83121294757959</v>
      </c>
      <c r="O178" s="122">
        <f t="shared" si="93"/>
        <v>80.220850764132905</v>
      </c>
      <c r="P178" s="122">
        <f t="shared" si="93"/>
        <v>63.915218724696395</v>
      </c>
      <c r="Q178" s="122">
        <f t="shared" si="93"/>
        <v>112.19843158645276</v>
      </c>
      <c r="R178" s="122">
        <f t="shared" si="93"/>
        <v>70.889377686901142</v>
      </c>
      <c r="S178" s="122">
        <f t="shared" si="93"/>
        <v>101.53146943528921</v>
      </c>
      <c r="T178" s="122">
        <f t="shared" si="93"/>
        <v>82.301405248419059</v>
      </c>
      <c r="U178" s="122">
        <f t="shared" si="93"/>
        <v>107.23443501914403</v>
      </c>
      <c r="V178" s="122">
        <f t="shared" si="93"/>
        <v>83.521093724177618</v>
      </c>
      <c r="W178" s="122">
        <f t="shared" si="93"/>
        <v>80.900436537651402</v>
      </c>
      <c r="X178" s="122">
        <f t="shared" si="93"/>
        <v>115.74318944638317</v>
      </c>
      <c r="Y178" s="122">
        <f t="shared" si="93"/>
        <v>92.653872292921008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31.6619720290808</v>
      </c>
      <c r="C179" s="98">
        <f>RES_hhdet_fech!C110</f>
        <v>39.735313505556924</v>
      </c>
      <c r="D179" s="98">
        <f>RES_hhdet_fech!D110</f>
        <v>33.400467871316955</v>
      </c>
      <c r="E179" s="98">
        <f>RES_hhdet_fech!E110</f>
        <v>100.21994887953973</v>
      </c>
      <c r="F179" s="98">
        <f>RES_hhdet_fech!F110</f>
        <v>38.458255744011005</v>
      </c>
      <c r="G179" s="98">
        <f>RES_hhdet_fech!G110</f>
        <v>41.430073799634776</v>
      </c>
      <c r="H179" s="98">
        <f>RES_hhdet_fech!H110</f>
        <v>54.119497959539792</v>
      </c>
      <c r="I179" s="98">
        <f>RES_hhdet_fech!I110</f>
        <v>56.020776663185671</v>
      </c>
      <c r="J179" s="98">
        <f>RES_hhdet_fech!J110</f>
        <v>75.368460042689748</v>
      </c>
      <c r="K179" s="98">
        <f>RES_hhdet_fech!K110</f>
        <v>81.437423870830415</v>
      </c>
      <c r="L179" s="98">
        <f>RES_hhdet_fech!L110</f>
        <v>71.355540868612295</v>
      </c>
      <c r="M179" s="98">
        <f>RES_hhdet_fech!M110</f>
        <v>83.517849264371719</v>
      </c>
      <c r="N179" s="98">
        <f>RES_hhdet_fech!N110</f>
        <v>143.83121294757959</v>
      </c>
      <c r="O179" s="98">
        <f>RES_hhdet_fech!O110</f>
        <v>80.220850764132905</v>
      </c>
      <c r="P179" s="98">
        <f>RES_hhdet_fech!P110</f>
        <v>63.915218724696395</v>
      </c>
      <c r="Q179" s="98">
        <f>RES_hhdet_fech!Q110</f>
        <v>112.19843158645276</v>
      </c>
      <c r="R179" s="98">
        <f>RES_hhdet_fech!R110</f>
        <v>70.889377686901142</v>
      </c>
      <c r="S179" s="98">
        <f>RES_hhdet_fech!S110</f>
        <v>101.53146943528921</v>
      </c>
      <c r="T179" s="98">
        <f>RES_hhdet_fech!T110</f>
        <v>82.301405248419059</v>
      </c>
      <c r="U179" s="98">
        <f>RES_hhdet_fech!U110</f>
        <v>107.23443501914403</v>
      </c>
      <c r="V179" s="98">
        <f>RES_hhdet_fech!V110</f>
        <v>83.521093724177618</v>
      </c>
      <c r="W179" s="98">
        <f>RES_hhdet_fech!W110</f>
        <v>80.900436537651402</v>
      </c>
      <c r="X179" s="98">
        <f>RES_hhdet_fech!X110</f>
        <v>115.74318944638317</v>
      </c>
      <c r="Y179" s="98">
        <f>RES_hhdet_fech!Y110</f>
        <v>92.653872292921008</v>
      </c>
      <c r="DA179" s="63" t="s">
        <v>2346</v>
      </c>
    </row>
    <row r="180" spans="1:105" ht="12" customHeight="1" x14ac:dyDescent="0.25">
      <c r="A180" s="121" t="s">
        <v>55</v>
      </c>
      <c r="B180" s="122">
        <v>1763.0000248950869</v>
      </c>
      <c r="C180" s="122">
        <v>1728.006442078776</v>
      </c>
      <c r="D180" s="122">
        <v>1782.256062743465</v>
      </c>
      <c r="E180" s="122">
        <v>1632.7069328496275</v>
      </c>
      <c r="F180" s="122">
        <v>1690.3441805744837</v>
      </c>
      <c r="G180" s="122">
        <v>1570.0309264559501</v>
      </c>
      <c r="H180" s="122">
        <v>1597.1702008132122</v>
      </c>
      <c r="I180" s="122">
        <v>1536.8254616518059</v>
      </c>
      <c r="J180" s="122">
        <v>1493.1595034364859</v>
      </c>
      <c r="K180" s="122">
        <v>1577.9887604268629</v>
      </c>
      <c r="L180" s="122">
        <v>1267.1458237851723</v>
      </c>
      <c r="M180" s="122">
        <v>1548.7290826341807</v>
      </c>
      <c r="N180" s="122">
        <v>1657.130027119711</v>
      </c>
      <c r="O180" s="122">
        <v>1641.8866853201075</v>
      </c>
      <c r="P180" s="122">
        <v>1019.1259076939824</v>
      </c>
      <c r="Q180" s="122">
        <v>1366.9069497590679</v>
      </c>
      <c r="R180" s="122">
        <v>1389.6630807177658</v>
      </c>
      <c r="S180" s="122">
        <v>1375.6992252713624</v>
      </c>
      <c r="T180" s="122">
        <v>1458.1222236727208</v>
      </c>
      <c r="U180" s="122">
        <v>1413.939897915028</v>
      </c>
      <c r="V180" s="122">
        <v>1313.3794269824464</v>
      </c>
      <c r="W180" s="122">
        <v>1159.2902948271917</v>
      </c>
      <c r="X180" s="122">
        <v>890.05766518132521</v>
      </c>
      <c r="Y180" s="122">
        <v>875.26742358354545</v>
      </c>
      <c r="DA180" s="130" t="s">
        <v>2347</v>
      </c>
    </row>
    <row r="181" spans="1:105" ht="12" customHeight="1" x14ac:dyDescent="0.25">
      <c r="A181" s="97" t="s">
        <v>130</v>
      </c>
      <c r="B181" s="98">
        <v>1673.9987514121151</v>
      </c>
      <c r="C181" s="98">
        <v>1652.3380044962018</v>
      </c>
      <c r="D181" s="98">
        <v>1692.3763725396707</v>
      </c>
      <c r="E181" s="98">
        <v>1531.667943320429</v>
      </c>
      <c r="F181" s="98">
        <v>1581.8486731959797</v>
      </c>
      <c r="G181" s="98">
        <v>1460.1081230202442</v>
      </c>
      <c r="H181" s="98">
        <v>1530.0979467054544</v>
      </c>
      <c r="I181" s="98">
        <v>1500.5120961286118</v>
      </c>
      <c r="J181" s="98">
        <v>1459.5547770051269</v>
      </c>
      <c r="K181" s="98">
        <v>1582.7190894110308</v>
      </c>
      <c r="L181" s="98">
        <v>1106.9378827268188</v>
      </c>
      <c r="M181" s="98">
        <v>1440.6873990846375</v>
      </c>
      <c r="N181" s="98">
        <v>1654.4745754808359</v>
      </c>
      <c r="O181" s="98">
        <v>1667.6021644413654</v>
      </c>
      <c r="P181" s="98">
        <v>816.39188768722897</v>
      </c>
      <c r="Q181" s="98">
        <v>1321.4359203616657</v>
      </c>
      <c r="R181" s="98">
        <v>1347.5903356161309</v>
      </c>
      <c r="S181" s="98">
        <v>1333.7979189160551</v>
      </c>
      <c r="T181" s="98">
        <v>1447.7329453197285</v>
      </c>
      <c r="U181" s="98">
        <v>1406.396825568004</v>
      </c>
      <c r="V181" s="98">
        <v>1295.4033849516754</v>
      </c>
      <c r="W181" s="98">
        <v>1156.2198781822135</v>
      </c>
      <c r="X181" s="98">
        <v>893.04444952803237</v>
      </c>
      <c r="Y181" s="98">
        <v>877.32360801814013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1217.4917174915536</v>
      </c>
      <c r="G182" s="98">
        <v>1120.9589209968401</v>
      </c>
      <c r="H182" s="98">
        <v>1183.1151864116152</v>
      </c>
      <c r="I182" s="98">
        <v>1328.9146758566283</v>
      </c>
      <c r="J182" s="98">
        <v>1599.2894053712498</v>
      </c>
      <c r="K182" s="98">
        <v>2193.0391272268025</v>
      </c>
      <c r="L182" s="98">
        <v>1832.6960484298008</v>
      </c>
      <c r="M182" s="98">
        <v>2048.4269112342895</v>
      </c>
      <c r="N182" s="98">
        <v>2803.6884111870122</v>
      </c>
      <c r="O182" s="98">
        <v>1552.1718686100378</v>
      </c>
      <c r="P182" s="98">
        <v>673.29677095228021</v>
      </c>
      <c r="Q182" s="98">
        <v>1212.3359881592562</v>
      </c>
      <c r="R182" s="98">
        <v>1350.1782126993994</v>
      </c>
      <c r="S182" s="98">
        <v>1401.3817628469697</v>
      </c>
      <c r="T182" s="98">
        <v>1192.4621000682234</v>
      </c>
      <c r="U182" s="98">
        <v>1166.3670803278953</v>
      </c>
      <c r="V182" s="98">
        <v>1190.9033102777573</v>
      </c>
      <c r="W182" s="98">
        <v>997.92361517011784</v>
      </c>
      <c r="X182" s="98">
        <v>747.00423252591111</v>
      </c>
      <c r="Y182" s="98">
        <v>759.02046758161885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288.87003417166346</v>
      </c>
      <c r="G183" s="101">
        <v>223.9446974000461</v>
      </c>
      <c r="H183" s="101">
        <v>230.4816464101242</v>
      </c>
      <c r="I183" s="101">
        <v>14.476505863027695</v>
      </c>
      <c r="J183" s="101">
        <v>14.246700597810854</v>
      </c>
      <c r="K183" s="101">
        <v>15.580089183425116</v>
      </c>
      <c r="L183" s="101">
        <v>11.027069334400426</v>
      </c>
      <c r="M183" s="101">
        <v>14.486776428344713</v>
      </c>
      <c r="N183" s="101">
        <v>16.948507697298094</v>
      </c>
      <c r="O183" s="101">
        <v>16.50159962866239</v>
      </c>
      <c r="P183" s="101">
        <v>84.620701552200444</v>
      </c>
      <c r="Q183" s="101">
        <v>13.153783741026411</v>
      </c>
      <c r="R183" s="101">
        <v>13.467553484435662</v>
      </c>
      <c r="S183" s="101">
        <v>13.409508774733808</v>
      </c>
      <c r="T183" s="101">
        <v>68.019044762855941</v>
      </c>
      <c r="U183" s="101">
        <v>14.21322509091218</v>
      </c>
      <c r="V183" s="101">
        <v>13.202347339091171</v>
      </c>
      <c r="W183" s="101">
        <v>241.60437913935121</v>
      </c>
      <c r="X183" s="101">
        <v>21.258477328429233</v>
      </c>
      <c r="Y183" s="101">
        <v>168.47410577987173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928.62168331989017</v>
      </c>
      <c r="G184" s="104">
        <v>897.01422359679407</v>
      </c>
      <c r="H184" s="104">
        <v>952.63354000149116</v>
      </c>
      <c r="I184" s="104">
        <v>1314.4381699936007</v>
      </c>
      <c r="J184" s="104">
        <v>1585.0427047734388</v>
      </c>
      <c r="K184" s="104">
        <v>2177.4590380433774</v>
      </c>
      <c r="L184" s="104">
        <v>1821.6689790954003</v>
      </c>
      <c r="M184" s="104">
        <v>2033.940134805945</v>
      </c>
      <c r="N184" s="104">
        <v>2786.7399034897139</v>
      </c>
      <c r="O184" s="104">
        <v>1535.6702689813756</v>
      </c>
      <c r="P184" s="104">
        <v>588.67606940007977</v>
      </c>
      <c r="Q184" s="104">
        <v>1199.1822044182297</v>
      </c>
      <c r="R184" s="104">
        <v>1336.7106592149635</v>
      </c>
      <c r="S184" s="104">
        <v>1387.9722540722357</v>
      </c>
      <c r="T184" s="104">
        <v>1124.4430553053674</v>
      </c>
      <c r="U184" s="104">
        <v>1152.1538552369832</v>
      </c>
      <c r="V184" s="104">
        <v>1177.700962938666</v>
      </c>
      <c r="W184" s="104">
        <v>756.31923603076666</v>
      </c>
      <c r="X184" s="104">
        <v>725.7457551974818</v>
      </c>
      <c r="Y184" s="104">
        <v>590.54636180174714</v>
      </c>
      <c r="DA184" s="132" t="s">
        <v>2351</v>
      </c>
    </row>
    <row r="185" spans="1:105" ht="12" customHeight="1" x14ac:dyDescent="0.25">
      <c r="A185" s="106" t="s">
        <v>122</v>
      </c>
      <c r="B185" s="101">
        <v>1877.0737031887688</v>
      </c>
      <c r="C185" s="101">
        <v>1830.6144114606748</v>
      </c>
      <c r="D185" s="101">
        <v>1919.2480374808879</v>
      </c>
      <c r="E185" s="101">
        <v>1809.3629388465897</v>
      </c>
      <c r="F185" s="101">
        <v>1897.853592179488</v>
      </c>
      <c r="G185" s="101">
        <v>1806.4197072661821</v>
      </c>
      <c r="H185" s="101">
        <v>1761.9502885087545</v>
      </c>
      <c r="I185" s="101">
        <v>1652.0088777012722</v>
      </c>
      <c r="J185" s="101">
        <v>1617.1091454899367</v>
      </c>
      <c r="K185" s="101">
        <v>1598.0309702975633</v>
      </c>
      <c r="L185" s="101">
        <v>1707.4185248345573</v>
      </c>
      <c r="M185" s="101">
        <v>1839.2250273081827</v>
      </c>
      <c r="N185" s="101">
        <v>1732.6104783572368</v>
      </c>
      <c r="O185" s="101">
        <v>1664.2068378816286</v>
      </c>
      <c r="P185" s="101">
        <v>1686.3971858976156</v>
      </c>
      <c r="Q185" s="101">
        <v>1622.2200006935475</v>
      </c>
      <c r="R185" s="101">
        <v>1638.0387641803484</v>
      </c>
      <c r="S185" s="101">
        <v>1632.8604677812798</v>
      </c>
      <c r="T185" s="101">
        <v>1611.1455740291183</v>
      </c>
      <c r="U185" s="101">
        <v>1571.4087110001594</v>
      </c>
      <c r="V185" s="101">
        <v>1528.3628050394097</v>
      </c>
      <c r="W185" s="101">
        <v>1282.5424345967319</v>
      </c>
      <c r="X185" s="101">
        <v>837.2424063316206</v>
      </c>
      <c r="Y185" s="101">
        <v>955.24233897499289</v>
      </c>
      <c r="DA185" s="131" t="s">
        <v>2352</v>
      </c>
    </row>
    <row r="186" spans="1:105" ht="12" customHeight="1" x14ac:dyDescent="0.25">
      <c r="A186" s="107" t="s">
        <v>121</v>
      </c>
      <c r="B186" s="104">
        <v>1319.9095377822862</v>
      </c>
      <c r="C186" s="104">
        <v>1274.1883704273462</v>
      </c>
      <c r="D186" s="104">
        <v>1356.2948661275188</v>
      </c>
      <c r="E186" s="104">
        <v>1261.3105400505203</v>
      </c>
      <c r="F186" s="104">
        <v>1352.81643340551</v>
      </c>
      <c r="G186" s="104">
        <v>1273.8518350283127</v>
      </c>
      <c r="H186" s="104">
        <v>1251.6073892159131</v>
      </c>
      <c r="I186" s="104">
        <v>1172.6369861382957</v>
      </c>
      <c r="J186" s="104">
        <v>1170.8963477844532</v>
      </c>
      <c r="K186" s="104">
        <v>1136.5185665783722</v>
      </c>
      <c r="L186" s="104">
        <v>1211.7485866872646</v>
      </c>
      <c r="M186" s="104">
        <v>1329.9244589978671</v>
      </c>
      <c r="N186" s="104">
        <v>1231.3433684901172</v>
      </c>
      <c r="O186" s="104">
        <v>1185.0310158147427</v>
      </c>
      <c r="P186" s="104">
        <v>1257.3865636022249</v>
      </c>
      <c r="Q186" s="104">
        <v>1172.4953099625202</v>
      </c>
      <c r="R186" s="104">
        <v>1183.2731384543238</v>
      </c>
      <c r="S186" s="104">
        <v>1196.7757586278044</v>
      </c>
      <c r="T186" s="104">
        <v>1186.2854087191349</v>
      </c>
      <c r="U186" s="104">
        <v>1201.7696987870511</v>
      </c>
      <c r="V186" s="104">
        <v>1209.9074788023513</v>
      </c>
      <c r="W186" s="104">
        <v>1043.4089026687229</v>
      </c>
      <c r="X186" s="104">
        <v>689.12362439023696</v>
      </c>
      <c r="Y186" s="104">
        <v>780.05312794305632</v>
      </c>
      <c r="DA186" s="132" t="s">
        <v>2353</v>
      </c>
    </row>
    <row r="187" spans="1:105" ht="12" customHeight="1" x14ac:dyDescent="0.25">
      <c r="A187" s="108" t="s">
        <v>53</v>
      </c>
      <c r="B187" s="98">
        <v>344.80103028444171</v>
      </c>
      <c r="C187" s="98">
        <v>291.39581933133485</v>
      </c>
      <c r="D187" s="98">
        <v>356.98323791471643</v>
      </c>
      <c r="E187" s="98">
        <v>281.13852585366539</v>
      </c>
      <c r="F187" s="98">
        <v>365.35187651284735</v>
      </c>
      <c r="G187" s="98">
        <v>289.80709439087855</v>
      </c>
      <c r="H187" s="98">
        <v>276.75210000975358</v>
      </c>
      <c r="I187" s="98">
        <v>241.17441803500645</v>
      </c>
      <c r="J187" s="98">
        <v>299.40851292788682</v>
      </c>
      <c r="K187" s="98">
        <v>234.15064840443907</v>
      </c>
      <c r="L187" s="98">
        <v>237.50816387994055</v>
      </c>
      <c r="M187" s="98">
        <v>319.34742238115314</v>
      </c>
      <c r="N187" s="98">
        <v>217.11913003203586</v>
      </c>
      <c r="O187" s="98">
        <v>196.40722678647438</v>
      </c>
      <c r="P187" s="98">
        <v>341.76571863175468</v>
      </c>
      <c r="Q187" s="98">
        <v>211.42035354689963</v>
      </c>
      <c r="R187" s="98">
        <v>203.80944347179312</v>
      </c>
      <c r="S187" s="98">
        <v>220.60403107641929</v>
      </c>
      <c r="T187" s="98">
        <v>197.07993829206632</v>
      </c>
      <c r="U187" s="98">
        <v>230.98090050348594</v>
      </c>
      <c r="V187" s="98">
        <v>253.1606552641226</v>
      </c>
      <c r="W187" s="98">
        <v>257.17112943708094</v>
      </c>
      <c r="X187" s="98">
        <v>8.2105128385031616</v>
      </c>
      <c r="Y187" s="98">
        <v>166.05137585974941</v>
      </c>
      <c r="DA187" s="63" t="s">
        <v>2354</v>
      </c>
    </row>
    <row r="188" spans="1:105" ht="12" customHeight="1" x14ac:dyDescent="0.25">
      <c r="A188" s="108" t="s">
        <v>52</v>
      </c>
      <c r="B188" s="98">
        <v>975.10850749784436</v>
      </c>
      <c r="C188" s="98">
        <v>982.79255109601115</v>
      </c>
      <c r="D188" s="98">
        <v>999.31162821280247</v>
      </c>
      <c r="E188" s="98">
        <v>980.17201419685489</v>
      </c>
      <c r="F188" s="98">
        <v>987.4645568926627</v>
      </c>
      <c r="G188" s="98">
        <v>984.04474063743419</v>
      </c>
      <c r="H188" s="98">
        <v>974.85528920615945</v>
      </c>
      <c r="I188" s="98">
        <v>931.46256810328919</v>
      </c>
      <c r="J188" s="98">
        <v>871.48783485656634</v>
      </c>
      <c r="K188" s="98">
        <v>902.36791817393294</v>
      </c>
      <c r="L188" s="98">
        <v>974.24042280732431</v>
      </c>
      <c r="M188" s="98">
        <v>1010.5770366167139</v>
      </c>
      <c r="N188" s="98">
        <v>1014.2242384580813</v>
      </c>
      <c r="O188" s="98">
        <v>988.62378902826822</v>
      </c>
      <c r="P188" s="98">
        <v>915.62084497047022</v>
      </c>
      <c r="Q188" s="98">
        <v>961.0749564156207</v>
      </c>
      <c r="R188" s="98">
        <v>979.46369498253057</v>
      </c>
      <c r="S188" s="98">
        <v>976.17172755138517</v>
      </c>
      <c r="T188" s="98">
        <v>989.20547042706846</v>
      </c>
      <c r="U188" s="98">
        <v>970.78879828356492</v>
      </c>
      <c r="V188" s="98">
        <v>956.74682353822868</v>
      </c>
      <c r="W188" s="98">
        <v>786.23777323164188</v>
      </c>
      <c r="X188" s="98">
        <v>680.91311155173389</v>
      </c>
      <c r="Y188" s="98">
        <v>614.00175208330688</v>
      </c>
      <c r="DA188" s="63" t="s">
        <v>2355</v>
      </c>
    </row>
    <row r="189" spans="1:105" ht="12" customHeight="1" x14ac:dyDescent="0.25">
      <c r="A189" s="121" t="s">
        <v>54</v>
      </c>
      <c r="B189" s="122">
        <v>890.24691547510304</v>
      </c>
      <c r="C189" s="122">
        <v>900.18744940495992</v>
      </c>
      <c r="D189" s="122">
        <v>906.87126722227231</v>
      </c>
      <c r="E189" s="122">
        <v>850.19805273609904</v>
      </c>
      <c r="F189" s="122">
        <v>970.57046934273365</v>
      </c>
      <c r="G189" s="122">
        <v>830.11850744753076</v>
      </c>
      <c r="H189" s="122">
        <v>845.11515121078423</v>
      </c>
      <c r="I189" s="122">
        <v>766.19801415223742</v>
      </c>
      <c r="J189" s="122">
        <v>707.91677788749951</v>
      </c>
      <c r="K189" s="122">
        <v>696.05312919081189</v>
      </c>
      <c r="L189" s="122">
        <v>659.5539882315976</v>
      </c>
      <c r="M189" s="122">
        <v>664.87236139083268</v>
      </c>
      <c r="N189" s="122">
        <v>575.70229504134102</v>
      </c>
      <c r="O189" s="122">
        <v>620.24123761223223</v>
      </c>
      <c r="P189" s="122">
        <v>568.94261345097379</v>
      </c>
      <c r="Q189" s="122">
        <v>583.02734737621824</v>
      </c>
      <c r="R189" s="122">
        <v>585.68927079672301</v>
      </c>
      <c r="S189" s="122">
        <v>663.82113320960116</v>
      </c>
      <c r="T189" s="122">
        <v>665.42544282741324</v>
      </c>
      <c r="U189" s="122">
        <v>657.60879302981914</v>
      </c>
      <c r="V189" s="122">
        <v>668.97037322799463</v>
      </c>
      <c r="W189" s="122">
        <v>626.4515599987468</v>
      </c>
      <c r="X189" s="122">
        <v>511.80961861621967</v>
      </c>
      <c r="Y189" s="122">
        <v>515.3748450522404</v>
      </c>
      <c r="DA189" s="130" t="s">
        <v>2356</v>
      </c>
    </row>
    <row r="190" spans="1:105" ht="12" customHeight="1" x14ac:dyDescent="0.25">
      <c r="A190" s="97" t="s">
        <v>50</v>
      </c>
      <c r="B190" s="98">
        <v>1032.6353722495389</v>
      </c>
      <c r="C190" s="98">
        <v>1007.4720406687117</v>
      </c>
      <c r="D190" s="98">
        <v>1019.2919192569368</v>
      </c>
      <c r="E190" s="98">
        <v>992.46647945625273</v>
      </c>
      <c r="F190" s="98">
        <v>1065.6246918913475</v>
      </c>
      <c r="G190" s="98">
        <v>994.55343757214973</v>
      </c>
      <c r="H190" s="98">
        <v>948.68378625298033</v>
      </c>
      <c r="I190" s="98">
        <v>854.09243388819971</v>
      </c>
      <c r="J190" s="98">
        <v>829.81520006319136</v>
      </c>
      <c r="K190" s="98">
        <v>786.52245616713356</v>
      </c>
      <c r="L190" s="98">
        <v>765.25646705472923</v>
      </c>
      <c r="M190" s="98">
        <v>787.33360483571721</v>
      </c>
      <c r="N190" s="98">
        <v>674.34697504644612</v>
      </c>
      <c r="O190" s="98">
        <v>674.09974700716043</v>
      </c>
      <c r="P190" s="98">
        <v>692.73137588352347</v>
      </c>
      <c r="Q190" s="98">
        <v>666.72574522746652</v>
      </c>
      <c r="R190" s="98">
        <v>699.19374471319145</v>
      </c>
      <c r="S190" s="98">
        <v>763.65613289427142</v>
      </c>
      <c r="T190" s="98">
        <v>791.88932305301023</v>
      </c>
      <c r="U190" s="98">
        <v>792.21100789058153</v>
      </c>
      <c r="V190" s="98">
        <v>788.39652982760458</v>
      </c>
      <c r="W190" s="98">
        <v>737.35576498036028</v>
      </c>
      <c r="X190" s="98">
        <v>651.99014184758778</v>
      </c>
      <c r="Y190" s="98">
        <v>615.96639288738038</v>
      </c>
      <c r="DA190" s="63" t="s">
        <v>2357</v>
      </c>
    </row>
    <row r="191" spans="1:105" ht="12" customHeight="1" x14ac:dyDescent="0.25">
      <c r="A191" s="109" t="s">
        <v>120</v>
      </c>
      <c r="B191" s="33">
        <v>797.71364293582053</v>
      </c>
      <c r="C191" s="33">
        <v>833.79608799510459</v>
      </c>
      <c r="D191" s="33">
        <v>838.69796289827741</v>
      </c>
      <c r="E191" s="33">
        <v>762.53339998949764</v>
      </c>
      <c r="F191" s="33">
        <v>912.1289901348697</v>
      </c>
      <c r="G191" s="33">
        <v>736.04359249288416</v>
      </c>
      <c r="H191" s="33">
        <v>791.73747007365205</v>
      </c>
      <c r="I191" s="33">
        <v>722.971250347666</v>
      </c>
      <c r="J191" s="33">
        <v>643.48670480023566</v>
      </c>
      <c r="K191" s="33">
        <v>647.43010139642172</v>
      </c>
      <c r="L191" s="33">
        <v>603.46530689589304</v>
      </c>
      <c r="M191" s="33">
        <v>600.84698100056107</v>
      </c>
      <c r="N191" s="33">
        <v>520.31955409329521</v>
      </c>
      <c r="O191" s="33">
        <v>588.42904530947339</v>
      </c>
      <c r="P191" s="33">
        <v>492.58524910578711</v>
      </c>
      <c r="Q191" s="33">
        <v>532.68244641306126</v>
      </c>
      <c r="R191" s="33">
        <v>523.16282368285454</v>
      </c>
      <c r="S191" s="33">
        <v>613.13994421807877</v>
      </c>
      <c r="T191" s="33">
        <v>603.58321568412669</v>
      </c>
      <c r="U191" s="33">
        <v>596.25948421573014</v>
      </c>
      <c r="V191" s="33">
        <v>613.85060864355921</v>
      </c>
      <c r="W191" s="33">
        <v>572.67982425008574</v>
      </c>
      <c r="X191" s="33">
        <v>432.68256226392219</v>
      </c>
      <c r="Y191" s="33">
        <v>456.92715670766393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6503.2030349673469</v>
      </c>
      <c r="C193" s="117">
        <f t="shared" si="94"/>
        <v>6726.3089133716903</v>
      </c>
      <c r="D193" s="117">
        <f t="shared" si="94"/>
        <v>6972.6856435827285</v>
      </c>
      <c r="E193" s="117">
        <f t="shared" si="94"/>
        <v>7414.2521401820522</v>
      </c>
      <c r="F193" s="117">
        <f t="shared" si="94"/>
        <v>7554.2269891319193</v>
      </c>
      <c r="G193" s="117">
        <f t="shared" si="94"/>
        <v>7735.8430567890919</v>
      </c>
      <c r="H193" s="117">
        <f t="shared" si="94"/>
        <v>7858.4868541024352</v>
      </c>
      <c r="I193" s="117">
        <f t="shared" si="94"/>
        <v>7928.3771650875879</v>
      </c>
      <c r="J193" s="117">
        <f t="shared" si="94"/>
        <v>8410.2971598691474</v>
      </c>
      <c r="K193" s="117">
        <f t="shared" si="94"/>
        <v>9277.1663721261375</v>
      </c>
      <c r="L193" s="117">
        <f t="shared" si="94"/>
        <v>6933.6235587323872</v>
      </c>
      <c r="M193" s="117">
        <f t="shared" si="94"/>
        <v>7633.1050565201003</v>
      </c>
      <c r="N193" s="117">
        <f t="shared" si="94"/>
        <v>9646.7347444688585</v>
      </c>
      <c r="O193" s="117">
        <f t="shared" si="94"/>
        <v>9962.719662646432</v>
      </c>
      <c r="P193" s="117">
        <f t="shared" si="94"/>
        <v>4701.5364800247989</v>
      </c>
      <c r="Q193" s="117">
        <f t="shared" si="94"/>
        <v>8550.1122014879857</v>
      </c>
      <c r="R193" s="117">
        <f t="shared" ref="R193:V193" si="95">R194+R197+R199+R208</f>
        <v>8644.5132929481042</v>
      </c>
      <c r="S193" s="117">
        <f t="shared" si="95"/>
        <v>8754.5218703182309</v>
      </c>
      <c r="T193" s="117">
        <f t="shared" si="95"/>
        <v>9621.5534957891396</v>
      </c>
      <c r="U193" s="117">
        <f t="shared" si="95"/>
        <v>9595.3664205189707</v>
      </c>
      <c r="V193" s="117">
        <f t="shared" si="95"/>
        <v>8960.6398632271757</v>
      </c>
      <c r="W193" s="117">
        <f t="shared" ref="W193:Y193" si="96">W194+W197+W199+W208</f>
        <v>8815.4929050477367</v>
      </c>
      <c r="X193" s="117">
        <f t="shared" si="96"/>
        <v>8717.014890589704</v>
      </c>
      <c r="Y193" s="117">
        <f t="shared" si="96"/>
        <v>8124.2594383073465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4634.2020464099069</v>
      </c>
      <c r="C194" s="122">
        <f t="shared" si="97"/>
        <v>4843.5700435841745</v>
      </c>
      <c r="D194" s="122">
        <f t="shared" si="97"/>
        <v>5044.7607740364465</v>
      </c>
      <c r="E194" s="122">
        <f t="shared" si="97"/>
        <v>5475.8273716783324</v>
      </c>
      <c r="F194" s="122">
        <f t="shared" si="97"/>
        <v>5604.4426132734125</v>
      </c>
      <c r="G194" s="122">
        <f t="shared" si="97"/>
        <v>5945.7621567957567</v>
      </c>
      <c r="H194" s="122">
        <f t="shared" si="97"/>
        <v>5975.2759428452118</v>
      </c>
      <c r="I194" s="122">
        <f t="shared" si="97"/>
        <v>6115.0380107472847</v>
      </c>
      <c r="J194" s="122">
        <f t="shared" si="97"/>
        <v>6603.9072471705786</v>
      </c>
      <c r="K194" s="122">
        <f t="shared" si="97"/>
        <v>7381.7247678017411</v>
      </c>
      <c r="L194" s="122">
        <f t="shared" si="97"/>
        <v>5320.6404380510821</v>
      </c>
      <c r="M194" s="122">
        <f t="shared" si="97"/>
        <v>5755.9689616556407</v>
      </c>
      <c r="N194" s="122">
        <f t="shared" si="97"/>
        <v>7534.7259306276319</v>
      </c>
      <c r="O194" s="122">
        <f t="shared" si="97"/>
        <v>7985.5542416347917</v>
      </c>
      <c r="P194" s="122">
        <f t="shared" si="97"/>
        <v>3298.6280251602548</v>
      </c>
      <c r="Q194" s="122">
        <f t="shared" si="97"/>
        <v>6666.919852862874</v>
      </c>
      <c r="R194" s="122">
        <f t="shared" ref="R194:V194" si="98">SUM(R195:R196)</f>
        <v>6867.5129347640986</v>
      </c>
      <c r="S194" s="122">
        <f t="shared" si="98"/>
        <v>6791.2665582925811</v>
      </c>
      <c r="T194" s="122">
        <f t="shared" si="98"/>
        <v>7640.1929413692314</v>
      </c>
      <c r="U194" s="122">
        <f t="shared" si="98"/>
        <v>7530.8494169132446</v>
      </c>
      <c r="V194" s="122">
        <f t="shared" si="98"/>
        <v>7039.5897892380108</v>
      </c>
      <c r="W194" s="122">
        <f t="shared" ref="W194:Y194" si="99">SUM(W195:W196)</f>
        <v>7050.3699092633842</v>
      </c>
      <c r="X194" s="122">
        <f t="shared" si="99"/>
        <v>7120.5709513832735</v>
      </c>
      <c r="Y194" s="122">
        <f t="shared" si="99"/>
        <v>6619.5028036331614</v>
      </c>
      <c r="DA194" s="130" t="s">
        <v>2510</v>
      </c>
    </row>
    <row r="195" spans="1:105" ht="12" customHeight="1" x14ac:dyDescent="0.25">
      <c r="A195" s="97" t="s">
        <v>197</v>
      </c>
      <c r="B195" s="98">
        <v>4610.4066830323509</v>
      </c>
      <c r="C195" s="98">
        <v>4819.3685863946139</v>
      </c>
      <c r="D195" s="98">
        <v>5019.8613062367531</v>
      </c>
      <c r="E195" s="98">
        <v>5451.4497126027163</v>
      </c>
      <c r="F195" s="98">
        <v>5578.0216137071047</v>
      </c>
      <c r="G195" s="98">
        <v>5918.1232209022683</v>
      </c>
      <c r="H195" s="98">
        <v>5948.3481637912646</v>
      </c>
      <c r="I195" s="98">
        <v>6088.4114451087153</v>
      </c>
      <c r="J195" s="98">
        <v>6576.4564173318722</v>
      </c>
      <c r="K195" s="98">
        <v>7351.5523010906763</v>
      </c>
      <c r="L195" s="98">
        <v>5298.2282009265709</v>
      </c>
      <c r="M195" s="98">
        <v>5731.6794558917618</v>
      </c>
      <c r="N195" s="98">
        <v>7505.1342506436195</v>
      </c>
      <c r="O195" s="98">
        <v>7952.2423772813136</v>
      </c>
      <c r="P195" s="98">
        <v>3284.5078764543573</v>
      </c>
      <c r="Q195" s="98">
        <v>6641.2309701598369</v>
      </c>
      <c r="R195" s="98">
        <v>6841.1450783323071</v>
      </c>
      <c r="S195" s="98">
        <v>6765.3962568375855</v>
      </c>
      <c r="T195" s="98">
        <v>7611.3864196203913</v>
      </c>
      <c r="U195" s="98">
        <v>7502.2799863226619</v>
      </c>
      <c r="V195" s="98">
        <v>7013.0174313587495</v>
      </c>
      <c r="W195" s="98">
        <v>7016.4254476461201</v>
      </c>
      <c r="X195" s="98">
        <v>7085.0391700356313</v>
      </c>
      <c r="Y195" s="98">
        <v>6588.0663572641715</v>
      </c>
      <c r="DA195" s="63" t="s">
        <v>2511</v>
      </c>
    </row>
    <row r="196" spans="1:105" ht="12" customHeight="1" x14ac:dyDescent="0.25">
      <c r="A196" s="97" t="s">
        <v>53</v>
      </c>
      <c r="B196" s="98">
        <v>23.795363377555731</v>
      </c>
      <c r="C196" s="98">
        <v>24.201457189560788</v>
      </c>
      <c r="D196" s="98">
        <v>24.89946779969338</v>
      </c>
      <c r="E196" s="98">
        <v>24.377659075616194</v>
      </c>
      <c r="F196" s="98">
        <v>26.420999566307398</v>
      </c>
      <c r="G196" s="98">
        <v>27.638935893488895</v>
      </c>
      <c r="H196" s="98">
        <v>26.927779053947258</v>
      </c>
      <c r="I196" s="98">
        <v>26.626565638568991</v>
      </c>
      <c r="J196" s="98">
        <v>27.450829838706213</v>
      </c>
      <c r="K196" s="98">
        <v>30.172466711064615</v>
      </c>
      <c r="L196" s="98">
        <v>22.412237124511226</v>
      </c>
      <c r="M196" s="98">
        <v>24.289505763879315</v>
      </c>
      <c r="N196" s="98">
        <v>29.591679984012245</v>
      </c>
      <c r="O196" s="98">
        <v>33.311864353478256</v>
      </c>
      <c r="P196" s="98">
        <v>14.120148705897385</v>
      </c>
      <c r="Q196" s="98">
        <v>25.688882703037496</v>
      </c>
      <c r="R196" s="98">
        <v>26.367856431791942</v>
      </c>
      <c r="S196" s="98">
        <v>25.870301454995463</v>
      </c>
      <c r="T196" s="98">
        <v>28.806521748839785</v>
      </c>
      <c r="U196" s="98">
        <v>28.569430590582346</v>
      </c>
      <c r="V196" s="98">
        <v>26.572357879261517</v>
      </c>
      <c r="W196" s="98">
        <v>33.944461617264153</v>
      </c>
      <c r="X196" s="98">
        <v>35.531781347642195</v>
      </c>
      <c r="Y196" s="98">
        <v>31.436446368990051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56.868542334589918</v>
      </c>
      <c r="C197" s="122">
        <f t="shared" si="100"/>
        <v>75.077253704535778</v>
      </c>
      <c r="D197" s="122">
        <f t="shared" si="100"/>
        <v>67.379010608031152</v>
      </c>
      <c r="E197" s="122">
        <f t="shared" si="100"/>
        <v>213.07548214227023</v>
      </c>
      <c r="F197" s="122">
        <f t="shared" si="100"/>
        <v>84.980302509329107</v>
      </c>
      <c r="G197" s="122">
        <f t="shared" si="100"/>
        <v>97.809559974868947</v>
      </c>
      <c r="H197" s="122">
        <f t="shared" si="100"/>
        <v>136.4600766080072</v>
      </c>
      <c r="I197" s="122">
        <f t="shared" si="100"/>
        <v>148.6848421954997</v>
      </c>
      <c r="J197" s="122">
        <f t="shared" si="100"/>
        <v>205.98459996345215</v>
      </c>
      <c r="K197" s="122">
        <f t="shared" si="100"/>
        <v>229.13637321027747</v>
      </c>
      <c r="L197" s="122">
        <f t="shared" si="100"/>
        <v>206.0468349994365</v>
      </c>
      <c r="M197" s="122">
        <f t="shared" si="100"/>
        <v>247.47819675104063</v>
      </c>
      <c r="N197" s="122">
        <f t="shared" si="100"/>
        <v>438.4374000772101</v>
      </c>
      <c r="O197" s="122">
        <f t="shared" si="100"/>
        <v>257.04599470060083</v>
      </c>
      <c r="P197" s="122">
        <f t="shared" si="100"/>
        <v>212.19711207860436</v>
      </c>
      <c r="Q197" s="122">
        <f t="shared" si="100"/>
        <v>387.89896231362047</v>
      </c>
      <c r="R197" s="122">
        <f t="shared" si="100"/>
        <v>256.28608738008677</v>
      </c>
      <c r="S197" s="122">
        <f t="shared" si="100"/>
        <v>380.54883852549517</v>
      </c>
      <c r="T197" s="122">
        <f t="shared" si="100"/>
        <v>316.78363382351449</v>
      </c>
      <c r="U197" s="122">
        <f t="shared" si="100"/>
        <v>419.68178174784578</v>
      </c>
      <c r="V197" s="122">
        <f t="shared" si="100"/>
        <v>331.54177975512334</v>
      </c>
      <c r="W197" s="122">
        <f t="shared" si="100"/>
        <v>324.1796232438378</v>
      </c>
      <c r="X197" s="122">
        <f t="shared" si="100"/>
        <v>465.83847113400532</v>
      </c>
      <c r="Y197" s="122">
        <f t="shared" si="100"/>
        <v>374.71299459422551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56.868542334589918</v>
      </c>
      <c r="C198" s="98">
        <f>RES_hhdet_tesh!C110</f>
        <v>75.077253704535778</v>
      </c>
      <c r="D198" s="98">
        <f>RES_hhdet_tesh!D110</f>
        <v>67.379010608031152</v>
      </c>
      <c r="E198" s="98">
        <f>RES_hhdet_tesh!E110</f>
        <v>213.07548214227023</v>
      </c>
      <c r="F198" s="98">
        <f>RES_hhdet_tesh!F110</f>
        <v>84.980302509329107</v>
      </c>
      <c r="G198" s="98">
        <f>RES_hhdet_tesh!G110</f>
        <v>97.809559974868947</v>
      </c>
      <c r="H198" s="98">
        <f>RES_hhdet_tesh!H110</f>
        <v>136.4600766080072</v>
      </c>
      <c r="I198" s="98">
        <f>RES_hhdet_tesh!I110</f>
        <v>148.6848421954997</v>
      </c>
      <c r="J198" s="98">
        <f>RES_hhdet_tesh!J110</f>
        <v>205.98459996345215</v>
      </c>
      <c r="K198" s="98">
        <f>RES_hhdet_tesh!K110</f>
        <v>229.13637321027747</v>
      </c>
      <c r="L198" s="98">
        <f>RES_hhdet_tesh!L110</f>
        <v>206.0468349994365</v>
      </c>
      <c r="M198" s="98">
        <f>RES_hhdet_tesh!M110</f>
        <v>247.47819675104063</v>
      </c>
      <c r="N198" s="98">
        <f>RES_hhdet_tesh!N110</f>
        <v>438.4374000772101</v>
      </c>
      <c r="O198" s="98">
        <f>RES_hhdet_tesh!O110</f>
        <v>257.04599470060083</v>
      </c>
      <c r="P198" s="98">
        <f>RES_hhdet_tesh!P110</f>
        <v>212.19711207860436</v>
      </c>
      <c r="Q198" s="98">
        <f>RES_hhdet_tesh!Q110</f>
        <v>387.89896231362047</v>
      </c>
      <c r="R198" s="98">
        <f>RES_hhdet_tesh!R110</f>
        <v>256.28608738008677</v>
      </c>
      <c r="S198" s="98">
        <f>RES_hhdet_tesh!S110</f>
        <v>380.54883852549517</v>
      </c>
      <c r="T198" s="98">
        <f>RES_hhdet_tesh!T110</f>
        <v>316.78363382351449</v>
      </c>
      <c r="U198" s="98">
        <f>RES_hhdet_tesh!U110</f>
        <v>419.68178174784578</v>
      </c>
      <c r="V198" s="98">
        <f>RES_hhdet_tesh!V110</f>
        <v>331.54177975512334</v>
      </c>
      <c r="W198" s="98">
        <f>RES_hhdet_tesh!W110</f>
        <v>324.1796232438378</v>
      </c>
      <c r="X198" s="98">
        <f>RES_hhdet_tesh!X110</f>
        <v>465.83847113400532</v>
      </c>
      <c r="Y198" s="98">
        <f>RES_hhdet_tesh!Y110</f>
        <v>374.71299459422551</v>
      </c>
      <c r="DA198" s="63" t="s">
        <v>2514</v>
      </c>
    </row>
    <row r="199" spans="1:105" ht="12" customHeight="1" x14ac:dyDescent="0.25">
      <c r="A199" s="121" t="s">
        <v>55</v>
      </c>
      <c r="B199" s="122">
        <v>1193.0010731993345</v>
      </c>
      <c r="C199" s="122">
        <v>1176.4757439492039</v>
      </c>
      <c r="D199" s="122">
        <v>1222.9492487148423</v>
      </c>
      <c r="E199" s="122">
        <v>1129.016670611988</v>
      </c>
      <c r="F199" s="122">
        <v>1178.2558548320937</v>
      </c>
      <c r="G199" s="122">
        <v>1105.3854968726455</v>
      </c>
      <c r="H199" s="122">
        <v>1139.7590303034895</v>
      </c>
      <c r="I199" s="122">
        <v>1111.525778203709</v>
      </c>
      <c r="J199" s="122">
        <v>1093.2702577292951</v>
      </c>
      <c r="K199" s="122">
        <v>1166.1056192225574</v>
      </c>
      <c r="L199" s="122">
        <v>933.42454541301811</v>
      </c>
      <c r="M199" s="122">
        <v>1152.2010649649646</v>
      </c>
      <c r="N199" s="122">
        <v>1260.5585956251764</v>
      </c>
      <c r="O199" s="122">
        <v>1271.8233461466725</v>
      </c>
      <c r="P199" s="122">
        <v>784.58902952102289</v>
      </c>
      <c r="Q199" s="122">
        <v>1074.2213065068333</v>
      </c>
      <c r="R199" s="122">
        <v>1095.5297224128085</v>
      </c>
      <c r="S199" s="122">
        <v>1093.073263080232</v>
      </c>
      <c r="T199" s="122">
        <v>1170.3382899169687</v>
      </c>
      <c r="U199" s="122">
        <v>1148.7688248358936</v>
      </c>
      <c r="V199" s="122">
        <v>1077.5965521226778</v>
      </c>
      <c r="W199" s="122">
        <v>958.75226692675528</v>
      </c>
      <c r="X199" s="122">
        <v>743.35824851477685</v>
      </c>
      <c r="Y199" s="122">
        <v>734.27224650339554</v>
      </c>
      <c r="DA199" s="130" t="s">
        <v>2515</v>
      </c>
    </row>
    <row r="200" spans="1:105" ht="12" customHeight="1" x14ac:dyDescent="0.25">
      <c r="A200" s="97" t="s">
        <v>130</v>
      </c>
      <c r="B200" s="98">
        <v>1191.6921628263256</v>
      </c>
      <c r="C200" s="98">
        <v>1182.3749026896401</v>
      </c>
      <c r="D200" s="98">
        <v>1218.9115895758639</v>
      </c>
      <c r="E200" s="98">
        <v>1109.4262168841551</v>
      </c>
      <c r="F200" s="98">
        <v>1152.3323489501786</v>
      </c>
      <c r="G200" s="98">
        <v>1070.4315831954193</v>
      </c>
      <c r="H200" s="98">
        <v>1131.0922083733274</v>
      </c>
      <c r="I200" s="98">
        <v>1120.2129641679778</v>
      </c>
      <c r="J200" s="98">
        <v>1101.7497711581746</v>
      </c>
      <c r="K200" s="98">
        <v>1204.3256144259531</v>
      </c>
      <c r="L200" s="98">
        <v>852.08402202843047</v>
      </c>
      <c r="M200" s="98">
        <v>1118.6493458017717</v>
      </c>
      <c r="N200" s="98">
        <v>1306.6500399337624</v>
      </c>
      <c r="O200" s="98">
        <v>1336.4588067863913</v>
      </c>
      <c r="P200" s="98">
        <v>657.18300734195191</v>
      </c>
      <c r="Q200" s="98">
        <v>1065.2351395900048</v>
      </c>
      <c r="R200" s="98">
        <v>1089.114480286916</v>
      </c>
      <c r="S200" s="98">
        <v>1082.2814482927622</v>
      </c>
      <c r="T200" s="98">
        <v>1179.600201441699</v>
      </c>
      <c r="U200" s="98">
        <v>1150.5961985996823</v>
      </c>
      <c r="V200" s="98">
        <v>1065.4561777001149</v>
      </c>
      <c r="W200" s="98">
        <v>956.81478617809273</v>
      </c>
      <c r="X200" s="98">
        <v>743.78850664062054</v>
      </c>
      <c r="Y200" s="98">
        <v>734.26402149580645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1152.3751710096626</v>
      </c>
      <c r="G201" s="98">
        <v>1070.4777233210807</v>
      </c>
      <c r="H201" s="98">
        <v>1131.1604418334052</v>
      </c>
      <c r="I201" s="98">
        <v>1325.6514087973492</v>
      </c>
      <c r="J201" s="98">
        <v>1596.0779405879568</v>
      </c>
      <c r="K201" s="98">
        <v>2189.5270924655174</v>
      </c>
      <c r="L201" s="98">
        <v>1830.2103469449391</v>
      </c>
      <c r="M201" s="98">
        <v>2045.161329003256</v>
      </c>
      <c r="N201" s="98">
        <v>2799.8679100663803</v>
      </c>
      <c r="O201" s="98">
        <v>1549.1232692759054</v>
      </c>
      <c r="P201" s="98">
        <v>657.6634614422278</v>
      </c>
      <c r="Q201" s="98">
        <v>1209.9058833659874</v>
      </c>
      <c r="R201" s="98">
        <v>1347.6901402998164</v>
      </c>
      <c r="S201" s="98">
        <v>1398.9044139570663</v>
      </c>
      <c r="T201" s="98">
        <v>1180.3245845331032</v>
      </c>
      <c r="U201" s="98">
        <v>1163.8308312384445</v>
      </c>
      <c r="V201" s="98">
        <v>1188.5474451448822</v>
      </c>
      <c r="W201" s="98">
        <v>957.33044643921994</v>
      </c>
      <c r="X201" s="98">
        <v>743.64364788208752</v>
      </c>
      <c r="Y201" s="98">
        <v>732.51265655363716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223.7534876897723</v>
      </c>
      <c r="G202" s="101">
        <v>173.46349972428658</v>
      </c>
      <c r="H202" s="101">
        <v>178.52690183191385</v>
      </c>
      <c r="I202" s="101">
        <v>11.213238803748608</v>
      </c>
      <c r="J202" s="101">
        <v>11.035235814517872</v>
      </c>
      <c r="K202" s="101">
        <v>12.068054422139966</v>
      </c>
      <c r="L202" s="101">
        <v>8.5413678495388368</v>
      </c>
      <c r="M202" s="101">
        <v>11.221194197311041</v>
      </c>
      <c r="N202" s="101">
        <v>13.128006576666241</v>
      </c>
      <c r="O202" s="101">
        <v>13.453000294530105</v>
      </c>
      <c r="P202" s="101">
        <v>68.987392042148016</v>
      </c>
      <c r="Q202" s="101">
        <v>10.723678947757724</v>
      </c>
      <c r="R202" s="101">
        <v>10.979481084852809</v>
      </c>
      <c r="S202" s="101">
        <v>10.932159884830565</v>
      </c>
      <c r="T202" s="101">
        <v>55.881529227735797</v>
      </c>
      <c r="U202" s="101">
        <v>11.676976001461389</v>
      </c>
      <c r="V202" s="101">
        <v>10.846482206216246</v>
      </c>
      <c r="W202" s="101">
        <v>201.01121040845325</v>
      </c>
      <c r="X202" s="101">
        <v>17.897892684605615</v>
      </c>
      <c r="Y202" s="101">
        <v>141.96629475189002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928.62168331989017</v>
      </c>
      <c r="G203" s="104">
        <v>897.01422359679407</v>
      </c>
      <c r="H203" s="104">
        <v>952.63354000149116</v>
      </c>
      <c r="I203" s="104">
        <v>1314.4381699936007</v>
      </c>
      <c r="J203" s="104">
        <v>1585.0427047734388</v>
      </c>
      <c r="K203" s="104">
        <v>2177.4590380433774</v>
      </c>
      <c r="L203" s="104">
        <v>1821.6689790954003</v>
      </c>
      <c r="M203" s="104">
        <v>2033.940134805945</v>
      </c>
      <c r="N203" s="104">
        <v>2786.7399034897139</v>
      </c>
      <c r="O203" s="104">
        <v>1535.6702689813756</v>
      </c>
      <c r="P203" s="104">
        <v>588.67606940007977</v>
      </c>
      <c r="Q203" s="104">
        <v>1199.1822044182297</v>
      </c>
      <c r="R203" s="104">
        <v>1336.7106592149635</v>
      </c>
      <c r="S203" s="104">
        <v>1387.9722540722357</v>
      </c>
      <c r="T203" s="104">
        <v>1124.4430553053674</v>
      </c>
      <c r="U203" s="104">
        <v>1152.1538552369832</v>
      </c>
      <c r="V203" s="104">
        <v>1177.700962938666</v>
      </c>
      <c r="W203" s="104">
        <v>756.31923603076666</v>
      </c>
      <c r="X203" s="104">
        <v>725.7457551974818</v>
      </c>
      <c r="Y203" s="104">
        <v>590.54636180174714</v>
      </c>
      <c r="DA203" s="132" t="s">
        <v>2519</v>
      </c>
    </row>
    <row r="204" spans="1:105" ht="12" customHeight="1" x14ac:dyDescent="0.25">
      <c r="A204" s="106" t="s">
        <v>122</v>
      </c>
      <c r="B204" s="101">
        <v>1194.5331725524657</v>
      </c>
      <c r="C204" s="101">
        <v>1169.3016940171069</v>
      </c>
      <c r="D204" s="101">
        <v>1228.5777724656907</v>
      </c>
      <c r="E204" s="101">
        <v>1161.0141718279087</v>
      </c>
      <c r="F204" s="101">
        <v>1224.5927098232617</v>
      </c>
      <c r="G204" s="101">
        <v>1174.1873733938385</v>
      </c>
      <c r="H204" s="101">
        <v>1157.7320620083119</v>
      </c>
      <c r="I204" s="101">
        <v>1090.8950998653784</v>
      </c>
      <c r="J204" s="101">
        <v>1069.0045472557395</v>
      </c>
      <c r="K204" s="101">
        <v>1057.0495555876294</v>
      </c>
      <c r="L204" s="101">
        <v>1130.5923679488226</v>
      </c>
      <c r="M204" s="101">
        <v>1223.3529097239914</v>
      </c>
      <c r="N204" s="101">
        <v>1159.8510199253806</v>
      </c>
      <c r="O204" s="101">
        <v>1121.7799850112006</v>
      </c>
      <c r="P204" s="101">
        <v>1146.2220895403379</v>
      </c>
      <c r="Q204" s="101">
        <v>1105.1873696454404</v>
      </c>
      <c r="R204" s="101">
        <v>1116.8795497133926</v>
      </c>
      <c r="S204" s="101">
        <v>1128.6954437293452</v>
      </c>
      <c r="T204" s="101">
        <v>1129.6900895093577</v>
      </c>
      <c r="U204" s="101">
        <v>1138.5577580059346</v>
      </c>
      <c r="V204" s="101">
        <v>1142.4387208195892</v>
      </c>
      <c r="W204" s="101">
        <v>975.38329941929123</v>
      </c>
      <c r="X204" s="101">
        <v>643.71249988764714</v>
      </c>
      <c r="Y204" s="101">
        <v>734.43656146647857</v>
      </c>
      <c r="DA204" s="131" t="s">
        <v>2520</v>
      </c>
    </row>
    <row r="205" spans="1:105" ht="12" customHeight="1" x14ac:dyDescent="0.25">
      <c r="A205" s="107" t="s">
        <v>121</v>
      </c>
      <c r="B205" s="104">
        <v>1194.5331725524659</v>
      </c>
      <c r="C205" s="104">
        <v>1169.3111738423315</v>
      </c>
      <c r="D205" s="104">
        <v>1228.585090816985</v>
      </c>
      <c r="E205" s="104">
        <v>1161.2264289387563</v>
      </c>
      <c r="F205" s="104">
        <v>1224.5291471367291</v>
      </c>
      <c r="G205" s="104">
        <v>1173.8163870324911</v>
      </c>
      <c r="H205" s="104">
        <v>1157.3747989523629</v>
      </c>
      <c r="I205" s="104">
        <v>1090.9695067298323</v>
      </c>
      <c r="J205" s="104">
        <v>1069.6324882795354</v>
      </c>
      <c r="K205" s="104">
        <v>1057.451312786681</v>
      </c>
      <c r="L205" s="104">
        <v>1132.0878728979035</v>
      </c>
      <c r="M205" s="104">
        <v>1223.6225892669454</v>
      </c>
      <c r="N205" s="104">
        <v>1160.1194109321852</v>
      </c>
      <c r="O205" s="104">
        <v>1121.5991754677652</v>
      </c>
      <c r="P205" s="104">
        <v>1147.992810224807</v>
      </c>
      <c r="Q205" s="104">
        <v>1105.4428782839307</v>
      </c>
      <c r="R205" s="104">
        <v>1118.6744698765995</v>
      </c>
      <c r="S205" s="104">
        <v>1130.6157605440878</v>
      </c>
      <c r="T205" s="104">
        <v>1129.4828906587231</v>
      </c>
      <c r="U205" s="104">
        <v>1139.9845119107295</v>
      </c>
      <c r="V205" s="104">
        <v>1146.5615366080999</v>
      </c>
      <c r="W205" s="104">
        <v>982.24890459787264</v>
      </c>
      <c r="X205" s="104">
        <v>687.30680686838161</v>
      </c>
      <c r="Y205" s="104">
        <v>743.30937574094924</v>
      </c>
      <c r="DA205" s="132" t="s">
        <v>2521</v>
      </c>
    </row>
    <row r="206" spans="1:105" ht="12" customHeight="1" x14ac:dyDescent="0.25">
      <c r="A206" s="108" t="s">
        <v>53</v>
      </c>
      <c r="B206" s="98">
        <v>219.42466505462113</v>
      </c>
      <c r="C206" s="98">
        <v>186.51862274632012</v>
      </c>
      <c r="D206" s="98">
        <v>229.27346260418258</v>
      </c>
      <c r="E206" s="98">
        <v>181.05441474190133</v>
      </c>
      <c r="F206" s="98">
        <v>237.06459024406601</v>
      </c>
      <c r="G206" s="98">
        <v>189.77164639505682</v>
      </c>
      <c r="H206" s="98">
        <v>182.51950974620334</v>
      </c>
      <c r="I206" s="98">
        <v>159.50693862654316</v>
      </c>
      <c r="J206" s="98">
        <v>198.14465342296913</v>
      </c>
      <c r="K206" s="98">
        <v>155.08339461274809</v>
      </c>
      <c r="L206" s="98">
        <v>157.84745009057951</v>
      </c>
      <c r="M206" s="98">
        <v>213.04555265023151</v>
      </c>
      <c r="N206" s="98">
        <v>145.8951724741039</v>
      </c>
      <c r="O206" s="98">
        <v>132.97538643949693</v>
      </c>
      <c r="P206" s="98">
        <v>232.37196525433663</v>
      </c>
      <c r="Q206" s="98">
        <v>144.36792186830962</v>
      </c>
      <c r="R206" s="98">
        <v>139.21077489406883</v>
      </c>
      <c r="S206" s="98">
        <v>154.44403299270272</v>
      </c>
      <c r="T206" s="98">
        <v>140.27742023165473</v>
      </c>
      <c r="U206" s="98">
        <v>169.19571362716434</v>
      </c>
      <c r="V206" s="98">
        <v>189.81471306987126</v>
      </c>
      <c r="W206" s="98">
        <v>196.01113136623087</v>
      </c>
      <c r="X206" s="98">
        <v>6.3936953166478299</v>
      </c>
      <c r="Y206" s="98">
        <v>129.30762365764241</v>
      </c>
      <c r="DA206" s="63" t="s">
        <v>2522</v>
      </c>
    </row>
    <row r="207" spans="1:105" ht="12" customHeight="1" x14ac:dyDescent="0.25">
      <c r="A207" s="108" t="s">
        <v>52</v>
      </c>
      <c r="B207" s="98">
        <v>975.10850749784436</v>
      </c>
      <c r="C207" s="98">
        <v>982.79255109601115</v>
      </c>
      <c r="D207" s="98">
        <v>999.31162821280247</v>
      </c>
      <c r="E207" s="98">
        <v>980.17201419685489</v>
      </c>
      <c r="F207" s="98">
        <v>987.4645568926627</v>
      </c>
      <c r="G207" s="98">
        <v>984.04474063743419</v>
      </c>
      <c r="H207" s="98">
        <v>974.85528920615945</v>
      </c>
      <c r="I207" s="98">
        <v>931.46256810328919</v>
      </c>
      <c r="J207" s="98">
        <v>871.48783485656634</v>
      </c>
      <c r="K207" s="98">
        <v>902.36791817393294</v>
      </c>
      <c r="L207" s="98">
        <v>974.24042280732431</v>
      </c>
      <c r="M207" s="98">
        <v>1010.5770366167139</v>
      </c>
      <c r="N207" s="98">
        <v>1014.2242384580813</v>
      </c>
      <c r="O207" s="98">
        <v>988.62378902826822</v>
      </c>
      <c r="P207" s="98">
        <v>915.62084497047022</v>
      </c>
      <c r="Q207" s="98">
        <v>961.0749564156207</v>
      </c>
      <c r="R207" s="98">
        <v>979.46369498253057</v>
      </c>
      <c r="S207" s="98">
        <v>976.17172755138517</v>
      </c>
      <c r="T207" s="98">
        <v>989.20547042706846</v>
      </c>
      <c r="U207" s="98">
        <v>970.78879828356492</v>
      </c>
      <c r="V207" s="98">
        <v>956.74682353822868</v>
      </c>
      <c r="W207" s="98">
        <v>786.23777323164188</v>
      </c>
      <c r="X207" s="98">
        <v>680.91311155173389</v>
      </c>
      <c r="Y207" s="98">
        <v>614.00175208330688</v>
      </c>
      <c r="DA207" s="63" t="s">
        <v>2523</v>
      </c>
    </row>
    <row r="208" spans="1:105" ht="12" customHeight="1" x14ac:dyDescent="0.25">
      <c r="A208" s="121" t="s">
        <v>54</v>
      </c>
      <c r="B208" s="122">
        <v>619.1313730235164</v>
      </c>
      <c r="C208" s="122">
        <v>631.18587213377589</v>
      </c>
      <c r="D208" s="122">
        <v>637.59661022340833</v>
      </c>
      <c r="E208" s="122">
        <v>596.33261574946096</v>
      </c>
      <c r="F208" s="122">
        <v>686.54821851708425</v>
      </c>
      <c r="G208" s="122">
        <v>586.88584314582067</v>
      </c>
      <c r="H208" s="122">
        <v>606.99180434572611</v>
      </c>
      <c r="I208" s="122">
        <v>553.12853394109391</v>
      </c>
      <c r="J208" s="122">
        <v>507.13505500582176</v>
      </c>
      <c r="K208" s="122">
        <v>500.1996118915614</v>
      </c>
      <c r="L208" s="122">
        <v>473.51174026885093</v>
      </c>
      <c r="M208" s="122">
        <v>477.45683314845445</v>
      </c>
      <c r="N208" s="122">
        <v>413.01281813883838</v>
      </c>
      <c r="O208" s="122">
        <v>448.29608016436748</v>
      </c>
      <c r="P208" s="122">
        <v>406.12231326491701</v>
      </c>
      <c r="Q208" s="122">
        <v>421.07207980465836</v>
      </c>
      <c r="R208" s="122">
        <v>425.18454839111121</v>
      </c>
      <c r="S208" s="122">
        <v>489.63321041992305</v>
      </c>
      <c r="T208" s="122">
        <v>494.23863067942506</v>
      </c>
      <c r="U208" s="122">
        <v>496.06639702198669</v>
      </c>
      <c r="V208" s="122">
        <v>511.91174211136371</v>
      </c>
      <c r="W208" s="122">
        <v>482.19110561375965</v>
      </c>
      <c r="X208" s="122">
        <v>387.2472195576488</v>
      </c>
      <c r="Y208" s="122">
        <v>395.77139357656375</v>
      </c>
      <c r="DA208" s="130" t="s">
        <v>2524</v>
      </c>
    </row>
    <row r="209" spans="1:105" ht="12" customHeight="1" x14ac:dyDescent="0.25">
      <c r="A209" s="97" t="s">
        <v>50</v>
      </c>
      <c r="B209" s="98">
        <v>636.50118515268957</v>
      </c>
      <c r="C209" s="98">
        <v>621.73163814089821</v>
      </c>
      <c r="D209" s="98">
        <v>629.81553924562172</v>
      </c>
      <c r="E209" s="98">
        <v>614.1317383745519</v>
      </c>
      <c r="F209" s="98">
        <v>660.53842595423782</v>
      </c>
      <c r="G209" s="98">
        <v>617.59463180027728</v>
      </c>
      <c r="H209" s="98">
        <v>590.42953006353832</v>
      </c>
      <c r="I209" s="98">
        <v>532.10617120668621</v>
      </c>
      <c r="J209" s="98">
        <v>517.03622717561484</v>
      </c>
      <c r="K209" s="98">
        <v>490.1181073718721</v>
      </c>
      <c r="L209" s="98">
        <v>476.90891907263688</v>
      </c>
      <c r="M209" s="98">
        <v>490.73408536059929</v>
      </c>
      <c r="N209" s="98">
        <v>420.397775220342</v>
      </c>
      <c r="O209" s="98">
        <v>420.31122204095573</v>
      </c>
      <c r="P209" s="98">
        <v>431.96171106080351</v>
      </c>
      <c r="Q209" s="98">
        <v>415.80099614791476</v>
      </c>
      <c r="R209" s="98">
        <v>436.17546981842571</v>
      </c>
      <c r="S209" s="98">
        <v>476.60423401849181</v>
      </c>
      <c r="T209" s="98">
        <v>494.59773024432087</v>
      </c>
      <c r="U209" s="98">
        <v>495.38228247869472</v>
      </c>
      <c r="V209" s="98">
        <v>493.82861152518359</v>
      </c>
      <c r="W209" s="98">
        <v>462.36629819654411</v>
      </c>
      <c r="X209" s="98">
        <v>409.29058394233874</v>
      </c>
      <c r="Y209" s="98">
        <v>387.01172818179128</v>
      </c>
      <c r="DA209" s="63" t="s">
        <v>2525</v>
      </c>
    </row>
    <row r="210" spans="1:105" ht="12" customHeight="1" x14ac:dyDescent="0.25">
      <c r="A210" s="109" t="s">
        <v>120</v>
      </c>
      <c r="B210" s="33">
        <v>607.84334029870718</v>
      </c>
      <c r="C210" s="33">
        <v>637.03647433564618</v>
      </c>
      <c r="D210" s="33">
        <v>642.31515001244725</v>
      </c>
      <c r="E210" s="33">
        <v>585.36494048872282</v>
      </c>
      <c r="F210" s="33">
        <v>702.53962542680927</v>
      </c>
      <c r="G210" s="33">
        <v>569.3170292761713</v>
      </c>
      <c r="H210" s="33">
        <v>615.52774570654617</v>
      </c>
      <c r="I210" s="33">
        <v>563.46740085965496</v>
      </c>
      <c r="J210" s="33">
        <v>501.90173668091427</v>
      </c>
      <c r="K210" s="33">
        <v>505.61794859034575</v>
      </c>
      <c r="L210" s="33">
        <v>471.70910251155874</v>
      </c>
      <c r="M210" s="33">
        <v>470.51519921181443</v>
      </c>
      <c r="N210" s="33">
        <v>408.86663240498842</v>
      </c>
      <c r="O210" s="33">
        <v>464.8256814880765</v>
      </c>
      <c r="P210" s="33">
        <v>390.18364263610454</v>
      </c>
      <c r="Q210" s="33">
        <v>424.24265644029362</v>
      </c>
      <c r="R210" s="33">
        <v>419.12995650019241</v>
      </c>
      <c r="S210" s="33">
        <v>496.24736394777062</v>
      </c>
      <c r="T210" s="33">
        <v>494.06302704604195</v>
      </c>
      <c r="U210" s="33">
        <v>496.37820433083414</v>
      </c>
      <c r="V210" s="33">
        <v>520.2578023819085</v>
      </c>
      <c r="W210" s="33">
        <v>491.80313345240978</v>
      </c>
      <c r="X210" s="33">
        <v>374.80450286880648</v>
      </c>
      <c r="Y210" s="33">
        <v>400.86110741450483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92.396089327696814</v>
      </c>
      <c r="C212" s="117">
        <f t="shared" si="101"/>
        <v>87.485634705390652</v>
      </c>
      <c r="D212" s="117">
        <f t="shared" si="101"/>
        <v>87.406065910853201</v>
      </c>
      <c r="E212" s="117">
        <f t="shared" si="101"/>
        <v>85.954925537587243</v>
      </c>
      <c r="F212" s="117">
        <f t="shared" si="101"/>
        <v>92.163957757538924</v>
      </c>
      <c r="G212" s="117">
        <f t="shared" si="101"/>
        <v>82.216073129956783</v>
      </c>
      <c r="H212" s="117">
        <f t="shared" si="101"/>
        <v>73.292901499036617</v>
      </c>
      <c r="I212" s="117">
        <f t="shared" si="101"/>
        <v>63.961199103970365</v>
      </c>
      <c r="J212" s="117">
        <f t="shared" si="101"/>
        <v>65.181236219398798</v>
      </c>
      <c r="K212" s="117">
        <f t="shared" si="101"/>
        <v>62.457087220486962</v>
      </c>
      <c r="L212" s="117">
        <f t="shared" si="101"/>
        <v>60.264187956935238</v>
      </c>
      <c r="M212" s="117">
        <f t="shared" si="101"/>
        <v>61.403783136198022</v>
      </c>
      <c r="N212" s="117">
        <f t="shared" si="101"/>
        <v>55.079713896986163</v>
      </c>
      <c r="O212" s="117">
        <f t="shared" si="101"/>
        <v>56.861367372286516</v>
      </c>
      <c r="P212" s="117">
        <f t="shared" si="101"/>
        <v>60.034439157920119</v>
      </c>
      <c r="Q212" s="117">
        <f t="shared" si="101"/>
        <v>56.88391372239299</v>
      </c>
      <c r="R212" s="117">
        <f t="shared" ref="R212:V212" si="102">R213+R216+R218+R227</f>
        <v>56.416246061470865</v>
      </c>
      <c r="S212" s="117">
        <f t="shared" si="102"/>
        <v>58.410817720586607</v>
      </c>
      <c r="T212" s="117">
        <f t="shared" si="102"/>
        <v>59.076813644281337</v>
      </c>
      <c r="U212" s="117">
        <f t="shared" si="102"/>
        <v>56.342194958002061</v>
      </c>
      <c r="V212" s="117">
        <f t="shared" si="102"/>
        <v>56.555417594412212</v>
      </c>
      <c r="W212" s="117">
        <f t="shared" ref="W212:Y212" si="103">W213+W216+W218+W227</f>
        <v>54.693138146265696</v>
      </c>
      <c r="X212" s="117">
        <f t="shared" si="103"/>
        <v>53.437269289782122</v>
      </c>
      <c r="Y212" s="117">
        <f t="shared" si="103"/>
        <v>51.422351844441955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92.396089327696814</v>
      </c>
      <c r="C227" s="122">
        <v>87.485634705390652</v>
      </c>
      <c r="D227" s="122">
        <v>87.406065910853201</v>
      </c>
      <c r="E227" s="122">
        <v>85.954925537587243</v>
      </c>
      <c r="F227" s="122">
        <v>92.163957757538924</v>
      </c>
      <c r="G227" s="122">
        <v>82.216073129956783</v>
      </c>
      <c r="H227" s="122">
        <v>73.292901499036617</v>
      </c>
      <c r="I227" s="122">
        <v>63.961199103970365</v>
      </c>
      <c r="J227" s="122">
        <v>65.181236219398798</v>
      </c>
      <c r="K227" s="122">
        <v>62.457087220486962</v>
      </c>
      <c r="L227" s="122">
        <v>60.264187956935238</v>
      </c>
      <c r="M227" s="122">
        <v>61.403783136198022</v>
      </c>
      <c r="N227" s="122">
        <v>55.079713896986163</v>
      </c>
      <c r="O227" s="122">
        <v>56.861367372286516</v>
      </c>
      <c r="P227" s="122">
        <v>60.034439157920119</v>
      </c>
      <c r="Q227" s="122">
        <v>56.88391372239299</v>
      </c>
      <c r="R227" s="122">
        <v>56.416246061470865</v>
      </c>
      <c r="S227" s="122">
        <v>58.410817720586607</v>
      </c>
      <c r="T227" s="122">
        <v>59.076813644281337</v>
      </c>
      <c r="U227" s="122">
        <v>56.342194958002061</v>
      </c>
      <c r="V227" s="122">
        <v>56.555417594412212</v>
      </c>
      <c r="W227" s="122">
        <v>54.693138146265696</v>
      </c>
      <c r="X227" s="122">
        <v>53.437269289782122</v>
      </c>
      <c r="Y227" s="122">
        <v>51.422351844441955</v>
      </c>
      <c r="DA227" s="130" t="s">
        <v>2692</v>
      </c>
    </row>
    <row r="228" spans="1:105" ht="12" customHeight="1" x14ac:dyDescent="0.25">
      <c r="A228" s="97" t="s">
        <v>50</v>
      </c>
      <c r="B228" s="98">
        <v>234.57345116020537</v>
      </c>
      <c r="C228" s="98">
        <v>228.85734875830454</v>
      </c>
      <c r="D228" s="98">
        <v>231.54235237840575</v>
      </c>
      <c r="E228" s="98">
        <v>225.44868547328235</v>
      </c>
      <c r="F228" s="98">
        <v>242.06730501003858</v>
      </c>
      <c r="G228" s="98">
        <v>225.9227588788896</v>
      </c>
      <c r="H228" s="98">
        <v>215.50300888522705</v>
      </c>
      <c r="I228" s="98">
        <v>194.01563728204343</v>
      </c>
      <c r="J228" s="98">
        <v>188.50082084635457</v>
      </c>
      <c r="K228" s="98">
        <v>178.66644114292612</v>
      </c>
      <c r="L228" s="98">
        <v>173.83565905615228</v>
      </c>
      <c r="M228" s="98">
        <v>178.85070167448154</v>
      </c>
      <c r="N228" s="98">
        <v>153.18465885155075</v>
      </c>
      <c r="O228" s="98">
        <v>153.12849853014657</v>
      </c>
      <c r="P228" s="98">
        <v>157.36085934570121</v>
      </c>
      <c r="Q228" s="98">
        <v>151.45342028587135</v>
      </c>
      <c r="R228" s="98">
        <v>158.82885104904858</v>
      </c>
      <c r="S228" s="98">
        <v>173.4721271482627</v>
      </c>
      <c r="T228" s="98">
        <v>179.88557862472183</v>
      </c>
      <c r="U228" s="98">
        <v>179.9586525524245</v>
      </c>
      <c r="V228" s="98">
        <v>179.09215571563868</v>
      </c>
      <c r="W228" s="98">
        <v>167.49773557293869</v>
      </c>
      <c r="X228" s="98">
        <v>148.10608062209809</v>
      </c>
      <c r="Y228" s="98">
        <v>139.92292580829732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99.611026063144323</v>
      </c>
      <c r="C231" s="118">
        <f t="shared" si="108"/>
        <v>102.26143563555861</v>
      </c>
      <c r="D231" s="118">
        <f t="shared" si="108"/>
        <v>105.62303236847765</v>
      </c>
      <c r="E231" s="118">
        <f t="shared" si="108"/>
        <v>110.36367307136021</v>
      </c>
      <c r="F231" s="118">
        <f t="shared" si="108"/>
        <v>113.06581471499334</v>
      </c>
      <c r="G231" s="118">
        <f t="shared" si="108"/>
        <v>114.73441464937099</v>
      </c>
      <c r="H231" s="118">
        <f t="shared" si="108"/>
        <v>114.81388265212789</v>
      </c>
      <c r="I231" s="118">
        <f t="shared" si="108"/>
        <v>114.39176753887391</v>
      </c>
      <c r="J231" s="118">
        <f t="shared" si="108"/>
        <v>119.74646011312862</v>
      </c>
      <c r="K231" s="118">
        <f t="shared" si="108"/>
        <v>130.88077146928245</v>
      </c>
      <c r="L231" s="118">
        <f t="shared" si="108"/>
        <v>96.879578582800463</v>
      </c>
      <c r="M231" s="118">
        <f t="shared" si="108"/>
        <v>105.14474372700687</v>
      </c>
      <c r="N231" s="118">
        <f t="shared" si="108"/>
        <v>128.67591337834386</v>
      </c>
      <c r="O231" s="118">
        <f t="shared" si="108"/>
        <v>132.13068768297444</v>
      </c>
      <c r="P231" s="118">
        <f t="shared" si="108"/>
        <v>61.608880521123375</v>
      </c>
      <c r="Q231" s="118">
        <f t="shared" si="108"/>
        <v>110.62991724630788</v>
      </c>
      <c r="R231" s="118">
        <f t="shared" ref="R231:V231" si="109">R232+R235+R237+R246</f>
        <v>112.37494625015832</v>
      </c>
      <c r="S231" s="118">
        <f t="shared" si="109"/>
        <v>111.23742984541066</v>
      </c>
      <c r="T231" s="118">
        <f t="shared" si="109"/>
        <v>121.77180280942257</v>
      </c>
      <c r="U231" s="118">
        <f t="shared" si="109"/>
        <v>118.79039040227805</v>
      </c>
      <c r="V231" s="118">
        <f t="shared" si="109"/>
        <v>110.03637617887242</v>
      </c>
      <c r="W231" s="118">
        <f t="shared" ref="W231:Y231" si="110">W232+W235+W237+W246</f>
        <v>106.87725009138063</v>
      </c>
      <c r="X231" s="118">
        <f t="shared" si="110"/>
        <v>102.63214814419594</v>
      </c>
      <c r="Y231" s="118">
        <f t="shared" si="110"/>
        <v>95.022704874208173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70.399935627341776</v>
      </c>
      <c r="C232" s="123">
        <f t="shared" si="111"/>
        <v>73.247034702512735</v>
      </c>
      <c r="D232" s="123">
        <f t="shared" si="111"/>
        <v>76.028868324752025</v>
      </c>
      <c r="E232" s="123">
        <f t="shared" si="111"/>
        <v>82.306610743180983</v>
      </c>
      <c r="F232" s="123">
        <f t="shared" si="111"/>
        <v>83.776272341635661</v>
      </c>
      <c r="G232" s="123">
        <f t="shared" si="111"/>
        <v>88.278889453187986</v>
      </c>
      <c r="H232" s="123">
        <f t="shared" si="111"/>
        <v>87.799314942635235</v>
      </c>
      <c r="I232" s="123">
        <f t="shared" si="111"/>
        <v>88.901778948071083</v>
      </c>
      <c r="J232" s="123">
        <f t="shared" si="111"/>
        <v>95.190475469967794</v>
      </c>
      <c r="K232" s="123">
        <f t="shared" si="111"/>
        <v>105.52445617093048</v>
      </c>
      <c r="L232" s="123">
        <f t="shared" si="111"/>
        <v>75.412602429855681</v>
      </c>
      <c r="M232" s="123">
        <f t="shared" si="111"/>
        <v>80.532639496201568</v>
      </c>
      <c r="N232" s="123">
        <f t="shared" si="111"/>
        <v>103.28420894342258</v>
      </c>
      <c r="O232" s="123">
        <f t="shared" si="111"/>
        <v>107.17455651833751</v>
      </c>
      <c r="P232" s="123">
        <f t="shared" si="111"/>
        <v>44.065478933446464</v>
      </c>
      <c r="Q232" s="123">
        <f t="shared" si="111"/>
        <v>88.791379867957176</v>
      </c>
      <c r="R232" s="123">
        <f t="shared" ref="R232:V232" si="112">SUM(R233:R234)</f>
        <v>90.772188600304375</v>
      </c>
      <c r="S232" s="123">
        <f t="shared" si="112"/>
        <v>88.708485606504169</v>
      </c>
      <c r="T232" s="123">
        <f t="shared" si="112"/>
        <v>98.648404465918603</v>
      </c>
      <c r="U232" s="123">
        <f t="shared" si="112"/>
        <v>96.053647205881106</v>
      </c>
      <c r="V232" s="123">
        <f t="shared" si="112"/>
        <v>88.567707718451786</v>
      </c>
      <c r="W232" s="123">
        <f t="shared" ref="W232:Y232" si="113">SUM(W233:W234)</f>
        <v>87.563891069180116</v>
      </c>
      <c r="X232" s="123">
        <f t="shared" si="113"/>
        <v>87.04775300335956</v>
      </c>
      <c r="Y232" s="123">
        <f t="shared" si="113"/>
        <v>79.877349752486722</v>
      </c>
      <c r="DA232" s="130" t="s">
        <v>2846</v>
      </c>
    </row>
    <row r="233" spans="1:105" ht="12" customHeight="1" x14ac:dyDescent="0.25">
      <c r="A233" s="97" t="s">
        <v>197</v>
      </c>
      <c r="B233" s="99">
        <v>70.141048441871703</v>
      </c>
      <c r="C233" s="99">
        <v>72.983837770319525</v>
      </c>
      <c r="D233" s="99">
        <v>75.75820848603486</v>
      </c>
      <c r="E233" s="99">
        <v>82.041828544312523</v>
      </c>
      <c r="F233" s="99">
        <v>83.489591318528085</v>
      </c>
      <c r="G233" s="99">
        <v>87.979410135549969</v>
      </c>
      <c r="H233" s="99">
        <v>87.507918973538352</v>
      </c>
      <c r="I233" s="99">
        <v>88.61407308853515</v>
      </c>
      <c r="J233" s="99">
        <v>94.894363667334446</v>
      </c>
      <c r="K233" s="99">
        <v>105.19965494050841</v>
      </c>
      <c r="L233" s="99">
        <v>75.17180681866742</v>
      </c>
      <c r="M233" s="99">
        <v>80.272393609398151</v>
      </c>
      <c r="N233" s="99">
        <v>102.96805851624296</v>
      </c>
      <c r="O233" s="99">
        <v>106.81964128731832</v>
      </c>
      <c r="P233" s="99">
        <v>43.915528644441309</v>
      </c>
      <c r="Q233" s="99">
        <v>88.519327726354192</v>
      </c>
      <c r="R233" s="99">
        <v>90.493815618210775</v>
      </c>
      <c r="S233" s="99">
        <v>88.436268665595023</v>
      </c>
      <c r="T233" s="99">
        <v>98.346432456219304</v>
      </c>
      <c r="U233" s="99">
        <v>95.755510232602518</v>
      </c>
      <c r="V233" s="99">
        <v>88.29156599865874</v>
      </c>
      <c r="W233" s="99">
        <v>87.212682068364742</v>
      </c>
      <c r="X233" s="99">
        <v>86.682875895338668</v>
      </c>
      <c r="Y233" s="99">
        <v>79.556364528507643</v>
      </c>
      <c r="DA233" s="63" t="s">
        <v>2847</v>
      </c>
    </row>
    <row r="234" spans="1:105" ht="12" customHeight="1" x14ac:dyDescent="0.25">
      <c r="A234" s="97" t="s">
        <v>53</v>
      </c>
      <c r="B234" s="99">
        <v>0.258887185470074</v>
      </c>
      <c r="C234" s="99">
        <v>0.26319693219321411</v>
      </c>
      <c r="D234" s="99">
        <v>0.27065983871717036</v>
      </c>
      <c r="E234" s="99">
        <v>0.26478219886846299</v>
      </c>
      <c r="F234" s="99">
        <v>0.28668102310757398</v>
      </c>
      <c r="G234" s="99">
        <v>0.29947931763801189</v>
      </c>
      <c r="H234" s="99">
        <v>0.29139596909688498</v>
      </c>
      <c r="I234" s="99">
        <v>0.28770585953593264</v>
      </c>
      <c r="J234" s="99">
        <v>0.29611180263334747</v>
      </c>
      <c r="K234" s="99">
        <v>0.32480123042206316</v>
      </c>
      <c r="L234" s="99">
        <v>0.24079561118826809</v>
      </c>
      <c r="M234" s="99">
        <v>0.26024588680342103</v>
      </c>
      <c r="N234" s="99">
        <v>0.31615042717961805</v>
      </c>
      <c r="O234" s="99">
        <v>0.35491523101918843</v>
      </c>
      <c r="P234" s="99">
        <v>0.14995028900515683</v>
      </c>
      <c r="Q234" s="99">
        <v>0.27205214160298258</v>
      </c>
      <c r="R234" s="99">
        <v>0.27837298209359429</v>
      </c>
      <c r="S234" s="99">
        <v>0.27221694090914444</v>
      </c>
      <c r="T234" s="99">
        <v>0.30197200969929394</v>
      </c>
      <c r="U234" s="99">
        <v>0.29813697327858479</v>
      </c>
      <c r="V234" s="99">
        <v>0.2761417197930503</v>
      </c>
      <c r="W234" s="99">
        <v>0.35120900081537459</v>
      </c>
      <c r="X234" s="99">
        <v>0.36487710802088835</v>
      </c>
      <c r="Y234" s="99">
        <v>0.32098522397907941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0.34447378234922849</v>
      </c>
      <c r="C235" s="123">
        <f t="shared" si="114"/>
        <v>0.43213152548968348</v>
      </c>
      <c r="D235" s="123">
        <f t="shared" si="114"/>
        <v>0.36306660527258344</v>
      </c>
      <c r="E235" s="123">
        <f t="shared" si="114"/>
        <v>1.0885564669067276</v>
      </c>
      <c r="F235" s="123">
        <f t="shared" si="114"/>
        <v>0.41729125637189884</v>
      </c>
      <c r="G235" s="123">
        <f t="shared" si="114"/>
        <v>0.4489120087336651</v>
      </c>
      <c r="H235" s="123">
        <f t="shared" si="114"/>
        <v>0.5856481339720917</v>
      </c>
      <c r="I235" s="123">
        <f t="shared" si="114"/>
        <v>0.60531673218891946</v>
      </c>
      <c r="J235" s="123">
        <f t="shared" si="114"/>
        <v>0.81299875800010157</v>
      </c>
      <c r="K235" s="123">
        <f t="shared" si="114"/>
        <v>0.87665936394749311</v>
      </c>
      <c r="L235" s="123">
        <f t="shared" si="114"/>
        <v>0.7666392685242327</v>
      </c>
      <c r="M235" s="123">
        <f t="shared" si="114"/>
        <v>0.89483816414424666</v>
      </c>
      <c r="N235" s="123">
        <f t="shared" si="114"/>
        <v>1.5366582579869617</v>
      </c>
      <c r="O235" s="123">
        <f t="shared" si="114"/>
        <v>0.85469853861647371</v>
      </c>
      <c r="P235" s="123">
        <f t="shared" si="114"/>
        <v>0.67875386578564589</v>
      </c>
      <c r="Q235" s="123">
        <f t="shared" si="114"/>
        <v>1.1882114123235501</v>
      </c>
      <c r="R235" s="123">
        <f t="shared" si="114"/>
        <v>0.74839938227472691</v>
      </c>
      <c r="S235" s="123">
        <f t="shared" si="114"/>
        <v>1.0683519116994216</v>
      </c>
      <c r="T235" s="123">
        <f t="shared" si="114"/>
        <v>0.86274632392722295</v>
      </c>
      <c r="U235" s="123">
        <f t="shared" si="114"/>
        <v>1.1190475003161415</v>
      </c>
      <c r="V235" s="123">
        <f t="shared" si="114"/>
        <v>0.86795679046574392</v>
      </c>
      <c r="W235" s="123">
        <f t="shared" si="114"/>
        <v>0.83704263164584536</v>
      </c>
      <c r="X235" s="123">
        <f t="shared" si="114"/>
        <v>1.1885708691357946</v>
      </c>
      <c r="Y235" s="123">
        <f t="shared" si="114"/>
        <v>0.94605234960047224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0.34447378234922849</v>
      </c>
      <c r="C236" s="99">
        <f>RES_hhdet_fecs!C110</f>
        <v>0.43213152548968348</v>
      </c>
      <c r="D236" s="99">
        <f>RES_hhdet_fecs!D110</f>
        <v>0.36306660527258344</v>
      </c>
      <c r="E236" s="99">
        <f>RES_hhdet_fecs!E110</f>
        <v>1.0885564669067276</v>
      </c>
      <c r="F236" s="99">
        <f>RES_hhdet_fecs!F110</f>
        <v>0.41729125637189884</v>
      </c>
      <c r="G236" s="99">
        <f>RES_hhdet_fecs!G110</f>
        <v>0.4489120087336651</v>
      </c>
      <c r="H236" s="99">
        <f>RES_hhdet_fecs!H110</f>
        <v>0.5856481339720917</v>
      </c>
      <c r="I236" s="99">
        <f>RES_hhdet_fecs!I110</f>
        <v>0.60531673218891946</v>
      </c>
      <c r="J236" s="99">
        <f>RES_hhdet_fecs!J110</f>
        <v>0.81299875800010157</v>
      </c>
      <c r="K236" s="99">
        <f>RES_hhdet_fecs!K110</f>
        <v>0.87665936394749311</v>
      </c>
      <c r="L236" s="99">
        <f>RES_hhdet_fecs!L110</f>
        <v>0.7666392685242327</v>
      </c>
      <c r="M236" s="99">
        <f>RES_hhdet_fecs!M110</f>
        <v>0.89483816414424666</v>
      </c>
      <c r="N236" s="99">
        <f>RES_hhdet_fecs!N110</f>
        <v>1.5366582579869617</v>
      </c>
      <c r="O236" s="99">
        <f>RES_hhdet_fecs!O110</f>
        <v>0.85469853861647371</v>
      </c>
      <c r="P236" s="99">
        <f>RES_hhdet_fecs!P110</f>
        <v>0.67875386578564589</v>
      </c>
      <c r="Q236" s="99">
        <f>RES_hhdet_fecs!Q110</f>
        <v>1.1882114123235501</v>
      </c>
      <c r="R236" s="99">
        <f>RES_hhdet_fecs!R110</f>
        <v>0.74839938227472691</v>
      </c>
      <c r="S236" s="99">
        <f>RES_hhdet_fecs!S110</f>
        <v>1.0683519116994216</v>
      </c>
      <c r="T236" s="99">
        <f>RES_hhdet_fecs!T110</f>
        <v>0.86274632392722295</v>
      </c>
      <c r="U236" s="99">
        <f>RES_hhdet_fecs!U110</f>
        <v>1.1190475003161415</v>
      </c>
      <c r="V236" s="99">
        <f>RES_hhdet_fecs!V110</f>
        <v>0.86795679046574392</v>
      </c>
      <c r="W236" s="99">
        <f>RES_hhdet_fecs!W110</f>
        <v>0.83704263164584536</v>
      </c>
      <c r="X236" s="99">
        <f>RES_hhdet_fecs!X110</f>
        <v>1.1885708691357946</v>
      </c>
      <c r="Y236" s="99">
        <f>RES_hhdet_fecs!Y110</f>
        <v>0.94605234960047224</v>
      </c>
      <c r="DA236" s="63" t="s">
        <v>2850</v>
      </c>
    </row>
    <row r="237" spans="1:105" ht="12" customHeight="1" x14ac:dyDescent="0.25">
      <c r="A237" s="121" t="s">
        <v>55</v>
      </c>
      <c r="B237" s="123">
        <v>19.180968459563942</v>
      </c>
      <c r="C237" s="123">
        <v>18.792504550569944</v>
      </c>
      <c r="D237" s="123">
        <v>19.373311203895913</v>
      </c>
      <c r="E237" s="123">
        <v>17.733931319932562</v>
      </c>
      <c r="F237" s="123">
        <v>18.34107744012022</v>
      </c>
      <c r="G237" s="123">
        <v>17.011935348653203</v>
      </c>
      <c r="H237" s="123">
        <v>17.283599867119733</v>
      </c>
      <c r="I237" s="123">
        <v>16.60573490412045</v>
      </c>
      <c r="J237" s="123">
        <v>16.106695308651933</v>
      </c>
      <c r="K237" s="123">
        <v>16.986767965871323</v>
      </c>
      <c r="L237" s="123">
        <v>13.614131931939671</v>
      </c>
      <c r="M237" s="123">
        <v>16.593601263297558</v>
      </c>
      <c r="N237" s="123">
        <v>17.704380631620847</v>
      </c>
      <c r="O237" s="123">
        <v>17.49318459165945</v>
      </c>
      <c r="P237" s="123">
        <v>10.822706444127586</v>
      </c>
      <c r="Q237" s="123">
        <v>14.475910352067761</v>
      </c>
      <c r="R237" s="123">
        <v>14.671069560980843</v>
      </c>
      <c r="S237" s="123">
        <v>14.475619287464385</v>
      </c>
      <c r="T237" s="123">
        <v>15.285153206231467</v>
      </c>
      <c r="U237" s="123">
        <v>14.755203476165079</v>
      </c>
      <c r="V237" s="123">
        <v>13.648726821897787</v>
      </c>
      <c r="W237" s="123">
        <v>11.994686812005318</v>
      </c>
      <c r="X237" s="123">
        <v>9.1400333595922145</v>
      </c>
      <c r="Y237" s="123">
        <v>8.9370123678385109</v>
      </c>
      <c r="DA237" s="130" t="s">
        <v>2851</v>
      </c>
    </row>
    <row r="238" spans="1:105" ht="12" customHeight="1" x14ac:dyDescent="0.25">
      <c r="A238" s="97" t="s">
        <v>130</v>
      </c>
      <c r="B238" s="99">
        <v>18.212658422450076</v>
      </c>
      <c r="C238" s="99">
        <v>17.969591265655108</v>
      </c>
      <c r="D238" s="99">
        <v>18.396309500477667</v>
      </c>
      <c r="E238" s="99">
        <v>16.636478700056159</v>
      </c>
      <c r="F238" s="99">
        <v>17.16384707153459</v>
      </c>
      <c r="G238" s="99">
        <v>15.820876246644229</v>
      </c>
      <c r="H238" s="99">
        <v>16.557784921665565</v>
      </c>
      <c r="I238" s="99">
        <v>16.213361055299345</v>
      </c>
      <c r="J238" s="99">
        <v>15.744201490466535</v>
      </c>
      <c r="K238" s="99">
        <v>17.037689114913324</v>
      </c>
      <c r="L238" s="99">
        <v>11.892868281638114</v>
      </c>
      <c r="M238" s="99">
        <v>15.436006538216795</v>
      </c>
      <c r="N238" s="99">
        <v>17.676010421803806</v>
      </c>
      <c r="O238" s="99">
        <v>17.767165510777158</v>
      </c>
      <c r="P238" s="99">
        <v>8.6697528510472868</v>
      </c>
      <c r="Q238" s="99">
        <v>13.994359983705779</v>
      </c>
      <c r="R238" s="99">
        <v>14.226895589194324</v>
      </c>
      <c r="S238" s="99">
        <v>14.034718146208601</v>
      </c>
      <c r="T238" s="99">
        <v>15.176244838503772</v>
      </c>
      <c r="U238" s="99">
        <v>14.676487565057476</v>
      </c>
      <c r="V238" s="99">
        <v>13.461918591179076</v>
      </c>
      <c r="W238" s="99">
        <v>11.962918508411979</v>
      </c>
      <c r="X238" s="99">
        <v>9.170704752733073</v>
      </c>
      <c r="Y238" s="99">
        <v>8.9580072606305823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13.210392374426609</v>
      </c>
      <c r="G239" s="99">
        <v>12.146054177124091</v>
      </c>
      <c r="H239" s="99">
        <v>12.802949534269809</v>
      </c>
      <c r="I239" s="99">
        <v>14.359213435826142</v>
      </c>
      <c r="J239" s="99">
        <v>17.251517405464888</v>
      </c>
      <c r="K239" s="99">
        <v>23.60767562387543</v>
      </c>
      <c r="L239" s="99">
        <v>19.690366590907725</v>
      </c>
      <c r="M239" s="99">
        <v>21.947530890435825</v>
      </c>
      <c r="N239" s="99">
        <v>29.953936016955264</v>
      </c>
      <c r="O239" s="99">
        <v>16.53733431079176</v>
      </c>
      <c r="P239" s="99">
        <v>7.1501403769470331</v>
      </c>
      <c r="Q239" s="99">
        <v>12.838962508949269</v>
      </c>
      <c r="R239" s="99">
        <v>14.25421654578496</v>
      </c>
      <c r="S239" s="99">
        <v>14.745860506948357</v>
      </c>
      <c r="T239" s="99">
        <v>12.500300452356592</v>
      </c>
      <c r="U239" s="99">
        <v>12.171651442551573</v>
      </c>
      <c r="V239" s="99">
        <v>12.375946827962711</v>
      </c>
      <c r="W239" s="99">
        <v>10.325093964539697</v>
      </c>
      <c r="X239" s="99">
        <v>7.6710126457395988</v>
      </c>
      <c r="Y239" s="99">
        <v>7.7500602940833829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3.1343839484051119</v>
      </c>
      <c r="G240" s="102">
        <v>2.4265335476181003</v>
      </c>
      <c r="H240" s="102">
        <v>2.4941315278980922</v>
      </c>
      <c r="I240" s="102">
        <v>0.15642180891576643</v>
      </c>
      <c r="J240" s="102">
        <v>0.15367900425534781</v>
      </c>
      <c r="K240" s="102">
        <v>0.1677168852424728</v>
      </c>
      <c r="L240" s="102">
        <v>0.11847411238962903</v>
      </c>
      <c r="M240" s="102">
        <v>0.15521616681571102</v>
      </c>
      <c r="N240" s="102">
        <v>0.18107380018480873</v>
      </c>
      <c r="O240" s="102">
        <v>0.17581330730236785</v>
      </c>
      <c r="P240" s="102">
        <v>0.89863774935117835</v>
      </c>
      <c r="Q240" s="102">
        <v>0.13930208947957076</v>
      </c>
      <c r="R240" s="102">
        <v>0.14218080391423582</v>
      </c>
      <c r="S240" s="102">
        <v>0.14109984238500275</v>
      </c>
      <c r="T240" s="102">
        <v>0.71302768949163775</v>
      </c>
      <c r="U240" s="102">
        <v>0.14832244890903232</v>
      </c>
      <c r="V240" s="102">
        <v>0.13719967629847218</v>
      </c>
      <c r="W240" s="102">
        <v>2.4997784188450325</v>
      </c>
      <c r="X240" s="102">
        <v>0.21830404877912482</v>
      </c>
      <c r="Y240" s="102">
        <v>1.7202230157849927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10.076008426021497</v>
      </c>
      <c r="G241" s="105">
        <v>9.7195206295059897</v>
      </c>
      <c r="H241" s="105">
        <v>10.308818006371718</v>
      </c>
      <c r="I241" s="105">
        <v>14.202791626910377</v>
      </c>
      <c r="J241" s="105">
        <v>17.09783840120954</v>
      </c>
      <c r="K241" s="105">
        <v>23.439958738632956</v>
      </c>
      <c r="L241" s="105">
        <v>19.571892478518095</v>
      </c>
      <c r="M241" s="105">
        <v>21.792314723620116</v>
      </c>
      <c r="N241" s="105">
        <v>29.772862216770456</v>
      </c>
      <c r="O241" s="105">
        <v>16.361521003489393</v>
      </c>
      <c r="P241" s="105">
        <v>6.2515026275958547</v>
      </c>
      <c r="Q241" s="105">
        <v>12.699660419469698</v>
      </c>
      <c r="R241" s="105">
        <v>14.112035741870722</v>
      </c>
      <c r="S241" s="105">
        <v>14.604760664563353</v>
      </c>
      <c r="T241" s="105">
        <v>11.787272762864953</v>
      </c>
      <c r="U241" s="105">
        <v>12.023328993642542</v>
      </c>
      <c r="V241" s="105">
        <v>12.238747151664235</v>
      </c>
      <c r="W241" s="105">
        <v>7.8253155456946644</v>
      </c>
      <c r="X241" s="105">
        <v>7.4527085969604725</v>
      </c>
      <c r="Y241" s="105">
        <v>6.0298372782983902</v>
      </c>
      <c r="DA241" s="132" t="s">
        <v>2855</v>
      </c>
    </row>
    <row r="242" spans="1:105" ht="12" customHeight="1" x14ac:dyDescent="0.25">
      <c r="A242" s="106" t="s">
        <v>122</v>
      </c>
      <c r="B242" s="102">
        <v>20.42205955118078</v>
      </c>
      <c r="C242" s="102">
        <v>19.908392017525447</v>
      </c>
      <c r="D242" s="102">
        <v>20.862428404562916</v>
      </c>
      <c r="E242" s="102">
        <v>19.652711362187858</v>
      </c>
      <c r="F242" s="102">
        <v>20.592658054020799</v>
      </c>
      <c r="G242" s="102">
        <v>19.573305693992989</v>
      </c>
      <c r="H242" s="102">
        <v>19.066749277463462</v>
      </c>
      <c r="I242" s="102">
        <v>17.850316881707315</v>
      </c>
      <c r="J242" s="102">
        <v>17.443738748134901</v>
      </c>
      <c r="K242" s="102">
        <v>17.202518785607698</v>
      </c>
      <c r="L242" s="102">
        <v>18.344393063379862</v>
      </c>
      <c r="M242" s="102">
        <v>19.706071952055158</v>
      </c>
      <c r="N242" s="102">
        <v>18.51079570894484</v>
      </c>
      <c r="O242" s="102">
        <v>17.730990618326</v>
      </c>
      <c r="P242" s="102">
        <v>17.908858516285683</v>
      </c>
      <c r="Q242" s="102">
        <v>17.179743877599165</v>
      </c>
      <c r="R242" s="102">
        <v>17.293242503399089</v>
      </c>
      <c r="S242" s="102">
        <v>17.181565597298626</v>
      </c>
      <c r="T242" s="102">
        <v>16.889261089888112</v>
      </c>
      <c r="U242" s="102">
        <v>16.398473025067045</v>
      </c>
      <c r="V242" s="102">
        <v>15.882848461133335</v>
      </c>
      <c r="W242" s="102">
        <v>13.269924620897276</v>
      </c>
      <c r="X242" s="102">
        <v>8.5976716153298867</v>
      </c>
      <c r="Y242" s="102">
        <v>9.753604861414825</v>
      </c>
      <c r="DA242" s="131" t="s">
        <v>2856</v>
      </c>
    </row>
    <row r="243" spans="1:105" ht="12" customHeight="1" x14ac:dyDescent="0.25">
      <c r="A243" s="107" t="s">
        <v>121</v>
      </c>
      <c r="B243" s="105">
        <v>14.360262538956137</v>
      </c>
      <c r="C243" s="105">
        <v>13.857118912550673</v>
      </c>
      <c r="D243" s="105">
        <v>14.74306811182209</v>
      </c>
      <c r="E243" s="105">
        <v>13.699944576901649</v>
      </c>
      <c r="F243" s="105">
        <v>14.678733037034508</v>
      </c>
      <c r="G243" s="105">
        <v>13.802712224390639</v>
      </c>
      <c r="H243" s="105">
        <v>13.54413029677362</v>
      </c>
      <c r="I243" s="105">
        <v>12.670598852292526</v>
      </c>
      <c r="J243" s="105">
        <v>12.630446156872846</v>
      </c>
      <c r="K243" s="105">
        <v>12.234419955024945</v>
      </c>
      <c r="L243" s="105">
        <v>13.018947636368239</v>
      </c>
      <c r="M243" s="105">
        <v>14.249255360648496</v>
      </c>
      <c r="N243" s="105">
        <v>13.155377868484161</v>
      </c>
      <c r="O243" s="105">
        <v>12.625698528304602</v>
      </c>
      <c r="P243" s="105">
        <v>13.352938593671269</v>
      </c>
      <c r="Q243" s="105">
        <v>12.41703906636001</v>
      </c>
      <c r="R243" s="105">
        <v>12.492152065331592</v>
      </c>
      <c r="S243" s="105">
        <v>12.592919975618377</v>
      </c>
      <c r="T243" s="105">
        <v>12.435551645949529</v>
      </c>
      <c r="U243" s="105">
        <v>12.541096310557748</v>
      </c>
      <c r="V243" s="105">
        <v>12.573439417949015</v>
      </c>
      <c r="W243" s="105">
        <v>10.795711014069225</v>
      </c>
      <c r="X243" s="105">
        <v>7.0766346521230048</v>
      </c>
      <c r="Y243" s="105">
        <v>7.9648165396764439</v>
      </c>
      <c r="DA243" s="132" t="s">
        <v>2857</v>
      </c>
    </row>
    <row r="244" spans="1:105" ht="12" customHeight="1" x14ac:dyDescent="0.25">
      <c r="A244" s="108" t="s">
        <v>53</v>
      </c>
      <c r="B244" s="99">
        <v>3.7513429343851503</v>
      </c>
      <c r="C244" s="99">
        <v>3.1690028043029286</v>
      </c>
      <c r="D244" s="99">
        <v>3.8804454125690278</v>
      </c>
      <c r="E244" s="99">
        <v>3.0536351678094884</v>
      </c>
      <c r="F244" s="99">
        <v>3.9642500841088921</v>
      </c>
      <c r="G244" s="99">
        <v>3.1401798972760471</v>
      </c>
      <c r="H244" s="99">
        <v>2.9948421004337811</v>
      </c>
      <c r="I244" s="99">
        <v>2.6059422826326237</v>
      </c>
      <c r="J244" s="99">
        <v>3.2297163695152267</v>
      </c>
      <c r="K244" s="99">
        <v>2.520590027794988</v>
      </c>
      <c r="L244" s="99">
        <v>2.5517721932866113</v>
      </c>
      <c r="M244" s="99">
        <v>3.4215950684167571</v>
      </c>
      <c r="N244" s="99">
        <v>2.3196488251285885</v>
      </c>
      <c r="O244" s="99">
        <v>2.0925852581853812</v>
      </c>
      <c r="P244" s="99">
        <v>3.629414204361932</v>
      </c>
      <c r="Q244" s="99">
        <v>2.2389981154802356</v>
      </c>
      <c r="R244" s="99">
        <v>2.1516744337879881</v>
      </c>
      <c r="S244" s="99">
        <v>2.3212777244330423</v>
      </c>
      <c r="T244" s="99">
        <v>2.0659427596414011</v>
      </c>
      <c r="U244" s="99">
        <v>2.4104066877682753</v>
      </c>
      <c r="V244" s="99">
        <v>2.6308624566256666</v>
      </c>
      <c r="W244" s="99">
        <v>2.6608410063048811</v>
      </c>
      <c r="X244" s="99">
        <v>8.4314044110828254E-2</v>
      </c>
      <c r="Y244" s="99">
        <v>1.6954854708054052</v>
      </c>
      <c r="DA244" s="63" t="s">
        <v>2858</v>
      </c>
    </row>
    <row r="245" spans="1:105" ht="12" customHeight="1" x14ac:dyDescent="0.25">
      <c r="A245" s="108" t="s">
        <v>52</v>
      </c>
      <c r="B245" s="99">
        <v>10.608919604570985</v>
      </c>
      <c r="C245" s="99">
        <v>10.688116108247742</v>
      </c>
      <c r="D245" s="99">
        <v>10.862622699253063</v>
      </c>
      <c r="E245" s="99">
        <v>10.64630940909216</v>
      </c>
      <c r="F245" s="99">
        <v>10.714482952925616</v>
      </c>
      <c r="G245" s="99">
        <v>10.662532327114592</v>
      </c>
      <c r="H245" s="99">
        <v>10.549288196339837</v>
      </c>
      <c r="I245" s="99">
        <v>10.064656569659903</v>
      </c>
      <c r="J245" s="99">
        <v>9.400729787357621</v>
      </c>
      <c r="K245" s="99">
        <v>9.7138299272299538</v>
      </c>
      <c r="L245" s="99">
        <v>10.467175443081631</v>
      </c>
      <c r="M245" s="99">
        <v>10.827660292231739</v>
      </c>
      <c r="N245" s="99">
        <v>10.835729043355572</v>
      </c>
      <c r="O245" s="99">
        <v>10.53311327011922</v>
      </c>
      <c r="P245" s="99">
        <v>9.7235243893093379</v>
      </c>
      <c r="Q245" s="99">
        <v>10.178040950879774</v>
      </c>
      <c r="R245" s="99">
        <v>10.340477631543603</v>
      </c>
      <c r="S245" s="99">
        <v>10.271642251185336</v>
      </c>
      <c r="T245" s="99">
        <v>10.369608886308127</v>
      </c>
      <c r="U245" s="99">
        <v>10.13068962278947</v>
      </c>
      <c r="V245" s="99">
        <v>9.942576961323347</v>
      </c>
      <c r="W245" s="99">
        <v>8.1348700077643414</v>
      </c>
      <c r="X245" s="99">
        <v>6.9923206080121769</v>
      </c>
      <c r="Y245" s="99">
        <v>6.269331068871038</v>
      </c>
      <c r="DA245" s="63" t="s">
        <v>2859</v>
      </c>
    </row>
    <row r="246" spans="1:105" ht="12" customHeight="1" x14ac:dyDescent="0.25">
      <c r="A246" s="121" t="s">
        <v>54</v>
      </c>
      <c r="B246" s="123">
        <v>9.685648193889385</v>
      </c>
      <c r="C246" s="123">
        <v>9.7897648569862579</v>
      </c>
      <c r="D246" s="123">
        <v>9.857786234557139</v>
      </c>
      <c r="E246" s="123">
        <v>9.2345745413399367</v>
      </c>
      <c r="F246" s="123">
        <v>10.531173676865571</v>
      </c>
      <c r="G246" s="123">
        <v>8.994677838796127</v>
      </c>
      <c r="H246" s="123">
        <v>9.145319708400832</v>
      </c>
      <c r="I246" s="123">
        <v>8.2789369544934441</v>
      </c>
      <c r="J246" s="123">
        <v>7.636290576508789</v>
      </c>
      <c r="K246" s="123">
        <v>7.4928879685331484</v>
      </c>
      <c r="L246" s="123">
        <v>7.0862049524808812</v>
      </c>
      <c r="M246" s="123">
        <v>7.1236648033634973</v>
      </c>
      <c r="N246" s="123">
        <v>6.1506655453134735</v>
      </c>
      <c r="O246" s="123">
        <v>6.6082480343609937</v>
      </c>
      <c r="P246" s="123">
        <v>6.0419412777636747</v>
      </c>
      <c r="Q246" s="123">
        <v>6.1744156139593986</v>
      </c>
      <c r="R246" s="123">
        <v>6.1832887065983764</v>
      </c>
      <c r="S246" s="123">
        <v>6.9849730397426866</v>
      </c>
      <c r="T246" s="123">
        <v>6.9754988133452684</v>
      </c>
      <c r="U246" s="123">
        <v>6.8624922199157217</v>
      </c>
      <c r="V246" s="123">
        <v>6.9519848480571156</v>
      </c>
      <c r="W246" s="123">
        <v>6.4816295785493532</v>
      </c>
      <c r="X246" s="123">
        <v>5.2557909121083846</v>
      </c>
      <c r="Y246" s="123">
        <v>5.2622904042824672</v>
      </c>
      <c r="DA246" s="130" t="s">
        <v>2860</v>
      </c>
    </row>
    <row r="247" spans="1:105" ht="12" customHeight="1" x14ac:dyDescent="0.25">
      <c r="A247" s="97" t="s">
        <v>50</v>
      </c>
      <c r="B247" s="99">
        <v>11.23479649782033</v>
      </c>
      <c r="C247" s="99">
        <v>10.956511762804899</v>
      </c>
      <c r="D247" s="99">
        <v>11.079810568288325</v>
      </c>
      <c r="E247" s="99">
        <v>10.779847889353846</v>
      </c>
      <c r="F247" s="99">
        <v>11.562559401033317</v>
      </c>
      <c r="G247" s="99">
        <v>10.77639841079456</v>
      </c>
      <c r="H247" s="99">
        <v>10.266076185037861</v>
      </c>
      <c r="I247" s="99">
        <v>9.2286553643629237</v>
      </c>
      <c r="J247" s="99">
        <v>8.9512075295004792</v>
      </c>
      <c r="K247" s="99">
        <v>8.4667741608274483</v>
      </c>
      <c r="L247" s="99">
        <v>8.2218654780646716</v>
      </c>
      <c r="M247" s="99">
        <v>8.4357555148491645</v>
      </c>
      <c r="N247" s="99">
        <v>7.2045616992141692</v>
      </c>
      <c r="O247" s="99">
        <v>7.1820737770878242</v>
      </c>
      <c r="P247" s="99">
        <v>7.3565280494029066</v>
      </c>
      <c r="Q247" s="99">
        <v>7.0608040430473702</v>
      </c>
      <c r="R247" s="99">
        <v>7.3815878162292856</v>
      </c>
      <c r="S247" s="99">
        <v>8.0354740652952348</v>
      </c>
      <c r="T247" s="99">
        <v>8.3011900022730813</v>
      </c>
      <c r="U247" s="99">
        <v>8.2671368385036015</v>
      </c>
      <c r="V247" s="99">
        <v>8.1930694526502457</v>
      </c>
      <c r="W247" s="99">
        <v>7.6291085239218646</v>
      </c>
      <c r="X247" s="99">
        <v>6.6953096183921792</v>
      </c>
      <c r="Y247" s="99">
        <v>6.2893912455567857</v>
      </c>
      <c r="DA247" s="63" t="s">
        <v>2861</v>
      </c>
    </row>
    <row r="248" spans="1:105" ht="12" customHeight="1" x14ac:dyDescent="0.25">
      <c r="A248" s="109" t="s">
        <v>120</v>
      </c>
      <c r="B248" s="110">
        <v>8.6789109522708934</v>
      </c>
      <c r="C248" s="110">
        <v>9.0677421080940039</v>
      </c>
      <c r="D248" s="110">
        <v>9.1167352329218243</v>
      </c>
      <c r="E248" s="110">
        <v>8.2823896147526561</v>
      </c>
      <c r="F248" s="110">
        <v>9.8970544790213086</v>
      </c>
      <c r="G248" s="110">
        <v>7.9753371722074178</v>
      </c>
      <c r="H248" s="110">
        <v>8.5676990627494352</v>
      </c>
      <c r="I248" s="110">
        <v>7.8118623266887841</v>
      </c>
      <c r="J248" s="110">
        <v>6.9412840795187796</v>
      </c>
      <c r="K248" s="110">
        <v>6.9694697340978218</v>
      </c>
      <c r="L248" s="110">
        <v>6.4835918251994373</v>
      </c>
      <c r="M248" s="110">
        <v>6.4376754687278375</v>
      </c>
      <c r="N248" s="110">
        <v>5.5589695950138385</v>
      </c>
      <c r="O248" s="110">
        <v>6.2693107878426497</v>
      </c>
      <c r="P248" s="110">
        <v>5.2310568395246708</v>
      </c>
      <c r="Q248" s="110">
        <v>5.641249641575655</v>
      </c>
      <c r="R248" s="110">
        <v>5.5231791680080944</v>
      </c>
      <c r="S248" s="110">
        <v>6.4516867054913929</v>
      </c>
      <c r="T248" s="110">
        <v>6.3272212539245238</v>
      </c>
      <c r="U248" s="110">
        <v>6.2222800468178443</v>
      </c>
      <c r="V248" s="110">
        <v>6.3791765690141311</v>
      </c>
      <c r="W248" s="110">
        <v>5.925276150489954</v>
      </c>
      <c r="X248" s="110">
        <v>4.4432323970834116</v>
      </c>
      <c r="Y248" s="110">
        <v>4.6655039827469329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70.753108643473851</v>
      </c>
      <c r="C250" s="118">
        <f t="shared" si="115"/>
        <v>73.150300707799204</v>
      </c>
      <c r="D250" s="118">
        <f t="shared" si="115"/>
        <v>75.793827679355871</v>
      </c>
      <c r="E250" s="118">
        <f t="shared" si="115"/>
        <v>80.531193686528681</v>
      </c>
      <c r="F250" s="118">
        <f t="shared" si="115"/>
        <v>81.967130599891178</v>
      </c>
      <c r="G250" s="118">
        <f t="shared" si="115"/>
        <v>83.821063478341699</v>
      </c>
      <c r="H250" s="118">
        <f t="shared" si="115"/>
        <v>85.039742338150091</v>
      </c>
      <c r="I250" s="118">
        <f t="shared" si="115"/>
        <v>85.667847591371782</v>
      </c>
      <c r="J250" s="118">
        <f t="shared" si="115"/>
        <v>90.721783906855848</v>
      </c>
      <c r="K250" s="118">
        <f t="shared" si="115"/>
        <v>99.867043730692615</v>
      </c>
      <c r="L250" s="118">
        <f t="shared" si="115"/>
        <v>74.494398452905472</v>
      </c>
      <c r="M250" s="118">
        <f t="shared" si="115"/>
        <v>81.783639972281037</v>
      </c>
      <c r="N250" s="118">
        <f t="shared" si="115"/>
        <v>103.06340538962456</v>
      </c>
      <c r="O250" s="118">
        <f t="shared" si="115"/>
        <v>106.14599390557277</v>
      </c>
      <c r="P250" s="118">
        <f t="shared" si="115"/>
        <v>49.928422754751807</v>
      </c>
      <c r="Q250" s="118">
        <f t="shared" si="115"/>
        <v>90.547976035001312</v>
      </c>
      <c r="R250" s="118">
        <f t="shared" ref="R250:V250" si="116">R251+R254+R256+R265</f>
        <v>91.262592783396144</v>
      </c>
      <c r="S250" s="118">
        <f t="shared" si="116"/>
        <v>92.118337577394442</v>
      </c>
      <c r="T250" s="118">
        <f t="shared" si="116"/>
        <v>100.86048815212247</v>
      </c>
      <c r="U250" s="118">
        <f t="shared" si="116"/>
        <v>100.13267478475782</v>
      </c>
      <c r="V250" s="118">
        <f t="shared" si="116"/>
        <v>93.11956859533619</v>
      </c>
      <c r="W250" s="118">
        <f t="shared" ref="W250:Y250" si="117">W251+W254+W256+W265</f>
        <v>91.210180022480401</v>
      </c>
      <c r="X250" s="118">
        <f t="shared" si="117"/>
        <v>89.515331436217224</v>
      </c>
      <c r="Y250" s="118">
        <f t="shared" si="117"/>
        <v>82.95362665551221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50.418878067074729</v>
      </c>
      <c r="C251" s="123">
        <f t="shared" si="118"/>
        <v>52.675042099704363</v>
      </c>
      <c r="D251" s="123">
        <f t="shared" si="118"/>
        <v>54.837081195937301</v>
      </c>
      <c r="E251" s="123">
        <f t="shared" si="118"/>
        <v>59.476654735375</v>
      </c>
      <c r="F251" s="123">
        <f t="shared" si="118"/>
        <v>60.81099764180717</v>
      </c>
      <c r="G251" s="123">
        <f t="shared" si="118"/>
        <v>64.424795528202083</v>
      </c>
      <c r="H251" s="123">
        <f t="shared" si="118"/>
        <v>64.660784704836274</v>
      </c>
      <c r="I251" s="123">
        <f t="shared" si="118"/>
        <v>66.074321820480193</v>
      </c>
      <c r="J251" s="123">
        <f t="shared" si="118"/>
        <v>71.236275583400428</v>
      </c>
      <c r="K251" s="123">
        <f t="shared" si="118"/>
        <v>79.462952438681356</v>
      </c>
      <c r="L251" s="123">
        <f t="shared" si="118"/>
        <v>57.164613201077998</v>
      </c>
      <c r="M251" s="123">
        <f t="shared" si="118"/>
        <v>61.671376165531171</v>
      </c>
      <c r="N251" s="123">
        <f t="shared" si="118"/>
        <v>80.499208660551645</v>
      </c>
      <c r="O251" s="123">
        <f t="shared" si="118"/>
        <v>85.080642692702966</v>
      </c>
      <c r="P251" s="123">
        <f t="shared" si="118"/>
        <v>35.030100319460793</v>
      </c>
      <c r="Q251" s="123">
        <f t="shared" si="118"/>
        <v>70.604465162368697</v>
      </c>
      <c r="R251" s="123">
        <f t="shared" ref="R251:V251" si="119">SUM(R252:R253)</f>
        <v>72.502293091660846</v>
      </c>
      <c r="S251" s="123">
        <f t="shared" si="119"/>
        <v>71.46023445505709</v>
      </c>
      <c r="T251" s="123">
        <f t="shared" si="119"/>
        <v>80.090350272453449</v>
      </c>
      <c r="U251" s="123">
        <f t="shared" si="119"/>
        <v>78.588358429356575</v>
      </c>
      <c r="V251" s="123">
        <f t="shared" si="119"/>
        <v>73.155887778966076</v>
      </c>
      <c r="W251" s="123">
        <f t="shared" ref="W251:Y251" si="120">SUM(W252:W253)</f>
        <v>72.947198253744133</v>
      </c>
      <c r="X251" s="123">
        <f t="shared" si="120"/>
        <v>73.121392670358773</v>
      </c>
      <c r="Y251" s="123">
        <f t="shared" si="120"/>
        <v>67.589146849316606</v>
      </c>
      <c r="DA251" s="130" t="s">
        <v>3014</v>
      </c>
    </row>
    <row r="252" spans="1:105" ht="12" customHeight="1" x14ac:dyDescent="0.25">
      <c r="A252" s="97" t="s">
        <v>197</v>
      </c>
      <c r="B252" s="99">
        <v>50.159990881604656</v>
      </c>
      <c r="C252" s="99">
        <v>52.411845167511146</v>
      </c>
      <c r="D252" s="99">
        <v>54.566421357220129</v>
      </c>
      <c r="E252" s="99">
        <v>59.21187253650654</v>
      </c>
      <c r="F252" s="99">
        <v>60.524316618699594</v>
      </c>
      <c r="G252" s="99">
        <v>64.125316210564065</v>
      </c>
      <c r="H252" s="99">
        <v>64.369388735739392</v>
      </c>
      <c r="I252" s="99">
        <v>65.78661596094426</v>
      </c>
      <c r="J252" s="99">
        <v>70.94016378076708</v>
      </c>
      <c r="K252" s="99">
        <v>79.138151208259288</v>
      </c>
      <c r="L252" s="99">
        <v>56.92381758988973</v>
      </c>
      <c r="M252" s="99">
        <v>61.411130278727754</v>
      </c>
      <c r="N252" s="99">
        <v>80.183058233372023</v>
      </c>
      <c r="O252" s="99">
        <v>84.725727461683775</v>
      </c>
      <c r="P252" s="99">
        <v>34.880150030455638</v>
      </c>
      <c r="Q252" s="99">
        <v>70.332413020765713</v>
      </c>
      <c r="R252" s="99">
        <v>72.223920109567246</v>
      </c>
      <c r="S252" s="99">
        <v>71.188017514147944</v>
      </c>
      <c r="T252" s="99">
        <v>79.788378262754151</v>
      </c>
      <c r="U252" s="99">
        <v>78.290221456077987</v>
      </c>
      <c r="V252" s="99">
        <v>72.87974605917303</v>
      </c>
      <c r="W252" s="99">
        <v>72.59598925292876</v>
      </c>
      <c r="X252" s="99">
        <v>72.756515562337881</v>
      </c>
      <c r="Y252" s="99">
        <v>67.268161625337527</v>
      </c>
      <c r="DA252" s="63" t="s">
        <v>3015</v>
      </c>
    </row>
    <row r="253" spans="1:105" ht="12" customHeight="1" x14ac:dyDescent="0.25">
      <c r="A253" s="97" t="s">
        <v>53</v>
      </c>
      <c r="B253" s="99">
        <v>0.258887185470074</v>
      </c>
      <c r="C253" s="99">
        <v>0.26319693219321411</v>
      </c>
      <c r="D253" s="99">
        <v>0.27065983871717036</v>
      </c>
      <c r="E253" s="99">
        <v>0.26478219886846299</v>
      </c>
      <c r="F253" s="99">
        <v>0.28668102310757398</v>
      </c>
      <c r="G253" s="99">
        <v>0.29947931763801189</v>
      </c>
      <c r="H253" s="99">
        <v>0.29139596909688498</v>
      </c>
      <c r="I253" s="99">
        <v>0.28770585953593264</v>
      </c>
      <c r="J253" s="99">
        <v>0.29611180263334747</v>
      </c>
      <c r="K253" s="99">
        <v>0.32480123042206316</v>
      </c>
      <c r="L253" s="99">
        <v>0.24079561118826809</v>
      </c>
      <c r="M253" s="99">
        <v>0.26024588680342103</v>
      </c>
      <c r="N253" s="99">
        <v>0.31615042717961805</v>
      </c>
      <c r="O253" s="99">
        <v>0.35491523101918843</v>
      </c>
      <c r="P253" s="99">
        <v>0.14995028900515683</v>
      </c>
      <c r="Q253" s="99">
        <v>0.27205214160298258</v>
      </c>
      <c r="R253" s="99">
        <v>0.27837298209359429</v>
      </c>
      <c r="S253" s="99">
        <v>0.27221694090914444</v>
      </c>
      <c r="T253" s="99">
        <v>0.30197200969929394</v>
      </c>
      <c r="U253" s="99">
        <v>0.29813697327858479</v>
      </c>
      <c r="V253" s="99">
        <v>0.2761417197930503</v>
      </c>
      <c r="W253" s="99">
        <v>0.35120900081537459</v>
      </c>
      <c r="X253" s="99">
        <v>0.36487710802088835</v>
      </c>
      <c r="Y253" s="99">
        <v>0.32098522397907941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0.61871452153045625</v>
      </c>
      <c r="C254" s="123">
        <f t="shared" si="121"/>
        <v>0.81648401159285922</v>
      </c>
      <c r="D254" s="123">
        <f t="shared" si="121"/>
        <v>0.73241694524558454</v>
      </c>
      <c r="E254" s="123">
        <f t="shared" si="121"/>
        <v>2.3143565389763388</v>
      </c>
      <c r="F254" s="123">
        <f t="shared" si="121"/>
        <v>0.92207866724440024</v>
      </c>
      <c r="G254" s="123">
        <f t="shared" si="121"/>
        <v>1.0598070921626352</v>
      </c>
      <c r="H254" s="123">
        <f t="shared" si="121"/>
        <v>1.4766875569857498</v>
      </c>
      <c r="I254" s="123">
        <f t="shared" si="121"/>
        <v>1.6065722070388559</v>
      </c>
      <c r="J254" s="123">
        <f t="shared" si="121"/>
        <v>2.2219536374045554</v>
      </c>
      <c r="K254" s="123">
        <f t="shared" si="121"/>
        <v>2.4666122483732851</v>
      </c>
      <c r="L254" s="123">
        <f t="shared" si="121"/>
        <v>2.2137537315646068</v>
      </c>
      <c r="M254" s="123">
        <f t="shared" si="121"/>
        <v>2.6515641530163365</v>
      </c>
      <c r="N254" s="123">
        <f t="shared" si="121"/>
        <v>4.6841602572351517</v>
      </c>
      <c r="O254" s="123">
        <f t="shared" si="121"/>
        <v>2.7386500384267776</v>
      </c>
      <c r="P254" s="123">
        <f t="shared" si="121"/>
        <v>2.2534478173701475</v>
      </c>
      <c r="Q254" s="123">
        <f t="shared" si="121"/>
        <v>4.1079538040989689</v>
      </c>
      <c r="R254" s="123">
        <f t="shared" si="121"/>
        <v>2.7056853331116915</v>
      </c>
      <c r="S254" s="123">
        <f t="shared" si="121"/>
        <v>4.0042765203238497</v>
      </c>
      <c r="T254" s="123">
        <f t="shared" si="121"/>
        <v>3.3207685183090425</v>
      </c>
      <c r="U254" s="123">
        <f t="shared" si="121"/>
        <v>4.3795992277043103</v>
      </c>
      <c r="V254" s="123">
        <f t="shared" si="121"/>
        <v>3.4454043431456611</v>
      </c>
      <c r="W254" s="123">
        <f t="shared" si="121"/>
        <v>3.3541495766798759</v>
      </c>
      <c r="X254" s="123">
        <f t="shared" si="121"/>
        <v>4.7837115873597202</v>
      </c>
      <c r="Y254" s="123">
        <f t="shared" si="121"/>
        <v>3.8260474191620015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0.61871452153045625</v>
      </c>
      <c r="C255" s="99">
        <f>RES_hhdet_tess!C110</f>
        <v>0.81648401159285922</v>
      </c>
      <c r="D255" s="99">
        <f>RES_hhdet_tess!D110</f>
        <v>0.73241694524558454</v>
      </c>
      <c r="E255" s="99">
        <f>RES_hhdet_tess!E110</f>
        <v>2.3143565389763388</v>
      </c>
      <c r="F255" s="99">
        <f>RES_hhdet_tess!F110</f>
        <v>0.92207866724440024</v>
      </c>
      <c r="G255" s="99">
        <f>RES_hhdet_tess!G110</f>
        <v>1.0598070921626352</v>
      </c>
      <c r="H255" s="99">
        <f>RES_hhdet_tess!H110</f>
        <v>1.4766875569857498</v>
      </c>
      <c r="I255" s="99">
        <f>RES_hhdet_tess!I110</f>
        <v>1.6065722070388559</v>
      </c>
      <c r="J255" s="99">
        <f>RES_hhdet_tess!J110</f>
        <v>2.2219536374045554</v>
      </c>
      <c r="K255" s="99">
        <f>RES_hhdet_tess!K110</f>
        <v>2.4666122483732851</v>
      </c>
      <c r="L255" s="99">
        <f>RES_hhdet_tess!L110</f>
        <v>2.2137537315646068</v>
      </c>
      <c r="M255" s="99">
        <f>RES_hhdet_tess!M110</f>
        <v>2.6515641530163365</v>
      </c>
      <c r="N255" s="99">
        <f>RES_hhdet_tess!N110</f>
        <v>4.6841602572351517</v>
      </c>
      <c r="O255" s="99">
        <f>RES_hhdet_tess!O110</f>
        <v>2.7386500384267776</v>
      </c>
      <c r="P255" s="99">
        <f>RES_hhdet_tess!P110</f>
        <v>2.2534478173701475</v>
      </c>
      <c r="Q255" s="99">
        <f>RES_hhdet_tess!Q110</f>
        <v>4.1079538040989689</v>
      </c>
      <c r="R255" s="99">
        <f>RES_hhdet_tess!R110</f>
        <v>2.7056853331116915</v>
      </c>
      <c r="S255" s="99">
        <f>RES_hhdet_tess!S110</f>
        <v>4.0042765203238497</v>
      </c>
      <c r="T255" s="99">
        <f>RES_hhdet_tess!T110</f>
        <v>3.3207685183090425</v>
      </c>
      <c r="U255" s="99">
        <f>RES_hhdet_tess!U110</f>
        <v>4.3795992277043103</v>
      </c>
      <c r="V255" s="99">
        <f>RES_hhdet_tess!V110</f>
        <v>3.4454043431456611</v>
      </c>
      <c r="W255" s="99">
        <f>RES_hhdet_tess!W110</f>
        <v>3.3541495766798759</v>
      </c>
      <c r="X255" s="99">
        <f>RES_hhdet_tess!X110</f>
        <v>4.7837115873597202</v>
      </c>
      <c r="Y255" s="99">
        <f>RES_hhdet_tess!Y110</f>
        <v>3.8260474191620015</v>
      </c>
      <c r="DA255" s="63" t="s">
        <v>3018</v>
      </c>
    </row>
    <row r="256" spans="1:105" ht="12" customHeight="1" x14ac:dyDescent="0.25">
      <c r="A256" s="121" t="s">
        <v>55</v>
      </c>
      <c r="B256" s="123">
        <v>12.97953240733737</v>
      </c>
      <c r="C256" s="123">
        <v>12.794469530567108</v>
      </c>
      <c r="D256" s="123">
        <v>13.293587199503113</v>
      </c>
      <c r="E256" s="123">
        <v>12.263011623737585</v>
      </c>
      <c r="F256" s="123">
        <v>12.784663695180646</v>
      </c>
      <c r="G256" s="123">
        <v>11.977309676685495</v>
      </c>
      <c r="H256" s="123">
        <v>12.333775708231927</v>
      </c>
      <c r="I256" s="123">
        <v>12.010278897974743</v>
      </c>
      <c r="J256" s="123">
        <v>11.793094368505388</v>
      </c>
      <c r="K256" s="123">
        <v>12.552919307279417</v>
      </c>
      <c r="L256" s="123">
        <v>10.028652323379376</v>
      </c>
      <c r="M256" s="123">
        <v>12.345067488922135</v>
      </c>
      <c r="N256" s="123">
        <v>13.467506363516845</v>
      </c>
      <c r="O256" s="123">
        <v>13.550411706876194</v>
      </c>
      <c r="P256" s="123">
        <v>8.332019313494607</v>
      </c>
      <c r="Q256" s="123">
        <v>11.376291073810794</v>
      </c>
      <c r="R256" s="123">
        <v>11.56581979233326</v>
      </c>
      <c r="S256" s="123">
        <v>11.501723719103428</v>
      </c>
      <c r="T256" s="123">
        <v>12.2683817406208</v>
      </c>
      <c r="U256" s="123">
        <v>11.988004428281076</v>
      </c>
      <c r="V256" s="123">
        <v>11.198455421167445</v>
      </c>
      <c r="W256" s="123">
        <v>9.9198045764721758</v>
      </c>
      <c r="X256" s="123">
        <v>7.63357190814029</v>
      </c>
      <c r="Y256" s="123">
        <v>7.497365915315644</v>
      </c>
      <c r="DA256" s="130" t="s">
        <v>3019</v>
      </c>
    </row>
    <row r="257" spans="1:105" ht="12" customHeight="1" x14ac:dyDescent="0.25">
      <c r="A257" s="97" t="s">
        <v>130</v>
      </c>
      <c r="B257" s="99">
        <v>12.965291812767568</v>
      </c>
      <c r="C257" s="99">
        <v>12.858624365164147</v>
      </c>
      <c r="D257" s="99">
        <v>13.249697419201695</v>
      </c>
      <c r="E257" s="99">
        <v>12.05022649130151</v>
      </c>
      <c r="F257" s="99">
        <v>12.503380726680097</v>
      </c>
      <c r="G257" s="99">
        <v>11.598569545112641</v>
      </c>
      <c r="H257" s="99">
        <v>12.239988657682005</v>
      </c>
      <c r="I257" s="99">
        <v>12.104145840438328</v>
      </c>
      <c r="J257" s="99">
        <v>11.884562787552554</v>
      </c>
      <c r="K257" s="99">
        <v>12.964350748654939</v>
      </c>
      <c r="L257" s="99">
        <v>9.1547350551498408</v>
      </c>
      <c r="M257" s="99">
        <v>11.985583150612159</v>
      </c>
      <c r="N257" s="99">
        <v>13.959936324078662</v>
      </c>
      <c r="O257" s="99">
        <v>14.239058526566494</v>
      </c>
      <c r="P257" s="99">
        <v>6.9790187010598421</v>
      </c>
      <c r="Q257" s="99">
        <v>11.281125161661722</v>
      </c>
      <c r="R257" s="99">
        <v>11.498092251186458</v>
      </c>
      <c r="S257" s="99">
        <v>11.388168227165554</v>
      </c>
      <c r="T257" s="99">
        <v>12.36547218635962</v>
      </c>
      <c r="U257" s="99">
        <v>12.007074030710054</v>
      </c>
      <c r="V257" s="99">
        <v>11.072291838424398</v>
      </c>
      <c r="W257" s="99">
        <v>9.899758281865731</v>
      </c>
      <c r="X257" s="99">
        <v>7.6379902439147997</v>
      </c>
      <c r="Y257" s="99">
        <v>7.4972819329891358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12.503845367383551</v>
      </c>
      <c r="G258" s="99">
        <v>11.599069492484061</v>
      </c>
      <c r="H258" s="99">
        <v>12.240727038488844</v>
      </c>
      <c r="I258" s="99">
        <v>14.323953122238226</v>
      </c>
      <c r="J258" s="99">
        <v>17.216875369808339</v>
      </c>
      <c r="K258" s="99">
        <v>23.569869195164308</v>
      </c>
      <c r="L258" s="99">
        <v>19.663660376576971</v>
      </c>
      <c r="M258" s="99">
        <v>21.912542350450437</v>
      </c>
      <c r="N258" s="99">
        <v>29.913118697290393</v>
      </c>
      <c r="O258" s="99">
        <v>16.504853560826003</v>
      </c>
      <c r="P258" s="99">
        <v>6.984120929987502</v>
      </c>
      <c r="Q258" s="99">
        <v>12.813227048946166</v>
      </c>
      <c r="R258" s="99">
        <v>14.22794925571046</v>
      </c>
      <c r="S258" s="99">
        <v>14.7197929198525</v>
      </c>
      <c r="T258" s="99">
        <v>12.373065724371974</v>
      </c>
      <c r="U258" s="99">
        <v>12.145184354780538</v>
      </c>
      <c r="V258" s="99">
        <v>12.35146451998129</v>
      </c>
      <c r="W258" s="99">
        <v>9.9050936006907193</v>
      </c>
      <c r="X258" s="99">
        <v>7.6365026842462349</v>
      </c>
      <c r="Y258" s="99">
        <v>7.4793994324789681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2.4278369413620529</v>
      </c>
      <c r="G259" s="102">
        <v>1.8795488629780694</v>
      </c>
      <c r="H259" s="102">
        <v>1.9319090321171231</v>
      </c>
      <c r="I259" s="102">
        <v>0.12116149532784994</v>
      </c>
      <c r="J259" s="102">
        <v>0.11903696859879599</v>
      </c>
      <c r="K259" s="102">
        <v>0.12991045653135386</v>
      </c>
      <c r="L259" s="102">
        <v>9.1767898058877112E-2</v>
      </c>
      <c r="M259" s="102">
        <v>0.12022762683032102</v>
      </c>
      <c r="N259" s="102">
        <v>0.1402564805199385</v>
      </c>
      <c r="O259" s="102">
        <v>0.14333255733661196</v>
      </c>
      <c r="P259" s="102">
        <v>0.73261830239164683</v>
      </c>
      <c r="Q259" s="102">
        <v>0.11356662947646802</v>
      </c>
      <c r="R259" s="102">
        <v>0.11591351383973605</v>
      </c>
      <c r="S259" s="102">
        <v>0.11503225528914747</v>
      </c>
      <c r="T259" s="102">
        <v>0.58579296150701909</v>
      </c>
      <c r="U259" s="102">
        <v>0.12185536113799766</v>
      </c>
      <c r="V259" s="102">
        <v>0.11271736831705326</v>
      </c>
      <c r="W259" s="102">
        <v>2.0797780549960554</v>
      </c>
      <c r="X259" s="102">
        <v>0.18379408728576063</v>
      </c>
      <c r="Y259" s="102">
        <v>1.4495621541805779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10.076008426021497</v>
      </c>
      <c r="G260" s="105">
        <v>9.7195206295059897</v>
      </c>
      <c r="H260" s="105">
        <v>10.308818006371718</v>
      </c>
      <c r="I260" s="105">
        <v>14.202791626910377</v>
      </c>
      <c r="J260" s="105">
        <v>17.09783840120954</v>
      </c>
      <c r="K260" s="105">
        <v>23.439958738632956</v>
      </c>
      <c r="L260" s="105">
        <v>19.571892478518095</v>
      </c>
      <c r="M260" s="105">
        <v>21.792314723620116</v>
      </c>
      <c r="N260" s="105">
        <v>29.772862216770456</v>
      </c>
      <c r="O260" s="105">
        <v>16.361521003489393</v>
      </c>
      <c r="P260" s="105">
        <v>6.2515026275958547</v>
      </c>
      <c r="Q260" s="105">
        <v>12.699660419469698</v>
      </c>
      <c r="R260" s="105">
        <v>14.112035741870722</v>
      </c>
      <c r="S260" s="105">
        <v>14.604760664563353</v>
      </c>
      <c r="T260" s="105">
        <v>11.787272762864953</v>
      </c>
      <c r="U260" s="105">
        <v>12.023328993642542</v>
      </c>
      <c r="V260" s="105">
        <v>12.238747151664235</v>
      </c>
      <c r="W260" s="105">
        <v>7.8253155456946644</v>
      </c>
      <c r="X260" s="105">
        <v>7.4527085969604725</v>
      </c>
      <c r="Y260" s="105">
        <v>6.0298372782983902</v>
      </c>
      <c r="DA260" s="132" t="s">
        <v>3023</v>
      </c>
    </row>
    <row r="261" spans="1:105" ht="12" customHeight="1" x14ac:dyDescent="0.25">
      <c r="A261" s="106" t="s">
        <v>122</v>
      </c>
      <c r="B261" s="102">
        <v>12.996201238281417</v>
      </c>
      <c r="C261" s="102">
        <v>12.716449933699886</v>
      </c>
      <c r="D261" s="102">
        <v>13.354769845769921</v>
      </c>
      <c r="E261" s="102">
        <v>12.610558067962096</v>
      </c>
      <c r="F261" s="102">
        <v>13.287441682936841</v>
      </c>
      <c r="G261" s="102">
        <v>12.722806504500621</v>
      </c>
      <c r="H261" s="102">
        <v>12.528268873848869</v>
      </c>
      <c r="I261" s="102">
        <v>11.787359910798228</v>
      </c>
      <c r="J261" s="102">
        <v>11.531340413789895</v>
      </c>
      <c r="K261" s="102">
        <v>11.378950205156855</v>
      </c>
      <c r="L261" s="102">
        <v>12.14701052521392</v>
      </c>
      <c r="M261" s="102">
        <v>13.107412145788256</v>
      </c>
      <c r="N261" s="102">
        <v>12.391570725698513</v>
      </c>
      <c r="O261" s="102">
        <v>11.951801865793216</v>
      </c>
      <c r="P261" s="102">
        <v>12.172416677090871</v>
      </c>
      <c r="Q261" s="102">
        <v>11.704229968283427</v>
      </c>
      <c r="R261" s="102">
        <v>11.791216009436484</v>
      </c>
      <c r="S261" s="102">
        <v>11.876553562570214</v>
      </c>
      <c r="T261" s="102">
        <v>11.842276191510543</v>
      </c>
      <c r="U261" s="102">
        <v>11.881446597211358</v>
      </c>
      <c r="V261" s="102">
        <v>11.872299573817923</v>
      </c>
      <c r="W261" s="102">
        <v>10.091878842079643</v>
      </c>
      <c r="X261" s="102">
        <v>6.6103062229804843</v>
      </c>
      <c r="Y261" s="102">
        <v>7.4990436709566355</v>
      </c>
      <c r="DA261" s="131" t="s">
        <v>3024</v>
      </c>
    </row>
    <row r="262" spans="1:105" ht="12" customHeight="1" x14ac:dyDescent="0.25">
      <c r="A262" s="107" t="s">
        <v>121</v>
      </c>
      <c r="B262" s="105">
        <v>12.996201238281419</v>
      </c>
      <c r="C262" s="105">
        <v>12.716553029182828</v>
      </c>
      <c r="D262" s="105">
        <v>13.354849397019647</v>
      </c>
      <c r="E262" s="105">
        <v>12.612863535618418</v>
      </c>
      <c r="F262" s="105">
        <v>13.286751996085254</v>
      </c>
      <c r="G262" s="105">
        <v>12.718786713623814</v>
      </c>
      <c r="H262" s="105">
        <v>12.524402791384281</v>
      </c>
      <c r="I262" s="105">
        <v>11.788163893226292</v>
      </c>
      <c r="J262" s="105">
        <v>11.538114006777654</v>
      </c>
      <c r="K262" s="105">
        <v>11.383275049851605</v>
      </c>
      <c r="L262" s="105">
        <v>12.163078132666421</v>
      </c>
      <c r="M262" s="105">
        <v>13.110301582588292</v>
      </c>
      <c r="N262" s="105">
        <v>12.394438150984888</v>
      </c>
      <c r="O262" s="105">
        <v>11.949875463229917</v>
      </c>
      <c r="P262" s="105">
        <v>12.191221017180622</v>
      </c>
      <c r="Q262" s="105">
        <v>11.706935873133508</v>
      </c>
      <c r="R262" s="105">
        <v>11.810165493621682</v>
      </c>
      <c r="S262" s="105">
        <v>11.896759850842308</v>
      </c>
      <c r="T262" s="105">
        <v>11.840104174566635</v>
      </c>
      <c r="U262" s="105">
        <v>11.89633552156147</v>
      </c>
      <c r="V262" s="105">
        <v>11.915144151156609</v>
      </c>
      <c r="W262" s="105">
        <v>10.162914357739023</v>
      </c>
      <c r="X262" s="105">
        <v>7.057977689312998</v>
      </c>
      <c r="Y262" s="105">
        <v>7.5896404974486131</v>
      </c>
      <c r="DA262" s="132" t="s">
        <v>3025</v>
      </c>
    </row>
    <row r="263" spans="1:105" ht="12" customHeight="1" x14ac:dyDescent="0.25">
      <c r="A263" s="108" t="s">
        <v>53</v>
      </c>
      <c r="B263" s="99">
        <v>2.3872816337104292</v>
      </c>
      <c r="C263" s="99">
        <v>2.0284369209350825</v>
      </c>
      <c r="D263" s="99">
        <v>2.492226697766585</v>
      </c>
      <c r="E263" s="99">
        <v>1.9665541265262574</v>
      </c>
      <c r="F263" s="99">
        <v>2.5722690431596344</v>
      </c>
      <c r="G263" s="99">
        <v>2.0562543865092211</v>
      </c>
      <c r="H263" s="99">
        <v>1.9751145950444429</v>
      </c>
      <c r="I263" s="99">
        <v>1.7235073235663902</v>
      </c>
      <c r="J263" s="99">
        <v>2.1373842194200345</v>
      </c>
      <c r="K263" s="99">
        <v>1.6694451226216507</v>
      </c>
      <c r="L263" s="99">
        <v>1.6959026895847931</v>
      </c>
      <c r="M263" s="99">
        <v>2.2826412903565534</v>
      </c>
      <c r="N263" s="99">
        <v>1.5587091076293156</v>
      </c>
      <c r="O263" s="99">
        <v>1.4167621931106971</v>
      </c>
      <c r="P263" s="99">
        <v>2.4676966278712831</v>
      </c>
      <c r="Q263" s="99">
        <v>1.5288949222537298</v>
      </c>
      <c r="R263" s="99">
        <v>1.4696878620780784</v>
      </c>
      <c r="S263" s="99">
        <v>1.6251175996569724</v>
      </c>
      <c r="T263" s="99">
        <v>1.4704952882585092</v>
      </c>
      <c r="U263" s="99">
        <v>1.7656458987719978</v>
      </c>
      <c r="V263" s="99">
        <v>1.9725671898332622</v>
      </c>
      <c r="W263" s="99">
        <v>2.0280443499746834</v>
      </c>
      <c r="X263" s="99">
        <v>6.5657081300821554E-2</v>
      </c>
      <c r="Y263" s="99">
        <v>1.3203094285775756</v>
      </c>
      <c r="DA263" s="63" t="s">
        <v>3026</v>
      </c>
    </row>
    <row r="264" spans="1:105" ht="12" customHeight="1" x14ac:dyDescent="0.25">
      <c r="A264" s="108" t="s">
        <v>52</v>
      </c>
      <c r="B264" s="99">
        <v>10.608919604570985</v>
      </c>
      <c r="C264" s="99">
        <v>10.688116108247742</v>
      </c>
      <c r="D264" s="99">
        <v>10.862622699253063</v>
      </c>
      <c r="E264" s="99">
        <v>10.64630940909216</v>
      </c>
      <c r="F264" s="99">
        <v>10.714482952925616</v>
      </c>
      <c r="G264" s="99">
        <v>10.662532327114592</v>
      </c>
      <c r="H264" s="99">
        <v>10.549288196339837</v>
      </c>
      <c r="I264" s="99">
        <v>10.064656569659903</v>
      </c>
      <c r="J264" s="99">
        <v>9.400729787357621</v>
      </c>
      <c r="K264" s="99">
        <v>9.7138299272299538</v>
      </c>
      <c r="L264" s="99">
        <v>10.467175443081631</v>
      </c>
      <c r="M264" s="99">
        <v>10.827660292231739</v>
      </c>
      <c r="N264" s="99">
        <v>10.835729043355572</v>
      </c>
      <c r="O264" s="99">
        <v>10.53311327011922</v>
      </c>
      <c r="P264" s="99">
        <v>9.7235243893093379</v>
      </c>
      <c r="Q264" s="99">
        <v>10.178040950879774</v>
      </c>
      <c r="R264" s="99">
        <v>10.340477631543603</v>
      </c>
      <c r="S264" s="99">
        <v>10.271642251185336</v>
      </c>
      <c r="T264" s="99">
        <v>10.369608886308127</v>
      </c>
      <c r="U264" s="99">
        <v>10.13068962278947</v>
      </c>
      <c r="V264" s="99">
        <v>9.942576961323347</v>
      </c>
      <c r="W264" s="99">
        <v>8.1348700077643414</v>
      </c>
      <c r="X264" s="99">
        <v>6.9923206080121769</v>
      </c>
      <c r="Y264" s="99">
        <v>6.269331068871038</v>
      </c>
      <c r="DA264" s="63" t="s">
        <v>3027</v>
      </c>
    </row>
    <row r="265" spans="1:105" ht="12" customHeight="1" x14ac:dyDescent="0.25">
      <c r="A265" s="121" t="s">
        <v>54</v>
      </c>
      <c r="B265" s="123">
        <v>6.7359836475313033</v>
      </c>
      <c r="C265" s="123">
        <v>6.8643050659348761</v>
      </c>
      <c r="D265" s="123">
        <v>6.9307423386698783</v>
      </c>
      <c r="E265" s="123">
        <v>6.4771707884397554</v>
      </c>
      <c r="F265" s="123">
        <v>7.4493905956589668</v>
      </c>
      <c r="G265" s="123">
        <v>6.3591511812914892</v>
      </c>
      <c r="H265" s="123">
        <v>6.5684943680961361</v>
      </c>
      <c r="I265" s="123">
        <v>5.976674665877991</v>
      </c>
      <c r="J265" s="123">
        <v>5.4704603175454789</v>
      </c>
      <c r="K265" s="123">
        <v>5.3845597363585629</v>
      </c>
      <c r="L265" s="123">
        <v>5.0873791968834965</v>
      </c>
      <c r="M265" s="123">
        <v>5.1156321648113856</v>
      </c>
      <c r="N265" s="123">
        <v>4.4125301083209241</v>
      </c>
      <c r="O265" s="123">
        <v>4.776289467566829</v>
      </c>
      <c r="P265" s="123">
        <v>4.312855304426261</v>
      </c>
      <c r="Q265" s="123">
        <v>4.4592659947228572</v>
      </c>
      <c r="R265" s="123">
        <v>4.4887945662903519</v>
      </c>
      <c r="S265" s="123">
        <v>5.1521028829100768</v>
      </c>
      <c r="T265" s="123">
        <v>5.1809876207391881</v>
      </c>
      <c r="U265" s="123">
        <v>5.1767126994158703</v>
      </c>
      <c r="V265" s="123">
        <v>5.3198210520570113</v>
      </c>
      <c r="W265" s="123">
        <v>4.9890276155842157</v>
      </c>
      <c r="X265" s="123">
        <v>3.9766552703584357</v>
      </c>
      <c r="Y265" s="123">
        <v>4.0410664717179667</v>
      </c>
      <c r="DA265" s="130" t="s">
        <v>3028</v>
      </c>
    </row>
    <row r="266" spans="1:105" ht="12" customHeight="1" x14ac:dyDescent="0.25">
      <c r="A266" s="97" t="s">
        <v>50</v>
      </c>
      <c r="B266" s="99">
        <v>6.924962555014897</v>
      </c>
      <c r="C266" s="99">
        <v>6.7614878940731939</v>
      </c>
      <c r="D266" s="99">
        <v>6.8461612772256455</v>
      </c>
      <c r="E266" s="99">
        <v>6.6704990654487268</v>
      </c>
      <c r="F266" s="99">
        <v>7.1671713736337228</v>
      </c>
      <c r="G266" s="99">
        <v>6.6918936250370571</v>
      </c>
      <c r="H266" s="99">
        <v>6.389267557179509</v>
      </c>
      <c r="I266" s="99">
        <v>5.7495234432201974</v>
      </c>
      <c r="J266" s="99">
        <v>5.5772641539543368</v>
      </c>
      <c r="K266" s="99">
        <v>5.276034135722143</v>
      </c>
      <c r="L266" s="99">
        <v>5.123878263970326</v>
      </c>
      <c r="M266" s="99">
        <v>5.257889084727835</v>
      </c>
      <c r="N266" s="99">
        <v>4.4914292224395522</v>
      </c>
      <c r="O266" s="99">
        <v>4.4781298605116087</v>
      </c>
      <c r="P266" s="99">
        <v>4.5872592960495311</v>
      </c>
      <c r="Q266" s="99">
        <v>4.4034438083723382</v>
      </c>
      <c r="R266" s="99">
        <v>4.6048288590889497</v>
      </c>
      <c r="S266" s="99">
        <v>5.0150071437921939</v>
      </c>
      <c r="T266" s="99">
        <v>5.1847519772359281</v>
      </c>
      <c r="U266" s="99">
        <v>5.1695736058078872</v>
      </c>
      <c r="V266" s="99">
        <v>5.1318999499102089</v>
      </c>
      <c r="W266" s="99">
        <v>4.7839087103894933</v>
      </c>
      <c r="X266" s="99">
        <v>4.2030193518279972</v>
      </c>
      <c r="Y266" s="99">
        <v>3.9516249640577241</v>
      </c>
      <c r="DA266" s="63" t="s">
        <v>3029</v>
      </c>
    </row>
    <row r="267" spans="1:105" ht="12" customHeight="1" x14ac:dyDescent="0.25">
      <c r="A267" s="109" t="s">
        <v>120</v>
      </c>
      <c r="B267" s="110">
        <v>6.6131728723709484</v>
      </c>
      <c r="C267" s="110">
        <v>6.927931835965869</v>
      </c>
      <c r="D267" s="110">
        <v>6.9820333633839713</v>
      </c>
      <c r="E267" s="110">
        <v>6.3580434693232837</v>
      </c>
      <c r="F267" s="110">
        <v>7.622905336549227</v>
      </c>
      <c r="G267" s="110">
        <v>6.1687858065293106</v>
      </c>
      <c r="H267" s="110">
        <v>6.6608651091070152</v>
      </c>
      <c r="I267" s="110">
        <v>6.0883883819391995</v>
      </c>
      <c r="J267" s="110">
        <v>5.4140085697459481</v>
      </c>
      <c r="K267" s="110">
        <v>5.4428871659140921</v>
      </c>
      <c r="L267" s="110">
        <v>5.0680117746084798</v>
      </c>
      <c r="M267" s="110">
        <v>5.04125717763515</v>
      </c>
      <c r="N267" s="110">
        <v>4.3682332521900484</v>
      </c>
      <c r="O267" s="110">
        <v>4.9524011138622042</v>
      </c>
      <c r="P267" s="110">
        <v>4.143593045442385</v>
      </c>
      <c r="Q267" s="110">
        <v>4.4928432496705373</v>
      </c>
      <c r="R267" s="110">
        <v>4.4248745125539166</v>
      </c>
      <c r="S267" s="110">
        <v>5.2216994681368183</v>
      </c>
      <c r="T267" s="110">
        <v>5.1791468090457267</v>
      </c>
      <c r="U267" s="110">
        <v>5.1799665720127068</v>
      </c>
      <c r="V267" s="110">
        <v>5.4065538684324599</v>
      </c>
      <c r="W267" s="110">
        <v>5.0884792059816579</v>
      </c>
      <c r="X267" s="110">
        <v>3.8488805765729439</v>
      </c>
      <c r="Y267" s="110">
        <v>4.0930355434471588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1.0052447249891947</v>
      </c>
      <c r="C269" s="118">
        <f t="shared" si="122"/>
        <v>0.95142827496218563</v>
      </c>
      <c r="D269" s="118">
        <f t="shared" si="122"/>
        <v>0.95011314670047742</v>
      </c>
      <c r="E269" s="118">
        <f t="shared" si="122"/>
        <v>0.93361442609485124</v>
      </c>
      <c r="F269" s="118">
        <f t="shared" si="122"/>
        <v>1.0000249096278677</v>
      </c>
      <c r="G269" s="118">
        <f t="shared" si="122"/>
        <v>0.89084520383567756</v>
      </c>
      <c r="H269" s="118">
        <f t="shared" si="122"/>
        <v>0.7931309900250989</v>
      </c>
      <c r="I269" s="118">
        <f t="shared" si="122"/>
        <v>0.69111473161604897</v>
      </c>
      <c r="J269" s="118">
        <f t="shared" si="122"/>
        <v>0.70310928551899432</v>
      </c>
      <c r="K269" s="118">
        <f t="shared" si="122"/>
        <v>0.67233942030841998</v>
      </c>
      <c r="L269" s="118">
        <f t="shared" si="122"/>
        <v>0.6474744975808101</v>
      </c>
      <c r="M269" s="118">
        <f t="shared" si="122"/>
        <v>0.65790066503241196</v>
      </c>
      <c r="N269" s="118">
        <f t="shared" si="122"/>
        <v>0.58845848180540783</v>
      </c>
      <c r="O269" s="118">
        <f t="shared" si="122"/>
        <v>0.60581914968367168</v>
      </c>
      <c r="P269" s="118">
        <f t="shared" si="122"/>
        <v>0.63754155069434904</v>
      </c>
      <c r="Q269" s="118">
        <f t="shared" si="122"/>
        <v>0.60241586719948959</v>
      </c>
      <c r="R269" s="118">
        <f t="shared" ref="R269:V269" si="123">R270+R273+R275+R284</f>
        <v>0.5956024030729431</v>
      </c>
      <c r="S269" s="118">
        <f t="shared" si="123"/>
        <v>0.61462036472827486</v>
      </c>
      <c r="T269" s="118">
        <f t="shared" si="123"/>
        <v>0.61928837845592422</v>
      </c>
      <c r="U269" s="118">
        <f t="shared" si="123"/>
        <v>0.5879603172135982</v>
      </c>
      <c r="V269" s="118">
        <f t="shared" si="123"/>
        <v>0.58772768111495688</v>
      </c>
      <c r="W269" s="118">
        <f t="shared" ref="W269:Y269" si="124">W270+W273+W275+W284</f>
        <v>0.56588678932051961</v>
      </c>
      <c r="X269" s="118">
        <f t="shared" si="124"/>
        <v>0.54874919127247679</v>
      </c>
      <c r="Y269" s="118">
        <f t="shared" si="124"/>
        <v>0.52505346598593627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1.0052447249891947</v>
      </c>
      <c r="C284" s="123">
        <v>0.95142827496218563</v>
      </c>
      <c r="D284" s="123">
        <v>0.95011314670047742</v>
      </c>
      <c r="E284" s="123">
        <v>0.93361442609485124</v>
      </c>
      <c r="F284" s="123">
        <v>1.0000249096278677</v>
      </c>
      <c r="G284" s="123">
        <v>0.89084520383567756</v>
      </c>
      <c r="H284" s="123">
        <v>0.7931309900250989</v>
      </c>
      <c r="I284" s="123">
        <v>0.69111473161604897</v>
      </c>
      <c r="J284" s="123">
        <v>0.70310928551899432</v>
      </c>
      <c r="K284" s="123">
        <v>0.67233942030841998</v>
      </c>
      <c r="L284" s="123">
        <v>0.6474744975808101</v>
      </c>
      <c r="M284" s="123">
        <v>0.65790066503241196</v>
      </c>
      <c r="N284" s="123">
        <v>0.58845848180540783</v>
      </c>
      <c r="O284" s="123">
        <v>0.60581914968367168</v>
      </c>
      <c r="P284" s="123">
        <v>0.63754155069434904</v>
      </c>
      <c r="Q284" s="123">
        <v>0.60241586719948959</v>
      </c>
      <c r="R284" s="123">
        <v>0.5956024030729431</v>
      </c>
      <c r="S284" s="123">
        <v>0.61462036472827486</v>
      </c>
      <c r="T284" s="123">
        <v>0.61928837845592422</v>
      </c>
      <c r="U284" s="123">
        <v>0.5879603172135982</v>
      </c>
      <c r="V284" s="123">
        <v>0.58772768111495688</v>
      </c>
      <c r="W284" s="123">
        <v>0.56588678932051961</v>
      </c>
      <c r="X284" s="123">
        <v>0.54874919127247679</v>
      </c>
      <c r="Y284" s="123">
        <v>0.52505346598593627</v>
      </c>
      <c r="DA284" s="130" t="s">
        <v>3196</v>
      </c>
    </row>
    <row r="285" spans="1:105" ht="12" customHeight="1" x14ac:dyDescent="0.25">
      <c r="A285" s="97" t="s">
        <v>50</v>
      </c>
      <c r="B285" s="99">
        <v>2.5520963724448675</v>
      </c>
      <c r="C285" s="99">
        <v>2.4888812120387609</v>
      </c>
      <c r="D285" s="99">
        <v>2.5168897686923755</v>
      </c>
      <c r="E285" s="99">
        <v>2.4487502465456195</v>
      </c>
      <c r="F285" s="99">
        <v>2.626550993538729</v>
      </c>
      <c r="G285" s="99">
        <v>2.4479666629960928</v>
      </c>
      <c r="H285" s="99">
        <v>2.332041866193201</v>
      </c>
      <c r="I285" s="99">
        <v>2.0963813525686814</v>
      </c>
      <c r="J285" s="99">
        <v>2.0333563024013288</v>
      </c>
      <c r="K285" s="99">
        <v>1.9233124183735637</v>
      </c>
      <c r="L285" s="99">
        <v>1.8676789619971705</v>
      </c>
      <c r="M285" s="99">
        <v>1.9162662227531362</v>
      </c>
      <c r="N285" s="99">
        <v>1.6365882355934913</v>
      </c>
      <c r="O285" s="99">
        <v>1.6314798792032701</v>
      </c>
      <c r="P285" s="99">
        <v>1.6711089117023645</v>
      </c>
      <c r="Q285" s="99">
        <v>1.6039322464186412</v>
      </c>
      <c r="R285" s="99">
        <v>1.6768014883346445</v>
      </c>
      <c r="S285" s="99">
        <v>1.8253382886724658</v>
      </c>
      <c r="T285" s="99">
        <v>1.8856983209163536</v>
      </c>
      <c r="U285" s="99">
        <v>1.877962804234478</v>
      </c>
      <c r="V285" s="99">
        <v>1.8611376568640301</v>
      </c>
      <c r="W285" s="99">
        <v>1.7330282922940914</v>
      </c>
      <c r="X285" s="99">
        <v>1.5209065329139679</v>
      </c>
      <c r="Y285" s="99">
        <v>1.4286981153406795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5.5951699988599626E-2</v>
      </c>
      <c r="D290" s="117">
        <f t="shared" si="129"/>
        <v>3.1156816051904384E-2</v>
      </c>
      <c r="E290" s="117">
        <f t="shared" si="129"/>
        <v>1.6278463028508081E-2</v>
      </c>
      <c r="F290" s="117">
        <f t="shared" si="129"/>
        <v>4.7423672957392957E-2</v>
      </c>
      <c r="G290" s="117">
        <f t="shared" si="129"/>
        <v>5.5216219009726841E-2</v>
      </c>
      <c r="H290" s="117">
        <f t="shared" si="129"/>
        <v>9.1973268144310158E-2</v>
      </c>
      <c r="I290" s="117">
        <f t="shared" si="129"/>
        <v>7.9561088733968763E-2</v>
      </c>
      <c r="J290" s="117">
        <f t="shared" si="129"/>
        <v>3.9191879235807178E-2</v>
      </c>
      <c r="K290" s="117">
        <f t="shared" si="129"/>
        <v>1.2806714111478783E-2</v>
      </c>
      <c r="L290" s="117">
        <f t="shared" si="129"/>
        <v>0</v>
      </c>
      <c r="M290" s="117">
        <f t="shared" si="129"/>
        <v>1.7509157552344685E-2</v>
      </c>
      <c r="N290" s="117">
        <f t="shared" si="129"/>
        <v>3.5854047078069898E-2</v>
      </c>
      <c r="O290" s="117">
        <f t="shared" si="129"/>
        <v>2.4083161151846538E-2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1.2547689904645186E-2</v>
      </c>
      <c r="S290" s="117">
        <f t="shared" si="130"/>
        <v>2.0274838761461696E-2</v>
      </c>
      <c r="T290" s="117">
        <f t="shared" si="130"/>
        <v>2.1602226970464853E-2</v>
      </c>
      <c r="U290" s="117">
        <f t="shared" si="130"/>
        <v>2.0930983947135679E-2</v>
      </c>
      <c r="V290" s="117">
        <f t="shared" si="130"/>
        <v>2.0523112751642723E-2</v>
      </c>
      <c r="W290" s="117">
        <f t="shared" ref="W290:Y290" si="131">W291+W294+W296+W305</f>
        <v>1.1788352291269032E-2</v>
      </c>
      <c r="X290" s="117">
        <f t="shared" si="131"/>
        <v>1.5356551670188016E-2</v>
      </c>
      <c r="Y290" s="117">
        <f t="shared" si="131"/>
        <v>1.6160163608608176E-2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3.922622599800063E-2</v>
      </c>
      <c r="D291" s="122">
        <f t="shared" si="132"/>
        <v>2.1777745981664244E-2</v>
      </c>
      <c r="E291" s="122">
        <f t="shared" si="132"/>
        <v>1.1374909933888866E-2</v>
      </c>
      <c r="F291" s="122">
        <f t="shared" si="132"/>
        <v>3.3742106014290549E-2</v>
      </c>
      <c r="G291" s="122">
        <f t="shared" si="132"/>
        <v>4.0873259827780742E-2</v>
      </c>
      <c r="H291" s="122">
        <f t="shared" si="132"/>
        <v>6.7476461146195738E-2</v>
      </c>
      <c r="I291" s="122">
        <f t="shared" si="132"/>
        <v>6.0155427086325951E-2</v>
      </c>
      <c r="J291" s="122">
        <f t="shared" si="132"/>
        <v>3.0163726576444297E-2</v>
      </c>
      <c r="K291" s="122">
        <f t="shared" si="132"/>
        <v>1.0062519698895777E-2</v>
      </c>
      <c r="L291" s="122">
        <f t="shared" si="132"/>
        <v>0</v>
      </c>
      <c r="M291" s="122">
        <f t="shared" si="132"/>
        <v>1.2796745746911238E-2</v>
      </c>
      <c r="N291" s="122">
        <f t="shared" si="132"/>
        <v>2.7821636244093749E-2</v>
      </c>
      <c r="O291" s="122">
        <f t="shared" si="132"/>
        <v>1.8859427928858585E-2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9.5802490323325523E-3</v>
      </c>
      <c r="S291" s="122">
        <f t="shared" si="133"/>
        <v>1.5115026709591488E-2</v>
      </c>
      <c r="T291" s="122">
        <f t="shared" si="133"/>
        <v>1.6167064265038361E-2</v>
      </c>
      <c r="U291" s="122">
        <f t="shared" si="133"/>
        <v>1.5545326274342791E-2</v>
      </c>
      <c r="V291" s="122">
        <f t="shared" si="133"/>
        <v>1.4920412528292145E-2</v>
      </c>
      <c r="W291" s="122">
        <f t="shared" ref="W291:Y291" si="134">SUM(W292:W293)</f>
        <v>8.6491640679842701E-3</v>
      </c>
      <c r="X291" s="122">
        <f t="shared" si="134"/>
        <v>1.1501594245559469E-2</v>
      </c>
      <c r="Y291" s="122">
        <f t="shared" si="134"/>
        <v>1.1481180738268986E-2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3.9076060239386479E-2</v>
      </c>
      <c r="D292" s="98">
        <v>2.1694842515702251E-2</v>
      </c>
      <c r="E292" s="98">
        <v>1.1335597277801155E-2</v>
      </c>
      <c r="F292" s="98">
        <v>3.3617792787073969E-2</v>
      </c>
      <c r="G292" s="98">
        <v>4.0723802443467752E-2</v>
      </c>
      <c r="H292" s="98">
        <v>6.7235708943611319E-2</v>
      </c>
      <c r="I292" s="98">
        <v>5.9946709483977824E-2</v>
      </c>
      <c r="J292" s="98">
        <v>3.0063177048331797E-2</v>
      </c>
      <c r="K292" s="98">
        <v>1.0029325110202195E-2</v>
      </c>
      <c r="L292" s="98">
        <v>0</v>
      </c>
      <c r="M292" s="98">
        <v>1.2752604717647473E-2</v>
      </c>
      <c r="N292" s="98">
        <v>2.7731749744200052E-2</v>
      </c>
      <c r="O292" s="98">
        <v>1.8794287703933106E-2</v>
      </c>
      <c r="P292" s="98">
        <v>0</v>
      </c>
      <c r="Q292" s="98">
        <v>0</v>
      </c>
      <c r="R292" s="98">
        <v>9.5492642440174087E-3</v>
      </c>
      <c r="S292" s="98">
        <v>1.5066299223058497E-2</v>
      </c>
      <c r="T292" s="98">
        <v>1.6115255536258859E-2</v>
      </c>
      <c r="U292" s="98">
        <v>1.5494998464988927E-2</v>
      </c>
      <c r="V292" s="98">
        <v>1.4872161870897314E-2</v>
      </c>
      <c r="W292" s="98">
        <v>8.6133536989153048E-3</v>
      </c>
      <c r="X292" s="98">
        <v>1.1452089837346219E-2</v>
      </c>
      <c r="Y292" s="98">
        <v>1.1434017646119858E-2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1.5016575861415382E-4</v>
      </c>
      <c r="D293" s="98">
        <v>8.2903465961994428E-5</v>
      </c>
      <c r="E293" s="98">
        <v>3.9312656087711739E-5</v>
      </c>
      <c r="F293" s="98">
        <v>1.2431322721657664E-4</v>
      </c>
      <c r="G293" s="98">
        <v>1.4945738431298877E-4</v>
      </c>
      <c r="H293" s="98">
        <v>2.4075220258441984E-4</v>
      </c>
      <c r="I293" s="98">
        <v>2.0871760234812724E-4</v>
      </c>
      <c r="J293" s="98">
        <v>1.0054952811250025E-4</v>
      </c>
      <c r="K293" s="98">
        <v>3.3194588693582774E-5</v>
      </c>
      <c r="L293" s="98">
        <v>0</v>
      </c>
      <c r="M293" s="98">
        <v>4.4141029263764612E-5</v>
      </c>
      <c r="N293" s="98">
        <v>8.9886499893696275E-5</v>
      </c>
      <c r="O293" s="98">
        <v>6.5140224925479747E-5</v>
      </c>
      <c r="P293" s="98">
        <v>0</v>
      </c>
      <c r="Q293" s="98">
        <v>0</v>
      </c>
      <c r="R293" s="98">
        <v>3.0984788315143869E-5</v>
      </c>
      <c r="S293" s="98">
        <v>4.872748653299027E-5</v>
      </c>
      <c r="T293" s="98">
        <v>5.1808728779503043E-5</v>
      </c>
      <c r="U293" s="98">
        <v>5.0327809353864582E-5</v>
      </c>
      <c r="V293" s="98">
        <v>4.8250657394830237E-5</v>
      </c>
      <c r="W293" s="98">
        <v>3.5810369068965741E-5</v>
      </c>
      <c r="X293" s="98">
        <v>4.9504408213250568E-5</v>
      </c>
      <c r="Y293" s="98">
        <v>4.716309214912833E-5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5.1970822528159732E-4</v>
      </c>
      <c r="D294" s="122">
        <f t="shared" si="135"/>
        <v>5.6426057562358474E-4</v>
      </c>
      <c r="E294" s="122">
        <f t="shared" si="135"/>
        <v>7.8904331237319677E-4</v>
      </c>
      <c r="F294" s="122">
        <f t="shared" si="135"/>
        <v>4.5420963667519836E-4</v>
      </c>
      <c r="G294" s="122">
        <f t="shared" si="135"/>
        <v>5.0837416942255034E-4</v>
      </c>
      <c r="H294" s="122">
        <f t="shared" si="135"/>
        <v>1.1649339510558748E-3</v>
      </c>
      <c r="I294" s="122">
        <f t="shared" si="135"/>
        <v>1.124187800085E-3</v>
      </c>
      <c r="J294" s="122">
        <f t="shared" si="135"/>
        <v>6.9399549823210118E-4</v>
      </c>
      <c r="K294" s="122">
        <f t="shared" si="135"/>
        <v>1.6056632597693187E-4</v>
      </c>
      <c r="L294" s="122">
        <f t="shared" si="135"/>
        <v>0</v>
      </c>
      <c r="M294" s="122">
        <f t="shared" si="135"/>
        <v>1.3092815598703193E-4</v>
      </c>
      <c r="N294" s="122">
        <f t="shared" si="135"/>
        <v>5.3371705198794386E-4</v>
      </c>
      <c r="O294" s="122">
        <f t="shared" si="135"/>
        <v>2.3892163325148726E-4</v>
      </c>
      <c r="P294" s="122">
        <f t="shared" si="135"/>
        <v>0</v>
      </c>
      <c r="Q294" s="122">
        <f t="shared" si="135"/>
        <v>0</v>
      </c>
      <c r="R294" s="122">
        <f t="shared" si="135"/>
        <v>1.3471631677335779E-4</v>
      </c>
      <c r="S294" s="122">
        <f t="shared" si="135"/>
        <v>2.7987820244981403E-4</v>
      </c>
      <c r="T294" s="122">
        <f t="shared" si="135"/>
        <v>4.0009981768070559E-4</v>
      </c>
      <c r="U294" s="122">
        <f t="shared" si="135"/>
        <v>2.9729356695182713E-4</v>
      </c>
      <c r="V294" s="122">
        <f t="shared" si="135"/>
        <v>1.8798006620174366E-4</v>
      </c>
      <c r="W294" s="122">
        <f t="shared" si="135"/>
        <v>3.3808724647770628E-5</v>
      </c>
      <c r="X294" s="122">
        <f t="shared" si="135"/>
        <v>1.2079889684571185E-4</v>
      </c>
      <c r="Y294" s="122">
        <f t="shared" si="135"/>
        <v>7.1359364820008356E-5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5.1970822528159732E-4</v>
      </c>
      <c r="D295" s="98">
        <v>5.6426057562358474E-4</v>
      </c>
      <c r="E295" s="98">
        <v>7.8904331237319677E-4</v>
      </c>
      <c r="F295" s="98">
        <v>4.5420963667519836E-4</v>
      </c>
      <c r="G295" s="98">
        <v>5.0837416942255034E-4</v>
      </c>
      <c r="H295" s="98">
        <v>1.1649339510558748E-3</v>
      </c>
      <c r="I295" s="98">
        <v>1.124187800085E-3</v>
      </c>
      <c r="J295" s="98">
        <v>6.9399549823210118E-4</v>
      </c>
      <c r="K295" s="98">
        <v>1.6056632597693187E-4</v>
      </c>
      <c r="L295" s="98">
        <v>0</v>
      </c>
      <c r="M295" s="98">
        <v>1.3092815598703193E-4</v>
      </c>
      <c r="N295" s="98">
        <v>5.3371705198794386E-4</v>
      </c>
      <c r="O295" s="98">
        <v>2.3892163325148726E-4</v>
      </c>
      <c r="P295" s="98">
        <v>0</v>
      </c>
      <c r="Q295" s="98">
        <v>0</v>
      </c>
      <c r="R295" s="98">
        <v>1.3471631677335779E-4</v>
      </c>
      <c r="S295" s="98">
        <v>2.7987820244981403E-4</v>
      </c>
      <c r="T295" s="98">
        <v>4.0009981768070559E-4</v>
      </c>
      <c r="U295" s="98">
        <v>2.9729356695182713E-4</v>
      </c>
      <c r="V295" s="98">
        <v>1.8798006620174366E-4</v>
      </c>
      <c r="W295" s="98">
        <v>3.3808724647770628E-5</v>
      </c>
      <c r="X295" s="98">
        <v>1.2079889684571185E-4</v>
      </c>
      <c r="Y295" s="98">
        <v>7.1359364820008356E-5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1.076784635121977E-2</v>
      </c>
      <c r="D296" s="122">
        <v>5.8185576489731385E-3</v>
      </c>
      <c r="E296" s="122">
        <v>2.7241439576887964E-3</v>
      </c>
      <c r="F296" s="122">
        <v>8.5841051017919601E-3</v>
      </c>
      <c r="G296" s="122">
        <v>9.3283660063406618E-3</v>
      </c>
      <c r="H296" s="122">
        <v>1.5523154162797157E-2</v>
      </c>
      <c r="I296" s="122">
        <v>1.195546540229557E-2</v>
      </c>
      <c r="J296" s="122">
        <v>5.3794286433241573E-3</v>
      </c>
      <c r="K296" s="122">
        <v>1.7478391429703436E-3</v>
      </c>
      <c r="L296" s="122">
        <v>0</v>
      </c>
      <c r="M296" s="122">
        <v>3.2212282379781246E-3</v>
      </c>
      <c r="N296" s="122">
        <v>5.4643492616223361E-3</v>
      </c>
      <c r="O296" s="122">
        <v>3.5627959167212945E-3</v>
      </c>
      <c r="P296" s="122">
        <v>0</v>
      </c>
      <c r="Q296" s="122">
        <v>0</v>
      </c>
      <c r="R296" s="122">
        <v>1.9322328532913758E-3</v>
      </c>
      <c r="S296" s="122">
        <v>3.2382526185623503E-3</v>
      </c>
      <c r="T296" s="122">
        <v>3.3814804168272347E-3</v>
      </c>
      <c r="U296" s="122">
        <v>3.3987078043287875E-3</v>
      </c>
      <c r="V296" s="122">
        <v>3.4720521020513984E-3</v>
      </c>
      <c r="W296" s="122">
        <v>1.9357777601373496E-3</v>
      </c>
      <c r="X296" s="122">
        <v>2.2098211902562368E-3</v>
      </c>
      <c r="Y296" s="122">
        <v>2.7716568528020997E-3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1.0664306901796696E-3</v>
      </c>
      <c r="D297" s="98">
        <v>2.1810689181044653E-3</v>
      </c>
      <c r="E297" s="98">
        <v>6.1522185494847638E-4</v>
      </c>
      <c r="F297" s="98">
        <v>7.6029686036772426E-4</v>
      </c>
      <c r="G297" s="98">
        <v>9.3346593127010007E-4</v>
      </c>
      <c r="H297" s="98">
        <v>1.8329650603287043E-3</v>
      </c>
      <c r="I297" s="98">
        <v>8.6386688007042377E-3</v>
      </c>
      <c r="J297" s="98">
        <v>5.3794286433241573E-3</v>
      </c>
      <c r="K297" s="98">
        <v>1.5194780312141854E-3</v>
      </c>
      <c r="L297" s="98">
        <v>0</v>
      </c>
      <c r="M297" s="98">
        <v>1.0376542429843744E-3</v>
      </c>
      <c r="N297" s="98">
        <v>2.8012462135539786E-3</v>
      </c>
      <c r="O297" s="98">
        <v>2.5672688584248062E-3</v>
      </c>
      <c r="P297" s="98">
        <v>0</v>
      </c>
      <c r="Q297" s="98">
        <v>0</v>
      </c>
      <c r="R297" s="98">
        <v>1.8086668860181885E-3</v>
      </c>
      <c r="S297" s="98">
        <v>1.7792735972138245E-3</v>
      </c>
      <c r="T297" s="98">
        <v>2.7106068087830565E-3</v>
      </c>
      <c r="U297" s="98">
        <v>2.180230107603293E-3</v>
      </c>
      <c r="V297" s="98">
        <v>2.4977822465373427E-3</v>
      </c>
      <c r="W297" s="98">
        <v>1.8584001398026873E-3</v>
      </c>
      <c r="X297" s="98">
        <v>2.0379447060270353E-3</v>
      </c>
      <c r="Y297" s="98">
        <v>2.7130045726072357E-3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7.7377620334662423E-5</v>
      </c>
      <c r="X298" s="98">
        <v>1.1696862514566014E-4</v>
      </c>
      <c r="Y298" s="98">
        <v>5.8652280194863846E-5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1.8545850678378728E-5</v>
      </c>
      <c r="X299" s="101">
        <v>3.3145251649729575E-6</v>
      </c>
      <c r="Y299" s="101">
        <v>1.2954058137660378E-5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5.8831769656283692E-5</v>
      </c>
      <c r="X300" s="104">
        <v>1.1365409998068719E-4</v>
      </c>
      <c r="Y300" s="104">
        <v>4.5698222057203465E-5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9.4839192869076161E-3</v>
      </c>
      <c r="D301" s="101">
        <v>3.522024887509747E-3</v>
      </c>
      <c r="E301" s="101">
        <v>2.1089221027403198E-3</v>
      </c>
      <c r="F301" s="101">
        <v>7.5941616454579617E-3</v>
      </c>
      <c r="G301" s="101">
        <v>7.8539382564056966E-3</v>
      </c>
      <c r="H301" s="101">
        <v>1.3052865428977829E-2</v>
      </c>
      <c r="I301" s="101">
        <v>2.9197189465690557E-3</v>
      </c>
      <c r="J301" s="101">
        <v>0</v>
      </c>
      <c r="K301" s="101">
        <v>1.3295186433849278E-4</v>
      </c>
      <c r="L301" s="101">
        <v>0</v>
      </c>
      <c r="M301" s="101">
        <v>1.9625569932596718E-3</v>
      </c>
      <c r="N301" s="101">
        <v>2.2556695983013148E-3</v>
      </c>
      <c r="O301" s="101">
        <v>8.0069005539523371E-4</v>
      </c>
      <c r="P301" s="101">
        <v>0</v>
      </c>
      <c r="Q301" s="101">
        <v>0</v>
      </c>
      <c r="R301" s="101">
        <v>1.235659672731874E-4</v>
      </c>
      <c r="S301" s="101">
        <v>9.8126932827962863E-4</v>
      </c>
      <c r="T301" s="101">
        <v>4.8197359770187726E-4</v>
      </c>
      <c r="U301" s="101">
        <v>8.3720157658034291E-4</v>
      </c>
      <c r="V301" s="101">
        <v>5.9143493145393845E-4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2.1749637413248293E-4</v>
      </c>
      <c r="D302" s="104">
        <v>1.154638433589264E-4</v>
      </c>
      <c r="E302" s="104">
        <v>0</v>
      </c>
      <c r="F302" s="104">
        <v>2.2964659596627434E-4</v>
      </c>
      <c r="G302" s="104">
        <v>5.4096181866486481E-4</v>
      </c>
      <c r="H302" s="104">
        <v>6.3732367349062305E-4</v>
      </c>
      <c r="I302" s="104">
        <v>3.9707765502227689E-4</v>
      </c>
      <c r="J302" s="104">
        <v>0</v>
      </c>
      <c r="K302" s="104">
        <v>9.5409247417665424E-5</v>
      </c>
      <c r="L302" s="104">
        <v>0</v>
      </c>
      <c r="M302" s="104">
        <v>2.2101700173407881E-4</v>
      </c>
      <c r="N302" s="104">
        <v>4.0743344976704269E-4</v>
      </c>
      <c r="O302" s="104">
        <v>1.9483700290125455E-4</v>
      </c>
      <c r="P302" s="104">
        <v>0</v>
      </c>
      <c r="Q302" s="104">
        <v>0</v>
      </c>
      <c r="R302" s="104">
        <v>0</v>
      </c>
      <c r="S302" s="104">
        <v>4.7770969306889697E-4</v>
      </c>
      <c r="T302" s="104">
        <v>1.8890001034230076E-4</v>
      </c>
      <c r="U302" s="104">
        <v>3.8127612014515169E-4</v>
      </c>
      <c r="V302" s="104">
        <v>3.8283492406011735E-4</v>
      </c>
      <c r="W302" s="104">
        <v>0</v>
      </c>
      <c r="X302" s="104">
        <v>5.4907859083541136E-5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4.8802729997620564E-5</v>
      </c>
      <c r="D303" s="98">
        <v>2.9879508902231333E-5</v>
      </c>
      <c r="E303" s="98">
        <v>0</v>
      </c>
      <c r="F303" s="98">
        <v>6.1274008790220989E-5</v>
      </c>
      <c r="G303" s="98">
        <v>1.2217166144575E-4</v>
      </c>
      <c r="H303" s="98">
        <v>1.4042245892377834E-4</v>
      </c>
      <c r="I303" s="98">
        <v>8.1399807182471997E-5</v>
      </c>
      <c r="J303" s="98">
        <v>0</v>
      </c>
      <c r="K303" s="98">
        <v>1.9525114505502662E-5</v>
      </c>
      <c r="L303" s="98">
        <v>0</v>
      </c>
      <c r="M303" s="98">
        <v>5.2610833183271521E-5</v>
      </c>
      <c r="N303" s="98">
        <v>7.0947037965525496E-5</v>
      </c>
      <c r="O303" s="98">
        <v>3.1647610336669724E-5</v>
      </c>
      <c r="P303" s="98">
        <v>0</v>
      </c>
      <c r="Q303" s="98">
        <v>0</v>
      </c>
      <c r="R303" s="98">
        <v>0</v>
      </c>
      <c r="S303" s="98">
        <v>8.4022378219261116E-5</v>
      </c>
      <c r="T303" s="98">
        <v>3.0019463949478145E-5</v>
      </c>
      <c r="U303" s="98">
        <v>7.1142680446411989E-5</v>
      </c>
      <c r="V303" s="98">
        <v>7.8525041546356576E-5</v>
      </c>
      <c r="W303" s="98">
        <v>0</v>
      </c>
      <c r="X303" s="98">
        <v>6.4578090820807122E-7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1.6869364413486237E-4</v>
      </c>
      <c r="D304" s="98">
        <v>8.5584334456695072E-5</v>
      </c>
      <c r="E304" s="98">
        <v>0</v>
      </c>
      <c r="F304" s="98">
        <v>1.6837258717605335E-4</v>
      </c>
      <c r="G304" s="98">
        <v>4.1879015721911484E-4</v>
      </c>
      <c r="H304" s="98">
        <v>4.9690121456684477E-4</v>
      </c>
      <c r="I304" s="98">
        <v>3.1567784783980487E-4</v>
      </c>
      <c r="J304" s="98">
        <v>0</v>
      </c>
      <c r="K304" s="98">
        <v>7.5884132912162756E-5</v>
      </c>
      <c r="L304" s="98">
        <v>0</v>
      </c>
      <c r="M304" s="98">
        <v>1.684061685508073E-4</v>
      </c>
      <c r="N304" s="98">
        <v>3.3648641180151719E-4</v>
      </c>
      <c r="O304" s="98">
        <v>1.6318939256458481E-4</v>
      </c>
      <c r="P304" s="98">
        <v>0</v>
      </c>
      <c r="Q304" s="98">
        <v>0</v>
      </c>
      <c r="R304" s="98">
        <v>0</v>
      </c>
      <c r="S304" s="98">
        <v>3.9368731484963582E-4</v>
      </c>
      <c r="T304" s="98">
        <v>1.5888054639282261E-4</v>
      </c>
      <c r="U304" s="98">
        <v>3.1013343969873969E-4</v>
      </c>
      <c r="V304" s="98">
        <v>3.043098825137608E-4</v>
      </c>
      <c r="W304" s="98">
        <v>0</v>
      </c>
      <c r="X304" s="98">
        <v>5.4262078175333065E-5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5.4379194140976314E-3</v>
      </c>
      <c r="D305" s="122">
        <v>2.9962518456434183E-3</v>
      </c>
      <c r="E305" s="122">
        <v>1.3903658245572209E-3</v>
      </c>
      <c r="F305" s="122">
        <v>4.6432522046352554E-3</v>
      </c>
      <c r="G305" s="122">
        <v>4.5062190061828881E-3</v>
      </c>
      <c r="H305" s="122">
        <v>7.8087188842613803E-3</v>
      </c>
      <c r="I305" s="122">
        <v>6.3260084452622508E-3</v>
      </c>
      <c r="J305" s="122">
        <v>2.9547285178066194E-3</v>
      </c>
      <c r="K305" s="122">
        <v>8.357889436357306E-4</v>
      </c>
      <c r="L305" s="122">
        <v>0</v>
      </c>
      <c r="M305" s="122">
        <v>1.3602554114682903E-3</v>
      </c>
      <c r="N305" s="122">
        <v>2.034344520365868E-3</v>
      </c>
      <c r="O305" s="122">
        <v>1.4220156730151738E-3</v>
      </c>
      <c r="P305" s="122">
        <v>0</v>
      </c>
      <c r="Q305" s="122">
        <v>0</v>
      </c>
      <c r="R305" s="122">
        <v>9.0049170224790046E-4</v>
      </c>
      <c r="S305" s="122">
        <v>1.6416812308580424E-3</v>
      </c>
      <c r="T305" s="122">
        <v>1.6535824709185503E-3</v>
      </c>
      <c r="U305" s="122">
        <v>1.6896563015122716E-3</v>
      </c>
      <c r="V305" s="122">
        <v>1.942668055097436E-3</v>
      </c>
      <c r="W305" s="122">
        <v>1.1696017384996401E-3</v>
      </c>
      <c r="X305" s="122">
        <v>1.5243373375265976E-3</v>
      </c>
      <c r="Y305" s="122">
        <v>1.8359666527170823E-3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1.9745518663399375E-3</v>
      </c>
      <c r="D306" s="98">
        <v>1.2173449000614158E-3</v>
      </c>
      <c r="E306" s="98">
        <v>6.7820073780915785E-4</v>
      </c>
      <c r="F306" s="98">
        <v>2.0056816489336226E-3</v>
      </c>
      <c r="G306" s="98">
        <v>1.6193206533191894E-3</v>
      </c>
      <c r="H306" s="98">
        <v>2.5254572404399107E-3</v>
      </c>
      <c r="I306" s="98">
        <v>2.055422471277637E-3</v>
      </c>
      <c r="J306" s="98">
        <v>1.8542727318140591E-3</v>
      </c>
      <c r="K306" s="98">
        <v>3.379749824455707E-4</v>
      </c>
      <c r="L306" s="98">
        <v>0</v>
      </c>
      <c r="M306" s="98">
        <v>5.4129596202873859E-4</v>
      </c>
      <c r="N306" s="98">
        <v>9.2736600652433511E-4</v>
      </c>
      <c r="O306" s="98">
        <v>5.2151603226814028E-4</v>
      </c>
      <c r="P306" s="98">
        <v>0</v>
      </c>
      <c r="Q306" s="98">
        <v>0</v>
      </c>
      <c r="R306" s="98">
        <v>4.2022654322371091E-4</v>
      </c>
      <c r="S306" s="98">
        <v>5.2393181019208513E-4</v>
      </c>
      <c r="T306" s="98">
        <v>6.1060126896467378E-4</v>
      </c>
      <c r="U306" s="98">
        <v>6.1059146269396003E-4</v>
      </c>
      <c r="V306" s="98">
        <v>8.7820246469878826E-4</v>
      </c>
      <c r="W306" s="98">
        <v>5.0572522137172797E-4</v>
      </c>
      <c r="X306" s="98">
        <v>9.507259581196867E-4</v>
      </c>
      <c r="Y306" s="98">
        <v>8.460429617005332E-4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3.463367547757694E-3</v>
      </c>
      <c r="D307" s="33">
        <v>1.7789069455820023E-3</v>
      </c>
      <c r="E307" s="33">
        <v>7.121650867480629E-4</v>
      </c>
      <c r="F307" s="33">
        <v>2.6375705557016328E-3</v>
      </c>
      <c r="G307" s="33">
        <v>2.8868983528636989E-3</v>
      </c>
      <c r="H307" s="33">
        <v>5.2832616438214693E-3</v>
      </c>
      <c r="I307" s="33">
        <v>4.2705859739846138E-3</v>
      </c>
      <c r="J307" s="33">
        <v>1.1004557859925603E-3</v>
      </c>
      <c r="K307" s="33">
        <v>4.9781396119015996E-4</v>
      </c>
      <c r="L307" s="33">
        <v>0</v>
      </c>
      <c r="M307" s="33">
        <v>8.1895944943955173E-4</v>
      </c>
      <c r="N307" s="33">
        <v>1.1069785138415329E-3</v>
      </c>
      <c r="O307" s="33">
        <v>9.0049964074703347E-4</v>
      </c>
      <c r="P307" s="33">
        <v>0</v>
      </c>
      <c r="Q307" s="33">
        <v>0</v>
      </c>
      <c r="R307" s="33">
        <v>4.8026515902418955E-4</v>
      </c>
      <c r="S307" s="33">
        <v>1.1177494206659573E-3</v>
      </c>
      <c r="T307" s="33">
        <v>1.0429812019538765E-3</v>
      </c>
      <c r="U307" s="33">
        <v>1.0790648388183115E-3</v>
      </c>
      <c r="V307" s="33">
        <v>1.0644655903986476E-3</v>
      </c>
      <c r="W307" s="33">
        <v>6.638765171279122E-4</v>
      </c>
      <c r="X307" s="33">
        <v>5.7361137940691086E-4</v>
      </c>
      <c r="Y307" s="33">
        <v>9.8992369101654908E-4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4.2397656710589045E-2</v>
      </c>
      <c r="D309" s="117">
        <f t="shared" si="136"/>
        <v>2.437918215439213E-2</v>
      </c>
      <c r="E309" s="117">
        <f t="shared" si="136"/>
        <v>1.3640200792600331E-2</v>
      </c>
      <c r="F309" s="117">
        <f t="shared" si="136"/>
        <v>3.6660127690848664E-2</v>
      </c>
      <c r="G309" s="117">
        <f t="shared" si="136"/>
        <v>4.320293892552813E-2</v>
      </c>
      <c r="H309" s="117">
        <f t="shared" si="136"/>
        <v>7.3061190242916851E-2</v>
      </c>
      <c r="I309" s="117">
        <f t="shared" si="136"/>
        <v>6.493866258768391E-2</v>
      </c>
      <c r="J309" s="117">
        <f t="shared" si="136"/>
        <v>3.2560020228785153E-2</v>
      </c>
      <c r="K309" s="117">
        <f t="shared" si="136"/>
        <v>1.061229571655648E-2</v>
      </c>
      <c r="L309" s="117">
        <f t="shared" si="136"/>
        <v>0</v>
      </c>
      <c r="M309" s="117">
        <f t="shared" si="136"/>
        <v>1.4248814866073944E-2</v>
      </c>
      <c r="N309" s="117">
        <f t="shared" si="136"/>
        <v>3.0406842307873251E-2</v>
      </c>
      <c r="O309" s="117">
        <f t="shared" si="136"/>
        <v>2.0369496618200523E-2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1.0854819175780335E-2</v>
      </c>
      <c r="S309" s="117">
        <f t="shared" si="137"/>
        <v>1.7839456418447287E-2</v>
      </c>
      <c r="T309" s="117">
        <f t="shared" si="137"/>
        <v>1.9421732994845141E-2</v>
      </c>
      <c r="U309" s="117">
        <f t="shared" si="137"/>
        <v>1.8605508162565725E-2</v>
      </c>
      <c r="V309" s="117">
        <f t="shared" si="137"/>
        <v>1.7947523312348602E-2</v>
      </c>
      <c r="W309" s="117">
        <f t="shared" ref="W309:Y309" si="138">W310+W313+W315+W324</f>
        <v>1.0126299984830153E-2</v>
      </c>
      <c r="X309" s="117">
        <f t="shared" si="138"/>
        <v>1.3424039987646049E-2</v>
      </c>
      <c r="Y309" s="117">
        <f t="shared" si="138"/>
        <v>1.4012960523882786E-2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3.0053494890768077E-2</v>
      </c>
      <c r="D310" s="122">
        <f t="shared" si="139"/>
        <v>1.6796670373889894E-2</v>
      </c>
      <c r="E310" s="122">
        <f t="shared" si="139"/>
        <v>8.8305984422348566E-3</v>
      </c>
      <c r="F310" s="122">
        <f t="shared" si="139"/>
        <v>2.636941673071962E-2</v>
      </c>
      <c r="G310" s="122">
        <f t="shared" si="139"/>
        <v>3.2151674113879015E-2</v>
      </c>
      <c r="H310" s="122">
        <f t="shared" si="139"/>
        <v>5.3422929585379468E-2</v>
      </c>
      <c r="I310" s="122">
        <f t="shared" si="139"/>
        <v>4.7933935198239436E-2</v>
      </c>
      <c r="J310" s="122">
        <f t="shared" si="139"/>
        <v>2.4189423828107424E-2</v>
      </c>
      <c r="K310" s="122">
        <f t="shared" si="139"/>
        <v>8.121089994493385E-3</v>
      </c>
      <c r="L310" s="122">
        <f t="shared" si="139"/>
        <v>0</v>
      </c>
      <c r="M310" s="122">
        <f t="shared" si="139"/>
        <v>1.0460253775751752E-2</v>
      </c>
      <c r="N310" s="122">
        <f t="shared" si="139"/>
        <v>2.2887181191750719E-2</v>
      </c>
      <c r="O310" s="122">
        <f t="shared" si="139"/>
        <v>1.5615481437333437E-2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8.0699936714847022E-3</v>
      </c>
      <c r="S310" s="122">
        <f t="shared" si="140"/>
        <v>1.2791553679296186E-2</v>
      </c>
      <c r="T310" s="122">
        <f t="shared" si="140"/>
        <v>1.3740939894571431E-2</v>
      </c>
      <c r="U310" s="122">
        <f t="shared" si="140"/>
        <v>1.3266318085177711E-2</v>
      </c>
      <c r="V310" s="122">
        <f t="shared" si="140"/>
        <v>1.2782638133357402E-2</v>
      </c>
      <c r="W310" s="122">
        <f t="shared" ref="W310:Y310" si="141">SUM(W311:W312)</f>
        <v>7.4379246714887581E-3</v>
      </c>
      <c r="X310" s="122">
        <f t="shared" si="141"/>
        <v>9.9206861496709802E-3</v>
      </c>
      <c r="Y310" s="122">
        <f t="shared" si="141"/>
        <v>9.9310277327377856E-3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2.9903329132153923E-2</v>
      </c>
      <c r="D311" s="98">
        <v>1.6713766907927901E-2</v>
      </c>
      <c r="E311" s="98">
        <v>8.791285786147145E-3</v>
      </c>
      <c r="F311" s="98">
        <v>2.6245103503503044E-2</v>
      </c>
      <c r="G311" s="98">
        <v>3.2002216729566026E-2</v>
      </c>
      <c r="H311" s="98">
        <v>5.318217738279505E-2</v>
      </c>
      <c r="I311" s="98">
        <v>4.7725217595891309E-2</v>
      </c>
      <c r="J311" s="98">
        <v>2.4088874299994924E-2</v>
      </c>
      <c r="K311" s="98">
        <v>8.0878954057998029E-3</v>
      </c>
      <c r="L311" s="98">
        <v>0</v>
      </c>
      <c r="M311" s="98">
        <v>1.0416112746487988E-2</v>
      </c>
      <c r="N311" s="98">
        <v>2.2797294691857022E-2</v>
      </c>
      <c r="O311" s="98">
        <v>1.5550341212407958E-2</v>
      </c>
      <c r="P311" s="98">
        <v>0</v>
      </c>
      <c r="Q311" s="98">
        <v>0</v>
      </c>
      <c r="R311" s="98">
        <v>8.0390088831695586E-3</v>
      </c>
      <c r="S311" s="98">
        <v>1.2742826192763195E-2</v>
      </c>
      <c r="T311" s="98">
        <v>1.3689131165791929E-2</v>
      </c>
      <c r="U311" s="98">
        <v>1.3215990275823847E-2</v>
      </c>
      <c r="V311" s="98">
        <v>1.2734387475962571E-2</v>
      </c>
      <c r="W311" s="98">
        <v>7.4021143024197928E-3</v>
      </c>
      <c r="X311" s="98">
        <v>9.87118174145773E-3</v>
      </c>
      <c r="Y311" s="98">
        <v>9.8838646405886577E-3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1.5016575861415382E-4</v>
      </c>
      <c r="D312" s="98">
        <v>8.2903465961994428E-5</v>
      </c>
      <c r="E312" s="98">
        <v>3.9312656087711739E-5</v>
      </c>
      <c r="F312" s="98">
        <v>1.2431322721657664E-4</v>
      </c>
      <c r="G312" s="98">
        <v>1.4945738431298877E-4</v>
      </c>
      <c r="H312" s="98">
        <v>2.4075220258441984E-4</v>
      </c>
      <c r="I312" s="98">
        <v>2.0871760234812724E-4</v>
      </c>
      <c r="J312" s="98">
        <v>1.0054952811250025E-4</v>
      </c>
      <c r="K312" s="98">
        <v>3.3194588693582774E-5</v>
      </c>
      <c r="L312" s="98">
        <v>0</v>
      </c>
      <c r="M312" s="98">
        <v>4.4141029263764612E-5</v>
      </c>
      <c r="N312" s="98">
        <v>8.9886499893696275E-5</v>
      </c>
      <c r="O312" s="98">
        <v>6.5140224925479747E-5</v>
      </c>
      <c r="P312" s="98">
        <v>0</v>
      </c>
      <c r="Q312" s="98">
        <v>0</v>
      </c>
      <c r="R312" s="98">
        <v>3.0984788315143869E-5</v>
      </c>
      <c r="S312" s="98">
        <v>4.872748653299027E-5</v>
      </c>
      <c r="T312" s="98">
        <v>5.1808728779503043E-5</v>
      </c>
      <c r="U312" s="98">
        <v>5.0327809353864582E-5</v>
      </c>
      <c r="V312" s="98">
        <v>4.8250657394830237E-5</v>
      </c>
      <c r="W312" s="98">
        <v>3.5810369068965741E-5</v>
      </c>
      <c r="X312" s="98">
        <v>4.9504408213250568E-5</v>
      </c>
      <c r="Y312" s="98">
        <v>4.716309214912833E-5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1.1965827128049642E-3</v>
      </c>
      <c r="D313" s="122">
        <f t="shared" si="142"/>
        <v>1.3539775150405247E-3</v>
      </c>
      <c r="E313" s="122">
        <f t="shared" si="142"/>
        <v>1.9711606928558114E-3</v>
      </c>
      <c r="F313" s="122">
        <f t="shared" si="142"/>
        <v>1.1798376933482763E-3</v>
      </c>
      <c r="G313" s="122">
        <f t="shared" si="142"/>
        <v>1.3717594436986858E-3</v>
      </c>
      <c r="H313" s="122">
        <f t="shared" si="142"/>
        <v>3.2622438625298424E-3</v>
      </c>
      <c r="I313" s="122">
        <f t="shared" si="142"/>
        <v>3.2644252674515822E-3</v>
      </c>
      <c r="J313" s="122">
        <f t="shared" si="142"/>
        <v>2.0883618413785237E-3</v>
      </c>
      <c r="K313" s="122">
        <f t="shared" si="142"/>
        <v>5.0047441777576601E-4</v>
      </c>
      <c r="L313" s="122">
        <f t="shared" si="142"/>
        <v>0</v>
      </c>
      <c r="M313" s="122">
        <f t="shared" si="142"/>
        <v>4.3904798314468976E-4</v>
      </c>
      <c r="N313" s="122">
        <f t="shared" si="142"/>
        <v>1.8678640969192245E-3</v>
      </c>
      <c r="O313" s="122">
        <f t="shared" si="142"/>
        <v>8.7588013516093257E-4</v>
      </c>
      <c r="P313" s="122">
        <f t="shared" si="142"/>
        <v>0</v>
      </c>
      <c r="Q313" s="122">
        <f t="shared" si="142"/>
        <v>0</v>
      </c>
      <c r="R313" s="122">
        <f t="shared" si="142"/>
        <v>5.3813633666777139E-4</v>
      </c>
      <c r="S313" s="122">
        <f t="shared" si="142"/>
        <v>1.1188772363370722E-3</v>
      </c>
      <c r="T313" s="122">
        <f t="shared" si="142"/>
        <v>1.600886573627667E-3</v>
      </c>
      <c r="U313" s="122">
        <f t="shared" si="142"/>
        <v>1.1906888148099199E-3</v>
      </c>
      <c r="V313" s="122">
        <f t="shared" si="142"/>
        <v>7.5496021789776813E-4</v>
      </c>
      <c r="W313" s="122">
        <f t="shared" si="142"/>
        <v>1.370108469060947E-4</v>
      </c>
      <c r="X313" s="122">
        <f t="shared" si="142"/>
        <v>4.9486159642819609E-4</v>
      </c>
      <c r="Y313" s="122">
        <f t="shared" si="142"/>
        <v>2.9587161140604972E-4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1.1965827128049642E-3</v>
      </c>
      <c r="D314" s="98">
        <v>1.3539775150405247E-3</v>
      </c>
      <c r="E314" s="98">
        <v>1.9711606928558114E-3</v>
      </c>
      <c r="F314" s="98">
        <v>1.1798376933482763E-3</v>
      </c>
      <c r="G314" s="98">
        <v>1.3717594436986858E-3</v>
      </c>
      <c r="H314" s="98">
        <v>3.2622438625298424E-3</v>
      </c>
      <c r="I314" s="98">
        <v>3.2644252674515822E-3</v>
      </c>
      <c r="J314" s="98">
        <v>2.0883618413785237E-3</v>
      </c>
      <c r="K314" s="98">
        <v>5.0047441777576601E-4</v>
      </c>
      <c r="L314" s="98">
        <v>0</v>
      </c>
      <c r="M314" s="98">
        <v>4.3904798314468976E-4</v>
      </c>
      <c r="N314" s="98">
        <v>1.8678640969192245E-3</v>
      </c>
      <c r="O314" s="98">
        <v>8.7588013516093257E-4</v>
      </c>
      <c r="P314" s="98">
        <v>0</v>
      </c>
      <c r="Q314" s="98">
        <v>0</v>
      </c>
      <c r="R314" s="98">
        <v>5.3813633666777139E-4</v>
      </c>
      <c r="S314" s="98">
        <v>1.1188772363370722E-3</v>
      </c>
      <c r="T314" s="98">
        <v>1.600886573627667E-3</v>
      </c>
      <c r="U314" s="98">
        <v>1.1906888148099199E-3</v>
      </c>
      <c r="V314" s="98">
        <v>7.5496021789776813E-4</v>
      </c>
      <c r="W314" s="98">
        <v>1.370108469060947E-4</v>
      </c>
      <c r="X314" s="98">
        <v>4.9486159642819609E-4</v>
      </c>
      <c r="Y314" s="98">
        <v>2.9587161140604972E-4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7.2340266633627512E-3</v>
      </c>
      <c r="D315" s="122">
        <v>4.0896437839698912E-3</v>
      </c>
      <c r="E315" s="122">
        <v>1.8623394861964748E-3</v>
      </c>
      <c r="F315" s="122">
        <v>5.8075033067201704E-3</v>
      </c>
      <c r="G315" s="122">
        <v>6.4187245123262507E-3</v>
      </c>
      <c r="H315" s="122">
        <v>1.0673997913057377E-2</v>
      </c>
      <c r="I315" s="122">
        <v>9.1162072421043759E-3</v>
      </c>
      <c r="J315" s="122">
        <v>4.2632339883461315E-3</v>
      </c>
      <c r="K315" s="122">
        <v>1.3887405842381046E-3</v>
      </c>
      <c r="L315" s="122">
        <v>0</v>
      </c>
      <c r="M315" s="122">
        <v>2.3646364201376203E-3</v>
      </c>
      <c r="N315" s="122">
        <v>4.194528729121608E-3</v>
      </c>
      <c r="O315" s="122">
        <v>2.8334520478425261E-3</v>
      </c>
      <c r="P315" s="122">
        <v>0</v>
      </c>
      <c r="Q315" s="122">
        <v>0</v>
      </c>
      <c r="R315" s="122">
        <v>1.5877332080207148E-3</v>
      </c>
      <c r="S315" s="122">
        <v>2.6624497608536755E-3</v>
      </c>
      <c r="T315" s="122">
        <v>2.8050395326507053E-3</v>
      </c>
      <c r="U315" s="122">
        <v>2.8261658337228441E-3</v>
      </c>
      <c r="V315" s="122">
        <v>2.9185074374608027E-3</v>
      </c>
      <c r="W315" s="122">
        <v>1.6412892941303921E-3</v>
      </c>
      <c r="X315" s="122">
        <v>1.8945789162742445E-3</v>
      </c>
      <c r="Y315" s="122">
        <v>2.3574647529387956E-3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8.1170743496706502E-4</v>
      </c>
      <c r="D316" s="98">
        <v>1.6698762477572622E-3</v>
      </c>
      <c r="E316" s="98">
        <v>4.7378377659528848E-4</v>
      </c>
      <c r="F316" s="98">
        <v>5.8891215447347994E-4</v>
      </c>
      <c r="G316" s="98">
        <v>7.2722785894310663E-4</v>
      </c>
      <c r="H316" s="98">
        <v>1.4362064939458278E-3</v>
      </c>
      <c r="I316" s="98">
        <v>6.8074798969876855E-3</v>
      </c>
      <c r="J316" s="98">
        <v>4.2632339883461315E-3</v>
      </c>
      <c r="K316" s="98">
        <v>1.2110106060216307E-3</v>
      </c>
      <c r="L316" s="98">
        <v>0</v>
      </c>
      <c r="M316" s="98">
        <v>8.3636122061017562E-4</v>
      </c>
      <c r="N316" s="98">
        <v>2.2707203443293775E-3</v>
      </c>
      <c r="O316" s="98">
        <v>2.0929770134852353E-3</v>
      </c>
      <c r="P316" s="98">
        <v>0</v>
      </c>
      <c r="Q316" s="98">
        <v>0</v>
      </c>
      <c r="R316" s="98">
        <v>1.4972802881618472E-3</v>
      </c>
      <c r="S316" s="98">
        <v>1.4790483207400547E-3</v>
      </c>
      <c r="T316" s="98">
        <v>2.2618919520899939E-3</v>
      </c>
      <c r="U316" s="98">
        <v>1.8258983577467628E-3</v>
      </c>
      <c r="V316" s="98">
        <v>2.0990998893447295E-3</v>
      </c>
      <c r="W316" s="98">
        <v>1.5668214746875871E-3</v>
      </c>
      <c r="X316" s="98">
        <v>1.7233503564052868E-3</v>
      </c>
      <c r="Y316" s="98">
        <v>2.3007807595995262E-3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7.4467819442805092E-5</v>
      </c>
      <c r="X317" s="98">
        <v>1.1645696705920872E-4</v>
      </c>
      <c r="Y317" s="98">
        <v>5.6683993339269596E-5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1.5636049786521399E-5</v>
      </c>
      <c r="X318" s="101">
        <v>2.8028670785215416E-6</v>
      </c>
      <c r="Y318" s="101">
        <v>1.098577128206613E-5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5.8831769656283692E-5</v>
      </c>
      <c r="X319" s="104">
        <v>1.1365409998068719E-4</v>
      </c>
      <c r="Y319" s="104">
        <v>4.5698222057203465E-5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6.221610174564237E-3</v>
      </c>
      <c r="D320" s="101">
        <v>2.3145474683654854E-3</v>
      </c>
      <c r="E320" s="101">
        <v>1.3885557096011863E-3</v>
      </c>
      <c r="F320" s="101">
        <v>5.0097966804484402E-3</v>
      </c>
      <c r="G320" s="101">
        <v>5.1919434024270163E-3</v>
      </c>
      <c r="H320" s="101">
        <v>8.6478567388814185E-3</v>
      </c>
      <c r="I320" s="101">
        <v>1.938991708133867E-3</v>
      </c>
      <c r="J320" s="101">
        <v>0</v>
      </c>
      <c r="K320" s="101">
        <v>8.8804192678763446E-5</v>
      </c>
      <c r="L320" s="101">
        <v>0</v>
      </c>
      <c r="M320" s="101">
        <v>1.3243663587917136E-3</v>
      </c>
      <c r="N320" s="101">
        <v>1.5389187291877365E-3</v>
      </c>
      <c r="O320" s="101">
        <v>5.5533576279937164E-4</v>
      </c>
      <c r="P320" s="101">
        <v>0</v>
      </c>
      <c r="Q320" s="101">
        <v>0</v>
      </c>
      <c r="R320" s="101">
        <v>9.0452919858867605E-5</v>
      </c>
      <c r="S320" s="101">
        <v>7.2742728071875087E-4</v>
      </c>
      <c r="T320" s="101">
        <v>3.6173647419902909E-4</v>
      </c>
      <c r="U320" s="101">
        <v>6.3608185856139281E-4</v>
      </c>
      <c r="V320" s="101">
        <v>4.5472381160814986E-4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2.0070905383144904E-4</v>
      </c>
      <c r="D321" s="104">
        <v>1.0522006784714293E-4</v>
      </c>
      <c r="E321" s="104">
        <v>0</v>
      </c>
      <c r="F321" s="104">
        <v>2.0879447179825063E-4</v>
      </c>
      <c r="G321" s="104">
        <v>4.9955325095612819E-4</v>
      </c>
      <c r="H321" s="104">
        <v>5.8993468023013033E-4</v>
      </c>
      <c r="I321" s="104">
        <v>3.6973563698282428E-4</v>
      </c>
      <c r="J321" s="104">
        <v>0</v>
      </c>
      <c r="K321" s="104">
        <v>8.8925785537710542E-5</v>
      </c>
      <c r="L321" s="104">
        <v>0</v>
      </c>
      <c r="M321" s="104">
        <v>2.0390884073573097E-4</v>
      </c>
      <c r="N321" s="104">
        <v>3.8488965560449367E-4</v>
      </c>
      <c r="O321" s="104">
        <v>1.8513927155791943E-4</v>
      </c>
      <c r="P321" s="104">
        <v>0</v>
      </c>
      <c r="Q321" s="104">
        <v>0</v>
      </c>
      <c r="R321" s="104">
        <v>0</v>
      </c>
      <c r="S321" s="104">
        <v>4.5597415939486991E-4</v>
      </c>
      <c r="T321" s="104">
        <v>1.8141110636168208E-4</v>
      </c>
      <c r="U321" s="104">
        <v>3.6418561741468822E-4</v>
      </c>
      <c r="V321" s="104">
        <v>3.6468373650792331E-4</v>
      </c>
      <c r="W321" s="104">
        <v>0</v>
      </c>
      <c r="X321" s="104">
        <v>5.4771592809748862E-5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3.2015409696586665E-5</v>
      </c>
      <c r="D322" s="98">
        <v>1.9635733390447859E-5</v>
      </c>
      <c r="E322" s="98">
        <v>0</v>
      </c>
      <c r="F322" s="98">
        <v>4.042188462219729E-5</v>
      </c>
      <c r="G322" s="98">
        <v>8.076309373701339E-5</v>
      </c>
      <c r="H322" s="98">
        <v>9.3033465663285535E-5</v>
      </c>
      <c r="I322" s="98">
        <v>5.4057789143019419E-5</v>
      </c>
      <c r="J322" s="98">
        <v>0</v>
      </c>
      <c r="K322" s="98">
        <v>1.3041652625547787E-5</v>
      </c>
      <c r="L322" s="98">
        <v>0</v>
      </c>
      <c r="M322" s="98">
        <v>3.5502672184923662E-5</v>
      </c>
      <c r="N322" s="98">
        <v>4.8403243802976496E-5</v>
      </c>
      <c r="O322" s="98">
        <v>2.19498789933346E-5</v>
      </c>
      <c r="P322" s="98">
        <v>0</v>
      </c>
      <c r="Q322" s="98">
        <v>0</v>
      </c>
      <c r="R322" s="98">
        <v>0</v>
      </c>
      <c r="S322" s="98">
        <v>6.22868445452341E-5</v>
      </c>
      <c r="T322" s="98">
        <v>2.2530559968859452E-5</v>
      </c>
      <c r="U322" s="98">
        <v>5.4052177715948542E-5</v>
      </c>
      <c r="V322" s="98">
        <v>6.0373853994162502E-5</v>
      </c>
      <c r="W322" s="98">
        <v>0</v>
      </c>
      <c r="X322" s="98">
        <v>5.0951463441579851E-7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1.6869364413486237E-4</v>
      </c>
      <c r="D323" s="98">
        <v>8.5584334456695072E-5</v>
      </c>
      <c r="E323" s="98">
        <v>0</v>
      </c>
      <c r="F323" s="98">
        <v>1.6837258717605335E-4</v>
      </c>
      <c r="G323" s="98">
        <v>4.1879015721911484E-4</v>
      </c>
      <c r="H323" s="98">
        <v>4.9690121456684477E-4</v>
      </c>
      <c r="I323" s="98">
        <v>3.1567784783980487E-4</v>
      </c>
      <c r="J323" s="98">
        <v>0</v>
      </c>
      <c r="K323" s="98">
        <v>7.5884132912162756E-5</v>
      </c>
      <c r="L323" s="98">
        <v>0</v>
      </c>
      <c r="M323" s="98">
        <v>1.684061685508073E-4</v>
      </c>
      <c r="N323" s="98">
        <v>3.3648641180151719E-4</v>
      </c>
      <c r="O323" s="98">
        <v>1.6318939256458481E-4</v>
      </c>
      <c r="P323" s="98">
        <v>0</v>
      </c>
      <c r="Q323" s="98">
        <v>0</v>
      </c>
      <c r="R323" s="98">
        <v>0</v>
      </c>
      <c r="S323" s="98">
        <v>3.9368731484963582E-4</v>
      </c>
      <c r="T323" s="98">
        <v>1.5888054639282261E-4</v>
      </c>
      <c r="U323" s="98">
        <v>3.1013343969873969E-4</v>
      </c>
      <c r="V323" s="98">
        <v>3.043098825137608E-4</v>
      </c>
      <c r="W323" s="98">
        <v>0</v>
      </c>
      <c r="X323" s="98">
        <v>5.4262078175333065E-5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3.9135524436532529E-3</v>
      </c>
      <c r="D324" s="122">
        <v>2.1388904814918217E-3</v>
      </c>
      <c r="E324" s="122">
        <v>9.7610217131318712E-4</v>
      </c>
      <c r="F324" s="122">
        <v>3.3033699600605966E-3</v>
      </c>
      <c r="G324" s="122">
        <v>3.2607808556241744E-3</v>
      </c>
      <c r="H324" s="122">
        <v>5.7020188819501532E-3</v>
      </c>
      <c r="I324" s="122">
        <v>4.6240948798885132E-3</v>
      </c>
      <c r="J324" s="122">
        <v>2.0190005709530764E-3</v>
      </c>
      <c r="K324" s="122">
        <v>6.0199072004922353E-4</v>
      </c>
      <c r="L324" s="122">
        <v>0</v>
      </c>
      <c r="M324" s="122">
        <v>9.8487668703988135E-4</v>
      </c>
      <c r="N324" s="122">
        <v>1.4572682900817011E-3</v>
      </c>
      <c r="O324" s="122">
        <v>1.0446829978636278E-3</v>
      </c>
      <c r="P324" s="122">
        <v>0</v>
      </c>
      <c r="Q324" s="122">
        <v>0</v>
      </c>
      <c r="R324" s="122">
        <v>6.5895595960714583E-4</v>
      </c>
      <c r="S324" s="122">
        <v>1.2665757419603528E-3</v>
      </c>
      <c r="T324" s="122">
        <v>1.2748669939953378E-3</v>
      </c>
      <c r="U324" s="122">
        <v>1.3223354288552525E-3</v>
      </c>
      <c r="V324" s="122">
        <v>1.4914175236326295E-3</v>
      </c>
      <c r="W324" s="122">
        <v>9.1007517230490796E-4</v>
      </c>
      <c r="X324" s="122">
        <v>1.1139133252726281E-3</v>
      </c>
      <c r="Y324" s="122">
        <v>1.4285964268001556E-3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1.2295638587481224E-3</v>
      </c>
      <c r="D325" s="98">
        <v>7.5816144019249393E-4</v>
      </c>
      <c r="E325" s="98">
        <v>4.2244659561448106E-4</v>
      </c>
      <c r="F325" s="98">
        <v>1.2495137894233215E-3</v>
      </c>
      <c r="G325" s="98">
        <v>1.0089680141191115E-3</v>
      </c>
      <c r="H325" s="98">
        <v>1.5738018428176847E-3</v>
      </c>
      <c r="I325" s="98">
        <v>1.2810810656738796E-3</v>
      </c>
      <c r="J325" s="98">
        <v>1.1558849446746335E-3</v>
      </c>
      <c r="K325" s="98">
        <v>2.1071285785549112E-4</v>
      </c>
      <c r="L325" s="98">
        <v>0</v>
      </c>
      <c r="M325" s="98">
        <v>3.3756428915604399E-4</v>
      </c>
      <c r="N325" s="98">
        <v>5.7836323332119313E-4</v>
      </c>
      <c r="O325" s="98">
        <v>3.252623386387448E-4</v>
      </c>
      <c r="P325" s="98">
        <v>0</v>
      </c>
      <c r="Q325" s="98">
        <v>0</v>
      </c>
      <c r="R325" s="98">
        <v>2.6253037736276725E-4</v>
      </c>
      <c r="S325" s="98">
        <v>3.2784470095855009E-4</v>
      </c>
      <c r="T325" s="98">
        <v>3.8274974825441908E-4</v>
      </c>
      <c r="U325" s="98">
        <v>3.8335688239967688E-4</v>
      </c>
      <c r="V325" s="98">
        <v>5.5200102750020544E-4</v>
      </c>
      <c r="W325" s="98">
        <v>3.1805076402169861E-4</v>
      </c>
      <c r="X325" s="98">
        <v>5.9827514419774359E-4</v>
      </c>
      <c r="Y325" s="98">
        <v>5.3243230016411579E-4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2.6839885849051304E-3</v>
      </c>
      <c r="D326" s="33">
        <v>1.3807290412993279E-3</v>
      </c>
      <c r="E326" s="33">
        <v>5.5365557569870606E-4</v>
      </c>
      <c r="F326" s="33">
        <v>2.0538561706372753E-3</v>
      </c>
      <c r="G326" s="33">
        <v>2.2518128415050629E-3</v>
      </c>
      <c r="H326" s="33">
        <v>4.128217039132469E-3</v>
      </c>
      <c r="I326" s="33">
        <v>3.3430138142146338E-3</v>
      </c>
      <c r="J326" s="33">
        <v>8.6311562627844286E-4</v>
      </c>
      <c r="K326" s="33">
        <v>3.9127786219373236E-4</v>
      </c>
      <c r="L326" s="33">
        <v>0</v>
      </c>
      <c r="M326" s="33">
        <v>6.4731239788383735E-4</v>
      </c>
      <c r="N326" s="33">
        <v>8.7890505676050811E-4</v>
      </c>
      <c r="O326" s="33">
        <v>7.1942065922488304E-4</v>
      </c>
      <c r="P326" s="33">
        <v>0</v>
      </c>
      <c r="Q326" s="33">
        <v>0</v>
      </c>
      <c r="R326" s="33">
        <v>3.9642558224437852E-4</v>
      </c>
      <c r="S326" s="33">
        <v>9.387310410018027E-4</v>
      </c>
      <c r="T326" s="33">
        <v>8.921172457409186E-4</v>
      </c>
      <c r="U326" s="33">
        <v>9.389785464555757E-4</v>
      </c>
      <c r="V326" s="33">
        <v>9.394164961324242E-4</v>
      </c>
      <c r="W326" s="33">
        <v>5.9202440828320935E-4</v>
      </c>
      <c r="X326" s="33">
        <v>5.1563818107488448E-4</v>
      </c>
      <c r="Y326" s="33">
        <v>8.9616412663603984E-4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0.75775457616529485</v>
      </c>
      <c r="D328" s="119">
        <f t="shared" si="143"/>
        <v>0.78246705676788864</v>
      </c>
      <c r="E328" s="119">
        <f t="shared" si="143"/>
        <v>0.83792927923923621</v>
      </c>
      <c r="F328" s="119">
        <f t="shared" si="143"/>
        <v>0.77303433927999143</v>
      </c>
      <c r="G328" s="119">
        <f t="shared" si="143"/>
        <v>0.78243204080883444</v>
      </c>
      <c r="H328" s="119">
        <f t="shared" si="143"/>
        <v>0.79437418846833396</v>
      </c>
      <c r="I328" s="119">
        <f t="shared" si="143"/>
        <v>0.81621133673549418</v>
      </c>
      <c r="J328" s="119">
        <f t="shared" si="143"/>
        <v>0.83078486828559861</v>
      </c>
      <c r="K328" s="119">
        <f t="shared" si="143"/>
        <v>0.82865094232443082</v>
      </c>
      <c r="L328" s="119" t="str">
        <f t="shared" si="143"/>
        <v/>
      </c>
      <c r="M328" s="119">
        <f t="shared" si="143"/>
        <v>0.81379214410951817</v>
      </c>
      <c r="N328" s="119">
        <f t="shared" si="143"/>
        <v>0.84807280588616107</v>
      </c>
      <c r="O328" s="119">
        <f t="shared" si="143"/>
        <v>0.84579829407647034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0.86508506810977637</v>
      </c>
      <c r="S328" s="119">
        <f t="shared" si="144"/>
        <v>0.87988154324346246</v>
      </c>
      <c r="T328" s="119">
        <f t="shared" si="144"/>
        <v>0.89906161162916476</v>
      </c>
      <c r="U328" s="119">
        <f t="shared" si="144"/>
        <v>0.88889792326804651</v>
      </c>
      <c r="V328" s="119">
        <f t="shared" si="144"/>
        <v>0.87450298254157544</v>
      </c>
      <c r="W328" s="119">
        <f t="shared" ref="W328:Y328" si="145">IF(W309=0,"",W309/W290)</f>
        <v>0.85900893819826996</v>
      </c>
      <c r="X328" s="119">
        <f t="shared" si="145"/>
        <v>0.87415718554227306</v>
      </c>
      <c r="Y328" s="119">
        <f t="shared" si="145"/>
        <v>0.86712986720124408</v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0.76615820477605756</v>
      </c>
      <c r="D329" s="124">
        <f t="shared" si="146"/>
        <v>0.77127680651761843</v>
      </c>
      <c r="E329" s="124">
        <f t="shared" si="146"/>
        <v>0.7763224934138746</v>
      </c>
      <c r="F329" s="124">
        <f t="shared" si="146"/>
        <v>0.78149884063406039</v>
      </c>
      <c r="G329" s="124">
        <f t="shared" si="146"/>
        <v>0.78661878816003228</v>
      </c>
      <c r="H329" s="124">
        <f t="shared" si="146"/>
        <v>0.79172690265472534</v>
      </c>
      <c r="I329" s="124">
        <f t="shared" si="146"/>
        <v>0.79683475822475536</v>
      </c>
      <c r="J329" s="124">
        <f t="shared" si="146"/>
        <v>0.80193751149427361</v>
      </c>
      <c r="K329" s="124">
        <f t="shared" si="146"/>
        <v>0.80706326422243557</v>
      </c>
      <c r="L329" s="124" t="str">
        <f t="shared" si="146"/>
        <v/>
      </c>
      <c r="M329" s="124">
        <f t="shared" si="146"/>
        <v>0.8174151446492991</v>
      </c>
      <c r="N329" s="124">
        <f t="shared" si="146"/>
        <v>0.82263965321627819</v>
      </c>
      <c r="O329" s="124">
        <f t="shared" si="146"/>
        <v>0.82799337796660943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0.8423574005486848</v>
      </c>
      <c r="S329" s="124">
        <f t="shared" si="147"/>
        <v>0.84628058719731514</v>
      </c>
      <c r="T329" s="124">
        <f t="shared" si="147"/>
        <v>0.84993414198807393</v>
      </c>
      <c r="U329" s="124">
        <f t="shared" si="147"/>
        <v>0.85339592434759437</v>
      </c>
      <c r="V329" s="124">
        <f t="shared" si="147"/>
        <v>0.85672149540898501</v>
      </c>
      <c r="W329" s="124">
        <f t="shared" ref="W329:Y329" si="148">IF(W310=0,"",W310/W291)</f>
        <v>0.85995879058659164</v>
      </c>
      <c r="X329" s="124">
        <f t="shared" si="148"/>
        <v>0.86254878566083604</v>
      </c>
      <c r="Y329" s="124">
        <f t="shared" si="148"/>
        <v>0.86498313711200081</v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>
        <f t="shared" ref="C330:Q330" si="149">IF(C311=0,"",C311/C292)</f>
        <v>0.76525957194663763</v>
      </c>
      <c r="D330" s="111">
        <f t="shared" si="149"/>
        <v>0.77040277641245114</v>
      </c>
      <c r="E330" s="111">
        <f t="shared" si="149"/>
        <v>0.7755467639418866</v>
      </c>
      <c r="F330" s="111">
        <f t="shared" si="149"/>
        <v>0.780690858252725</v>
      </c>
      <c r="G330" s="111">
        <f t="shared" si="149"/>
        <v>0.78583567371910035</v>
      </c>
      <c r="H330" s="111">
        <f t="shared" si="149"/>
        <v>0.79098113514944024</v>
      </c>
      <c r="I330" s="111">
        <f t="shared" si="149"/>
        <v>0.79612739392554988</v>
      </c>
      <c r="J330" s="111">
        <f t="shared" si="149"/>
        <v>0.80127507020525013</v>
      </c>
      <c r="K330" s="111">
        <f t="shared" si="149"/>
        <v>0.80642469128580752</v>
      </c>
      <c r="L330" s="111" t="str">
        <f t="shared" si="149"/>
        <v/>
      </c>
      <c r="M330" s="111">
        <f t="shared" si="149"/>
        <v>0.81678315741048801</v>
      </c>
      <c r="N330" s="111">
        <f t="shared" si="149"/>
        <v>0.82206477781391907</v>
      </c>
      <c r="O330" s="111">
        <f t="shared" si="149"/>
        <v>0.82739721011899359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0.84184589280854583</v>
      </c>
      <c r="S330" s="111">
        <f t="shared" si="150"/>
        <v>0.84578342724407729</v>
      </c>
      <c r="T330" s="111">
        <f t="shared" si="150"/>
        <v>0.84945169718170344</v>
      </c>
      <c r="U330" s="111">
        <f t="shared" si="150"/>
        <v>0.85291975379574791</v>
      </c>
      <c r="V330" s="111">
        <f t="shared" si="150"/>
        <v>0.85625664826052894</v>
      </c>
      <c r="W330" s="111">
        <f t="shared" ref="W330:Y330" si="151">IF(W311=0,"",W311/W292)</f>
        <v>0.85937656355061265</v>
      </c>
      <c r="X330" s="111">
        <f t="shared" si="151"/>
        <v>0.86195461978188337</v>
      </c>
      <c r="Y330" s="111">
        <f t="shared" si="151"/>
        <v>0.86442621889277504</v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2.3995607234196634</v>
      </c>
      <c r="E332" s="124">
        <f t="shared" si="155"/>
        <v>2.4981653883196517</v>
      </c>
      <c r="F332" s="124">
        <f t="shared" si="155"/>
        <v>2.5975620023931123</v>
      </c>
      <c r="G332" s="124">
        <f t="shared" si="155"/>
        <v>2.6983264024937252</v>
      </c>
      <c r="H332" s="124">
        <f t="shared" si="155"/>
        <v>2.800368089171926</v>
      </c>
      <c r="I332" s="124">
        <f t="shared" si="155"/>
        <v>2.9038077687773862</v>
      </c>
      <c r="J332" s="124">
        <f t="shared" si="155"/>
        <v>3.0091864380942828</v>
      </c>
      <c r="K332" s="124">
        <f t="shared" si="155"/>
        <v>3.1169326116838958</v>
      </c>
      <c r="L332" s="124" t="str">
        <f t="shared" si="155"/>
        <v/>
      </c>
      <c r="M332" s="124">
        <f t="shared" si="155"/>
        <v>3.3533503915550162</v>
      </c>
      <c r="N332" s="124">
        <f t="shared" si="155"/>
        <v>3.4997272243072679</v>
      </c>
      <c r="O332" s="124">
        <f t="shared" si="155"/>
        <v>3.6659724916537266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3.9945891452266609</v>
      </c>
      <c r="S332" s="124">
        <f t="shared" si="156"/>
        <v>3.9977291069593108</v>
      </c>
      <c r="T332" s="124">
        <f t="shared" si="156"/>
        <v>4.0012179533289203</v>
      </c>
      <c r="U332" s="124">
        <f t="shared" si="156"/>
        <v>4.0050944492951537</v>
      </c>
      <c r="V332" s="124">
        <f t="shared" si="156"/>
        <v>4.0161716779455272</v>
      </c>
      <c r="W332" s="124">
        <f t="shared" ref="W332:Y332" si="157">IF(W313=0,"",W313/W294)</f>
        <v>4.0525292903981009</v>
      </c>
      <c r="X332" s="124">
        <f t="shared" si="157"/>
        <v>4.0965738044797622</v>
      </c>
      <c r="Y332" s="124">
        <f t="shared" si="157"/>
        <v>4.1462198010357101</v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2.3995607234196634</v>
      </c>
      <c r="E333" s="111">
        <f t="shared" si="158"/>
        <v>2.4981653883196517</v>
      </c>
      <c r="F333" s="111">
        <f t="shared" si="158"/>
        <v>2.5975620023931123</v>
      </c>
      <c r="G333" s="111">
        <f t="shared" si="158"/>
        <v>2.6983264024937252</v>
      </c>
      <c r="H333" s="111">
        <f t="shared" si="158"/>
        <v>2.800368089171926</v>
      </c>
      <c r="I333" s="111">
        <f t="shared" si="158"/>
        <v>2.9038077687773862</v>
      </c>
      <c r="J333" s="111">
        <f t="shared" si="158"/>
        <v>3.0091864380942828</v>
      </c>
      <c r="K333" s="111">
        <f t="shared" si="158"/>
        <v>3.1169326116838958</v>
      </c>
      <c r="L333" s="111" t="str">
        <f t="shared" si="158"/>
        <v/>
      </c>
      <c r="M333" s="111">
        <f t="shared" si="158"/>
        <v>3.3533503915550162</v>
      </c>
      <c r="N333" s="111">
        <f t="shared" si="158"/>
        <v>3.4997272243072679</v>
      </c>
      <c r="O333" s="111">
        <f t="shared" si="158"/>
        <v>3.6659724916537266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3.9945891452266609</v>
      </c>
      <c r="S333" s="111">
        <f t="shared" si="159"/>
        <v>3.9977291069593108</v>
      </c>
      <c r="T333" s="111">
        <f t="shared" si="159"/>
        <v>4.0012179533289203</v>
      </c>
      <c r="U333" s="111">
        <f t="shared" si="159"/>
        <v>4.0050944492951537</v>
      </c>
      <c r="V333" s="111">
        <f t="shared" si="159"/>
        <v>4.0161716779455272</v>
      </c>
      <c r="W333" s="111">
        <f t="shared" ref="W333:Y333" si="160">IF(W314=0,"",W314/W295)</f>
        <v>4.0525292903981009</v>
      </c>
      <c r="X333" s="111">
        <f t="shared" si="160"/>
        <v>4.0965738044797622</v>
      </c>
      <c r="Y333" s="111">
        <f t="shared" si="160"/>
        <v>4.1462198010357101</v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0.67181741152382701</v>
      </c>
      <c r="D334" s="124">
        <f t="shared" si="161"/>
        <v>0.70286212334626141</v>
      </c>
      <c r="E334" s="124">
        <f t="shared" si="161"/>
        <v>0.68364209642448959</v>
      </c>
      <c r="F334" s="124">
        <f t="shared" si="161"/>
        <v>0.67654149592225232</v>
      </c>
      <c r="G334" s="124">
        <f t="shared" si="161"/>
        <v>0.68808669256366284</v>
      </c>
      <c r="H334" s="124">
        <f t="shared" si="161"/>
        <v>0.6876178514440523</v>
      </c>
      <c r="I334" s="124">
        <f t="shared" si="161"/>
        <v>0.7625137905843441</v>
      </c>
      <c r="J334" s="124">
        <f t="shared" si="161"/>
        <v>0.79250683873960903</v>
      </c>
      <c r="K334" s="124">
        <f t="shared" si="161"/>
        <v>0.79454713542919431</v>
      </c>
      <c r="L334" s="124" t="str">
        <f t="shared" si="161"/>
        <v/>
      </c>
      <c r="M334" s="124">
        <f t="shared" si="161"/>
        <v>0.73407912927704766</v>
      </c>
      <c r="N334" s="124">
        <f t="shared" si="161"/>
        <v>0.76761724558511746</v>
      </c>
      <c r="O334" s="124">
        <f t="shared" si="161"/>
        <v>0.79528890064801805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0.82170904263229017</v>
      </c>
      <c r="S334" s="124">
        <f t="shared" si="162"/>
        <v>0.82218717143682651</v>
      </c>
      <c r="T334" s="124">
        <f t="shared" si="162"/>
        <v>0.82953002439168622</v>
      </c>
      <c r="U334" s="124">
        <f t="shared" si="162"/>
        <v>0.83154127875402484</v>
      </c>
      <c r="V334" s="124">
        <f t="shared" si="162"/>
        <v>0.84057132545230417</v>
      </c>
      <c r="W334" s="124">
        <f t="shared" ref="W334:Y334" si="163">IF(W315=0,"",W315/W296)</f>
        <v>0.84787072562190058</v>
      </c>
      <c r="X334" s="124">
        <f t="shared" si="163"/>
        <v>0.85734489497521793</v>
      </c>
      <c r="Y334" s="124">
        <f t="shared" si="163"/>
        <v>0.85056155149777557</v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0.76114410663698218</v>
      </c>
      <c r="D335" s="111">
        <f t="shared" si="164"/>
        <v>0.76562287138020702</v>
      </c>
      <c r="E335" s="111">
        <f t="shared" si="164"/>
        <v>0.77010231802471796</v>
      </c>
      <c r="F335" s="111">
        <f t="shared" si="164"/>
        <v>0.77458185765576804</v>
      </c>
      <c r="G335" s="111">
        <f t="shared" si="164"/>
        <v>0.77906202527779445</v>
      </c>
      <c r="H335" s="111">
        <f t="shared" si="164"/>
        <v>0.78354275541306495</v>
      </c>
      <c r="I335" s="111">
        <f t="shared" si="164"/>
        <v>0.78802417988668916</v>
      </c>
      <c r="J335" s="111">
        <f t="shared" si="164"/>
        <v>0.79250683873960903</v>
      </c>
      <c r="K335" s="111">
        <f t="shared" si="164"/>
        <v>0.79699119114867067</v>
      </c>
      <c r="L335" s="111" t="str">
        <f t="shared" si="164"/>
        <v/>
      </c>
      <c r="M335" s="111">
        <f t="shared" si="164"/>
        <v>0.80601146891158615</v>
      </c>
      <c r="N335" s="111">
        <f t="shared" si="164"/>
        <v>0.81061076792977937</v>
      </c>
      <c r="O335" s="111">
        <f t="shared" si="164"/>
        <v>0.81525431456735653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0.82783640245558743</v>
      </c>
      <c r="S335" s="111">
        <f t="shared" si="165"/>
        <v>0.83126525513339022</v>
      </c>
      <c r="T335" s="111">
        <f t="shared" si="165"/>
        <v>0.83445962902509052</v>
      </c>
      <c r="U335" s="111">
        <f t="shared" si="165"/>
        <v>0.83747965472963593</v>
      </c>
      <c r="V335" s="111">
        <f t="shared" si="165"/>
        <v>0.84038546284596916</v>
      </c>
      <c r="W335" s="111">
        <f t="shared" ref="W335:Y335" si="166">IF(W316=0,"",W316/W297)</f>
        <v>0.8431023228689285</v>
      </c>
      <c r="X335" s="111">
        <f t="shared" si="166"/>
        <v>0.8456315577692739</v>
      </c>
      <c r="Y335" s="111">
        <f t="shared" si="166"/>
        <v>0.84805635155581161</v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>
        <f t="shared" ref="W336:Y336" si="169">IF(W317=0,"",W317/W298)</f>
        <v>0.96239479995285093</v>
      </c>
      <c r="X336" s="111">
        <f t="shared" si="169"/>
        <v>0.99562568093953185</v>
      </c>
      <c r="Y336" s="111">
        <f t="shared" si="169"/>
        <v>0.96644142650456388</v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>
        <f t="shared" ref="W337:Y337" si="172">IF(W318=0,"",W318/W299)</f>
        <v>0.8431023228689285</v>
      </c>
      <c r="X337" s="112">
        <f t="shared" si="172"/>
        <v>0.8456315577692739</v>
      </c>
      <c r="Y337" s="112">
        <f t="shared" si="172"/>
        <v>0.84805635155581149</v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0.65601677812178982</v>
      </c>
      <c r="D339" s="112">
        <f t="shared" si="176"/>
        <v>0.65716385950980305</v>
      </c>
      <c r="E339" s="112">
        <f t="shared" si="176"/>
        <v>0.65841962953345023</v>
      </c>
      <c r="F339" s="112">
        <f t="shared" si="176"/>
        <v>0.65969055102280838</v>
      </c>
      <c r="G339" s="112">
        <f t="shared" si="176"/>
        <v>0.66106241644979202</v>
      </c>
      <c r="H339" s="112">
        <f t="shared" si="176"/>
        <v>0.66252554168549582</v>
      </c>
      <c r="I339" s="112">
        <f t="shared" si="176"/>
        <v>0.66410217682505523</v>
      </c>
      <c r="J339" s="112" t="str">
        <f t="shared" si="176"/>
        <v/>
      </c>
      <c r="K339" s="112">
        <f t="shared" si="176"/>
        <v>0.66794244007492631</v>
      </c>
      <c r="L339" s="112" t="str">
        <f t="shared" si="176"/>
        <v/>
      </c>
      <c r="M339" s="112">
        <f t="shared" si="176"/>
        <v>0.674816763711933</v>
      </c>
      <c r="N339" s="112">
        <f t="shared" si="176"/>
        <v>0.68224474468541652</v>
      </c>
      <c r="O339" s="112">
        <f t="shared" si="176"/>
        <v>0.69357145009781451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0.73202129886531464</v>
      </c>
      <c r="S339" s="112">
        <f t="shared" si="177"/>
        <v>0.74131256297808046</v>
      </c>
      <c r="T339" s="112">
        <f t="shared" si="177"/>
        <v>0.75053172191141404</v>
      </c>
      <c r="U339" s="112">
        <f t="shared" si="177"/>
        <v>0.75977145332137408</v>
      </c>
      <c r="V339" s="112">
        <f t="shared" si="177"/>
        <v>0.76884841835481643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0.92281563144216705</v>
      </c>
      <c r="D340" s="113">
        <f t="shared" si="179"/>
        <v>0.91128153009821378</v>
      </c>
      <c r="E340" s="113" t="str">
        <f t="shared" si="179"/>
        <v/>
      </c>
      <c r="F340" s="113">
        <f t="shared" si="179"/>
        <v>0.90919907138059197</v>
      </c>
      <c r="G340" s="113">
        <f t="shared" si="179"/>
        <v>0.92345380712646941</v>
      </c>
      <c r="H340" s="113">
        <f t="shared" si="179"/>
        <v>0.9256437580594753</v>
      </c>
      <c r="I340" s="113">
        <f t="shared" si="179"/>
        <v>0.93114188699961309</v>
      </c>
      <c r="J340" s="113" t="str">
        <f t="shared" si="179"/>
        <v/>
      </c>
      <c r="K340" s="113">
        <f t="shared" si="179"/>
        <v>0.93204577066232641</v>
      </c>
      <c r="L340" s="113" t="str">
        <f t="shared" si="179"/>
        <v/>
      </c>
      <c r="M340" s="113">
        <f t="shared" si="179"/>
        <v>0.92259346175127344</v>
      </c>
      <c r="N340" s="113">
        <f t="shared" si="179"/>
        <v>0.94466876940163158</v>
      </c>
      <c r="O340" s="113">
        <f t="shared" si="179"/>
        <v>0.95022643954213337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0.95450053873850893</v>
      </c>
      <c r="T340" s="113">
        <f t="shared" si="180"/>
        <v>0.96035519549708737</v>
      </c>
      <c r="U340" s="113">
        <f t="shared" si="180"/>
        <v>0.95517552286265106</v>
      </c>
      <c r="V340" s="113">
        <f t="shared" si="180"/>
        <v>0.95258743021745917</v>
      </c>
      <c r="W340" s="113" t="str">
        <f t="shared" ref="W340:Y340" si="181">IF(W321=0,"",W321/W302)</f>
        <v/>
      </c>
      <c r="X340" s="113">
        <f t="shared" si="181"/>
        <v>0.99751827377598268</v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0.65601677812178982</v>
      </c>
      <c r="D341" s="111">
        <f t="shared" si="182"/>
        <v>0.65716385950980305</v>
      </c>
      <c r="E341" s="111" t="str">
        <f t="shared" si="182"/>
        <v/>
      </c>
      <c r="F341" s="111">
        <f t="shared" si="182"/>
        <v>0.65969055102280838</v>
      </c>
      <c r="G341" s="111">
        <f t="shared" si="182"/>
        <v>0.66106241644979202</v>
      </c>
      <c r="H341" s="111">
        <f t="shared" si="182"/>
        <v>0.66252554168549582</v>
      </c>
      <c r="I341" s="111">
        <f t="shared" si="182"/>
        <v>0.66410217682505523</v>
      </c>
      <c r="J341" s="111" t="str">
        <f t="shared" si="182"/>
        <v/>
      </c>
      <c r="K341" s="111">
        <f t="shared" si="182"/>
        <v>0.66794244007492631</v>
      </c>
      <c r="L341" s="111" t="str">
        <f t="shared" si="182"/>
        <v/>
      </c>
      <c r="M341" s="111">
        <f t="shared" si="182"/>
        <v>0.674816763711933</v>
      </c>
      <c r="N341" s="111">
        <f t="shared" si="182"/>
        <v>0.68224474468541652</v>
      </c>
      <c r="O341" s="111">
        <f t="shared" si="182"/>
        <v>0.6935714500978144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0.74131256297808046</v>
      </c>
      <c r="T341" s="111">
        <f t="shared" si="183"/>
        <v>0.75053172191141404</v>
      </c>
      <c r="U341" s="111">
        <f t="shared" si="183"/>
        <v>0.75977145332137408</v>
      </c>
      <c r="V341" s="111">
        <f t="shared" si="183"/>
        <v>0.76884841835481643</v>
      </c>
      <c r="W341" s="111" t="str">
        <f t="shared" ref="W341:Y341" si="184">IF(W322=0,"",W322/W303)</f>
        <v/>
      </c>
      <c r="X341" s="111">
        <f t="shared" si="184"/>
        <v>0.78898993132146356</v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>
        <f t="shared" si="185"/>
        <v>1</v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0.71967827134537776</v>
      </c>
      <c r="D343" s="124">
        <f t="shared" si="188"/>
        <v>0.71385537387379205</v>
      </c>
      <c r="E343" s="124">
        <f t="shared" si="188"/>
        <v>0.70204701099010325</v>
      </c>
      <c r="F343" s="124">
        <f t="shared" si="188"/>
        <v>0.71143453219338715</v>
      </c>
      <c r="G343" s="124">
        <f t="shared" si="188"/>
        <v>0.72361792694720917</v>
      </c>
      <c r="H343" s="124">
        <f t="shared" si="188"/>
        <v>0.73021182686479846</v>
      </c>
      <c r="I343" s="124">
        <f t="shared" si="188"/>
        <v>0.73096565075749231</v>
      </c>
      <c r="J343" s="124">
        <f t="shared" si="188"/>
        <v>0.68331170149325227</v>
      </c>
      <c r="K343" s="124">
        <f t="shared" si="188"/>
        <v>0.72026643165501669</v>
      </c>
      <c r="L343" s="124" t="str">
        <f t="shared" si="188"/>
        <v/>
      </c>
      <c r="M343" s="124">
        <f t="shared" si="188"/>
        <v>0.72403805839433</v>
      </c>
      <c r="N343" s="124">
        <f t="shared" si="188"/>
        <v>0.7163330868950446</v>
      </c>
      <c r="O343" s="124">
        <f t="shared" si="188"/>
        <v>0.73464942594376059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0.73177349437223227</v>
      </c>
      <c r="S343" s="124">
        <f t="shared" si="189"/>
        <v>0.77151137392145452</v>
      </c>
      <c r="T343" s="124">
        <f t="shared" si="189"/>
        <v>0.77097273127669319</v>
      </c>
      <c r="U343" s="124">
        <f t="shared" si="189"/>
        <v>0.78260615941344958</v>
      </c>
      <c r="V343" s="124">
        <f t="shared" si="189"/>
        <v>0.76771609010569042</v>
      </c>
      <c r="W343" s="124">
        <f t="shared" ref="W343:Y343" si="190">IF(W324=0,"",W324/W305)</f>
        <v>0.77810689087410934</v>
      </c>
      <c r="X343" s="124">
        <f t="shared" si="190"/>
        <v>0.73075250330092489</v>
      </c>
      <c r="Y343" s="124">
        <f t="shared" si="190"/>
        <v>0.77811676191718859</v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0.62270527288161981</v>
      </c>
      <c r="D344" s="111">
        <f t="shared" si="191"/>
        <v>0.6227992084693863</v>
      </c>
      <c r="E344" s="111">
        <f t="shared" si="191"/>
        <v>0.622893152518739</v>
      </c>
      <c r="F344" s="111">
        <f t="shared" si="191"/>
        <v>0.62298709772194449</v>
      </c>
      <c r="G344" s="111">
        <f t="shared" si="191"/>
        <v>0.6230810507177732</v>
      </c>
      <c r="H344" s="111">
        <f t="shared" si="191"/>
        <v>0.62317501069372427</v>
      </c>
      <c r="I344" s="111">
        <f t="shared" si="191"/>
        <v>0.62326897928559089</v>
      </c>
      <c r="J344" s="111">
        <f t="shared" si="191"/>
        <v>0.6233629631946408</v>
      </c>
      <c r="K344" s="111">
        <f t="shared" si="191"/>
        <v>0.62345696811871409</v>
      </c>
      <c r="L344" s="111" t="str">
        <f t="shared" si="191"/>
        <v/>
      </c>
      <c r="M344" s="111">
        <f t="shared" si="191"/>
        <v>0.62362240407424652</v>
      </c>
      <c r="N344" s="111">
        <f t="shared" si="191"/>
        <v>0.62366231806235206</v>
      </c>
      <c r="O344" s="111">
        <f t="shared" si="191"/>
        <v>0.62368617360455259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0.624735351909951</v>
      </c>
      <c r="S344" s="111">
        <f t="shared" si="192"/>
        <v>0.62573925572176059</v>
      </c>
      <c r="T344" s="111">
        <f t="shared" si="192"/>
        <v>0.62684073504040327</v>
      </c>
      <c r="U344" s="111">
        <f t="shared" si="192"/>
        <v>0.62784514003567482</v>
      </c>
      <c r="V344" s="111">
        <f t="shared" si="192"/>
        <v>0.62855782087736956</v>
      </c>
      <c r="W344" s="111">
        <f t="shared" ref="W344:Y344" si="193">IF(W325=0,"",W325/W306)</f>
        <v>0.62890034070086209</v>
      </c>
      <c r="X344" s="111">
        <f t="shared" si="193"/>
        <v>0.62928243316401256</v>
      </c>
      <c r="Y344" s="111">
        <f t="shared" si="193"/>
        <v>0.6293206424103277</v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0.77496498650362389</v>
      </c>
      <c r="D345" s="45">
        <f t="shared" si="194"/>
        <v>0.7761670978509766</v>
      </c>
      <c r="E345" s="45">
        <f t="shared" si="194"/>
        <v>0.77742588902644205</v>
      </c>
      <c r="F345" s="45">
        <f t="shared" si="194"/>
        <v>0.77869240926937755</v>
      </c>
      <c r="G345" s="45">
        <f t="shared" si="194"/>
        <v>0.78001112830015151</v>
      </c>
      <c r="H345" s="45">
        <f t="shared" si="194"/>
        <v>0.78137660359112227</v>
      </c>
      <c r="I345" s="45">
        <f t="shared" si="194"/>
        <v>0.78279979248268805</v>
      </c>
      <c r="J345" s="45">
        <f t="shared" si="194"/>
        <v>0.78432558333086722</v>
      </c>
      <c r="K345" s="45">
        <f t="shared" si="194"/>
        <v>0.7859921430453175</v>
      </c>
      <c r="L345" s="45" t="str">
        <f t="shared" si="194"/>
        <v/>
      </c>
      <c r="M345" s="45">
        <f t="shared" si="194"/>
        <v>0.79040836310860119</v>
      </c>
      <c r="N345" s="45">
        <f t="shared" si="194"/>
        <v>0.79396758452922045</v>
      </c>
      <c r="O345" s="45">
        <f t="shared" si="194"/>
        <v>0.79891276650379162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0.8254306497057633</v>
      </c>
      <c r="S345" s="45">
        <f t="shared" si="195"/>
        <v>0.83984032883014592</v>
      </c>
      <c r="T345" s="45">
        <f t="shared" si="195"/>
        <v>0.85535313970152504</v>
      </c>
      <c r="U345" s="45">
        <f t="shared" si="195"/>
        <v>0.87017805851579333</v>
      </c>
      <c r="V345" s="45">
        <f t="shared" si="195"/>
        <v>0.88252406146882412</v>
      </c>
      <c r="W345" s="45">
        <f t="shared" ref="W345:Y345" si="196">IF(W326=0,"",W326/W307)</f>
        <v>0.891768865156502</v>
      </c>
      <c r="X345" s="45">
        <f t="shared" si="196"/>
        <v>0.89893297027690044</v>
      </c>
      <c r="Y345" s="45">
        <f t="shared" si="196"/>
        <v>0.90528606878351614</v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5.2165109187689842E-3</v>
      </c>
      <c r="D347" s="117">
        <f t="shared" si="197"/>
        <v>3.2160679450011732E-3</v>
      </c>
      <c r="E347" s="117">
        <f t="shared" si="197"/>
        <v>1.7917187257564704E-3</v>
      </c>
      <c r="F347" s="117">
        <f t="shared" si="197"/>
        <v>5.2987517824135896E-3</v>
      </c>
      <c r="G347" s="117">
        <f t="shared" si="197"/>
        <v>4.2780359498408903E-3</v>
      </c>
      <c r="H347" s="117">
        <f t="shared" si="197"/>
        <v>6.6719317401667802E-3</v>
      </c>
      <c r="I347" s="117">
        <f t="shared" si="197"/>
        <v>5.4301606085322288E-3</v>
      </c>
      <c r="J347" s="117">
        <f t="shared" si="197"/>
        <v>4.8987489854157946E-3</v>
      </c>
      <c r="K347" s="117">
        <f t="shared" si="197"/>
        <v>8.9288623725346597E-4</v>
      </c>
      <c r="L347" s="117">
        <f t="shared" si="197"/>
        <v>0</v>
      </c>
      <c r="M347" s="117">
        <f t="shared" si="197"/>
        <v>1.4300339962416335E-3</v>
      </c>
      <c r="N347" s="117">
        <f t="shared" si="197"/>
        <v>2.4499811735492509E-3</v>
      </c>
      <c r="O347" s="117">
        <f t="shared" si="197"/>
        <v>1.3777779773810578E-3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1.11018423392766E-3</v>
      </c>
      <c r="S347" s="117">
        <f t="shared" si="198"/>
        <v>1.3841601505376123E-3</v>
      </c>
      <c r="T347" s="117">
        <f t="shared" si="198"/>
        <v>1.6131296629207181E-3</v>
      </c>
      <c r="U347" s="117">
        <f t="shared" si="198"/>
        <v>1.6131037560204627E-3</v>
      </c>
      <c r="V347" s="117">
        <f t="shared" si="198"/>
        <v>2.3200974479757599E-3</v>
      </c>
      <c r="W347" s="117">
        <f t="shared" ref="W347:Y347" si="199">W348+W351+W353+W362</f>
        <v>1.3360606951655042E-3</v>
      </c>
      <c r="X347" s="117">
        <f t="shared" si="199"/>
        <v>2.5116951475584238E-3</v>
      </c>
      <c r="Y347" s="117">
        <f t="shared" si="199"/>
        <v>2.2351361960621574E-3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5.2165109187689842E-3</v>
      </c>
      <c r="D362" s="122">
        <v>3.2160679450011732E-3</v>
      </c>
      <c r="E362" s="122">
        <v>1.7917187257564704E-3</v>
      </c>
      <c r="F362" s="122">
        <v>5.2987517824135896E-3</v>
      </c>
      <c r="G362" s="122">
        <v>4.2780359498408903E-3</v>
      </c>
      <c r="H362" s="122">
        <v>6.6719317401667802E-3</v>
      </c>
      <c r="I362" s="122">
        <v>5.4301606085322288E-3</v>
      </c>
      <c r="J362" s="122">
        <v>4.8987489854157946E-3</v>
      </c>
      <c r="K362" s="122">
        <v>8.9288623725346597E-4</v>
      </c>
      <c r="L362" s="122">
        <v>0</v>
      </c>
      <c r="M362" s="122">
        <v>1.4300339962416335E-3</v>
      </c>
      <c r="N362" s="122">
        <v>2.4499811735492509E-3</v>
      </c>
      <c r="O362" s="122">
        <v>1.3777779773810578E-3</v>
      </c>
      <c r="P362" s="122">
        <v>0</v>
      </c>
      <c r="Q362" s="122">
        <v>0</v>
      </c>
      <c r="R362" s="122">
        <v>1.11018423392766E-3</v>
      </c>
      <c r="S362" s="122">
        <v>1.3841601505376123E-3</v>
      </c>
      <c r="T362" s="122">
        <v>1.6131296629207181E-3</v>
      </c>
      <c r="U362" s="122">
        <v>1.6131037560204627E-3</v>
      </c>
      <c r="V362" s="122">
        <v>2.3200974479757599E-3</v>
      </c>
      <c r="W362" s="122">
        <v>1.3360606951655042E-3</v>
      </c>
      <c r="X362" s="122">
        <v>2.5116951475584238E-3</v>
      </c>
      <c r="Y362" s="122">
        <v>2.2351361960621574E-3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5.2165109187689842E-3</v>
      </c>
      <c r="D363" s="98">
        <v>3.2160679450011732E-3</v>
      </c>
      <c r="E363" s="98">
        <v>1.7917187257564704E-3</v>
      </c>
      <c r="F363" s="98">
        <v>5.2987517824135896E-3</v>
      </c>
      <c r="G363" s="98">
        <v>4.2780359498408903E-3</v>
      </c>
      <c r="H363" s="98">
        <v>6.6719317401667802E-3</v>
      </c>
      <c r="I363" s="98">
        <v>5.4301606085322288E-3</v>
      </c>
      <c r="J363" s="98">
        <v>4.8987489854157946E-3</v>
      </c>
      <c r="K363" s="98">
        <v>8.9288623725346597E-4</v>
      </c>
      <c r="L363" s="98">
        <v>0</v>
      </c>
      <c r="M363" s="98">
        <v>1.4300339962416335E-3</v>
      </c>
      <c r="N363" s="98">
        <v>2.4499811735492509E-3</v>
      </c>
      <c r="O363" s="98">
        <v>1.3777779773810578E-3</v>
      </c>
      <c r="P363" s="98">
        <v>0</v>
      </c>
      <c r="Q363" s="98">
        <v>0</v>
      </c>
      <c r="R363" s="98">
        <v>1.11018423392766E-3</v>
      </c>
      <c r="S363" s="98">
        <v>1.3841601505376123E-3</v>
      </c>
      <c r="T363" s="98">
        <v>1.6131296629207181E-3</v>
      </c>
      <c r="U363" s="98">
        <v>1.6131037560204627E-3</v>
      </c>
      <c r="V363" s="98">
        <v>2.3200974479757599E-3</v>
      </c>
      <c r="W363" s="98">
        <v>1.3360606951655042E-3</v>
      </c>
      <c r="X363" s="98">
        <v>2.5116951475584238E-3</v>
      </c>
      <c r="Y363" s="98">
        <v>2.2351361960621574E-3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9037.7537620474122</v>
      </c>
      <c r="D366" s="117">
        <f t="shared" si="204"/>
        <v>9291.1223252217442</v>
      </c>
      <c r="E366" s="117">
        <f t="shared" si="204"/>
        <v>9964.1328958709983</v>
      </c>
      <c r="F366" s="117">
        <f t="shared" si="204"/>
        <v>9848.8806516871446</v>
      </c>
      <c r="G366" s="117">
        <f t="shared" si="204"/>
        <v>9879.4558012788166</v>
      </c>
      <c r="H366" s="117">
        <f t="shared" si="204"/>
        <v>9813.2945735626345</v>
      </c>
      <c r="I366" s="117">
        <f t="shared" si="204"/>
        <v>9539.1284739799667</v>
      </c>
      <c r="J366" s="117">
        <f t="shared" si="204"/>
        <v>9908.7294676616839</v>
      </c>
      <c r="K366" s="117">
        <f t="shared" si="204"/>
        <v>10638.72036546416</v>
      </c>
      <c r="L366" s="117">
        <f t="shared" si="204"/>
        <v>0</v>
      </c>
      <c r="M366" s="117">
        <f t="shared" si="204"/>
        <v>8484.6459305736953</v>
      </c>
      <c r="N366" s="117">
        <f t="shared" si="204"/>
        <v>10170.30652482812</v>
      </c>
      <c r="O366" s="117">
        <f t="shared" si="204"/>
        <v>10373.598673925011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8107.2018661679731</v>
      </c>
      <c r="S366" s="117">
        <f t="shared" si="205"/>
        <v>7859.8791598599837</v>
      </c>
      <c r="T366" s="117">
        <f t="shared" si="205"/>
        <v>8374.4633222168741</v>
      </c>
      <c r="U366" s="117">
        <f t="shared" si="205"/>
        <v>7852.4949453286436</v>
      </c>
      <c r="V366" s="117">
        <f t="shared" si="205"/>
        <v>7020.1118029883783</v>
      </c>
      <c r="W366" s="117">
        <f t="shared" ref="W366:Y366" si="206">W367+W370+W372+W381</f>
        <v>6231.7516885208561</v>
      </c>
      <c r="X366" s="117">
        <f t="shared" si="206"/>
        <v>5412.0210886147461</v>
      </c>
      <c r="Y366" s="117">
        <f t="shared" si="206"/>
        <v>4474.8262563836452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6336.1251160659358</v>
      </c>
      <c r="D367" s="122">
        <f t="shared" si="207"/>
        <v>6494.2355324809014</v>
      </c>
      <c r="E367" s="122">
        <f t="shared" si="207"/>
        <v>6962.6422384803955</v>
      </c>
      <c r="F367" s="122">
        <f t="shared" si="207"/>
        <v>7007.5123740392683</v>
      </c>
      <c r="G367" s="122">
        <f t="shared" si="207"/>
        <v>7313.1694122629224</v>
      </c>
      <c r="H367" s="122">
        <f t="shared" si="207"/>
        <v>7199.5526892684084</v>
      </c>
      <c r="I367" s="122">
        <f t="shared" si="207"/>
        <v>7212.4496599378444</v>
      </c>
      <c r="J367" s="122">
        <f t="shared" si="207"/>
        <v>7626.1769583488522</v>
      </c>
      <c r="K367" s="122">
        <f t="shared" si="207"/>
        <v>8359.0788641541349</v>
      </c>
      <c r="L367" s="122">
        <f t="shared" si="207"/>
        <v>0</v>
      </c>
      <c r="M367" s="122">
        <f t="shared" si="207"/>
        <v>6201.0897098574042</v>
      </c>
      <c r="N367" s="122">
        <f t="shared" si="207"/>
        <v>7891.844622410008</v>
      </c>
      <c r="O367" s="122">
        <f t="shared" si="207"/>
        <v>8123.5239560231612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6189.9053470015324</v>
      </c>
      <c r="S367" s="122">
        <f t="shared" si="208"/>
        <v>5859.5920210849663</v>
      </c>
      <c r="T367" s="122">
        <f t="shared" si="208"/>
        <v>6267.4319134132047</v>
      </c>
      <c r="U367" s="122">
        <f t="shared" si="208"/>
        <v>5832.0046635679573</v>
      </c>
      <c r="V367" s="122">
        <f t="shared" si="208"/>
        <v>5103.6587560011067</v>
      </c>
      <c r="W367" s="122">
        <f t="shared" ref="W367:Y367" si="209">SUM(W368:W369)</f>
        <v>4572.2626413935031</v>
      </c>
      <c r="X367" s="122">
        <f t="shared" si="209"/>
        <v>4053.4406386623218</v>
      </c>
      <c r="Y367" s="122">
        <f t="shared" si="209"/>
        <v>3179.1936187159122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6311.869174778677</v>
      </c>
      <c r="D368" s="98">
        <v>6469.5132937850558</v>
      </c>
      <c r="E368" s="98">
        <v>6938.5787547803911</v>
      </c>
      <c r="F368" s="98">
        <v>6981.6951806012539</v>
      </c>
      <c r="G368" s="98">
        <v>7286.428037192768</v>
      </c>
      <c r="H368" s="98">
        <v>7173.865091873392</v>
      </c>
      <c r="I368" s="98">
        <v>7187.4250649346613</v>
      </c>
      <c r="J368" s="98">
        <v>7600.7554146108441</v>
      </c>
      <c r="K368" s="98">
        <v>8331.5036451179658</v>
      </c>
      <c r="L368" s="98">
        <v>0</v>
      </c>
      <c r="M368" s="98">
        <v>6179.6997027600046</v>
      </c>
      <c r="N368" s="98">
        <v>7866.3475493913811</v>
      </c>
      <c r="O368" s="98">
        <v>8095.4654072867415</v>
      </c>
      <c r="P368" s="98">
        <v>0</v>
      </c>
      <c r="Q368" s="98">
        <v>0</v>
      </c>
      <c r="R368" s="98">
        <v>6169.885730995692</v>
      </c>
      <c r="S368" s="98">
        <v>5840.7019988056772</v>
      </c>
      <c r="T368" s="98">
        <v>6247.3473962230173</v>
      </c>
      <c r="U368" s="98">
        <v>5813.1236176716529</v>
      </c>
      <c r="V368" s="98">
        <v>5087.1541928981105</v>
      </c>
      <c r="W368" s="98">
        <v>4553.3319781084092</v>
      </c>
      <c r="X368" s="98">
        <v>4035.9940851011065</v>
      </c>
      <c r="Y368" s="98">
        <v>3166.1339339136653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24.255941287258459</v>
      </c>
      <c r="D369" s="98">
        <v>24.722238695846031</v>
      </c>
      <c r="E369" s="98">
        <v>24.063483700004607</v>
      </c>
      <c r="F369" s="98">
        <v>25.817193438014041</v>
      </c>
      <c r="G369" s="98">
        <v>26.74137507015476</v>
      </c>
      <c r="H369" s="98">
        <v>25.687597395016535</v>
      </c>
      <c r="I369" s="98">
        <v>25.024595003182679</v>
      </c>
      <c r="J369" s="98">
        <v>25.421543738008218</v>
      </c>
      <c r="K369" s="98">
        <v>27.57521903616912</v>
      </c>
      <c r="L369" s="98">
        <v>0</v>
      </c>
      <c r="M369" s="98">
        <v>21.390007097399266</v>
      </c>
      <c r="N369" s="98">
        <v>25.49707301862653</v>
      </c>
      <c r="O369" s="98">
        <v>28.05854873641961</v>
      </c>
      <c r="P369" s="98">
        <v>0</v>
      </c>
      <c r="Q369" s="98">
        <v>0</v>
      </c>
      <c r="R369" s="98">
        <v>20.019616005840177</v>
      </c>
      <c r="S369" s="98">
        <v>18.890022279289227</v>
      </c>
      <c r="T369" s="98">
        <v>20.084517190187345</v>
      </c>
      <c r="U369" s="98">
        <v>18.881045896304681</v>
      </c>
      <c r="V369" s="98">
        <v>16.504563102996343</v>
      </c>
      <c r="W369" s="98">
        <v>18.930663285094163</v>
      </c>
      <c r="X369" s="98">
        <v>17.446553561215275</v>
      </c>
      <c r="Y369" s="98">
        <v>13.059684802246725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83.947314722569132</v>
      </c>
      <c r="D370" s="122">
        <f t="shared" si="210"/>
        <v>168.26539729493055</v>
      </c>
      <c r="E370" s="122">
        <f t="shared" si="210"/>
        <v>482.97756436317258</v>
      </c>
      <c r="F370" s="122">
        <f t="shared" si="210"/>
        <v>94.329608473795673</v>
      </c>
      <c r="G370" s="122">
        <f t="shared" si="210"/>
        <v>90.959870621296304</v>
      </c>
      <c r="H370" s="122">
        <f t="shared" si="210"/>
        <v>124.29524633742959</v>
      </c>
      <c r="I370" s="122">
        <f t="shared" si="210"/>
        <v>134.78664036070671</v>
      </c>
      <c r="J370" s="122">
        <f t="shared" si="210"/>
        <v>175.46016618346383</v>
      </c>
      <c r="K370" s="122">
        <f t="shared" si="210"/>
        <v>133.38474079369414</v>
      </c>
      <c r="L370" s="122">
        <f t="shared" si="210"/>
        <v>0</v>
      </c>
      <c r="M370" s="122">
        <f t="shared" si="210"/>
        <v>63.445602255382546</v>
      </c>
      <c r="N370" s="122">
        <f t="shared" si="210"/>
        <v>151.39339791755577</v>
      </c>
      <c r="O370" s="122">
        <f t="shared" si="210"/>
        <v>102.91328128573322</v>
      </c>
      <c r="P370" s="122">
        <f t="shared" si="210"/>
        <v>0</v>
      </c>
      <c r="Q370" s="122">
        <f t="shared" si="210"/>
        <v>0</v>
      </c>
      <c r="R370" s="122">
        <f t="shared" si="210"/>
        <v>87.041709115230617</v>
      </c>
      <c r="S370" s="122">
        <f t="shared" si="210"/>
        <v>108.4994498163779</v>
      </c>
      <c r="T370" s="122">
        <f t="shared" si="210"/>
        <v>155.10536265422019</v>
      </c>
      <c r="U370" s="122">
        <f t="shared" si="210"/>
        <v>111.53303818224998</v>
      </c>
      <c r="V370" s="122">
        <f t="shared" si="210"/>
        <v>64.300240291949365</v>
      </c>
      <c r="W370" s="122">
        <f t="shared" si="210"/>
        <v>17.872521256980562</v>
      </c>
      <c r="X370" s="122">
        <f t="shared" si="210"/>
        <v>42.572459706534211</v>
      </c>
      <c r="Y370" s="122">
        <f t="shared" si="210"/>
        <v>19.759747925159459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83.947314722569132</v>
      </c>
      <c r="D371" s="98">
        <f>RES_hhdet_in_fech!D110</f>
        <v>168.26539729493055</v>
      </c>
      <c r="E371" s="98">
        <f>RES_hhdet_in_fech!E110</f>
        <v>482.97756436317258</v>
      </c>
      <c r="F371" s="98">
        <f>RES_hhdet_in_fech!F110</f>
        <v>94.329608473795673</v>
      </c>
      <c r="G371" s="98">
        <f>RES_hhdet_in_fech!G110</f>
        <v>90.959870621296304</v>
      </c>
      <c r="H371" s="98">
        <f>RES_hhdet_in_fech!H110</f>
        <v>124.29524633742959</v>
      </c>
      <c r="I371" s="98">
        <f>RES_hhdet_in_fech!I110</f>
        <v>134.78664036070671</v>
      </c>
      <c r="J371" s="98">
        <f>RES_hhdet_in_fech!J110</f>
        <v>175.46016618346383</v>
      </c>
      <c r="K371" s="98">
        <f>RES_hhdet_in_fech!K110</f>
        <v>133.38474079369414</v>
      </c>
      <c r="L371" s="98">
        <f>RES_hhdet_in_fech!L110</f>
        <v>0</v>
      </c>
      <c r="M371" s="98">
        <f>RES_hhdet_in_fech!M110</f>
        <v>63.445602255382546</v>
      </c>
      <c r="N371" s="98">
        <f>RES_hhdet_in_fech!N110</f>
        <v>151.39339791755577</v>
      </c>
      <c r="O371" s="98">
        <f>RES_hhdet_in_fech!O110</f>
        <v>102.91328128573322</v>
      </c>
      <c r="P371" s="98">
        <f>RES_hhdet_in_fech!P110</f>
        <v>0</v>
      </c>
      <c r="Q371" s="98">
        <f>RES_hhdet_in_fech!Q110</f>
        <v>0</v>
      </c>
      <c r="R371" s="98">
        <f>RES_hhdet_in_fech!R110</f>
        <v>87.041709115230617</v>
      </c>
      <c r="S371" s="98">
        <f>RES_hhdet_in_fech!S110</f>
        <v>108.4994498163779</v>
      </c>
      <c r="T371" s="98">
        <f>RES_hhdet_in_fech!T110</f>
        <v>155.10536265422019</v>
      </c>
      <c r="U371" s="98">
        <f>RES_hhdet_in_fech!U110</f>
        <v>111.53303818224998</v>
      </c>
      <c r="V371" s="98">
        <f>RES_hhdet_in_fech!V110</f>
        <v>64.300240291949365</v>
      </c>
      <c r="W371" s="98">
        <f>RES_hhdet_in_fech!W110</f>
        <v>17.872521256980562</v>
      </c>
      <c r="X371" s="98">
        <f>RES_hhdet_in_fech!X110</f>
        <v>42.572459706534211</v>
      </c>
      <c r="Y371" s="98">
        <f>RES_hhdet_in_fech!Y110</f>
        <v>19.759747925159459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1739.306292565082</v>
      </c>
      <c r="D372" s="122">
        <v>1735.1237296809645</v>
      </c>
      <c r="E372" s="122">
        <v>1667.4628541010895</v>
      </c>
      <c r="F372" s="122">
        <v>1782.7346845328661</v>
      </c>
      <c r="G372" s="122">
        <v>1669.059948519106</v>
      </c>
      <c r="H372" s="122">
        <v>1656.2778248929444</v>
      </c>
      <c r="I372" s="122">
        <v>1433.4233260690462</v>
      </c>
      <c r="J372" s="122">
        <v>1360.0598939534771</v>
      </c>
      <c r="K372" s="122">
        <v>1451.9549451960781</v>
      </c>
      <c r="L372" s="122">
        <v>0</v>
      </c>
      <c r="M372" s="122">
        <v>1560.9535169868996</v>
      </c>
      <c r="N372" s="122">
        <v>1550.0093149431164</v>
      </c>
      <c r="O372" s="122">
        <v>1534.641352276617</v>
      </c>
      <c r="P372" s="122">
        <v>0</v>
      </c>
      <c r="Q372" s="122">
        <v>0</v>
      </c>
      <c r="R372" s="122">
        <v>1248.4371157654834</v>
      </c>
      <c r="S372" s="122">
        <v>1255.362598462671</v>
      </c>
      <c r="T372" s="122">
        <v>1310.8872415900248</v>
      </c>
      <c r="U372" s="122">
        <v>1275.0636053014127</v>
      </c>
      <c r="V372" s="122">
        <v>1187.6460572605226</v>
      </c>
      <c r="W372" s="122">
        <v>1023.3225159271534</v>
      </c>
      <c r="X372" s="122">
        <v>778.79455886909193</v>
      </c>
      <c r="Y372" s="122">
        <v>767.48498090686712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1550.3236158486948</v>
      </c>
      <c r="D373" s="98">
        <v>1585.364469847183</v>
      </c>
      <c r="E373" s="98">
        <v>1431.0060346101559</v>
      </c>
      <c r="F373" s="98">
        <v>1473.7087476794388</v>
      </c>
      <c r="G373" s="98">
        <v>1357.0260975839078</v>
      </c>
      <c r="H373" s="98">
        <v>1421.1589101081886</v>
      </c>
      <c r="I373" s="98">
        <v>1395.384974335976</v>
      </c>
      <c r="J373" s="98">
        <v>1360.0598939534771</v>
      </c>
      <c r="K373" s="98">
        <v>1472.6274585850815</v>
      </c>
      <c r="L373" s="98">
        <v>0</v>
      </c>
      <c r="M373" s="98">
        <v>1340.8798717675861</v>
      </c>
      <c r="N373" s="98">
        <v>1551.3568316015608</v>
      </c>
      <c r="O373" s="98">
        <v>1571.438780183184</v>
      </c>
      <c r="P373" s="98">
        <v>0</v>
      </c>
      <c r="Q373" s="98">
        <v>0</v>
      </c>
      <c r="R373" s="98">
        <v>1237.3409343759724</v>
      </c>
      <c r="S373" s="98">
        <v>1217.2324667998105</v>
      </c>
      <c r="T373" s="98">
        <v>1313.5148827561227</v>
      </c>
      <c r="U373" s="98">
        <v>1267.8038075713148</v>
      </c>
      <c r="V373" s="98">
        <v>1161.968301089172</v>
      </c>
      <c r="W373" s="98">
        <v>1029.1996964716786</v>
      </c>
      <c r="X373" s="98">
        <v>790.04323103648073</v>
      </c>
      <c r="Y373" s="98">
        <v>769.56690681517443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899.901724492124</v>
      </c>
      <c r="X374" s="98">
        <v>680.17255522201367</v>
      </c>
      <c r="Y374" s="98">
        <v>682.12601866626653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215.6882433895446</v>
      </c>
      <c r="X375" s="101">
        <v>19.273963834317748</v>
      </c>
      <c r="Y375" s="101">
        <v>150.65569614099019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684.21348110257929</v>
      </c>
      <c r="X376" s="104">
        <v>660.898591387696</v>
      </c>
      <c r="Y376" s="104">
        <v>531.47032252527629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1778.9996984957352</v>
      </c>
      <c r="D377" s="101">
        <v>1861.8704291699253</v>
      </c>
      <c r="E377" s="101">
        <v>1751.9117182049943</v>
      </c>
      <c r="F377" s="101">
        <v>1840.0020820140853</v>
      </c>
      <c r="G377" s="101">
        <v>1756.5634984999665</v>
      </c>
      <c r="H377" s="101">
        <v>1725.0548288524108</v>
      </c>
      <c r="I377" s="101">
        <v>1616.9681594570534</v>
      </c>
      <c r="J377" s="101">
        <v>0</v>
      </c>
      <c r="K377" s="101">
        <v>1546.230182256671</v>
      </c>
      <c r="L377" s="101">
        <v>0</v>
      </c>
      <c r="M377" s="101">
        <v>1755.7336793546142</v>
      </c>
      <c r="N377" s="101">
        <v>1639.5898392652682</v>
      </c>
      <c r="O377" s="101">
        <v>1552.0042240410946</v>
      </c>
      <c r="P377" s="101">
        <v>0</v>
      </c>
      <c r="Q377" s="101">
        <v>0</v>
      </c>
      <c r="R377" s="101">
        <v>1437.0721993871693</v>
      </c>
      <c r="S377" s="101">
        <v>1426.5202859865101</v>
      </c>
      <c r="T377" s="101">
        <v>1401.3382353182083</v>
      </c>
      <c r="U377" s="101">
        <v>1390.9506193756272</v>
      </c>
      <c r="V377" s="101">
        <v>1375.6776505618609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1264.7414155803883</v>
      </c>
      <c r="D378" s="104">
        <v>1342.8444982643139</v>
      </c>
      <c r="E378" s="104">
        <v>0</v>
      </c>
      <c r="F378" s="104">
        <v>1335.3949555438853</v>
      </c>
      <c r="G378" s="104">
        <v>1258.2771902144755</v>
      </c>
      <c r="H378" s="104">
        <v>1235.3457204493243</v>
      </c>
      <c r="I378" s="104">
        <v>1154.50328197727</v>
      </c>
      <c r="J378" s="104">
        <v>0</v>
      </c>
      <c r="K378" s="104">
        <v>1109.6095474674487</v>
      </c>
      <c r="L378" s="104">
        <v>0</v>
      </c>
      <c r="M378" s="104">
        <v>1285.2138650836682</v>
      </c>
      <c r="N378" s="104">
        <v>1184.6127551976765</v>
      </c>
      <c r="O378" s="104">
        <v>1132.9771718707952</v>
      </c>
      <c r="P378" s="104">
        <v>0</v>
      </c>
      <c r="Q378" s="104">
        <v>0</v>
      </c>
      <c r="R378" s="104">
        <v>0</v>
      </c>
      <c r="S378" s="104">
        <v>1111.1527460782543</v>
      </c>
      <c r="T378" s="104">
        <v>1098.4535601404791</v>
      </c>
      <c r="U378" s="104">
        <v>1108.5603193220286</v>
      </c>
      <c r="V378" s="104">
        <v>1113.0925417047913</v>
      </c>
      <c r="W378" s="104">
        <v>0</v>
      </c>
      <c r="X378" s="104">
        <v>638.57840114158341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283.78787493616358</v>
      </c>
      <c r="D379" s="98">
        <v>347.49868853295038</v>
      </c>
      <c r="E379" s="98">
        <v>0</v>
      </c>
      <c r="F379" s="98">
        <v>356.30836111513503</v>
      </c>
      <c r="G379" s="98">
        <v>284.17128452281452</v>
      </c>
      <c r="H379" s="98">
        <v>272.1855328805903</v>
      </c>
      <c r="I379" s="98">
        <v>236.66993938303733</v>
      </c>
      <c r="J379" s="98">
        <v>0</v>
      </c>
      <c r="K379" s="98">
        <v>227.07708169899595</v>
      </c>
      <c r="L379" s="98">
        <v>0</v>
      </c>
      <c r="M379" s="98">
        <v>305.9319949607239</v>
      </c>
      <c r="N379" s="98">
        <v>206.27851288476538</v>
      </c>
      <c r="O379" s="98">
        <v>184.03085410773446</v>
      </c>
      <c r="P379" s="98">
        <v>0</v>
      </c>
      <c r="Q379" s="98">
        <v>0</v>
      </c>
      <c r="R379" s="98">
        <v>0</v>
      </c>
      <c r="S379" s="98">
        <v>195.43605173800137</v>
      </c>
      <c r="T379" s="98">
        <v>174.56318286621541</v>
      </c>
      <c r="U379" s="98">
        <v>206.84734339794286</v>
      </c>
      <c r="V379" s="98">
        <v>228.31155829603176</v>
      </c>
      <c r="W379" s="98">
        <v>0</v>
      </c>
      <c r="X379" s="98">
        <v>7.5104319624598688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980.95354064422463</v>
      </c>
      <c r="D380" s="98">
        <v>995.34580973136372</v>
      </c>
      <c r="E380" s="98">
        <v>0</v>
      </c>
      <c r="F380" s="98">
        <v>979.08659442875023</v>
      </c>
      <c r="G380" s="98">
        <v>974.10590569166129</v>
      </c>
      <c r="H380" s="98">
        <v>963.16018756873416</v>
      </c>
      <c r="I380" s="98">
        <v>917.8333425942327</v>
      </c>
      <c r="J380" s="98">
        <v>0</v>
      </c>
      <c r="K380" s="98">
        <v>882.53246576845288</v>
      </c>
      <c r="L380" s="98">
        <v>0</v>
      </c>
      <c r="M380" s="98">
        <v>979.28187012294438</v>
      </c>
      <c r="N380" s="98">
        <v>978.33424231291121</v>
      </c>
      <c r="O380" s="98">
        <v>948.94631776306073</v>
      </c>
      <c r="P380" s="98">
        <v>0</v>
      </c>
      <c r="Q380" s="98">
        <v>0</v>
      </c>
      <c r="R380" s="98">
        <v>0</v>
      </c>
      <c r="S380" s="98">
        <v>915.71669434025296</v>
      </c>
      <c r="T380" s="98">
        <v>923.89037727426353</v>
      </c>
      <c r="U380" s="98">
        <v>901.71297592408564</v>
      </c>
      <c r="V380" s="98">
        <v>884.78098340875954</v>
      </c>
      <c r="W380" s="98">
        <v>0</v>
      </c>
      <c r="X380" s="98">
        <v>631.06796917912357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878.37503869382579</v>
      </c>
      <c r="D381" s="122">
        <v>893.49766576494756</v>
      </c>
      <c r="E381" s="122">
        <v>851.05023892634097</v>
      </c>
      <c r="F381" s="122">
        <v>964.3039846412147</v>
      </c>
      <c r="G381" s="122">
        <v>806.26656987549211</v>
      </c>
      <c r="H381" s="122">
        <v>833.16881306385187</v>
      </c>
      <c r="I381" s="122">
        <v>758.46884761237095</v>
      </c>
      <c r="J381" s="122">
        <v>747.03244917589097</v>
      </c>
      <c r="K381" s="122">
        <v>694.30181532025347</v>
      </c>
      <c r="L381" s="122">
        <v>0</v>
      </c>
      <c r="M381" s="122">
        <v>659.15710147400898</v>
      </c>
      <c r="N381" s="122">
        <v>577.05918955744016</v>
      </c>
      <c r="O381" s="122">
        <v>612.52008433949891</v>
      </c>
      <c r="P381" s="122">
        <v>0</v>
      </c>
      <c r="Q381" s="122">
        <v>0</v>
      </c>
      <c r="R381" s="122">
        <v>581.81769428572682</v>
      </c>
      <c r="S381" s="122">
        <v>636.42509049596777</v>
      </c>
      <c r="T381" s="122">
        <v>641.03880455942465</v>
      </c>
      <c r="U381" s="122">
        <v>633.89363827702311</v>
      </c>
      <c r="V381" s="122">
        <v>664.50674943479942</v>
      </c>
      <c r="W381" s="122">
        <v>618.29400994321884</v>
      </c>
      <c r="X381" s="122">
        <v>537.21343137679798</v>
      </c>
      <c r="Y381" s="122">
        <v>508.38790883570636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998.4364437188467</v>
      </c>
      <c r="D382" s="98">
        <v>1011.2657991224476</v>
      </c>
      <c r="E382" s="98">
        <v>985.93432259006318</v>
      </c>
      <c r="F382" s="98">
        <v>1060.2762535044558</v>
      </c>
      <c r="G382" s="98">
        <v>991.19469463695634</v>
      </c>
      <c r="H382" s="98">
        <v>947.45379697794067</v>
      </c>
      <c r="I382" s="98">
        <v>853.73440503424717</v>
      </c>
      <c r="J382" s="98">
        <v>829.43045657682728</v>
      </c>
      <c r="K382" s="98">
        <v>786.12980916839751</v>
      </c>
      <c r="L382" s="98">
        <v>0</v>
      </c>
      <c r="M382" s="98">
        <v>786.9090047992787</v>
      </c>
      <c r="N382" s="98">
        <v>674.07916599237603</v>
      </c>
      <c r="O382" s="98">
        <v>673.91460614205243</v>
      </c>
      <c r="P382" s="98">
        <v>0</v>
      </c>
      <c r="Q382" s="98">
        <v>0</v>
      </c>
      <c r="R382" s="98">
        <v>698.17638538453684</v>
      </c>
      <c r="S382" s="98">
        <v>761.66586906674377</v>
      </c>
      <c r="T382" s="98">
        <v>789.03252867323954</v>
      </c>
      <c r="U382" s="98">
        <v>789.01985679230609</v>
      </c>
      <c r="V382" s="98">
        <v>785.65343572668519</v>
      </c>
      <c r="W382" s="98">
        <v>735.1980405691495</v>
      </c>
      <c r="X382" s="98">
        <v>650.40840546658569</v>
      </c>
      <c r="Y382" s="98">
        <v>614.96747778607505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822.01968531473437</v>
      </c>
      <c r="D383" s="33">
        <v>827.5475110847475</v>
      </c>
      <c r="E383" s="33">
        <v>752.95272353454277</v>
      </c>
      <c r="F383" s="33">
        <v>902.20428125911735</v>
      </c>
      <c r="G383" s="33">
        <v>729.88321399575693</v>
      </c>
      <c r="H383" s="33">
        <v>787.74785791850877</v>
      </c>
      <c r="I383" s="33">
        <v>719.81036054262404</v>
      </c>
      <c r="J383" s="33">
        <v>639.91503955467374</v>
      </c>
      <c r="K383" s="33">
        <v>643.2862631823956</v>
      </c>
      <c r="L383" s="33">
        <v>0</v>
      </c>
      <c r="M383" s="33">
        <v>595.28114981137412</v>
      </c>
      <c r="N383" s="33">
        <v>514.96640463908113</v>
      </c>
      <c r="O383" s="33">
        <v>581.82282343822214</v>
      </c>
      <c r="P383" s="33">
        <v>0</v>
      </c>
      <c r="Q383" s="33">
        <v>0</v>
      </c>
      <c r="R383" s="33">
        <v>507.77125449557496</v>
      </c>
      <c r="S383" s="33">
        <v>590.88298919750378</v>
      </c>
      <c r="T383" s="33">
        <v>577.61292279636109</v>
      </c>
      <c r="U383" s="33">
        <v>570.43291252077108</v>
      </c>
      <c r="V383" s="33">
        <v>589.51118173029874</v>
      </c>
      <c r="W383" s="33">
        <v>551.49170672840137</v>
      </c>
      <c r="X383" s="33">
        <v>416.9437714063983</v>
      </c>
      <c r="Y383" s="33">
        <v>442.80048178932554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6848.3992714465348</v>
      </c>
      <c r="D385" s="117">
        <f t="shared" si="211"/>
        <v>7269.9971398866783</v>
      </c>
      <c r="E385" s="117">
        <f t="shared" si="211"/>
        <v>8349.2386956811497</v>
      </c>
      <c r="F385" s="117">
        <f t="shared" si="211"/>
        <v>7613.5229472244646</v>
      </c>
      <c r="G385" s="117">
        <f t="shared" si="211"/>
        <v>7730.0027646752624</v>
      </c>
      <c r="H385" s="117">
        <f t="shared" si="211"/>
        <v>7795.4279130745208</v>
      </c>
      <c r="I385" s="117">
        <f t="shared" si="211"/>
        <v>7785.944803038803</v>
      </c>
      <c r="J385" s="117">
        <f t="shared" si="211"/>
        <v>8232.0225056689433</v>
      </c>
      <c r="K385" s="117">
        <f t="shared" si="211"/>
        <v>8815.7856559679894</v>
      </c>
      <c r="L385" s="117">
        <f t="shared" si="211"/>
        <v>0</v>
      </c>
      <c r="M385" s="117">
        <f t="shared" si="211"/>
        <v>6904.7382038516644</v>
      </c>
      <c r="N385" s="117">
        <f t="shared" si="211"/>
        <v>8625.1603912333139</v>
      </c>
      <c r="O385" s="117">
        <f t="shared" si="211"/>
        <v>8773.9720618397077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7013.4192785736286</v>
      </c>
      <c r="S385" s="117">
        <f t="shared" si="212"/>
        <v>6915.7626048847314</v>
      </c>
      <c r="T385" s="117">
        <f t="shared" si="212"/>
        <v>7529.1584910016336</v>
      </c>
      <c r="U385" s="117">
        <f t="shared" si="212"/>
        <v>6980.0664493754657</v>
      </c>
      <c r="V385" s="117">
        <f t="shared" si="212"/>
        <v>6139.1087094886525</v>
      </c>
      <c r="W385" s="117">
        <f t="shared" ref="W385:Y385" si="213">W386+W389+W391+W400</f>
        <v>5353.1304010715758</v>
      </c>
      <c r="X385" s="117">
        <f t="shared" si="213"/>
        <v>4730.9571229188959</v>
      </c>
      <c r="Y385" s="117">
        <f t="shared" si="213"/>
        <v>3880.2554974465911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4854.4742441615654</v>
      </c>
      <c r="D386" s="122">
        <f t="shared" si="214"/>
        <v>5008.8532422651142</v>
      </c>
      <c r="E386" s="122">
        <f t="shared" si="214"/>
        <v>5405.2557833258625</v>
      </c>
      <c r="F386" s="122">
        <f t="shared" si="214"/>
        <v>5476.3627960405211</v>
      </c>
      <c r="G386" s="122">
        <f t="shared" si="214"/>
        <v>5752.6764606832758</v>
      </c>
      <c r="H386" s="122">
        <f t="shared" si="214"/>
        <v>5700.0795511739743</v>
      </c>
      <c r="I386" s="122">
        <f t="shared" si="214"/>
        <v>5747.1305809847909</v>
      </c>
      <c r="J386" s="122">
        <f t="shared" si="214"/>
        <v>6115.7173721932468</v>
      </c>
      <c r="K386" s="122">
        <f t="shared" si="214"/>
        <v>6746.3054739970057</v>
      </c>
      <c r="L386" s="122">
        <f t="shared" si="214"/>
        <v>0</v>
      </c>
      <c r="M386" s="122">
        <f t="shared" si="214"/>
        <v>5068.8646421663698</v>
      </c>
      <c r="N386" s="122">
        <f t="shared" si="214"/>
        <v>6492.1443234161179</v>
      </c>
      <c r="O386" s="122">
        <f t="shared" si="214"/>
        <v>6726.2240413402915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5214.1125777426168</v>
      </c>
      <c r="S386" s="122">
        <f t="shared" si="215"/>
        <v>4958.858976340488</v>
      </c>
      <c r="T386" s="122">
        <f t="shared" si="215"/>
        <v>5326.9043657955253</v>
      </c>
      <c r="U386" s="122">
        <f t="shared" si="215"/>
        <v>4977.0090106650578</v>
      </c>
      <c r="V386" s="122">
        <f t="shared" si="215"/>
        <v>4372.4141614984283</v>
      </c>
      <c r="W386" s="122">
        <f t="shared" ref="W386:Y386" si="216">SUM(W387:W388)</f>
        <v>3931.9574513370112</v>
      </c>
      <c r="X386" s="122">
        <f t="shared" si="216"/>
        <v>3496.2903006264696</v>
      </c>
      <c r="Y386" s="122">
        <f t="shared" si="216"/>
        <v>2749.9488698033442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4830.2183028743066</v>
      </c>
      <c r="D387" s="98">
        <v>4984.1310035692686</v>
      </c>
      <c r="E387" s="98">
        <v>5381.1922996258581</v>
      </c>
      <c r="F387" s="98">
        <v>5450.5456026025067</v>
      </c>
      <c r="G387" s="98">
        <v>5725.9350856131214</v>
      </c>
      <c r="H387" s="98">
        <v>5674.3919537789579</v>
      </c>
      <c r="I387" s="98">
        <v>5722.1059859816078</v>
      </c>
      <c r="J387" s="98">
        <v>6090.2958284552387</v>
      </c>
      <c r="K387" s="98">
        <v>6718.7302549608366</v>
      </c>
      <c r="L387" s="98">
        <v>0</v>
      </c>
      <c r="M387" s="98">
        <v>5047.4746350689702</v>
      </c>
      <c r="N387" s="98">
        <v>6466.647250397491</v>
      </c>
      <c r="O387" s="98">
        <v>6698.1654926038718</v>
      </c>
      <c r="P387" s="98">
        <v>0</v>
      </c>
      <c r="Q387" s="98">
        <v>0</v>
      </c>
      <c r="R387" s="98">
        <v>5194.0929617367765</v>
      </c>
      <c r="S387" s="98">
        <v>4939.9689540611989</v>
      </c>
      <c r="T387" s="98">
        <v>5306.8198486053379</v>
      </c>
      <c r="U387" s="98">
        <v>4958.1279647687534</v>
      </c>
      <c r="V387" s="98">
        <v>4355.9095983954321</v>
      </c>
      <c r="W387" s="98">
        <v>3913.0267880519173</v>
      </c>
      <c r="X387" s="98">
        <v>3478.8437470652543</v>
      </c>
      <c r="Y387" s="98">
        <v>2736.8891850010973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24.255941287258459</v>
      </c>
      <c r="D388" s="98">
        <v>24.722238695846031</v>
      </c>
      <c r="E388" s="98">
        <v>24.063483700004607</v>
      </c>
      <c r="F388" s="98">
        <v>25.817193438014041</v>
      </c>
      <c r="G388" s="98">
        <v>26.74137507015476</v>
      </c>
      <c r="H388" s="98">
        <v>25.687597395016535</v>
      </c>
      <c r="I388" s="98">
        <v>25.024595003182679</v>
      </c>
      <c r="J388" s="98">
        <v>25.421543738008218</v>
      </c>
      <c r="K388" s="98">
        <v>27.57521903616912</v>
      </c>
      <c r="L388" s="98">
        <v>0</v>
      </c>
      <c r="M388" s="98">
        <v>21.390007097399266</v>
      </c>
      <c r="N388" s="98">
        <v>25.49707301862653</v>
      </c>
      <c r="O388" s="98">
        <v>28.05854873641961</v>
      </c>
      <c r="P388" s="98">
        <v>0</v>
      </c>
      <c r="Q388" s="98">
        <v>0</v>
      </c>
      <c r="R388" s="98">
        <v>20.019616005840177</v>
      </c>
      <c r="S388" s="98">
        <v>18.890022279289227</v>
      </c>
      <c r="T388" s="98">
        <v>20.084517190187345</v>
      </c>
      <c r="U388" s="98">
        <v>18.881045896304681</v>
      </c>
      <c r="V388" s="98">
        <v>16.504563102996343</v>
      </c>
      <c r="W388" s="98">
        <v>18.930663285094163</v>
      </c>
      <c r="X388" s="98">
        <v>17.446553561215275</v>
      </c>
      <c r="Y388" s="98">
        <v>13.059684802246725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193.28134652669075</v>
      </c>
      <c r="D389" s="122">
        <f t="shared" si="217"/>
        <v>403.76303845952054</v>
      </c>
      <c r="E389" s="122">
        <f t="shared" si="217"/>
        <v>1206.5578346270045</v>
      </c>
      <c r="F389" s="122">
        <f t="shared" si="217"/>
        <v>245.02700667215097</v>
      </c>
      <c r="G389" s="122">
        <f t="shared" si="217"/>
        <v>245.43942046485714</v>
      </c>
      <c r="H389" s="122">
        <f t="shared" si="217"/>
        <v>348.07244147910154</v>
      </c>
      <c r="I389" s="122">
        <f t="shared" si="217"/>
        <v>391.3944934068237</v>
      </c>
      <c r="J389" s="122">
        <f t="shared" si="217"/>
        <v>527.99235250504853</v>
      </c>
      <c r="K389" s="122">
        <f t="shared" si="217"/>
        <v>415.75124848086853</v>
      </c>
      <c r="L389" s="122">
        <f t="shared" si="217"/>
        <v>0</v>
      </c>
      <c r="M389" s="122">
        <f t="shared" si="217"/>
        <v>212.75533516553094</v>
      </c>
      <c r="N389" s="122">
        <f t="shared" si="217"/>
        <v>529.83559627245313</v>
      </c>
      <c r="O389" s="122">
        <f t="shared" si="217"/>
        <v>377.27725821932023</v>
      </c>
      <c r="P389" s="122">
        <f t="shared" si="217"/>
        <v>0</v>
      </c>
      <c r="Q389" s="122">
        <f t="shared" si="217"/>
        <v>0</v>
      </c>
      <c r="R389" s="122">
        <f t="shared" si="217"/>
        <v>347.6958664136767</v>
      </c>
      <c r="S389" s="122">
        <f t="shared" si="217"/>
        <v>433.75140862000501</v>
      </c>
      <c r="T389" s="122">
        <f t="shared" si="217"/>
        <v>620.61036170965895</v>
      </c>
      <c r="U389" s="122">
        <f t="shared" si="217"/>
        <v>446.70035213675385</v>
      </c>
      <c r="V389" s="122">
        <f t="shared" si="217"/>
        <v>258.24080394561895</v>
      </c>
      <c r="W389" s="122">
        <f t="shared" si="217"/>
        <v>72.428915887176416</v>
      </c>
      <c r="X389" s="122">
        <f t="shared" si="217"/>
        <v>174.40122322605819</v>
      </c>
      <c r="Y389" s="122">
        <f t="shared" si="217"/>
        <v>81.928258110770429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193.28134652669075</v>
      </c>
      <c r="D390" s="98">
        <f>RES_hhdet_in_tesh!D110</f>
        <v>403.76303845952054</v>
      </c>
      <c r="E390" s="98">
        <f>RES_hhdet_in_tesh!E110</f>
        <v>1206.5578346270045</v>
      </c>
      <c r="F390" s="98">
        <f>RES_hhdet_in_tesh!F110</f>
        <v>245.02700667215097</v>
      </c>
      <c r="G390" s="98">
        <f>RES_hhdet_in_tesh!G110</f>
        <v>245.43942046485714</v>
      </c>
      <c r="H390" s="98">
        <f>RES_hhdet_in_tesh!H110</f>
        <v>348.07244147910154</v>
      </c>
      <c r="I390" s="98">
        <f>RES_hhdet_in_tesh!I110</f>
        <v>391.3944934068237</v>
      </c>
      <c r="J390" s="98">
        <f>RES_hhdet_in_tesh!J110</f>
        <v>527.99235250504853</v>
      </c>
      <c r="K390" s="98">
        <f>RES_hhdet_in_tesh!K110</f>
        <v>415.75124848086853</v>
      </c>
      <c r="L390" s="98">
        <f>RES_hhdet_in_tesh!L110</f>
        <v>0</v>
      </c>
      <c r="M390" s="98">
        <f>RES_hhdet_in_tesh!M110</f>
        <v>212.75533516553094</v>
      </c>
      <c r="N390" s="98">
        <f>RES_hhdet_in_tesh!N110</f>
        <v>529.83559627245313</v>
      </c>
      <c r="O390" s="98">
        <f>RES_hhdet_in_tesh!O110</f>
        <v>377.27725821932023</v>
      </c>
      <c r="P390" s="98">
        <f>RES_hhdet_in_tesh!P110</f>
        <v>0</v>
      </c>
      <c r="Q390" s="98">
        <f>RES_hhdet_in_tesh!Q110</f>
        <v>0</v>
      </c>
      <c r="R390" s="98">
        <f>RES_hhdet_in_tesh!R110</f>
        <v>347.6958664136767</v>
      </c>
      <c r="S390" s="98">
        <f>RES_hhdet_in_tesh!S110</f>
        <v>433.75140862000501</v>
      </c>
      <c r="T390" s="98">
        <f>RES_hhdet_in_tesh!T110</f>
        <v>620.61036170965895</v>
      </c>
      <c r="U390" s="98">
        <f>RES_hhdet_in_tesh!U110</f>
        <v>446.70035213675385</v>
      </c>
      <c r="V390" s="98">
        <f>RES_hhdet_in_tesh!V110</f>
        <v>258.24080394561895</v>
      </c>
      <c r="W390" s="98">
        <f>RES_hhdet_in_tesh!W110</f>
        <v>72.428915887176416</v>
      </c>
      <c r="X390" s="98">
        <f>RES_hhdet_in_tesh!X110</f>
        <v>174.40122322605819</v>
      </c>
      <c r="Y390" s="98">
        <f>RES_hhdet_in_tesh!Y110</f>
        <v>81.928258110770429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1168.4962513181777</v>
      </c>
      <c r="D391" s="122">
        <v>1219.5527489120468</v>
      </c>
      <c r="E391" s="122">
        <v>1139.9478012876316</v>
      </c>
      <c r="F391" s="122">
        <v>1206.0939903063497</v>
      </c>
      <c r="G391" s="122">
        <v>1148.4579396669892</v>
      </c>
      <c r="H391" s="122">
        <v>1138.8861993473147</v>
      </c>
      <c r="I391" s="122">
        <v>1093.0050538729267</v>
      </c>
      <c r="J391" s="122">
        <v>1077.8567670535981</v>
      </c>
      <c r="K391" s="122">
        <v>1153.6466424777968</v>
      </c>
      <c r="L391" s="122">
        <v>0</v>
      </c>
      <c r="M391" s="122">
        <v>1145.8633985916886</v>
      </c>
      <c r="N391" s="122">
        <v>1189.8138809679099</v>
      </c>
      <c r="O391" s="122">
        <v>1220.4832339410584</v>
      </c>
      <c r="P391" s="122">
        <v>0</v>
      </c>
      <c r="Q391" s="122">
        <v>0</v>
      </c>
      <c r="R391" s="122">
        <v>1025.852067182273</v>
      </c>
      <c r="S391" s="122">
        <v>1032.1430239576082</v>
      </c>
      <c r="T391" s="122">
        <v>1087.4203254909235</v>
      </c>
      <c r="U391" s="122">
        <v>1060.268020845054</v>
      </c>
      <c r="V391" s="122">
        <v>998.30122051968044</v>
      </c>
      <c r="W391" s="122">
        <v>867.64520412438458</v>
      </c>
      <c r="X391" s="122">
        <v>667.69553928089283</v>
      </c>
      <c r="Y391" s="122">
        <v>652.79321611138562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1180.0196835833708</v>
      </c>
      <c r="D392" s="98">
        <v>1213.7912975885602</v>
      </c>
      <c r="E392" s="98">
        <v>1102.021064360641</v>
      </c>
      <c r="F392" s="98">
        <v>1141.5080594210951</v>
      </c>
      <c r="G392" s="98">
        <v>1057.2074999385413</v>
      </c>
      <c r="H392" s="98">
        <v>1113.5387683059985</v>
      </c>
      <c r="I392" s="98">
        <v>1099.5971000273164</v>
      </c>
      <c r="J392" s="98">
        <v>1077.8567670535981</v>
      </c>
      <c r="K392" s="98">
        <v>1173.6711123359637</v>
      </c>
      <c r="L392" s="98">
        <v>0</v>
      </c>
      <c r="M392" s="98">
        <v>1080.7645550773714</v>
      </c>
      <c r="N392" s="98">
        <v>1257.5465525976506</v>
      </c>
      <c r="O392" s="98">
        <v>1281.1222456228045</v>
      </c>
      <c r="P392" s="98">
        <v>0</v>
      </c>
      <c r="Q392" s="98">
        <v>0</v>
      </c>
      <c r="R392" s="98">
        <v>1024.3158677248402</v>
      </c>
      <c r="S392" s="98">
        <v>1011.8430570709904</v>
      </c>
      <c r="T392" s="98">
        <v>1096.0751417836095</v>
      </c>
      <c r="U392" s="98">
        <v>1061.7598950297427</v>
      </c>
      <c r="V392" s="98">
        <v>976.50126852316816</v>
      </c>
      <c r="W392" s="98">
        <v>867.72065479126854</v>
      </c>
      <c r="X392" s="98">
        <v>668.08548816644952</v>
      </c>
      <c r="Y392" s="98">
        <v>652.63610327176809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866.06074011982321</v>
      </c>
      <c r="X393" s="98">
        <v>677.1972634492987</v>
      </c>
      <c r="Y393" s="98">
        <v>659.23484253570541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181.84725901724389</v>
      </c>
      <c r="X394" s="101">
        <v>16.298672061602765</v>
      </c>
      <c r="Y394" s="101">
        <v>127.7645200104291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684.21348110257929</v>
      </c>
      <c r="X395" s="104">
        <v>660.898591387696</v>
      </c>
      <c r="Y395" s="104">
        <v>531.47032252527629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1167.0536504868076</v>
      </c>
      <c r="D396" s="101">
        <v>1223.5539571404815</v>
      </c>
      <c r="E396" s="101">
        <v>1153.4930644758426</v>
      </c>
      <c r="F396" s="101">
        <v>1213.8319873669868</v>
      </c>
      <c r="G396" s="101">
        <v>1161.1981109658884</v>
      </c>
      <c r="H396" s="101">
        <v>1142.8928849226238</v>
      </c>
      <c r="I396" s="101">
        <v>1073.8320745522321</v>
      </c>
      <c r="J396" s="101">
        <v>0</v>
      </c>
      <c r="K396" s="101">
        <v>1032.7927608540188</v>
      </c>
      <c r="L396" s="101">
        <v>0</v>
      </c>
      <c r="M396" s="101">
        <v>1184.7985194421253</v>
      </c>
      <c r="N396" s="101">
        <v>1118.601551278336</v>
      </c>
      <c r="O396" s="101">
        <v>1076.4258202261153</v>
      </c>
      <c r="P396" s="101">
        <v>0</v>
      </c>
      <c r="Q396" s="101">
        <v>0</v>
      </c>
      <c r="R396" s="101">
        <v>1051.9674579586301</v>
      </c>
      <c r="S396" s="101">
        <v>1057.4974093448841</v>
      </c>
      <c r="T396" s="101">
        <v>1051.7487987336772</v>
      </c>
      <c r="U396" s="101">
        <v>1056.8045735812855</v>
      </c>
      <c r="V396" s="101">
        <v>1057.6875858005565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1167.1231480298763</v>
      </c>
      <c r="D397" s="104">
        <v>1223.7093890622723</v>
      </c>
      <c r="E397" s="104">
        <v>0</v>
      </c>
      <c r="F397" s="104">
        <v>1214.1398535068274</v>
      </c>
      <c r="G397" s="104">
        <v>1161.9608617239542</v>
      </c>
      <c r="H397" s="104">
        <v>1143.4900551794026</v>
      </c>
      <c r="I397" s="104">
        <v>1075.0063645275616</v>
      </c>
      <c r="J397" s="104">
        <v>0</v>
      </c>
      <c r="K397" s="104">
        <v>1034.2068858035736</v>
      </c>
      <c r="L397" s="104">
        <v>0</v>
      </c>
      <c r="M397" s="104">
        <v>1185.7299088782756</v>
      </c>
      <c r="N397" s="104">
        <v>1119.0666736700655</v>
      </c>
      <c r="O397" s="104">
        <v>1076.5848641093014</v>
      </c>
      <c r="P397" s="104">
        <v>0</v>
      </c>
      <c r="Q397" s="104">
        <v>0</v>
      </c>
      <c r="R397" s="104">
        <v>0</v>
      </c>
      <c r="S397" s="104">
        <v>1060.5958947524675</v>
      </c>
      <c r="T397" s="104">
        <v>1054.9055834931812</v>
      </c>
      <c r="U397" s="104">
        <v>1058.8696826332059</v>
      </c>
      <c r="V397" s="104">
        <v>1060.317963896787</v>
      </c>
      <c r="W397" s="104">
        <v>0</v>
      </c>
      <c r="X397" s="104">
        <v>636.99362437737932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186.16960738565146</v>
      </c>
      <c r="D398" s="98">
        <v>228.36357933090861</v>
      </c>
      <c r="E398" s="98">
        <v>0</v>
      </c>
      <c r="F398" s="98">
        <v>235.05325907807725</v>
      </c>
      <c r="G398" s="98">
        <v>187.85495603229316</v>
      </c>
      <c r="H398" s="98">
        <v>180.32986761066846</v>
      </c>
      <c r="I398" s="98">
        <v>157.17302193332895</v>
      </c>
      <c r="J398" s="98">
        <v>0</v>
      </c>
      <c r="K398" s="98">
        <v>151.67442003512076</v>
      </c>
      <c r="L398" s="98">
        <v>0</v>
      </c>
      <c r="M398" s="98">
        <v>206.44803875533111</v>
      </c>
      <c r="N398" s="98">
        <v>140.73243135715416</v>
      </c>
      <c r="O398" s="98">
        <v>127.63854634624069</v>
      </c>
      <c r="P398" s="98">
        <v>0</v>
      </c>
      <c r="Q398" s="98">
        <v>0</v>
      </c>
      <c r="R398" s="98">
        <v>0</v>
      </c>
      <c r="S398" s="98">
        <v>144.87920041221452</v>
      </c>
      <c r="T398" s="98">
        <v>131.01520621891771</v>
      </c>
      <c r="U398" s="98">
        <v>157.15670670912039</v>
      </c>
      <c r="V398" s="98">
        <v>175.53698048802747</v>
      </c>
      <c r="W398" s="98">
        <v>0</v>
      </c>
      <c r="X398" s="98">
        <v>5.9256551982557371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980.95354064422463</v>
      </c>
      <c r="D399" s="98">
        <v>995.34580973136372</v>
      </c>
      <c r="E399" s="98">
        <v>0</v>
      </c>
      <c r="F399" s="98">
        <v>979.08659442875023</v>
      </c>
      <c r="G399" s="98">
        <v>974.10590569166129</v>
      </c>
      <c r="H399" s="98">
        <v>963.16018756873416</v>
      </c>
      <c r="I399" s="98">
        <v>917.8333425942327</v>
      </c>
      <c r="J399" s="98">
        <v>0</v>
      </c>
      <c r="K399" s="98">
        <v>882.53246576845288</v>
      </c>
      <c r="L399" s="98">
        <v>0</v>
      </c>
      <c r="M399" s="98">
        <v>979.28187012294438</v>
      </c>
      <c r="N399" s="98">
        <v>978.33424231291121</v>
      </c>
      <c r="O399" s="98">
        <v>948.94631776306073</v>
      </c>
      <c r="P399" s="98">
        <v>0</v>
      </c>
      <c r="Q399" s="98">
        <v>0</v>
      </c>
      <c r="R399" s="98">
        <v>0</v>
      </c>
      <c r="S399" s="98">
        <v>915.71669434025296</v>
      </c>
      <c r="T399" s="98">
        <v>923.89037727426353</v>
      </c>
      <c r="U399" s="98">
        <v>901.71297592408564</v>
      </c>
      <c r="V399" s="98">
        <v>884.78098340875954</v>
      </c>
      <c r="W399" s="98">
        <v>0</v>
      </c>
      <c r="X399" s="98">
        <v>631.06796917912357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632.14742944010186</v>
      </c>
      <c r="D400" s="122">
        <v>637.82811024999705</v>
      </c>
      <c r="E400" s="122">
        <v>597.47727644065083</v>
      </c>
      <c r="F400" s="122">
        <v>686.03915420544183</v>
      </c>
      <c r="G400" s="122">
        <v>583.42894386014075</v>
      </c>
      <c r="H400" s="122">
        <v>608.38972107413099</v>
      </c>
      <c r="I400" s="122">
        <v>554.41467477426193</v>
      </c>
      <c r="J400" s="122">
        <v>510.45601391704952</v>
      </c>
      <c r="K400" s="122">
        <v>500.08229101231922</v>
      </c>
      <c r="L400" s="122">
        <v>0</v>
      </c>
      <c r="M400" s="122">
        <v>477.25482792807588</v>
      </c>
      <c r="N400" s="122">
        <v>413.3665905768338</v>
      </c>
      <c r="O400" s="122">
        <v>449.98752833903671</v>
      </c>
      <c r="P400" s="122">
        <v>0</v>
      </c>
      <c r="Q400" s="122">
        <v>0</v>
      </c>
      <c r="R400" s="122">
        <v>425.75876723506144</v>
      </c>
      <c r="S400" s="122">
        <v>491.00919596663005</v>
      </c>
      <c r="T400" s="122">
        <v>494.22343800552596</v>
      </c>
      <c r="U400" s="122">
        <v>496.08906572859962</v>
      </c>
      <c r="V400" s="122">
        <v>510.15252352492593</v>
      </c>
      <c r="W400" s="122">
        <v>481.09882972300363</v>
      </c>
      <c r="X400" s="122">
        <v>392.57005978547471</v>
      </c>
      <c r="Y400" s="122">
        <v>395.58515342109069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621.73163814089844</v>
      </c>
      <c r="D401" s="98">
        <v>629.81553924562184</v>
      </c>
      <c r="E401" s="98">
        <v>614.13173837455179</v>
      </c>
      <c r="F401" s="98">
        <v>660.53842595423771</v>
      </c>
      <c r="G401" s="98">
        <v>617.59463180027728</v>
      </c>
      <c r="H401" s="98">
        <v>590.42953006353787</v>
      </c>
      <c r="I401" s="98">
        <v>532.10617120668644</v>
      </c>
      <c r="J401" s="98">
        <v>517.03622717561495</v>
      </c>
      <c r="K401" s="98">
        <v>490.11810737187233</v>
      </c>
      <c r="L401" s="98">
        <v>0</v>
      </c>
      <c r="M401" s="98">
        <v>490.73408536059895</v>
      </c>
      <c r="N401" s="98">
        <v>420.39777522034228</v>
      </c>
      <c r="O401" s="98">
        <v>420.31122204095578</v>
      </c>
      <c r="P401" s="98">
        <v>0</v>
      </c>
      <c r="Q401" s="98">
        <v>0</v>
      </c>
      <c r="R401" s="98">
        <v>436.17546981842622</v>
      </c>
      <c r="S401" s="98">
        <v>476.60423401849215</v>
      </c>
      <c r="T401" s="98">
        <v>494.5977302443215</v>
      </c>
      <c r="U401" s="98">
        <v>495.38228247869364</v>
      </c>
      <c r="V401" s="98">
        <v>493.82861152518376</v>
      </c>
      <c r="W401" s="98">
        <v>462.36629819654434</v>
      </c>
      <c r="X401" s="98">
        <v>409.29058394233874</v>
      </c>
      <c r="Y401" s="98">
        <v>387.01172818179163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637.03647433564629</v>
      </c>
      <c r="D402" s="33">
        <v>642.31515001244736</v>
      </c>
      <c r="E402" s="33">
        <v>585.36494048872282</v>
      </c>
      <c r="F402" s="33">
        <v>702.53962542680915</v>
      </c>
      <c r="G402" s="33">
        <v>569.3170292761713</v>
      </c>
      <c r="H402" s="33">
        <v>615.52774570654628</v>
      </c>
      <c r="I402" s="33">
        <v>563.46740085965496</v>
      </c>
      <c r="J402" s="33">
        <v>501.90173668091455</v>
      </c>
      <c r="K402" s="33">
        <v>505.61794859034518</v>
      </c>
      <c r="L402" s="33">
        <v>0</v>
      </c>
      <c r="M402" s="33">
        <v>470.51519921181426</v>
      </c>
      <c r="N402" s="33">
        <v>408.86663240498837</v>
      </c>
      <c r="O402" s="33">
        <v>464.82568148807718</v>
      </c>
      <c r="P402" s="33">
        <v>0</v>
      </c>
      <c r="Q402" s="33">
        <v>0</v>
      </c>
      <c r="R402" s="33">
        <v>419.12995650019292</v>
      </c>
      <c r="S402" s="33">
        <v>496.24736394777119</v>
      </c>
      <c r="T402" s="33">
        <v>494.06302704604207</v>
      </c>
      <c r="U402" s="33">
        <v>496.37820433083385</v>
      </c>
      <c r="V402" s="33">
        <v>520.25780238190919</v>
      </c>
      <c r="W402" s="33">
        <v>491.80313345240893</v>
      </c>
      <c r="X402" s="33">
        <v>374.80450286880665</v>
      </c>
      <c r="Y402" s="33">
        <v>400.86110741450551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72.451540538458119</v>
      </c>
      <c r="D404" s="117">
        <f t="shared" si="218"/>
        <v>82.463280641055718</v>
      </c>
      <c r="E404" s="117">
        <f t="shared" si="218"/>
        <v>94.300985566130024</v>
      </c>
      <c r="F404" s="117">
        <f t="shared" si="218"/>
        <v>94.62056754309981</v>
      </c>
      <c r="G404" s="117">
        <f t="shared" si="218"/>
        <v>65.815937689859851</v>
      </c>
      <c r="H404" s="117">
        <f t="shared" si="218"/>
        <v>61.210382937309909</v>
      </c>
      <c r="I404" s="117">
        <f t="shared" si="218"/>
        <v>55.981037201363186</v>
      </c>
      <c r="J404" s="117">
        <f t="shared" si="218"/>
        <v>106.49454316121293</v>
      </c>
      <c r="K404" s="117">
        <f t="shared" si="218"/>
        <v>63.777588375247568</v>
      </c>
      <c r="L404" s="117">
        <f t="shared" si="218"/>
        <v>0</v>
      </c>
      <c r="M404" s="117">
        <f t="shared" si="218"/>
        <v>59.584749843401397</v>
      </c>
      <c r="N404" s="117">
        <f t="shared" si="218"/>
        <v>59.755638379250023</v>
      </c>
      <c r="O404" s="117">
        <f t="shared" si="218"/>
        <v>51.028813977076211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61.676901884869999</v>
      </c>
      <c r="S404" s="117">
        <f t="shared" si="219"/>
        <v>46.138671684587074</v>
      </c>
      <c r="T404" s="117">
        <f t="shared" si="219"/>
        <v>53.77098876402394</v>
      </c>
      <c r="U404" s="117">
        <f t="shared" si="219"/>
        <v>52.035605032918149</v>
      </c>
      <c r="V404" s="117">
        <f t="shared" si="219"/>
        <v>68.238160234581187</v>
      </c>
      <c r="W404" s="117">
        <f t="shared" ref="W404:Y404" si="220">W405+W408+W410+W419</f>
        <v>60.730031598432014</v>
      </c>
      <c r="X404" s="117">
        <f t="shared" si="220"/>
        <v>76.111974168437087</v>
      </c>
      <c r="Y404" s="117">
        <f t="shared" si="220"/>
        <v>53.21752847767042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72.451540538458119</v>
      </c>
      <c r="D419" s="122">
        <v>82.463280641055718</v>
      </c>
      <c r="E419" s="122">
        <v>94.300985566130024</v>
      </c>
      <c r="F419" s="122">
        <v>94.62056754309981</v>
      </c>
      <c r="G419" s="122">
        <v>65.815937689859851</v>
      </c>
      <c r="H419" s="122">
        <v>61.210382937309909</v>
      </c>
      <c r="I419" s="122">
        <v>55.981037201363186</v>
      </c>
      <c r="J419" s="122">
        <v>106.49454316121293</v>
      </c>
      <c r="K419" s="122">
        <v>63.777588375247568</v>
      </c>
      <c r="L419" s="122">
        <v>0</v>
      </c>
      <c r="M419" s="122">
        <v>59.584749843401397</v>
      </c>
      <c r="N419" s="122">
        <v>59.755638379250023</v>
      </c>
      <c r="O419" s="122">
        <v>51.028813977076211</v>
      </c>
      <c r="P419" s="122">
        <v>0</v>
      </c>
      <c r="Q419" s="122">
        <v>0</v>
      </c>
      <c r="R419" s="122">
        <v>61.676901884869999</v>
      </c>
      <c r="S419" s="122">
        <v>46.138671684587074</v>
      </c>
      <c r="T419" s="122">
        <v>53.77098876402394</v>
      </c>
      <c r="U419" s="122">
        <v>52.035605032918149</v>
      </c>
      <c r="V419" s="122">
        <v>68.238160234581187</v>
      </c>
      <c r="W419" s="122">
        <v>60.730031598432014</v>
      </c>
      <c r="X419" s="122">
        <v>76.111974168437087</v>
      </c>
      <c r="Y419" s="122">
        <v>53.21752847767042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226.80482255517322</v>
      </c>
      <c r="D420" s="98">
        <v>229.71913892865521</v>
      </c>
      <c r="E420" s="98">
        <v>223.96484071955879</v>
      </c>
      <c r="F420" s="98">
        <v>240.85235374607225</v>
      </c>
      <c r="G420" s="98">
        <v>225.15978683373109</v>
      </c>
      <c r="H420" s="98">
        <v>215.22360452150903</v>
      </c>
      <c r="I420" s="98">
        <v>193.93430744757961</v>
      </c>
      <c r="J420" s="98">
        <v>188.4134225159921</v>
      </c>
      <c r="K420" s="98">
        <v>178.57724745069319</v>
      </c>
      <c r="L420" s="98">
        <v>0</v>
      </c>
      <c r="M420" s="98">
        <v>178.75424953020419</v>
      </c>
      <c r="N420" s="98">
        <v>153.12382334682817</v>
      </c>
      <c r="O420" s="98">
        <v>153.08644193122865</v>
      </c>
      <c r="P420" s="98">
        <v>0</v>
      </c>
      <c r="Q420" s="98">
        <v>0</v>
      </c>
      <c r="R420" s="98">
        <v>158.59774770395143</v>
      </c>
      <c r="S420" s="98">
        <v>173.02001881720153</v>
      </c>
      <c r="T420" s="98">
        <v>179.23662921341312</v>
      </c>
      <c r="U420" s="98">
        <v>179.2337506689403</v>
      </c>
      <c r="V420" s="98">
        <v>178.46903445967385</v>
      </c>
      <c r="W420" s="98">
        <v>167.00758689568804</v>
      </c>
      <c r="X420" s="98">
        <v>147.74677338578962</v>
      </c>
      <c r="Y420" s="98">
        <v>139.69601225388485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96.798268239554815</v>
      </c>
      <c r="D423" s="118">
        <f t="shared" si="225"/>
        <v>99.269914447585407</v>
      </c>
      <c r="E423" s="118">
        <f t="shared" si="225"/>
        <v>105.53205951279368</v>
      </c>
      <c r="F423" s="118">
        <f t="shared" si="225"/>
        <v>103.81595633725337</v>
      </c>
      <c r="G423" s="118">
        <f t="shared" si="225"/>
        <v>103.44078511841265</v>
      </c>
      <c r="H423" s="118">
        <f t="shared" si="225"/>
        <v>102.51761088835157</v>
      </c>
      <c r="I423" s="118">
        <f t="shared" si="225"/>
        <v>99.337246200333098</v>
      </c>
      <c r="J423" s="118">
        <f t="shared" si="225"/>
        <v>102.49897530368715</v>
      </c>
      <c r="K423" s="118">
        <f t="shared" si="225"/>
        <v>108.72657849426705</v>
      </c>
      <c r="L423" s="118">
        <f t="shared" si="225"/>
        <v>0</v>
      </c>
      <c r="M423" s="118">
        <f t="shared" si="225"/>
        <v>85.063713656356668</v>
      </c>
      <c r="N423" s="118">
        <f t="shared" si="225"/>
        <v>101.24975955755538</v>
      </c>
      <c r="O423" s="118">
        <f t="shared" si="225"/>
        <v>102.23167552353055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77.292681036163842</v>
      </c>
      <c r="S423" s="118">
        <f t="shared" si="226"/>
        <v>74.078254606936866</v>
      </c>
      <c r="T423" s="118">
        <f t="shared" si="226"/>
        <v>78.077214651175524</v>
      </c>
      <c r="U423" s="118">
        <f t="shared" si="226"/>
        <v>72.418743311586539</v>
      </c>
      <c r="V423" s="118">
        <f t="shared" si="226"/>
        <v>64.105341408686925</v>
      </c>
      <c r="W423" s="118">
        <f t="shared" ref="W423:Y423" si="227">W424+W427+W429+W438</f>
        <v>56.033187583967312</v>
      </c>
      <c r="X423" s="118">
        <f t="shared" si="227"/>
        <v>47.967936869134405</v>
      </c>
      <c r="Y423" s="118">
        <f t="shared" si="227"/>
        <v>39.255086976054443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67.862652018679029</v>
      </c>
      <c r="D424" s="123">
        <f t="shared" si="228"/>
        <v>69.386903233615769</v>
      </c>
      <c r="E424" s="123">
        <f t="shared" si="228"/>
        <v>73.742691186112921</v>
      </c>
      <c r="F424" s="123">
        <f t="shared" si="228"/>
        <v>73.865409114425788</v>
      </c>
      <c r="G424" s="123">
        <f t="shared" si="228"/>
        <v>76.571017769067481</v>
      </c>
      <c r="H424" s="123">
        <f t="shared" si="228"/>
        <v>75.212349495450809</v>
      </c>
      <c r="I424" s="123">
        <f t="shared" si="228"/>
        <v>75.108002741662091</v>
      </c>
      <c r="J424" s="123">
        <f t="shared" si="228"/>
        <v>78.887543177602865</v>
      </c>
      <c r="K424" s="123">
        <f t="shared" si="228"/>
        <v>85.428887407698156</v>
      </c>
      <c r="L424" s="123">
        <f t="shared" si="228"/>
        <v>0</v>
      </c>
      <c r="M424" s="123">
        <f t="shared" si="228"/>
        <v>62.169679648732689</v>
      </c>
      <c r="N424" s="123">
        <f t="shared" si="228"/>
        <v>78.566694969707783</v>
      </c>
      <c r="O424" s="123">
        <f t="shared" si="228"/>
        <v>80.05721941675634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59.013502750730915</v>
      </c>
      <c r="S424" s="123">
        <f t="shared" si="229"/>
        <v>55.225829914469124</v>
      </c>
      <c r="T424" s="123">
        <f t="shared" si="229"/>
        <v>58.432834199296764</v>
      </c>
      <c r="U424" s="123">
        <f t="shared" si="229"/>
        <v>53.785001030042359</v>
      </c>
      <c r="V424" s="123">
        <f t="shared" si="229"/>
        <v>46.604925415520043</v>
      </c>
      <c r="W424" s="123">
        <f t="shared" ref="W424:Y424" si="230">SUM(W425:W426)</f>
        <v>41.111787355118175</v>
      </c>
      <c r="X424" s="123">
        <f t="shared" si="230"/>
        <v>35.926538621065404</v>
      </c>
      <c r="Y424" s="123">
        <f t="shared" si="230"/>
        <v>27.889244155206111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67.60286035219363</v>
      </c>
      <c r="D425" s="99">
        <v>69.122761353401003</v>
      </c>
      <c r="E425" s="99">
        <v>73.487830174075796</v>
      </c>
      <c r="F425" s="99">
        <v>73.593272947738441</v>
      </c>
      <c r="G425" s="99">
        <v>76.291027768804042</v>
      </c>
      <c r="H425" s="99">
        <v>74.94399608012651</v>
      </c>
      <c r="I425" s="99">
        <v>74.84740510303341</v>
      </c>
      <c r="J425" s="99">
        <v>78.624574833145829</v>
      </c>
      <c r="K425" s="99">
        <v>85.147071633428411</v>
      </c>
      <c r="L425" s="99">
        <v>0</v>
      </c>
      <c r="M425" s="99">
        <v>61.955231874043101</v>
      </c>
      <c r="N425" s="99">
        <v>78.312860681994309</v>
      </c>
      <c r="O425" s="99">
        <v>79.780702796030212</v>
      </c>
      <c r="P425" s="99">
        <v>0</v>
      </c>
      <c r="Q425" s="99">
        <v>0</v>
      </c>
      <c r="R425" s="99">
        <v>58.822639143292797</v>
      </c>
      <c r="S425" s="99">
        <v>55.047794113730319</v>
      </c>
      <c r="T425" s="99">
        <v>58.245581225644912</v>
      </c>
      <c r="U425" s="99">
        <v>53.610872727415156</v>
      </c>
      <c r="V425" s="99">
        <v>46.454211198679737</v>
      </c>
      <c r="W425" s="99">
        <v>40.941571104541865</v>
      </c>
      <c r="X425" s="99">
        <v>35.77190596792056</v>
      </c>
      <c r="Y425" s="99">
        <v>27.774679022747456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0.25979166648539409</v>
      </c>
      <c r="D426" s="99">
        <v>0.26414188021476176</v>
      </c>
      <c r="E426" s="99">
        <v>0.25486101203711847</v>
      </c>
      <c r="F426" s="99">
        <v>0.27213616668734403</v>
      </c>
      <c r="G426" s="99">
        <v>0.27999000026344567</v>
      </c>
      <c r="H426" s="99">
        <v>0.26835341532429852</v>
      </c>
      <c r="I426" s="99">
        <v>0.26059763862867996</v>
      </c>
      <c r="J426" s="99">
        <v>0.2629683444570427</v>
      </c>
      <c r="K426" s="99">
        <v>0.2818157742697508</v>
      </c>
      <c r="L426" s="99">
        <v>0</v>
      </c>
      <c r="M426" s="99">
        <v>0.21444777468958925</v>
      </c>
      <c r="N426" s="99">
        <v>0.25383428771346672</v>
      </c>
      <c r="O426" s="99">
        <v>0.27651662072613109</v>
      </c>
      <c r="P426" s="99">
        <v>0</v>
      </c>
      <c r="Q426" s="99">
        <v>0</v>
      </c>
      <c r="R426" s="99">
        <v>0.19086360743812089</v>
      </c>
      <c r="S426" s="99">
        <v>0.17803580073880235</v>
      </c>
      <c r="T426" s="99">
        <v>0.18725297365185259</v>
      </c>
      <c r="U426" s="99">
        <v>0.17412830262720366</v>
      </c>
      <c r="V426" s="99">
        <v>0.15071421684030825</v>
      </c>
      <c r="W426" s="99">
        <v>0.17021625057630924</v>
      </c>
      <c r="X426" s="99">
        <v>0.15463265314484423</v>
      </c>
      <c r="Y426" s="99">
        <v>0.11456513245865321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0.89911220226304578</v>
      </c>
      <c r="D427" s="123">
        <f t="shared" si="231"/>
        <v>1.7978120413518577</v>
      </c>
      <c r="E427" s="123">
        <f t="shared" si="231"/>
        <v>5.1153088380464675</v>
      </c>
      <c r="F427" s="123">
        <f t="shared" si="231"/>
        <v>0.99431791905694578</v>
      </c>
      <c r="G427" s="123">
        <f t="shared" si="231"/>
        <v>0.95237638799074464</v>
      </c>
      <c r="H427" s="123">
        <f t="shared" si="231"/>
        <v>1.2984886577868588</v>
      </c>
      <c r="I427" s="123">
        <f t="shared" si="231"/>
        <v>1.4036223240466437</v>
      </c>
      <c r="J427" s="123">
        <f t="shared" si="231"/>
        <v>1.815014457616813</v>
      </c>
      <c r="K427" s="123">
        <f t="shared" si="231"/>
        <v>1.3631777123235174</v>
      </c>
      <c r="L427" s="123">
        <f t="shared" si="231"/>
        <v>0</v>
      </c>
      <c r="M427" s="123">
        <f t="shared" si="231"/>
        <v>0.63608058452499761</v>
      </c>
      <c r="N427" s="123">
        <f t="shared" si="231"/>
        <v>1.5071861502240103</v>
      </c>
      <c r="O427" s="123">
        <f t="shared" si="231"/>
        <v>1.014209004047014</v>
      </c>
      <c r="P427" s="123">
        <f t="shared" si="231"/>
        <v>0</v>
      </c>
      <c r="Q427" s="123">
        <f t="shared" si="231"/>
        <v>0</v>
      </c>
      <c r="R427" s="123">
        <f t="shared" si="231"/>
        <v>0.82984082184523766</v>
      </c>
      <c r="S427" s="123">
        <f t="shared" si="231"/>
        <v>1.0225920405057973</v>
      </c>
      <c r="T427" s="123">
        <f t="shared" si="231"/>
        <v>1.4460860627778336</v>
      </c>
      <c r="U427" s="123">
        <f t="shared" si="231"/>
        <v>1.0286007847336092</v>
      </c>
      <c r="V427" s="123">
        <f t="shared" si="231"/>
        <v>0.58716854834439236</v>
      </c>
      <c r="W427" s="123">
        <f t="shared" si="231"/>
        <v>0.16070189992254591</v>
      </c>
      <c r="X427" s="123">
        <f t="shared" si="231"/>
        <v>0.37732910240552997</v>
      </c>
      <c r="Y427" s="123">
        <f t="shared" si="231"/>
        <v>0.1733409475553378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0.89911220226304578</v>
      </c>
      <c r="D428" s="99">
        <f>RES_hhdet_in_fecs!D110</f>
        <v>1.7978120413518577</v>
      </c>
      <c r="E428" s="99">
        <f>RES_hhdet_in_fecs!E110</f>
        <v>5.1153088380464675</v>
      </c>
      <c r="F428" s="99">
        <f>RES_hhdet_in_fecs!F110</f>
        <v>0.99431791905694578</v>
      </c>
      <c r="G428" s="99">
        <f>RES_hhdet_in_fecs!G110</f>
        <v>0.95237638799074464</v>
      </c>
      <c r="H428" s="99">
        <f>RES_hhdet_in_fecs!H110</f>
        <v>1.2984886577868588</v>
      </c>
      <c r="I428" s="99">
        <f>RES_hhdet_in_fecs!I110</f>
        <v>1.4036223240466437</v>
      </c>
      <c r="J428" s="99">
        <f>RES_hhdet_in_fecs!J110</f>
        <v>1.815014457616813</v>
      </c>
      <c r="K428" s="99">
        <f>RES_hhdet_in_fecs!K110</f>
        <v>1.3631777123235174</v>
      </c>
      <c r="L428" s="99">
        <f>RES_hhdet_in_fecs!L110</f>
        <v>0</v>
      </c>
      <c r="M428" s="99">
        <f>RES_hhdet_in_fecs!M110</f>
        <v>0.63608058452499761</v>
      </c>
      <c r="N428" s="99">
        <f>RES_hhdet_in_fecs!N110</f>
        <v>1.5071861502240103</v>
      </c>
      <c r="O428" s="99">
        <f>RES_hhdet_in_fecs!O110</f>
        <v>1.014209004047014</v>
      </c>
      <c r="P428" s="99">
        <f>RES_hhdet_in_fecs!P110</f>
        <v>0</v>
      </c>
      <c r="Q428" s="99">
        <f>RES_hhdet_in_fecs!Q110</f>
        <v>0</v>
      </c>
      <c r="R428" s="99">
        <f>RES_hhdet_in_fecs!R110</f>
        <v>0.82984082184523766</v>
      </c>
      <c r="S428" s="99">
        <f>RES_hhdet_in_fecs!S110</f>
        <v>1.0225920405057973</v>
      </c>
      <c r="T428" s="99">
        <f>RES_hhdet_in_fecs!T110</f>
        <v>1.4460860627778336</v>
      </c>
      <c r="U428" s="99">
        <f>RES_hhdet_in_fecs!U110</f>
        <v>1.0286007847336092</v>
      </c>
      <c r="V428" s="99">
        <f>RES_hhdet_in_fecs!V110</f>
        <v>0.58716854834439236</v>
      </c>
      <c r="W428" s="99">
        <f>RES_hhdet_in_fecs!W110</f>
        <v>0.16070189992254591</v>
      </c>
      <c r="X428" s="99">
        <f>RES_hhdet_in_fecs!X110</f>
        <v>0.37732910240552997</v>
      </c>
      <c r="Y428" s="99">
        <f>RES_hhdet_in_fecs!Y110</f>
        <v>0.1733409475553378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18.62872584175382</v>
      </c>
      <c r="D429" s="123">
        <v>18.538727418734506</v>
      </c>
      <c r="E429" s="123">
        <v>17.66042173396632</v>
      </c>
      <c r="F429" s="123">
        <v>18.791608175155119</v>
      </c>
      <c r="G429" s="123">
        <v>17.47554470178061</v>
      </c>
      <c r="H429" s="123">
        <v>17.302817550470877</v>
      </c>
      <c r="I429" s="123">
        <v>14.927183991643156</v>
      </c>
      <c r="J429" s="123">
        <v>14.068881982986493</v>
      </c>
      <c r="K429" s="123">
        <v>14.838823457703787</v>
      </c>
      <c r="L429" s="123">
        <v>0</v>
      </c>
      <c r="M429" s="123">
        <v>15.649504302989632</v>
      </c>
      <c r="N429" s="123">
        <v>15.431006928536396</v>
      </c>
      <c r="O429" s="123">
        <v>15.123869903053993</v>
      </c>
      <c r="P429" s="123">
        <v>0</v>
      </c>
      <c r="Q429" s="123">
        <v>0</v>
      </c>
      <c r="R429" s="123">
        <v>11.902386714367102</v>
      </c>
      <c r="S429" s="123">
        <v>11.831615766800187</v>
      </c>
      <c r="T429" s="123">
        <v>12.221729394119279</v>
      </c>
      <c r="U429" s="123">
        <v>11.759129369857179</v>
      </c>
      <c r="V429" s="123">
        <v>10.845191374438967</v>
      </c>
      <c r="W429" s="123">
        <v>9.2012688181183879</v>
      </c>
      <c r="X429" s="123">
        <v>6.9026279872497449</v>
      </c>
      <c r="Y429" s="123">
        <v>6.7327060207835672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16.604639291593397</v>
      </c>
      <c r="D430" s="99">
        <v>16.938642047877181</v>
      </c>
      <c r="E430" s="99">
        <v>15.156061805460789</v>
      </c>
      <c r="F430" s="99">
        <v>15.53420012016376</v>
      </c>
      <c r="G430" s="99">
        <v>14.208459229311504</v>
      </c>
      <c r="H430" s="99">
        <v>14.846575231674937</v>
      </c>
      <c r="I430" s="99">
        <v>14.531065507499676</v>
      </c>
      <c r="J430" s="99">
        <v>14.068881982986493</v>
      </c>
      <c r="K430" s="99">
        <v>15.050094322286306</v>
      </c>
      <c r="L430" s="99">
        <v>0</v>
      </c>
      <c r="M430" s="99">
        <v>13.443132735640029</v>
      </c>
      <c r="N430" s="99">
        <v>15.444422034298865</v>
      </c>
      <c r="O430" s="99">
        <v>15.486508060562482</v>
      </c>
      <c r="P430" s="99">
        <v>0</v>
      </c>
      <c r="Q430" s="99">
        <v>0</v>
      </c>
      <c r="R430" s="99">
        <v>11.796597611910194</v>
      </c>
      <c r="S430" s="99">
        <v>11.472244643648247</v>
      </c>
      <c r="T430" s="99">
        <v>12.246227549458668</v>
      </c>
      <c r="U430" s="99">
        <v>11.692176709337129</v>
      </c>
      <c r="V430" s="99">
        <v>10.610710589492959</v>
      </c>
      <c r="W430" s="99">
        <v>9.2541138569415562</v>
      </c>
      <c r="X430" s="99">
        <v>7.0023274502695765</v>
      </c>
      <c r="Y430" s="99">
        <v>6.7509695639751524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8.0915230028318703</v>
      </c>
      <c r="X431" s="99">
        <v>6.0285194116563234</v>
      </c>
      <c r="Y431" s="99">
        <v>5.9839007499285435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1.9393744175919443</v>
      </c>
      <c r="X432" s="102">
        <v>0.17082939354531884</v>
      </c>
      <c r="Y432" s="102">
        <v>1.321616106774173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6.1521485852399254</v>
      </c>
      <c r="X433" s="105">
        <v>5.8576900181110059</v>
      </c>
      <c r="Y433" s="105">
        <v>4.6622846431543703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19.053859459661382</v>
      </c>
      <c r="D434" s="102">
        <v>19.892937768610903</v>
      </c>
      <c r="E434" s="102">
        <v>18.554835994146867</v>
      </c>
      <c r="F434" s="102">
        <v>19.395257447261987</v>
      </c>
      <c r="G434" s="102">
        <v>18.391732404092799</v>
      </c>
      <c r="H434" s="102">
        <v>18.021317752123686</v>
      </c>
      <c r="I434" s="102">
        <v>16.838557588591513</v>
      </c>
      <c r="J434" s="102">
        <v>0</v>
      </c>
      <c r="K434" s="102">
        <v>15.802306246067026</v>
      </c>
      <c r="L434" s="102">
        <v>0</v>
      </c>
      <c r="M434" s="102">
        <v>17.602293387314525</v>
      </c>
      <c r="N434" s="102">
        <v>16.322819434532711</v>
      </c>
      <c r="O434" s="102">
        <v>15.294980770957961</v>
      </c>
      <c r="P434" s="102">
        <v>0</v>
      </c>
      <c r="Q434" s="102">
        <v>0</v>
      </c>
      <c r="R434" s="102">
        <v>13.700801456134553</v>
      </c>
      <c r="S434" s="102">
        <v>13.444752876983362</v>
      </c>
      <c r="T434" s="102">
        <v>13.06502661580417</v>
      </c>
      <c r="U434" s="102">
        <v>12.827884203042942</v>
      </c>
      <c r="V434" s="102">
        <v>12.562233755312514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13.545929887261124</v>
      </c>
      <c r="D435" s="105">
        <v>14.347465655170749</v>
      </c>
      <c r="E435" s="105">
        <v>0</v>
      </c>
      <c r="F435" s="105">
        <v>14.076249809564272</v>
      </c>
      <c r="G435" s="105">
        <v>13.17452935368442</v>
      </c>
      <c r="H435" s="105">
        <v>12.905420389886132</v>
      </c>
      <c r="I435" s="105">
        <v>12.022605322246916</v>
      </c>
      <c r="J435" s="105">
        <v>0</v>
      </c>
      <c r="K435" s="105">
        <v>11.340090294350365</v>
      </c>
      <c r="L435" s="105">
        <v>0</v>
      </c>
      <c r="M435" s="105">
        <v>12.885047307951069</v>
      </c>
      <c r="N435" s="105">
        <v>11.793327599298191</v>
      </c>
      <c r="O435" s="105">
        <v>11.165474803011428</v>
      </c>
      <c r="P435" s="105">
        <v>0</v>
      </c>
      <c r="Q435" s="105">
        <v>0</v>
      </c>
      <c r="R435" s="105">
        <v>0</v>
      </c>
      <c r="S435" s="105">
        <v>10.472458209223703</v>
      </c>
      <c r="T435" s="105">
        <v>10.241157086676782</v>
      </c>
      <c r="U435" s="105">
        <v>10.223571714382363</v>
      </c>
      <c r="V435" s="105">
        <v>10.164393304259582</v>
      </c>
      <c r="W435" s="105">
        <v>0</v>
      </c>
      <c r="X435" s="105">
        <v>5.6598612478416275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3.0394914006797311</v>
      </c>
      <c r="D436" s="99">
        <v>3.7128092682270024</v>
      </c>
      <c r="E436" s="99">
        <v>0</v>
      </c>
      <c r="F436" s="99">
        <v>3.7558068341289705</v>
      </c>
      <c r="G436" s="99">
        <v>2.9753562716827808</v>
      </c>
      <c r="H436" s="99">
        <v>2.8434701862985787</v>
      </c>
      <c r="I436" s="99">
        <v>2.4646004192982276</v>
      </c>
      <c r="J436" s="99">
        <v>0</v>
      </c>
      <c r="K436" s="99">
        <v>2.3207033646398316</v>
      </c>
      <c r="L436" s="99">
        <v>0</v>
      </c>
      <c r="M436" s="99">
        <v>3.0671535183198104</v>
      </c>
      <c r="N436" s="99">
        <v>2.0535909886772616</v>
      </c>
      <c r="O436" s="99">
        <v>1.8136215940906089</v>
      </c>
      <c r="P436" s="99">
        <v>0</v>
      </c>
      <c r="Q436" s="99">
        <v>0</v>
      </c>
      <c r="R436" s="99">
        <v>0</v>
      </c>
      <c r="S436" s="99">
        <v>1.8419572751141451</v>
      </c>
      <c r="T436" s="99">
        <v>1.6274961838664967</v>
      </c>
      <c r="U436" s="99">
        <v>1.9076261456405548</v>
      </c>
      <c r="V436" s="99">
        <v>2.0848657119514926</v>
      </c>
      <c r="W436" s="99">
        <v>0</v>
      </c>
      <c r="X436" s="99">
        <v>6.6566615380173222E-2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10.506438486581391</v>
      </c>
      <c r="D437" s="99">
        <v>10.63465638694375</v>
      </c>
      <c r="E437" s="99">
        <v>0</v>
      </c>
      <c r="F437" s="99">
        <v>10.3204429754353</v>
      </c>
      <c r="G437" s="99">
        <v>10.199173082001643</v>
      </c>
      <c r="H437" s="99">
        <v>10.061950203587555</v>
      </c>
      <c r="I437" s="99">
        <v>9.5580049029486869</v>
      </c>
      <c r="J437" s="99">
        <v>0</v>
      </c>
      <c r="K437" s="99">
        <v>9.0193869297105351</v>
      </c>
      <c r="L437" s="99">
        <v>0</v>
      </c>
      <c r="M437" s="99">
        <v>9.8178937896312579</v>
      </c>
      <c r="N437" s="99">
        <v>9.7397366106209304</v>
      </c>
      <c r="O437" s="99">
        <v>9.3518532089208186</v>
      </c>
      <c r="P437" s="99">
        <v>0</v>
      </c>
      <c r="Q437" s="99">
        <v>0</v>
      </c>
      <c r="R437" s="99">
        <v>0</v>
      </c>
      <c r="S437" s="99">
        <v>8.6305009341095591</v>
      </c>
      <c r="T437" s="99">
        <v>8.6136609028102846</v>
      </c>
      <c r="U437" s="99">
        <v>8.3159455687418067</v>
      </c>
      <c r="V437" s="99">
        <v>8.0795275923080894</v>
      </c>
      <c r="W437" s="99">
        <v>0</v>
      </c>
      <c r="X437" s="99">
        <v>5.5932946324614541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9.4077781768589244</v>
      </c>
      <c r="D438" s="123">
        <v>9.5464717538832655</v>
      </c>
      <c r="E438" s="123">
        <v>9.0136377546679665</v>
      </c>
      <c r="F438" s="123">
        <v>10.164621128615526</v>
      </c>
      <c r="G438" s="123">
        <v>8.4418462595738166</v>
      </c>
      <c r="H438" s="123">
        <v>8.7039551846430179</v>
      </c>
      <c r="I438" s="123">
        <v>7.8984371429812068</v>
      </c>
      <c r="J438" s="123">
        <v>7.7275356854809765</v>
      </c>
      <c r="K438" s="123">
        <v>7.0956899165415841</v>
      </c>
      <c r="L438" s="123">
        <v>0</v>
      </c>
      <c r="M438" s="123">
        <v>6.6084491201093538</v>
      </c>
      <c r="N438" s="123">
        <v>5.7448715090871865</v>
      </c>
      <c r="O438" s="123">
        <v>6.0363771996732156</v>
      </c>
      <c r="P438" s="123">
        <v>0</v>
      </c>
      <c r="Q438" s="123">
        <v>0</v>
      </c>
      <c r="R438" s="123">
        <v>5.5469507492205858</v>
      </c>
      <c r="S438" s="123">
        <v>5.9982168851617539</v>
      </c>
      <c r="T438" s="123">
        <v>5.9765649949816568</v>
      </c>
      <c r="U438" s="123">
        <v>5.8460121269533873</v>
      </c>
      <c r="V438" s="123">
        <v>6.0680560703835154</v>
      </c>
      <c r="W438" s="123">
        <v>5.5594295108082088</v>
      </c>
      <c r="X438" s="123">
        <v>4.7614411584137262</v>
      </c>
      <c r="Y438" s="123">
        <v>4.4597958525094326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10.693687972015484</v>
      </c>
      <c r="D439" s="99">
        <v>10.804751659564289</v>
      </c>
      <c r="E439" s="99">
        <v>10.442221184183163</v>
      </c>
      <c r="F439" s="99">
        <v>11.176254148271076</v>
      </c>
      <c r="G439" s="99">
        <v>10.378097688860592</v>
      </c>
      <c r="H439" s="99">
        <v>9.8978685460996285</v>
      </c>
      <c r="I439" s="99">
        <v>8.8905003233694782</v>
      </c>
      <c r="J439" s="99">
        <v>8.5798862671801928</v>
      </c>
      <c r="K439" s="99">
        <v>8.0341621423472578</v>
      </c>
      <c r="L439" s="99">
        <v>0</v>
      </c>
      <c r="M439" s="99">
        <v>7.8892393160038949</v>
      </c>
      <c r="N439" s="99">
        <v>6.7107469487640614</v>
      </c>
      <c r="O439" s="99">
        <v>6.6414193869729266</v>
      </c>
      <c r="P439" s="99">
        <v>0</v>
      </c>
      <c r="Q439" s="99">
        <v>0</v>
      </c>
      <c r="R439" s="99">
        <v>6.6562946813628452</v>
      </c>
      <c r="S439" s="99">
        <v>7.1785935924166555</v>
      </c>
      <c r="T439" s="99">
        <v>7.3563474741772756</v>
      </c>
      <c r="U439" s="99">
        <v>7.2766460691297352</v>
      </c>
      <c r="V439" s="99">
        <v>7.1743275804706439</v>
      </c>
      <c r="W439" s="99">
        <v>6.6105794610623141</v>
      </c>
      <c r="X439" s="99">
        <v>5.7647131860236609</v>
      </c>
      <c r="Y439" s="99">
        <v>5.394757348064406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8.8041878648466625</v>
      </c>
      <c r="D440" s="110">
        <v>8.8418350067018938</v>
      </c>
      <c r="E440" s="110">
        <v>7.9746679877478215</v>
      </c>
      <c r="F440" s="110">
        <v>9.5100350570736989</v>
      </c>
      <c r="G440" s="110">
        <v>7.6420902344336277</v>
      </c>
      <c r="H440" s="110">
        <v>8.2294511563718</v>
      </c>
      <c r="I440" s="110">
        <v>7.4958607799250965</v>
      </c>
      <c r="J440" s="110">
        <v>6.6194799292719946</v>
      </c>
      <c r="K440" s="110">
        <v>6.5743164577606539</v>
      </c>
      <c r="L440" s="110">
        <v>0</v>
      </c>
      <c r="M440" s="110">
        <v>5.9680540221620832</v>
      </c>
      <c r="N440" s="110">
        <v>5.1267112276939866</v>
      </c>
      <c r="O440" s="110">
        <v>5.7338561060233593</v>
      </c>
      <c r="P440" s="110">
        <v>0</v>
      </c>
      <c r="Q440" s="110">
        <v>0</v>
      </c>
      <c r="R440" s="110">
        <v>4.8410046105846023</v>
      </c>
      <c r="S440" s="110">
        <v>5.5689889916145177</v>
      </c>
      <c r="T440" s="110">
        <v>5.3852296467549623</v>
      </c>
      <c r="U440" s="110">
        <v>5.2607527869721551</v>
      </c>
      <c r="V440" s="110">
        <v>5.3832213260438646</v>
      </c>
      <c r="W440" s="110">
        <v>4.9587723963772925</v>
      </c>
      <c r="X440" s="110">
        <v>3.695464629078169</v>
      </c>
      <c r="Y440" s="110">
        <v>3.8844349321679101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73.349330723398367</v>
      </c>
      <c r="D442" s="118">
        <f t="shared" si="232"/>
        <v>77.675437783402231</v>
      </c>
      <c r="E442" s="118">
        <f t="shared" si="232"/>
        <v>88.42840256418738</v>
      </c>
      <c r="F442" s="118">
        <f t="shared" si="232"/>
        <v>80.253299213889107</v>
      </c>
      <c r="G442" s="118">
        <f t="shared" si="232"/>
        <v>80.935384603067718</v>
      </c>
      <c r="H442" s="118">
        <f t="shared" si="232"/>
        <v>81.437343953146694</v>
      </c>
      <c r="I442" s="118">
        <f t="shared" si="232"/>
        <v>81.080186508796757</v>
      </c>
      <c r="J442" s="118">
        <f t="shared" si="232"/>
        <v>85.154597697082565</v>
      </c>
      <c r="K442" s="118">
        <f t="shared" si="232"/>
        <v>90.096381724985591</v>
      </c>
      <c r="L442" s="118">
        <f t="shared" si="232"/>
        <v>0</v>
      </c>
      <c r="M442" s="118">
        <f t="shared" si="232"/>
        <v>69.22418192232459</v>
      </c>
      <c r="N442" s="118">
        <f t="shared" si="232"/>
        <v>85.867167683275142</v>
      </c>
      <c r="O442" s="118">
        <f t="shared" si="232"/>
        <v>86.467376758381377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66.864744238557023</v>
      </c>
      <c r="S442" s="118">
        <f t="shared" si="233"/>
        <v>65.180088984333736</v>
      </c>
      <c r="T442" s="118">
        <f t="shared" si="233"/>
        <v>70.196226435802132</v>
      </c>
      <c r="U442" s="118">
        <f t="shared" si="233"/>
        <v>64.372870535351026</v>
      </c>
      <c r="V442" s="118">
        <f t="shared" si="233"/>
        <v>56.06031225874267</v>
      </c>
      <c r="W442" s="118">
        <f t="shared" ref="W442:Y442" si="234">W443+W446+W448+W457</f>
        <v>48.133008970368245</v>
      </c>
      <c r="X442" s="118">
        <f t="shared" si="234"/>
        <v>41.931516689791962</v>
      </c>
      <c r="Y442" s="118">
        <f t="shared" si="234"/>
        <v>34.039258356519383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51.993527641973408</v>
      </c>
      <c r="D443" s="123">
        <f t="shared" si="235"/>
        <v>53.516509140170172</v>
      </c>
      <c r="E443" s="123">
        <f t="shared" si="235"/>
        <v>57.248109892652536</v>
      </c>
      <c r="F443" s="123">
        <f t="shared" si="235"/>
        <v>57.725731585884319</v>
      </c>
      <c r="G443" s="123">
        <f t="shared" si="235"/>
        <v>60.23220120568417</v>
      </c>
      <c r="H443" s="123">
        <f t="shared" si="235"/>
        <v>59.547640507417952</v>
      </c>
      <c r="I443" s="123">
        <f t="shared" si="235"/>
        <v>59.848667205396566</v>
      </c>
      <c r="J443" s="123">
        <f t="shared" si="235"/>
        <v>63.262880063743907</v>
      </c>
      <c r="K443" s="123">
        <f t="shared" si="235"/>
        <v>68.946516730147806</v>
      </c>
      <c r="L443" s="123">
        <f t="shared" si="235"/>
        <v>0</v>
      </c>
      <c r="M443" s="123">
        <f t="shared" si="235"/>
        <v>50.818437682869416</v>
      </c>
      <c r="N443" s="123">
        <f t="shared" si="235"/>
        <v>64.632078704229514</v>
      </c>
      <c r="O443" s="123">
        <f t="shared" si="235"/>
        <v>66.286847535494118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49.710460774378362</v>
      </c>
      <c r="S443" s="123">
        <f t="shared" si="236"/>
        <v>46.736547768475987</v>
      </c>
      <c r="T443" s="123">
        <f t="shared" si="236"/>
        <v>49.664060799110686</v>
      </c>
      <c r="U443" s="123">
        <f t="shared" si="236"/>
        <v>45.899900670069314</v>
      </c>
      <c r="V443" s="123">
        <f t="shared" si="236"/>
        <v>39.927441395408543</v>
      </c>
      <c r="W443" s="123">
        <f t="shared" ref="W443:Y443" si="237">SUM(W444:W445)</f>
        <v>35.354442932760549</v>
      </c>
      <c r="X443" s="123">
        <f t="shared" si="237"/>
        <v>30.988392260597092</v>
      </c>
      <c r="Y443" s="123">
        <f t="shared" si="237"/>
        <v>24.123725901052715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51.733735975488017</v>
      </c>
      <c r="D444" s="99">
        <v>53.252367259955413</v>
      </c>
      <c r="E444" s="99">
        <v>56.993248880615418</v>
      </c>
      <c r="F444" s="99">
        <v>57.453595419196972</v>
      </c>
      <c r="G444" s="99">
        <v>59.952211205420724</v>
      </c>
      <c r="H444" s="99">
        <v>59.279287092093654</v>
      </c>
      <c r="I444" s="99">
        <v>59.588069566767885</v>
      </c>
      <c r="J444" s="99">
        <v>62.999911719286864</v>
      </c>
      <c r="K444" s="99">
        <v>68.664700955878061</v>
      </c>
      <c r="L444" s="99">
        <v>0</v>
      </c>
      <c r="M444" s="99">
        <v>50.603989908179827</v>
      </c>
      <c r="N444" s="99">
        <v>64.37824441651604</v>
      </c>
      <c r="O444" s="99">
        <v>66.010330914767991</v>
      </c>
      <c r="P444" s="99">
        <v>0</v>
      </c>
      <c r="Q444" s="99">
        <v>0</v>
      </c>
      <c r="R444" s="99">
        <v>49.519597166940244</v>
      </c>
      <c r="S444" s="99">
        <v>46.558511967737182</v>
      </c>
      <c r="T444" s="99">
        <v>49.476807825458835</v>
      </c>
      <c r="U444" s="99">
        <v>45.725772367442111</v>
      </c>
      <c r="V444" s="99">
        <v>39.776727178568237</v>
      </c>
      <c r="W444" s="99">
        <v>35.184226682184239</v>
      </c>
      <c r="X444" s="99">
        <v>30.833759607452247</v>
      </c>
      <c r="Y444" s="99">
        <v>24.009160768594061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0.25979166648539409</v>
      </c>
      <c r="D445" s="99">
        <v>0.26414188021476176</v>
      </c>
      <c r="E445" s="99">
        <v>0.25486101203711847</v>
      </c>
      <c r="F445" s="99">
        <v>0.27213616668734403</v>
      </c>
      <c r="G445" s="99">
        <v>0.27999000026344567</v>
      </c>
      <c r="H445" s="99">
        <v>0.26835341532429852</v>
      </c>
      <c r="I445" s="99">
        <v>0.26059763862867996</v>
      </c>
      <c r="J445" s="99">
        <v>0.2629683444570427</v>
      </c>
      <c r="K445" s="99">
        <v>0.2818157742697508</v>
      </c>
      <c r="L445" s="99">
        <v>0</v>
      </c>
      <c r="M445" s="99">
        <v>0.21444777468958925</v>
      </c>
      <c r="N445" s="99">
        <v>0.25383428771346672</v>
      </c>
      <c r="O445" s="99">
        <v>0.27651662072613109</v>
      </c>
      <c r="P445" s="99">
        <v>0</v>
      </c>
      <c r="Q445" s="99">
        <v>0</v>
      </c>
      <c r="R445" s="99">
        <v>0.19086360743812089</v>
      </c>
      <c r="S445" s="99">
        <v>0.17803580073880235</v>
      </c>
      <c r="T445" s="99">
        <v>0.18725297365185259</v>
      </c>
      <c r="U445" s="99">
        <v>0.17412830262720366</v>
      </c>
      <c r="V445" s="99">
        <v>0.15071421684030825</v>
      </c>
      <c r="W445" s="99">
        <v>0.17021625057630924</v>
      </c>
      <c r="X445" s="99">
        <v>0.15463265314484423</v>
      </c>
      <c r="Y445" s="99">
        <v>0.11456513245865321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2.0701271709082891</v>
      </c>
      <c r="D446" s="123">
        <f t="shared" si="238"/>
        <v>4.3139591625188451</v>
      </c>
      <c r="E446" s="123">
        <f t="shared" si="238"/>
        <v>12.778887489773298</v>
      </c>
      <c r="F446" s="123">
        <f t="shared" si="238"/>
        <v>2.5828024448409126</v>
      </c>
      <c r="G446" s="123">
        <f t="shared" si="238"/>
        <v>2.5698223528270341</v>
      </c>
      <c r="H446" s="123">
        <f t="shared" si="238"/>
        <v>3.6362462014180053</v>
      </c>
      <c r="I446" s="123">
        <f t="shared" si="238"/>
        <v>4.0758494089960129</v>
      </c>
      <c r="J446" s="123">
        <f t="shared" si="238"/>
        <v>5.4617168908055653</v>
      </c>
      <c r="K446" s="123">
        <f t="shared" si="238"/>
        <v>4.2489330670618193</v>
      </c>
      <c r="L446" s="123">
        <f t="shared" si="238"/>
        <v>0</v>
      </c>
      <c r="M446" s="123">
        <f t="shared" si="238"/>
        <v>2.133001077177445</v>
      </c>
      <c r="N446" s="123">
        <f t="shared" si="238"/>
        <v>5.2747404020378319</v>
      </c>
      <c r="O446" s="123">
        <f t="shared" si="238"/>
        <v>3.7180623096238761</v>
      </c>
      <c r="P446" s="123">
        <f t="shared" si="238"/>
        <v>0</v>
      </c>
      <c r="Q446" s="123">
        <f t="shared" si="238"/>
        <v>0</v>
      </c>
      <c r="R446" s="123">
        <f t="shared" si="238"/>
        <v>3.3148731392089572</v>
      </c>
      <c r="S446" s="123">
        <f t="shared" si="238"/>
        <v>4.0880459648749401</v>
      </c>
      <c r="T446" s="123">
        <f t="shared" si="238"/>
        <v>5.7861055164454003</v>
      </c>
      <c r="U446" s="123">
        <f t="shared" si="238"/>
        <v>4.1196432934772176</v>
      </c>
      <c r="V446" s="123">
        <f t="shared" si="238"/>
        <v>2.3581696940411381</v>
      </c>
      <c r="W446" s="123">
        <f t="shared" si="238"/>
        <v>0.65124915645874171</v>
      </c>
      <c r="X446" s="123">
        <f t="shared" si="238"/>
        <v>1.5457565165823552</v>
      </c>
      <c r="Y446" s="123">
        <f t="shared" si="238"/>
        <v>0.71870966908423406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2.0701271709082891</v>
      </c>
      <c r="D447" s="99">
        <f>RES_hhdet_in_tess!D110</f>
        <v>4.3139591625188451</v>
      </c>
      <c r="E447" s="99">
        <f>RES_hhdet_in_tess!E110</f>
        <v>12.778887489773298</v>
      </c>
      <c r="F447" s="99">
        <f>RES_hhdet_in_tess!F110</f>
        <v>2.5828024448409126</v>
      </c>
      <c r="G447" s="99">
        <f>RES_hhdet_in_tess!G110</f>
        <v>2.5698223528270341</v>
      </c>
      <c r="H447" s="99">
        <f>RES_hhdet_in_tess!H110</f>
        <v>3.6362462014180053</v>
      </c>
      <c r="I447" s="99">
        <f>RES_hhdet_in_tess!I110</f>
        <v>4.0758494089960129</v>
      </c>
      <c r="J447" s="99">
        <f>RES_hhdet_in_tess!J110</f>
        <v>5.4617168908055653</v>
      </c>
      <c r="K447" s="99">
        <f>RES_hhdet_in_tess!K110</f>
        <v>4.2489330670618193</v>
      </c>
      <c r="L447" s="99">
        <f>RES_hhdet_in_tess!L110</f>
        <v>0</v>
      </c>
      <c r="M447" s="99">
        <f>RES_hhdet_in_tess!M110</f>
        <v>2.133001077177445</v>
      </c>
      <c r="N447" s="99">
        <f>RES_hhdet_in_tess!N110</f>
        <v>5.2747404020378319</v>
      </c>
      <c r="O447" s="99">
        <f>RES_hhdet_in_tess!O110</f>
        <v>3.7180623096238761</v>
      </c>
      <c r="P447" s="99">
        <f>RES_hhdet_in_tess!P110</f>
        <v>0</v>
      </c>
      <c r="Q447" s="99">
        <f>RES_hhdet_in_tess!Q110</f>
        <v>0</v>
      </c>
      <c r="R447" s="99">
        <f>RES_hhdet_in_tess!R110</f>
        <v>3.3148731392089572</v>
      </c>
      <c r="S447" s="99">
        <f>RES_hhdet_in_tess!S110</f>
        <v>4.0880459648749401</v>
      </c>
      <c r="T447" s="99">
        <f>RES_hhdet_in_tess!T110</f>
        <v>5.7861055164454003</v>
      </c>
      <c r="U447" s="99">
        <f>RES_hhdet_in_tess!U110</f>
        <v>4.1196432934772176</v>
      </c>
      <c r="V447" s="99">
        <f>RES_hhdet_in_tess!V110</f>
        <v>2.3581696940411381</v>
      </c>
      <c r="W447" s="99">
        <f>RES_hhdet_in_tess!W110</f>
        <v>0.65124915645874171</v>
      </c>
      <c r="X447" s="99">
        <f>RES_hhdet_in_tess!X110</f>
        <v>1.5457565165823552</v>
      </c>
      <c r="Y447" s="99">
        <f>RES_hhdet_in_tess!Y110</f>
        <v>0.71870966908423406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12.515102374994077</v>
      </c>
      <c r="D448" s="123">
        <v>13.030169317669285</v>
      </c>
      <c r="E448" s="123">
        <v>12.073407737949355</v>
      </c>
      <c r="F448" s="123">
        <v>12.713302705604269</v>
      </c>
      <c r="G448" s="123">
        <v>12.024689754596663</v>
      </c>
      <c r="H448" s="123">
        <v>11.897726227983224</v>
      </c>
      <c r="I448" s="123">
        <v>11.382183648217763</v>
      </c>
      <c r="J448" s="123">
        <v>11.149685184937269</v>
      </c>
      <c r="K448" s="123">
        <v>11.790144671458078</v>
      </c>
      <c r="L448" s="123">
        <v>0</v>
      </c>
      <c r="M448" s="123">
        <v>11.487974492356042</v>
      </c>
      <c r="N448" s="123">
        <v>11.845107035087974</v>
      </c>
      <c r="O448" s="123">
        <v>12.027845868743457</v>
      </c>
      <c r="P448" s="123">
        <v>0</v>
      </c>
      <c r="Q448" s="123">
        <v>0</v>
      </c>
      <c r="R448" s="123">
        <v>9.7802987921018811</v>
      </c>
      <c r="S448" s="123">
        <v>9.7278027008328056</v>
      </c>
      <c r="T448" s="123">
        <v>10.138291482412354</v>
      </c>
      <c r="U448" s="123">
        <v>9.7782014732450513</v>
      </c>
      <c r="V448" s="123">
        <v>9.1161568883960555</v>
      </c>
      <c r="W448" s="123">
        <v>7.8014864694602064</v>
      </c>
      <c r="X448" s="123">
        <v>5.9179328667816327</v>
      </c>
      <c r="Y448" s="123">
        <v>5.7265808788160859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12.63852333962919</v>
      </c>
      <c r="D449" s="99">
        <v>12.96861176197724</v>
      </c>
      <c r="E449" s="99">
        <v>11.671718328511249</v>
      </c>
      <c r="F449" s="99">
        <v>12.0325095862729</v>
      </c>
      <c r="G449" s="99">
        <v>11.069271023264394</v>
      </c>
      <c r="H449" s="99">
        <v>11.632926465473945</v>
      </c>
      <c r="I449" s="99">
        <v>11.45083097942719</v>
      </c>
      <c r="J449" s="99">
        <v>11.149685184937269</v>
      </c>
      <c r="K449" s="99">
        <v>11.994792600818808</v>
      </c>
      <c r="L449" s="99">
        <v>0</v>
      </c>
      <c r="M449" s="99">
        <v>10.83531916302665</v>
      </c>
      <c r="N449" s="99">
        <v>12.519414805454609</v>
      </c>
      <c r="O449" s="99">
        <v>12.625442513955708</v>
      </c>
      <c r="P449" s="99">
        <v>0</v>
      </c>
      <c r="Q449" s="99">
        <v>0</v>
      </c>
      <c r="R449" s="99">
        <v>9.7656529282599092</v>
      </c>
      <c r="S449" s="99">
        <v>9.5364783706549296</v>
      </c>
      <c r="T449" s="99">
        <v>10.218982497878125</v>
      </c>
      <c r="U449" s="99">
        <v>9.7919601135735519</v>
      </c>
      <c r="V449" s="99">
        <v>8.9170869298756656</v>
      </c>
      <c r="W449" s="99">
        <v>7.8021648888809665</v>
      </c>
      <c r="X449" s="99">
        <v>5.92138906978201</v>
      </c>
      <c r="Y449" s="99">
        <v>5.7252026178890958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7.7872396616242696</v>
      </c>
      <c r="X450" s="99">
        <v>6.0021487442875134</v>
      </c>
      <c r="Y450" s="99">
        <v>5.7830895768226718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1.6350910763843438</v>
      </c>
      <c r="X451" s="102">
        <v>0.14445872617650832</v>
      </c>
      <c r="Y451" s="102">
        <v>1.120804933668301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6.1521485852399254</v>
      </c>
      <c r="X452" s="105">
        <v>5.8576900181110059</v>
      </c>
      <c r="Y452" s="105">
        <v>4.6622846431543703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12.499651493512445</v>
      </c>
      <c r="D453" s="102">
        <v>13.072919761008672</v>
      </c>
      <c r="E453" s="102">
        <v>12.216868241320109</v>
      </c>
      <c r="F453" s="102">
        <v>12.794868072613491</v>
      </c>
      <c r="G453" s="102">
        <v>12.158083065747528</v>
      </c>
      <c r="H453" s="102">
        <v>11.939583305612189</v>
      </c>
      <c r="I453" s="102">
        <v>11.182522749177677</v>
      </c>
      <c r="J453" s="102">
        <v>0</v>
      </c>
      <c r="K453" s="102">
        <v>10.555030992809257</v>
      </c>
      <c r="L453" s="102">
        <v>0</v>
      </c>
      <c r="M453" s="102">
        <v>11.878322657535547</v>
      </c>
      <c r="N453" s="102">
        <v>11.136157777658923</v>
      </c>
      <c r="O453" s="102">
        <v>10.608161992531501</v>
      </c>
      <c r="P453" s="102">
        <v>0</v>
      </c>
      <c r="Q453" s="102">
        <v>0</v>
      </c>
      <c r="R453" s="102">
        <v>10.02927847741541</v>
      </c>
      <c r="S453" s="102">
        <v>9.966764213843458</v>
      </c>
      <c r="T453" s="102">
        <v>9.8057169227779593</v>
      </c>
      <c r="U453" s="102">
        <v>9.7462602239842298</v>
      </c>
      <c r="V453" s="102">
        <v>9.6584535537755105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12.500395842384197</v>
      </c>
      <c r="D454" s="105">
        <v>13.074580455275575</v>
      </c>
      <c r="E454" s="105">
        <v>0</v>
      </c>
      <c r="F454" s="105">
        <v>12.798113255377071</v>
      </c>
      <c r="G454" s="105">
        <v>12.166069288759303</v>
      </c>
      <c r="H454" s="105">
        <v>11.945821829031578</v>
      </c>
      <c r="I454" s="105">
        <v>11.194751406408583</v>
      </c>
      <c r="J454" s="105">
        <v>0</v>
      </c>
      <c r="K454" s="105">
        <v>10.569483197778156</v>
      </c>
      <c r="L454" s="105">
        <v>0</v>
      </c>
      <c r="M454" s="105">
        <v>11.887660400671503</v>
      </c>
      <c r="N454" s="105">
        <v>11.140788270379323</v>
      </c>
      <c r="O454" s="105">
        <v>10.609729367862952</v>
      </c>
      <c r="P454" s="105">
        <v>0</v>
      </c>
      <c r="Q454" s="105">
        <v>0</v>
      </c>
      <c r="R454" s="105">
        <v>0</v>
      </c>
      <c r="S454" s="105">
        <v>9.9959670026205476</v>
      </c>
      <c r="T454" s="105">
        <v>9.8351484160918616</v>
      </c>
      <c r="U454" s="105">
        <v>9.7653054578089815</v>
      </c>
      <c r="V454" s="105">
        <v>9.6824732974241812</v>
      </c>
      <c r="W454" s="105">
        <v>0</v>
      </c>
      <c r="X454" s="105">
        <v>5.6458150217585592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1.9939573558028032</v>
      </c>
      <c r="D455" s="99">
        <v>2.4399240683318246</v>
      </c>
      <c r="E455" s="99">
        <v>0</v>
      </c>
      <c r="F455" s="99">
        <v>2.4776702799417705</v>
      </c>
      <c r="G455" s="99">
        <v>1.9668962067576632</v>
      </c>
      <c r="H455" s="99">
        <v>1.883871625444024</v>
      </c>
      <c r="I455" s="99">
        <v>1.6367465034598967</v>
      </c>
      <c r="J455" s="99">
        <v>0</v>
      </c>
      <c r="K455" s="99">
        <v>1.5500962680676207</v>
      </c>
      <c r="L455" s="99">
        <v>0</v>
      </c>
      <c r="M455" s="99">
        <v>2.0697666110402437</v>
      </c>
      <c r="N455" s="99">
        <v>1.4010516597583902</v>
      </c>
      <c r="O455" s="99">
        <v>1.257876158942133</v>
      </c>
      <c r="P455" s="99">
        <v>0</v>
      </c>
      <c r="Q455" s="99">
        <v>0</v>
      </c>
      <c r="R455" s="99">
        <v>0</v>
      </c>
      <c r="S455" s="99">
        <v>1.3654660685109881</v>
      </c>
      <c r="T455" s="99">
        <v>1.2214875132815772</v>
      </c>
      <c r="U455" s="99">
        <v>1.4493598890671755</v>
      </c>
      <c r="V455" s="99">
        <v>1.6029457051160934</v>
      </c>
      <c r="W455" s="99">
        <v>0</v>
      </c>
      <c r="X455" s="99">
        <v>5.2520389297105154E-2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10.506438486581391</v>
      </c>
      <c r="D456" s="99">
        <v>10.63465638694375</v>
      </c>
      <c r="E456" s="99">
        <v>0</v>
      </c>
      <c r="F456" s="99">
        <v>10.3204429754353</v>
      </c>
      <c r="G456" s="99">
        <v>10.199173082001643</v>
      </c>
      <c r="H456" s="99">
        <v>10.061950203587555</v>
      </c>
      <c r="I456" s="99">
        <v>9.5580049029486869</v>
      </c>
      <c r="J456" s="99">
        <v>0</v>
      </c>
      <c r="K456" s="99">
        <v>9.0193869297105351</v>
      </c>
      <c r="L456" s="99">
        <v>0</v>
      </c>
      <c r="M456" s="99">
        <v>9.8178937896312579</v>
      </c>
      <c r="N456" s="99">
        <v>9.7397366106209304</v>
      </c>
      <c r="O456" s="99">
        <v>9.3518532089208186</v>
      </c>
      <c r="P456" s="99">
        <v>0</v>
      </c>
      <c r="Q456" s="99">
        <v>0</v>
      </c>
      <c r="R456" s="99">
        <v>0</v>
      </c>
      <c r="S456" s="99">
        <v>8.6305009341095591</v>
      </c>
      <c r="T456" s="99">
        <v>8.6136609028102846</v>
      </c>
      <c r="U456" s="99">
        <v>8.3159455687418067</v>
      </c>
      <c r="V456" s="99">
        <v>8.0795275923080894</v>
      </c>
      <c r="W456" s="99">
        <v>0</v>
      </c>
      <c r="X456" s="99">
        <v>5.5932946324614541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6.7705735355226002</v>
      </c>
      <c r="D457" s="123">
        <v>6.8148001630439339</v>
      </c>
      <c r="E457" s="123">
        <v>6.3279974438121904</v>
      </c>
      <c r="F457" s="123">
        <v>7.2314624775596066</v>
      </c>
      <c r="G457" s="123">
        <v>6.1086712899598563</v>
      </c>
      <c r="H457" s="123">
        <v>6.3557310163275123</v>
      </c>
      <c r="I457" s="123">
        <v>5.7734862461864056</v>
      </c>
      <c r="J457" s="123">
        <v>5.2803155575958307</v>
      </c>
      <c r="K457" s="123">
        <v>5.1107872563178889</v>
      </c>
      <c r="L457" s="123">
        <v>0</v>
      </c>
      <c r="M457" s="123">
        <v>4.7847686699216956</v>
      </c>
      <c r="N457" s="123">
        <v>4.1152415419198176</v>
      </c>
      <c r="O457" s="123">
        <v>4.4346210445199326</v>
      </c>
      <c r="P457" s="123">
        <v>0</v>
      </c>
      <c r="Q457" s="123">
        <v>0</v>
      </c>
      <c r="R457" s="123">
        <v>4.0591115328678198</v>
      </c>
      <c r="S457" s="123">
        <v>4.6276925501500115</v>
      </c>
      <c r="T457" s="123">
        <v>4.6077686378336837</v>
      </c>
      <c r="U457" s="123">
        <v>4.5751250985594432</v>
      </c>
      <c r="V457" s="123">
        <v>4.6585442808969324</v>
      </c>
      <c r="W457" s="123">
        <v>4.325830411688746</v>
      </c>
      <c r="X457" s="123">
        <v>3.4794350458308858</v>
      </c>
      <c r="Y457" s="123">
        <v>3.4702419075663475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6.6590158867247968</v>
      </c>
      <c r="D458" s="99">
        <v>6.7291907812849274</v>
      </c>
      <c r="E458" s="99">
        <v>6.5043880727138088</v>
      </c>
      <c r="F458" s="99">
        <v>6.9626621352342406</v>
      </c>
      <c r="G458" s="99">
        <v>6.4663960124269524</v>
      </c>
      <c r="H458" s="99">
        <v>6.1681043370607131</v>
      </c>
      <c r="I458" s="99">
        <v>5.5411730618847104</v>
      </c>
      <c r="J458" s="99">
        <v>5.348383327382451</v>
      </c>
      <c r="K458" s="99">
        <v>5.0089543706419732</v>
      </c>
      <c r="L458" s="99">
        <v>0</v>
      </c>
      <c r="M458" s="99">
        <v>4.9199063885634127</v>
      </c>
      <c r="N458" s="99">
        <v>4.1852399979960513</v>
      </c>
      <c r="O458" s="99">
        <v>4.1421614447642376</v>
      </c>
      <c r="P458" s="99">
        <v>0</v>
      </c>
      <c r="Q458" s="99">
        <v>0</v>
      </c>
      <c r="R458" s="99">
        <v>4.1584226001775519</v>
      </c>
      <c r="S458" s="99">
        <v>4.4919278116477974</v>
      </c>
      <c r="T458" s="99">
        <v>4.6112582579258969</v>
      </c>
      <c r="U458" s="99">
        <v>4.5686068702628022</v>
      </c>
      <c r="V458" s="99">
        <v>4.5094797102410391</v>
      </c>
      <c r="W458" s="99">
        <v>4.1573956752922108</v>
      </c>
      <c r="X458" s="99">
        <v>3.6276327401936368</v>
      </c>
      <c r="Y458" s="99">
        <v>3.3950321599317275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6.8229373298562628</v>
      </c>
      <c r="D459" s="110">
        <v>6.8627414168289791</v>
      </c>
      <c r="E459" s="110">
        <v>6.1997133500655579</v>
      </c>
      <c r="F459" s="110">
        <v>7.4053921108289593</v>
      </c>
      <c r="G459" s="110">
        <v>5.9609154263321429</v>
      </c>
      <c r="H459" s="110">
        <v>6.4303005939848301</v>
      </c>
      <c r="I459" s="110">
        <v>5.8677582630044851</v>
      </c>
      <c r="J459" s="110">
        <v>5.1918274568732263</v>
      </c>
      <c r="K459" s="110">
        <v>5.1673610816933957</v>
      </c>
      <c r="L459" s="110">
        <v>0</v>
      </c>
      <c r="M459" s="110">
        <v>4.7171998106008362</v>
      </c>
      <c r="N459" s="110">
        <v>4.0704425300310287</v>
      </c>
      <c r="O459" s="110">
        <v>4.58085084439778</v>
      </c>
      <c r="P459" s="110">
        <v>0</v>
      </c>
      <c r="Q459" s="110">
        <v>0</v>
      </c>
      <c r="R459" s="110">
        <v>3.9959135809434438</v>
      </c>
      <c r="S459" s="110">
        <v>4.6770615459689999</v>
      </c>
      <c r="T459" s="110">
        <v>4.6062730863655919</v>
      </c>
      <c r="U459" s="110">
        <v>4.5777916464989774</v>
      </c>
      <c r="V459" s="110">
        <v>4.7508223484458192</v>
      </c>
      <c r="W459" s="110">
        <v>4.4220788324867657</v>
      </c>
      <c r="X459" s="110">
        <v>3.3219749955704629</v>
      </c>
      <c r="Y459" s="110">
        <v>3.5165248291876519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0.7759874676893036</v>
      </c>
      <c r="D461" s="118">
        <f t="shared" si="239"/>
        <v>0.88106931840545477</v>
      </c>
      <c r="E461" s="118">
        <f t="shared" si="239"/>
        <v>0.99875998492591478</v>
      </c>
      <c r="F461" s="118">
        <f t="shared" si="239"/>
        <v>0.99738488626906563</v>
      </c>
      <c r="G461" s="118">
        <f t="shared" si="239"/>
        <v>0.68911207306199818</v>
      </c>
      <c r="H461" s="118">
        <f t="shared" si="239"/>
        <v>0.63945315951276827</v>
      </c>
      <c r="I461" s="118">
        <f t="shared" si="239"/>
        <v>0.58296752058541346</v>
      </c>
      <c r="J461" s="118">
        <f t="shared" si="239"/>
        <v>1.1016126320819342</v>
      </c>
      <c r="K461" s="118">
        <f t="shared" si="239"/>
        <v>0.651800097234144</v>
      </c>
      <c r="L461" s="118">
        <f t="shared" si="239"/>
        <v>0</v>
      </c>
      <c r="M461" s="118">
        <f t="shared" si="239"/>
        <v>0.59737320100781499</v>
      </c>
      <c r="N461" s="118">
        <f t="shared" si="239"/>
        <v>0.59489298609999786</v>
      </c>
      <c r="O461" s="118">
        <f t="shared" si="239"/>
        <v>0.50288827598159003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0.58801707215159382</v>
      </c>
      <c r="S461" s="118">
        <f t="shared" si="240"/>
        <v>0.43485048545423138</v>
      </c>
      <c r="T461" s="118">
        <f t="shared" si="240"/>
        <v>0.50132036767023302</v>
      </c>
      <c r="U461" s="118">
        <f t="shared" si="240"/>
        <v>0.47989246095392252</v>
      </c>
      <c r="V461" s="118">
        <f t="shared" si="240"/>
        <v>0.62312833209812513</v>
      </c>
      <c r="W461" s="118">
        <f t="shared" ref="W461:Y461" si="241">W462+W465+W467+W476</f>
        <v>0.54605790195451476</v>
      </c>
      <c r="X461" s="118">
        <f t="shared" si="241"/>
        <v>0.67459721832519082</v>
      </c>
      <c r="Y461" s="118">
        <f t="shared" si="241"/>
        <v>0.46684688730907081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0.7759874676893036</v>
      </c>
      <c r="D476" s="123">
        <v>0.88106931840545477</v>
      </c>
      <c r="E476" s="123">
        <v>0.99875998492591478</v>
      </c>
      <c r="F476" s="123">
        <v>0.99738488626906563</v>
      </c>
      <c r="G476" s="123">
        <v>0.68911207306199818</v>
      </c>
      <c r="H476" s="123">
        <v>0.63945315951276827</v>
      </c>
      <c r="I476" s="123">
        <v>0.58296752058541346</v>
      </c>
      <c r="J476" s="123">
        <v>1.1016126320819342</v>
      </c>
      <c r="K476" s="123">
        <v>0.651800097234144</v>
      </c>
      <c r="L476" s="123">
        <v>0</v>
      </c>
      <c r="M476" s="123">
        <v>0.59737320100781499</v>
      </c>
      <c r="N476" s="123">
        <v>0.59489298609999786</v>
      </c>
      <c r="O476" s="123">
        <v>0.50288827598159003</v>
      </c>
      <c r="P476" s="123">
        <v>0</v>
      </c>
      <c r="Q476" s="123">
        <v>0</v>
      </c>
      <c r="R476" s="123">
        <v>0.58801707215159382</v>
      </c>
      <c r="S476" s="123">
        <v>0.43485048545423138</v>
      </c>
      <c r="T476" s="123">
        <v>0.50132036767023302</v>
      </c>
      <c r="U476" s="123">
        <v>0.47989246095392252</v>
      </c>
      <c r="V476" s="123">
        <v>0.62312833209812513</v>
      </c>
      <c r="W476" s="123">
        <v>0.54605790195451476</v>
      </c>
      <c r="X476" s="123">
        <v>0.67459721832519082</v>
      </c>
      <c r="Y476" s="123">
        <v>0.46684688730907081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2.4291781597230373</v>
      </c>
      <c r="D477" s="99">
        <v>2.4544073869866239</v>
      </c>
      <c r="E477" s="99">
        <v>2.3720549641990476</v>
      </c>
      <c r="F477" s="99">
        <v>2.538797892321258</v>
      </c>
      <c r="G477" s="99">
        <v>2.357488671001573</v>
      </c>
      <c r="H477" s="99">
        <v>2.2483998189319916</v>
      </c>
      <c r="I477" s="99">
        <v>2.0195660534566109</v>
      </c>
      <c r="J477" s="99">
        <v>1.9490069644526526</v>
      </c>
      <c r="K477" s="99">
        <v>1.8250402722556034</v>
      </c>
      <c r="L477" s="99">
        <v>0</v>
      </c>
      <c r="M477" s="99">
        <v>1.7921196030234452</v>
      </c>
      <c r="N477" s="99">
        <v>1.5244132768812444</v>
      </c>
      <c r="O477" s="99">
        <v>1.5086648279447703</v>
      </c>
      <c r="P477" s="99">
        <v>0</v>
      </c>
      <c r="Q477" s="99">
        <v>0</v>
      </c>
      <c r="R477" s="99">
        <v>1.5120438998183843</v>
      </c>
      <c r="S477" s="99">
        <v>1.6306893204533677</v>
      </c>
      <c r="T477" s="99">
        <v>1.6710678922341102</v>
      </c>
      <c r="U477" s="99">
        <v>1.6529629210635111</v>
      </c>
      <c r="V477" s="99">
        <v>1.6297202531797117</v>
      </c>
      <c r="W477" s="99">
        <v>1.5016592303749157</v>
      </c>
      <c r="X477" s="99">
        <v>1.309512247337135</v>
      </c>
      <c r="Y477" s="99">
        <v>1.2254730791863109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144124</v>
      </c>
      <c r="G5" s="120">
        <v>146939</v>
      </c>
      <c r="H5" s="120">
        <v>156041</v>
      </c>
      <c r="I5" s="120">
        <v>142661</v>
      </c>
      <c r="J5" s="120">
        <v>150574</v>
      </c>
      <c r="K5" s="120">
        <v>204566</v>
      </c>
      <c r="L5" s="120">
        <v>304101</v>
      </c>
      <c r="M5" s="120">
        <v>602273</v>
      </c>
      <c r="N5" s="120">
        <v>819776</v>
      </c>
      <c r="O5" s="120">
        <v>1007777</v>
      </c>
      <c r="P5" s="120">
        <v>1087406</v>
      </c>
      <c r="Q5" s="120">
        <v>1112885</v>
      </c>
      <c r="R5" s="120">
        <v>1137535</v>
      </c>
      <c r="S5" s="120">
        <v>1137094</v>
      </c>
      <c r="T5" s="120">
        <v>1129924</v>
      </c>
      <c r="U5" s="120">
        <v>1099162</v>
      </c>
      <c r="V5" s="120">
        <v>1019244</v>
      </c>
      <c r="W5" s="120">
        <v>924829</v>
      </c>
      <c r="X5" s="120">
        <v>801418</v>
      </c>
      <c r="Y5" s="120">
        <v>810510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144124</v>
      </c>
      <c r="G7" s="52">
        <v>146939</v>
      </c>
      <c r="H7" s="52">
        <v>156041</v>
      </c>
      <c r="I7" s="52">
        <v>142661</v>
      </c>
      <c r="J7" s="52">
        <v>150574</v>
      </c>
      <c r="K7" s="52">
        <v>204566</v>
      </c>
      <c r="L7" s="52">
        <v>304101</v>
      </c>
      <c r="M7" s="52">
        <v>602273</v>
      </c>
      <c r="N7" s="52">
        <v>819776</v>
      </c>
      <c r="O7" s="52">
        <v>1007777</v>
      </c>
      <c r="P7" s="52">
        <v>1087406</v>
      </c>
      <c r="Q7" s="52">
        <v>1112885</v>
      </c>
      <c r="R7" s="52">
        <v>1137535</v>
      </c>
      <c r="S7" s="52">
        <v>1137094</v>
      </c>
      <c r="T7" s="52">
        <v>1129924</v>
      </c>
      <c r="U7" s="52">
        <v>1099162</v>
      </c>
      <c r="V7" s="52">
        <v>1019244</v>
      </c>
      <c r="W7" s="52">
        <v>924829</v>
      </c>
      <c r="X7" s="52">
        <v>801418</v>
      </c>
      <c r="Y7" s="52">
        <v>810510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23393</v>
      </c>
      <c r="G9" s="52">
        <v>69910</v>
      </c>
      <c r="H9" s="52">
        <v>60342</v>
      </c>
      <c r="I9" s="52">
        <v>58817</v>
      </c>
      <c r="J9" s="52">
        <v>60765</v>
      </c>
      <c r="K9" s="52">
        <v>76204</v>
      </c>
      <c r="L9" s="52">
        <v>103304</v>
      </c>
      <c r="M9" s="52">
        <v>156389</v>
      </c>
      <c r="N9" s="52">
        <v>265938</v>
      </c>
      <c r="O9" s="52">
        <v>366315</v>
      </c>
      <c r="P9" s="52">
        <v>421135</v>
      </c>
      <c r="Q9" s="52">
        <v>463663</v>
      </c>
      <c r="R9" s="52">
        <v>500580</v>
      </c>
      <c r="S9" s="52">
        <v>518479</v>
      </c>
      <c r="T9" s="52">
        <v>523396</v>
      </c>
      <c r="U9" s="52">
        <v>505763</v>
      </c>
      <c r="V9" s="52">
        <v>452147</v>
      </c>
      <c r="W9" s="52">
        <v>408369</v>
      </c>
      <c r="X9" s="52">
        <v>378574</v>
      </c>
      <c r="Y9" s="52">
        <v>350799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114103</v>
      </c>
      <c r="G11" s="52">
        <v>112623</v>
      </c>
      <c r="H11" s="52">
        <v>125298</v>
      </c>
      <c r="I11" s="52">
        <v>123862</v>
      </c>
      <c r="J11" s="52">
        <v>126190</v>
      </c>
      <c r="K11" s="52">
        <v>138727</v>
      </c>
      <c r="L11" s="52">
        <v>181165</v>
      </c>
      <c r="M11" s="52">
        <v>512789</v>
      </c>
      <c r="N11" s="52">
        <v>711050</v>
      </c>
      <c r="O11" s="52">
        <v>896173</v>
      </c>
      <c r="P11" s="52">
        <v>986893</v>
      </c>
      <c r="Q11" s="52">
        <v>1029706</v>
      </c>
      <c r="R11" s="52">
        <v>1055712</v>
      </c>
      <c r="S11" s="52">
        <v>1055472</v>
      </c>
      <c r="T11" s="52">
        <v>1019340</v>
      </c>
      <c r="U11" s="52">
        <v>979154</v>
      </c>
      <c r="V11" s="52">
        <v>884826</v>
      </c>
      <c r="W11" s="52">
        <v>827836</v>
      </c>
      <c r="X11" s="52">
        <v>722885</v>
      </c>
      <c r="Y11" s="52">
        <v>697839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44</v>
      </c>
      <c r="G12" s="52">
        <v>62</v>
      </c>
      <c r="H12" s="52">
        <v>79</v>
      </c>
      <c r="I12" s="52">
        <v>121</v>
      </c>
      <c r="J12" s="52">
        <v>121</v>
      </c>
      <c r="K12" s="52">
        <v>121</v>
      </c>
      <c r="L12" s="52">
        <v>247</v>
      </c>
      <c r="M12" s="52">
        <v>1287</v>
      </c>
      <c r="N12" s="52">
        <v>1759</v>
      </c>
      <c r="O12" s="52">
        <v>2824</v>
      </c>
      <c r="P12" s="52">
        <v>3407</v>
      </c>
      <c r="Q12" s="52">
        <v>3685</v>
      </c>
      <c r="R12" s="52">
        <v>4055</v>
      </c>
      <c r="S12" s="52">
        <v>4035</v>
      </c>
      <c r="T12" s="52">
        <v>5107</v>
      </c>
      <c r="U12" s="52">
        <v>4943</v>
      </c>
      <c r="V12" s="52">
        <v>4519</v>
      </c>
      <c r="W12" s="52">
        <v>6476</v>
      </c>
      <c r="X12" s="52">
        <v>14034</v>
      </c>
      <c r="Y12" s="52">
        <v>13468</v>
      </c>
      <c r="DA12" s="63" t="s">
        <v>1115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29038</v>
      </c>
      <c r="G13" s="52">
        <v>32955</v>
      </c>
      <c r="H13" s="52">
        <v>29477</v>
      </c>
      <c r="I13" s="52">
        <v>17886</v>
      </c>
      <c r="J13" s="52">
        <v>21895</v>
      </c>
      <c r="K13" s="52">
        <v>52459</v>
      </c>
      <c r="L13" s="52">
        <v>85123</v>
      </c>
      <c r="M13" s="52">
        <v>55818</v>
      </c>
      <c r="N13" s="52">
        <v>70727</v>
      </c>
      <c r="O13" s="52">
        <v>72407</v>
      </c>
      <c r="P13" s="52">
        <v>64448</v>
      </c>
      <c r="Q13" s="52">
        <v>52523</v>
      </c>
      <c r="R13" s="52">
        <v>51420</v>
      </c>
      <c r="S13" s="52">
        <v>49766</v>
      </c>
      <c r="T13" s="52">
        <v>70271</v>
      </c>
      <c r="U13" s="52">
        <v>75507</v>
      </c>
      <c r="V13" s="52">
        <v>80662</v>
      </c>
      <c r="W13" s="52">
        <v>56299</v>
      </c>
      <c r="X13" s="52">
        <v>38841</v>
      </c>
      <c r="Y13" s="52">
        <v>37333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939</v>
      </c>
      <c r="G14" s="52">
        <v>1299</v>
      </c>
      <c r="H14" s="52">
        <v>1187</v>
      </c>
      <c r="I14" s="52">
        <v>792</v>
      </c>
      <c r="J14" s="52">
        <v>2368</v>
      </c>
      <c r="K14" s="52">
        <v>13259</v>
      </c>
      <c r="L14" s="52">
        <v>37566</v>
      </c>
      <c r="M14" s="52">
        <v>32379</v>
      </c>
      <c r="N14" s="52">
        <v>36240</v>
      </c>
      <c r="O14" s="52">
        <v>36373</v>
      </c>
      <c r="P14" s="52">
        <v>32658</v>
      </c>
      <c r="Q14" s="52">
        <v>26971</v>
      </c>
      <c r="R14" s="52">
        <v>26348</v>
      </c>
      <c r="S14" s="52">
        <v>27821</v>
      </c>
      <c r="T14" s="52">
        <v>35206</v>
      </c>
      <c r="U14" s="52">
        <v>39558</v>
      </c>
      <c r="V14" s="52">
        <v>49237</v>
      </c>
      <c r="W14" s="52">
        <v>34218</v>
      </c>
      <c r="X14" s="52">
        <v>25658</v>
      </c>
      <c r="Y14" s="52">
        <v>61870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56596</v>
      </c>
      <c r="G16" s="52">
        <v>57373</v>
      </c>
      <c r="H16" s="52">
        <v>59730</v>
      </c>
      <c r="I16" s="52">
        <v>54600</v>
      </c>
      <c r="J16" s="52">
        <v>59685</v>
      </c>
      <c r="K16" s="52">
        <v>80713</v>
      </c>
      <c r="L16" s="52">
        <v>115970</v>
      </c>
      <c r="M16" s="52">
        <v>210416</v>
      </c>
      <c r="N16" s="52">
        <v>297512</v>
      </c>
      <c r="O16" s="52">
        <v>357182</v>
      </c>
      <c r="P16" s="52">
        <v>389915</v>
      </c>
      <c r="Q16" s="52">
        <v>393452</v>
      </c>
      <c r="R16" s="52">
        <v>403560</v>
      </c>
      <c r="S16" s="52">
        <v>387102</v>
      </c>
      <c r="T16" s="52">
        <v>376987</v>
      </c>
      <c r="U16" s="52">
        <v>355428</v>
      </c>
      <c r="V16" s="52">
        <v>329391</v>
      </c>
      <c r="W16" s="52">
        <v>302528</v>
      </c>
      <c r="X16" s="52">
        <v>267251</v>
      </c>
      <c r="Y16" s="52">
        <v>277394</v>
      </c>
      <c r="DA16" s="63" t="s">
        <v>1118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87528</v>
      </c>
      <c r="G17" s="36">
        <v>89566</v>
      </c>
      <c r="H17" s="36">
        <v>96311</v>
      </c>
      <c r="I17" s="36">
        <v>88061</v>
      </c>
      <c r="J17" s="36">
        <v>90889</v>
      </c>
      <c r="K17" s="36">
        <v>123853</v>
      </c>
      <c r="L17" s="36">
        <v>188131</v>
      </c>
      <c r="M17" s="36">
        <v>391857</v>
      </c>
      <c r="N17" s="36">
        <v>522264</v>
      </c>
      <c r="O17" s="36">
        <v>650595</v>
      </c>
      <c r="P17" s="36">
        <v>697491</v>
      </c>
      <c r="Q17" s="36">
        <v>719433</v>
      </c>
      <c r="R17" s="36">
        <v>733975</v>
      </c>
      <c r="S17" s="36">
        <v>749992</v>
      </c>
      <c r="T17" s="36">
        <v>752937</v>
      </c>
      <c r="U17" s="36">
        <v>743734</v>
      </c>
      <c r="V17" s="36">
        <v>689853</v>
      </c>
      <c r="W17" s="36">
        <v>622301</v>
      </c>
      <c r="X17" s="36">
        <v>534167</v>
      </c>
      <c r="Y17" s="36">
        <v>533116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35</v>
      </c>
      <c r="H21" s="52">
        <v>246</v>
      </c>
      <c r="I21" s="52">
        <v>13380</v>
      </c>
      <c r="J21" s="52">
        <v>0</v>
      </c>
      <c r="K21" s="52">
        <v>2</v>
      </c>
      <c r="L21" s="52">
        <v>26</v>
      </c>
      <c r="M21" s="52">
        <v>151</v>
      </c>
      <c r="N21" s="52">
        <v>5926</v>
      </c>
      <c r="O21" s="52">
        <v>9400</v>
      </c>
      <c r="P21" s="52">
        <v>13772</v>
      </c>
      <c r="Q21" s="52">
        <v>19344</v>
      </c>
      <c r="R21" s="52">
        <v>26578</v>
      </c>
      <c r="S21" s="52">
        <v>35525</v>
      </c>
      <c r="T21" s="52">
        <v>46278</v>
      </c>
      <c r="U21" s="52">
        <v>58858</v>
      </c>
      <c r="V21" s="52">
        <v>79918</v>
      </c>
      <c r="W21" s="52">
        <v>94418</v>
      </c>
      <c r="X21" s="52">
        <v>123411</v>
      </c>
      <c r="Y21" s="52">
        <v>23847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46</v>
      </c>
      <c r="H23" s="52">
        <v>12796</v>
      </c>
      <c r="I23" s="52">
        <v>5105</v>
      </c>
      <c r="J23" s="52">
        <v>1168</v>
      </c>
      <c r="K23" s="52">
        <v>191</v>
      </c>
      <c r="L23" s="52">
        <v>5487</v>
      </c>
      <c r="M23" s="52">
        <v>20608</v>
      </c>
      <c r="N23" s="52">
        <v>25371</v>
      </c>
      <c r="O23" s="52">
        <v>34045</v>
      </c>
      <c r="P23" s="52">
        <v>28597</v>
      </c>
      <c r="Q23" s="52">
        <v>32340</v>
      </c>
      <c r="R23" s="52">
        <v>23169</v>
      </c>
      <c r="S23" s="52">
        <v>43685</v>
      </c>
      <c r="T23" s="52">
        <v>68508</v>
      </c>
      <c r="U23" s="52">
        <v>93120</v>
      </c>
      <c r="V23" s="52">
        <v>128882</v>
      </c>
      <c r="W23" s="52">
        <v>92913</v>
      </c>
      <c r="X23" s="52">
        <v>69886</v>
      </c>
      <c r="Y23" s="52">
        <v>59697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2878</v>
      </c>
      <c r="H25" s="52">
        <v>0</v>
      </c>
      <c r="I25" s="52">
        <v>11192</v>
      </c>
      <c r="J25" s="52">
        <v>2</v>
      </c>
      <c r="K25" s="52">
        <v>17</v>
      </c>
      <c r="L25" s="52">
        <v>53</v>
      </c>
      <c r="M25" s="52">
        <v>128</v>
      </c>
      <c r="N25" s="52">
        <v>5711</v>
      </c>
      <c r="O25" s="52">
        <v>8878</v>
      </c>
      <c r="P25" s="52">
        <v>12797</v>
      </c>
      <c r="Q25" s="52">
        <v>17894</v>
      </c>
      <c r="R25" s="52">
        <v>24689</v>
      </c>
      <c r="S25" s="52">
        <v>31345</v>
      </c>
      <c r="T25" s="52">
        <v>51264</v>
      </c>
      <c r="U25" s="52">
        <v>63300</v>
      </c>
      <c r="V25" s="52">
        <v>158184</v>
      </c>
      <c r="W25" s="52">
        <v>109986</v>
      </c>
      <c r="X25" s="52">
        <v>182590</v>
      </c>
      <c r="Y25" s="52">
        <v>55144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4</v>
      </c>
      <c r="J26" s="52">
        <v>0</v>
      </c>
      <c r="K26" s="52">
        <v>0</v>
      </c>
      <c r="L26" s="52">
        <v>0</v>
      </c>
      <c r="M26" s="52">
        <v>0</v>
      </c>
      <c r="N26" s="52">
        <v>9</v>
      </c>
      <c r="O26" s="52">
        <v>12</v>
      </c>
      <c r="P26" s="52">
        <v>15</v>
      </c>
      <c r="Q26" s="52">
        <v>25</v>
      </c>
      <c r="R26" s="52">
        <v>42</v>
      </c>
      <c r="S26" s="52">
        <v>66</v>
      </c>
      <c r="T26" s="52">
        <v>106</v>
      </c>
      <c r="U26" s="52">
        <v>164</v>
      </c>
      <c r="V26" s="52">
        <v>424</v>
      </c>
      <c r="W26" s="52">
        <v>305</v>
      </c>
      <c r="X26" s="52">
        <v>785</v>
      </c>
      <c r="Y26" s="52">
        <v>566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57</v>
      </c>
      <c r="H27" s="52">
        <v>3478</v>
      </c>
      <c r="I27" s="52">
        <v>11591</v>
      </c>
      <c r="J27" s="52">
        <v>0</v>
      </c>
      <c r="K27" s="52">
        <v>169</v>
      </c>
      <c r="L27" s="52">
        <v>586</v>
      </c>
      <c r="M27" s="52">
        <v>29306</v>
      </c>
      <c r="N27" s="52">
        <v>538</v>
      </c>
      <c r="O27" s="52">
        <v>1440</v>
      </c>
      <c r="P27" s="52">
        <v>7959</v>
      </c>
      <c r="Q27" s="52">
        <v>11925</v>
      </c>
      <c r="R27" s="52">
        <v>7428</v>
      </c>
      <c r="S27" s="52">
        <v>19725</v>
      </c>
      <c r="T27" s="52">
        <v>14330</v>
      </c>
      <c r="U27" s="52">
        <v>5421</v>
      </c>
      <c r="V27" s="52">
        <v>7150</v>
      </c>
      <c r="W27" s="52">
        <v>24363</v>
      </c>
      <c r="X27" s="52">
        <v>17458</v>
      </c>
      <c r="Y27" s="52">
        <v>1508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2</v>
      </c>
      <c r="H28" s="52">
        <v>112</v>
      </c>
      <c r="I28" s="52">
        <v>395</v>
      </c>
      <c r="J28" s="52">
        <v>0</v>
      </c>
      <c r="K28" s="52">
        <v>17</v>
      </c>
      <c r="L28" s="52">
        <v>86</v>
      </c>
      <c r="M28" s="52">
        <v>5187</v>
      </c>
      <c r="N28" s="52">
        <v>360</v>
      </c>
      <c r="O28" s="52">
        <v>975</v>
      </c>
      <c r="P28" s="52">
        <v>3715</v>
      </c>
      <c r="Q28" s="52">
        <v>5687</v>
      </c>
      <c r="R28" s="52">
        <v>4785</v>
      </c>
      <c r="S28" s="52">
        <v>9976</v>
      </c>
      <c r="T28" s="52">
        <v>9094</v>
      </c>
      <c r="U28" s="52">
        <v>1853</v>
      </c>
      <c r="V28" s="52">
        <v>2432</v>
      </c>
      <c r="W28" s="52">
        <v>15020</v>
      </c>
      <c r="X28" s="52">
        <v>8560</v>
      </c>
      <c r="Y28" s="52">
        <v>1030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110</v>
      </c>
      <c r="H30" s="52">
        <v>776</v>
      </c>
      <c r="I30" s="52">
        <v>5130</v>
      </c>
      <c r="J30" s="52">
        <v>1371</v>
      </c>
      <c r="K30" s="52">
        <v>6794</v>
      </c>
      <c r="L30" s="52">
        <v>10456</v>
      </c>
      <c r="M30" s="52">
        <v>15273</v>
      </c>
      <c r="N30" s="52">
        <v>21802</v>
      </c>
      <c r="O30" s="52">
        <v>8719</v>
      </c>
      <c r="P30" s="52">
        <v>15446</v>
      </c>
      <c r="Q30" s="52">
        <v>25249</v>
      </c>
      <c r="R30" s="52">
        <v>40055</v>
      </c>
      <c r="S30" s="52">
        <v>59035</v>
      </c>
      <c r="T30" s="52">
        <v>75358</v>
      </c>
      <c r="U30" s="52">
        <v>86357</v>
      </c>
      <c r="V30" s="52">
        <v>76686</v>
      </c>
      <c r="W30" s="52">
        <v>58922</v>
      </c>
      <c r="X30" s="52">
        <v>54726</v>
      </c>
      <c r="Y30" s="52">
        <v>30203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171</v>
      </c>
      <c r="H31" s="36">
        <v>1201</v>
      </c>
      <c r="I31" s="36">
        <v>8250</v>
      </c>
      <c r="J31" s="36">
        <v>2119</v>
      </c>
      <c r="K31" s="36">
        <v>10529</v>
      </c>
      <c r="L31" s="36">
        <v>16346</v>
      </c>
      <c r="M31" s="36">
        <v>23983</v>
      </c>
      <c r="N31" s="36">
        <v>34378</v>
      </c>
      <c r="O31" s="36">
        <v>15322</v>
      </c>
      <c r="P31" s="36">
        <v>27090</v>
      </c>
      <c r="Q31" s="36">
        <v>43671</v>
      </c>
      <c r="R31" s="36">
        <v>70162</v>
      </c>
      <c r="S31" s="36">
        <v>106634</v>
      </c>
      <c r="T31" s="36">
        <v>139207</v>
      </c>
      <c r="U31" s="36">
        <v>161618</v>
      </c>
      <c r="V31" s="36">
        <v>136966</v>
      </c>
      <c r="W31" s="36">
        <v>118620</v>
      </c>
      <c r="X31" s="36">
        <v>107063</v>
      </c>
      <c r="Y31" s="36">
        <v>64858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0</v>
      </c>
      <c r="D35" s="52">
        <v>0</v>
      </c>
      <c r="E35" s="52">
        <v>0</v>
      </c>
      <c r="F35" s="52">
        <v>144124</v>
      </c>
      <c r="G35" s="52">
        <v>2850</v>
      </c>
      <c r="H35" s="52">
        <v>9348</v>
      </c>
      <c r="I35" s="52">
        <v>0</v>
      </c>
      <c r="J35" s="52">
        <v>7913</v>
      </c>
      <c r="K35" s="52">
        <v>53994</v>
      </c>
      <c r="L35" s="52">
        <v>99561</v>
      </c>
      <c r="M35" s="52">
        <v>298323</v>
      </c>
      <c r="N35" s="52">
        <v>223429</v>
      </c>
      <c r="O35" s="52">
        <v>197401</v>
      </c>
      <c r="P35" s="52">
        <v>93401</v>
      </c>
      <c r="Q35" s="52">
        <v>44823</v>
      </c>
      <c r="R35" s="52">
        <v>51228</v>
      </c>
      <c r="S35" s="52">
        <v>35084</v>
      </c>
      <c r="T35" s="52">
        <v>39108</v>
      </c>
      <c r="U35" s="52">
        <v>28096</v>
      </c>
      <c r="V35" s="52">
        <v>0</v>
      </c>
      <c r="W35" s="52">
        <v>3</v>
      </c>
      <c r="X35" s="52">
        <v>0</v>
      </c>
      <c r="Y35" s="52">
        <v>32939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23393</v>
      </c>
      <c r="G37" s="52">
        <v>46563</v>
      </c>
      <c r="H37" s="52">
        <v>3228</v>
      </c>
      <c r="I37" s="52">
        <v>3580</v>
      </c>
      <c r="J37" s="52">
        <v>3116</v>
      </c>
      <c r="K37" s="52">
        <v>15630</v>
      </c>
      <c r="L37" s="52">
        <v>32587</v>
      </c>
      <c r="M37" s="52">
        <v>73693</v>
      </c>
      <c r="N37" s="52">
        <v>134920</v>
      </c>
      <c r="O37" s="52">
        <v>134422</v>
      </c>
      <c r="P37" s="52">
        <v>83417</v>
      </c>
      <c r="Q37" s="52">
        <v>74868</v>
      </c>
      <c r="R37" s="52">
        <v>60086</v>
      </c>
      <c r="S37" s="52">
        <v>61584</v>
      </c>
      <c r="T37" s="52">
        <v>73425</v>
      </c>
      <c r="U37" s="52">
        <v>75487</v>
      </c>
      <c r="V37" s="52">
        <v>75266</v>
      </c>
      <c r="W37" s="52">
        <v>49135</v>
      </c>
      <c r="X37" s="52">
        <v>40091</v>
      </c>
      <c r="Y37" s="52">
        <v>31922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114103</v>
      </c>
      <c r="G39" s="52">
        <v>1398</v>
      </c>
      <c r="H39" s="52">
        <v>12675</v>
      </c>
      <c r="I39" s="52">
        <v>9756</v>
      </c>
      <c r="J39" s="52">
        <v>2330</v>
      </c>
      <c r="K39" s="52">
        <v>12554</v>
      </c>
      <c r="L39" s="52">
        <v>42491</v>
      </c>
      <c r="M39" s="52">
        <v>331752</v>
      </c>
      <c r="N39" s="52">
        <v>203972</v>
      </c>
      <c r="O39" s="52">
        <v>194001</v>
      </c>
      <c r="P39" s="52">
        <v>103517</v>
      </c>
      <c r="Q39" s="52">
        <v>60707</v>
      </c>
      <c r="R39" s="52">
        <v>50695</v>
      </c>
      <c r="S39" s="52">
        <v>31105</v>
      </c>
      <c r="T39" s="52">
        <v>15132</v>
      </c>
      <c r="U39" s="52">
        <v>23114</v>
      </c>
      <c r="V39" s="52">
        <v>63856</v>
      </c>
      <c r="W39" s="52">
        <v>52996</v>
      </c>
      <c r="X39" s="52">
        <v>77639</v>
      </c>
      <c r="Y39" s="52">
        <v>30098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44</v>
      </c>
      <c r="G40" s="52">
        <v>18</v>
      </c>
      <c r="H40" s="52">
        <v>17</v>
      </c>
      <c r="I40" s="52">
        <v>46</v>
      </c>
      <c r="J40" s="52">
        <v>0</v>
      </c>
      <c r="K40" s="52">
        <v>0</v>
      </c>
      <c r="L40" s="52">
        <v>126</v>
      </c>
      <c r="M40" s="52">
        <v>1040</v>
      </c>
      <c r="N40" s="52">
        <v>481</v>
      </c>
      <c r="O40" s="52">
        <v>1077</v>
      </c>
      <c r="P40" s="52">
        <v>598</v>
      </c>
      <c r="Q40" s="52">
        <v>303</v>
      </c>
      <c r="R40" s="52">
        <v>412</v>
      </c>
      <c r="S40" s="52">
        <v>46</v>
      </c>
      <c r="T40" s="52">
        <v>1178</v>
      </c>
      <c r="U40" s="52">
        <v>0</v>
      </c>
      <c r="V40" s="52">
        <v>0</v>
      </c>
      <c r="W40" s="52">
        <v>2262</v>
      </c>
      <c r="X40" s="52">
        <v>8343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29038</v>
      </c>
      <c r="G41" s="52">
        <v>3974</v>
      </c>
      <c r="H41" s="52">
        <v>0</v>
      </c>
      <c r="I41" s="52">
        <v>0</v>
      </c>
      <c r="J41" s="52">
        <v>4009</v>
      </c>
      <c r="K41" s="52">
        <v>30733</v>
      </c>
      <c r="L41" s="52">
        <v>33250</v>
      </c>
      <c r="M41" s="52">
        <v>1</v>
      </c>
      <c r="N41" s="52">
        <v>15447</v>
      </c>
      <c r="O41" s="52">
        <v>3120</v>
      </c>
      <c r="P41" s="52">
        <v>0</v>
      </c>
      <c r="Q41" s="52">
        <v>0</v>
      </c>
      <c r="R41" s="52">
        <v>6325</v>
      </c>
      <c r="S41" s="52">
        <v>18071</v>
      </c>
      <c r="T41" s="52">
        <v>34835</v>
      </c>
      <c r="U41" s="52">
        <v>10657</v>
      </c>
      <c r="V41" s="52">
        <v>12305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939</v>
      </c>
      <c r="G42" s="52">
        <v>362</v>
      </c>
      <c r="H42" s="52">
        <v>0</v>
      </c>
      <c r="I42" s="52">
        <v>0</v>
      </c>
      <c r="J42" s="52">
        <v>1576</v>
      </c>
      <c r="K42" s="52">
        <v>10908</v>
      </c>
      <c r="L42" s="52">
        <v>24393</v>
      </c>
      <c r="M42" s="52">
        <v>0</v>
      </c>
      <c r="N42" s="52">
        <v>4221</v>
      </c>
      <c r="O42" s="52">
        <v>1108</v>
      </c>
      <c r="P42" s="52">
        <v>0</v>
      </c>
      <c r="Q42" s="52">
        <v>0</v>
      </c>
      <c r="R42" s="52">
        <v>4162</v>
      </c>
      <c r="S42" s="52">
        <v>11449</v>
      </c>
      <c r="T42" s="52">
        <v>16479</v>
      </c>
      <c r="U42" s="52">
        <v>6205</v>
      </c>
      <c r="V42" s="52">
        <v>12111</v>
      </c>
      <c r="W42" s="52">
        <v>1</v>
      </c>
      <c r="X42" s="52">
        <v>0</v>
      </c>
      <c r="Y42" s="52">
        <v>37242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56596</v>
      </c>
      <c r="G44" s="52">
        <v>887</v>
      </c>
      <c r="H44" s="52">
        <v>3133</v>
      </c>
      <c r="I44" s="52">
        <v>0</v>
      </c>
      <c r="J44" s="52">
        <v>6456</v>
      </c>
      <c r="K44" s="52">
        <v>27822</v>
      </c>
      <c r="L44" s="52">
        <v>45713</v>
      </c>
      <c r="M44" s="52">
        <v>109719</v>
      </c>
      <c r="N44" s="52">
        <v>108898</v>
      </c>
      <c r="O44" s="52">
        <v>68389</v>
      </c>
      <c r="P44" s="52">
        <v>48179</v>
      </c>
      <c r="Q44" s="52">
        <v>28786</v>
      </c>
      <c r="R44" s="52">
        <v>50163</v>
      </c>
      <c r="S44" s="52">
        <v>42577</v>
      </c>
      <c r="T44" s="52">
        <v>65243</v>
      </c>
      <c r="U44" s="52">
        <v>64798</v>
      </c>
      <c r="V44" s="52">
        <v>50649</v>
      </c>
      <c r="W44" s="52">
        <v>32059</v>
      </c>
      <c r="X44" s="52">
        <v>19449</v>
      </c>
      <c r="Y44" s="52">
        <v>40346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87528</v>
      </c>
      <c r="G45" s="36">
        <v>2209</v>
      </c>
      <c r="H45" s="36">
        <v>7946</v>
      </c>
      <c r="I45" s="36">
        <v>0</v>
      </c>
      <c r="J45" s="36">
        <v>4947</v>
      </c>
      <c r="K45" s="36">
        <v>43493</v>
      </c>
      <c r="L45" s="36">
        <v>80624</v>
      </c>
      <c r="M45" s="36">
        <v>227709</v>
      </c>
      <c r="N45" s="36">
        <v>164785</v>
      </c>
      <c r="O45" s="36">
        <v>143653</v>
      </c>
      <c r="P45" s="36">
        <v>73986</v>
      </c>
      <c r="Q45" s="36">
        <v>65613</v>
      </c>
      <c r="R45" s="36">
        <v>84704</v>
      </c>
      <c r="S45" s="36">
        <v>122651</v>
      </c>
      <c r="T45" s="36">
        <v>142152</v>
      </c>
      <c r="U45" s="36">
        <v>152415</v>
      </c>
      <c r="V45" s="36">
        <v>83085</v>
      </c>
      <c r="W45" s="36">
        <v>51068</v>
      </c>
      <c r="X45" s="36">
        <v>18929</v>
      </c>
      <c r="Y45" s="36">
        <v>63807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0</v>
      </c>
      <c r="D49" s="52">
        <v>0</v>
      </c>
      <c r="E49" s="52">
        <v>0</v>
      </c>
      <c r="F49" s="52">
        <v>54873</v>
      </c>
      <c r="G49" s="52">
        <v>1168</v>
      </c>
      <c r="H49" s="52">
        <v>3634</v>
      </c>
      <c r="I49" s="52">
        <v>0</v>
      </c>
      <c r="J49" s="52">
        <v>3125</v>
      </c>
      <c r="K49" s="52">
        <v>19732</v>
      </c>
      <c r="L49" s="52">
        <v>32462</v>
      </c>
      <c r="M49" s="52">
        <v>102532</v>
      </c>
      <c r="N49" s="52">
        <v>70478</v>
      </c>
      <c r="O49" s="52">
        <v>58654</v>
      </c>
      <c r="P49" s="52">
        <v>52402</v>
      </c>
      <c r="Q49" s="52">
        <v>18640</v>
      </c>
      <c r="R49" s="52">
        <v>17298</v>
      </c>
      <c r="S49" s="52">
        <v>9507</v>
      </c>
      <c r="T49" s="52">
        <v>11168</v>
      </c>
      <c r="U49" s="52">
        <v>8612</v>
      </c>
      <c r="V49" s="52">
        <v>0</v>
      </c>
      <c r="W49" s="52">
        <v>0</v>
      </c>
      <c r="X49" s="52">
        <v>0</v>
      </c>
      <c r="Y49" s="52">
        <v>10749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23048</v>
      </c>
      <c r="G51" s="52">
        <v>479</v>
      </c>
      <c r="H51" s="52">
        <v>1687</v>
      </c>
      <c r="I51" s="52">
        <v>0</v>
      </c>
      <c r="J51" s="52">
        <v>2053</v>
      </c>
      <c r="K51" s="52">
        <v>9818</v>
      </c>
      <c r="L51" s="52">
        <v>9460</v>
      </c>
      <c r="M51" s="52">
        <v>30609</v>
      </c>
      <c r="N51" s="52">
        <v>32297</v>
      </c>
      <c r="O51" s="52">
        <v>31333</v>
      </c>
      <c r="P51" s="52">
        <v>8071</v>
      </c>
      <c r="Q51" s="52">
        <v>2603</v>
      </c>
      <c r="R51" s="52">
        <v>7865</v>
      </c>
      <c r="S51" s="52">
        <v>4219</v>
      </c>
      <c r="T51" s="52">
        <v>9704</v>
      </c>
      <c r="U51" s="52">
        <v>4871</v>
      </c>
      <c r="V51" s="52">
        <v>0</v>
      </c>
      <c r="W51" s="52">
        <v>0</v>
      </c>
      <c r="X51" s="52">
        <v>0</v>
      </c>
      <c r="Y51" s="52">
        <v>1565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43442</v>
      </c>
      <c r="G53" s="52">
        <v>11</v>
      </c>
      <c r="H53" s="52">
        <v>3629</v>
      </c>
      <c r="I53" s="52">
        <v>0</v>
      </c>
      <c r="J53" s="52">
        <v>919</v>
      </c>
      <c r="K53" s="52">
        <v>4514</v>
      </c>
      <c r="L53" s="52">
        <v>13627</v>
      </c>
      <c r="M53" s="52">
        <v>102211</v>
      </c>
      <c r="N53" s="52">
        <v>64123</v>
      </c>
      <c r="O53" s="52">
        <v>57081</v>
      </c>
      <c r="P53" s="52">
        <v>52099</v>
      </c>
      <c r="Q53" s="52">
        <v>18547</v>
      </c>
      <c r="R53" s="52">
        <v>13956</v>
      </c>
      <c r="S53" s="52">
        <v>4406</v>
      </c>
      <c r="T53" s="52">
        <v>1065</v>
      </c>
      <c r="U53" s="52">
        <v>3693</v>
      </c>
      <c r="V53" s="52">
        <v>0</v>
      </c>
      <c r="W53" s="52">
        <v>0</v>
      </c>
      <c r="X53" s="52">
        <v>0</v>
      </c>
      <c r="Y53" s="52">
        <v>2017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17</v>
      </c>
      <c r="G54" s="52">
        <v>0</v>
      </c>
      <c r="H54" s="52">
        <v>5</v>
      </c>
      <c r="I54" s="52">
        <v>0</v>
      </c>
      <c r="J54" s="52">
        <v>0</v>
      </c>
      <c r="K54" s="52">
        <v>0</v>
      </c>
      <c r="L54" s="52">
        <v>41</v>
      </c>
      <c r="M54" s="52">
        <v>321</v>
      </c>
      <c r="N54" s="52">
        <v>151</v>
      </c>
      <c r="O54" s="52">
        <v>317</v>
      </c>
      <c r="P54" s="52">
        <v>303</v>
      </c>
      <c r="Q54" s="52">
        <v>93</v>
      </c>
      <c r="R54" s="52">
        <v>114</v>
      </c>
      <c r="S54" s="52">
        <v>7</v>
      </c>
      <c r="T54" s="52">
        <v>83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11056</v>
      </c>
      <c r="G55" s="52">
        <v>1060</v>
      </c>
      <c r="H55" s="52">
        <v>0</v>
      </c>
      <c r="I55" s="52">
        <v>0</v>
      </c>
      <c r="J55" s="52">
        <v>1584</v>
      </c>
      <c r="K55" s="52">
        <v>11232</v>
      </c>
      <c r="L55" s="52">
        <v>10840</v>
      </c>
      <c r="M55" s="52">
        <v>0</v>
      </c>
      <c r="N55" s="52">
        <v>4872</v>
      </c>
      <c r="O55" s="52">
        <v>927</v>
      </c>
      <c r="P55" s="52">
        <v>0</v>
      </c>
      <c r="Q55" s="52">
        <v>0</v>
      </c>
      <c r="R55" s="52">
        <v>1947</v>
      </c>
      <c r="S55" s="52">
        <v>3118</v>
      </c>
      <c r="T55" s="52">
        <v>6802</v>
      </c>
      <c r="U55" s="52">
        <v>3108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358</v>
      </c>
      <c r="G56" s="52">
        <v>97</v>
      </c>
      <c r="H56" s="52">
        <v>0</v>
      </c>
      <c r="I56" s="52">
        <v>0</v>
      </c>
      <c r="J56" s="52">
        <v>622</v>
      </c>
      <c r="K56" s="52">
        <v>3986</v>
      </c>
      <c r="L56" s="52">
        <v>7954</v>
      </c>
      <c r="M56" s="52">
        <v>0</v>
      </c>
      <c r="N56" s="52">
        <v>1332</v>
      </c>
      <c r="O56" s="52">
        <v>329</v>
      </c>
      <c r="P56" s="52">
        <v>0</v>
      </c>
      <c r="Q56" s="52">
        <v>0</v>
      </c>
      <c r="R56" s="52">
        <v>1281</v>
      </c>
      <c r="S56" s="52">
        <v>1976</v>
      </c>
      <c r="T56" s="52">
        <v>3218</v>
      </c>
      <c r="U56" s="52">
        <v>1811</v>
      </c>
      <c r="V56" s="52">
        <v>0</v>
      </c>
      <c r="W56" s="52">
        <v>0</v>
      </c>
      <c r="X56" s="52">
        <v>0</v>
      </c>
      <c r="Y56" s="52">
        <v>8732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21548</v>
      </c>
      <c r="G58" s="52">
        <v>335</v>
      </c>
      <c r="H58" s="52">
        <v>1027</v>
      </c>
      <c r="I58" s="52">
        <v>0</v>
      </c>
      <c r="J58" s="52">
        <v>1770</v>
      </c>
      <c r="K58" s="52">
        <v>7698</v>
      </c>
      <c r="L58" s="52">
        <v>11746</v>
      </c>
      <c r="M58" s="52">
        <v>33339</v>
      </c>
      <c r="N58" s="52">
        <v>28044</v>
      </c>
      <c r="O58" s="52">
        <v>18916</v>
      </c>
      <c r="P58" s="52">
        <v>20668</v>
      </c>
      <c r="Q58" s="52">
        <v>5683</v>
      </c>
      <c r="R58" s="52">
        <v>6435</v>
      </c>
      <c r="S58" s="52">
        <v>2450</v>
      </c>
      <c r="T58" s="52">
        <v>3513</v>
      </c>
      <c r="U58" s="52">
        <v>2569</v>
      </c>
      <c r="V58" s="52">
        <v>0</v>
      </c>
      <c r="W58" s="52">
        <v>0</v>
      </c>
      <c r="X58" s="52">
        <v>0</v>
      </c>
      <c r="Y58" s="52">
        <v>4164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33325</v>
      </c>
      <c r="G59" s="36">
        <v>833</v>
      </c>
      <c r="H59" s="36">
        <v>2607</v>
      </c>
      <c r="I59" s="36">
        <v>0</v>
      </c>
      <c r="J59" s="36">
        <v>1355</v>
      </c>
      <c r="K59" s="36">
        <v>12034</v>
      </c>
      <c r="L59" s="36">
        <v>20716</v>
      </c>
      <c r="M59" s="36">
        <v>69193</v>
      </c>
      <c r="N59" s="36">
        <v>42434</v>
      </c>
      <c r="O59" s="36">
        <v>39738</v>
      </c>
      <c r="P59" s="36">
        <v>31734</v>
      </c>
      <c r="Q59" s="36">
        <v>12957</v>
      </c>
      <c r="R59" s="36">
        <v>10863</v>
      </c>
      <c r="S59" s="36">
        <v>7057</v>
      </c>
      <c r="T59" s="36">
        <v>7655</v>
      </c>
      <c r="U59" s="36">
        <v>6043</v>
      </c>
      <c r="V59" s="36">
        <v>0</v>
      </c>
      <c r="W59" s="36">
        <v>0</v>
      </c>
      <c r="X59" s="36">
        <v>0</v>
      </c>
      <c r="Y59" s="36">
        <v>6585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0</v>
      </c>
      <c r="D63" s="52">
        <v>0</v>
      </c>
      <c r="E63" s="52">
        <v>0</v>
      </c>
      <c r="F63" s="52">
        <v>89251</v>
      </c>
      <c r="G63" s="52">
        <v>1682</v>
      </c>
      <c r="H63" s="52">
        <v>5714</v>
      </c>
      <c r="I63" s="52">
        <v>0</v>
      </c>
      <c r="J63" s="52">
        <v>4788</v>
      </c>
      <c r="K63" s="52">
        <v>34262</v>
      </c>
      <c r="L63" s="52">
        <v>67099</v>
      </c>
      <c r="M63" s="52">
        <v>195791</v>
      </c>
      <c r="N63" s="52">
        <v>152951</v>
      </c>
      <c r="O63" s="52">
        <v>138747</v>
      </c>
      <c r="P63" s="52">
        <v>40999</v>
      </c>
      <c r="Q63" s="52">
        <v>26183</v>
      </c>
      <c r="R63" s="52">
        <v>33930</v>
      </c>
      <c r="S63" s="52">
        <v>25577</v>
      </c>
      <c r="T63" s="52">
        <v>27940</v>
      </c>
      <c r="U63" s="52">
        <v>19484</v>
      </c>
      <c r="V63" s="52">
        <v>0</v>
      </c>
      <c r="W63" s="52">
        <v>3</v>
      </c>
      <c r="X63" s="52">
        <v>0</v>
      </c>
      <c r="Y63" s="52">
        <v>22190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345</v>
      </c>
      <c r="G65" s="52">
        <v>46084</v>
      </c>
      <c r="H65" s="52">
        <v>1541</v>
      </c>
      <c r="I65" s="52">
        <v>3580</v>
      </c>
      <c r="J65" s="52">
        <v>1063</v>
      </c>
      <c r="K65" s="52">
        <v>5812</v>
      </c>
      <c r="L65" s="52">
        <v>23127</v>
      </c>
      <c r="M65" s="52">
        <v>43084</v>
      </c>
      <c r="N65" s="52">
        <v>102623</v>
      </c>
      <c r="O65" s="52">
        <v>103089</v>
      </c>
      <c r="P65" s="52">
        <v>75346</v>
      </c>
      <c r="Q65" s="52">
        <v>72265</v>
      </c>
      <c r="R65" s="52">
        <v>52221</v>
      </c>
      <c r="S65" s="52">
        <v>57365</v>
      </c>
      <c r="T65" s="52">
        <v>63721</v>
      </c>
      <c r="U65" s="52">
        <v>70616</v>
      </c>
      <c r="V65" s="52">
        <v>75266</v>
      </c>
      <c r="W65" s="52">
        <v>49135</v>
      </c>
      <c r="X65" s="52">
        <v>40091</v>
      </c>
      <c r="Y65" s="52">
        <v>30357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70661</v>
      </c>
      <c r="G67" s="52">
        <f t="shared" si="0"/>
        <v>1387</v>
      </c>
      <c r="H67" s="52">
        <f t="shared" si="0"/>
        <v>9046</v>
      </c>
      <c r="I67" s="52">
        <f t="shared" si="0"/>
        <v>9756</v>
      </c>
      <c r="J67" s="52">
        <f t="shared" si="0"/>
        <v>1411</v>
      </c>
      <c r="K67" s="52">
        <f t="shared" si="0"/>
        <v>8040</v>
      </c>
      <c r="L67" s="52">
        <f t="shared" si="0"/>
        <v>28864</v>
      </c>
      <c r="M67" s="52">
        <f t="shared" si="0"/>
        <v>229541</v>
      </c>
      <c r="N67" s="52">
        <f t="shared" si="0"/>
        <v>139849</v>
      </c>
      <c r="O67" s="52">
        <f t="shared" si="0"/>
        <v>136920</v>
      </c>
      <c r="P67" s="52">
        <f t="shared" si="0"/>
        <v>51418</v>
      </c>
      <c r="Q67" s="52">
        <f t="shared" si="0"/>
        <v>42160</v>
      </c>
      <c r="R67" s="52">
        <f t="shared" ref="R67:V67" si="1">R39-R53</f>
        <v>36739</v>
      </c>
      <c r="S67" s="52">
        <f t="shared" si="1"/>
        <v>26699</v>
      </c>
      <c r="T67" s="52">
        <f t="shared" si="1"/>
        <v>14067</v>
      </c>
      <c r="U67" s="52">
        <f t="shared" si="1"/>
        <v>19421</v>
      </c>
      <c r="V67" s="52">
        <f t="shared" si="1"/>
        <v>63856</v>
      </c>
      <c r="W67" s="52">
        <f t="shared" ref="W67:Y67" si="2">W39-W53</f>
        <v>52996</v>
      </c>
      <c r="X67" s="52">
        <f t="shared" si="2"/>
        <v>77639</v>
      </c>
      <c r="Y67" s="52">
        <f t="shared" si="2"/>
        <v>28081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27</v>
      </c>
      <c r="G68" s="52">
        <f t="shared" si="3"/>
        <v>18</v>
      </c>
      <c r="H68" s="52">
        <f t="shared" si="3"/>
        <v>12</v>
      </c>
      <c r="I68" s="52">
        <f t="shared" si="3"/>
        <v>46</v>
      </c>
      <c r="J68" s="52">
        <f t="shared" si="3"/>
        <v>0</v>
      </c>
      <c r="K68" s="52">
        <f t="shared" si="3"/>
        <v>0</v>
      </c>
      <c r="L68" s="52">
        <f t="shared" si="3"/>
        <v>85</v>
      </c>
      <c r="M68" s="52">
        <f t="shared" si="3"/>
        <v>719</v>
      </c>
      <c r="N68" s="52">
        <f t="shared" si="3"/>
        <v>330</v>
      </c>
      <c r="O68" s="52">
        <f t="shared" si="3"/>
        <v>760</v>
      </c>
      <c r="P68" s="52">
        <f t="shared" si="3"/>
        <v>295</v>
      </c>
      <c r="Q68" s="52">
        <f t="shared" si="3"/>
        <v>210</v>
      </c>
      <c r="R68" s="52">
        <f t="shared" ref="R68:V68" si="4">R40-R54</f>
        <v>298</v>
      </c>
      <c r="S68" s="52">
        <f t="shared" si="4"/>
        <v>39</v>
      </c>
      <c r="T68" s="52">
        <f t="shared" si="4"/>
        <v>1095</v>
      </c>
      <c r="U68" s="52">
        <f t="shared" si="4"/>
        <v>0</v>
      </c>
      <c r="V68" s="52">
        <f t="shared" si="4"/>
        <v>0</v>
      </c>
      <c r="W68" s="52">
        <f t="shared" ref="W68:Y68" si="5">W40-W54</f>
        <v>2262</v>
      </c>
      <c r="X68" s="52">
        <f t="shared" si="5"/>
        <v>8343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17982</v>
      </c>
      <c r="G69" s="52">
        <f t="shared" si="6"/>
        <v>2914</v>
      </c>
      <c r="H69" s="52">
        <f t="shared" si="6"/>
        <v>0</v>
      </c>
      <c r="I69" s="52">
        <f t="shared" si="6"/>
        <v>0</v>
      </c>
      <c r="J69" s="52">
        <f t="shared" si="6"/>
        <v>2425</v>
      </c>
      <c r="K69" s="52">
        <f t="shared" si="6"/>
        <v>19501</v>
      </c>
      <c r="L69" s="52">
        <f t="shared" si="6"/>
        <v>22410</v>
      </c>
      <c r="M69" s="52">
        <f t="shared" si="6"/>
        <v>1</v>
      </c>
      <c r="N69" s="52">
        <f t="shared" si="6"/>
        <v>10575</v>
      </c>
      <c r="O69" s="52">
        <f t="shared" si="6"/>
        <v>2193</v>
      </c>
      <c r="P69" s="52">
        <f t="shared" si="6"/>
        <v>0</v>
      </c>
      <c r="Q69" s="52">
        <f t="shared" si="6"/>
        <v>0</v>
      </c>
      <c r="R69" s="52">
        <f t="shared" ref="R69:V69" si="7">R41-R55</f>
        <v>4378</v>
      </c>
      <c r="S69" s="52">
        <f t="shared" si="7"/>
        <v>14953</v>
      </c>
      <c r="T69" s="52">
        <f t="shared" si="7"/>
        <v>28033</v>
      </c>
      <c r="U69" s="52">
        <f t="shared" si="7"/>
        <v>7549</v>
      </c>
      <c r="V69" s="52">
        <f t="shared" si="7"/>
        <v>12305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581</v>
      </c>
      <c r="G70" s="52">
        <f t="shared" si="9"/>
        <v>265</v>
      </c>
      <c r="H70" s="52">
        <f t="shared" si="9"/>
        <v>0</v>
      </c>
      <c r="I70" s="52">
        <f t="shared" si="9"/>
        <v>0</v>
      </c>
      <c r="J70" s="52">
        <f t="shared" si="9"/>
        <v>954</v>
      </c>
      <c r="K70" s="52">
        <f t="shared" si="9"/>
        <v>6922</v>
      </c>
      <c r="L70" s="52">
        <f t="shared" si="9"/>
        <v>16439</v>
      </c>
      <c r="M70" s="52">
        <f t="shared" si="9"/>
        <v>0</v>
      </c>
      <c r="N70" s="52">
        <f t="shared" si="9"/>
        <v>2889</v>
      </c>
      <c r="O70" s="52">
        <f t="shared" si="9"/>
        <v>779</v>
      </c>
      <c r="P70" s="52">
        <f t="shared" si="9"/>
        <v>0</v>
      </c>
      <c r="Q70" s="52">
        <f t="shared" si="9"/>
        <v>0</v>
      </c>
      <c r="R70" s="52">
        <f t="shared" ref="R70:V70" si="10">R42-R56</f>
        <v>2881</v>
      </c>
      <c r="S70" s="52">
        <f t="shared" si="10"/>
        <v>9473</v>
      </c>
      <c r="T70" s="52">
        <f t="shared" si="10"/>
        <v>13261</v>
      </c>
      <c r="U70" s="52">
        <f t="shared" si="10"/>
        <v>4394</v>
      </c>
      <c r="V70" s="52">
        <f t="shared" si="10"/>
        <v>12111</v>
      </c>
      <c r="W70" s="52">
        <f t="shared" ref="W70:Y70" si="11">W42-W56</f>
        <v>1</v>
      </c>
      <c r="X70" s="52">
        <f t="shared" si="11"/>
        <v>0</v>
      </c>
      <c r="Y70" s="52">
        <f t="shared" si="11"/>
        <v>28510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35048</v>
      </c>
      <c r="G72" s="52">
        <v>552</v>
      </c>
      <c r="H72" s="52">
        <v>2106</v>
      </c>
      <c r="I72" s="52">
        <v>0</v>
      </c>
      <c r="J72" s="52">
        <v>4686</v>
      </c>
      <c r="K72" s="52">
        <v>20124</v>
      </c>
      <c r="L72" s="52">
        <v>33967</v>
      </c>
      <c r="M72" s="52">
        <v>76380</v>
      </c>
      <c r="N72" s="52">
        <v>80854</v>
      </c>
      <c r="O72" s="52">
        <v>49473</v>
      </c>
      <c r="P72" s="52">
        <v>27511</v>
      </c>
      <c r="Q72" s="52">
        <v>23103</v>
      </c>
      <c r="R72" s="52">
        <v>43728</v>
      </c>
      <c r="S72" s="52">
        <v>40127</v>
      </c>
      <c r="T72" s="52">
        <v>61730</v>
      </c>
      <c r="U72" s="52">
        <v>62229</v>
      </c>
      <c r="V72" s="52">
        <v>50649</v>
      </c>
      <c r="W72" s="52">
        <v>32059</v>
      </c>
      <c r="X72" s="52">
        <v>19449</v>
      </c>
      <c r="Y72" s="52">
        <v>36182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54203</v>
      </c>
      <c r="G73" s="36">
        <v>1376</v>
      </c>
      <c r="H73" s="36">
        <v>5339</v>
      </c>
      <c r="I73" s="36">
        <v>0</v>
      </c>
      <c r="J73" s="36">
        <v>3592</v>
      </c>
      <c r="K73" s="36">
        <v>31459</v>
      </c>
      <c r="L73" s="36">
        <v>59908</v>
      </c>
      <c r="M73" s="36">
        <v>158516</v>
      </c>
      <c r="N73" s="36">
        <v>122351</v>
      </c>
      <c r="O73" s="36">
        <v>103915</v>
      </c>
      <c r="P73" s="36">
        <v>42252</v>
      </c>
      <c r="Q73" s="36">
        <v>52656</v>
      </c>
      <c r="R73" s="36">
        <v>73841</v>
      </c>
      <c r="S73" s="36">
        <v>115594</v>
      </c>
      <c r="T73" s="36">
        <v>134497</v>
      </c>
      <c r="U73" s="36">
        <v>146372</v>
      </c>
      <c r="V73" s="36">
        <v>83085</v>
      </c>
      <c r="W73" s="36">
        <v>51068</v>
      </c>
      <c r="X73" s="36">
        <v>18929</v>
      </c>
      <c r="Y73" s="36">
        <v>57222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1392</v>
      </c>
      <c r="K79" s="52">
        <f>RES_hhdet_numvin!K126</f>
        <v>17822</v>
      </c>
      <c r="L79" s="52">
        <f>RES_hhdet_numvin!L126</f>
        <v>46159</v>
      </c>
      <c r="M79" s="52">
        <f>RES_hhdet_numvin!M126</f>
        <v>172468</v>
      </c>
      <c r="N79" s="52">
        <f>RES_hhdet_numvin!N126</f>
        <v>150826</v>
      </c>
      <c r="O79" s="52">
        <f>RES_hhdet_numvin!O126</f>
        <v>146966</v>
      </c>
      <c r="P79" s="52">
        <f>RES_hhdet_numvin!P126</f>
        <v>74019</v>
      </c>
      <c r="Q79" s="52">
        <f>RES_hhdet_numvin!Q126</f>
        <v>36875</v>
      </c>
      <c r="R79" s="52">
        <f>RES_hhdet_numvin!R126</f>
        <v>43129</v>
      </c>
      <c r="S79" s="52">
        <f>RES_hhdet_numvin!S126</f>
        <v>29994</v>
      </c>
      <c r="T79" s="52">
        <f>RES_hhdet_numvin!T126</f>
        <v>33679</v>
      </c>
      <c r="U79" s="52">
        <f>RES_hhdet_numvin!U126</f>
        <v>24239</v>
      </c>
      <c r="V79" s="52">
        <f>RES_hhdet_numvin!V126</f>
        <v>0</v>
      </c>
      <c r="W79" s="52">
        <f>RES_hhdet_numvin!W126</f>
        <v>3</v>
      </c>
      <c r="X79" s="52">
        <f>RES_hhdet_numvin!X126</f>
        <v>0</v>
      </c>
      <c r="Y79" s="52">
        <f>RES_hhdet_numvin!Y126</f>
        <v>32939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18579</v>
      </c>
      <c r="S82" s="138">
        <f>RES_hhdet_numvin!S129</f>
        <v>33660</v>
      </c>
      <c r="T82" s="138">
        <f>RES_hhdet_numvin!T129</f>
        <v>49851</v>
      </c>
      <c r="U82" s="138">
        <f>RES_hhdet_numvin!U129</f>
        <v>60092</v>
      </c>
      <c r="V82" s="138">
        <f>RES_hhdet_numvin!V129</f>
        <v>68318</v>
      </c>
      <c r="W82" s="138">
        <f>RES_hhdet_numvin!W129</f>
        <v>48353</v>
      </c>
      <c r="X82" s="138">
        <f>RES_hhdet_numvin!X129</f>
        <v>40024</v>
      </c>
      <c r="Y82" s="138">
        <f>RES_hhdet_numvin!Y129</f>
        <v>31922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253</v>
      </c>
      <c r="K84" s="138">
        <f>RES_hhdet_numvin!K131</f>
        <v>3242</v>
      </c>
      <c r="L84" s="138">
        <f>RES_hhdet_numvin!L131</f>
        <v>15864</v>
      </c>
      <c r="M84" s="138">
        <f>RES_hhdet_numvin!M131</f>
        <v>144145</v>
      </c>
      <c r="N84" s="138">
        <f>RES_hhdet_numvin!N131</f>
        <v>101592</v>
      </c>
      <c r="O84" s="138">
        <f>RES_hhdet_numvin!O131</f>
        <v>101108</v>
      </c>
      <c r="P84" s="138">
        <f>RES_hhdet_numvin!P131</f>
        <v>54407</v>
      </c>
      <c r="Q84" s="138">
        <f>RES_hhdet_numvin!Q131</f>
        <v>31329</v>
      </c>
      <c r="R84" s="138">
        <f>RES_hhdet_numvin!R131</f>
        <v>27490</v>
      </c>
      <c r="S84" s="138">
        <f>RES_hhdet_numvin!S131</f>
        <v>15800</v>
      </c>
      <c r="T84" s="138">
        <f>RES_hhdet_numvin!T131</f>
        <v>8321</v>
      </c>
      <c r="U84" s="138">
        <f>RES_hhdet_numvin!U131</f>
        <v>13194</v>
      </c>
      <c r="V84" s="138">
        <f>RES_hhdet_numvin!V131</f>
        <v>40948</v>
      </c>
      <c r="W84" s="138">
        <f>RES_hhdet_numvin!W131</f>
        <v>37972</v>
      </c>
      <c r="X84" s="138">
        <f>RES_hhdet_numvin!X131</f>
        <v>72076</v>
      </c>
      <c r="Y84" s="138">
        <f>RES_hhdet_numvin!Y131</f>
        <v>30098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51</v>
      </c>
      <c r="M85" s="138">
        <f>RES_hhdet_numvin!M132</f>
        <v>545</v>
      </c>
      <c r="N85" s="138">
        <f>RES_hhdet_numvin!N132</f>
        <v>311</v>
      </c>
      <c r="O85" s="138">
        <f>RES_hhdet_numvin!O132</f>
        <v>745</v>
      </c>
      <c r="P85" s="138">
        <f>RES_hhdet_numvin!P132</f>
        <v>419</v>
      </c>
      <c r="Q85" s="138">
        <f>RES_hhdet_numvin!Q132</f>
        <v>214</v>
      </c>
      <c r="R85" s="138">
        <f>RES_hhdet_numvin!R132</f>
        <v>307</v>
      </c>
      <c r="S85" s="138">
        <f>RES_hhdet_numvin!S132</f>
        <v>40</v>
      </c>
      <c r="T85" s="138">
        <f>RES_hhdet_numvin!T132</f>
        <v>895</v>
      </c>
      <c r="U85" s="138">
        <f>RES_hhdet_numvin!U132</f>
        <v>0</v>
      </c>
      <c r="V85" s="138">
        <f>RES_hhdet_numvin!V132</f>
        <v>0</v>
      </c>
      <c r="W85" s="138">
        <f>RES_hhdet_numvin!W132</f>
        <v>1908</v>
      </c>
      <c r="X85" s="138">
        <f>RES_hhdet_numvin!X132</f>
        <v>8033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16372</v>
      </c>
      <c r="U88" s="138">
        <f>RES_hhdet_numvin!U135</f>
        <v>9328</v>
      </c>
      <c r="V88" s="138">
        <f>RES_hhdet_numvin!V135</f>
        <v>11633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7746</v>
      </c>
      <c r="U89" s="138">
        <f>RES_hhdet_numvin!U136</f>
        <v>5432</v>
      </c>
      <c r="V89" s="138">
        <f>RES_hhdet_numvin!V136</f>
        <v>11450</v>
      </c>
      <c r="W89" s="138">
        <f>RES_hhdet_numvin!W136</f>
        <v>0</v>
      </c>
      <c r="X89" s="138">
        <f>RES_hhdet_numvin!X136</f>
        <v>0</v>
      </c>
      <c r="Y89" s="138">
        <f>RES_hhdet_numvin!Y136</f>
        <v>37242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16556</v>
      </c>
      <c r="S93" s="138">
        <f>RES_hhdet_numvin!S140</f>
        <v>24012</v>
      </c>
      <c r="T93" s="138">
        <f>RES_hhdet_numvin!T140</f>
        <v>47842</v>
      </c>
      <c r="U93" s="138">
        <f>RES_hhdet_numvin!U140</f>
        <v>54182</v>
      </c>
      <c r="V93" s="138">
        <f>RES_hhdet_numvin!V140</f>
        <v>44766</v>
      </c>
      <c r="W93" s="138">
        <f>RES_hhdet_numvin!W140</f>
        <v>30273</v>
      </c>
      <c r="X93" s="138">
        <f>RES_hhdet_numvin!X140</f>
        <v>19417</v>
      </c>
      <c r="Y93" s="138">
        <f>RES_hhdet_numvin!Y140</f>
        <v>40346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27957</v>
      </c>
      <c r="S94" s="39">
        <f>RES_hhdet_numvin!S141</f>
        <v>69172</v>
      </c>
      <c r="T94" s="39">
        <f>RES_hhdet_numvin!T141</f>
        <v>104230</v>
      </c>
      <c r="U94" s="39">
        <f>RES_hhdet_numvin!U141</f>
        <v>127422</v>
      </c>
      <c r="V94" s="39">
        <f>RES_hhdet_numvin!V141</f>
        <v>73425</v>
      </c>
      <c r="W94" s="39">
        <f>RES_hhdet_numvin!W141</f>
        <v>48204</v>
      </c>
      <c r="X94" s="39">
        <f>RES_hhdet_numvin!X141</f>
        <v>18899</v>
      </c>
      <c r="Y94" s="39">
        <f>RES_hhdet_numvin!Y141</f>
        <v>63807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173.62228949094438</v>
      </c>
      <c r="G98" s="117">
        <f t="shared" si="12"/>
        <v>176.39432665032126</v>
      </c>
      <c r="H98" s="117">
        <f t="shared" si="12"/>
        <v>161.54038761747074</v>
      </c>
      <c r="I98" s="117">
        <f t="shared" si="12"/>
        <v>147.17154723253921</v>
      </c>
      <c r="J98" s="117">
        <f t="shared" si="12"/>
        <v>57.58888329260337</v>
      </c>
      <c r="K98" s="117">
        <f t="shared" si="12"/>
        <v>74.668950173411474</v>
      </c>
      <c r="L98" s="117">
        <f t="shared" si="12"/>
        <v>158.66491422271628</v>
      </c>
      <c r="M98" s="117">
        <f t="shared" si="12"/>
        <v>619.43792796698528</v>
      </c>
      <c r="N98" s="117">
        <f t="shared" si="12"/>
        <v>759.25374822304036</v>
      </c>
      <c r="O98" s="117">
        <f t="shared" si="12"/>
        <v>1007.4842984866686</v>
      </c>
      <c r="P98" s="117">
        <f t="shared" si="12"/>
        <v>892.11913942263016</v>
      </c>
      <c r="Q98" s="117">
        <f t="shared" si="12"/>
        <v>989.2460922871893</v>
      </c>
      <c r="R98" s="117">
        <f t="shared" ref="R98:V98" si="13">R99+R102+R104+R113</f>
        <v>1025.9962428617548</v>
      </c>
      <c r="S98" s="117">
        <f t="shared" si="13"/>
        <v>996.36929387010696</v>
      </c>
      <c r="T98" s="117">
        <f t="shared" si="13"/>
        <v>1182.8157978932061</v>
      </c>
      <c r="U98" s="117">
        <f t="shared" si="13"/>
        <v>978.52992342152663</v>
      </c>
      <c r="V98" s="117">
        <f t="shared" si="13"/>
        <v>954.63514426652728</v>
      </c>
      <c r="W98" s="117">
        <f t="shared" ref="W98:Y98" si="14">W99+W102+W104+W113</f>
        <v>776.88597740760144</v>
      </c>
      <c r="X98" s="117">
        <f t="shared" si="14"/>
        <v>738.69225401228869</v>
      </c>
      <c r="Y98" s="117">
        <f t="shared" si="14"/>
        <v>665.50576652681514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135.11473984099831</v>
      </c>
      <c r="G99" s="122">
        <f t="shared" si="15"/>
        <v>139.41404488521766</v>
      </c>
      <c r="H99" s="122">
        <f t="shared" si="15"/>
        <v>124.92532435954975</v>
      </c>
      <c r="I99" s="122">
        <f t="shared" si="15"/>
        <v>115.89605148025781</v>
      </c>
      <c r="J99" s="122">
        <f t="shared" si="15"/>
        <v>37.905514582109966</v>
      </c>
      <c r="K99" s="122">
        <f t="shared" si="15"/>
        <v>45.330776081498449</v>
      </c>
      <c r="L99" s="122">
        <f t="shared" si="15"/>
        <v>108.3560812653723</v>
      </c>
      <c r="M99" s="122">
        <f t="shared" si="15"/>
        <v>491.64932042263831</v>
      </c>
      <c r="N99" s="122">
        <f t="shared" si="15"/>
        <v>610.71867803904888</v>
      </c>
      <c r="O99" s="122">
        <f t="shared" si="15"/>
        <v>819.31742414845746</v>
      </c>
      <c r="P99" s="122">
        <f t="shared" si="15"/>
        <v>702.31168793727932</v>
      </c>
      <c r="Q99" s="122">
        <f t="shared" si="15"/>
        <v>793.32171866919407</v>
      </c>
      <c r="R99" s="122">
        <f t="shared" ref="R99:V99" si="16">SUM(R100:R101)</f>
        <v>826.73389648938883</v>
      </c>
      <c r="S99" s="122">
        <f t="shared" si="16"/>
        <v>792.00251294589384</v>
      </c>
      <c r="T99" s="122">
        <f t="shared" si="16"/>
        <v>954.07223717735826</v>
      </c>
      <c r="U99" s="122">
        <f t="shared" si="16"/>
        <v>777.25032592260368</v>
      </c>
      <c r="V99" s="122">
        <f t="shared" si="16"/>
        <v>773.20375242593457</v>
      </c>
      <c r="W99" s="122">
        <f t="shared" ref="W99:Y99" si="17">SUM(W100:W101)</f>
        <v>639.8665504973626</v>
      </c>
      <c r="X99" s="122">
        <f t="shared" si="17"/>
        <v>632.15132158162248</v>
      </c>
      <c r="Y99" s="122">
        <f t="shared" si="17"/>
        <v>565.42236806405879</v>
      </c>
      <c r="DA99" s="130" t="s">
        <v>1688</v>
      </c>
    </row>
    <row r="100" spans="1:105" ht="12" customHeight="1" x14ac:dyDescent="0.25">
      <c r="A100" s="97" t="s">
        <v>198</v>
      </c>
      <c r="B100" s="98">
        <v>0</v>
      </c>
      <c r="C100" s="98">
        <v>0</v>
      </c>
      <c r="D100" s="98">
        <v>0</v>
      </c>
      <c r="E100" s="98">
        <v>0</v>
      </c>
      <c r="F100" s="98">
        <v>134.62972041468248</v>
      </c>
      <c r="G100" s="98">
        <v>138.92055359603606</v>
      </c>
      <c r="H100" s="98">
        <v>124.49647998996652</v>
      </c>
      <c r="I100" s="98">
        <v>115.51165781914865</v>
      </c>
      <c r="J100" s="98">
        <v>37.785424046912453</v>
      </c>
      <c r="K100" s="98">
        <v>45.188988540824184</v>
      </c>
      <c r="L100" s="98">
        <v>108.00506743230193</v>
      </c>
      <c r="M100" s="98">
        <v>490.04152615497225</v>
      </c>
      <c r="N100" s="98">
        <v>608.85230308829728</v>
      </c>
      <c r="O100" s="98">
        <v>816.64703334935211</v>
      </c>
      <c r="P100" s="98">
        <v>699.95721514408478</v>
      </c>
      <c r="Q100" s="98">
        <v>790.9240278972012</v>
      </c>
      <c r="R100" s="98">
        <v>824.23877901977676</v>
      </c>
      <c r="S100" s="98">
        <v>789.62646890226426</v>
      </c>
      <c r="T100" s="98">
        <v>951.23248781885866</v>
      </c>
      <c r="U100" s="98">
        <v>774.917173019968</v>
      </c>
      <c r="V100" s="98">
        <v>770.89086653291224</v>
      </c>
      <c r="W100" s="98">
        <v>637.42305573696592</v>
      </c>
      <c r="X100" s="98">
        <v>629.64742524123437</v>
      </c>
      <c r="Y100" s="98">
        <v>563.28494793159405</v>
      </c>
      <c r="DA100" s="63" t="s">
        <v>1689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0.48501942631583278</v>
      </c>
      <c r="G101" s="98">
        <v>0.49349128918159652</v>
      </c>
      <c r="H101" s="98">
        <v>0.42884436958322725</v>
      </c>
      <c r="I101" s="98">
        <v>0.38439366110915119</v>
      </c>
      <c r="J101" s="98">
        <v>0.12009053519751366</v>
      </c>
      <c r="K101" s="98">
        <v>0.14178754067426569</v>
      </c>
      <c r="L101" s="98">
        <v>0.35101383307036155</v>
      </c>
      <c r="M101" s="98">
        <v>1.6077942676660553</v>
      </c>
      <c r="N101" s="98">
        <v>1.8663749507515823</v>
      </c>
      <c r="O101" s="98">
        <v>2.6703907991053044</v>
      </c>
      <c r="P101" s="98">
        <v>2.3544727931945388</v>
      </c>
      <c r="Q101" s="98">
        <v>2.3976907719928815</v>
      </c>
      <c r="R101" s="98">
        <v>2.4951174696121052</v>
      </c>
      <c r="S101" s="98">
        <v>2.37604404362955</v>
      </c>
      <c r="T101" s="98">
        <v>2.8397493584995557</v>
      </c>
      <c r="U101" s="98">
        <v>2.3331529026356268</v>
      </c>
      <c r="V101" s="98">
        <v>2.3128858930223122</v>
      </c>
      <c r="W101" s="98">
        <v>2.4434947603966966</v>
      </c>
      <c r="X101" s="98">
        <v>2.5038963403880996</v>
      </c>
      <c r="Y101" s="98">
        <v>2.1374201324647468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0.4620608018618515</v>
      </c>
      <c r="G102" s="122">
        <f t="shared" si="18"/>
        <v>1.3435887209633894</v>
      </c>
      <c r="H102" s="122">
        <f t="shared" si="18"/>
        <v>1.5027370387723422</v>
      </c>
      <c r="I102" s="122">
        <f t="shared" si="18"/>
        <v>1.3183811271253489</v>
      </c>
      <c r="J102" s="122">
        <f t="shared" si="18"/>
        <v>1.6371108604043725</v>
      </c>
      <c r="K102" s="122">
        <f t="shared" si="18"/>
        <v>2.0555651988551209</v>
      </c>
      <c r="L102" s="122">
        <f t="shared" si="18"/>
        <v>2.1023233274959323</v>
      </c>
      <c r="M102" s="122">
        <f t="shared" si="18"/>
        <v>3.2958183516137942</v>
      </c>
      <c r="N102" s="122">
        <f t="shared" si="18"/>
        <v>8.1723498407742188</v>
      </c>
      <c r="O102" s="122">
        <f t="shared" si="18"/>
        <v>6.4877519555985588</v>
      </c>
      <c r="P102" s="122">
        <f t="shared" si="18"/>
        <v>5.4886274556852683</v>
      </c>
      <c r="Q102" s="122">
        <f t="shared" si="18"/>
        <v>12.519157095441283</v>
      </c>
      <c r="R102" s="122">
        <f t="shared" si="18"/>
        <v>9.2701087029035474</v>
      </c>
      <c r="S102" s="122">
        <f t="shared" si="18"/>
        <v>14.027680038284362</v>
      </c>
      <c r="T102" s="122">
        <f t="shared" si="18"/>
        <v>10.333784576866378</v>
      </c>
      <c r="U102" s="122">
        <f t="shared" si="18"/>
        <v>11.644064669546532</v>
      </c>
      <c r="V102" s="122">
        <f t="shared" si="18"/>
        <v>7.7625256164000458</v>
      </c>
      <c r="W102" s="122">
        <f t="shared" si="18"/>
        <v>6.8445481013250689</v>
      </c>
      <c r="X102" s="122">
        <f t="shared" si="18"/>
        <v>9.3969610960023147</v>
      </c>
      <c r="Y102" s="122">
        <f t="shared" si="18"/>
        <v>7.7075181976618872</v>
      </c>
      <c r="DA102" s="130" t="s">
        <v>1691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0.4620608018618515</v>
      </c>
      <c r="G103" s="98">
        <v>1.3435887209633894</v>
      </c>
      <c r="H103" s="98">
        <v>1.5027370387723422</v>
      </c>
      <c r="I103" s="98">
        <v>1.3183811271253489</v>
      </c>
      <c r="J103" s="98">
        <v>1.6371108604043725</v>
      </c>
      <c r="K103" s="98">
        <v>2.0555651988551209</v>
      </c>
      <c r="L103" s="98">
        <v>2.1023233274959323</v>
      </c>
      <c r="M103" s="98">
        <v>3.2958183516137942</v>
      </c>
      <c r="N103" s="98">
        <v>8.1723498407742188</v>
      </c>
      <c r="O103" s="98">
        <v>6.4877519555985588</v>
      </c>
      <c r="P103" s="98">
        <v>5.4886274556852683</v>
      </c>
      <c r="Q103" s="98">
        <v>12.519157095441283</v>
      </c>
      <c r="R103" s="98">
        <v>9.2701087029035474</v>
      </c>
      <c r="S103" s="98">
        <v>14.027680038284362</v>
      </c>
      <c r="T103" s="98">
        <v>10.333784576866378</v>
      </c>
      <c r="U103" s="98">
        <v>11.644064669546532</v>
      </c>
      <c r="V103" s="98">
        <v>7.7625256164000458</v>
      </c>
      <c r="W103" s="98">
        <v>6.8445481013250689</v>
      </c>
      <c r="X103" s="98">
        <v>9.3969610960023147</v>
      </c>
      <c r="Y103" s="98">
        <v>7.7075181976618872</v>
      </c>
      <c r="DA103" s="63" t="s">
        <v>1692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26.095744121223852</v>
      </c>
      <c r="G104" s="122">
        <v>25.115888627578894</v>
      </c>
      <c r="H104" s="122">
        <v>23.701040959307225</v>
      </c>
      <c r="I104" s="122">
        <v>20.470011267860411</v>
      </c>
      <c r="J104" s="122">
        <v>8.7538231536893925</v>
      </c>
      <c r="K104" s="122">
        <v>14.93570806412164</v>
      </c>
      <c r="L104" s="122">
        <v>30.851095082110547</v>
      </c>
      <c r="M104" s="122">
        <v>90.141547780490441</v>
      </c>
      <c r="N104" s="122">
        <v>99.894277242535935</v>
      </c>
      <c r="O104" s="122">
        <v>128.16969080159845</v>
      </c>
      <c r="P104" s="122">
        <v>131.62652964386885</v>
      </c>
      <c r="Q104" s="122">
        <v>127.88384784829832</v>
      </c>
      <c r="R104" s="122">
        <v>132.66092054816255</v>
      </c>
      <c r="S104" s="122">
        <v>125.28322627211105</v>
      </c>
      <c r="T104" s="122">
        <v>153.67668843369887</v>
      </c>
      <c r="U104" s="122">
        <v>127.37247698124884</v>
      </c>
      <c r="V104" s="122">
        <v>114.83320350464507</v>
      </c>
      <c r="W104" s="122">
        <v>80.196540470539645</v>
      </c>
      <c r="X104" s="122">
        <v>62.138949310896997</v>
      </c>
      <c r="Y104" s="122">
        <v>56.535017446478051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21.358965895419054</v>
      </c>
      <c r="G105" s="98">
        <v>19.934072302443081</v>
      </c>
      <c r="H105" s="98">
        <v>19.119668709545738</v>
      </c>
      <c r="I105" s="98">
        <v>17.833424111851468</v>
      </c>
      <c r="J105" s="98">
        <v>5.4686429714597669</v>
      </c>
      <c r="K105" s="98">
        <v>6.4971973575579858</v>
      </c>
      <c r="L105" s="98">
        <v>14.594305127107038</v>
      </c>
      <c r="M105" s="98">
        <v>77.565562173063924</v>
      </c>
      <c r="N105" s="98">
        <v>85.446112709122389</v>
      </c>
      <c r="O105" s="98">
        <v>113.82952480311805</v>
      </c>
      <c r="P105" s="98">
        <v>118.34237308327081</v>
      </c>
      <c r="Q105" s="98">
        <v>117.42395690909018</v>
      </c>
      <c r="R105" s="98">
        <v>122.36846998327815</v>
      </c>
      <c r="S105" s="98">
        <v>115.256653677598</v>
      </c>
      <c r="T105" s="98">
        <v>140.29913839583418</v>
      </c>
      <c r="U105" s="98">
        <v>112.88115950823732</v>
      </c>
      <c r="V105" s="98">
        <v>98.649024194437189</v>
      </c>
      <c r="W105" s="98">
        <v>70.326906783110104</v>
      </c>
      <c r="X105" s="98">
        <v>56.699251527544092</v>
      </c>
      <c r="Y105" s="98">
        <v>48.298366249122772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6.9770361939633244E-3</v>
      </c>
      <c r="G106" s="98">
        <v>9.2289304725932404E-3</v>
      </c>
      <c r="H106" s="98">
        <v>1.0133155774990805E-2</v>
      </c>
      <c r="I106" s="98">
        <v>1.4610001074619927E-2</v>
      </c>
      <c r="J106" s="98">
        <v>4.4345758100755592E-3</v>
      </c>
      <c r="K106" s="98">
        <v>5.3304795487420465E-3</v>
      </c>
      <c r="L106" s="98">
        <v>1.8230444293176627E-2</v>
      </c>
      <c r="M106" s="98">
        <v>0.16657210593222924</v>
      </c>
      <c r="N106" s="98">
        <v>0.17975640368496609</v>
      </c>
      <c r="O106" s="98">
        <v>0.30573271563237087</v>
      </c>
      <c r="P106" s="98">
        <v>0.35419963959370554</v>
      </c>
      <c r="Q106" s="98">
        <v>0.36028916225157437</v>
      </c>
      <c r="R106" s="98">
        <v>0.4032729873809025</v>
      </c>
      <c r="S106" s="98">
        <v>0.3793859355731391</v>
      </c>
      <c r="T106" s="98">
        <v>0.60464914837208172</v>
      </c>
      <c r="U106" s="98">
        <v>0.49289976125517398</v>
      </c>
      <c r="V106" s="98">
        <v>0.4389301781093714</v>
      </c>
      <c r="W106" s="98">
        <v>0.48290868604406584</v>
      </c>
      <c r="X106" s="98">
        <v>0.95503317212972227</v>
      </c>
      <c r="Y106" s="98">
        <v>0.82070263945456934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1.597438823659674E-3</v>
      </c>
      <c r="G107" s="101">
        <v>1.7799484684950639E-3</v>
      </c>
      <c r="H107" s="101">
        <v>1.9080502727361207E-3</v>
      </c>
      <c r="I107" s="101">
        <v>2.5534946232895744E-3</v>
      </c>
      <c r="J107" s="101">
        <v>9.6307621075348052E-4</v>
      </c>
      <c r="K107" s="101">
        <v>5.6577972087373206E-5</v>
      </c>
      <c r="L107" s="101">
        <v>1.9751797715727098E-4</v>
      </c>
      <c r="M107" s="101">
        <v>3.4098258378265162E-2</v>
      </c>
      <c r="N107" s="101">
        <v>2.6605698710595461E-2</v>
      </c>
      <c r="O107" s="101">
        <v>4.3132303247073886E-2</v>
      </c>
      <c r="P107" s="101">
        <v>8.2011084767800155E-2</v>
      </c>
      <c r="Q107" s="101">
        <v>5.4594729392739301E-2</v>
      </c>
      <c r="R107" s="101">
        <v>5.8443172353913719E-2</v>
      </c>
      <c r="S107" s="101">
        <v>5.9267789871063105E-2</v>
      </c>
      <c r="T107" s="101">
        <v>8.9869916002771638E-2</v>
      </c>
      <c r="U107" s="101">
        <v>8.4470567238140656E-2</v>
      </c>
      <c r="V107" s="101">
        <v>8.1605403346466737E-2</v>
      </c>
      <c r="W107" s="101">
        <v>0.11435390296798825</v>
      </c>
      <c r="X107" s="101">
        <v>0.10981506269192697</v>
      </c>
      <c r="Y107" s="101">
        <v>0.1855594220340307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5.3795973703036504E-3</v>
      </c>
      <c r="G108" s="104">
        <v>7.4489820040981765E-3</v>
      </c>
      <c r="H108" s="104">
        <v>8.2251055022546857E-3</v>
      </c>
      <c r="I108" s="104">
        <v>1.2056506451330353E-2</v>
      </c>
      <c r="J108" s="104">
        <v>3.4714995993220788E-3</v>
      </c>
      <c r="K108" s="104">
        <v>5.2739015766546729E-3</v>
      </c>
      <c r="L108" s="104">
        <v>1.8032926316019358E-2</v>
      </c>
      <c r="M108" s="104">
        <v>0.13247384755396407</v>
      </c>
      <c r="N108" s="104">
        <v>0.15315070497437064</v>
      </c>
      <c r="O108" s="104">
        <v>0.26260041238529697</v>
      </c>
      <c r="P108" s="104">
        <v>0.27218855482590537</v>
      </c>
      <c r="Q108" s="104">
        <v>0.30569443285883507</v>
      </c>
      <c r="R108" s="104">
        <v>0.34482981502698878</v>
      </c>
      <c r="S108" s="104">
        <v>0.32011814570207597</v>
      </c>
      <c r="T108" s="104">
        <v>0.51477923236931011</v>
      </c>
      <c r="U108" s="104">
        <v>0.40842919401703331</v>
      </c>
      <c r="V108" s="104">
        <v>0.3573247747629047</v>
      </c>
      <c r="W108" s="104">
        <v>0.36855478307607759</v>
      </c>
      <c r="X108" s="104">
        <v>0.8452181094377953</v>
      </c>
      <c r="Y108" s="104">
        <v>0.6351432174205387</v>
      </c>
      <c r="DA108" s="132" t="s">
        <v>1697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4.621344083446167</v>
      </c>
      <c r="G109" s="101">
        <v>5.0307729811422774</v>
      </c>
      <c r="H109" s="101">
        <v>4.4435311918270557</v>
      </c>
      <c r="I109" s="101">
        <v>2.5420293322823531</v>
      </c>
      <c r="J109" s="101">
        <v>3.0431105763054309</v>
      </c>
      <c r="K109" s="101">
        <v>7.1448751597018338</v>
      </c>
      <c r="L109" s="101">
        <v>12.351029463061476</v>
      </c>
      <c r="M109" s="101">
        <v>8.727276415656485</v>
      </c>
      <c r="N109" s="101">
        <v>10.446468131294335</v>
      </c>
      <c r="O109" s="101">
        <v>10.335807725580604</v>
      </c>
      <c r="P109" s="101">
        <v>9.3992724512938288</v>
      </c>
      <c r="Q109" s="101">
        <v>7.3783393020039361</v>
      </c>
      <c r="R109" s="101">
        <v>7.2178183013607704</v>
      </c>
      <c r="S109" s="101">
        <v>6.802546492846294</v>
      </c>
      <c r="T109" s="101">
        <v>9.2193926207386134</v>
      </c>
      <c r="U109" s="101">
        <v>9.9347570917094572</v>
      </c>
      <c r="V109" s="101">
        <v>10.606028819158194</v>
      </c>
      <c r="W109" s="101">
        <v>6.2876991624088285</v>
      </c>
      <c r="X109" s="101">
        <v>2.9103003608819176</v>
      </c>
      <c r="Y109" s="101">
        <v>3.1919220356332305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0.10845710616466882</v>
      </c>
      <c r="G110" s="104">
        <v>0.14181441352094323</v>
      </c>
      <c r="H110" s="104">
        <v>0.12770790215944022</v>
      </c>
      <c r="I110" s="104">
        <v>7.9947822651971784E-2</v>
      </c>
      <c r="J110" s="104">
        <v>0.23763503011411843</v>
      </c>
      <c r="K110" s="104">
        <v>1.2883050673130771</v>
      </c>
      <c r="L110" s="104">
        <v>3.8875300476488559</v>
      </c>
      <c r="M110" s="104">
        <v>3.6821370858377875</v>
      </c>
      <c r="N110" s="104">
        <v>3.8219399984342521</v>
      </c>
      <c r="O110" s="104">
        <v>3.6986255572674205</v>
      </c>
      <c r="P110" s="104">
        <v>3.5306844697105011</v>
      </c>
      <c r="Q110" s="104">
        <v>2.7212624749526224</v>
      </c>
      <c r="R110" s="104">
        <v>2.6713592761427281</v>
      </c>
      <c r="S110" s="104">
        <v>2.8446401660936314</v>
      </c>
      <c r="T110" s="104">
        <v>3.5535082687540154</v>
      </c>
      <c r="U110" s="104">
        <v>4.0636606200468872</v>
      </c>
      <c r="V110" s="104">
        <v>5.1392203129403091</v>
      </c>
      <c r="W110" s="104">
        <v>3.0990258389766501</v>
      </c>
      <c r="X110" s="104">
        <v>1.5743642503412605</v>
      </c>
      <c r="Y110" s="104">
        <v>4.224026522267482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2.8938385298216279E-2</v>
      </c>
      <c r="G111" s="98">
        <v>3.2064778752665439E-2</v>
      </c>
      <c r="H111" s="98">
        <v>2.8218349090804753E-2</v>
      </c>
      <c r="I111" s="98">
        <v>1.646475284186303E-2</v>
      </c>
      <c r="J111" s="98">
        <v>6.0615525181491971E-2</v>
      </c>
      <c r="K111" s="98">
        <v>0.26386759088116846</v>
      </c>
      <c r="L111" s="98">
        <v>0.75772005336619463</v>
      </c>
      <c r="M111" s="98">
        <v>0.88156614956204282</v>
      </c>
      <c r="N111" s="98">
        <v>0.67458149688454916</v>
      </c>
      <c r="O111" s="98">
        <v>0.61696990397584739</v>
      </c>
      <c r="P111" s="98">
        <v>0.96774145181064009</v>
      </c>
      <c r="Q111" s="98">
        <v>0.49676546004589617</v>
      </c>
      <c r="R111" s="98">
        <v>0.46095436699887526</v>
      </c>
      <c r="S111" s="98">
        <v>0.5187858876103959</v>
      </c>
      <c r="T111" s="98">
        <v>0.5722512472202117</v>
      </c>
      <c r="U111" s="98">
        <v>0.77141110240831212</v>
      </c>
      <c r="V111" s="98">
        <v>1.0726078800153871</v>
      </c>
      <c r="W111" s="98">
        <v>0.76667813872636059</v>
      </c>
      <c r="X111" s="98">
        <v>1.9186977085555525E-2</v>
      </c>
      <c r="Y111" s="98">
        <v>0.89458372519747531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7.9518720866452536E-2</v>
      </c>
      <c r="G112" s="98">
        <v>0.1097496347682778</v>
      </c>
      <c r="H112" s="98">
        <v>9.9489553068635481E-2</v>
      </c>
      <c r="I112" s="98">
        <v>6.3483069810108761E-2</v>
      </c>
      <c r="J112" s="98">
        <v>0.17701950493262647</v>
      </c>
      <c r="K112" s="98">
        <v>1.0244374764319086</v>
      </c>
      <c r="L112" s="98">
        <v>3.1298099942826614</v>
      </c>
      <c r="M112" s="98">
        <v>2.8005709362757445</v>
      </c>
      <c r="N112" s="98">
        <v>3.1473585015497032</v>
      </c>
      <c r="O112" s="98">
        <v>3.0816556532915733</v>
      </c>
      <c r="P112" s="98">
        <v>2.5629430178998609</v>
      </c>
      <c r="Q112" s="98">
        <v>2.224497014906726</v>
      </c>
      <c r="R112" s="98">
        <v>2.2104049091438527</v>
      </c>
      <c r="S112" s="98">
        <v>2.3258542784832352</v>
      </c>
      <c r="T112" s="98">
        <v>2.9812570215338035</v>
      </c>
      <c r="U112" s="98">
        <v>3.2922495176385755</v>
      </c>
      <c r="V112" s="98">
        <v>4.0666124329249218</v>
      </c>
      <c r="W112" s="98">
        <v>2.3323477002502897</v>
      </c>
      <c r="X112" s="98">
        <v>1.555177273255705</v>
      </c>
      <c r="Y112" s="98">
        <v>3.3294427970700067</v>
      </c>
      <c r="DA112" s="63" t="s">
        <v>1701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11.949744726860381</v>
      </c>
      <c r="G113" s="122">
        <v>10.520804416561308</v>
      </c>
      <c r="H113" s="122">
        <v>11.411285259841438</v>
      </c>
      <c r="I113" s="122">
        <v>9.4871033572956378</v>
      </c>
      <c r="J113" s="122">
        <v>9.292434696399642</v>
      </c>
      <c r="K113" s="122">
        <v>12.346900828936267</v>
      </c>
      <c r="L113" s="122">
        <v>17.355414547737482</v>
      </c>
      <c r="M113" s="122">
        <v>34.351241412242786</v>
      </c>
      <c r="N113" s="122">
        <v>40.468443100681256</v>
      </c>
      <c r="O113" s="122">
        <v>53.509431581014191</v>
      </c>
      <c r="P113" s="122">
        <v>52.692294385796828</v>
      </c>
      <c r="Q113" s="122">
        <v>55.521368674255626</v>
      </c>
      <c r="R113" s="122">
        <v>57.331317121299804</v>
      </c>
      <c r="S113" s="122">
        <v>65.055874613817593</v>
      </c>
      <c r="T113" s="122">
        <v>64.733087705282557</v>
      </c>
      <c r="U113" s="122">
        <v>62.263055848127529</v>
      </c>
      <c r="V113" s="122">
        <v>58.835662719547557</v>
      </c>
      <c r="W113" s="122">
        <v>49.978338338374186</v>
      </c>
      <c r="X113" s="122">
        <v>35.00502202376682</v>
      </c>
      <c r="Y113" s="122">
        <v>35.840862818616444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5.1597072092294232</v>
      </c>
      <c r="G114" s="98">
        <v>4.89047780633922</v>
      </c>
      <c r="H114" s="98">
        <v>4.8673657142627587</v>
      </c>
      <c r="I114" s="98">
        <v>4.0098142728584429</v>
      </c>
      <c r="J114" s="98">
        <v>4.2588450419696873</v>
      </c>
      <c r="K114" s="98">
        <v>5.4581616445937522</v>
      </c>
      <c r="L114" s="98">
        <v>7.6290638554679466</v>
      </c>
      <c r="M114" s="98">
        <v>14.239618331122813</v>
      </c>
      <c r="N114" s="98">
        <v>17.245537411273563</v>
      </c>
      <c r="O114" s="98">
        <v>20.699475318570357</v>
      </c>
      <c r="P114" s="98">
        <v>23.22202703466079</v>
      </c>
      <c r="Q114" s="98">
        <v>22.554826575472024</v>
      </c>
      <c r="R114" s="98">
        <v>24.262379931603292</v>
      </c>
      <c r="S114" s="98">
        <v>25.420156026512476</v>
      </c>
      <c r="T114" s="98">
        <v>25.667483420021878</v>
      </c>
      <c r="U114" s="98">
        <v>24.206804969970939</v>
      </c>
      <c r="V114" s="98">
        <v>22.334473550233735</v>
      </c>
      <c r="W114" s="98">
        <v>19.187410540914186</v>
      </c>
      <c r="X114" s="98">
        <v>14.993088188762648</v>
      </c>
      <c r="Y114" s="98">
        <v>14.702391313204085</v>
      </c>
      <c r="DA114" s="63" t="s">
        <v>1703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6.7900375176309575</v>
      </c>
      <c r="G115" s="33">
        <v>5.630326610222089</v>
      </c>
      <c r="H115" s="33">
        <v>6.5439195455786798</v>
      </c>
      <c r="I115" s="33">
        <v>5.4772890844371949</v>
      </c>
      <c r="J115" s="33">
        <v>5.0335896544299548</v>
      </c>
      <c r="K115" s="33">
        <v>6.8887391843425148</v>
      </c>
      <c r="L115" s="33">
        <v>9.726350692269536</v>
      </c>
      <c r="M115" s="33">
        <v>20.111623081119969</v>
      </c>
      <c r="N115" s="33">
        <v>23.222905689407693</v>
      </c>
      <c r="O115" s="33">
        <v>32.809956262443833</v>
      </c>
      <c r="P115" s="33">
        <v>29.470267351136037</v>
      </c>
      <c r="Q115" s="33">
        <v>32.966542098783599</v>
      </c>
      <c r="R115" s="33">
        <v>33.068937189696513</v>
      </c>
      <c r="S115" s="33">
        <v>39.635718587305121</v>
      </c>
      <c r="T115" s="33">
        <v>39.065604285260683</v>
      </c>
      <c r="U115" s="33">
        <v>38.05625087815659</v>
      </c>
      <c r="V115" s="33">
        <v>36.501189169313818</v>
      </c>
      <c r="W115" s="33">
        <v>30.79092779746</v>
      </c>
      <c r="X115" s="33">
        <v>20.011933835004172</v>
      </c>
      <c r="Y115" s="33">
        <v>21.138471505412358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133.04622722888678</v>
      </c>
      <c r="G117" s="117">
        <f t="shared" si="19"/>
        <v>136.78442855316638</v>
      </c>
      <c r="H117" s="117">
        <f t="shared" si="19"/>
        <v>125.86791157033025</v>
      </c>
      <c r="I117" s="117">
        <f t="shared" si="19"/>
        <v>114.81993899773786</v>
      </c>
      <c r="J117" s="117">
        <f t="shared" si="19"/>
        <v>46.551211778036993</v>
      </c>
      <c r="K117" s="117">
        <f t="shared" si="19"/>
        <v>60.407125525548665</v>
      </c>
      <c r="L117" s="117">
        <f t="shared" si="19"/>
        <v>125.61625000060309</v>
      </c>
      <c r="M117" s="117">
        <f t="shared" si="19"/>
        <v>489.43849062634814</v>
      </c>
      <c r="N117" s="117">
        <f t="shared" si="19"/>
        <v>613.24643259868731</v>
      </c>
      <c r="O117" s="117">
        <f t="shared" si="19"/>
        <v>807.21557000668167</v>
      </c>
      <c r="P117" s="117">
        <f t="shared" si="19"/>
        <v>716.10550185093712</v>
      </c>
      <c r="Q117" s="117">
        <f t="shared" si="19"/>
        <v>813.87416803239262</v>
      </c>
      <c r="R117" s="117">
        <f t="shared" ref="R117:V117" si="20">R118+R121+R123+R132</f>
        <v>835.87285941973937</v>
      </c>
      <c r="S117" s="117">
        <f t="shared" si="20"/>
        <v>828.59379679276196</v>
      </c>
      <c r="T117" s="117">
        <f t="shared" si="20"/>
        <v>969.27589919876755</v>
      </c>
      <c r="U117" s="117">
        <f t="shared" si="20"/>
        <v>813.93988037628924</v>
      </c>
      <c r="V117" s="117">
        <f t="shared" si="20"/>
        <v>785.13189587255692</v>
      </c>
      <c r="W117" s="117">
        <f t="shared" ref="W117:Y117" si="21">W118+W121+W123+W132</f>
        <v>641.19324371298364</v>
      </c>
      <c r="X117" s="117">
        <f t="shared" si="21"/>
        <v>619.43405343592485</v>
      </c>
      <c r="Y117" s="117">
        <f t="shared" si="21"/>
        <v>557.4890024587919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102.88269125806514</v>
      </c>
      <c r="G118" s="122">
        <f t="shared" si="22"/>
        <v>106.16117216782987</v>
      </c>
      <c r="H118" s="122">
        <f t="shared" si="22"/>
        <v>95.160593811380622</v>
      </c>
      <c r="I118" s="122">
        <f t="shared" si="22"/>
        <v>88.279573140589903</v>
      </c>
      <c r="J118" s="122">
        <f t="shared" si="22"/>
        <v>28.890447406045787</v>
      </c>
      <c r="K118" s="122">
        <f t="shared" si="22"/>
        <v>34.688466501053718</v>
      </c>
      <c r="L118" s="122">
        <f t="shared" si="22"/>
        <v>83.330297826759562</v>
      </c>
      <c r="M118" s="122">
        <f t="shared" si="22"/>
        <v>381.00461950015591</v>
      </c>
      <c r="N118" s="122">
        <f t="shared" si="22"/>
        <v>475.22221601813601</v>
      </c>
      <c r="O118" s="122">
        <f t="shared" si="22"/>
        <v>640.14881744051274</v>
      </c>
      <c r="P118" s="122">
        <f t="shared" si="22"/>
        <v>550.03173846640186</v>
      </c>
      <c r="Q118" s="122">
        <f t="shared" si="22"/>
        <v>622.26187077164411</v>
      </c>
      <c r="R118" s="122">
        <f t="shared" ref="R118:V118" si="23">SUM(R119:R120)</f>
        <v>649.85379227326507</v>
      </c>
      <c r="S118" s="122">
        <f t="shared" si="23"/>
        <v>623.74025608486886</v>
      </c>
      <c r="T118" s="122">
        <f t="shared" si="23"/>
        <v>753.17086850098292</v>
      </c>
      <c r="U118" s="122">
        <f t="shared" si="23"/>
        <v>615.01481874738329</v>
      </c>
      <c r="V118" s="122">
        <f t="shared" si="23"/>
        <v>612.73327681995647</v>
      </c>
      <c r="W118" s="122">
        <f t="shared" ref="W118:Y118" si="24">SUM(W119:W120)</f>
        <v>507.52143682201438</v>
      </c>
      <c r="X118" s="122">
        <f t="shared" si="24"/>
        <v>501.78096538989035</v>
      </c>
      <c r="Y118" s="122">
        <f t="shared" si="24"/>
        <v>450.07181770230505</v>
      </c>
      <c r="DA118" s="130" t="s">
        <v>1856</v>
      </c>
    </row>
    <row r="119" spans="1:105" ht="12" customHeight="1" x14ac:dyDescent="0.25">
      <c r="A119" s="97" t="s">
        <v>198</v>
      </c>
      <c r="B119" s="98">
        <v>0</v>
      </c>
      <c r="C119" s="98">
        <v>0</v>
      </c>
      <c r="D119" s="98">
        <v>0</v>
      </c>
      <c r="E119" s="98">
        <v>0</v>
      </c>
      <c r="F119" s="98">
        <v>102.39767183174931</v>
      </c>
      <c r="G119" s="98">
        <v>105.66768087864828</v>
      </c>
      <c r="H119" s="98">
        <v>94.73174944179739</v>
      </c>
      <c r="I119" s="98">
        <v>87.895179479480745</v>
      </c>
      <c r="J119" s="98">
        <v>28.770356870848275</v>
      </c>
      <c r="K119" s="98">
        <v>34.546678960379452</v>
      </c>
      <c r="L119" s="98">
        <v>82.979283993689194</v>
      </c>
      <c r="M119" s="98">
        <v>379.39682523248985</v>
      </c>
      <c r="N119" s="98">
        <v>473.3558410673844</v>
      </c>
      <c r="O119" s="98">
        <v>637.4784266414074</v>
      </c>
      <c r="P119" s="98">
        <v>547.67726567320733</v>
      </c>
      <c r="Q119" s="98">
        <v>619.86417999965124</v>
      </c>
      <c r="R119" s="98">
        <v>647.358674803653</v>
      </c>
      <c r="S119" s="98">
        <v>621.36421204123928</v>
      </c>
      <c r="T119" s="98">
        <v>750.33111914248332</v>
      </c>
      <c r="U119" s="98">
        <v>612.68166584474761</v>
      </c>
      <c r="V119" s="98">
        <v>610.42039092693415</v>
      </c>
      <c r="W119" s="98">
        <v>505.0779420616177</v>
      </c>
      <c r="X119" s="98">
        <v>499.27706904950224</v>
      </c>
      <c r="Y119" s="98">
        <v>447.93439756984031</v>
      </c>
      <c r="DA119" s="63" t="s">
        <v>1857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0.48501942631583278</v>
      </c>
      <c r="G120" s="98">
        <v>0.49349128918159652</v>
      </c>
      <c r="H120" s="98">
        <v>0.42884436958322725</v>
      </c>
      <c r="I120" s="98">
        <v>0.38439366110915119</v>
      </c>
      <c r="J120" s="98">
        <v>0.12009053519751366</v>
      </c>
      <c r="K120" s="98">
        <v>0.14178754067426569</v>
      </c>
      <c r="L120" s="98">
        <v>0.35101383307036155</v>
      </c>
      <c r="M120" s="98">
        <v>1.6077942676660553</v>
      </c>
      <c r="N120" s="98">
        <v>1.8663749507515823</v>
      </c>
      <c r="O120" s="98">
        <v>2.6703907991053044</v>
      </c>
      <c r="P120" s="98">
        <v>2.3544727931945388</v>
      </c>
      <c r="Q120" s="98">
        <v>2.3976907719928815</v>
      </c>
      <c r="R120" s="98">
        <v>2.4951174696121052</v>
      </c>
      <c r="S120" s="98">
        <v>2.37604404362955</v>
      </c>
      <c r="T120" s="98">
        <v>2.8397493584995557</v>
      </c>
      <c r="U120" s="98">
        <v>2.3331529026356268</v>
      </c>
      <c r="V120" s="98">
        <v>2.3128858930223122</v>
      </c>
      <c r="W120" s="98">
        <v>2.4434947603966966</v>
      </c>
      <c r="X120" s="98">
        <v>2.5038963403880996</v>
      </c>
      <c r="Y120" s="98">
        <v>2.1374201324647468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1.200231581711638</v>
      </c>
      <c r="G121" s="122">
        <f t="shared" si="25"/>
        <v>3.5790801763130737</v>
      </c>
      <c r="H121" s="122">
        <f t="shared" si="25"/>
        <v>4.0139821237405133</v>
      </c>
      <c r="I121" s="122">
        <f t="shared" si="25"/>
        <v>3.5387272114136663</v>
      </c>
      <c r="J121" s="122">
        <f t="shared" si="25"/>
        <v>4.4133561343432248</v>
      </c>
      <c r="K121" s="122">
        <f t="shared" si="25"/>
        <v>5.6947029849943611</v>
      </c>
      <c r="L121" s="122">
        <f t="shared" si="25"/>
        <v>6.09563866963998</v>
      </c>
      <c r="M121" s="122">
        <f t="shared" si="25"/>
        <v>10.242183520319296</v>
      </c>
      <c r="N121" s="122">
        <f t="shared" si="25"/>
        <v>27.251009268360935</v>
      </c>
      <c r="O121" s="122">
        <f t="shared" si="25"/>
        <v>22.60323386772502</v>
      </c>
      <c r="P121" s="122">
        <f t="shared" si="25"/>
        <v>19.466049410819849</v>
      </c>
      <c r="Q121" s="122">
        <f t="shared" si="25"/>
        <v>45.125279802596651</v>
      </c>
      <c r="R121" s="122">
        <f t="shared" si="25"/>
        <v>33.940821778043187</v>
      </c>
      <c r="S121" s="122">
        <f t="shared" si="25"/>
        <v>52.251647147242316</v>
      </c>
      <c r="T121" s="122">
        <f t="shared" si="25"/>
        <v>39.228051409846202</v>
      </c>
      <c r="U121" s="122">
        <f t="shared" si="25"/>
        <v>45.111979323173486</v>
      </c>
      <c r="V121" s="122">
        <f t="shared" si="25"/>
        <v>30.654119012286941</v>
      </c>
      <c r="W121" s="122">
        <f t="shared" si="25"/>
        <v>27.347745703815189</v>
      </c>
      <c r="X121" s="122">
        <f t="shared" si="25"/>
        <v>37.760794940890726</v>
      </c>
      <c r="Y121" s="122">
        <f t="shared" si="25"/>
        <v>31.098204812535702</v>
      </c>
      <c r="DA121" s="130" t="s">
        <v>1859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1.200231581711638</v>
      </c>
      <c r="G122" s="98">
        <v>3.5790801763130737</v>
      </c>
      <c r="H122" s="98">
        <v>4.0139821237405133</v>
      </c>
      <c r="I122" s="98">
        <v>3.5387272114136663</v>
      </c>
      <c r="J122" s="98">
        <v>4.4133561343432248</v>
      </c>
      <c r="K122" s="98">
        <v>5.6947029849943611</v>
      </c>
      <c r="L122" s="98">
        <v>6.09563866963998</v>
      </c>
      <c r="M122" s="98">
        <v>10.242183520319296</v>
      </c>
      <c r="N122" s="98">
        <v>27.251009268360935</v>
      </c>
      <c r="O122" s="98">
        <v>22.60323386772502</v>
      </c>
      <c r="P122" s="98">
        <v>19.466049410819849</v>
      </c>
      <c r="Q122" s="98">
        <v>45.125279802596651</v>
      </c>
      <c r="R122" s="98">
        <v>33.940821778043187</v>
      </c>
      <c r="S122" s="98">
        <v>52.251647147242316</v>
      </c>
      <c r="T122" s="98">
        <v>39.228051409846202</v>
      </c>
      <c r="U122" s="98">
        <v>45.111979323173486</v>
      </c>
      <c r="V122" s="98">
        <v>30.654119012286941</v>
      </c>
      <c r="W122" s="98">
        <v>27.347745703815189</v>
      </c>
      <c r="X122" s="98">
        <v>37.760794940890726</v>
      </c>
      <c r="Y122" s="98">
        <v>31.098204812535702</v>
      </c>
      <c r="DA122" s="63" t="s">
        <v>1860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20.461522696103675</v>
      </c>
      <c r="G123" s="122">
        <v>19.612989119218867</v>
      </c>
      <c r="H123" s="122">
        <v>18.56363240671055</v>
      </c>
      <c r="I123" s="122">
        <v>16.23702129964769</v>
      </c>
      <c r="J123" s="122">
        <v>6.6715996250797813</v>
      </c>
      <c r="K123" s="122">
        <v>11.237954097362508</v>
      </c>
      <c r="L123" s="122">
        <v>23.804223004680239</v>
      </c>
      <c r="M123" s="122">
        <v>73.45970327889269</v>
      </c>
      <c r="N123" s="122">
        <v>81.658013347640662</v>
      </c>
      <c r="O123" s="122">
        <v>105.5520081946804</v>
      </c>
      <c r="P123" s="122">
        <v>108.72483094240216</v>
      </c>
      <c r="Q123" s="122">
        <v>106.17644990981145</v>
      </c>
      <c r="R123" s="122">
        <v>110.49149709481517</v>
      </c>
      <c r="S123" s="122">
        <v>104.73637290897881</v>
      </c>
      <c r="T123" s="122">
        <v>128.85847129769061</v>
      </c>
      <c r="U123" s="122">
        <v>106.93035820284142</v>
      </c>
      <c r="V123" s="122">
        <v>96.89805929005901</v>
      </c>
      <c r="W123" s="122">
        <v>67.981126259262965</v>
      </c>
      <c r="X123" s="122">
        <v>53.27221445225512</v>
      </c>
      <c r="Y123" s="122">
        <v>48.712771735210715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17.307582538121526</v>
      </c>
      <c r="G124" s="98">
        <v>16.153598383302352</v>
      </c>
      <c r="H124" s="98">
        <v>15.50356767630554</v>
      </c>
      <c r="I124" s="98">
        <v>14.470870393575641</v>
      </c>
      <c r="J124" s="98">
        <v>4.4384619639854268</v>
      </c>
      <c r="K124" s="98">
        <v>5.2803924992813469</v>
      </c>
      <c r="L124" s="98">
        <v>11.909556218779663</v>
      </c>
      <c r="M124" s="98">
        <v>64.066378087442743</v>
      </c>
      <c r="N124" s="98">
        <v>70.861441033030033</v>
      </c>
      <c r="O124" s="98">
        <v>94.80072217816496</v>
      </c>
      <c r="P124" s="98">
        <v>98.839601930818432</v>
      </c>
      <c r="Q124" s="98">
        <v>98.289695955789227</v>
      </c>
      <c r="R124" s="98">
        <v>102.6553150124614</v>
      </c>
      <c r="S124" s="98">
        <v>96.866264190904246</v>
      </c>
      <c r="T124" s="98">
        <v>118.08581514943884</v>
      </c>
      <c r="U124" s="98">
        <v>95.215733281489605</v>
      </c>
      <c r="V124" s="98">
        <v>83.638768774038525</v>
      </c>
      <c r="W124" s="98">
        <v>59.845686418706308</v>
      </c>
      <c r="X124" s="98">
        <v>48.551899282248456</v>
      </c>
      <c r="Y124" s="98">
        <v>41.46096055414823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6.6740328980095728E-3</v>
      </c>
      <c r="G125" s="98">
        <v>8.8926351822243843E-3</v>
      </c>
      <c r="H125" s="98">
        <v>9.774475780568349E-3</v>
      </c>
      <c r="I125" s="98">
        <v>1.4136067101124163E-2</v>
      </c>
      <c r="J125" s="98">
        <v>4.2558268394771283E-3</v>
      </c>
      <c r="K125" s="98">
        <v>5.3199785581078234E-3</v>
      </c>
      <c r="L125" s="98">
        <v>1.8195055970066831E-2</v>
      </c>
      <c r="M125" s="98">
        <v>0.16075628381642262</v>
      </c>
      <c r="N125" s="98">
        <v>0.17527772789797907</v>
      </c>
      <c r="O125" s="98">
        <v>0.29869347375993899</v>
      </c>
      <c r="P125" s="98">
        <v>0.34106256644004374</v>
      </c>
      <c r="Q125" s="98">
        <v>0.35164842532256585</v>
      </c>
      <c r="R125" s="98">
        <v>0.3941868637056043</v>
      </c>
      <c r="S125" s="98">
        <v>0.37020579520297575</v>
      </c>
      <c r="T125" s="98">
        <v>0.59148216052301461</v>
      </c>
      <c r="U125" s="98">
        <v>0.48056328594974895</v>
      </c>
      <c r="V125" s="98">
        <v>0.42707132278544208</v>
      </c>
      <c r="W125" s="98">
        <v>0.46798242811867813</v>
      </c>
      <c r="X125" s="98">
        <v>0.94286711396688938</v>
      </c>
      <c r="Y125" s="98">
        <v>0.80016924423028146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1.2944355277059224E-3</v>
      </c>
      <c r="G126" s="101">
        <v>1.4436531781262083E-3</v>
      </c>
      <c r="H126" s="101">
        <v>1.5493702783136633E-3</v>
      </c>
      <c r="I126" s="101">
        <v>2.0795606497938102E-3</v>
      </c>
      <c r="J126" s="101">
        <v>7.843272401550492E-4</v>
      </c>
      <c r="K126" s="101">
        <v>4.6076981453150749E-5</v>
      </c>
      <c r="L126" s="101">
        <v>1.6212965404747414E-4</v>
      </c>
      <c r="M126" s="101">
        <v>2.8282436262458546E-2</v>
      </c>
      <c r="N126" s="101">
        <v>2.2127022923608432E-2</v>
      </c>
      <c r="O126" s="101">
        <v>3.6093061374642042E-2</v>
      </c>
      <c r="P126" s="101">
        <v>6.8874011614138392E-2</v>
      </c>
      <c r="Q126" s="101">
        <v>4.5953992463730789E-2</v>
      </c>
      <c r="R126" s="101">
        <v>4.9357048678615525E-2</v>
      </c>
      <c r="S126" s="101">
        <v>5.0087649500899785E-2</v>
      </c>
      <c r="T126" s="101">
        <v>7.6702928153704511E-2</v>
      </c>
      <c r="U126" s="101">
        <v>7.213409193271561E-2</v>
      </c>
      <c r="V126" s="101">
        <v>6.9746548022537366E-2</v>
      </c>
      <c r="W126" s="101">
        <v>9.9427645042600557E-2</v>
      </c>
      <c r="X126" s="101">
        <v>9.7649004529094113E-2</v>
      </c>
      <c r="Y126" s="101">
        <v>0.16502602680974279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5.3795973703036504E-3</v>
      </c>
      <c r="G127" s="104">
        <v>7.4489820040981765E-3</v>
      </c>
      <c r="H127" s="104">
        <v>8.2251055022546857E-3</v>
      </c>
      <c r="I127" s="104">
        <v>1.2056506451330353E-2</v>
      </c>
      <c r="J127" s="104">
        <v>3.4714995993220788E-3</v>
      </c>
      <c r="K127" s="104">
        <v>5.2739015766546729E-3</v>
      </c>
      <c r="L127" s="104">
        <v>1.8032926316019358E-2</v>
      </c>
      <c r="M127" s="104">
        <v>0.13247384755396407</v>
      </c>
      <c r="N127" s="104">
        <v>0.15315070497437064</v>
      </c>
      <c r="O127" s="104">
        <v>0.26260041238529697</v>
      </c>
      <c r="P127" s="104">
        <v>0.27218855482590537</v>
      </c>
      <c r="Q127" s="104">
        <v>0.30569443285883507</v>
      </c>
      <c r="R127" s="104">
        <v>0.34482981502698878</v>
      </c>
      <c r="S127" s="104">
        <v>0.32011814570207597</v>
      </c>
      <c r="T127" s="104">
        <v>0.51477923236931011</v>
      </c>
      <c r="U127" s="104">
        <v>0.40842919401703331</v>
      </c>
      <c r="V127" s="104">
        <v>0.3573247747629047</v>
      </c>
      <c r="W127" s="104">
        <v>0.36855478307607759</v>
      </c>
      <c r="X127" s="104">
        <v>0.8452181094377953</v>
      </c>
      <c r="Y127" s="104">
        <v>0.6351432174205387</v>
      </c>
      <c r="DA127" s="132" t="s">
        <v>1865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3.048657024874597</v>
      </c>
      <c r="G128" s="101">
        <v>3.319583403015987</v>
      </c>
      <c r="H128" s="101">
        <v>2.9321735425794802</v>
      </c>
      <c r="I128" s="101">
        <v>1.6776607041639224</v>
      </c>
      <c r="J128" s="101">
        <v>2.0116145288928236</v>
      </c>
      <c r="K128" s="101">
        <v>4.7517415435529431</v>
      </c>
      <c r="L128" s="101">
        <v>8.2395666538794821</v>
      </c>
      <c r="M128" s="101">
        <v>5.841593518024311</v>
      </c>
      <c r="N128" s="101">
        <v>7.0211916189889534</v>
      </c>
      <c r="O128" s="101">
        <v>6.9564371010533197</v>
      </c>
      <c r="P128" s="101">
        <v>6.330783772909089</v>
      </c>
      <c r="Q128" s="101">
        <v>4.9764555852408519</v>
      </c>
      <c r="R128" s="101">
        <v>4.9174263626343402</v>
      </c>
      <c r="S128" s="101">
        <v>4.8060659372643286</v>
      </c>
      <c r="T128" s="101">
        <v>6.7771503554849239</v>
      </c>
      <c r="U128" s="101">
        <v>7.3680163471896805</v>
      </c>
      <c r="V128" s="101">
        <v>7.958807246445665</v>
      </c>
      <c r="W128" s="101">
        <v>4.7536493359119278</v>
      </c>
      <c r="X128" s="101">
        <v>2.207667848166007</v>
      </c>
      <c r="Y128" s="101">
        <v>2.4210246972912812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9.8609100209543166E-2</v>
      </c>
      <c r="G129" s="104">
        <v>0.13091469771830272</v>
      </c>
      <c r="H129" s="104">
        <v>0.11811671204496234</v>
      </c>
      <c r="I129" s="104">
        <v>7.4354134807003744E-2</v>
      </c>
      <c r="J129" s="104">
        <v>0.21726730536205385</v>
      </c>
      <c r="K129" s="104">
        <v>1.2005000759701099</v>
      </c>
      <c r="L129" s="104">
        <v>3.6369050760510291</v>
      </c>
      <c r="M129" s="104">
        <v>3.3909753896092081</v>
      </c>
      <c r="N129" s="104">
        <v>3.6001029677236986</v>
      </c>
      <c r="O129" s="104">
        <v>3.4961554417021778</v>
      </c>
      <c r="P129" s="104">
        <v>3.2133826722345962</v>
      </c>
      <c r="Q129" s="104">
        <v>2.5586499434588057</v>
      </c>
      <c r="R129" s="104">
        <v>2.5245688560138362</v>
      </c>
      <c r="S129" s="104">
        <v>2.6938369856072488</v>
      </c>
      <c r="T129" s="104">
        <v>3.4040236322438298</v>
      </c>
      <c r="U129" s="104">
        <v>3.866045288212391</v>
      </c>
      <c r="V129" s="104">
        <v>4.8734119467893882</v>
      </c>
      <c r="W129" s="104">
        <v>2.913808076526049</v>
      </c>
      <c r="X129" s="104">
        <v>1.5697802078737684</v>
      </c>
      <c r="Y129" s="104">
        <v>4.0306172395409208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1.9090379343090633E-2</v>
      </c>
      <c r="G130" s="98">
        <v>2.1165062950024932E-2</v>
      </c>
      <c r="H130" s="98">
        <v>1.8627158976326857E-2</v>
      </c>
      <c r="I130" s="98">
        <v>1.0871064996894978E-2</v>
      </c>
      <c r="J130" s="98">
        <v>4.0247800429427369E-2</v>
      </c>
      <c r="K130" s="98">
        <v>0.17606259953820122</v>
      </c>
      <c r="L130" s="98">
        <v>0.50709508176836782</v>
      </c>
      <c r="M130" s="98">
        <v>0.59040445333346336</v>
      </c>
      <c r="N130" s="98">
        <v>0.45274446617399533</v>
      </c>
      <c r="O130" s="98">
        <v>0.41449978841060464</v>
      </c>
      <c r="P130" s="98">
        <v>0.6504396543347355</v>
      </c>
      <c r="Q130" s="98">
        <v>0.33415292855207973</v>
      </c>
      <c r="R130" s="98">
        <v>0.31416394686998328</v>
      </c>
      <c r="S130" s="98">
        <v>0.36798270712401349</v>
      </c>
      <c r="T130" s="98">
        <v>0.42276661071002625</v>
      </c>
      <c r="U130" s="98">
        <v>0.57379577057381548</v>
      </c>
      <c r="V130" s="98">
        <v>0.80679951386446636</v>
      </c>
      <c r="W130" s="98">
        <v>0.58146037627575942</v>
      </c>
      <c r="X130" s="98">
        <v>1.4602934618063482E-2</v>
      </c>
      <c r="Y130" s="98">
        <v>0.70117444247091387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7.9518720866452536E-2</v>
      </c>
      <c r="G131" s="98">
        <v>0.1097496347682778</v>
      </c>
      <c r="H131" s="98">
        <v>9.9489553068635481E-2</v>
      </c>
      <c r="I131" s="98">
        <v>6.3483069810108761E-2</v>
      </c>
      <c r="J131" s="98">
        <v>0.17701950493262647</v>
      </c>
      <c r="K131" s="98">
        <v>1.0244374764319086</v>
      </c>
      <c r="L131" s="98">
        <v>3.1298099942826614</v>
      </c>
      <c r="M131" s="98">
        <v>2.8005709362757445</v>
      </c>
      <c r="N131" s="98">
        <v>3.1473585015497032</v>
      </c>
      <c r="O131" s="98">
        <v>3.0816556532915733</v>
      </c>
      <c r="P131" s="98">
        <v>2.5629430178998609</v>
      </c>
      <c r="Q131" s="98">
        <v>2.224497014906726</v>
      </c>
      <c r="R131" s="98">
        <v>2.2104049091438527</v>
      </c>
      <c r="S131" s="98">
        <v>2.3258542784832352</v>
      </c>
      <c r="T131" s="98">
        <v>2.9812570215338035</v>
      </c>
      <c r="U131" s="98">
        <v>3.2922495176385755</v>
      </c>
      <c r="V131" s="98">
        <v>4.0666124329249218</v>
      </c>
      <c r="W131" s="98">
        <v>2.3323477002502897</v>
      </c>
      <c r="X131" s="98">
        <v>1.555177273255705</v>
      </c>
      <c r="Y131" s="98">
        <v>3.3294427970700067</v>
      </c>
      <c r="DA131" s="63" t="s">
        <v>1869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8.501781693006345</v>
      </c>
      <c r="G132" s="122">
        <v>7.4311870898045438</v>
      </c>
      <c r="H132" s="122">
        <v>8.1297032284985633</v>
      </c>
      <c r="I132" s="122">
        <v>6.7646173460865988</v>
      </c>
      <c r="J132" s="122">
        <v>6.5758086125682045</v>
      </c>
      <c r="K132" s="122">
        <v>8.786001942138089</v>
      </c>
      <c r="L132" s="122">
        <v>12.386090499523299</v>
      </c>
      <c r="M132" s="122">
        <v>24.731984326980218</v>
      </c>
      <c r="N132" s="122">
        <v>29.115193964549725</v>
      </c>
      <c r="O132" s="122">
        <v>38.911510503763395</v>
      </c>
      <c r="P132" s="122">
        <v>37.882883031313241</v>
      </c>
      <c r="Q132" s="122">
        <v>40.310567548340387</v>
      </c>
      <c r="R132" s="122">
        <v>41.586748273615939</v>
      </c>
      <c r="S132" s="122">
        <v>47.865520651671993</v>
      </c>
      <c r="T132" s="122">
        <v>48.018507990247855</v>
      </c>
      <c r="U132" s="122">
        <v>46.882724102891061</v>
      </c>
      <c r="V132" s="122">
        <v>44.846440750254501</v>
      </c>
      <c r="W132" s="122">
        <v>38.342934927891086</v>
      </c>
      <c r="X132" s="122">
        <v>26.620078652888679</v>
      </c>
      <c r="Y132" s="122">
        <v>27.606208208740487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3.214431019372832</v>
      </c>
      <c r="G133" s="98">
        <v>3.0467116775818828</v>
      </c>
      <c r="H133" s="98">
        <v>3.0323607765000102</v>
      </c>
      <c r="I133" s="98">
        <v>2.4981080780640652</v>
      </c>
      <c r="J133" s="98">
        <v>2.6534228047271351</v>
      </c>
      <c r="K133" s="98">
        <v>3.4014533792180499</v>
      </c>
      <c r="L133" s="98">
        <v>4.7555569514061728</v>
      </c>
      <c r="M133" s="98">
        <v>8.8786159333822692</v>
      </c>
      <c r="N133" s="98">
        <v>10.754375141990913</v>
      </c>
      <c r="O133" s="98">
        <v>12.908650293295981</v>
      </c>
      <c r="P133" s="98">
        <v>14.48223134722903</v>
      </c>
      <c r="Q133" s="98">
        <v>14.066873046980989</v>
      </c>
      <c r="R133" s="98">
        <v>15.135251298359723</v>
      </c>
      <c r="S133" s="98">
        <v>15.863667428807167</v>
      </c>
      <c r="T133" s="98">
        <v>16.032408816132019</v>
      </c>
      <c r="U133" s="98">
        <v>15.139529999728003</v>
      </c>
      <c r="V133" s="98">
        <v>13.986474649947725</v>
      </c>
      <c r="W133" s="98">
        <v>12.027407692244591</v>
      </c>
      <c r="X133" s="98">
        <v>9.4052723859994689</v>
      </c>
      <c r="Y133" s="98">
        <v>9.2308453419827927</v>
      </c>
      <c r="DA133" s="63" t="s">
        <v>1871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5.2873506736335134</v>
      </c>
      <c r="G134" s="33">
        <v>4.3844754122226606</v>
      </c>
      <c r="H134" s="33">
        <v>5.0973424519985535</v>
      </c>
      <c r="I134" s="33">
        <v>4.2665092680225332</v>
      </c>
      <c r="J134" s="33">
        <v>3.9223858078410698</v>
      </c>
      <c r="K134" s="33">
        <v>5.3845485629200391</v>
      </c>
      <c r="L134" s="33">
        <v>7.6305335481171248</v>
      </c>
      <c r="M134" s="33">
        <v>15.853368393597947</v>
      </c>
      <c r="N134" s="33">
        <v>18.360818822558812</v>
      </c>
      <c r="O134" s="33">
        <v>26.002860210467411</v>
      </c>
      <c r="P134" s="33">
        <v>23.400651684084213</v>
      </c>
      <c r="Q134" s="33">
        <v>26.2436945013594</v>
      </c>
      <c r="R134" s="33">
        <v>26.451496975256219</v>
      </c>
      <c r="S134" s="33">
        <v>32.001853222864824</v>
      </c>
      <c r="T134" s="33">
        <v>31.986099174115832</v>
      </c>
      <c r="U134" s="33">
        <v>31.743194103163056</v>
      </c>
      <c r="V134" s="33">
        <v>30.859966100306778</v>
      </c>
      <c r="W134" s="33">
        <v>26.315527235646496</v>
      </c>
      <c r="X134" s="33">
        <v>17.214806266889212</v>
      </c>
      <c r="Y134" s="33">
        <v>18.375362866757694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>
        <f t="shared" si="26"/>
        <v>0.76629692891952139</v>
      </c>
      <c r="G136" s="119">
        <f t="shared" si="26"/>
        <v>0.77544687037652671</v>
      </c>
      <c r="H136" s="119">
        <f t="shared" si="26"/>
        <v>0.77917301937139538</v>
      </c>
      <c r="I136" s="119">
        <f t="shared" si="26"/>
        <v>0.78017756255776793</v>
      </c>
      <c r="J136" s="119">
        <f t="shared" si="26"/>
        <v>0.80833676773197582</v>
      </c>
      <c r="K136" s="119">
        <f t="shared" si="26"/>
        <v>0.80899926120909571</v>
      </c>
      <c r="L136" s="119">
        <f t="shared" si="26"/>
        <v>0.79170779889167475</v>
      </c>
      <c r="M136" s="119">
        <f t="shared" si="26"/>
        <v>0.79013322970503375</v>
      </c>
      <c r="N136" s="119">
        <f t="shared" si="26"/>
        <v>0.80769628603603338</v>
      </c>
      <c r="O136" s="119">
        <f t="shared" si="26"/>
        <v>0.80121900779912059</v>
      </c>
      <c r="P136" s="119">
        <f t="shared" si="26"/>
        <v>0.80270164623347595</v>
      </c>
      <c r="Q136" s="119">
        <f t="shared" si="26"/>
        <v>0.82272164062904962</v>
      </c>
      <c r="R136" s="119">
        <f t="shared" ref="R136:V136" si="27">IF(R117=0,"",R117/R98)</f>
        <v>0.81469387947102534</v>
      </c>
      <c r="S136" s="119">
        <f t="shared" si="27"/>
        <v>0.83161313971683148</v>
      </c>
      <c r="T136" s="119">
        <f t="shared" si="27"/>
        <v>0.81946478980515058</v>
      </c>
      <c r="U136" s="119">
        <f t="shared" si="27"/>
        <v>0.83179866133297997</v>
      </c>
      <c r="V136" s="119">
        <f t="shared" si="27"/>
        <v>0.82244185182999474</v>
      </c>
      <c r="W136" s="119">
        <f t="shared" ref="W136:Y136" si="28">IF(W117=0,"",W117/W98)</f>
        <v>0.82533764588284597</v>
      </c>
      <c r="X136" s="119">
        <f t="shared" si="28"/>
        <v>0.83855495989216111</v>
      </c>
      <c r="Y136" s="119">
        <f t="shared" si="28"/>
        <v>0.83769221920983772</v>
      </c>
      <c r="DA136" s="129" t="s">
        <v>2023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>
        <f t="shared" si="29"/>
        <v>0.76144683680800829</v>
      </c>
      <c r="G137" s="124">
        <f t="shared" si="29"/>
        <v>0.76148118545182775</v>
      </c>
      <c r="H137" s="124">
        <f t="shared" si="29"/>
        <v>0.76173981776102706</v>
      </c>
      <c r="I137" s="124">
        <f t="shared" si="29"/>
        <v>0.76171338033572089</v>
      </c>
      <c r="J137" s="124">
        <f t="shared" si="29"/>
        <v>0.76217003579951492</v>
      </c>
      <c r="K137" s="124">
        <f t="shared" si="29"/>
        <v>0.76522992764758024</v>
      </c>
      <c r="L137" s="124">
        <f t="shared" si="29"/>
        <v>0.76904126518452909</v>
      </c>
      <c r="M137" s="124">
        <f t="shared" si="29"/>
        <v>0.77495199052168218</v>
      </c>
      <c r="N137" s="124">
        <f t="shared" si="29"/>
        <v>0.77813604382302959</v>
      </c>
      <c r="O137" s="124">
        <f t="shared" si="29"/>
        <v>0.78131966753403259</v>
      </c>
      <c r="P137" s="124">
        <f t="shared" si="29"/>
        <v>0.78317326610620641</v>
      </c>
      <c r="Q137" s="124">
        <f t="shared" si="29"/>
        <v>0.78437518616721502</v>
      </c>
      <c r="R137" s="124">
        <f t="shared" ref="R137:V137" si="30">IF(R118=0,"",R118/R99)</f>
        <v>0.78604953181764936</v>
      </c>
      <c r="S137" s="124">
        <f t="shared" si="30"/>
        <v>0.78754832956884835</v>
      </c>
      <c r="T137" s="124">
        <f t="shared" si="30"/>
        <v>0.7894275078470514</v>
      </c>
      <c r="U137" s="124">
        <f t="shared" si="30"/>
        <v>0.79126993998665063</v>
      </c>
      <c r="V137" s="124">
        <f t="shared" si="30"/>
        <v>0.79246029898005488</v>
      </c>
      <c r="W137" s="124">
        <f t="shared" ref="W137:Y137" si="31">IF(W118=0,"",W118/W99)</f>
        <v>0.79316763226257481</v>
      </c>
      <c r="X137" s="124">
        <f t="shared" si="31"/>
        <v>0.79376716975683981</v>
      </c>
      <c r="Y137" s="124">
        <f t="shared" si="31"/>
        <v>0.79599224070901053</v>
      </c>
      <c r="DA137" s="130" t="s">
        <v>2024</v>
      </c>
    </row>
    <row r="138" spans="1:105" ht="12" customHeight="1" x14ac:dyDescent="0.25">
      <c r="A138" s="97" t="s">
        <v>198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>
        <f t="shared" si="32"/>
        <v>0.76058742093756881</v>
      </c>
      <c r="G138" s="111">
        <f t="shared" si="32"/>
        <v>0.76063388853111646</v>
      </c>
      <c r="H138" s="111">
        <f t="shared" si="32"/>
        <v>0.76091909947519853</v>
      </c>
      <c r="I138" s="111">
        <f t="shared" si="32"/>
        <v>0.76092042256976544</v>
      </c>
      <c r="J138" s="111">
        <f t="shared" si="32"/>
        <v>0.76141415893939601</v>
      </c>
      <c r="K138" s="111">
        <f t="shared" si="32"/>
        <v>0.76449329971547464</v>
      </c>
      <c r="L138" s="111">
        <f t="shared" si="32"/>
        <v>0.76829065493339921</v>
      </c>
      <c r="M138" s="111">
        <f t="shared" si="32"/>
        <v>0.77421362268900495</v>
      </c>
      <c r="N138" s="111">
        <f t="shared" si="32"/>
        <v>0.77745594237940685</v>
      </c>
      <c r="O138" s="111">
        <f t="shared" si="32"/>
        <v>0.78060459489687695</v>
      </c>
      <c r="P138" s="111">
        <f t="shared" si="32"/>
        <v>0.78244391774784272</v>
      </c>
      <c r="Q138" s="111">
        <f t="shared" si="32"/>
        <v>0.78372151829507564</v>
      </c>
      <c r="R138" s="111">
        <f t="shared" ref="R138:V138" si="33">IF(R119=0,"",R119/R100)</f>
        <v>0.78540186567480141</v>
      </c>
      <c r="S138" s="111">
        <f t="shared" si="33"/>
        <v>0.78690904688777397</v>
      </c>
      <c r="T138" s="111">
        <f t="shared" si="33"/>
        <v>0.78879887803555271</v>
      </c>
      <c r="U138" s="111">
        <f t="shared" si="33"/>
        <v>0.79064148682759938</v>
      </c>
      <c r="V138" s="111">
        <f t="shared" si="33"/>
        <v>0.79183762245401179</v>
      </c>
      <c r="W138" s="111">
        <f t="shared" ref="W138:Y138" si="34">IF(W119=0,"",W119/W100)</f>
        <v>0.79237476196662593</v>
      </c>
      <c r="X138" s="111">
        <f t="shared" si="34"/>
        <v>0.79294705105514596</v>
      </c>
      <c r="Y138" s="111">
        <f t="shared" si="34"/>
        <v>0.79521812044627538</v>
      </c>
      <c r="DA138" s="63" t="s">
        <v>2025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>
        <f t="shared" si="38"/>
        <v>2.5975620023931123</v>
      </c>
      <c r="G140" s="124">
        <f t="shared" si="38"/>
        <v>2.663821242669242</v>
      </c>
      <c r="H140" s="124">
        <f t="shared" si="38"/>
        <v>2.6711141205514752</v>
      </c>
      <c r="I140" s="124">
        <f t="shared" si="38"/>
        <v>2.6841458350739962</v>
      </c>
      <c r="J140" s="124">
        <f t="shared" si="38"/>
        <v>2.6958199600808399</v>
      </c>
      <c r="K140" s="124">
        <f t="shared" si="38"/>
        <v>2.7703830499592592</v>
      </c>
      <c r="L140" s="124">
        <f t="shared" si="38"/>
        <v>2.8994772544813396</v>
      </c>
      <c r="M140" s="124">
        <f t="shared" si="38"/>
        <v>3.1076298593046614</v>
      </c>
      <c r="N140" s="124">
        <f t="shared" si="38"/>
        <v>3.3345377766866711</v>
      </c>
      <c r="O140" s="124">
        <f t="shared" si="38"/>
        <v>3.4839855195480651</v>
      </c>
      <c r="P140" s="124">
        <f t="shared" si="38"/>
        <v>3.5466151725521815</v>
      </c>
      <c r="Q140" s="124">
        <f t="shared" si="38"/>
        <v>3.6044982468530997</v>
      </c>
      <c r="R140" s="124">
        <f t="shared" ref="R140:V140" si="39">IF(R121=0,"",R121/R102)</f>
        <v>3.661318638843186</v>
      </c>
      <c r="S140" s="124">
        <f t="shared" si="39"/>
        <v>3.7248958491095499</v>
      </c>
      <c r="T140" s="124">
        <f t="shared" si="39"/>
        <v>3.7960972689196253</v>
      </c>
      <c r="U140" s="124">
        <f t="shared" si="39"/>
        <v>3.8742467173991</v>
      </c>
      <c r="V140" s="124">
        <f t="shared" si="39"/>
        <v>3.9489878072058611</v>
      </c>
      <c r="W140" s="124">
        <f t="shared" ref="W140:Y140" si="40">IF(W121=0,"",W121/W102)</f>
        <v>3.9955516856577877</v>
      </c>
      <c r="X140" s="124">
        <f t="shared" si="40"/>
        <v>4.018404945504674</v>
      </c>
      <c r="Y140" s="124">
        <f t="shared" si="40"/>
        <v>4.0347883735090617</v>
      </c>
      <c r="DA140" s="130" t="s">
        <v>2027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>
        <f t="shared" si="41"/>
        <v>2.5975620023931123</v>
      </c>
      <c r="G141" s="111">
        <f t="shared" si="41"/>
        <v>2.663821242669242</v>
      </c>
      <c r="H141" s="111">
        <f t="shared" si="41"/>
        <v>2.6711141205514752</v>
      </c>
      <c r="I141" s="111">
        <f t="shared" si="41"/>
        <v>2.6841458350739962</v>
      </c>
      <c r="J141" s="111">
        <f t="shared" si="41"/>
        <v>2.6958199600808399</v>
      </c>
      <c r="K141" s="111">
        <f t="shared" si="41"/>
        <v>2.7703830499592592</v>
      </c>
      <c r="L141" s="111">
        <f t="shared" si="41"/>
        <v>2.8994772544813396</v>
      </c>
      <c r="M141" s="111">
        <f t="shared" si="41"/>
        <v>3.1076298593046614</v>
      </c>
      <c r="N141" s="111">
        <f t="shared" si="41"/>
        <v>3.3345377766866711</v>
      </c>
      <c r="O141" s="111">
        <f t="shared" si="41"/>
        <v>3.4839855195480651</v>
      </c>
      <c r="P141" s="111">
        <f t="shared" si="41"/>
        <v>3.5466151725521815</v>
      </c>
      <c r="Q141" s="111">
        <f t="shared" si="41"/>
        <v>3.6044982468530997</v>
      </c>
      <c r="R141" s="111">
        <f t="shared" ref="R141:V141" si="42">IF(R122=0,"",R122/R103)</f>
        <v>3.661318638843186</v>
      </c>
      <c r="S141" s="111">
        <f t="shared" si="42"/>
        <v>3.7248958491095499</v>
      </c>
      <c r="T141" s="111">
        <f t="shared" si="42"/>
        <v>3.7960972689196253</v>
      </c>
      <c r="U141" s="111">
        <f t="shared" si="42"/>
        <v>3.8742467173991</v>
      </c>
      <c r="V141" s="111">
        <f t="shared" si="42"/>
        <v>3.9489878072058611</v>
      </c>
      <c r="W141" s="111">
        <f t="shared" ref="W141:Y141" si="43">IF(W122=0,"",W122/W103)</f>
        <v>3.9955516856577877</v>
      </c>
      <c r="X141" s="111">
        <f t="shared" si="43"/>
        <v>4.018404945504674</v>
      </c>
      <c r="Y141" s="111">
        <f t="shared" si="43"/>
        <v>4.0347883735090617</v>
      </c>
      <c r="DA141" s="63" t="s">
        <v>2028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>
        <f t="shared" si="44"/>
        <v>0.78409424161475338</v>
      </c>
      <c r="G142" s="124">
        <f t="shared" si="44"/>
        <v>0.78089966913145636</v>
      </c>
      <c r="H142" s="124">
        <f t="shared" si="44"/>
        <v>0.78324122719262879</v>
      </c>
      <c r="I142" s="124">
        <f t="shared" si="44"/>
        <v>0.79321017888940493</v>
      </c>
      <c r="J142" s="124">
        <f t="shared" si="44"/>
        <v>0.76213552729449008</v>
      </c>
      <c r="K142" s="124">
        <f t="shared" si="44"/>
        <v>0.75242191726806529</v>
      </c>
      <c r="L142" s="124">
        <f t="shared" si="44"/>
        <v>0.77158437784218104</v>
      </c>
      <c r="M142" s="124">
        <f t="shared" si="44"/>
        <v>0.81493723025234932</v>
      </c>
      <c r="N142" s="124">
        <f t="shared" si="44"/>
        <v>0.81744435819262229</v>
      </c>
      <c r="O142" s="124">
        <f t="shared" si="44"/>
        <v>0.82353329819661247</v>
      </c>
      <c r="P142" s="124">
        <f t="shared" si="44"/>
        <v>0.82601000905037958</v>
      </c>
      <c r="Q142" s="124">
        <f t="shared" si="44"/>
        <v>0.83025692217020886</v>
      </c>
      <c r="R142" s="124">
        <f t="shared" ref="R142:V142" si="45">IF(R123=0,"",R123/R104)</f>
        <v>0.83288655497231556</v>
      </c>
      <c r="S142" s="124">
        <f t="shared" si="45"/>
        <v>0.83599677327509792</v>
      </c>
      <c r="T142" s="124">
        <f t="shared" si="45"/>
        <v>0.8385036963708673</v>
      </c>
      <c r="U142" s="124">
        <f t="shared" si="45"/>
        <v>0.83950913680184758</v>
      </c>
      <c r="V142" s="124">
        <f t="shared" si="45"/>
        <v>0.84381569383056898</v>
      </c>
      <c r="W142" s="124">
        <f t="shared" ref="W142:Y142" si="46">IF(W123=0,"",W123/W104)</f>
        <v>0.84768153165205373</v>
      </c>
      <c r="X142" s="124">
        <f t="shared" si="46"/>
        <v>0.85730793717995868</v>
      </c>
      <c r="Y142" s="124">
        <f t="shared" si="46"/>
        <v>0.86163892637562745</v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>
        <f t="shared" si="47"/>
        <v>0.81031931147160807</v>
      </c>
      <c r="G143" s="111">
        <f t="shared" si="47"/>
        <v>0.81035114843656897</v>
      </c>
      <c r="H143" s="111">
        <f t="shared" si="47"/>
        <v>0.81087009988646852</v>
      </c>
      <c r="I143" s="111">
        <f t="shared" si="47"/>
        <v>0.81144654570059871</v>
      </c>
      <c r="J143" s="111">
        <f t="shared" si="47"/>
        <v>0.81162035758217554</v>
      </c>
      <c r="K143" s="111">
        <f t="shared" si="47"/>
        <v>0.81271850133024393</v>
      </c>
      <c r="L143" s="111">
        <f t="shared" si="47"/>
        <v>0.81604133359245723</v>
      </c>
      <c r="M143" s="111">
        <f t="shared" si="47"/>
        <v>0.82596420747261701</v>
      </c>
      <c r="N143" s="111">
        <f t="shared" si="47"/>
        <v>0.82931146644737563</v>
      </c>
      <c r="O143" s="111">
        <f t="shared" si="47"/>
        <v>0.83283069433992885</v>
      </c>
      <c r="P143" s="111">
        <f t="shared" si="47"/>
        <v>0.83520043882566575</v>
      </c>
      <c r="Q143" s="111">
        <f t="shared" si="47"/>
        <v>0.83704976857393143</v>
      </c>
      <c r="R143" s="111">
        <f t="shared" ref="R143:V143" si="48">IF(R124=0,"",R124/R105)</f>
        <v>0.83890331411751262</v>
      </c>
      <c r="S143" s="111">
        <f t="shared" si="48"/>
        <v>0.84043967181160473</v>
      </c>
      <c r="T143" s="111">
        <f t="shared" si="48"/>
        <v>0.84167170589655671</v>
      </c>
      <c r="U143" s="111">
        <f t="shared" si="48"/>
        <v>0.84350421005855625</v>
      </c>
      <c r="V143" s="111">
        <f t="shared" si="48"/>
        <v>0.84784182567469235</v>
      </c>
      <c r="W143" s="111">
        <f t="shared" ref="W143:Y143" si="49">IF(W124=0,"",W124/W105)</f>
        <v>0.85096429170803523</v>
      </c>
      <c r="X143" s="111">
        <f t="shared" si="49"/>
        <v>0.85630582369614328</v>
      </c>
      <c r="Y143" s="111">
        <f t="shared" si="49"/>
        <v>0.8584340170077962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>
        <f t="shared" si="50"/>
        <v>0.95657134526320553</v>
      </c>
      <c r="G144" s="111">
        <f t="shared" si="50"/>
        <v>0.96356075155539012</v>
      </c>
      <c r="H144" s="111">
        <f t="shared" si="50"/>
        <v>0.96460332769109314</v>
      </c>
      <c r="I144" s="111">
        <f t="shared" si="50"/>
        <v>0.96756098982640948</v>
      </c>
      <c r="J144" s="111">
        <f t="shared" si="50"/>
        <v>0.95969197996518518</v>
      </c>
      <c r="K144" s="111">
        <f t="shared" si="50"/>
        <v>0.99803001014482806</v>
      </c>
      <c r="L144" s="111">
        <f t="shared" si="50"/>
        <v>0.99805883375409332</v>
      </c>
      <c r="M144" s="111">
        <f t="shared" si="50"/>
        <v>0.96508525792323951</v>
      </c>
      <c r="N144" s="111">
        <f t="shared" si="50"/>
        <v>0.97508474972142767</v>
      </c>
      <c r="O144" s="111">
        <f t="shared" si="50"/>
        <v>0.97697583048031988</v>
      </c>
      <c r="P144" s="111">
        <f t="shared" si="50"/>
        <v>0.9629105405958881</v>
      </c>
      <c r="Q144" s="111">
        <f t="shared" si="50"/>
        <v>0.97601721662952756</v>
      </c>
      <c r="R144" s="111">
        <f t="shared" ref="R144:V144" si="51">IF(R125=0,"",R125/R106)</f>
        <v>0.97746904960258074</v>
      </c>
      <c r="S144" s="111">
        <f t="shared" si="51"/>
        <v>0.97580263391605471</v>
      </c>
      <c r="T144" s="111">
        <f t="shared" si="51"/>
        <v>0.97822375523968397</v>
      </c>
      <c r="U144" s="111">
        <f t="shared" si="51"/>
        <v>0.97497163465040015</v>
      </c>
      <c r="V144" s="111">
        <f t="shared" si="51"/>
        <v>0.97298236504263702</v>
      </c>
      <c r="W144" s="111">
        <f t="shared" ref="W144:Y144" si="52">IF(W125=0,"",W125/W106)</f>
        <v>0.96909093094253085</v>
      </c>
      <c r="X144" s="111">
        <f t="shared" si="52"/>
        <v>0.98726111456871957</v>
      </c>
      <c r="Y144" s="111">
        <f t="shared" si="52"/>
        <v>0.97498071257826813</v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>
        <f t="shared" si="53"/>
        <v>0.81031931147160796</v>
      </c>
      <c r="G145" s="112">
        <f t="shared" si="53"/>
        <v>0.81106459185686919</v>
      </c>
      <c r="H145" s="112">
        <f t="shared" si="53"/>
        <v>0.81201753457569303</v>
      </c>
      <c r="I145" s="112">
        <f t="shared" si="53"/>
        <v>0.81439789644623872</v>
      </c>
      <c r="J145" s="112">
        <f t="shared" si="53"/>
        <v>0.81439789644623894</v>
      </c>
      <c r="K145" s="112">
        <f t="shared" si="53"/>
        <v>0.81439789644623872</v>
      </c>
      <c r="L145" s="112">
        <f t="shared" si="53"/>
        <v>0.82083492541228609</v>
      </c>
      <c r="M145" s="112">
        <f t="shared" si="53"/>
        <v>0.82943932058671577</v>
      </c>
      <c r="N145" s="112">
        <f t="shared" si="53"/>
        <v>0.83166479348262934</v>
      </c>
      <c r="O145" s="112">
        <f t="shared" si="53"/>
        <v>0.83679884118153625</v>
      </c>
      <c r="P145" s="112">
        <f t="shared" si="53"/>
        <v>0.83981344484276665</v>
      </c>
      <c r="Q145" s="112">
        <f t="shared" si="53"/>
        <v>0.84172946683461958</v>
      </c>
      <c r="R145" s="112">
        <f t="shared" ref="R145:V145" si="54">IF(R126=0,"",R126/R107)</f>
        <v>0.84453062163916348</v>
      </c>
      <c r="S145" s="112">
        <f t="shared" si="54"/>
        <v>0.84510742867019861</v>
      </c>
      <c r="T145" s="112">
        <f t="shared" si="54"/>
        <v>0.85348837036121128</v>
      </c>
      <c r="U145" s="112">
        <f t="shared" si="54"/>
        <v>0.85395533960786751</v>
      </c>
      <c r="V145" s="112">
        <f t="shared" si="54"/>
        <v>0.85468051332849859</v>
      </c>
      <c r="W145" s="112">
        <f t="shared" ref="W145:Y145" si="55">IF(W126=0,"",W126/W107)</f>
        <v>0.86947312214112982</v>
      </c>
      <c r="X145" s="112">
        <f t="shared" si="55"/>
        <v>0.8892132111515223</v>
      </c>
      <c r="Y145" s="112">
        <f t="shared" si="55"/>
        <v>0.88934328960928655</v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>
        <f t="shared" si="59"/>
        <v>0.65969055102280838</v>
      </c>
      <c r="G147" s="112">
        <f t="shared" si="59"/>
        <v>0.65985553620872173</v>
      </c>
      <c r="H147" s="112">
        <f t="shared" si="59"/>
        <v>0.65987463933472523</v>
      </c>
      <c r="I147" s="112">
        <f t="shared" si="59"/>
        <v>0.65996905812949058</v>
      </c>
      <c r="J147" s="112">
        <f t="shared" si="59"/>
        <v>0.66103892003000353</v>
      </c>
      <c r="K147" s="112">
        <f t="shared" si="59"/>
        <v>0.66505592292969329</v>
      </c>
      <c r="L147" s="112">
        <f t="shared" si="59"/>
        <v>0.66711577998593186</v>
      </c>
      <c r="M147" s="112">
        <f t="shared" si="59"/>
        <v>0.66934897438846541</v>
      </c>
      <c r="N147" s="112">
        <f t="shared" si="59"/>
        <v>0.67211152427255971</v>
      </c>
      <c r="O147" s="112">
        <f t="shared" si="59"/>
        <v>0.67304242549292859</v>
      </c>
      <c r="P147" s="112">
        <f t="shared" si="59"/>
        <v>0.67353976658455561</v>
      </c>
      <c r="Q147" s="112">
        <f t="shared" si="59"/>
        <v>0.67446824841590858</v>
      </c>
      <c r="R147" s="112">
        <f t="shared" ref="R147:V147" si="60">IF(R128=0,"",R128/R109)</f>
        <v>0.6812898520467412</v>
      </c>
      <c r="S147" s="112">
        <f t="shared" si="60"/>
        <v>0.70650982574224108</v>
      </c>
      <c r="T147" s="112">
        <f t="shared" si="60"/>
        <v>0.73509727096772359</v>
      </c>
      <c r="U147" s="112">
        <f t="shared" si="60"/>
        <v>0.74164031180372603</v>
      </c>
      <c r="V147" s="112">
        <f t="shared" si="60"/>
        <v>0.75040407509258111</v>
      </c>
      <c r="W147" s="112">
        <f t="shared" ref="W147:Y147" si="61">IF(W128=0,"",W128/W109)</f>
        <v>0.75602366034490687</v>
      </c>
      <c r="X147" s="112">
        <f t="shared" si="61"/>
        <v>0.75857044786161187</v>
      </c>
      <c r="Y147" s="112">
        <f t="shared" si="61"/>
        <v>0.75848490980168493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0.90919907138059197</v>
      </c>
      <c r="G148" s="113">
        <f t="shared" si="62"/>
        <v>0.92314098735083205</v>
      </c>
      <c r="H148" s="113">
        <f t="shared" si="62"/>
        <v>0.92489744211361713</v>
      </c>
      <c r="I148" s="113">
        <f t="shared" si="62"/>
        <v>0.93003326845662282</v>
      </c>
      <c r="J148" s="113">
        <f t="shared" si="62"/>
        <v>0.91428988923777998</v>
      </c>
      <c r="K148" s="113">
        <f t="shared" si="62"/>
        <v>0.93184456572378804</v>
      </c>
      <c r="L148" s="113">
        <f t="shared" si="62"/>
        <v>0.93553105222957633</v>
      </c>
      <c r="M148" s="113">
        <f t="shared" si="62"/>
        <v>0.92092589454411034</v>
      </c>
      <c r="N148" s="113">
        <f t="shared" si="62"/>
        <v>0.94195695620511199</v>
      </c>
      <c r="O148" s="113">
        <f t="shared" si="62"/>
        <v>0.94525801208305349</v>
      </c>
      <c r="P148" s="113">
        <f t="shared" si="62"/>
        <v>0.91013023106482183</v>
      </c>
      <c r="Q148" s="113">
        <f t="shared" si="62"/>
        <v>0.94024371666072093</v>
      </c>
      <c r="R148" s="113">
        <f t="shared" ref="R148:V148" si="63">IF(R129=0,"",R129/R110)</f>
        <v>0.94505028902707244</v>
      </c>
      <c r="S148" s="113">
        <f t="shared" si="63"/>
        <v>0.94698690460612067</v>
      </c>
      <c r="T148" s="113">
        <f t="shared" si="63"/>
        <v>0.95793322395656044</v>
      </c>
      <c r="U148" s="113">
        <f t="shared" si="63"/>
        <v>0.95137011913356684</v>
      </c>
      <c r="V148" s="113">
        <f t="shared" si="63"/>
        <v>0.94827846444301511</v>
      </c>
      <c r="W148" s="113">
        <f t="shared" ref="W148:Y148" si="64">IF(W129=0,"",W129/W110)</f>
        <v>0.94023355335695968</v>
      </c>
      <c r="X148" s="113">
        <f t="shared" si="64"/>
        <v>0.99708832154534854</v>
      </c>
      <c r="Y148" s="113">
        <f t="shared" si="64"/>
        <v>0.95421210503604081</v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0.65969055102280838</v>
      </c>
      <c r="G149" s="111">
        <f t="shared" si="65"/>
        <v>0.66007200964284063</v>
      </c>
      <c r="H149" s="111">
        <f t="shared" si="65"/>
        <v>0.66010803524989747</v>
      </c>
      <c r="I149" s="111">
        <f t="shared" si="65"/>
        <v>0.66026287192446487</v>
      </c>
      <c r="J149" s="111">
        <f t="shared" si="65"/>
        <v>0.66398501553718159</v>
      </c>
      <c r="K149" s="111">
        <f t="shared" si="65"/>
        <v>0.66723843936366622</v>
      </c>
      <c r="L149" s="111">
        <f t="shared" si="65"/>
        <v>0.66923803786844804</v>
      </c>
      <c r="M149" s="111">
        <f t="shared" si="65"/>
        <v>0.66972223652958207</v>
      </c>
      <c r="N149" s="111">
        <f t="shared" si="65"/>
        <v>0.67114865774547028</v>
      </c>
      <c r="O149" s="111">
        <f t="shared" si="65"/>
        <v>0.67183145521281562</v>
      </c>
      <c r="P149" s="111">
        <f t="shared" si="65"/>
        <v>0.6721213120692161</v>
      </c>
      <c r="Q149" s="111">
        <f t="shared" si="65"/>
        <v>0.67265733113008164</v>
      </c>
      <c r="R149" s="111">
        <f t="shared" ref="R149:V149" si="66">IF(R130=0,"",R130/R111)</f>
        <v>0.68155108045814405</v>
      </c>
      <c r="S149" s="111">
        <f t="shared" si="66"/>
        <v>0.7093151836087831</v>
      </c>
      <c r="T149" s="111">
        <f t="shared" si="66"/>
        <v>0.73877796293790987</v>
      </c>
      <c r="U149" s="111">
        <f t="shared" si="66"/>
        <v>0.74382617618861058</v>
      </c>
      <c r="V149" s="111">
        <f t="shared" si="66"/>
        <v>0.75218495863827928</v>
      </c>
      <c r="W149" s="111">
        <f t="shared" ref="W149:Y149" si="67">IF(W130=0,"",W130/W111)</f>
        <v>0.75841522916214477</v>
      </c>
      <c r="X149" s="111">
        <f t="shared" si="67"/>
        <v>0.76108573815189295</v>
      </c>
      <c r="Y149" s="111">
        <f t="shared" si="67"/>
        <v>0.78379968550862333</v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>
        <f t="shared" si="71"/>
        <v>0.7114613648521062</v>
      </c>
      <c r="G151" s="124">
        <f t="shared" si="71"/>
        <v>0.70633259545313398</v>
      </c>
      <c r="H151" s="124">
        <f t="shared" si="71"/>
        <v>0.71242660606413821</v>
      </c>
      <c r="I151" s="124">
        <f t="shared" si="71"/>
        <v>0.71303295551055301</v>
      </c>
      <c r="J151" s="124">
        <f t="shared" si="71"/>
        <v>0.70765185093159755</v>
      </c>
      <c r="K151" s="124">
        <f t="shared" si="71"/>
        <v>0.71159573271595122</v>
      </c>
      <c r="L151" s="124">
        <f t="shared" si="71"/>
        <v>0.71367298461551276</v>
      </c>
      <c r="M151" s="124">
        <f t="shared" si="71"/>
        <v>0.7199735238146513</v>
      </c>
      <c r="N151" s="124">
        <f t="shared" si="71"/>
        <v>0.71945426445277783</v>
      </c>
      <c r="O151" s="124">
        <f t="shared" si="71"/>
        <v>0.72718975616197135</v>
      </c>
      <c r="P151" s="124">
        <f t="shared" si="71"/>
        <v>0.71894540696873788</v>
      </c>
      <c r="Q151" s="124">
        <f t="shared" si="71"/>
        <v>0.72603699279898615</v>
      </c>
      <c r="R151" s="124">
        <f t="shared" ref="R151:V151" si="72">IF(R132=0,"",R132/R113)</f>
        <v>0.72537576950531246</v>
      </c>
      <c r="S151" s="124">
        <f t="shared" si="72"/>
        <v>0.73576015902959757</v>
      </c>
      <c r="T151" s="124">
        <f t="shared" si="72"/>
        <v>0.74179233051367788</v>
      </c>
      <c r="U151" s="124">
        <f t="shared" si="72"/>
        <v>0.75297820616526956</v>
      </c>
      <c r="V151" s="124">
        <f t="shared" si="72"/>
        <v>0.76223226997585469</v>
      </c>
      <c r="W151" s="124">
        <f t="shared" ref="W151:Y151" si="73">IF(W132=0,"",W132/W113)</f>
        <v>0.7671910712255664</v>
      </c>
      <c r="X151" s="124">
        <f t="shared" si="73"/>
        <v>0.76046455947991853</v>
      </c>
      <c r="Y151" s="124">
        <f t="shared" si="73"/>
        <v>0.77024396283231455</v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>
        <f t="shared" si="74"/>
        <v>0.62298709772194449</v>
      </c>
      <c r="G152" s="111">
        <f t="shared" si="74"/>
        <v>0.62298855004159748</v>
      </c>
      <c r="H152" s="111">
        <f t="shared" si="74"/>
        <v>0.62299834335733906</v>
      </c>
      <c r="I152" s="111">
        <f t="shared" si="74"/>
        <v>0.62299845032055801</v>
      </c>
      <c r="J152" s="111">
        <f t="shared" si="74"/>
        <v>0.62303811915634877</v>
      </c>
      <c r="K152" s="111">
        <f t="shared" si="74"/>
        <v>0.62318663328469781</v>
      </c>
      <c r="L152" s="111">
        <f t="shared" si="74"/>
        <v>0.62334737806628038</v>
      </c>
      <c r="M152" s="111">
        <f t="shared" si="74"/>
        <v>0.62351502174582363</v>
      </c>
      <c r="N152" s="111">
        <f t="shared" si="74"/>
        <v>0.6236033639033296</v>
      </c>
      <c r="O152" s="111">
        <f t="shared" si="74"/>
        <v>0.6236221012672285</v>
      </c>
      <c r="P152" s="111">
        <f t="shared" si="74"/>
        <v>0.62364199841870416</v>
      </c>
      <c r="Q152" s="111">
        <f t="shared" si="74"/>
        <v>0.62367462679932395</v>
      </c>
      <c r="R152" s="111">
        <f t="shared" ref="R152:V152" si="75">IF(R133=0,"",R133/R114)</f>
        <v>0.62381560840390171</v>
      </c>
      <c r="S152" s="111">
        <f t="shared" si="75"/>
        <v>0.62405861758920078</v>
      </c>
      <c r="T152" s="111">
        <f t="shared" si="75"/>
        <v>0.62461942816045479</v>
      </c>
      <c r="U152" s="111">
        <f t="shared" si="75"/>
        <v>0.62542454563949745</v>
      </c>
      <c r="V152" s="111">
        <f t="shared" si="75"/>
        <v>0.62622808719847145</v>
      </c>
      <c r="W152" s="111">
        <f t="shared" ref="W152:Y152" si="76">IF(W133=0,"",W133/W114)</f>
        <v>0.62683850260033802</v>
      </c>
      <c r="X152" s="111">
        <f t="shared" si="76"/>
        <v>0.62730721433685299</v>
      </c>
      <c r="Y152" s="111">
        <f t="shared" si="76"/>
        <v>0.62784652818298026</v>
      </c>
      <c r="DA152" s="63" t="s">
        <v>2039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>
        <f t="shared" si="77"/>
        <v>0.77869240926937744</v>
      </c>
      <c r="G153" s="45">
        <f t="shared" si="77"/>
        <v>0.77872487970102222</v>
      </c>
      <c r="H153" s="45">
        <f t="shared" si="77"/>
        <v>0.77894332540235944</v>
      </c>
      <c r="I153" s="45">
        <f t="shared" si="77"/>
        <v>0.77894542395892685</v>
      </c>
      <c r="J153" s="45">
        <f t="shared" si="77"/>
        <v>0.77924226588257184</v>
      </c>
      <c r="K153" s="45">
        <f t="shared" si="77"/>
        <v>0.7816450033641329</v>
      </c>
      <c r="L153" s="45">
        <f t="shared" si="77"/>
        <v>0.78452173785815082</v>
      </c>
      <c r="M153" s="45">
        <f t="shared" si="77"/>
        <v>0.78826896912564404</v>
      </c>
      <c r="N153" s="45">
        <f t="shared" si="77"/>
        <v>0.79063400024629349</v>
      </c>
      <c r="O153" s="45">
        <f t="shared" si="77"/>
        <v>0.79252956031007527</v>
      </c>
      <c r="P153" s="45">
        <f t="shared" si="77"/>
        <v>0.79404273484414623</v>
      </c>
      <c r="Q153" s="45">
        <f t="shared" si="77"/>
        <v>0.79607058643641426</v>
      </c>
      <c r="R153" s="45">
        <f t="shared" ref="R153:V153" si="78">IF(R134=0,"",R134/R115)</f>
        <v>0.7998895405534191</v>
      </c>
      <c r="S153" s="45">
        <f t="shared" si="78"/>
        <v>0.80739934492103949</v>
      </c>
      <c r="T153" s="45">
        <f t="shared" si="78"/>
        <v>0.81877907072805922</v>
      </c>
      <c r="U153" s="45">
        <f t="shared" si="78"/>
        <v>0.83411248797981086</v>
      </c>
      <c r="V153" s="45">
        <f t="shared" si="78"/>
        <v>0.84545097851909001</v>
      </c>
      <c r="W153" s="45">
        <f t="shared" ref="W153:Y153" si="79">IF(W134=0,"",W134/W115)</f>
        <v>0.85465197439803398</v>
      </c>
      <c r="X153" s="45">
        <f t="shared" si="79"/>
        <v>0.86022702297654408</v>
      </c>
      <c r="Y153" s="45">
        <f t="shared" si="79"/>
        <v>0.86928531526287556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13.631279812612705</v>
      </c>
      <c r="G155" s="117">
        <f t="shared" si="80"/>
        <v>12.920010514615642</v>
      </c>
      <c r="H155" s="117">
        <f t="shared" si="80"/>
        <v>12.858951353431928</v>
      </c>
      <c r="I155" s="117">
        <f t="shared" si="80"/>
        <v>10.593411240887955</v>
      </c>
      <c r="J155" s="117">
        <f t="shared" si="80"/>
        <v>11.251318358104493</v>
      </c>
      <c r="K155" s="117">
        <f t="shared" si="80"/>
        <v>14.419757870532214</v>
      </c>
      <c r="L155" s="117">
        <f t="shared" si="80"/>
        <v>20.155001031096191</v>
      </c>
      <c r="M155" s="117">
        <f t="shared" si="80"/>
        <v>37.619231872138094</v>
      </c>
      <c r="N155" s="117">
        <f t="shared" si="80"/>
        <v>45.560481717151227</v>
      </c>
      <c r="O155" s="117">
        <f t="shared" si="80"/>
        <v>54.685339419451736</v>
      </c>
      <c r="P155" s="117">
        <f t="shared" si="80"/>
        <v>61.349595139680943</v>
      </c>
      <c r="Q155" s="117">
        <f t="shared" si="80"/>
        <v>59.586937728803548</v>
      </c>
      <c r="R155" s="117">
        <f t="shared" ref="R155:V155" si="81">R156+R159+R161+R170</f>
        <v>64.098073079808742</v>
      </c>
      <c r="S155" s="117">
        <f t="shared" si="81"/>
        <v>67.156767937887352</v>
      </c>
      <c r="T155" s="117">
        <f t="shared" si="81"/>
        <v>67.810174956839944</v>
      </c>
      <c r="U155" s="117">
        <f t="shared" si="81"/>
        <v>63.951251211461113</v>
      </c>
      <c r="V155" s="117">
        <f t="shared" si="81"/>
        <v>59.004793505734845</v>
      </c>
      <c r="W155" s="117">
        <f t="shared" ref="W155:Y155" si="82">W156+W159+W161+W170</f>
        <v>50.690659635653404</v>
      </c>
      <c r="X155" s="117">
        <f t="shared" si="82"/>
        <v>39.609801887716934</v>
      </c>
      <c r="Y155" s="117">
        <f t="shared" si="82"/>
        <v>38.841818300527535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13.631279812612705</v>
      </c>
      <c r="G170" s="122">
        <v>12.920010514615642</v>
      </c>
      <c r="H170" s="122">
        <v>12.858951353431928</v>
      </c>
      <c r="I170" s="122">
        <v>10.593411240887955</v>
      </c>
      <c r="J170" s="122">
        <v>11.251318358104493</v>
      </c>
      <c r="K170" s="122">
        <v>14.419757870532214</v>
      </c>
      <c r="L170" s="122">
        <v>20.155001031096191</v>
      </c>
      <c r="M170" s="122">
        <v>37.619231872138094</v>
      </c>
      <c r="N170" s="122">
        <v>45.560481717151227</v>
      </c>
      <c r="O170" s="122">
        <v>54.685339419451736</v>
      </c>
      <c r="P170" s="122">
        <v>61.349595139680943</v>
      </c>
      <c r="Q170" s="122">
        <v>59.586937728803548</v>
      </c>
      <c r="R170" s="122">
        <v>64.098073079808742</v>
      </c>
      <c r="S170" s="122">
        <v>67.156767937887352</v>
      </c>
      <c r="T170" s="122">
        <v>67.810174956839944</v>
      </c>
      <c r="U170" s="122">
        <v>63.951251211461113</v>
      </c>
      <c r="V170" s="122">
        <v>59.004793505734845</v>
      </c>
      <c r="W170" s="122">
        <v>50.690659635653404</v>
      </c>
      <c r="X170" s="122">
        <v>39.609801887716934</v>
      </c>
      <c r="Y170" s="122">
        <v>38.841818300527535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13.631279812612705</v>
      </c>
      <c r="G171" s="98">
        <v>12.920010514615642</v>
      </c>
      <c r="H171" s="98">
        <v>12.858951353431928</v>
      </c>
      <c r="I171" s="98">
        <v>10.593411240887955</v>
      </c>
      <c r="J171" s="98">
        <v>11.251318358104493</v>
      </c>
      <c r="K171" s="98">
        <v>14.419757870532214</v>
      </c>
      <c r="L171" s="98">
        <v>20.155001031096191</v>
      </c>
      <c r="M171" s="98">
        <v>37.619231872138094</v>
      </c>
      <c r="N171" s="98">
        <v>45.560481717151227</v>
      </c>
      <c r="O171" s="98">
        <v>54.685339419451736</v>
      </c>
      <c r="P171" s="98">
        <v>61.349595139680943</v>
      </c>
      <c r="Q171" s="98">
        <v>59.586937728803548</v>
      </c>
      <c r="R171" s="98">
        <v>64.098073079808742</v>
      </c>
      <c r="S171" s="98">
        <v>67.156767937887352</v>
      </c>
      <c r="T171" s="98">
        <v>67.810174956839944</v>
      </c>
      <c r="U171" s="98">
        <v>63.951251211461113</v>
      </c>
      <c r="V171" s="98">
        <v>59.004793505734845</v>
      </c>
      <c r="W171" s="98">
        <v>50.690659635653404</v>
      </c>
      <c r="X171" s="98">
        <v>39.609801887716934</v>
      </c>
      <c r="Y171" s="98">
        <v>38.841818300527535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14010.34683175379</v>
      </c>
      <c r="G174" s="117">
        <f t="shared" si="87"/>
        <v>13961.344632420502</v>
      </c>
      <c r="H174" s="117">
        <f t="shared" si="87"/>
        <v>12039.878672856394</v>
      </c>
      <c r="I174" s="117">
        <f t="shared" si="87"/>
        <v>11997.708513990725</v>
      </c>
      <c r="J174" s="117">
        <f t="shared" si="87"/>
        <v>4448.0369299678387</v>
      </c>
      <c r="K174" s="117">
        <f t="shared" si="87"/>
        <v>4245.0841807376373</v>
      </c>
      <c r="L174" s="117">
        <f t="shared" si="87"/>
        <v>6067.9608169989242</v>
      </c>
      <c r="M174" s="117">
        <f t="shared" si="87"/>
        <v>11961.45784761402</v>
      </c>
      <c r="N174" s="117">
        <f t="shared" si="87"/>
        <v>10771.382782411243</v>
      </c>
      <c r="O174" s="117">
        <f t="shared" si="87"/>
        <v>11626.622150932159</v>
      </c>
      <c r="P174" s="117">
        <f t="shared" si="87"/>
        <v>9541.3723958532391</v>
      </c>
      <c r="Q174" s="117">
        <f t="shared" si="87"/>
        <v>10337.9343358029</v>
      </c>
      <c r="R174" s="117">
        <f t="shared" ref="R174:V174" si="88">R175+R178+R180+R189</f>
        <v>10489.643223709341</v>
      </c>
      <c r="S174" s="117">
        <f t="shared" si="88"/>
        <v>10190.692139532302</v>
      </c>
      <c r="T174" s="117">
        <f t="shared" si="88"/>
        <v>12174.400870764746</v>
      </c>
      <c r="U174" s="117">
        <f t="shared" si="88"/>
        <v>10353.617582660563</v>
      </c>
      <c r="V174" s="117">
        <f t="shared" si="88"/>
        <v>10892.785954903547</v>
      </c>
      <c r="W174" s="117">
        <f t="shared" ref="W174:Y174" si="89">W175+W178+W180+W189</f>
        <v>9769.5724477177992</v>
      </c>
      <c r="X174" s="117">
        <f t="shared" si="89"/>
        <v>10719.737907263021</v>
      </c>
      <c r="Y174" s="117">
        <f t="shared" si="89"/>
        <v>9549.3356833436465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10903.003138622367</v>
      </c>
      <c r="G175" s="122">
        <f t="shared" si="90"/>
        <v>11034.411163918914</v>
      </c>
      <c r="H175" s="122">
        <f t="shared" si="90"/>
        <v>9310.8959972158827</v>
      </c>
      <c r="I175" s="122">
        <f t="shared" si="90"/>
        <v>9448.0697507756031</v>
      </c>
      <c r="J175" s="122">
        <f t="shared" si="90"/>
        <v>2927.7374220644929</v>
      </c>
      <c r="K175" s="122">
        <f t="shared" si="90"/>
        <v>2577.1483327035139</v>
      </c>
      <c r="L175" s="122">
        <f t="shared" si="90"/>
        <v>4143.9562024336637</v>
      </c>
      <c r="M175" s="122">
        <f t="shared" si="90"/>
        <v>9493.8368422879375</v>
      </c>
      <c r="N175" s="122">
        <f t="shared" si="90"/>
        <v>8664.1451147559073</v>
      </c>
      <c r="O175" s="122">
        <f t="shared" si="90"/>
        <v>9455.1291038062591</v>
      </c>
      <c r="P175" s="122">
        <f t="shared" si="90"/>
        <v>7511.3480436107193</v>
      </c>
      <c r="Q175" s="122">
        <f t="shared" si="90"/>
        <v>8290.4627056009613</v>
      </c>
      <c r="R175" s="122">
        <f t="shared" ref="R175:V175" si="91">SUM(R176:R177)</f>
        <v>8452.4126432783087</v>
      </c>
      <c r="S175" s="122">
        <f t="shared" si="91"/>
        <v>8100.4641881504485</v>
      </c>
      <c r="T175" s="122">
        <f t="shared" si="91"/>
        <v>9820.0056980581667</v>
      </c>
      <c r="U175" s="122">
        <f t="shared" si="91"/>
        <v>8223.9208510482331</v>
      </c>
      <c r="V175" s="122">
        <f t="shared" si="91"/>
        <v>8822.577950631663</v>
      </c>
      <c r="W175" s="122">
        <f t="shared" ref="W175:Y175" si="92">SUM(W176:W177)</f>
        <v>8046.5123631334309</v>
      </c>
      <c r="X175" s="122">
        <f t="shared" si="92"/>
        <v>9173.639561370308</v>
      </c>
      <c r="Y175" s="122">
        <f t="shared" si="92"/>
        <v>8113.2399854227624</v>
      </c>
      <c r="DA175" s="130" t="s">
        <v>2360</v>
      </c>
    </row>
    <row r="176" spans="1:105" ht="12" customHeight="1" x14ac:dyDescent="0.25">
      <c r="A176" s="97" t="s">
        <v>198</v>
      </c>
      <c r="B176" s="98">
        <v>0</v>
      </c>
      <c r="C176" s="98">
        <v>0</v>
      </c>
      <c r="D176" s="98">
        <v>0</v>
      </c>
      <c r="E176" s="98">
        <v>0</v>
      </c>
      <c r="F176" s="98">
        <v>10863.864786036725</v>
      </c>
      <c r="G176" s="98">
        <v>10995.352073458369</v>
      </c>
      <c r="H176" s="98">
        <v>9278.9335000628726</v>
      </c>
      <c r="I176" s="98">
        <v>9416.7332377923813</v>
      </c>
      <c r="J176" s="98">
        <v>2918.4618969117632</v>
      </c>
      <c r="K176" s="98">
        <v>2569.0874178983081</v>
      </c>
      <c r="L176" s="98">
        <v>4130.5320740072257</v>
      </c>
      <c r="M176" s="98">
        <v>9462.7900456808238</v>
      </c>
      <c r="N176" s="98">
        <v>8637.6672224081922</v>
      </c>
      <c r="O176" s="98">
        <v>9424.3121224764654</v>
      </c>
      <c r="P176" s="98">
        <v>7486.1665395682066</v>
      </c>
      <c r="Q176" s="98">
        <v>8265.4060791945703</v>
      </c>
      <c r="R176" s="98">
        <v>8426.9029084819394</v>
      </c>
      <c r="S176" s="98">
        <v>8076.1624222213241</v>
      </c>
      <c r="T176" s="98">
        <v>9790.7769313098288</v>
      </c>
      <c r="U176" s="98">
        <v>8199.2342550253979</v>
      </c>
      <c r="V176" s="98">
        <v>8796.1869559965708</v>
      </c>
      <c r="W176" s="98">
        <v>8015.784689084051</v>
      </c>
      <c r="X176" s="98">
        <v>9137.3035738597791</v>
      </c>
      <c r="Y176" s="98">
        <v>8082.570165012693</v>
      </c>
      <c r="DA176" s="63" t="s">
        <v>2361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39.138352585642465</v>
      </c>
      <c r="G177" s="98">
        <v>39.059090460544638</v>
      </c>
      <c r="H177" s="98">
        <v>31.962497153010641</v>
      </c>
      <c r="I177" s="98">
        <v>31.336512983221965</v>
      </c>
      <c r="J177" s="98">
        <v>9.2755251527294469</v>
      </c>
      <c r="K177" s="98">
        <v>8.0609148052057034</v>
      </c>
      <c r="L177" s="98">
        <v>13.424128426438273</v>
      </c>
      <c r="M177" s="98">
        <v>31.046796607113752</v>
      </c>
      <c r="N177" s="98">
        <v>26.477892347715596</v>
      </c>
      <c r="O177" s="98">
        <v>30.816981329792892</v>
      </c>
      <c r="P177" s="98">
        <v>25.181504042512628</v>
      </c>
      <c r="Q177" s="98">
        <v>25.056626406391683</v>
      </c>
      <c r="R177" s="98">
        <v>25.509734796370033</v>
      </c>
      <c r="S177" s="98">
        <v>24.301765929124297</v>
      </c>
      <c r="T177" s="98">
        <v>29.228766748338678</v>
      </c>
      <c r="U177" s="98">
        <v>24.686596022835886</v>
      </c>
      <c r="V177" s="98">
        <v>26.390994635091786</v>
      </c>
      <c r="W177" s="98">
        <v>30.727674049379484</v>
      </c>
      <c r="X177" s="98">
        <v>36.335987510529584</v>
      </c>
      <c r="Y177" s="98">
        <v>30.669820410068979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37.285720113605876</v>
      </c>
      <c r="G178" s="122">
        <f t="shared" si="93"/>
        <v>106.34301870030571</v>
      </c>
      <c r="H178" s="122">
        <f t="shared" si="93"/>
        <v>112.00153652515903</v>
      </c>
      <c r="I178" s="122">
        <f t="shared" si="93"/>
        <v>107.47697344381301</v>
      </c>
      <c r="J178" s="122">
        <f t="shared" si="93"/>
        <v>126.44679231808182</v>
      </c>
      <c r="K178" s="122">
        <f t="shared" si="93"/>
        <v>116.86313103196549</v>
      </c>
      <c r="L178" s="122">
        <f t="shared" si="93"/>
        <v>80.400986181491334</v>
      </c>
      <c r="M178" s="122">
        <f t="shared" si="93"/>
        <v>63.642845402779848</v>
      </c>
      <c r="N178" s="122">
        <f t="shared" si="93"/>
        <v>115.939511095963</v>
      </c>
      <c r="O178" s="122">
        <f t="shared" si="93"/>
        <v>74.87028900601149</v>
      </c>
      <c r="P178" s="122">
        <f t="shared" si="93"/>
        <v>58.701843938344716</v>
      </c>
      <c r="Q178" s="122">
        <f t="shared" si="93"/>
        <v>130.82914858227232</v>
      </c>
      <c r="R178" s="122">
        <f t="shared" si="93"/>
        <v>94.776305093705474</v>
      </c>
      <c r="S178" s="122">
        <f t="shared" si="93"/>
        <v>143.47267582561085</v>
      </c>
      <c r="T178" s="122">
        <f t="shared" si="93"/>
        <v>106.3628302690765</v>
      </c>
      <c r="U178" s="122">
        <f t="shared" si="93"/>
        <v>123.20337867104774</v>
      </c>
      <c r="V178" s="122">
        <f t="shared" si="93"/>
        <v>88.573661379152142</v>
      </c>
      <c r="W178" s="122">
        <f t="shared" si="93"/>
        <v>86.072230021345092</v>
      </c>
      <c r="X178" s="122">
        <f t="shared" si="93"/>
        <v>136.36661211316309</v>
      </c>
      <c r="Y178" s="122">
        <f t="shared" si="93"/>
        <v>110.59510263760811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37.285720113605876</v>
      </c>
      <c r="G179" s="98">
        <f>RES_hhdet_fech!G129</f>
        <v>106.34301870030571</v>
      </c>
      <c r="H179" s="98">
        <f>RES_hhdet_fech!H129</f>
        <v>112.00153652515903</v>
      </c>
      <c r="I179" s="98">
        <f>RES_hhdet_fech!I129</f>
        <v>107.47697344381301</v>
      </c>
      <c r="J179" s="98">
        <f>RES_hhdet_fech!J129</f>
        <v>126.44679231808182</v>
      </c>
      <c r="K179" s="98">
        <f>RES_hhdet_fech!K129</f>
        <v>116.86313103196549</v>
      </c>
      <c r="L179" s="98">
        <f>RES_hhdet_fech!L129</f>
        <v>80.400986181491334</v>
      </c>
      <c r="M179" s="98">
        <f>RES_hhdet_fech!M129</f>
        <v>63.642845402779848</v>
      </c>
      <c r="N179" s="98">
        <f>RES_hhdet_fech!N129</f>
        <v>115.939511095963</v>
      </c>
      <c r="O179" s="98">
        <f>RES_hhdet_fech!O129</f>
        <v>74.87028900601149</v>
      </c>
      <c r="P179" s="98">
        <f>RES_hhdet_fech!P129</f>
        <v>58.701843938344716</v>
      </c>
      <c r="Q179" s="98">
        <f>RES_hhdet_fech!Q129</f>
        <v>130.82914858227232</v>
      </c>
      <c r="R179" s="98">
        <f>RES_hhdet_fech!R129</f>
        <v>94.776305093705474</v>
      </c>
      <c r="S179" s="98">
        <f>RES_hhdet_fech!S129</f>
        <v>143.47267582561085</v>
      </c>
      <c r="T179" s="98">
        <f>RES_hhdet_fech!T129</f>
        <v>106.3628302690765</v>
      </c>
      <c r="U179" s="98">
        <f>RES_hhdet_fech!U129</f>
        <v>123.20337867104774</v>
      </c>
      <c r="V179" s="98">
        <f>RES_hhdet_fech!V129</f>
        <v>88.573661379152142</v>
      </c>
      <c r="W179" s="98">
        <f>RES_hhdet_fech!W129</f>
        <v>86.072230021345092</v>
      </c>
      <c r="X179" s="98">
        <f>RES_hhdet_fech!X129</f>
        <v>136.36661211316309</v>
      </c>
      <c r="Y179" s="98">
        <f>RES_hhdet_fech!Y129</f>
        <v>110.59510263760811</v>
      </c>
      <c r="DA179" s="63" t="s">
        <v>2364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2105.7804677210834</v>
      </c>
      <c r="G180" s="122">
        <v>1987.8846646482045</v>
      </c>
      <c r="H180" s="122">
        <v>1766.4787226225353</v>
      </c>
      <c r="I180" s="122">
        <v>1668.7548176811924</v>
      </c>
      <c r="J180" s="122">
        <v>676.12578052922572</v>
      </c>
      <c r="K180" s="122">
        <v>849.12588008630303</v>
      </c>
      <c r="L180" s="122">
        <v>1179.8653598802557</v>
      </c>
      <c r="M180" s="122">
        <v>1740.6495072618293</v>
      </c>
      <c r="N180" s="122">
        <v>1417.1803569886079</v>
      </c>
      <c r="O180" s="122">
        <v>1479.1104619599275</v>
      </c>
      <c r="P180" s="122">
        <v>1407.7690759092691</v>
      </c>
      <c r="Q180" s="122">
        <v>1336.4266303128441</v>
      </c>
      <c r="R180" s="122">
        <v>1356.3068441631515</v>
      </c>
      <c r="S180" s="122">
        <v>1281.3750855642995</v>
      </c>
      <c r="T180" s="122">
        <v>1581.7523005829755</v>
      </c>
      <c r="U180" s="122">
        <v>1347.7011644251929</v>
      </c>
      <c r="V180" s="122">
        <v>1310.2948428041002</v>
      </c>
      <c r="W180" s="122">
        <v>1008.4953712225461</v>
      </c>
      <c r="X180" s="122">
        <v>901.74662970601116</v>
      </c>
      <c r="Y180" s="122">
        <v>811.22040801784033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2177.0222813048176</v>
      </c>
      <c r="G181" s="98">
        <v>2058.4894815216521</v>
      </c>
      <c r="H181" s="98">
        <v>1774.6631797156933</v>
      </c>
      <c r="I181" s="98">
        <v>1674.4661189132469</v>
      </c>
      <c r="J181" s="98">
        <v>504.00441998634665</v>
      </c>
      <c r="K181" s="98">
        <v>544.68420183813805</v>
      </c>
      <c r="L181" s="98">
        <v>936.89050660036355</v>
      </c>
      <c r="M181" s="98">
        <v>1759.1787032731463</v>
      </c>
      <c r="N181" s="98">
        <v>1397.5645746531093</v>
      </c>
      <c r="O181" s="98">
        <v>1477.2118480028553</v>
      </c>
      <c r="P181" s="98">
        <v>1394.6008320643064</v>
      </c>
      <c r="Q181" s="98">
        <v>1326.2432372470578</v>
      </c>
      <c r="R181" s="98">
        <v>1348.0431272028025</v>
      </c>
      <c r="S181" s="98">
        <v>1269.9862073749609</v>
      </c>
      <c r="T181" s="98">
        <v>1600.721034731838</v>
      </c>
      <c r="U181" s="98">
        <v>1340.7573120068955</v>
      </c>
      <c r="V181" s="98">
        <v>1296.6257223242812</v>
      </c>
      <c r="W181" s="98">
        <v>987.99994912950206</v>
      </c>
      <c r="X181" s="98">
        <v>912.19529422430651</v>
      </c>
      <c r="Y181" s="98">
        <v>804.92778345334364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1844.157521268033</v>
      </c>
      <c r="G182" s="98">
        <v>1731.168732197732</v>
      </c>
      <c r="H182" s="98">
        <v>1491.7544514321908</v>
      </c>
      <c r="I182" s="98">
        <v>1404.2505165109897</v>
      </c>
      <c r="J182" s="98">
        <v>426.23236918329553</v>
      </c>
      <c r="K182" s="98">
        <v>512.34278637909085</v>
      </c>
      <c r="L182" s="98">
        <v>858.38083858155528</v>
      </c>
      <c r="M182" s="98">
        <v>1505.2320062096551</v>
      </c>
      <c r="N182" s="98">
        <v>1188.4974274338579</v>
      </c>
      <c r="O182" s="98">
        <v>1259.0904684151819</v>
      </c>
      <c r="P182" s="98">
        <v>1209.0818340107999</v>
      </c>
      <c r="Q182" s="98">
        <v>1137.0862841209796</v>
      </c>
      <c r="R182" s="98">
        <v>1156.612785016004</v>
      </c>
      <c r="S182" s="98">
        <v>1093.4965131885024</v>
      </c>
      <c r="T182" s="98">
        <v>1376.9472480061311</v>
      </c>
      <c r="U182" s="98">
        <v>1159.7054872340025</v>
      </c>
      <c r="V182" s="98">
        <v>1129.6211487966341</v>
      </c>
      <c r="W182" s="98">
        <v>867.23718633299643</v>
      </c>
      <c r="X182" s="98">
        <v>791.43763658747821</v>
      </c>
      <c r="Y182" s="98">
        <v>708.70000719161283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422.23212543550022</v>
      </c>
      <c r="G183" s="101">
        <v>333.88388207415471</v>
      </c>
      <c r="H183" s="101">
        <v>280.89398318887447</v>
      </c>
      <c r="I183" s="101">
        <v>245.43092949469215</v>
      </c>
      <c r="J183" s="101">
        <v>92.566746537710557</v>
      </c>
      <c r="K183" s="101">
        <v>5.4380315320343016</v>
      </c>
      <c r="L183" s="101">
        <v>9.3001379527897221</v>
      </c>
      <c r="M183" s="101">
        <v>308.12956094733784</v>
      </c>
      <c r="N183" s="101">
        <v>175.90919613656919</v>
      </c>
      <c r="O183" s="101">
        <v>177.63055480292823</v>
      </c>
      <c r="P183" s="101">
        <v>279.94978451702843</v>
      </c>
      <c r="Q183" s="101">
        <v>172.30304011874034</v>
      </c>
      <c r="R183" s="101">
        <v>167.61876559211257</v>
      </c>
      <c r="S183" s="101">
        <v>170.82636832725251</v>
      </c>
      <c r="T183" s="101">
        <v>204.65774879816607</v>
      </c>
      <c r="U183" s="101">
        <v>198.74422354432042</v>
      </c>
      <c r="V183" s="101">
        <v>210.01788911693032</v>
      </c>
      <c r="W183" s="101">
        <v>205.36378806635321</v>
      </c>
      <c r="X183" s="101">
        <v>91.003931816097364</v>
      </c>
      <c r="Y183" s="101">
        <v>160.23582404631549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1421.925395832533</v>
      </c>
      <c r="G184" s="104">
        <v>1397.2848501235774</v>
      </c>
      <c r="H184" s="104">
        <v>1210.8604682433165</v>
      </c>
      <c r="I184" s="104">
        <v>1158.8195870162979</v>
      </c>
      <c r="J184" s="104">
        <v>333.6656226455849</v>
      </c>
      <c r="K184" s="104">
        <v>506.90475484705655</v>
      </c>
      <c r="L184" s="104">
        <v>849.08070062876573</v>
      </c>
      <c r="M184" s="104">
        <v>1197.1024452623171</v>
      </c>
      <c r="N184" s="104">
        <v>1012.5882312972886</v>
      </c>
      <c r="O184" s="104">
        <v>1081.4599136122536</v>
      </c>
      <c r="P184" s="104">
        <v>929.13204949377155</v>
      </c>
      <c r="Q184" s="104">
        <v>964.78324400223926</v>
      </c>
      <c r="R184" s="104">
        <v>988.99401942389136</v>
      </c>
      <c r="S184" s="104">
        <v>922.67014486124992</v>
      </c>
      <c r="T184" s="104">
        <v>1172.289499207965</v>
      </c>
      <c r="U184" s="104">
        <v>960.9612636896818</v>
      </c>
      <c r="V184" s="104">
        <v>919.6032596797038</v>
      </c>
      <c r="W184" s="104">
        <v>661.87339826664333</v>
      </c>
      <c r="X184" s="104">
        <v>700.43370477138103</v>
      </c>
      <c r="Y184" s="104">
        <v>548.4641831452974</v>
      </c>
      <c r="DA184" s="132" t="s">
        <v>2369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1850.8930260513439</v>
      </c>
      <c r="G185" s="101">
        <v>1775.3873394229913</v>
      </c>
      <c r="H185" s="101">
        <v>1753.1725671183858</v>
      </c>
      <c r="I185" s="101">
        <v>1652.9017742616441</v>
      </c>
      <c r="J185" s="101">
        <v>1616.4136105244193</v>
      </c>
      <c r="K185" s="101">
        <v>1583.9969901700817</v>
      </c>
      <c r="L185" s="101">
        <v>1687.4695752664379</v>
      </c>
      <c r="M185" s="101">
        <v>1818.3780270537268</v>
      </c>
      <c r="N185" s="101">
        <v>1717.765837190226</v>
      </c>
      <c r="O185" s="101">
        <v>1660.1356753974399</v>
      </c>
      <c r="P185" s="101">
        <v>1696.1509838714503</v>
      </c>
      <c r="Q185" s="101">
        <v>1633.7620867487724</v>
      </c>
      <c r="R185" s="101">
        <v>1632.501494454021</v>
      </c>
      <c r="S185" s="101">
        <v>1589.712167178443</v>
      </c>
      <c r="T185" s="101">
        <v>1525.8290927863568</v>
      </c>
      <c r="U185" s="101">
        <v>1530.205477327678</v>
      </c>
      <c r="V185" s="101">
        <v>1529.1973316655897</v>
      </c>
      <c r="W185" s="101">
        <v>1298.8852601079002</v>
      </c>
      <c r="X185" s="101">
        <v>871.41920128361016</v>
      </c>
      <c r="Y185" s="101">
        <v>994.34959082887724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1343.2972786955256</v>
      </c>
      <c r="G186" s="104">
        <v>1269.670230368414</v>
      </c>
      <c r="H186" s="104">
        <v>1251.2577102900505</v>
      </c>
      <c r="I186" s="104">
        <v>1173.9812846495352</v>
      </c>
      <c r="J186" s="104">
        <v>1167.1010980689177</v>
      </c>
      <c r="K186" s="104">
        <v>1130.0239786447762</v>
      </c>
      <c r="L186" s="104">
        <v>1203.5344315113718</v>
      </c>
      <c r="M186" s="104">
        <v>1322.5625963832567</v>
      </c>
      <c r="N186" s="104">
        <v>1226.5221352591157</v>
      </c>
      <c r="O186" s="104">
        <v>1182.608397190776</v>
      </c>
      <c r="P186" s="104">
        <v>1257.3293031640983</v>
      </c>
      <c r="Q186" s="104">
        <v>1173.4189530866115</v>
      </c>
      <c r="R186" s="104">
        <v>1179.1372544990106</v>
      </c>
      <c r="S186" s="104">
        <v>1189.1436372405353</v>
      </c>
      <c r="T186" s="104">
        <v>1173.8709641995454</v>
      </c>
      <c r="U186" s="104">
        <v>1194.7108805082485</v>
      </c>
      <c r="V186" s="104">
        <v>1213.9068635273431</v>
      </c>
      <c r="W186" s="104">
        <v>1053.2956487023916</v>
      </c>
      <c r="X186" s="104">
        <v>713.6119818952709</v>
      </c>
      <c r="Y186" s="104">
        <v>794.01048091111716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358.41684879473411</v>
      </c>
      <c r="G187" s="98">
        <v>287.07727243533412</v>
      </c>
      <c r="H187" s="98">
        <v>276.47801173214765</v>
      </c>
      <c r="I187" s="98">
        <v>241.77408529149878</v>
      </c>
      <c r="J187" s="98">
        <v>297.70209369119578</v>
      </c>
      <c r="K187" s="98">
        <v>231.44883339226101</v>
      </c>
      <c r="L187" s="98">
        <v>234.58138265050428</v>
      </c>
      <c r="M187" s="98">
        <v>316.64394574899035</v>
      </c>
      <c r="N187" s="98">
        <v>216.4840730896056</v>
      </c>
      <c r="O187" s="98">
        <v>197.27160210153426</v>
      </c>
      <c r="P187" s="98">
        <v>344.627138359904</v>
      </c>
      <c r="Q187" s="98">
        <v>214.20719663096554</v>
      </c>
      <c r="R187" s="98">
        <v>203.46513163036738</v>
      </c>
      <c r="S187" s="98">
        <v>216.86782908266792</v>
      </c>
      <c r="T187" s="98">
        <v>189.03828907490379</v>
      </c>
      <c r="U187" s="98">
        <v>226.79385006847338</v>
      </c>
      <c r="V187" s="98">
        <v>253.35478694028785</v>
      </c>
      <c r="W187" s="98">
        <v>260.57825569546947</v>
      </c>
      <c r="X187" s="98">
        <v>8.696879862226627</v>
      </c>
      <c r="Y187" s="98">
        <v>168.15918416109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984.88042990079123</v>
      </c>
      <c r="G188" s="98">
        <v>982.5929579330799</v>
      </c>
      <c r="H188" s="98">
        <v>974.77969855790286</v>
      </c>
      <c r="I188" s="98">
        <v>932.20719935803652</v>
      </c>
      <c r="J188" s="98">
        <v>869.39900437772189</v>
      </c>
      <c r="K188" s="98">
        <v>898.57514525251509</v>
      </c>
      <c r="L188" s="98">
        <v>968.95304886086751</v>
      </c>
      <c r="M188" s="98">
        <v>1005.9186506342663</v>
      </c>
      <c r="N188" s="98">
        <v>1010.0380621695101</v>
      </c>
      <c r="O188" s="98">
        <v>985.33679508924183</v>
      </c>
      <c r="P188" s="98">
        <v>912.70216480419435</v>
      </c>
      <c r="Q188" s="98">
        <v>959.21175645564585</v>
      </c>
      <c r="R188" s="98">
        <v>975.6721228686431</v>
      </c>
      <c r="S188" s="98">
        <v>972.27580815786735</v>
      </c>
      <c r="T188" s="98">
        <v>984.8326751246417</v>
      </c>
      <c r="U188" s="98">
        <v>967.91703043977543</v>
      </c>
      <c r="V188" s="98">
        <v>960.55207658705513</v>
      </c>
      <c r="W188" s="98">
        <v>792.71739300692241</v>
      </c>
      <c r="X188" s="98">
        <v>704.91510203304415</v>
      </c>
      <c r="Y188" s="98">
        <v>625.85129675002713</v>
      </c>
      <c r="DA188" s="63" t="s">
        <v>2373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964.27750529673233</v>
      </c>
      <c r="G189" s="122">
        <v>832.70578515307727</v>
      </c>
      <c r="H189" s="122">
        <v>850.50241649281872</v>
      </c>
      <c r="I189" s="122">
        <v>773.40697209011762</v>
      </c>
      <c r="J189" s="122">
        <v>717.72693505603775</v>
      </c>
      <c r="K189" s="122">
        <v>701.94683691585487</v>
      </c>
      <c r="L189" s="122">
        <v>663.73826850351338</v>
      </c>
      <c r="M189" s="122">
        <v>663.32865266147348</v>
      </c>
      <c r="N189" s="122">
        <v>574.11779957076453</v>
      </c>
      <c r="O189" s="122">
        <v>617.51229615995896</v>
      </c>
      <c r="P189" s="122">
        <v>563.55343239490776</v>
      </c>
      <c r="Q189" s="122">
        <v>580.21585130682229</v>
      </c>
      <c r="R189" s="122">
        <v>586.14743117417629</v>
      </c>
      <c r="S189" s="122">
        <v>665.3801899919431</v>
      </c>
      <c r="T189" s="122">
        <v>666.28004185452835</v>
      </c>
      <c r="U189" s="122">
        <v>658.79218851609062</v>
      </c>
      <c r="V189" s="122">
        <v>671.33950008863246</v>
      </c>
      <c r="W189" s="122">
        <v>628.492483340479</v>
      </c>
      <c r="X189" s="122">
        <v>507.98510407353979</v>
      </c>
      <c r="Y189" s="122">
        <v>514.28018726543689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1060.276253504456</v>
      </c>
      <c r="G190" s="98">
        <v>991.34186616919339</v>
      </c>
      <c r="H190" s="98">
        <v>947.72247207225644</v>
      </c>
      <c r="I190" s="98">
        <v>854.10512808321778</v>
      </c>
      <c r="J190" s="98">
        <v>829.86291091744101</v>
      </c>
      <c r="K190" s="98">
        <v>786.47082782978373</v>
      </c>
      <c r="L190" s="98">
        <v>765.07728411737708</v>
      </c>
      <c r="M190" s="98">
        <v>787.04452698919431</v>
      </c>
      <c r="N190" s="98">
        <v>674.14289202825955</v>
      </c>
      <c r="O190" s="98">
        <v>673.98384564444245</v>
      </c>
      <c r="P190" s="98">
        <v>692.64371571523282</v>
      </c>
      <c r="Q190" s="98">
        <v>666.69538615317663</v>
      </c>
      <c r="R190" s="98">
        <v>699.20576520107625</v>
      </c>
      <c r="S190" s="98">
        <v>763.71709417244062</v>
      </c>
      <c r="T190" s="98">
        <v>791.83853070491659</v>
      </c>
      <c r="U190" s="98">
        <v>792.07361772500212</v>
      </c>
      <c r="V190" s="98">
        <v>788.57627375738355</v>
      </c>
      <c r="W190" s="98">
        <v>737.61630193182771</v>
      </c>
      <c r="X190" s="98">
        <v>652.4563636256164</v>
      </c>
      <c r="Y190" s="98">
        <v>616.41135342712357</v>
      </c>
      <c r="DA190" s="63" t="s">
        <v>2375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902.20428125911735</v>
      </c>
      <c r="G191" s="33">
        <v>731.08878901461378</v>
      </c>
      <c r="H191" s="33">
        <v>790.20863987581947</v>
      </c>
      <c r="I191" s="33">
        <v>723.37211764577478</v>
      </c>
      <c r="J191" s="33">
        <v>644.08946826371039</v>
      </c>
      <c r="K191" s="33">
        <v>646.86391701374578</v>
      </c>
      <c r="L191" s="33">
        <v>601.2696395123329</v>
      </c>
      <c r="M191" s="33">
        <v>596.89676701813482</v>
      </c>
      <c r="N191" s="33">
        <v>517.13767973249435</v>
      </c>
      <c r="O191" s="33">
        <v>586.50895154777049</v>
      </c>
      <c r="P191" s="33">
        <v>491.38871941532159</v>
      </c>
      <c r="Q191" s="33">
        <v>532.92090383517757</v>
      </c>
      <c r="R191" s="33">
        <v>523.98479446325894</v>
      </c>
      <c r="S191" s="33">
        <v>614.62443222108845</v>
      </c>
      <c r="T191" s="33">
        <v>603.41433325441801</v>
      </c>
      <c r="U191" s="33">
        <v>595.09743767659018</v>
      </c>
      <c r="V191" s="33">
        <v>615.36128717149847</v>
      </c>
      <c r="W191" s="33">
        <v>575.44257567392594</v>
      </c>
      <c r="X191" s="33">
        <v>435.70417210553722</v>
      </c>
      <c r="Y191" s="33">
        <v>461.13870828852583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10736.085750270277</v>
      </c>
      <c r="G193" s="117">
        <f t="shared" si="94"/>
        <v>10826.281001458599</v>
      </c>
      <c r="H193" s="117">
        <f t="shared" si="94"/>
        <v>9381.1486183947854</v>
      </c>
      <c r="I193" s="117">
        <f t="shared" si="94"/>
        <v>9360.342984723864</v>
      </c>
      <c r="J193" s="117">
        <f t="shared" si="94"/>
        <v>3595.5117947226636</v>
      </c>
      <c r="K193" s="117">
        <f t="shared" si="94"/>
        <v>3434.2699659871687</v>
      </c>
      <c r="L193" s="117">
        <f t="shared" si="94"/>
        <v>4804.0519021871469</v>
      </c>
      <c r="M193" s="117">
        <f t="shared" si="94"/>
        <v>9451.1453211158878</v>
      </c>
      <c r="N193" s="117">
        <f t="shared" si="94"/>
        <v>8700.005868826036</v>
      </c>
      <c r="O193" s="117">
        <f t="shared" si="94"/>
        <v>9315.4706638251373</v>
      </c>
      <c r="P193" s="117">
        <f t="shared" si="94"/>
        <v>7658.8753294780408</v>
      </c>
      <c r="Q193" s="117">
        <f t="shared" si="94"/>
        <v>8505.2422974671463</v>
      </c>
      <c r="R193" s="117">
        <f t="shared" ref="R193:V193" si="95">R194+R197+R199+R208</f>
        <v>8545.8481321907184</v>
      </c>
      <c r="S193" s="117">
        <f t="shared" si="95"/>
        <v>8474.7134860440929</v>
      </c>
      <c r="T193" s="117">
        <f t="shared" si="95"/>
        <v>9976.492850564875</v>
      </c>
      <c r="U193" s="117">
        <f t="shared" si="95"/>
        <v>8612.1252452106637</v>
      </c>
      <c r="V193" s="117">
        <f t="shared" si="95"/>
        <v>8958.6830523386325</v>
      </c>
      <c r="W193" s="117">
        <f t="shared" ref="W193:Y193" si="96">W194+W197+W199+W208</f>
        <v>8063.1959252813222</v>
      </c>
      <c r="X193" s="117">
        <f t="shared" si="96"/>
        <v>8989.0893908794242</v>
      </c>
      <c r="Y193" s="117">
        <f t="shared" si="96"/>
        <v>7999.404200559834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8302.05725161179</v>
      </c>
      <c r="G194" s="122">
        <f t="shared" si="97"/>
        <v>8402.4964938638586</v>
      </c>
      <c r="H194" s="122">
        <f t="shared" si="97"/>
        <v>7092.4802201111024</v>
      </c>
      <c r="I194" s="122">
        <f t="shared" si="97"/>
        <v>7196.7211475109561</v>
      </c>
      <c r="J194" s="122">
        <f t="shared" si="97"/>
        <v>2231.4337357864738</v>
      </c>
      <c r="K194" s="122">
        <f t="shared" si="97"/>
        <v>1972.111032171792</v>
      </c>
      <c r="L194" s="122">
        <f t="shared" si="97"/>
        <v>3186.8733207888613</v>
      </c>
      <c r="M194" s="122">
        <f t="shared" si="97"/>
        <v>7357.2677586191203</v>
      </c>
      <c r="N194" s="122">
        <f t="shared" si="97"/>
        <v>6741.8836027047892</v>
      </c>
      <c r="O194" s="122">
        <f t="shared" si="97"/>
        <v>7387.4783278772611</v>
      </c>
      <c r="P194" s="122">
        <f t="shared" si="97"/>
        <v>5882.6869801750709</v>
      </c>
      <c r="Q194" s="122">
        <f t="shared" si="97"/>
        <v>6502.8332281181083</v>
      </c>
      <c r="R194" s="122">
        <f t="shared" ref="R194:V194" si="98">SUM(R195:R196)</f>
        <v>6644.0150009784966</v>
      </c>
      <c r="S194" s="122">
        <f t="shared" si="98"/>
        <v>6379.5070401101621</v>
      </c>
      <c r="T194" s="122">
        <f t="shared" si="98"/>
        <v>7752.182625261903</v>
      </c>
      <c r="U194" s="122">
        <f t="shared" si="98"/>
        <v>6507.3413582639014</v>
      </c>
      <c r="V194" s="122">
        <f t="shared" si="98"/>
        <v>6991.5427605324085</v>
      </c>
      <c r="W194" s="122">
        <f t="shared" ref="W194:Y194" si="99">SUM(W195:W196)</f>
        <v>6382.2331590380791</v>
      </c>
      <c r="X194" s="122">
        <f t="shared" si="99"/>
        <v>7281.7339109982868</v>
      </c>
      <c r="Y194" s="122">
        <f t="shared" si="99"/>
        <v>6458.0760754066059</v>
      </c>
      <c r="DA194" s="130" t="s">
        <v>2528</v>
      </c>
    </row>
    <row r="195" spans="1:105" ht="12" customHeight="1" x14ac:dyDescent="0.25">
      <c r="A195" s="97" t="s">
        <v>198</v>
      </c>
      <c r="B195" s="98">
        <v>0</v>
      </c>
      <c r="C195" s="98">
        <v>0</v>
      </c>
      <c r="D195" s="98">
        <v>0</v>
      </c>
      <c r="E195" s="98">
        <v>0</v>
      </c>
      <c r="F195" s="98">
        <v>8262.9188990261482</v>
      </c>
      <c r="G195" s="98">
        <v>8363.4374034033135</v>
      </c>
      <c r="H195" s="98">
        <v>7060.5177229580922</v>
      </c>
      <c r="I195" s="98">
        <v>7165.3846345277343</v>
      </c>
      <c r="J195" s="98">
        <v>2222.1582106337441</v>
      </c>
      <c r="K195" s="98">
        <v>1964.0501173665862</v>
      </c>
      <c r="L195" s="98">
        <v>3173.4491923624232</v>
      </c>
      <c r="M195" s="98">
        <v>7326.2209620120066</v>
      </c>
      <c r="N195" s="98">
        <v>6715.405710357074</v>
      </c>
      <c r="O195" s="98">
        <v>7356.6613465474684</v>
      </c>
      <c r="P195" s="98">
        <v>5857.5054761325582</v>
      </c>
      <c r="Q195" s="98">
        <v>6477.7766017117165</v>
      </c>
      <c r="R195" s="98">
        <v>6618.5052661821264</v>
      </c>
      <c r="S195" s="98">
        <v>6355.2052741810376</v>
      </c>
      <c r="T195" s="98">
        <v>7722.9538585135642</v>
      </c>
      <c r="U195" s="98">
        <v>6482.6547622410653</v>
      </c>
      <c r="V195" s="98">
        <v>6965.1517658973171</v>
      </c>
      <c r="W195" s="98">
        <v>6351.5054849886992</v>
      </c>
      <c r="X195" s="98">
        <v>7245.397923487757</v>
      </c>
      <c r="Y195" s="98">
        <v>6427.4062549965365</v>
      </c>
      <c r="DA195" s="63" t="s">
        <v>2529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39.138352585642465</v>
      </c>
      <c r="G196" s="98">
        <v>39.059090460544638</v>
      </c>
      <c r="H196" s="98">
        <v>31.962497153010641</v>
      </c>
      <c r="I196" s="98">
        <v>31.336512983221965</v>
      </c>
      <c r="J196" s="98">
        <v>9.2755251527294469</v>
      </c>
      <c r="K196" s="98">
        <v>8.0609148052057034</v>
      </c>
      <c r="L196" s="98">
        <v>13.424128426438273</v>
      </c>
      <c r="M196" s="98">
        <v>31.046796607113752</v>
      </c>
      <c r="N196" s="98">
        <v>26.477892347715596</v>
      </c>
      <c r="O196" s="98">
        <v>30.816981329792892</v>
      </c>
      <c r="P196" s="98">
        <v>25.181504042512628</v>
      </c>
      <c r="Q196" s="98">
        <v>25.056626406391683</v>
      </c>
      <c r="R196" s="98">
        <v>25.509734796370033</v>
      </c>
      <c r="S196" s="98">
        <v>24.301765929124297</v>
      </c>
      <c r="T196" s="98">
        <v>29.228766748338678</v>
      </c>
      <c r="U196" s="98">
        <v>24.686596022835886</v>
      </c>
      <c r="V196" s="98">
        <v>26.390994635091786</v>
      </c>
      <c r="W196" s="98">
        <v>30.727674049379484</v>
      </c>
      <c r="X196" s="98">
        <v>36.335987510529584</v>
      </c>
      <c r="Y196" s="98">
        <v>30.669820410068979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96.851969798967204</v>
      </c>
      <c r="G197" s="122">
        <f t="shared" si="100"/>
        <v>283.27879222344683</v>
      </c>
      <c r="H197" s="122">
        <f t="shared" si="100"/>
        <v>299.16888573581411</v>
      </c>
      <c r="I197" s="122">
        <f t="shared" si="100"/>
        <v>288.48387063556919</v>
      </c>
      <c r="J197" s="122">
        <f t="shared" si="100"/>
        <v>340.87778661928155</v>
      </c>
      <c r="K197" s="122">
        <f t="shared" si="100"/>
        <v>323.75563737612515</v>
      </c>
      <c r="L197" s="122">
        <f t="shared" si="100"/>
        <v>233.12083067110262</v>
      </c>
      <c r="M197" s="122">
        <f t="shared" si="100"/>
        <v>197.77840670478906</v>
      </c>
      <c r="N197" s="122">
        <f t="shared" si="100"/>
        <v>386.6046795600721</v>
      </c>
      <c r="O197" s="122">
        <f t="shared" si="100"/>
        <v>260.84700274132274</v>
      </c>
      <c r="P197" s="122">
        <f t="shared" si="100"/>
        <v>208.19285036852369</v>
      </c>
      <c r="Q197" s="122">
        <f t="shared" si="100"/>
        <v>471.57343670208422</v>
      </c>
      <c r="R197" s="122">
        <f t="shared" si="100"/>
        <v>347.00625236027224</v>
      </c>
      <c r="S197" s="122">
        <f t="shared" si="100"/>
        <v>534.42077464345789</v>
      </c>
      <c r="T197" s="122">
        <f t="shared" si="100"/>
        <v>403.7636494990029</v>
      </c>
      <c r="U197" s="122">
        <f t="shared" si="100"/>
        <v>477.32028538878495</v>
      </c>
      <c r="V197" s="122">
        <f t="shared" si="100"/>
        <v>349.77630882585237</v>
      </c>
      <c r="W197" s="122">
        <f t="shared" si="100"/>
        <v>343.9060437501102</v>
      </c>
      <c r="X197" s="122">
        <f t="shared" si="100"/>
        <v>547.97626851725204</v>
      </c>
      <c r="Y197" s="122">
        <f t="shared" si="100"/>
        <v>446.2278342892626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96.851969798967204</v>
      </c>
      <c r="G198" s="98">
        <f>RES_hhdet_tesh!G129</f>
        <v>283.27879222344683</v>
      </c>
      <c r="H198" s="98">
        <f>RES_hhdet_tesh!H129</f>
        <v>299.16888573581411</v>
      </c>
      <c r="I198" s="98">
        <f>RES_hhdet_tesh!I129</f>
        <v>288.48387063556919</v>
      </c>
      <c r="J198" s="98">
        <f>RES_hhdet_tesh!J129</f>
        <v>340.87778661928155</v>
      </c>
      <c r="K198" s="98">
        <f>RES_hhdet_tesh!K129</f>
        <v>323.75563737612515</v>
      </c>
      <c r="L198" s="98">
        <f>RES_hhdet_tesh!L129</f>
        <v>233.12083067110262</v>
      </c>
      <c r="M198" s="98">
        <f>RES_hhdet_tesh!M129</f>
        <v>197.77840670478906</v>
      </c>
      <c r="N198" s="98">
        <f>RES_hhdet_tesh!N129</f>
        <v>386.6046795600721</v>
      </c>
      <c r="O198" s="98">
        <f>RES_hhdet_tesh!O129</f>
        <v>260.84700274132274</v>
      </c>
      <c r="P198" s="98">
        <f>RES_hhdet_tesh!P129</f>
        <v>208.19285036852369</v>
      </c>
      <c r="Q198" s="98">
        <f>RES_hhdet_tesh!Q129</f>
        <v>471.57343670208422</v>
      </c>
      <c r="R198" s="98">
        <f>RES_hhdet_tesh!R129</f>
        <v>347.00625236027224</v>
      </c>
      <c r="S198" s="98">
        <f>RES_hhdet_tesh!S129</f>
        <v>534.42077464345789</v>
      </c>
      <c r="T198" s="98">
        <f>RES_hhdet_tesh!T129</f>
        <v>403.7636494990029</v>
      </c>
      <c r="U198" s="98">
        <f>RES_hhdet_tesh!U129</f>
        <v>477.32028538878495</v>
      </c>
      <c r="V198" s="98">
        <f>RES_hhdet_tesh!V129</f>
        <v>349.77630882585237</v>
      </c>
      <c r="W198" s="98">
        <f>RES_hhdet_tesh!W129</f>
        <v>343.9060437501102</v>
      </c>
      <c r="X198" s="98">
        <f>RES_hhdet_tesh!X129</f>
        <v>547.97626851725204</v>
      </c>
      <c r="Y198" s="98">
        <f>RES_hhdet_tesh!Y129</f>
        <v>446.2278342892626</v>
      </c>
      <c r="DA198" s="63" t="s">
        <v>2532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1651.1303388449235</v>
      </c>
      <c r="G199" s="122">
        <v>1552.3384768952792</v>
      </c>
      <c r="H199" s="122">
        <v>1383.5789625165419</v>
      </c>
      <c r="I199" s="122">
        <v>1323.6733074554547</v>
      </c>
      <c r="J199" s="122">
        <v>515.29947826104012</v>
      </c>
      <c r="K199" s="122">
        <v>638.90092269646937</v>
      </c>
      <c r="L199" s="122">
        <v>910.36567964074811</v>
      </c>
      <c r="M199" s="122">
        <v>1418.520088288072</v>
      </c>
      <c r="N199" s="122">
        <v>1158.4660873617438</v>
      </c>
      <c r="O199" s="122">
        <v>1218.0967171349741</v>
      </c>
      <c r="P199" s="122">
        <v>1162.8313471326599</v>
      </c>
      <c r="Q199" s="122">
        <v>1109.5774607898456</v>
      </c>
      <c r="R199" s="122">
        <v>1129.6497349204203</v>
      </c>
      <c r="S199" s="122">
        <v>1071.2254368868566</v>
      </c>
      <c r="T199" s="122">
        <v>1326.305150781948</v>
      </c>
      <c r="U199" s="122">
        <v>1131.4074412134387</v>
      </c>
      <c r="V199" s="122">
        <v>1105.647351903358</v>
      </c>
      <c r="W199" s="122">
        <v>854.88290094193439</v>
      </c>
      <c r="X199" s="122">
        <v>773.07454297224047</v>
      </c>
      <c r="Y199" s="122">
        <v>698.97908141849041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1764.083196045269</v>
      </c>
      <c r="G200" s="98">
        <v>1668.0993153956683</v>
      </c>
      <c r="H200" s="98">
        <v>1439.0213098009021</v>
      </c>
      <c r="I200" s="98">
        <v>1358.7397480848422</v>
      </c>
      <c r="J200" s="98">
        <v>409.06024757231563</v>
      </c>
      <c r="K200" s="98">
        <v>442.67492821615161</v>
      </c>
      <c r="L200" s="98">
        <v>764.54137843627348</v>
      </c>
      <c r="M200" s="98">
        <v>1453.0186434517104</v>
      </c>
      <c r="N200" s="98">
        <v>1159.0163268604729</v>
      </c>
      <c r="O200" s="98">
        <v>1230.2673690593876</v>
      </c>
      <c r="P200" s="98">
        <v>1164.7712269267472</v>
      </c>
      <c r="Q200" s="98">
        <v>1110.1315948103911</v>
      </c>
      <c r="R200" s="98">
        <v>1130.8778469837666</v>
      </c>
      <c r="S200" s="98">
        <v>1067.3467913314769</v>
      </c>
      <c r="T200" s="98">
        <v>1347.2816039672471</v>
      </c>
      <c r="U200" s="98">
        <v>1130.9344373446097</v>
      </c>
      <c r="V200" s="98">
        <v>1099.3335196321852</v>
      </c>
      <c r="W200" s="98">
        <v>840.75267691856163</v>
      </c>
      <c r="X200" s="98">
        <v>781.11814279249052</v>
      </c>
      <c r="Y200" s="98">
        <v>690.97739055103523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1764.0682409966212</v>
      </c>
      <c r="G201" s="98">
        <v>1668.0862446656386</v>
      </c>
      <c r="H201" s="98">
        <v>1438.9513079494923</v>
      </c>
      <c r="I201" s="98">
        <v>1358.6980197196199</v>
      </c>
      <c r="J201" s="98">
        <v>409.05178630676863</v>
      </c>
      <c r="K201" s="98">
        <v>511.33347628755359</v>
      </c>
      <c r="L201" s="98">
        <v>856.71457867156778</v>
      </c>
      <c r="M201" s="98">
        <v>1452.6772189471601</v>
      </c>
      <c r="N201" s="98">
        <v>1158.8857165739037</v>
      </c>
      <c r="O201" s="98">
        <v>1230.1009560297771</v>
      </c>
      <c r="P201" s="98">
        <v>1164.2376424120073</v>
      </c>
      <c r="Q201" s="98">
        <v>1109.8157900953706</v>
      </c>
      <c r="R201" s="98">
        <v>1130.5531997277876</v>
      </c>
      <c r="S201" s="98">
        <v>1067.0367777473625</v>
      </c>
      <c r="T201" s="98">
        <v>1346.9625077115056</v>
      </c>
      <c r="U201" s="98">
        <v>1130.6799546015741</v>
      </c>
      <c r="V201" s="98">
        <v>1099.1014569583297</v>
      </c>
      <c r="W201" s="98">
        <v>840.43169225142469</v>
      </c>
      <c r="X201" s="98">
        <v>781.35560320898685</v>
      </c>
      <c r="Y201" s="98">
        <v>690.96883801590229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342.1428451640881</v>
      </c>
      <c r="G202" s="101">
        <v>270.8013945420613</v>
      </c>
      <c r="H202" s="101">
        <v>228.09083970617598</v>
      </c>
      <c r="I202" s="101">
        <v>199.8784327033224</v>
      </c>
      <c r="J202" s="101">
        <v>75.386163661183659</v>
      </c>
      <c r="K202" s="101">
        <v>4.4287214404970516</v>
      </c>
      <c r="L202" s="101">
        <v>7.6338780428021229</v>
      </c>
      <c r="M202" s="101">
        <v>255.57477368484297</v>
      </c>
      <c r="N202" s="101">
        <v>146.29748527661516</v>
      </c>
      <c r="O202" s="101">
        <v>148.64104241752372</v>
      </c>
      <c r="P202" s="101">
        <v>235.10559291823583</v>
      </c>
      <c r="Q202" s="101">
        <v>145.03254609313137</v>
      </c>
      <c r="R202" s="101">
        <v>141.55918030389608</v>
      </c>
      <c r="S202" s="101">
        <v>144.36663288611263</v>
      </c>
      <c r="T202" s="101">
        <v>174.67300850354093</v>
      </c>
      <c r="U202" s="101">
        <v>169.71869091189208</v>
      </c>
      <c r="V202" s="101">
        <v>179.4981972786257</v>
      </c>
      <c r="W202" s="101">
        <v>178.55829398478144</v>
      </c>
      <c r="X202" s="101">
        <v>80.921898437606131</v>
      </c>
      <c r="Y202" s="101">
        <v>142.50465487060504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1421.925395832533</v>
      </c>
      <c r="G203" s="104">
        <v>1397.2848501235774</v>
      </c>
      <c r="H203" s="104">
        <v>1210.8604682433165</v>
      </c>
      <c r="I203" s="104">
        <v>1158.8195870162979</v>
      </c>
      <c r="J203" s="104">
        <v>333.6656226455849</v>
      </c>
      <c r="K203" s="104">
        <v>506.90475484705655</v>
      </c>
      <c r="L203" s="104">
        <v>849.08070062876573</v>
      </c>
      <c r="M203" s="104">
        <v>1197.1024452623171</v>
      </c>
      <c r="N203" s="104">
        <v>1012.5882312972886</v>
      </c>
      <c r="O203" s="104">
        <v>1081.4599136122536</v>
      </c>
      <c r="P203" s="104">
        <v>929.13204949377155</v>
      </c>
      <c r="Q203" s="104">
        <v>964.78324400223926</v>
      </c>
      <c r="R203" s="104">
        <v>988.99401942389136</v>
      </c>
      <c r="S203" s="104">
        <v>922.67014486124992</v>
      </c>
      <c r="T203" s="104">
        <v>1172.289499207965</v>
      </c>
      <c r="U203" s="104">
        <v>960.9612636896818</v>
      </c>
      <c r="V203" s="104">
        <v>919.6032596797038</v>
      </c>
      <c r="W203" s="104">
        <v>661.87339826664333</v>
      </c>
      <c r="X203" s="104">
        <v>700.43370477138103</v>
      </c>
      <c r="Y203" s="104">
        <v>548.4641831452974</v>
      </c>
      <c r="DA203" s="132" t="s">
        <v>2537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1221.0166402400841</v>
      </c>
      <c r="G204" s="101">
        <v>1171.4991648331338</v>
      </c>
      <c r="H204" s="101">
        <v>1156.8741154187792</v>
      </c>
      <c r="I204" s="101">
        <v>1090.8640271400211</v>
      </c>
      <c r="J204" s="101">
        <v>1068.5123074228609</v>
      </c>
      <c r="K204" s="101">
        <v>1053.4465802154202</v>
      </c>
      <c r="L204" s="101">
        <v>1125.7375819063989</v>
      </c>
      <c r="M204" s="101">
        <v>1217.1294674589333</v>
      </c>
      <c r="N204" s="101">
        <v>1154.5302151772523</v>
      </c>
      <c r="O204" s="101">
        <v>1117.3417416168343</v>
      </c>
      <c r="P204" s="101">
        <v>1142.4251377689409</v>
      </c>
      <c r="Q204" s="101">
        <v>1101.9206529777641</v>
      </c>
      <c r="R204" s="101">
        <v>1112.2067016226638</v>
      </c>
      <c r="S204" s="101">
        <v>1123.1472662135623</v>
      </c>
      <c r="T204" s="101">
        <v>1121.6328020704084</v>
      </c>
      <c r="U204" s="101">
        <v>1134.8620673290686</v>
      </c>
      <c r="V204" s="101">
        <v>1147.51590930256</v>
      </c>
      <c r="W204" s="101">
        <v>981.98798871482131</v>
      </c>
      <c r="X204" s="101">
        <v>661.03285379291628</v>
      </c>
      <c r="Y204" s="101">
        <v>754.19915971118314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1221.3246383780481</v>
      </c>
      <c r="G205" s="104">
        <v>1172.0846300722562</v>
      </c>
      <c r="H205" s="104">
        <v>1157.285055672209</v>
      </c>
      <c r="I205" s="104">
        <v>1091.8416512695121</v>
      </c>
      <c r="J205" s="104">
        <v>1067.0687336827223</v>
      </c>
      <c r="K205" s="104">
        <v>1053.0067036377086</v>
      </c>
      <c r="L205" s="104">
        <v>1125.9438331063586</v>
      </c>
      <c r="M205" s="104">
        <v>1217.9821421648317</v>
      </c>
      <c r="N205" s="104">
        <v>1155.3310572468713</v>
      </c>
      <c r="O205" s="104">
        <v>1117.8700626012792</v>
      </c>
      <c r="P205" s="104">
        <v>1144.3334092133125</v>
      </c>
      <c r="Q205" s="104">
        <v>1103.2997976502877</v>
      </c>
      <c r="R205" s="104">
        <v>1114.3440031668786</v>
      </c>
      <c r="S205" s="104">
        <v>1126.1034521624781</v>
      </c>
      <c r="T205" s="104">
        <v>1124.4899972446669</v>
      </c>
      <c r="U205" s="104">
        <v>1136.6122327193009</v>
      </c>
      <c r="V205" s="104">
        <v>1151.1217365225457</v>
      </c>
      <c r="W205" s="104">
        <v>990.34391051487376</v>
      </c>
      <c r="X205" s="104">
        <v>711.53417326260512</v>
      </c>
      <c r="Y205" s="104">
        <v>757.65441241087615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236.44420847725672</v>
      </c>
      <c r="G206" s="98">
        <v>189.49167213917627</v>
      </c>
      <c r="H206" s="98">
        <v>182.50535711430609</v>
      </c>
      <c r="I206" s="98">
        <v>159.63445191147551</v>
      </c>
      <c r="J206" s="98">
        <v>197.66972930500012</v>
      </c>
      <c r="K206" s="98">
        <v>154.43155838519345</v>
      </c>
      <c r="L206" s="98">
        <v>156.99078424549108</v>
      </c>
      <c r="M206" s="98">
        <v>212.06349153056547</v>
      </c>
      <c r="N206" s="98">
        <v>145.2929950773611</v>
      </c>
      <c r="O206" s="98">
        <v>132.53326751203727</v>
      </c>
      <c r="P206" s="98">
        <v>231.63124440911793</v>
      </c>
      <c r="Q206" s="98">
        <v>144.08804119464193</v>
      </c>
      <c r="R206" s="98">
        <v>138.67188029823538</v>
      </c>
      <c r="S206" s="98">
        <v>153.82764400461079</v>
      </c>
      <c r="T206" s="98">
        <v>139.65732212002516</v>
      </c>
      <c r="U206" s="98">
        <v>168.6952022795256</v>
      </c>
      <c r="V206" s="98">
        <v>190.56965993549045</v>
      </c>
      <c r="W206" s="98">
        <v>197.62651750795141</v>
      </c>
      <c r="X206" s="98">
        <v>6.6190712295610847</v>
      </c>
      <c r="Y206" s="98">
        <v>131.80311566084902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984.88042990079123</v>
      </c>
      <c r="G207" s="98">
        <v>982.5929579330799</v>
      </c>
      <c r="H207" s="98">
        <v>974.77969855790286</v>
      </c>
      <c r="I207" s="98">
        <v>932.20719935803652</v>
      </c>
      <c r="J207" s="98">
        <v>869.39900437772189</v>
      </c>
      <c r="K207" s="98">
        <v>898.57514525251509</v>
      </c>
      <c r="L207" s="98">
        <v>968.95304886086751</v>
      </c>
      <c r="M207" s="98">
        <v>1005.9186506342663</v>
      </c>
      <c r="N207" s="98">
        <v>1010.0380621695101</v>
      </c>
      <c r="O207" s="98">
        <v>985.33679508924183</v>
      </c>
      <c r="P207" s="98">
        <v>912.70216480419435</v>
      </c>
      <c r="Q207" s="98">
        <v>959.21175645564585</v>
      </c>
      <c r="R207" s="98">
        <v>975.6721228686431</v>
      </c>
      <c r="S207" s="98">
        <v>972.27580815786735</v>
      </c>
      <c r="T207" s="98">
        <v>984.8326751246417</v>
      </c>
      <c r="U207" s="98">
        <v>967.91703043977543</v>
      </c>
      <c r="V207" s="98">
        <v>960.55207658705513</v>
      </c>
      <c r="W207" s="98">
        <v>792.71739300692241</v>
      </c>
      <c r="X207" s="98">
        <v>704.91510203304415</v>
      </c>
      <c r="Y207" s="98">
        <v>625.85129675002713</v>
      </c>
      <c r="DA207" s="63" t="s">
        <v>2541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686.04619001459719</v>
      </c>
      <c r="G208" s="122">
        <v>588.16723847601281</v>
      </c>
      <c r="H208" s="122">
        <v>605.92055003132702</v>
      </c>
      <c r="I208" s="122">
        <v>551.46465912188432</v>
      </c>
      <c r="J208" s="122">
        <v>507.90079405586761</v>
      </c>
      <c r="K208" s="122">
        <v>499.50237374278208</v>
      </c>
      <c r="L208" s="122">
        <v>473.69207108643491</v>
      </c>
      <c r="M208" s="122">
        <v>477.57906750390595</v>
      </c>
      <c r="N208" s="122">
        <v>413.0514991994317</v>
      </c>
      <c r="O208" s="122">
        <v>449.0486160715796</v>
      </c>
      <c r="P208" s="122">
        <v>405.16415180178603</v>
      </c>
      <c r="Q208" s="122">
        <v>421.25817185710895</v>
      </c>
      <c r="R208" s="122">
        <v>425.17714393153034</v>
      </c>
      <c r="S208" s="122">
        <v>489.56023440361599</v>
      </c>
      <c r="T208" s="122">
        <v>494.24142502202147</v>
      </c>
      <c r="U208" s="122">
        <v>496.05616034453789</v>
      </c>
      <c r="V208" s="122">
        <v>511.7166310770138</v>
      </c>
      <c r="W208" s="122">
        <v>482.17382155119844</v>
      </c>
      <c r="X208" s="122">
        <v>386.30466839164501</v>
      </c>
      <c r="Y208" s="122">
        <v>396.1212094454749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660.53842595423771</v>
      </c>
      <c r="G209" s="98">
        <v>617.59463180027706</v>
      </c>
      <c r="H209" s="98">
        <v>590.42953006353787</v>
      </c>
      <c r="I209" s="98">
        <v>532.10617120668644</v>
      </c>
      <c r="J209" s="98">
        <v>517.03622717561495</v>
      </c>
      <c r="K209" s="98">
        <v>490.11810737187216</v>
      </c>
      <c r="L209" s="98">
        <v>476.90891907263767</v>
      </c>
      <c r="M209" s="98">
        <v>490.73408536059895</v>
      </c>
      <c r="N209" s="98">
        <v>420.39777522034177</v>
      </c>
      <c r="O209" s="98">
        <v>420.31122204095465</v>
      </c>
      <c r="P209" s="98">
        <v>431.96171106080465</v>
      </c>
      <c r="Q209" s="98">
        <v>415.80099614791362</v>
      </c>
      <c r="R209" s="98">
        <v>436.17546981842497</v>
      </c>
      <c r="S209" s="98">
        <v>476.60423401849476</v>
      </c>
      <c r="T209" s="98">
        <v>494.59773024431979</v>
      </c>
      <c r="U209" s="98">
        <v>495.38228247869233</v>
      </c>
      <c r="V209" s="98">
        <v>493.8286115251845</v>
      </c>
      <c r="W209" s="98">
        <v>462.36629819654581</v>
      </c>
      <c r="X209" s="98">
        <v>409.29058394233823</v>
      </c>
      <c r="Y209" s="98">
        <v>387.01172818179157</v>
      </c>
      <c r="DA209" s="63" t="s">
        <v>2543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702.53962542680927</v>
      </c>
      <c r="G210" s="33">
        <v>569.31702927617107</v>
      </c>
      <c r="H210" s="33">
        <v>615.52774570654628</v>
      </c>
      <c r="I210" s="33">
        <v>563.46740085965473</v>
      </c>
      <c r="J210" s="33">
        <v>501.9017366809145</v>
      </c>
      <c r="K210" s="33">
        <v>505.61794859034546</v>
      </c>
      <c r="L210" s="33">
        <v>471.70910251155931</v>
      </c>
      <c r="M210" s="33">
        <v>470.51519921181483</v>
      </c>
      <c r="N210" s="33">
        <v>408.86663240498865</v>
      </c>
      <c r="O210" s="33">
        <v>464.82568148807781</v>
      </c>
      <c r="P210" s="33">
        <v>390.18364263610488</v>
      </c>
      <c r="Q210" s="33">
        <v>424.24265644029379</v>
      </c>
      <c r="R210" s="33">
        <v>419.12995650019388</v>
      </c>
      <c r="S210" s="33">
        <v>496.24736394777267</v>
      </c>
      <c r="T210" s="33">
        <v>494.06302704604389</v>
      </c>
      <c r="U210" s="33">
        <v>496.37820433083107</v>
      </c>
      <c r="V210" s="33">
        <v>520.2578023819101</v>
      </c>
      <c r="W210" s="33">
        <v>491.80313345241086</v>
      </c>
      <c r="X210" s="33">
        <v>374.80450286880608</v>
      </c>
      <c r="Y210" s="33">
        <v>400.86110741450636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94.580221285925347</v>
      </c>
      <c r="G212" s="117">
        <f t="shared" si="101"/>
        <v>87.927715001569638</v>
      </c>
      <c r="H212" s="117">
        <f t="shared" si="101"/>
        <v>82.407516956645551</v>
      </c>
      <c r="I212" s="117">
        <f t="shared" si="101"/>
        <v>74.255831943474078</v>
      </c>
      <c r="J212" s="117">
        <f t="shared" si="101"/>
        <v>74.722849616165433</v>
      </c>
      <c r="K212" s="117">
        <f t="shared" si="101"/>
        <v>70.489513753664909</v>
      </c>
      <c r="L212" s="117">
        <f t="shared" si="101"/>
        <v>66.277325727624017</v>
      </c>
      <c r="M212" s="117">
        <f t="shared" si="101"/>
        <v>62.46209255958361</v>
      </c>
      <c r="N212" s="117">
        <f t="shared" si="101"/>
        <v>55.576745009796852</v>
      </c>
      <c r="O212" s="117">
        <f t="shared" si="101"/>
        <v>54.26333347501653</v>
      </c>
      <c r="P212" s="117">
        <f t="shared" si="101"/>
        <v>56.418297434151498</v>
      </c>
      <c r="Q212" s="117">
        <f t="shared" si="101"/>
        <v>53.542762934897624</v>
      </c>
      <c r="R212" s="117">
        <f t="shared" ref="R212:V212" si="102">R213+R216+R218+R227</f>
        <v>56.348220564473834</v>
      </c>
      <c r="S212" s="117">
        <f t="shared" si="102"/>
        <v>59.059996744233416</v>
      </c>
      <c r="T212" s="117">
        <f t="shared" si="102"/>
        <v>60.013040661885178</v>
      </c>
      <c r="U212" s="117">
        <f t="shared" si="102"/>
        <v>58.181825073520656</v>
      </c>
      <c r="V212" s="117">
        <f t="shared" si="102"/>
        <v>57.890744027666436</v>
      </c>
      <c r="W212" s="117">
        <f t="shared" ref="W212:Y212" si="103">W213+W216+W218+W227</f>
        <v>54.810845719212317</v>
      </c>
      <c r="X212" s="117">
        <f t="shared" si="103"/>
        <v>49.42464717253285</v>
      </c>
      <c r="Y212" s="117">
        <f t="shared" si="103"/>
        <v>47.922688554771113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94.580221285925347</v>
      </c>
      <c r="G227" s="122">
        <v>87.927715001569638</v>
      </c>
      <c r="H227" s="122">
        <v>82.407516956645551</v>
      </c>
      <c r="I227" s="122">
        <v>74.255831943474078</v>
      </c>
      <c r="J227" s="122">
        <v>74.722849616165433</v>
      </c>
      <c r="K227" s="122">
        <v>70.489513753664909</v>
      </c>
      <c r="L227" s="122">
        <v>66.277325727624017</v>
      </c>
      <c r="M227" s="122">
        <v>62.46209255958361</v>
      </c>
      <c r="N227" s="122">
        <v>55.576745009796852</v>
      </c>
      <c r="O227" s="122">
        <v>54.26333347501653</v>
      </c>
      <c r="P227" s="122">
        <v>56.418297434151498</v>
      </c>
      <c r="Q227" s="122">
        <v>53.542762934897624</v>
      </c>
      <c r="R227" s="122">
        <v>56.348220564473834</v>
      </c>
      <c r="S227" s="122">
        <v>59.059996744233416</v>
      </c>
      <c r="T227" s="122">
        <v>60.013040661885178</v>
      </c>
      <c r="U227" s="122">
        <v>58.181825073520656</v>
      </c>
      <c r="V227" s="122">
        <v>57.890744027666436</v>
      </c>
      <c r="W227" s="122">
        <v>54.810845719212317</v>
      </c>
      <c r="X227" s="122">
        <v>49.42464717253285</v>
      </c>
      <c r="Y227" s="122">
        <v>47.922688554771113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240.85235374607225</v>
      </c>
      <c r="G228" s="98">
        <v>225.19321831899398</v>
      </c>
      <c r="H228" s="98">
        <v>215.28463675593386</v>
      </c>
      <c r="I228" s="98">
        <v>194.0185208953838</v>
      </c>
      <c r="J228" s="98">
        <v>188.51165884400592</v>
      </c>
      <c r="K228" s="98">
        <v>178.65471324981371</v>
      </c>
      <c r="L228" s="98">
        <v>173.79495586010339</v>
      </c>
      <c r="M228" s="98">
        <v>178.78503475086541</v>
      </c>
      <c r="N228" s="98">
        <v>153.13829935313944</v>
      </c>
      <c r="O228" s="98">
        <v>153.10217037659157</v>
      </c>
      <c r="P228" s="98">
        <v>157.34094646187231</v>
      </c>
      <c r="Q228" s="98">
        <v>151.44652391855561</v>
      </c>
      <c r="R228" s="98">
        <v>158.83158162307649</v>
      </c>
      <c r="S228" s="98">
        <v>173.48597511221166</v>
      </c>
      <c r="T228" s="98">
        <v>179.87404063492892</v>
      </c>
      <c r="U228" s="98">
        <v>179.92744300241148</v>
      </c>
      <c r="V228" s="98">
        <v>179.13298634672728</v>
      </c>
      <c r="W228" s="98">
        <v>167.55691914683402</v>
      </c>
      <c r="X228" s="98">
        <v>148.21198756119503</v>
      </c>
      <c r="Y228" s="98">
        <v>140.02400304450541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152.01925096509436</v>
      </c>
      <c r="G231" s="118">
        <f t="shared" si="108"/>
        <v>151.27695146944467</v>
      </c>
      <c r="H231" s="118">
        <f t="shared" si="108"/>
        <v>130.28820931192342</v>
      </c>
      <c r="I231" s="118">
        <f t="shared" si="108"/>
        <v>129.63786195089605</v>
      </c>
      <c r="J231" s="118">
        <f t="shared" si="108"/>
        <v>47.980925941091854</v>
      </c>
      <c r="K231" s="118">
        <f t="shared" si="108"/>
        <v>45.697575155272084</v>
      </c>
      <c r="L231" s="118">
        <f t="shared" si="108"/>
        <v>65.193774520515817</v>
      </c>
      <c r="M231" s="118">
        <f t="shared" si="108"/>
        <v>128.15905911281422</v>
      </c>
      <c r="N231" s="118">
        <f t="shared" si="108"/>
        <v>115.07887588046202</v>
      </c>
      <c r="O231" s="118">
        <f t="shared" si="108"/>
        <v>123.8737418862008</v>
      </c>
      <c r="P231" s="118">
        <f t="shared" si="108"/>
        <v>101.32552978471561</v>
      </c>
      <c r="Q231" s="118">
        <f t="shared" si="108"/>
        <v>109.4814908191253</v>
      </c>
      <c r="R231" s="118">
        <f t="shared" ref="R231:V231" si="109">R232+R235+R237+R246</f>
        <v>110.74215580759632</v>
      </c>
      <c r="S231" s="118">
        <f t="shared" si="109"/>
        <v>107.23025569671832</v>
      </c>
      <c r="T231" s="118">
        <f t="shared" si="109"/>
        <v>127.62138830515812</v>
      </c>
      <c r="U231" s="118">
        <f t="shared" si="109"/>
        <v>108.04542284423032</v>
      </c>
      <c r="V231" s="118">
        <f t="shared" si="109"/>
        <v>113.19855996942655</v>
      </c>
      <c r="W231" s="118">
        <f t="shared" ref="W231:Y231" si="110">W232+W235+W237+W246</f>
        <v>101.08163789557037</v>
      </c>
      <c r="X231" s="118">
        <f t="shared" si="110"/>
        <v>110.08136428835623</v>
      </c>
      <c r="Y231" s="118">
        <f t="shared" si="110"/>
        <v>97.50452125508329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118.30302206701094</v>
      </c>
      <c r="G232" s="123">
        <f t="shared" si="111"/>
        <v>119.56241508871476</v>
      </c>
      <c r="H232" s="123">
        <f t="shared" si="111"/>
        <v>100.75682650371853</v>
      </c>
      <c r="I232" s="123">
        <f t="shared" si="111"/>
        <v>102.08845802723019</v>
      </c>
      <c r="J232" s="123">
        <f t="shared" si="111"/>
        <v>31.58147169970896</v>
      </c>
      <c r="K232" s="123">
        <f t="shared" si="111"/>
        <v>27.742542810903466</v>
      </c>
      <c r="L232" s="123">
        <f t="shared" si="111"/>
        <v>44.522394661402636</v>
      </c>
      <c r="M232" s="123">
        <f t="shared" si="111"/>
        <v>101.72014252601286</v>
      </c>
      <c r="N232" s="123">
        <f t="shared" si="111"/>
        <v>92.565652935426385</v>
      </c>
      <c r="O232" s="123">
        <f t="shared" si="111"/>
        <v>100.73796214420696</v>
      </c>
      <c r="P232" s="123">
        <f t="shared" si="111"/>
        <v>79.767489239495546</v>
      </c>
      <c r="Q232" s="123">
        <f t="shared" si="111"/>
        <v>87.798218397085535</v>
      </c>
      <c r="R232" s="123">
        <f t="shared" ref="R232:V232" si="112">SUM(R233:R234)</f>
        <v>89.234531425847877</v>
      </c>
      <c r="S232" s="123">
        <f t="shared" si="112"/>
        <v>85.236099203497972</v>
      </c>
      <c r="T232" s="123">
        <f t="shared" si="112"/>
        <v>102.94081603311153</v>
      </c>
      <c r="U232" s="123">
        <f t="shared" si="112"/>
        <v>85.82092188503033</v>
      </c>
      <c r="V232" s="123">
        <f t="shared" si="112"/>
        <v>91.68481996838814</v>
      </c>
      <c r="W232" s="123">
        <f t="shared" ref="W232:Y232" si="113">SUM(W233:W234)</f>
        <v>83.253863294957767</v>
      </c>
      <c r="X232" s="123">
        <f t="shared" si="113"/>
        <v>94.204426184811155</v>
      </c>
      <c r="Y232" s="123">
        <f t="shared" si="113"/>
        <v>82.841111344119582</v>
      </c>
      <c r="DA232" s="130" t="s">
        <v>2864</v>
      </c>
    </row>
    <row r="233" spans="1:105" ht="12" customHeight="1" x14ac:dyDescent="0.25">
      <c r="A233" s="97" t="s">
        <v>198</v>
      </c>
      <c r="B233" s="99">
        <v>0</v>
      </c>
      <c r="C233" s="99">
        <v>0</v>
      </c>
      <c r="D233" s="99">
        <v>0</v>
      </c>
      <c r="E233" s="99">
        <v>0</v>
      </c>
      <c r="F233" s="99">
        <v>117.8783514207003</v>
      </c>
      <c r="G233" s="99">
        <v>119.1391936664515</v>
      </c>
      <c r="H233" s="99">
        <v>100.41094789211826</v>
      </c>
      <c r="I233" s="99">
        <v>101.7498601575283</v>
      </c>
      <c r="J233" s="99">
        <v>31.481416710862213</v>
      </c>
      <c r="K233" s="99">
        <v>27.655768498676018</v>
      </c>
      <c r="L233" s="99">
        <v>44.378166702758612</v>
      </c>
      <c r="M233" s="99">
        <v>101.38749676557754</v>
      </c>
      <c r="N233" s="99">
        <v>92.282769470173008</v>
      </c>
      <c r="O233" s="99">
        <v>100.40962819291806</v>
      </c>
      <c r="P233" s="99">
        <v>79.500071814409779</v>
      </c>
      <c r="Q233" s="99">
        <v>87.532862018841854</v>
      </c>
      <c r="R233" s="99">
        <v>88.965217878648787</v>
      </c>
      <c r="S233" s="99">
        <v>84.980386977205427</v>
      </c>
      <c r="T233" s="99">
        <v>102.634417728138</v>
      </c>
      <c r="U233" s="99">
        <v>85.563304324349033</v>
      </c>
      <c r="V233" s="99">
        <v>91.410562987555025</v>
      </c>
      <c r="W233" s="99">
        <v>82.935937035824693</v>
      </c>
      <c r="X233" s="99">
        <v>93.831290655516767</v>
      </c>
      <c r="Y233" s="99">
        <v>82.527953837123647</v>
      </c>
      <c r="DA233" s="63" t="s">
        <v>2865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0.42467064631064161</v>
      </c>
      <c r="G234" s="99">
        <v>0.4232214222632546</v>
      </c>
      <c r="H234" s="99">
        <v>0.34587861160026456</v>
      </c>
      <c r="I234" s="99">
        <v>0.33859786970188188</v>
      </c>
      <c r="J234" s="99">
        <v>0.10005498884674599</v>
      </c>
      <c r="K234" s="99">
        <v>8.6774312227449191E-2</v>
      </c>
      <c r="L234" s="99">
        <v>0.14422795864402146</v>
      </c>
      <c r="M234" s="99">
        <v>0.33264576043532157</v>
      </c>
      <c r="N234" s="99">
        <v>0.28288346525337182</v>
      </c>
      <c r="O234" s="99">
        <v>0.32833395128890258</v>
      </c>
      <c r="P234" s="99">
        <v>0.26741742508577332</v>
      </c>
      <c r="Q234" s="99">
        <v>0.2653563782436783</v>
      </c>
      <c r="R234" s="99">
        <v>0.26931354719909101</v>
      </c>
      <c r="S234" s="99">
        <v>0.25571222629255014</v>
      </c>
      <c r="T234" s="99">
        <v>0.30639830497353315</v>
      </c>
      <c r="U234" s="99">
        <v>0.2576175606812966</v>
      </c>
      <c r="V234" s="99">
        <v>0.27425698083311917</v>
      </c>
      <c r="W234" s="99">
        <v>0.31792625913307626</v>
      </c>
      <c r="X234" s="99">
        <v>0.3731355292943942</v>
      </c>
      <c r="Y234" s="99">
        <v>0.31315750699592848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0.40456865996478619</v>
      </c>
      <c r="G235" s="123">
        <f t="shared" si="114"/>
        <v>1.1522706517596593</v>
      </c>
      <c r="H235" s="123">
        <f t="shared" si="114"/>
        <v>1.2120121830584001</v>
      </c>
      <c r="I235" s="123">
        <f t="shared" si="114"/>
        <v>1.1613121814021028</v>
      </c>
      <c r="J235" s="123">
        <f t="shared" si="114"/>
        <v>1.3639801722029261</v>
      </c>
      <c r="K235" s="123">
        <f t="shared" si="114"/>
        <v>1.2580107922113566</v>
      </c>
      <c r="L235" s="123">
        <f t="shared" si="114"/>
        <v>0.86382294191142317</v>
      </c>
      <c r="M235" s="123">
        <f t="shared" si="114"/>
        <v>0.68189072686566676</v>
      </c>
      <c r="N235" s="123">
        <f t="shared" si="114"/>
        <v>1.2386699903414853</v>
      </c>
      <c r="O235" s="123">
        <f t="shared" si="114"/>
        <v>0.79769194654118469</v>
      </c>
      <c r="P235" s="123">
        <f t="shared" si="114"/>
        <v>0.62338992648243374</v>
      </c>
      <c r="Q235" s="123">
        <f t="shared" si="114"/>
        <v>1.3855156904777917</v>
      </c>
      <c r="R235" s="123">
        <f t="shared" si="114"/>
        <v>1.0005804889371557</v>
      </c>
      <c r="S235" s="123">
        <f t="shared" si="114"/>
        <v>1.5096728959745318</v>
      </c>
      <c r="T235" s="123">
        <f t="shared" si="114"/>
        <v>1.1149765977890593</v>
      </c>
      <c r="U235" s="123">
        <f t="shared" si="114"/>
        <v>1.2856917920789686</v>
      </c>
      <c r="V235" s="123">
        <f t="shared" si="114"/>
        <v>0.92046341136686882</v>
      </c>
      <c r="W235" s="123">
        <f t="shared" si="114"/>
        <v>0.89055299343363448</v>
      </c>
      <c r="X235" s="123">
        <f t="shared" si="114"/>
        <v>1.4003535193362591</v>
      </c>
      <c r="Y235" s="123">
        <f t="shared" si="114"/>
        <v>1.1292432158025243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0.40456865996478619</v>
      </c>
      <c r="G236" s="99">
        <f>RES_hhdet_fecs!G129</f>
        <v>1.1522706517596593</v>
      </c>
      <c r="H236" s="99">
        <f>RES_hhdet_fecs!H129</f>
        <v>1.2120121830584001</v>
      </c>
      <c r="I236" s="99">
        <f>RES_hhdet_fecs!I129</f>
        <v>1.1613121814021028</v>
      </c>
      <c r="J236" s="99">
        <f>RES_hhdet_fecs!J129</f>
        <v>1.3639801722029261</v>
      </c>
      <c r="K236" s="99">
        <f>RES_hhdet_fecs!K129</f>
        <v>1.2580107922113566</v>
      </c>
      <c r="L236" s="99">
        <f>RES_hhdet_fecs!L129</f>
        <v>0.86382294191142317</v>
      </c>
      <c r="M236" s="99">
        <f>RES_hhdet_fecs!M129</f>
        <v>0.68189072686566676</v>
      </c>
      <c r="N236" s="99">
        <f>RES_hhdet_fecs!N129</f>
        <v>1.2386699903414853</v>
      </c>
      <c r="O236" s="99">
        <f>RES_hhdet_fecs!O129</f>
        <v>0.79769194654118469</v>
      </c>
      <c r="P236" s="99">
        <f>RES_hhdet_fecs!P129</f>
        <v>0.62338992648243374</v>
      </c>
      <c r="Q236" s="99">
        <f>RES_hhdet_fecs!Q129</f>
        <v>1.3855156904777917</v>
      </c>
      <c r="R236" s="99">
        <f>RES_hhdet_fecs!R129</f>
        <v>1.0005804889371557</v>
      </c>
      <c r="S236" s="99">
        <f>RES_hhdet_fecs!S129</f>
        <v>1.5096728959745318</v>
      </c>
      <c r="T236" s="99">
        <f>RES_hhdet_fecs!T129</f>
        <v>1.1149765977890593</v>
      </c>
      <c r="U236" s="99">
        <f>RES_hhdet_fecs!U129</f>
        <v>1.2856917920789686</v>
      </c>
      <c r="V236" s="99">
        <f>RES_hhdet_fecs!V129</f>
        <v>0.92046341136686882</v>
      </c>
      <c r="W236" s="99">
        <f>RES_hhdet_fecs!W129</f>
        <v>0.89055299343363448</v>
      </c>
      <c r="X236" s="99">
        <f>RES_hhdet_fecs!X129</f>
        <v>1.4003535193362591</v>
      </c>
      <c r="Y236" s="99">
        <f>RES_hhdet_fecs!Y129</f>
        <v>1.1292432158025243</v>
      </c>
      <c r="DA236" s="63" t="s">
        <v>2868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22.848768359848894</v>
      </c>
      <c r="G237" s="123">
        <v>21.539553664660392</v>
      </c>
      <c r="H237" s="123">
        <v>19.115753224073128</v>
      </c>
      <c r="I237" s="123">
        <v>18.031260422119498</v>
      </c>
      <c r="J237" s="123">
        <v>7.293361434090043</v>
      </c>
      <c r="K237" s="123">
        <v>9.1406888696345892</v>
      </c>
      <c r="L237" s="123">
        <v>12.676396330891842</v>
      </c>
      <c r="M237" s="123">
        <v>18.649900868091759</v>
      </c>
      <c r="N237" s="123">
        <v>15.140815779792822</v>
      </c>
      <c r="O237" s="123">
        <v>15.758914773996811</v>
      </c>
      <c r="P237" s="123">
        <v>14.9499402720137</v>
      </c>
      <c r="Q237" s="123">
        <v>14.153115613271755</v>
      </c>
      <c r="R237" s="123">
        <v>14.318918256412461</v>
      </c>
      <c r="S237" s="123">
        <v>13.483105581753957</v>
      </c>
      <c r="T237" s="123">
        <v>16.581138299793533</v>
      </c>
      <c r="U237" s="123">
        <v>14.063967595427012</v>
      </c>
      <c r="V237" s="123">
        <v>13.616671616871374</v>
      </c>
      <c r="W237" s="123">
        <v>10.434475457223288</v>
      </c>
      <c r="X237" s="123">
        <v>9.2600677459855429</v>
      </c>
      <c r="Y237" s="123">
        <v>8.2830534121968622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23.621777570002649</v>
      </c>
      <c r="G238" s="99">
        <v>22.304586097916914</v>
      </c>
      <c r="H238" s="99">
        <v>19.204320417134788</v>
      </c>
      <c r="I238" s="99">
        <v>18.092972279831134</v>
      </c>
      <c r="J238" s="99">
        <v>5.4366901916712971</v>
      </c>
      <c r="K238" s="99">
        <v>5.8634284244188111</v>
      </c>
      <c r="L238" s="99">
        <v>10.065890383900737</v>
      </c>
      <c r="M238" s="99">
        <v>18.84842887004438</v>
      </c>
      <c r="N238" s="99">
        <v>14.931245455695615</v>
      </c>
      <c r="O238" s="99">
        <v>15.738686335142706</v>
      </c>
      <c r="P238" s="99">
        <v>14.810098829025367</v>
      </c>
      <c r="Q238" s="99">
        <v>14.045270755853936</v>
      </c>
      <c r="R238" s="99">
        <v>14.231675839138974</v>
      </c>
      <c r="S238" s="99">
        <v>13.363267566472926</v>
      </c>
      <c r="T238" s="99">
        <v>16.779983089953401</v>
      </c>
      <c r="U238" s="99">
        <v>13.99150485815542</v>
      </c>
      <c r="V238" s="99">
        <v>13.474621202884533</v>
      </c>
      <c r="W238" s="99">
        <v>10.222417985352049</v>
      </c>
      <c r="X238" s="99">
        <v>9.3673654481416744</v>
      </c>
      <c r="Y238" s="99">
        <v>8.2188018908403109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20.010028903025955</v>
      </c>
      <c r="G239" s="99">
        <v>18.757930212391923</v>
      </c>
      <c r="H239" s="99">
        <v>16.142855047897285</v>
      </c>
      <c r="I239" s="99">
        <v>15.173233654713446</v>
      </c>
      <c r="J239" s="99">
        <v>4.5977639263052827</v>
      </c>
      <c r="K239" s="99">
        <v>5.515278847014935</v>
      </c>
      <c r="L239" s="99">
        <v>9.222387640745227</v>
      </c>
      <c r="M239" s="99">
        <v>16.127559041710214</v>
      </c>
      <c r="N239" s="99">
        <v>12.69762208796857</v>
      </c>
      <c r="O239" s="99">
        <v>13.414751565082323</v>
      </c>
      <c r="P239" s="99">
        <v>12.83996183164008</v>
      </c>
      <c r="Q239" s="99">
        <v>12.04204800802459</v>
      </c>
      <c r="R239" s="99">
        <v>12.21069110890185</v>
      </c>
      <c r="S239" s="99">
        <v>11.50617731427754</v>
      </c>
      <c r="T239" s="99">
        <v>14.434214979358634</v>
      </c>
      <c r="U239" s="99">
        <v>12.102134229181511</v>
      </c>
      <c r="V239" s="99">
        <v>11.739098508332029</v>
      </c>
      <c r="W239" s="99">
        <v>8.9729367080913836</v>
      </c>
      <c r="X239" s="99">
        <v>8.1273008294048967</v>
      </c>
      <c r="Y239" s="99">
        <v>7.2362578095586221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4.5814291546749422</v>
      </c>
      <c r="G240" s="102">
        <v>3.6177701471297947</v>
      </c>
      <c r="H240" s="102">
        <v>3.0396630290535551</v>
      </c>
      <c r="I240" s="102">
        <v>2.6519348189873515</v>
      </c>
      <c r="J240" s="102">
        <v>0.99851648719693187</v>
      </c>
      <c r="K240" s="102">
        <v>5.8539440927811243E-2</v>
      </c>
      <c r="L240" s="102">
        <v>9.9920074468070205E-2</v>
      </c>
      <c r="M240" s="102">
        <v>3.301403149928956</v>
      </c>
      <c r="N240" s="102">
        <v>1.8793717535958252</v>
      </c>
      <c r="O240" s="102">
        <v>1.8925326041490431</v>
      </c>
      <c r="P240" s="102">
        <v>2.9729538951475161</v>
      </c>
      <c r="Q240" s="102">
        <v>1.8247352993466435</v>
      </c>
      <c r="R240" s="102">
        <v>1.7695991235929418</v>
      </c>
      <c r="S240" s="102">
        <v>1.7974986295988484</v>
      </c>
      <c r="T240" s="102">
        <v>2.1453791694793756</v>
      </c>
      <c r="U240" s="102">
        <v>2.0740000776787744</v>
      </c>
      <c r="V240" s="102">
        <v>2.1825199461624529</v>
      </c>
      <c r="W240" s="102">
        <v>2.1248123368013938</v>
      </c>
      <c r="X240" s="102">
        <v>0.93452256543819856</v>
      </c>
      <c r="Y240" s="102">
        <v>1.6361051521941257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15.428599748351017</v>
      </c>
      <c r="G241" s="105">
        <v>15.14016006526213</v>
      </c>
      <c r="H241" s="105">
        <v>13.103192018843732</v>
      </c>
      <c r="I241" s="105">
        <v>12.5212988357261</v>
      </c>
      <c r="J241" s="105">
        <v>3.5992474391083502</v>
      </c>
      <c r="K241" s="105">
        <v>5.4567394060871237</v>
      </c>
      <c r="L241" s="105">
        <v>9.1224675662771588</v>
      </c>
      <c r="M241" s="105">
        <v>12.826155891781259</v>
      </c>
      <c r="N241" s="105">
        <v>10.818250334372744</v>
      </c>
      <c r="O241" s="105">
        <v>11.522218960933278</v>
      </c>
      <c r="P241" s="105">
        <v>9.8670079364925645</v>
      </c>
      <c r="Q241" s="105">
        <v>10.217312708677946</v>
      </c>
      <c r="R241" s="105">
        <v>10.441091985308908</v>
      </c>
      <c r="S241" s="105">
        <v>9.7086786846786932</v>
      </c>
      <c r="T241" s="105">
        <v>12.288835809879259</v>
      </c>
      <c r="U241" s="105">
        <v>10.028134151502734</v>
      </c>
      <c r="V241" s="105">
        <v>9.5565785621695767</v>
      </c>
      <c r="W241" s="105">
        <v>6.8481243712899911</v>
      </c>
      <c r="X241" s="105">
        <v>7.1927782639667006</v>
      </c>
      <c r="Y241" s="105">
        <v>5.6001526573644966</v>
      </c>
      <c r="DA241" s="132" t="s">
        <v>2873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20.083112489344465</v>
      </c>
      <c r="G242" s="102">
        <v>19.23705713572053</v>
      </c>
      <c r="H242" s="102">
        <v>18.971762140726909</v>
      </c>
      <c r="I242" s="102">
        <v>17.859964824136899</v>
      </c>
      <c r="J242" s="102">
        <v>17.436236020033636</v>
      </c>
      <c r="K242" s="102">
        <v>17.051445488990119</v>
      </c>
      <c r="L242" s="102">
        <v>18.130062852739453</v>
      </c>
      <c r="M242" s="102">
        <v>19.482710220402307</v>
      </c>
      <c r="N242" s="102">
        <v>18.352199115280197</v>
      </c>
      <c r="O242" s="102">
        <v>17.687615154309331</v>
      </c>
      <c r="P242" s="102">
        <v>18.012439920103585</v>
      </c>
      <c r="Q242" s="102">
        <v>17.301977657331381</v>
      </c>
      <c r="R242" s="102">
        <v>17.234783967326518</v>
      </c>
      <c r="S242" s="102">
        <v>16.727543118435534</v>
      </c>
      <c r="T242" s="102">
        <v>15.994908431626396</v>
      </c>
      <c r="U242" s="102">
        <v>15.968495698866738</v>
      </c>
      <c r="V242" s="102">
        <v>15.891520917631683</v>
      </c>
      <c r="W242" s="102">
        <v>13.439016930652992</v>
      </c>
      <c r="X242" s="102">
        <v>8.948634320562574</v>
      </c>
      <c r="Y242" s="102">
        <v>10.152913671583264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14.57544546063041</v>
      </c>
      <c r="G243" s="105">
        <v>13.757402806003318</v>
      </c>
      <c r="H243" s="105">
        <v>13.54034628513009</v>
      </c>
      <c r="I243" s="105">
        <v>12.685124291430979</v>
      </c>
      <c r="J243" s="105">
        <v>12.589506839507429</v>
      </c>
      <c r="K243" s="105">
        <v>12.164506872607236</v>
      </c>
      <c r="L243" s="105">
        <v>12.930695289894036</v>
      </c>
      <c r="M243" s="105">
        <v>14.170377902898272</v>
      </c>
      <c r="N243" s="105">
        <v>13.103868966443546</v>
      </c>
      <c r="O243" s="105">
        <v>12.599887176544977</v>
      </c>
      <c r="P243" s="105">
        <v>13.352330510893639</v>
      </c>
      <c r="Q243" s="105">
        <v>12.426820694190642</v>
      </c>
      <c r="R243" s="105">
        <v>12.448488358605497</v>
      </c>
      <c r="S243" s="105">
        <v>12.512611953684274</v>
      </c>
      <c r="T243" s="105">
        <v>12.305413936386179</v>
      </c>
      <c r="U243" s="105">
        <v>12.467433844311063</v>
      </c>
      <c r="V243" s="105">
        <v>12.615001291422622</v>
      </c>
      <c r="W243" s="105">
        <v>10.898004997545872</v>
      </c>
      <c r="X243" s="105">
        <v>7.3281064536405305</v>
      </c>
      <c r="Y243" s="105">
        <v>8.1073295965284231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3.889001574433149</v>
      </c>
      <c r="G244" s="99">
        <v>3.1106011457759832</v>
      </c>
      <c r="H244" s="99">
        <v>2.9918760845915138</v>
      </c>
      <c r="I244" s="99">
        <v>2.6124218183642158</v>
      </c>
      <c r="J244" s="99">
        <v>3.2113092437855579</v>
      </c>
      <c r="K244" s="99">
        <v>2.4915054703827022</v>
      </c>
      <c r="L244" s="99">
        <v>2.5203270470015178</v>
      </c>
      <c r="M244" s="99">
        <v>3.392629115777416</v>
      </c>
      <c r="N244" s="99">
        <v>2.312864028735103</v>
      </c>
      <c r="O244" s="99">
        <v>2.1017945885721905</v>
      </c>
      <c r="P244" s="99">
        <v>3.6598013287568643</v>
      </c>
      <c r="Q244" s="99">
        <v>2.2685115294381712</v>
      </c>
      <c r="R244" s="99">
        <v>2.1480394354590282</v>
      </c>
      <c r="S244" s="99">
        <v>2.2819640164297965</v>
      </c>
      <c r="T244" s="99">
        <v>1.9816440374084356</v>
      </c>
      <c r="U244" s="99">
        <v>2.3667126232435547</v>
      </c>
      <c r="V244" s="99">
        <v>2.6328798859846332</v>
      </c>
      <c r="W244" s="99">
        <v>2.6960931019884926</v>
      </c>
      <c r="X244" s="99">
        <v>8.930856412423932E-2</v>
      </c>
      <c r="Y244" s="99">
        <v>1.7170074746530846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10.686443886197258</v>
      </c>
      <c r="G245" s="99">
        <v>10.646801660227336</v>
      </c>
      <c r="H245" s="99">
        <v>10.548470200538578</v>
      </c>
      <c r="I245" s="99">
        <v>10.072702473066764</v>
      </c>
      <c r="J245" s="99">
        <v>9.3781975957218702</v>
      </c>
      <c r="K245" s="99">
        <v>9.6730014022245321</v>
      </c>
      <c r="L245" s="99">
        <v>10.410368242892517</v>
      </c>
      <c r="M245" s="99">
        <v>10.777748787120855</v>
      </c>
      <c r="N245" s="99">
        <v>10.791004937708443</v>
      </c>
      <c r="O245" s="99">
        <v>10.498092587972788</v>
      </c>
      <c r="P245" s="99">
        <v>9.6925291821367736</v>
      </c>
      <c r="Q245" s="99">
        <v>10.15830916475247</v>
      </c>
      <c r="R245" s="99">
        <v>10.300448923146467</v>
      </c>
      <c r="S245" s="99">
        <v>10.230647937254478</v>
      </c>
      <c r="T245" s="99">
        <v>10.323769898977744</v>
      </c>
      <c r="U245" s="99">
        <v>10.100721221067513</v>
      </c>
      <c r="V245" s="99">
        <v>9.9821214054379883</v>
      </c>
      <c r="W245" s="99">
        <v>8.201911895557382</v>
      </c>
      <c r="X245" s="99">
        <v>7.2387978895162899</v>
      </c>
      <c r="Y245" s="99">
        <v>6.3903221218753377</v>
      </c>
      <c r="DA245" s="63" t="s">
        <v>2877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10.462891878269751</v>
      </c>
      <c r="G246" s="123">
        <v>9.0227120643098395</v>
      </c>
      <c r="H246" s="123">
        <v>9.2036174010733482</v>
      </c>
      <c r="I246" s="123">
        <v>8.3568313201442628</v>
      </c>
      <c r="J246" s="123">
        <v>7.7421126350899225</v>
      </c>
      <c r="K246" s="123">
        <v>7.5563326825226742</v>
      </c>
      <c r="L246" s="123">
        <v>7.1311605863099139</v>
      </c>
      <c r="M246" s="123">
        <v>7.1071249918439197</v>
      </c>
      <c r="N246" s="123">
        <v>6.1337371749013316</v>
      </c>
      <c r="O246" s="123">
        <v>6.579173021455861</v>
      </c>
      <c r="P246" s="123">
        <v>5.9847103467239249</v>
      </c>
      <c r="Q246" s="123">
        <v>6.1446411182902239</v>
      </c>
      <c r="R246" s="123">
        <v>6.188125636398822</v>
      </c>
      <c r="S246" s="123">
        <v>7.0013780154918512</v>
      </c>
      <c r="T246" s="123">
        <v>6.9844573744639993</v>
      </c>
      <c r="U246" s="123">
        <v>6.8748415716940112</v>
      </c>
      <c r="V246" s="123">
        <v>6.9766049728001676</v>
      </c>
      <c r="W246" s="123">
        <v>6.502746149955688</v>
      </c>
      <c r="X246" s="123">
        <v>5.2165168382232752</v>
      </c>
      <c r="Y246" s="123">
        <v>5.2511132829643214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11.504526176933151</v>
      </c>
      <c r="G247" s="99">
        <v>10.741599704505376</v>
      </c>
      <c r="H247" s="99">
        <v>10.255673430442416</v>
      </c>
      <c r="I247" s="99">
        <v>9.2287925279137308</v>
      </c>
      <c r="J247" s="99">
        <v>8.9517221859658775</v>
      </c>
      <c r="K247" s="99">
        <v>8.4662183909708943</v>
      </c>
      <c r="L247" s="99">
        <v>8.2199403482940685</v>
      </c>
      <c r="M247" s="99">
        <v>8.4326582381381883</v>
      </c>
      <c r="N247" s="99">
        <v>7.2023813250882442</v>
      </c>
      <c r="O247" s="99">
        <v>7.1808389269909334</v>
      </c>
      <c r="P247" s="99">
        <v>7.3555971337416617</v>
      </c>
      <c r="Q247" s="99">
        <v>7.0604825323272227</v>
      </c>
      <c r="R247" s="99">
        <v>7.3817147199488717</v>
      </c>
      <c r="S247" s="99">
        <v>8.036115522554093</v>
      </c>
      <c r="T247" s="99">
        <v>8.30065755800352</v>
      </c>
      <c r="U247" s="99">
        <v>8.2657031001588965</v>
      </c>
      <c r="V247" s="99">
        <v>8.1949373635867548</v>
      </c>
      <c r="W247" s="99">
        <v>7.6318041896664592</v>
      </c>
      <c r="X247" s="99">
        <v>6.7000972661714746</v>
      </c>
      <c r="Y247" s="99">
        <v>6.2939345631072134</v>
      </c>
      <c r="DA247" s="63" t="s">
        <v>2879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9.7893664376432756</v>
      </c>
      <c r="G248" s="110">
        <v>7.9216498243868951</v>
      </c>
      <c r="H248" s="110">
        <v>8.5511549966313396</v>
      </c>
      <c r="I248" s="110">
        <v>7.8161937854329482</v>
      </c>
      <c r="J248" s="110">
        <v>6.9477860824374433</v>
      </c>
      <c r="K248" s="110">
        <v>6.96337486005587</v>
      </c>
      <c r="L248" s="110">
        <v>6.4600017183014389</v>
      </c>
      <c r="M248" s="110">
        <v>6.3953515552273599</v>
      </c>
      <c r="N248" s="110">
        <v>5.5249752108172485</v>
      </c>
      <c r="O248" s="110">
        <v>6.2488534962968485</v>
      </c>
      <c r="P248" s="110">
        <v>5.2183501763991176</v>
      </c>
      <c r="Q248" s="110">
        <v>5.6437749694818082</v>
      </c>
      <c r="R248" s="110">
        <v>5.5318569480137185</v>
      </c>
      <c r="S248" s="110">
        <v>6.467307040789712</v>
      </c>
      <c r="T248" s="110">
        <v>6.3254508990324387</v>
      </c>
      <c r="U248" s="110">
        <v>6.2101534824857483</v>
      </c>
      <c r="V248" s="110">
        <v>6.3948756412852132</v>
      </c>
      <c r="W248" s="110">
        <v>5.953861172046893</v>
      </c>
      <c r="X248" s="110">
        <v>4.4742614144520862</v>
      </c>
      <c r="Y248" s="110">
        <v>4.708506484098864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116.49188515119785</v>
      </c>
      <c r="G250" s="118">
        <f t="shared" si="115"/>
        <v>117.30723857708256</v>
      </c>
      <c r="H250" s="118">
        <f t="shared" si="115"/>
        <v>101.51705743806369</v>
      </c>
      <c r="I250" s="118">
        <f t="shared" si="115"/>
        <v>101.14055115205048</v>
      </c>
      <c r="J250" s="118">
        <f t="shared" si="115"/>
        <v>38.784746588009497</v>
      </c>
      <c r="K250" s="118">
        <f t="shared" si="115"/>
        <v>36.969304539662247</v>
      </c>
      <c r="L250" s="118">
        <f t="shared" si="115"/>
        <v>51.614419727077731</v>
      </c>
      <c r="M250" s="118">
        <f t="shared" si="115"/>
        <v>101.26273129276623</v>
      </c>
      <c r="N250" s="118">
        <f t="shared" si="115"/>
        <v>92.948780649850846</v>
      </c>
      <c r="O250" s="118">
        <f t="shared" si="115"/>
        <v>99.249996566426162</v>
      </c>
      <c r="P250" s="118">
        <f t="shared" si="115"/>
        <v>81.334169563670315</v>
      </c>
      <c r="Q250" s="118">
        <f t="shared" si="115"/>
        <v>90.072791745225004</v>
      </c>
      <c r="R250" s="118">
        <f t="shared" ref="R250:V250" si="116">R251+R254+R256+R265</f>
        <v>90.220956535875416</v>
      </c>
      <c r="S250" s="118">
        <f t="shared" si="116"/>
        <v>89.17408961258657</v>
      </c>
      <c r="T250" s="118">
        <f t="shared" si="116"/>
        <v>104.5812341421279</v>
      </c>
      <c r="U250" s="118">
        <f t="shared" si="116"/>
        <v>89.872038084986556</v>
      </c>
      <c r="V250" s="118">
        <f t="shared" si="116"/>
        <v>93.099233285743907</v>
      </c>
      <c r="W250" s="118">
        <f t="shared" ref="W250:Y250" si="117">W251+W254+W256+W265</f>
        <v>83.426481062712327</v>
      </c>
      <c r="X250" s="118">
        <f t="shared" si="117"/>
        <v>92.309274015696943</v>
      </c>
      <c r="Y250" s="118">
        <f t="shared" si="117"/>
        <v>81.678778793163531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90.081461937753517</v>
      </c>
      <c r="G251" s="123">
        <f t="shared" si="118"/>
        <v>91.044529577238023</v>
      </c>
      <c r="H251" s="123">
        <f t="shared" si="118"/>
        <v>76.750486659121975</v>
      </c>
      <c r="I251" s="123">
        <f t="shared" si="118"/>
        <v>77.762144457182856</v>
      </c>
      <c r="J251" s="123">
        <f t="shared" si="118"/>
        <v>24.070451415968542</v>
      </c>
      <c r="K251" s="123">
        <f t="shared" si="118"/>
        <v>21.229424027947555</v>
      </c>
      <c r="L251" s="123">
        <f t="shared" si="118"/>
        <v>34.23955871945001</v>
      </c>
      <c r="M251" s="123">
        <f t="shared" si="118"/>
        <v>78.828226926682902</v>
      </c>
      <c r="N251" s="123">
        <f t="shared" si="118"/>
        <v>72.028670969068287</v>
      </c>
      <c r="O251" s="123">
        <f t="shared" si="118"/>
        <v>78.708551090567752</v>
      </c>
      <c r="P251" s="123">
        <f t="shared" si="118"/>
        <v>62.471765076787406</v>
      </c>
      <c r="Q251" s="123">
        <f t="shared" si="118"/>
        <v>68.866743900363772</v>
      </c>
      <c r="R251" s="123">
        <f t="shared" ref="R251:V251" si="119">SUM(R252:R253)</f>
        <v>70.14276164925505</v>
      </c>
      <c r="S251" s="123">
        <f t="shared" si="119"/>
        <v>67.127547546679466</v>
      </c>
      <c r="T251" s="123">
        <f t="shared" si="119"/>
        <v>81.264311856761026</v>
      </c>
      <c r="U251" s="123">
        <f t="shared" si="119"/>
        <v>67.907515709566979</v>
      </c>
      <c r="V251" s="123">
        <f t="shared" si="119"/>
        <v>72.656579844081392</v>
      </c>
      <c r="W251" s="123">
        <f t="shared" ref="W251:Y251" si="120">SUM(W252:W253)</f>
        <v>66.034269626373742</v>
      </c>
      <c r="X251" s="123">
        <f t="shared" si="120"/>
        <v>74.776380751284663</v>
      </c>
      <c r="Y251" s="123">
        <f t="shared" si="120"/>
        <v>65.940881841630386</v>
      </c>
      <c r="DA251" s="130" t="s">
        <v>3032</v>
      </c>
    </row>
    <row r="252" spans="1:105" ht="12" customHeight="1" x14ac:dyDescent="0.25">
      <c r="A252" s="97" t="s">
        <v>198</v>
      </c>
      <c r="B252" s="99">
        <v>0</v>
      </c>
      <c r="C252" s="99">
        <v>0</v>
      </c>
      <c r="D252" s="99">
        <v>0</v>
      </c>
      <c r="E252" s="99">
        <v>0</v>
      </c>
      <c r="F252" s="99">
        <v>89.656791291442872</v>
      </c>
      <c r="G252" s="99">
        <v>90.62130815497477</v>
      </c>
      <c r="H252" s="99">
        <v>76.404608047521705</v>
      </c>
      <c r="I252" s="99">
        <v>77.423546587480971</v>
      </c>
      <c r="J252" s="99">
        <v>23.970396427121795</v>
      </c>
      <c r="K252" s="99">
        <v>21.142649715720108</v>
      </c>
      <c r="L252" s="99">
        <v>34.095330760805986</v>
      </c>
      <c r="M252" s="99">
        <v>78.495581166247575</v>
      </c>
      <c r="N252" s="99">
        <v>71.74578750381491</v>
      </c>
      <c r="O252" s="99">
        <v>78.380217139278855</v>
      </c>
      <c r="P252" s="99">
        <v>62.204347651701632</v>
      </c>
      <c r="Q252" s="99">
        <v>68.601387522120092</v>
      </c>
      <c r="R252" s="99">
        <v>69.87344810205596</v>
      </c>
      <c r="S252" s="99">
        <v>66.871835320386921</v>
      </c>
      <c r="T252" s="99">
        <v>80.957913551787499</v>
      </c>
      <c r="U252" s="99">
        <v>67.649898148885683</v>
      </c>
      <c r="V252" s="99">
        <v>72.382322863248277</v>
      </c>
      <c r="W252" s="99">
        <v>65.716343367240668</v>
      </c>
      <c r="X252" s="99">
        <v>74.403245221990275</v>
      </c>
      <c r="Y252" s="99">
        <v>65.627724334634451</v>
      </c>
      <c r="DA252" s="63" t="s">
        <v>3033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0.42467064631064161</v>
      </c>
      <c r="G253" s="99">
        <v>0.4232214222632546</v>
      </c>
      <c r="H253" s="99">
        <v>0.34587861160026456</v>
      </c>
      <c r="I253" s="99">
        <v>0.33859786970188188</v>
      </c>
      <c r="J253" s="99">
        <v>0.10005498884674599</v>
      </c>
      <c r="K253" s="99">
        <v>8.6774312227449191E-2</v>
      </c>
      <c r="L253" s="99">
        <v>0.14422795864402146</v>
      </c>
      <c r="M253" s="99">
        <v>0.33264576043532157</v>
      </c>
      <c r="N253" s="99">
        <v>0.28288346525337182</v>
      </c>
      <c r="O253" s="99">
        <v>0.32833395128890258</v>
      </c>
      <c r="P253" s="99">
        <v>0.26741742508577332</v>
      </c>
      <c r="Q253" s="99">
        <v>0.2653563782436783</v>
      </c>
      <c r="R253" s="99">
        <v>0.26931354719909101</v>
      </c>
      <c r="S253" s="99">
        <v>0.25571222629255014</v>
      </c>
      <c r="T253" s="99">
        <v>0.30639830497353315</v>
      </c>
      <c r="U253" s="99">
        <v>0.2576175606812966</v>
      </c>
      <c r="V253" s="99">
        <v>0.27425698083311917</v>
      </c>
      <c r="W253" s="99">
        <v>0.31792625913307626</v>
      </c>
      <c r="X253" s="99">
        <v>0.3731355292943942</v>
      </c>
      <c r="Y253" s="99">
        <v>0.31315750699592848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1.050892178483628</v>
      </c>
      <c r="G254" s="123">
        <f t="shared" si="121"/>
        <v>3.0694430394617136</v>
      </c>
      <c r="H254" s="123">
        <f t="shared" si="121"/>
        <v>3.2374228564477123</v>
      </c>
      <c r="I254" s="123">
        <f t="shared" si="121"/>
        <v>3.1171312549311514</v>
      </c>
      <c r="J254" s="123">
        <f t="shared" si="121"/>
        <v>3.6770449733791488</v>
      </c>
      <c r="K254" s="123">
        <f t="shared" si="121"/>
        <v>3.4851717754081624</v>
      </c>
      <c r="L254" s="123">
        <f t="shared" si="121"/>
        <v>2.5046349719713268</v>
      </c>
      <c r="M254" s="123">
        <f t="shared" si="121"/>
        <v>2.1190639835907055</v>
      </c>
      <c r="N254" s="123">
        <f t="shared" si="121"/>
        <v>4.1303918756417968</v>
      </c>
      <c r="O254" s="123">
        <f t="shared" si="121"/>
        <v>2.7791471908095966</v>
      </c>
      <c r="P254" s="123">
        <f t="shared" si="121"/>
        <v>2.2109241716787889</v>
      </c>
      <c r="Q254" s="123">
        <f t="shared" si="121"/>
        <v>4.9940888773146614</v>
      </c>
      <c r="R254" s="123">
        <f t="shared" si="121"/>
        <v>3.663443993808436</v>
      </c>
      <c r="S254" s="123">
        <f t="shared" si="121"/>
        <v>5.6233743037287267</v>
      </c>
      <c r="T254" s="123">
        <f t="shared" si="121"/>
        <v>4.2325596177763432</v>
      </c>
      <c r="U254" s="123">
        <f t="shared" si="121"/>
        <v>4.9810872050489099</v>
      </c>
      <c r="V254" s="123">
        <f t="shared" si="121"/>
        <v>3.6348987884668764</v>
      </c>
      <c r="W254" s="123">
        <f t="shared" si="121"/>
        <v>3.5582505140813465</v>
      </c>
      <c r="X254" s="123">
        <f t="shared" si="121"/>
        <v>5.6271875075556972</v>
      </c>
      <c r="Y254" s="123">
        <f t="shared" si="121"/>
        <v>4.5562573979840106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1.050892178483628</v>
      </c>
      <c r="G255" s="99">
        <f>RES_hhdet_tess!G129</f>
        <v>3.0694430394617136</v>
      </c>
      <c r="H255" s="99">
        <f>RES_hhdet_tess!H129</f>
        <v>3.2374228564477123</v>
      </c>
      <c r="I255" s="99">
        <f>RES_hhdet_tess!I129</f>
        <v>3.1171312549311514</v>
      </c>
      <c r="J255" s="99">
        <f>RES_hhdet_tess!J129</f>
        <v>3.6770449733791488</v>
      </c>
      <c r="K255" s="99">
        <f>RES_hhdet_tess!K129</f>
        <v>3.4851717754081624</v>
      </c>
      <c r="L255" s="99">
        <f>RES_hhdet_tess!L129</f>
        <v>2.5046349719713268</v>
      </c>
      <c r="M255" s="99">
        <f>RES_hhdet_tess!M129</f>
        <v>2.1190639835907055</v>
      </c>
      <c r="N255" s="99">
        <f>RES_hhdet_tess!N129</f>
        <v>4.1303918756417968</v>
      </c>
      <c r="O255" s="99">
        <f>RES_hhdet_tess!O129</f>
        <v>2.7791471908095966</v>
      </c>
      <c r="P255" s="99">
        <f>RES_hhdet_tess!P129</f>
        <v>2.2109241716787889</v>
      </c>
      <c r="Q255" s="99">
        <f>RES_hhdet_tess!Q129</f>
        <v>4.9940888773146614</v>
      </c>
      <c r="R255" s="99">
        <f>RES_hhdet_tess!R129</f>
        <v>3.663443993808436</v>
      </c>
      <c r="S255" s="99">
        <f>RES_hhdet_tess!S129</f>
        <v>5.6233743037287267</v>
      </c>
      <c r="T255" s="99">
        <f>RES_hhdet_tess!T129</f>
        <v>4.2325596177763432</v>
      </c>
      <c r="U255" s="99">
        <f>RES_hhdet_tess!U129</f>
        <v>4.9810872050489099</v>
      </c>
      <c r="V255" s="99">
        <f>RES_hhdet_tess!V129</f>
        <v>3.6348987884668764</v>
      </c>
      <c r="W255" s="99">
        <f>RES_hhdet_tess!W129</f>
        <v>3.5582505140813465</v>
      </c>
      <c r="X255" s="99">
        <f>RES_hhdet_tess!X129</f>
        <v>5.6271875075556972</v>
      </c>
      <c r="Y255" s="99">
        <f>RES_hhdet_tess!Y129</f>
        <v>4.5562573979840106</v>
      </c>
      <c r="DA255" s="63" t="s">
        <v>3036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17.91558769894689</v>
      </c>
      <c r="G256" s="123">
        <v>16.820230329972549</v>
      </c>
      <c r="H256" s="123">
        <v>14.972246013934488</v>
      </c>
      <c r="I256" s="123">
        <v>14.302579305030852</v>
      </c>
      <c r="J256" s="123">
        <v>5.5585298623195136</v>
      </c>
      <c r="K256" s="123">
        <v>6.8776546444413214</v>
      </c>
      <c r="L256" s="123">
        <v>9.7809093762520884</v>
      </c>
      <c r="M256" s="123">
        <v>15.198498557923585</v>
      </c>
      <c r="N256" s="123">
        <v>12.376774437625471</v>
      </c>
      <c r="O256" s="123">
        <v>12.977991059828916</v>
      </c>
      <c r="P256" s="123">
        <v>12.348800299388671</v>
      </c>
      <c r="Q256" s="123">
        <v>11.750722208194137</v>
      </c>
      <c r="R256" s="123">
        <v>11.926034497513568</v>
      </c>
      <c r="S256" s="123">
        <v>11.271832760073767</v>
      </c>
      <c r="T256" s="123">
        <v>13.903345754413435</v>
      </c>
      <c r="U256" s="123">
        <v>11.806829296046088</v>
      </c>
      <c r="V256" s="123">
        <v>11.489961208053332</v>
      </c>
      <c r="W256" s="123">
        <v>8.8451121375648007</v>
      </c>
      <c r="X256" s="123">
        <v>7.9387295774575364</v>
      </c>
      <c r="Y256" s="123">
        <v>7.1370012491972812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19.141182536260018</v>
      </c>
      <c r="G257" s="99">
        <v>18.074546959849304</v>
      </c>
      <c r="H257" s="99">
        <v>15.572209214893833</v>
      </c>
      <c r="I257" s="99">
        <v>14.681479857925659</v>
      </c>
      <c r="J257" s="99">
        <v>4.4125284374277642</v>
      </c>
      <c r="K257" s="99">
        <v>4.7653167617508094</v>
      </c>
      <c r="L257" s="99">
        <v>8.2141826126738486</v>
      </c>
      <c r="M257" s="99">
        <v>15.5681276137502</v>
      </c>
      <c r="N257" s="99">
        <v>12.382653064748645</v>
      </c>
      <c r="O257" s="99">
        <v>13.107661068495252</v>
      </c>
      <c r="P257" s="99">
        <v>12.369401041053464</v>
      </c>
      <c r="Q257" s="99">
        <v>11.756590635745743</v>
      </c>
      <c r="R257" s="99">
        <v>11.939000026899819</v>
      </c>
      <c r="S257" s="99">
        <v>11.231020207897169</v>
      </c>
      <c r="T257" s="99">
        <v>14.123236992236448</v>
      </c>
      <c r="U257" s="99">
        <v>11.80189325290884</v>
      </c>
      <c r="V257" s="99">
        <v>11.424347440928541</v>
      </c>
      <c r="W257" s="99">
        <v>8.6989126804485863</v>
      </c>
      <c r="X257" s="99">
        <v>8.0213295859337492</v>
      </c>
      <c r="Y257" s="99">
        <v>7.0552991221453185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19.141020266523167</v>
      </c>
      <c r="G258" s="99">
        <v>18.074405333075919</v>
      </c>
      <c r="H258" s="99">
        <v>15.571451697636681</v>
      </c>
      <c r="I258" s="99">
        <v>14.681028973821931</v>
      </c>
      <c r="J258" s="99">
        <v>4.4124371658484201</v>
      </c>
      <c r="K258" s="99">
        <v>5.5044138036378722</v>
      </c>
      <c r="L258" s="99">
        <v>9.2044854531503475</v>
      </c>
      <c r="M258" s="99">
        <v>15.564469477441175</v>
      </c>
      <c r="N258" s="99">
        <v>12.381257655704102</v>
      </c>
      <c r="O258" s="99">
        <v>13.10588805098347</v>
      </c>
      <c r="P258" s="99">
        <v>12.36373458853512</v>
      </c>
      <c r="Q258" s="99">
        <v>11.753246179311306</v>
      </c>
      <c r="R258" s="99">
        <v>11.935572633208976</v>
      </c>
      <c r="S258" s="99">
        <v>11.227758129577181</v>
      </c>
      <c r="T258" s="99">
        <v>14.119891981045097</v>
      </c>
      <c r="U258" s="99">
        <v>11.799237592183657</v>
      </c>
      <c r="V258" s="99">
        <v>11.42193583010539</v>
      </c>
      <c r="W258" s="99">
        <v>8.6955915877326877</v>
      </c>
      <c r="X258" s="99">
        <v>8.0237680752735567</v>
      </c>
      <c r="Y258" s="99">
        <v>7.0552117955635216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3.7124205181721495</v>
      </c>
      <c r="G259" s="102">
        <v>2.9342452678137922</v>
      </c>
      <c r="H259" s="102">
        <v>2.4682596787929505</v>
      </c>
      <c r="I259" s="102">
        <v>2.1597301380958358</v>
      </c>
      <c r="J259" s="102">
        <v>0.81318972674006929</v>
      </c>
      <c r="K259" s="102">
        <v>4.7674397550748329E-2</v>
      </c>
      <c r="L259" s="102">
        <v>8.2017886873188492E-2</v>
      </c>
      <c r="M259" s="102">
        <v>2.7383135856599172</v>
      </c>
      <c r="N259" s="102">
        <v>1.5630073213313589</v>
      </c>
      <c r="O259" s="102">
        <v>1.5836690900501944</v>
      </c>
      <c r="P259" s="102">
        <v>2.4967266520425562</v>
      </c>
      <c r="Q259" s="102">
        <v>1.5359334706333601</v>
      </c>
      <c r="R259" s="102">
        <v>1.4944806479000663</v>
      </c>
      <c r="S259" s="102">
        <v>1.5190794448984886</v>
      </c>
      <c r="T259" s="102">
        <v>1.8310561711658415</v>
      </c>
      <c r="U259" s="102">
        <v>1.7711034406809212</v>
      </c>
      <c r="V259" s="102">
        <v>1.8653572679358124</v>
      </c>
      <c r="W259" s="102">
        <v>1.847467216442698</v>
      </c>
      <c r="X259" s="102">
        <v>0.83098981130685923</v>
      </c>
      <c r="Y259" s="102">
        <v>1.4550591381990261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15.428599748351017</v>
      </c>
      <c r="G260" s="105">
        <v>15.14016006526213</v>
      </c>
      <c r="H260" s="105">
        <v>13.103192018843732</v>
      </c>
      <c r="I260" s="105">
        <v>12.5212988357261</v>
      </c>
      <c r="J260" s="105">
        <v>3.5992474391083502</v>
      </c>
      <c r="K260" s="105">
        <v>5.4567394060871237</v>
      </c>
      <c r="L260" s="105">
        <v>9.1224675662771588</v>
      </c>
      <c r="M260" s="105">
        <v>12.826155891781259</v>
      </c>
      <c r="N260" s="105">
        <v>10.818250334372744</v>
      </c>
      <c r="O260" s="105">
        <v>11.522218960933278</v>
      </c>
      <c r="P260" s="105">
        <v>9.8670079364925645</v>
      </c>
      <c r="Q260" s="105">
        <v>10.217312708677946</v>
      </c>
      <c r="R260" s="105">
        <v>10.441091985308908</v>
      </c>
      <c r="S260" s="105">
        <v>9.7086786846786932</v>
      </c>
      <c r="T260" s="105">
        <v>12.288835809879259</v>
      </c>
      <c r="U260" s="105">
        <v>10.028134151502734</v>
      </c>
      <c r="V260" s="105">
        <v>9.5565785621695767</v>
      </c>
      <c r="W260" s="105">
        <v>6.8481243712899911</v>
      </c>
      <c r="X260" s="105">
        <v>7.1927782639667006</v>
      </c>
      <c r="Y260" s="105">
        <v>5.6001526573644966</v>
      </c>
      <c r="DA260" s="132" t="s">
        <v>3041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13.248639544348695</v>
      </c>
      <c r="G261" s="102">
        <v>12.693678651368687</v>
      </c>
      <c r="H261" s="102">
        <v>12.518984700156365</v>
      </c>
      <c r="I261" s="102">
        <v>11.787024163211463</v>
      </c>
      <c r="J261" s="102">
        <v>11.526030628071283</v>
      </c>
      <c r="K261" s="102">
        <v>11.340164816965681</v>
      </c>
      <c r="L261" s="102">
        <v>12.094851021199249</v>
      </c>
      <c r="M261" s="102">
        <v>13.040732104333957</v>
      </c>
      <c r="N261" s="102">
        <v>12.334724521124492</v>
      </c>
      <c r="O261" s="102">
        <v>11.904515404641835</v>
      </c>
      <c r="P261" s="102">
        <v>12.1320945794049</v>
      </c>
      <c r="Q261" s="102">
        <v>11.669634564671481</v>
      </c>
      <c r="R261" s="102">
        <v>11.741883419157428</v>
      </c>
      <c r="S261" s="102">
        <v>11.818173573701715</v>
      </c>
      <c r="T261" s="102">
        <v>11.757813537467195</v>
      </c>
      <c r="U261" s="102">
        <v>11.842880129143985</v>
      </c>
      <c r="V261" s="102">
        <v>11.925062056009811</v>
      </c>
      <c r="W261" s="102">
        <v>10.160214771349452</v>
      </c>
      <c r="X261" s="102">
        <v>6.7881695442989436</v>
      </c>
      <c r="Y261" s="102">
        <v>7.7008318104151243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13.251981477763634</v>
      </c>
      <c r="G262" s="105">
        <v>12.700022409717013</v>
      </c>
      <c r="H262" s="105">
        <v>12.523431644449436</v>
      </c>
      <c r="I262" s="105">
        <v>11.797587605538055</v>
      </c>
      <c r="J262" s="105">
        <v>11.510458813851521</v>
      </c>
      <c r="K262" s="105">
        <v>11.335429623948723</v>
      </c>
      <c r="L262" s="105">
        <v>12.097066970614593</v>
      </c>
      <c r="M262" s="105">
        <v>13.049867946254682</v>
      </c>
      <c r="N262" s="105">
        <v>12.34328052614179</v>
      </c>
      <c r="O262" s="105">
        <v>11.910144304971665</v>
      </c>
      <c r="P262" s="105">
        <v>12.1523596531335</v>
      </c>
      <c r="Q262" s="105">
        <v>11.684240075782169</v>
      </c>
      <c r="R262" s="105">
        <v>11.76444752125027</v>
      </c>
      <c r="S262" s="105">
        <v>11.849279662557015</v>
      </c>
      <c r="T262" s="105">
        <v>11.787764844202405</v>
      </c>
      <c r="U262" s="105">
        <v>11.86114402175208</v>
      </c>
      <c r="V262" s="105">
        <v>11.962534053576897</v>
      </c>
      <c r="W262" s="105">
        <v>10.246669963344463</v>
      </c>
      <c r="X262" s="105">
        <v>7.3067693639660707</v>
      </c>
      <c r="Y262" s="105">
        <v>7.7361120405243815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2.5655375915663732</v>
      </c>
      <c r="G263" s="99">
        <v>2.0532207494896761</v>
      </c>
      <c r="H263" s="99">
        <v>1.9749614439108603</v>
      </c>
      <c r="I263" s="99">
        <v>1.7248851324712897</v>
      </c>
      <c r="J263" s="99">
        <v>2.1322612181296487</v>
      </c>
      <c r="K263" s="99">
        <v>1.6624282217241917</v>
      </c>
      <c r="L263" s="99">
        <v>1.6866987277220755</v>
      </c>
      <c r="M263" s="99">
        <v>2.2721191591338297</v>
      </c>
      <c r="N263" s="99">
        <v>1.5522755884333455</v>
      </c>
      <c r="O263" s="99">
        <v>1.4120517169988756</v>
      </c>
      <c r="P263" s="99">
        <v>2.459830470996724</v>
      </c>
      <c r="Q263" s="99">
        <v>1.5259309110297001</v>
      </c>
      <c r="R263" s="99">
        <v>1.4639985981038024</v>
      </c>
      <c r="S263" s="99">
        <v>1.6186317253025371</v>
      </c>
      <c r="T263" s="99">
        <v>1.4639949452246592</v>
      </c>
      <c r="U263" s="99">
        <v>1.760422800684569</v>
      </c>
      <c r="V263" s="99">
        <v>1.9804126481389084</v>
      </c>
      <c r="W263" s="99">
        <v>2.0447580677870798</v>
      </c>
      <c r="X263" s="99">
        <v>6.797147444978234E-2</v>
      </c>
      <c r="Y263" s="99">
        <v>1.3457899186490432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10.686443886197258</v>
      </c>
      <c r="G264" s="99">
        <v>10.646801660227336</v>
      </c>
      <c r="H264" s="99">
        <v>10.548470200538578</v>
      </c>
      <c r="I264" s="99">
        <v>10.072702473066764</v>
      </c>
      <c r="J264" s="99">
        <v>9.3781975957218702</v>
      </c>
      <c r="K264" s="99">
        <v>9.6730014022245321</v>
      </c>
      <c r="L264" s="99">
        <v>10.410368242892517</v>
      </c>
      <c r="M264" s="99">
        <v>10.777748787120855</v>
      </c>
      <c r="N264" s="99">
        <v>10.791004937708443</v>
      </c>
      <c r="O264" s="99">
        <v>10.498092587972788</v>
      </c>
      <c r="P264" s="99">
        <v>9.6925291821367736</v>
      </c>
      <c r="Q264" s="99">
        <v>10.15830916475247</v>
      </c>
      <c r="R264" s="99">
        <v>10.300448923146467</v>
      </c>
      <c r="S264" s="99">
        <v>10.230647937254478</v>
      </c>
      <c r="T264" s="99">
        <v>10.323769898977744</v>
      </c>
      <c r="U264" s="99">
        <v>10.100721221067513</v>
      </c>
      <c r="V264" s="99">
        <v>9.9821214054379883</v>
      </c>
      <c r="W264" s="99">
        <v>8.201911895557382</v>
      </c>
      <c r="X264" s="99">
        <v>7.2387978895162899</v>
      </c>
      <c r="Y264" s="99">
        <v>6.3903221218753377</v>
      </c>
      <c r="DA264" s="63" t="s">
        <v>3045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7.4439433360138141</v>
      </c>
      <c r="G265" s="123">
        <v>6.3730356304102731</v>
      </c>
      <c r="H265" s="123">
        <v>6.5569019085595306</v>
      </c>
      <c r="I265" s="123">
        <v>5.9586961349056198</v>
      </c>
      <c r="J265" s="123">
        <v>5.4787203363422918</v>
      </c>
      <c r="K265" s="123">
        <v>5.3770540918652117</v>
      </c>
      <c r="L265" s="123">
        <v>5.0893166594043056</v>
      </c>
      <c r="M265" s="123">
        <v>5.1169418245690421</v>
      </c>
      <c r="N265" s="123">
        <v>4.4129433675152967</v>
      </c>
      <c r="O265" s="123">
        <v>4.7843072252199077</v>
      </c>
      <c r="P265" s="123">
        <v>4.3026800158154481</v>
      </c>
      <c r="Q265" s="123">
        <v>4.4612367593524329</v>
      </c>
      <c r="R265" s="123">
        <v>4.4887163952983471</v>
      </c>
      <c r="S265" s="123">
        <v>5.1513350021046138</v>
      </c>
      <c r="T265" s="123">
        <v>5.1810169131770945</v>
      </c>
      <c r="U265" s="123">
        <v>5.1766058743245775</v>
      </c>
      <c r="V265" s="123">
        <v>5.317793445142307</v>
      </c>
      <c r="W265" s="123">
        <v>4.988848784692431</v>
      </c>
      <c r="X265" s="123">
        <v>3.9669761793990403</v>
      </c>
      <c r="Y265" s="123">
        <v>4.0446383043518441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7.1671713736337219</v>
      </c>
      <c r="G266" s="99">
        <v>6.6918936250370544</v>
      </c>
      <c r="H266" s="99">
        <v>6.3892675571795037</v>
      </c>
      <c r="I266" s="99">
        <v>5.7495234432202</v>
      </c>
      <c r="J266" s="99">
        <v>5.5772641539543377</v>
      </c>
      <c r="K266" s="99">
        <v>5.276034135722143</v>
      </c>
      <c r="L266" s="99">
        <v>5.1238782639703349</v>
      </c>
      <c r="M266" s="99">
        <v>5.2578890847278315</v>
      </c>
      <c r="N266" s="99">
        <v>4.4914292224395496</v>
      </c>
      <c r="O266" s="99">
        <v>4.4781298605115971</v>
      </c>
      <c r="P266" s="99">
        <v>4.5872592960495426</v>
      </c>
      <c r="Q266" s="99">
        <v>4.4034438083723266</v>
      </c>
      <c r="R266" s="99">
        <v>4.6048288590889417</v>
      </c>
      <c r="S266" s="99">
        <v>5.015007143792225</v>
      </c>
      <c r="T266" s="99">
        <v>5.1847519772359165</v>
      </c>
      <c r="U266" s="99">
        <v>5.1695736058078623</v>
      </c>
      <c r="V266" s="99">
        <v>5.1318999499102187</v>
      </c>
      <c r="W266" s="99">
        <v>4.783908710389511</v>
      </c>
      <c r="X266" s="99">
        <v>4.2030193518279919</v>
      </c>
      <c r="Y266" s="99">
        <v>3.9516249640577268</v>
      </c>
      <c r="DA266" s="63" t="s">
        <v>3047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7.622905336549227</v>
      </c>
      <c r="G267" s="110">
        <v>6.168785806529308</v>
      </c>
      <c r="H267" s="110">
        <v>6.660865109107017</v>
      </c>
      <c r="I267" s="110">
        <v>6.0883883819391968</v>
      </c>
      <c r="J267" s="110">
        <v>5.4140085697459508</v>
      </c>
      <c r="K267" s="110">
        <v>5.4428871659140885</v>
      </c>
      <c r="L267" s="110">
        <v>5.0680117746084861</v>
      </c>
      <c r="M267" s="110">
        <v>5.0412571776351545</v>
      </c>
      <c r="N267" s="110">
        <v>4.3682332521900502</v>
      </c>
      <c r="O267" s="110">
        <v>4.9524011138622184</v>
      </c>
      <c r="P267" s="110">
        <v>4.1435930454423895</v>
      </c>
      <c r="Q267" s="110">
        <v>4.4928432496705391</v>
      </c>
      <c r="R267" s="110">
        <v>4.4248745125539326</v>
      </c>
      <c r="S267" s="110">
        <v>5.2216994681368405</v>
      </c>
      <c r="T267" s="110">
        <v>5.1791468090457471</v>
      </c>
      <c r="U267" s="110">
        <v>5.1799665720126749</v>
      </c>
      <c r="V267" s="110">
        <v>5.4065538684324768</v>
      </c>
      <c r="W267" s="110">
        <v>5.0884792059816695</v>
      </c>
      <c r="X267" s="110">
        <v>3.8488805765729399</v>
      </c>
      <c r="Y267" s="110">
        <v>4.0930355434471739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1.026242574053353</v>
      </c>
      <c r="G269" s="118">
        <f t="shared" si="122"/>
        <v>0.95273320910820603</v>
      </c>
      <c r="H269" s="118">
        <f t="shared" si="122"/>
        <v>0.89176378847811777</v>
      </c>
      <c r="I269" s="118">
        <f t="shared" si="122"/>
        <v>0.80235048878805171</v>
      </c>
      <c r="J269" s="118">
        <f t="shared" si="122"/>
        <v>0.80603456535746454</v>
      </c>
      <c r="K269" s="118">
        <f t="shared" si="122"/>
        <v>0.75880706136125742</v>
      </c>
      <c r="L269" s="118">
        <f t="shared" si="122"/>
        <v>0.71207925687405893</v>
      </c>
      <c r="M269" s="118">
        <f t="shared" si="122"/>
        <v>0.66923974607748504</v>
      </c>
      <c r="N269" s="118">
        <f t="shared" si="122"/>
        <v>0.59376864326706047</v>
      </c>
      <c r="O269" s="118">
        <f t="shared" si="122"/>
        <v>0.57813886763578393</v>
      </c>
      <c r="P269" s="118">
        <f t="shared" si="122"/>
        <v>0.59913958284989999</v>
      </c>
      <c r="Q269" s="118">
        <f t="shared" si="122"/>
        <v>0.56703218634173369</v>
      </c>
      <c r="R269" s="118">
        <f t="shared" ref="R269:V269" si="123">R270+R273+R275+R284</f>
        <v>0.5948842384960672</v>
      </c>
      <c r="S269" s="118">
        <f t="shared" si="123"/>
        <v>0.62145126804136308</v>
      </c>
      <c r="T269" s="118">
        <f t="shared" si="123"/>
        <v>0.6291026266496339</v>
      </c>
      <c r="U269" s="118">
        <f t="shared" si="123"/>
        <v>0.60715782109292449</v>
      </c>
      <c r="V269" s="118">
        <f t="shared" si="123"/>
        <v>0.60160448269347711</v>
      </c>
      <c r="W269" s="118">
        <f t="shared" ref="W269:Y269" si="124">W270+W273+W275+W284</f>
        <v>0.56710465983940161</v>
      </c>
      <c r="X269" s="118">
        <f t="shared" si="124"/>
        <v>0.50754343411108638</v>
      </c>
      <c r="Y269" s="118">
        <f t="shared" si="124"/>
        <v>0.48931977676098443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1.026242574053353</v>
      </c>
      <c r="G284" s="123">
        <v>0.95273320910820603</v>
      </c>
      <c r="H284" s="123">
        <v>0.89176378847811777</v>
      </c>
      <c r="I284" s="123">
        <v>0.80235048878805171</v>
      </c>
      <c r="J284" s="123">
        <v>0.80603456535746454</v>
      </c>
      <c r="K284" s="123">
        <v>0.75880706136125742</v>
      </c>
      <c r="L284" s="123">
        <v>0.71207925687405893</v>
      </c>
      <c r="M284" s="123">
        <v>0.66923974607748504</v>
      </c>
      <c r="N284" s="123">
        <v>0.59376864326706047</v>
      </c>
      <c r="O284" s="123">
        <v>0.57813886763578393</v>
      </c>
      <c r="P284" s="123">
        <v>0.59913958284989999</v>
      </c>
      <c r="Q284" s="123">
        <v>0.56703218634173369</v>
      </c>
      <c r="R284" s="123">
        <v>0.5948842384960672</v>
      </c>
      <c r="S284" s="123">
        <v>0.62145126804136308</v>
      </c>
      <c r="T284" s="123">
        <v>0.6291026266496339</v>
      </c>
      <c r="U284" s="123">
        <v>0.60715782109292449</v>
      </c>
      <c r="V284" s="123">
        <v>0.60160448269347711</v>
      </c>
      <c r="W284" s="123">
        <v>0.56710465983940161</v>
      </c>
      <c r="X284" s="123">
        <v>0.50754343411108638</v>
      </c>
      <c r="Y284" s="123">
        <v>0.48931977676098443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2.6133681663521351</v>
      </c>
      <c r="G285" s="99">
        <v>2.4400617888754415</v>
      </c>
      <c r="H285" s="99">
        <v>2.3296787764592999</v>
      </c>
      <c r="I285" s="99">
        <v>2.0964125106408837</v>
      </c>
      <c r="J285" s="99">
        <v>2.0334732117640089</v>
      </c>
      <c r="K285" s="99">
        <v>1.9231861696929489</v>
      </c>
      <c r="L285" s="99">
        <v>1.8672416495184805</v>
      </c>
      <c r="M285" s="99">
        <v>1.9155626453754711</v>
      </c>
      <c r="N285" s="99">
        <v>1.6360929418070458</v>
      </c>
      <c r="O285" s="99">
        <v>1.6311993706552608</v>
      </c>
      <c r="P285" s="99">
        <v>1.6708974449007561</v>
      </c>
      <c r="Q285" s="99">
        <v>1.6038592120434518</v>
      </c>
      <c r="R285" s="99">
        <v>1.6768303157835858</v>
      </c>
      <c r="S285" s="99">
        <v>1.8254840021033882</v>
      </c>
      <c r="T285" s="99">
        <v>1.8855773708760803</v>
      </c>
      <c r="U285" s="99">
        <v>1.8776371162320951</v>
      </c>
      <c r="V285" s="99">
        <v>1.8615619715123677</v>
      </c>
      <c r="W285" s="99">
        <v>1.7336406397246333</v>
      </c>
      <c r="X285" s="99">
        <v>1.5219940949835122</v>
      </c>
      <c r="Y285" s="99">
        <v>1.4297301753554348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65.573034134997954</v>
      </c>
      <c r="G290" s="117">
        <f t="shared" si="129"/>
        <v>1.3395412077195885</v>
      </c>
      <c r="H290" s="117">
        <f t="shared" si="129"/>
        <v>3.6211599210732128</v>
      </c>
      <c r="I290" s="117">
        <f t="shared" si="129"/>
        <v>0</v>
      </c>
      <c r="J290" s="117">
        <f t="shared" si="129"/>
        <v>1.2853466785376986</v>
      </c>
      <c r="K290" s="117">
        <f t="shared" si="129"/>
        <v>7.4739803152304525</v>
      </c>
      <c r="L290" s="117">
        <f t="shared" si="129"/>
        <v>15.774055434779346</v>
      </c>
      <c r="M290" s="117">
        <f t="shared" si="129"/>
        <v>96.206565712792226</v>
      </c>
      <c r="N290" s="117">
        <f t="shared" si="129"/>
        <v>58.419123763285235</v>
      </c>
      <c r="O290" s="117">
        <f t="shared" si="129"/>
        <v>51.01920374591311</v>
      </c>
      <c r="P290" s="117">
        <f t="shared" si="129"/>
        <v>36.258964271045954</v>
      </c>
      <c r="Q290" s="117">
        <f t="shared" si="129"/>
        <v>13.377378174815529</v>
      </c>
      <c r="R290" s="117">
        <f t="shared" ref="R290:V290" si="130">R291+R294+R296+R305</f>
        <v>12.288676177379401</v>
      </c>
      <c r="S290" s="117">
        <f t="shared" si="130"/>
        <v>6.3498624884976067</v>
      </c>
      <c r="T290" s="117">
        <f t="shared" si="130"/>
        <v>8.3957664648930095</v>
      </c>
      <c r="U290" s="117">
        <f t="shared" si="130"/>
        <v>5.3218229230822294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3.8811186171778438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50.691153103562371</v>
      </c>
      <c r="G291" s="122">
        <f t="shared" si="132"/>
        <v>1.0771753616857478</v>
      </c>
      <c r="H291" s="122">
        <f t="shared" si="132"/>
        <v>2.776990756493193</v>
      </c>
      <c r="I291" s="122">
        <f t="shared" si="132"/>
        <v>0</v>
      </c>
      <c r="J291" s="122">
        <f t="shared" si="132"/>
        <v>0.72256798199987493</v>
      </c>
      <c r="K291" s="122">
        <f t="shared" si="132"/>
        <v>3.9854792115611382</v>
      </c>
      <c r="L291" s="122">
        <f t="shared" si="132"/>
        <v>10.378944333318399</v>
      </c>
      <c r="M291" s="122">
        <f t="shared" si="132"/>
        <v>74.85260592352833</v>
      </c>
      <c r="N291" s="122">
        <f t="shared" si="132"/>
        <v>45.776517748375518</v>
      </c>
      <c r="O291" s="122">
        <f t="shared" si="132"/>
        <v>40.358977830633471</v>
      </c>
      <c r="P291" s="122">
        <f t="shared" si="132"/>
        <v>27.721415595096637</v>
      </c>
      <c r="Q291" s="122">
        <f t="shared" si="132"/>
        <v>10.446226538919124</v>
      </c>
      <c r="R291" s="122">
        <f t="shared" ref="R291:V291" si="133">SUM(R292:R293)</f>
        <v>9.4578453221351193</v>
      </c>
      <c r="S291" s="122">
        <f t="shared" si="133"/>
        <v>4.7337541541505521</v>
      </c>
      <c r="T291" s="122">
        <f t="shared" si="133"/>
        <v>6.3646765345548326</v>
      </c>
      <c r="U291" s="122">
        <f t="shared" si="133"/>
        <v>3.8473463371354057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2.7444353878088106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</v>
      </c>
      <c r="D292" s="98">
        <v>0</v>
      </c>
      <c r="E292" s="98">
        <v>0</v>
      </c>
      <c r="F292" s="98">
        <v>50.509187804835449</v>
      </c>
      <c r="G292" s="98">
        <v>1.0733505960232224</v>
      </c>
      <c r="H292" s="98">
        <v>2.7674010898047876</v>
      </c>
      <c r="I292" s="98">
        <v>0</v>
      </c>
      <c r="J292" s="98">
        <v>0.72025113246118921</v>
      </c>
      <c r="K292" s="98">
        <v>3.9728679654938093</v>
      </c>
      <c r="L292" s="98">
        <v>10.344968980577292</v>
      </c>
      <c r="M292" s="98">
        <v>74.605845583071755</v>
      </c>
      <c r="N292" s="98">
        <v>45.635085388699828</v>
      </c>
      <c r="O292" s="98">
        <v>40.225306244306132</v>
      </c>
      <c r="P292" s="98">
        <v>27.626195752068391</v>
      </c>
      <c r="Q292" s="98">
        <v>10.41361002047994</v>
      </c>
      <c r="R292" s="98">
        <v>9.4281982059256038</v>
      </c>
      <c r="S292" s="98">
        <v>4.7189250500828095</v>
      </c>
      <c r="T292" s="98">
        <v>6.3448048839313724</v>
      </c>
      <c r="U292" s="98">
        <v>3.8351800308316419</v>
      </c>
      <c r="V292" s="98">
        <v>0</v>
      </c>
      <c r="W292" s="98">
        <v>0</v>
      </c>
      <c r="X292" s="98">
        <v>0</v>
      </c>
      <c r="Y292" s="98">
        <v>2.733324951498767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0.18196529872692396</v>
      </c>
      <c r="G293" s="98">
        <v>3.8247656625254615E-3</v>
      </c>
      <c r="H293" s="98">
        <v>9.5896666884054769E-3</v>
      </c>
      <c r="I293" s="98">
        <v>0</v>
      </c>
      <c r="J293" s="98">
        <v>2.3168495386857702E-3</v>
      </c>
      <c r="K293" s="98">
        <v>1.2611246067328856E-2</v>
      </c>
      <c r="L293" s="98">
        <v>3.3975352741106586E-2</v>
      </c>
      <c r="M293" s="98">
        <v>0.24676034045657333</v>
      </c>
      <c r="N293" s="98">
        <v>0.14143235967568718</v>
      </c>
      <c r="O293" s="98">
        <v>0.13367158632733742</v>
      </c>
      <c r="P293" s="98">
        <v>9.5219843028246015E-2</v>
      </c>
      <c r="Q293" s="98">
        <v>3.2616518439184651E-2</v>
      </c>
      <c r="R293" s="98">
        <v>2.9647116209515222E-2</v>
      </c>
      <c r="S293" s="98">
        <v>1.4829104067743015E-2</v>
      </c>
      <c r="T293" s="98">
        <v>1.9871650623460194E-2</v>
      </c>
      <c r="U293" s="98">
        <v>1.2166306303763794E-2</v>
      </c>
      <c r="V293" s="98">
        <v>0</v>
      </c>
      <c r="W293" s="98">
        <v>0</v>
      </c>
      <c r="X293" s="98">
        <v>0</v>
      </c>
      <c r="Y293" s="98">
        <v>1.1110436310043485E-2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0.45515755243869438</v>
      </c>
      <c r="G294" s="122">
        <f t="shared" si="135"/>
        <v>9.0189343390148762E-3</v>
      </c>
      <c r="H294" s="122">
        <f t="shared" si="135"/>
        <v>3.930487150862521E-2</v>
      </c>
      <c r="I294" s="122">
        <f t="shared" si="135"/>
        <v>0</v>
      </c>
      <c r="J294" s="122">
        <f t="shared" si="135"/>
        <v>4.7492425262350119E-2</v>
      </c>
      <c r="K294" s="122">
        <f t="shared" si="135"/>
        <v>0.22520574120593106</v>
      </c>
      <c r="L294" s="122">
        <f t="shared" si="135"/>
        <v>0.16436736211832245</v>
      </c>
      <c r="M294" s="122">
        <f t="shared" si="135"/>
        <v>0.5725114180867229</v>
      </c>
      <c r="N294" s="122">
        <f t="shared" si="135"/>
        <v>0.90723471726603255</v>
      </c>
      <c r="O294" s="122">
        <f t="shared" si="135"/>
        <v>0.49907543564458995</v>
      </c>
      <c r="P294" s="122">
        <f t="shared" si="135"/>
        <v>9.0205522520882375E-2</v>
      </c>
      <c r="Q294" s="122">
        <f t="shared" si="135"/>
        <v>5.7915022316668556E-2</v>
      </c>
      <c r="R294" s="122">
        <f t="shared" si="135"/>
        <v>0.11772709238027322</v>
      </c>
      <c r="S294" s="122">
        <f t="shared" si="135"/>
        <v>9.083124124121271E-2</v>
      </c>
      <c r="T294" s="122">
        <f t="shared" si="135"/>
        <v>0.14932956272206027</v>
      </c>
      <c r="U294" s="122">
        <f t="shared" si="135"/>
        <v>8.5183350860138243E-2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1.8612900990552177E-2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0.45515755243869438</v>
      </c>
      <c r="G295" s="98">
        <v>9.0189343390148762E-3</v>
      </c>
      <c r="H295" s="98">
        <v>3.930487150862521E-2</v>
      </c>
      <c r="I295" s="98">
        <v>0</v>
      </c>
      <c r="J295" s="98">
        <v>4.7492425262350119E-2</v>
      </c>
      <c r="K295" s="98">
        <v>0.22520574120593106</v>
      </c>
      <c r="L295" s="98">
        <v>0.16436736211832245</v>
      </c>
      <c r="M295" s="98">
        <v>0.5725114180867229</v>
      </c>
      <c r="N295" s="98">
        <v>0.90723471726603255</v>
      </c>
      <c r="O295" s="98">
        <v>0.49907543564458995</v>
      </c>
      <c r="P295" s="98">
        <v>9.0205522520882375E-2</v>
      </c>
      <c r="Q295" s="98">
        <v>5.7915022316668556E-2</v>
      </c>
      <c r="R295" s="98">
        <v>0.11772709238027322</v>
      </c>
      <c r="S295" s="98">
        <v>9.083124124121271E-2</v>
      </c>
      <c r="T295" s="98">
        <v>0.14932956272206027</v>
      </c>
      <c r="U295" s="98">
        <v>8.5183350860138243E-2</v>
      </c>
      <c r="V295" s="98">
        <v>0</v>
      </c>
      <c r="W295" s="98">
        <v>0</v>
      </c>
      <c r="X295" s="98">
        <v>0</v>
      </c>
      <c r="Y295" s="98">
        <v>1.8612900990552177E-2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9.8770424486035928</v>
      </c>
      <c r="G296" s="122">
        <v>0.17251776810395353</v>
      </c>
      <c r="H296" s="122">
        <v>0.5446154783603111</v>
      </c>
      <c r="I296" s="122">
        <v>0</v>
      </c>
      <c r="J296" s="122">
        <v>0.3144972096471359</v>
      </c>
      <c r="K296" s="122">
        <v>2.0773165007165835</v>
      </c>
      <c r="L296" s="122">
        <v>3.3917428743959417</v>
      </c>
      <c r="M296" s="122">
        <v>14.984023787350731</v>
      </c>
      <c r="N296" s="122">
        <v>8.2309894794540881</v>
      </c>
      <c r="O296" s="122">
        <v>7.0770366320364957</v>
      </c>
      <c r="P296" s="122">
        <v>5.8948193615287803</v>
      </c>
      <c r="Q296" s="122">
        <v>1.9669272361201005</v>
      </c>
      <c r="R296" s="122">
        <v>1.8525118301438948</v>
      </c>
      <c r="S296" s="122">
        <v>1.0062794461599869</v>
      </c>
      <c r="T296" s="122">
        <v>1.263230857965624</v>
      </c>
      <c r="U296" s="122">
        <v>0.91860380237280326</v>
      </c>
      <c r="V296" s="122">
        <v>0</v>
      </c>
      <c r="W296" s="122">
        <v>0</v>
      </c>
      <c r="X296" s="122">
        <v>0</v>
      </c>
      <c r="Y296" s="122">
        <v>0.64717043585191858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8.0840672141533645</v>
      </c>
      <c r="G297" s="98">
        <v>1.9235982105082906E-3</v>
      </c>
      <c r="H297" s="98">
        <v>0.54398216923657761</v>
      </c>
      <c r="I297" s="98">
        <v>0</v>
      </c>
      <c r="J297" s="98">
        <v>3.8604852412711138E-2</v>
      </c>
      <c r="K297" s="98">
        <v>0.20369990025981827</v>
      </c>
      <c r="L297" s="98">
        <v>1.0546300219253841</v>
      </c>
      <c r="M297" s="98">
        <v>14.943562460508497</v>
      </c>
      <c r="N297" s="98">
        <v>7.3935130958512083</v>
      </c>
      <c r="O297" s="98">
        <v>6.8881976496729065</v>
      </c>
      <c r="P297" s="98">
        <v>5.8646249150958996</v>
      </c>
      <c r="Q297" s="98">
        <v>1.9582628792291361</v>
      </c>
      <c r="R297" s="98">
        <v>1.4798098733233318</v>
      </c>
      <c r="S297" s="98">
        <v>0.4344217450895651</v>
      </c>
      <c r="T297" s="98">
        <v>0.13055020893250832</v>
      </c>
      <c r="U297" s="98">
        <v>0.37426353897541353</v>
      </c>
      <c r="V297" s="98">
        <v>0</v>
      </c>
      <c r="W297" s="98">
        <v>0</v>
      </c>
      <c r="X297" s="98">
        <v>0</v>
      </c>
      <c r="Y297" s="98">
        <v>0.11585894638890887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2.679928101781799E-3</v>
      </c>
      <c r="G298" s="98">
        <v>0</v>
      </c>
      <c r="H298" s="98">
        <v>6.3330912373349814E-4</v>
      </c>
      <c r="I298" s="98">
        <v>0</v>
      </c>
      <c r="J298" s="98">
        <v>0</v>
      </c>
      <c r="K298" s="98">
        <v>0</v>
      </c>
      <c r="L298" s="98">
        <v>2.9510043740242687E-3</v>
      </c>
      <c r="M298" s="98">
        <v>4.0461326842234337E-2</v>
      </c>
      <c r="N298" s="98">
        <v>1.4949652147703779E-2</v>
      </c>
      <c r="O298" s="98">
        <v>3.3081681827769181E-2</v>
      </c>
      <c r="P298" s="98">
        <v>3.0194446432880526E-2</v>
      </c>
      <c r="Q298" s="98">
        <v>8.6643568909643628E-3</v>
      </c>
      <c r="R298" s="98">
        <v>1.0727689248672075E-2</v>
      </c>
      <c r="S298" s="98">
        <v>6.1710967260839998E-4</v>
      </c>
      <c r="T298" s="98">
        <v>9.1444295003114111E-3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6.1358735649197978E-4</v>
      </c>
      <c r="G299" s="101">
        <v>0</v>
      </c>
      <c r="H299" s="101">
        <v>1.1883469065146299E-4</v>
      </c>
      <c r="I299" s="101">
        <v>0</v>
      </c>
      <c r="J299" s="101">
        <v>0</v>
      </c>
      <c r="K299" s="101">
        <v>0</v>
      </c>
      <c r="L299" s="101">
        <v>3.1730997944478426E-5</v>
      </c>
      <c r="M299" s="101">
        <v>8.2661716455812318E-3</v>
      </c>
      <c r="N299" s="101">
        <v>2.1997141324804586E-3</v>
      </c>
      <c r="O299" s="101">
        <v>4.6274131982952998E-3</v>
      </c>
      <c r="P299" s="101">
        <v>6.9005437334505359E-3</v>
      </c>
      <c r="Q299" s="101">
        <v>1.2857672651934325E-3</v>
      </c>
      <c r="R299" s="101">
        <v>1.5168085068182275E-3</v>
      </c>
      <c r="S299" s="101">
        <v>9.356318112132204E-5</v>
      </c>
      <c r="T299" s="101">
        <v>1.3220142105023745E-3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2.0663407452898193E-3</v>
      </c>
      <c r="G300" s="104">
        <v>0</v>
      </c>
      <c r="H300" s="104">
        <v>5.1447443308203519E-4</v>
      </c>
      <c r="I300" s="104">
        <v>0</v>
      </c>
      <c r="J300" s="104">
        <v>0</v>
      </c>
      <c r="K300" s="104">
        <v>0</v>
      </c>
      <c r="L300" s="104">
        <v>2.9192733760797901E-3</v>
      </c>
      <c r="M300" s="104">
        <v>3.2195155196653107E-2</v>
      </c>
      <c r="N300" s="104">
        <v>1.274993801522332E-2</v>
      </c>
      <c r="O300" s="104">
        <v>2.8454268629473881E-2</v>
      </c>
      <c r="P300" s="104">
        <v>2.3293902699429991E-2</v>
      </c>
      <c r="Q300" s="104">
        <v>7.3785896257709304E-3</v>
      </c>
      <c r="R300" s="104">
        <v>9.2108807418538469E-3</v>
      </c>
      <c r="S300" s="104">
        <v>5.2354649148707798E-4</v>
      </c>
      <c r="T300" s="104">
        <v>7.8224152898090371E-3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1.7491885656704833</v>
      </c>
      <c r="G301" s="101">
        <v>0.16009951061134686</v>
      </c>
      <c r="H301" s="101">
        <v>0</v>
      </c>
      <c r="I301" s="101">
        <v>0</v>
      </c>
      <c r="J301" s="101">
        <v>0.21450602277300232</v>
      </c>
      <c r="K301" s="101">
        <v>1.4933153402499508</v>
      </c>
      <c r="L301" s="101">
        <v>1.5292107878444456</v>
      </c>
      <c r="M301" s="101">
        <v>0</v>
      </c>
      <c r="N301" s="101">
        <v>0.68685139268275042</v>
      </c>
      <c r="O301" s="101">
        <v>0.12370661355856359</v>
      </c>
      <c r="P301" s="101">
        <v>0</v>
      </c>
      <c r="Q301" s="101">
        <v>0</v>
      </c>
      <c r="R301" s="101">
        <v>0.24058293828089583</v>
      </c>
      <c r="S301" s="101">
        <v>0.3824497206969853</v>
      </c>
      <c r="T301" s="101">
        <v>0.81959610289204232</v>
      </c>
      <c r="U301" s="101">
        <v>0.3717175000016722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4.1106740677963112E-2</v>
      </c>
      <c r="G302" s="104">
        <v>1.0494659282098376E-2</v>
      </c>
      <c r="H302" s="104">
        <v>0</v>
      </c>
      <c r="I302" s="104">
        <v>0</v>
      </c>
      <c r="J302" s="104">
        <v>6.138633446142247E-2</v>
      </c>
      <c r="K302" s="104">
        <v>0.38030126020681432</v>
      </c>
      <c r="L302" s="104">
        <v>0.80495106025208785</v>
      </c>
      <c r="M302" s="104">
        <v>0</v>
      </c>
      <c r="N302" s="104">
        <v>0.13567533877242521</v>
      </c>
      <c r="O302" s="104">
        <v>3.2050686977256382E-2</v>
      </c>
      <c r="P302" s="104">
        <v>0</v>
      </c>
      <c r="Q302" s="104">
        <v>0</v>
      </c>
      <c r="R302" s="104">
        <v>0.12139132929099493</v>
      </c>
      <c r="S302" s="104">
        <v>0.18879087070082809</v>
      </c>
      <c r="T302" s="104">
        <v>0.30394011664076187</v>
      </c>
      <c r="U302" s="104">
        <v>0.17262276339571744</v>
      </c>
      <c r="V302" s="104">
        <v>0</v>
      </c>
      <c r="W302" s="104">
        <v>0</v>
      </c>
      <c r="X302" s="104">
        <v>0</v>
      </c>
      <c r="Y302" s="104">
        <v>0.53131148946300966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1.0968047573449557E-2</v>
      </c>
      <c r="G303" s="98">
        <v>2.3701302320475503E-3</v>
      </c>
      <c r="H303" s="98">
        <v>0</v>
      </c>
      <c r="I303" s="98">
        <v>0</v>
      </c>
      <c r="J303" s="98">
        <v>1.5625072672640558E-2</v>
      </c>
      <c r="K303" s="98">
        <v>7.7827106418933603E-2</v>
      </c>
      <c r="L303" s="98">
        <v>0.15669090018075504</v>
      </c>
      <c r="M303" s="98">
        <v>0</v>
      </c>
      <c r="N303" s="98">
        <v>2.3625363642519989E-2</v>
      </c>
      <c r="O303" s="98">
        <v>5.2060319003821688E-3</v>
      </c>
      <c r="P303" s="98">
        <v>0</v>
      </c>
      <c r="Q303" s="98">
        <v>0</v>
      </c>
      <c r="R303" s="98">
        <v>1.9737210403587696E-2</v>
      </c>
      <c r="S303" s="98">
        <v>3.3205643872251993E-2</v>
      </c>
      <c r="T303" s="98">
        <v>4.8301317494710332E-2</v>
      </c>
      <c r="U303" s="98">
        <v>3.220984857211303E-2</v>
      </c>
      <c r="V303" s="98">
        <v>0</v>
      </c>
      <c r="W303" s="98">
        <v>0</v>
      </c>
      <c r="X303" s="98">
        <v>0</v>
      </c>
      <c r="Y303" s="98">
        <v>0.11071470090498699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3.0138693104513555E-2</v>
      </c>
      <c r="G304" s="98">
        <v>8.1245290500508265E-3</v>
      </c>
      <c r="H304" s="98">
        <v>0</v>
      </c>
      <c r="I304" s="98">
        <v>0</v>
      </c>
      <c r="J304" s="98">
        <v>4.5761261788781912E-2</v>
      </c>
      <c r="K304" s="98">
        <v>0.30247415378788073</v>
      </c>
      <c r="L304" s="98">
        <v>0.6482601600713328</v>
      </c>
      <c r="M304" s="98">
        <v>0</v>
      </c>
      <c r="N304" s="98">
        <v>0.11204997512990522</v>
      </c>
      <c r="O304" s="98">
        <v>2.684465507687421E-2</v>
      </c>
      <c r="P304" s="98">
        <v>0</v>
      </c>
      <c r="Q304" s="98">
        <v>0</v>
      </c>
      <c r="R304" s="98">
        <v>0.10165411888740723</v>
      </c>
      <c r="S304" s="98">
        <v>0.15558522682857609</v>
      </c>
      <c r="T304" s="98">
        <v>0.25563879914605153</v>
      </c>
      <c r="U304" s="98">
        <v>0.14041291482360441</v>
      </c>
      <c r="V304" s="98">
        <v>0</v>
      </c>
      <c r="W304" s="98">
        <v>0</v>
      </c>
      <c r="X304" s="98">
        <v>0</v>
      </c>
      <c r="Y304" s="98">
        <v>0.42059678855802268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4.5496810303933026</v>
      </c>
      <c r="G305" s="122">
        <v>8.0829143590872385E-2</v>
      </c>
      <c r="H305" s="122">
        <v>0.26024881471108319</v>
      </c>
      <c r="I305" s="122">
        <v>0</v>
      </c>
      <c r="J305" s="122">
        <v>0.20078906162833771</v>
      </c>
      <c r="K305" s="122">
        <v>1.1859788617467992</v>
      </c>
      <c r="L305" s="122">
        <v>1.8390008649466814</v>
      </c>
      <c r="M305" s="122">
        <v>5.7974245838264462</v>
      </c>
      <c r="N305" s="122">
        <v>3.5043818181895925</v>
      </c>
      <c r="O305" s="122">
        <v>3.0841138475985503</v>
      </c>
      <c r="P305" s="122">
        <v>2.5525237918996497</v>
      </c>
      <c r="Q305" s="122">
        <v>0.90630937745963491</v>
      </c>
      <c r="R305" s="122">
        <v>0.86059193272011392</v>
      </c>
      <c r="S305" s="122">
        <v>0.51899764694585593</v>
      </c>
      <c r="T305" s="122">
        <v>0.61852950965049303</v>
      </c>
      <c r="U305" s="122">
        <v>0.47068943271388253</v>
      </c>
      <c r="V305" s="122">
        <v>0</v>
      </c>
      <c r="W305" s="122">
        <v>0</v>
      </c>
      <c r="X305" s="122">
        <v>0</v>
      </c>
      <c r="Y305" s="122">
        <v>0.47089989252656284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1.9644740077828045</v>
      </c>
      <c r="G306" s="98">
        <v>2.8551179940101496E-2</v>
      </c>
      <c r="H306" s="98">
        <v>8.3665954384896407E-2</v>
      </c>
      <c r="I306" s="98">
        <v>0</v>
      </c>
      <c r="J306" s="98">
        <v>0.12623318212734175</v>
      </c>
      <c r="K306" s="98">
        <v>0.52034628297320074</v>
      </c>
      <c r="L306" s="98">
        <v>0.77245599740865079</v>
      </c>
      <c r="M306" s="98">
        <v>2.2557832597595144</v>
      </c>
      <c r="N306" s="98">
        <v>1.6254407679355283</v>
      </c>
      <c r="O306" s="98">
        <v>1.0961108073760157</v>
      </c>
      <c r="P306" s="98">
        <v>1.2306980871137227</v>
      </c>
      <c r="Q306" s="98">
        <v>0.32559850418080066</v>
      </c>
      <c r="R306" s="98">
        <v>0.38630825794922563</v>
      </c>
      <c r="S306" s="98">
        <v>0.16045411687132605</v>
      </c>
      <c r="T306" s="98">
        <v>0.23833802865254428</v>
      </c>
      <c r="U306" s="98">
        <v>0.17428994085119814</v>
      </c>
      <c r="V306" s="98">
        <v>0</v>
      </c>
      <c r="W306" s="98">
        <v>0</v>
      </c>
      <c r="X306" s="98">
        <v>0</v>
      </c>
      <c r="Y306" s="98">
        <v>0.22018268078256373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2.585207022610498</v>
      </c>
      <c r="G307" s="33">
        <v>5.2277963650770892E-2</v>
      </c>
      <c r="H307" s="33">
        <v>0.17658286032618681</v>
      </c>
      <c r="I307" s="33">
        <v>0</v>
      </c>
      <c r="J307" s="33">
        <v>7.4555879500995959E-2</v>
      </c>
      <c r="K307" s="33">
        <v>0.66563257877359838</v>
      </c>
      <c r="L307" s="33">
        <v>1.0665448675380307</v>
      </c>
      <c r="M307" s="33">
        <v>3.5416413240669313</v>
      </c>
      <c r="N307" s="33">
        <v>1.8789410502540642</v>
      </c>
      <c r="O307" s="33">
        <v>1.9880030402225346</v>
      </c>
      <c r="P307" s="33">
        <v>1.3218257047859268</v>
      </c>
      <c r="Q307" s="33">
        <v>0.58071087327883431</v>
      </c>
      <c r="R307" s="33">
        <v>0.47428367477088823</v>
      </c>
      <c r="S307" s="33">
        <v>0.35854353007452994</v>
      </c>
      <c r="T307" s="33">
        <v>0.38019148099794881</v>
      </c>
      <c r="U307" s="33">
        <v>0.29639949186268438</v>
      </c>
      <c r="V307" s="33">
        <v>0</v>
      </c>
      <c r="W307" s="33">
        <v>0</v>
      </c>
      <c r="X307" s="33">
        <v>0</v>
      </c>
      <c r="Y307" s="33">
        <v>0.25071721174399914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50.762377894204839</v>
      </c>
      <c r="G309" s="117">
        <f t="shared" si="136"/>
        <v>1.0227877683821553</v>
      </c>
      <c r="H309" s="117">
        <f t="shared" si="136"/>
        <v>2.8723714270541483</v>
      </c>
      <c r="I309" s="117">
        <f t="shared" si="136"/>
        <v>0</v>
      </c>
      <c r="J309" s="117">
        <f t="shared" si="136"/>
        <v>1.0681453204653388</v>
      </c>
      <c r="K309" s="117">
        <f t="shared" si="136"/>
        <v>6.154657171905427</v>
      </c>
      <c r="L309" s="117">
        <f t="shared" si="136"/>
        <v>12.571670918989799</v>
      </c>
      <c r="M309" s="117">
        <f t="shared" si="136"/>
        <v>77.066532208849736</v>
      </c>
      <c r="N309" s="117">
        <f t="shared" si="136"/>
        <v>48.495439603627922</v>
      </c>
      <c r="O309" s="117">
        <f t="shared" si="136"/>
        <v>42.115585907236181</v>
      </c>
      <c r="P309" s="117">
        <f t="shared" si="136"/>
        <v>29.461358736081959</v>
      </c>
      <c r="Q309" s="117">
        <f t="shared" si="136"/>
        <v>11.068188773090727</v>
      </c>
      <c r="R309" s="117">
        <f t="shared" ref="R309:V309" si="137">R310+R313+R315+R324</f>
        <v>10.413676202882106</v>
      </c>
      <c r="S309" s="117">
        <f t="shared" si="137"/>
        <v>5.5021295122179668</v>
      </c>
      <c r="T309" s="117">
        <f t="shared" si="137"/>
        <v>7.3736558045921905</v>
      </c>
      <c r="U309" s="117">
        <f t="shared" si="137"/>
        <v>4.694997629075746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3.3965311025702638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38.598618184858026</v>
      </c>
      <c r="G310" s="122">
        <f t="shared" si="139"/>
        <v>0.82279386668475307</v>
      </c>
      <c r="H310" s="122">
        <f t="shared" si="139"/>
        <v>2.1279476687749259</v>
      </c>
      <c r="I310" s="122">
        <f t="shared" si="139"/>
        <v>0</v>
      </c>
      <c r="J310" s="122">
        <f t="shared" si="139"/>
        <v>0.55736965144700656</v>
      </c>
      <c r="K310" s="122">
        <f t="shared" si="139"/>
        <v>3.0853542184506062</v>
      </c>
      <c r="L310" s="122">
        <f t="shared" si="139"/>
        <v>8.065711365050694</v>
      </c>
      <c r="M310" s="122">
        <f t="shared" si="139"/>
        <v>58.475659177380066</v>
      </c>
      <c r="N310" s="122">
        <f t="shared" si="139"/>
        <v>36.011948914492322</v>
      </c>
      <c r="O310" s="122">
        <f t="shared" si="139"/>
        <v>32.043889584068374</v>
      </c>
      <c r="P310" s="122">
        <f t="shared" si="139"/>
        <v>22.244442980487065</v>
      </c>
      <c r="Q310" s="122">
        <f t="shared" si="139"/>
        <v>8.4648179069211267</v>
      </c>
      <c r="R310" s="122">
        <f t="shared" ref="R310:V310" si="140">SUM(R311:R312)</f>
        <v>7.7215967317622276</v>
      </c>
      <c r="S310" s="122">
        <f t="shared" si="140"/>
        <v>3.89281890355619</v>
      </c>
      <c r="T310" s="122">
        <f t="shared" si="140"/>
        <v>5.2704469547015309</v>
      </c>
      <c r="U310" s="122">
        <f t="shared" si="140"/>
        <v>3.207015990157327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2.3394999371324725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</v>
      </c>
      <c r="D311" s="98">
        <v>0</v>
      </c>
      <c r="E311" s="98">
        <v>0</v>
      </c>
      <c r="F311" s="98">
        <v>38.416652886131104</v>
      </c>
      <c r="G311" s="98">
        <v>0.81896910102222764</v>
      </c>
      <c r="H311" s="98">
        <v>2.1183580020865205</v>
      </c>
      <c r="I311" s="98">
        <v>0</v>
      </c>
      <c r="J311" s="98">
        <v>0.55505280190832085</v>
      </c>
      <c r="K311" s="98">
        <v>3.0727429723832773</v>
      </c>
      <c r="L311" s="98">
        <v>8.0317360123095867</v>
      </c>
      <c r="M311" s="98">
        <v>58.228898836923491</v>
      </c>
      <c r="N311" s="98">
        <v>35.870516554816632</v>
      </c>
      <c r="O311" s="98">
        <v>31.910217997741036</v>
      </c>
      <c r="P311" s="98">
        <v>22.149223137458819</v>
      </c>
      <c r="Q311" s="98">
        <v>8.4322013884819427</v>
      </c>
      <c r="R311" s="98">
        <v>7.6919496155527121</v>
      </c>
      <c r="S311" s="98">
        <v>3.8779897994884469</v>
      </c>
      <c r="T311" s="98">
        <v>5.2505753040780707</v>
      </c>
      <c r="U311" s="98">
        <v>3.1948496838535632</v>
      </c>
      <c r="V311" s="98">
        <v>0</v>
      </c>
      <c r="W311" s="98">
        <v>0</v>
      </c>
      <c r="X311" s="98">
        <v>0</v>
      </c>
      <c r="Y311" s="98">
        <v>2.3283895008224289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0.18196529872692396</v>
      </c>
      <c r="G312" s="98">
        <v>3.8247656625254615E-3</v>
      </c>
      <c r="H312" s="98">
        <v>9.5896666884054769E-3</v>
      </c>
      <c r="I312" s="98">
        <v>0</v>
      </c>
      <c r="J312" s="98">
        <v>2.3168495386857702E-3</v>
      </c>
      <c r="K312" s="98">
        <v>1.2611246067328856E-2</v>
      </c>
      <c r="L312" s="98">
        <v>3.3975352741106586E-2</v>
      </c>
      <c r="M312" s="98">
        <v>0.24676034045657333</v>
      </c>
      <c r="N312" s="98">
        <v>0.14143235967568718</v>
      </c>
      <c r="O312" s="98">
        <v>0.13367158632733742</v>
      </c>
      <c r="P312" s="98">
        <v>9.5219843028246015E-2</v>
      </c>
      <c r="Q312" s="98">
        <v>3.2616518439184651E-2</v>
      </c>
      <c r="R312" s="98">
        <v>2.9647116209515222E-2</v>
      </c>
      <c r="S312" s="98">
        <v>1.4829104067743015E-2</v>
      </c>
      <c r="T312" s="98">
        <v>1.9871650623460194E-2</v>
      </c>
      <c r="U312" s="98">
        <v>1.2166306303763794E-2</v>
      </c>
      <c r="V312" s="98">
        <v>0</v>
      </c>
      <c r="W312" s="98">
        <v>0</v>
      </c>
      <c r="X312" s="98">
        <v>0</v>
      </c>
      <c r="Y312" s="98">
        <v>1.1110436310043485E-2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1.182299963317003</v>
      </c>
      <c r="G313" s="122">
        <f t="shared" si="142"/>
        <v>2.4336028649321134E-2</v>
      </c>
      <c r="H313" s="122">
        <f t="shared" si="142"/>
        <v>0.11006810792175685</v>
      </c>
      <c r="I313" s="122">
        <f t="shared" si="142"/>
        <v>0</v>
      </c>
      <c r="J313" s="122">
        <f t="shared" si="142"/>
        <v>0.1429135620116703</v>
      </c>
      <c r="K313" s="122">
        <f t="shared" si="142"/>
        <v>0.70195111910321029</v>
      </c>
      <c r="L313" s="122">
        <f t="shared" si="142"/>
        <v>0.53043042632743498</v>
      </c>
      <c r="M313" s="122">
        <f t="shared" si="142"/>
        <v>1.9198313880108298</v>
      </c>
      <c r="N313" s="122">
        <f t="shared" si="142"/>
        <v>3.1750740388526411</v>
      </c>
      <c r="O313" s="122">
        <f t="shared" si="142"/>
        <v>1.8295968183331666</v>
      </c>
      <c r="P313" s="122">
        <f t="shared" si="142"/>
        <v>0.34602001364677715</v>
      </c>
      <c r="Q313" s="122">
        <f t="shared" si="142"/>
        <v>0.2297100609073455</v>
      </c>
      <c r="R313" s="122">
        <f t="shared" si="142"/>
        <v>0.47027136532133579</v>
      </c>
      <c r="S313" s="122">
        <f t="shared" si="142"/>
        <v>0.36311869693123899</v>
      </c>
      <c r="T313" s="122">
        <f t="shared" si="142"/>
        <v>0.59750012732626467</v>
      </c>
      <c r="U313" s="122">
        <f t="shared" si="142"/>
        <v>0.34116736570230122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7.7173178641744611E-2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1.182299963317003</v>
      </c>
      <c r="G314" s="98">
        <v>2.4336028649321134E-2</v>
      </c>
      <c r="H314" s="98">
        <v>0.11006810792175685</v>
      </c>
      <c r="I314" s="98">
        <v>0</v>
      </c>
      <c r="J314" s="98">
        <v>0.1429135620116703</v>
      </c>
      <c r="K314" s="98">
        <v>0.70195111910321029</v>
      </c>
      <c r="L314" s="98">
        <v>0.53043042632743498</v>
      </c>
      <c r="M314" s="98">
        <v>1.9198313880108298</v>
      </c>
      <c r="N314" s="98">
        <v>3.1750740388526411</v>
      </c>
      <c r="O314" s="98">
        <v>1.8295968183331666</v>
      </c>
      <c r="P314" s="98">
        <v>0.34602001364677715</v>
      </c>
      <c r="Q314" s="98">
        <v>0.2297100609073455</v>
      </c>
      <c r="R314" s="98">
        <v>0.47027136532133579</v>
      </c>
      <c r="S314" s="98">
        <v>0.36311869693123899</v>
      </c>
      <c r="T314" s="98">
        <v>0.59750012732626467</v>
      </c>
      <c r="U314" s="98">
        <v>0.34116736570230122</v>
      </c>
      <c r="V314" s="98">
        <v>0</v>
      </c>
      <c r="W314" s="98">
        <v>0</v>
      </c>
      <c r="X314" s="98">
        <v>0</v>
      </c>
      <c r="Y314" s="98">
        <v>7.7173178641744611E-2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7.7445367004743293</v>
      </c>
      <c r="G315" s="122">
        <v>0.11709078043929842</v>
      </c>
      <c r="H315" s="122">
        <v>0.44423940268487566</v>
      </c>
      <c r="I315" s="122">
        <v>0</v>
      </c>
      <c r="J315" s="122">
        <v>0.23069693286190904</v>
      </c>
      <c r="K315" s="122">
        <v>1.5197563413262554</v>
      </c>
      <c r="L315" s="122">
        <v>2.6536290475552078</v>
      </c>
      <c r="M315" s="122">
        <v>12.464941742263653</v>
      </c>
      <c r="N315" s="122">
        <v>6.8028722059362154</v>
      </c>
      <c r="O315" s="122">
        <v>5.9702293408535603</v>
      </c>
      <c r="P315" s="122">
        <v>5.0385765364778834</v>
      </c>
      <c r="Q315" s="122">
        <v>1.6978302669470793</v>
      </c>
      <c r="R315" s="122">
        <v>1.588979398511942</v>
      </c>
      <c r="S315" s="122">
        <v>0.84467015586426752</v>
      </c>
      <c r="T315" s="122">
        <v>1.0311107605363854</v>
      </c>
      <c r="U315" s="122">
        <v>0.77946684652144949</v>
      </c>
      <c r="V315" s="122">
        <v>0</v>
      </c>
      <c r="W315" s="122">
        <v>0</v>
      </c>
      <c r="X315" s="122">
        <v>0</v>
      </c>
      <c r="Y315" s="122">
        <v>0.6143216816822461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6.5506757788629555</v>
      </c>
      <c r="G316" s="98">
        <v>1.5636780135834633E-3</v>
      </c>
      <c r="H316" s="98">
        <v>0.44362801625530301</v>
      </c>
      <c r="I316" s="98">
        <v>0</v>
      </c>
      <c r="J316" s="98">
        <v>3.1695623294160757E-2</v>
      </c>
      <c r="K316" s="98">
        <v>0.16784946800507031</v>
      </c>
      <c r="L316" s="98">
        <v>0.87234326735069101</v>
      </c>
      <c r="M316" s="98">
        <v>12.425873098890865</v>
      </c>
      <c r="N316" s="98">
        <v>6.1915111644177809</v>
      </c>
      <c r="O316" s="98">
        <v>5.8216093954161465</v>
      </c>
      <c r="P316" s="98">
        <v>5.0093883943013919</v>
      </c>
      <c r="Q316" s="98">
        <v>1.689342479326158</v>
      </c>
      <c r="R316" s="98">
        <v>1.2862361105648716</v>
      </c>
      <c r="S316" s="98">
        <v>0.38034892162296202</v>
      </c>
      <c r="T316" s="98">
        <v>0.11509944835809496</v>
      </c>
      <c r="U316" s="98">
        <v>0.332161463035691</v>
      </c>
      <c r="V316" s="98">
        <v>0</v>
      </c>
      <c r="W316" s="98">
        <v>0</v>
      </c>
      <c r="X316" s="98">
        <v>0</v>
      </c>
      <c r="Y316" s="98">
        <v>0.1051479940161331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2.5635424295300845E-3</v>
      </c>
      <c r="G317" s="98">
        <v>0</v>
      </c>
      <c r="H317" s="98">
        <v>6.1138642957266629E-4</v>
      </c>
      <c r="I317" s="98">
        <v>0</v>
      </c>
      <c r="J317" s="98">
        <v>0</v>
      </c>
      <c r="K317" s="98">
        <v>0</v>
      </c>
      <c r="L317" s="98">
        <v>2.9455198528988832E-3</v>
      </c>
      <c r="M317" s="98">
        <v>3.9068643372788259E-2</v>
      </c>
      <c r="N317" s="98">
        <v>1.4592033164472842E-2</v>
      </c>
      <c r="O317" s="98">
        <v>3.2365159913632639E-2</v>
      </c>
      <c r="P317" s="98">
        <v>2.9188142176491426E-2</v>
      </c>
      <c r="Q317" s="98">
        <v>8.4877876209212694E-3</v>
      </c>
      <c r="R317" s="98">
        <v>1.0529275698835803E-2</v>
      </c>
      <c r="S317" s="98">
        <v>6.0546378831984082E-4</v>
      </c>
      <c r="T317" s="98">
        <v>8.9879676668952416E-3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4.9720168424026521E-4</v>
      </c>
      <c r="G318" s="101">
        <v>0</v>
      </c>
      <c r="H318" s="101">
        <v>9.6911996490631148E-5</v>
      </c>
      <c r="I318" s="101">
        <v>0</v>
      </c>
      <c r="J318" s="101">
        <v>0</v>
      </c>
      <c r="K318" s="101">
        <v>0</v>
      </c>
      <c r="L318" s="101">
        <v>2.6246476819093221E-5</v>
      </c>
      <c r="M318" s="101">
        <v>6.8734881761351512E-3</v>
      </c>
      <c r="N318" s="101">
        <v>1.8420951492495231E-3</v>
      </c>
      <c r="O318" s="101">
        <v>3.9108912841587561E-3</v>
      </c>
      <c r="P318" s="101">
        <v>5.8942394770614337E-3</v>
      </c>
      <c r="Q318" s="101">
        <v>1.1091979951503384E-3</v>
      </c>
      <c r="R318" s="101">
        <v>1.3183949569819558E-3</v>
      </c>
      <c r="S318" s="101">
        <v>8.1917296832762792E-5</v>
      </c>
      <c r="T318" s="101">
        <v>1.1655523770862045E-3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2.0663407452898193E-3</v>
      </c>
      <c r="G319" s="104">
        <v>0</v>
      </c>
      <c r="H319" s="104">
        <v>5.1447443308203519E-4</v>
      </c>
      <c r="I319" s="104">
        <v>0</v>
      </c>
      <c r="J319" s="104">
        <v>0</v>
      </c>
      <c r="K319" s="104">
        <v>0</v>
      </c>
      <c r="L319" s="104">
        <v>2.9192733760797901E-3</v>
      </c>
      <c r="M319" s="104">
        <v>3.2195155196653107E-2</v>
      </c>
      <c r="N319" s="104">
        <v>1.274993801522332E-2</v>
      </c>
      <c r="O319" s="104">
        <v>2.8454268629473881E-2</v>
      </c>
      <c r="P319" s="104">
        <v>2.3293902699429991E-2</v>
      </c>
      <c r="Q319" s="104">
        <v>7.3785896257709304E-3</v>
      </c>
      <c r="R319" s="104">
        <v>9.2108807418538469E-3</v>
      </c>
      <c r="S319" s="104">
        <v>5.2354649148707798E-4</v>
      </c>
      <c r="T319" s="104">
        <v>7.8224152898090371E-3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1.1539231687299569</v>
      </c>
      <c r="G320" s="101">
        <v>0.10583576935716607</v>
      </c>
      <c r="H320" s="101">
        <v>0</v>
      </c>
      <c r="I320" s="101">
        <v>0</v>
      </c>
      <c r="J320" s="101">
        <v>0.14283560035621112</v>
      </c>
      <c r="K320" s="101">
        <v>0.99744869216787102</v>
      </c>
      <c r="L320" s="101">
        <v>1.0250483125746255</v>
      </c>
      <c r="M320" s="101">
        <v>0</v>
      </c>
      <c r="N320" s="101">
        <v>0.4686007530376658</v>
      </c>
      <c r="O320" s="101">
        <v>8.5799375352502899E-2</v>
      </c>
      <c r="P320" s="101">
        <v>0</v>
      </c>
      <c r="Q320" s="101">
        <v>0</v>
      </c>
      <c r="R320" s="101">
        <v>0.17611183496521518</v>
      </c>
      <c r="S320" s="101">
        <v>0.28351478266013319</v>
      </c>
      <c r="T320" s="101">
        <v>0.61513287437544895</v>
      </c>
      <c r="U320" s="101">
        <v>0.28242034520125836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3.7374210451886866E-2</v>
      </c>
      <c r="G321" s="104">
        <v>9.6913330685488869E-3</v>
      </c>
      <c r="H321" s="104">
        <v>0</v>
      </c>
      <c r="I321" s="104">
        <v>0</v>
      </c>
      <c r="J321" s="104">
        <v>5.6165709211537157E-2</v>
      </c>
      <c r="K321" s="104">
        <v>0.35445818115331418</v>
      </c>
      <c r="L321" s="104">
        <v>0.75329194777699227</v>
      </c>
      <c r="M321" s="104">
        <v>0</v>
      </c>
      <c r="N321" s="104">
        <v>0.12816825531629639</v>
      </c>
      <c r="O321" s="104">
        <v>3.0455410171277751E-2</v>
      </c>
      <c r="P321" s="104">
        <v>0</v>
      </c>
      <c r="Q321" s="104">
        <v>0</v>
      </c>
      <c r="R321" s="104">
        <v>0.1161021772830195</v>
      </c>
      <c r="S321" s="104">
        <v>0.1802009877928526</v>
      </c>
      <c r="T321" s="104">
        <v>0.29189047013594638</v>
      </c>
      <c r="U321" s="104">
        <v>0.1648850382845001</v>
      </c>
      <c r="V321" s="104">
        <v>0</v>
      </c>
      <c r="W321" s="104">
        <v>0</v>
      </c>
      <c r="X321" s="104">
        <v>0</v>
      </c>
      <c r="Y321" s="104">
        <v>0.50917368766611304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7.2355173473733145E-3</v>
      </c>
      <c r="G322" s="98">
        <v>1.5668040184980598E-3</v>
      </c>
      <c r="H322" s="98">
        <v>0</v>
      </c>
      <c r="I322" s="98">
        <v>0</v>
      </c>
      <c r="J322" s="98">
        <v>1.0404447422755248E-2</v>
      </c>
      <c r="K322" s="98">
        <v>5.198402736543347E-2</v>
      </c>
      <c r="L322" s="98">
        <v>0.10503178770565944</v>
      </c>
      <c r="M322" s="98">
        <v>0</v>
      </c>
      <c r="N322" s="98">
        <v>1.6118280186391172E-2</v>
      </c>
      <c r="O322" s="98">
        <v>3.6107550944035412E-3</v>
      </c>
      <c r="P322" s="98">
        <v>0</v>
      </c>
      <c r="Q322" s="98">
        <v>0</v>
      </c>
      <c r="R322" s="98">
        <v>1.4448058395612267E-2</v>
      </c>
      <c r="S322" s="98">
        <v>2.4615760964276517E-2</v>
      </c>
      <c r="T322" s="98">
        <v>3.6251670989894853E-2</v>
      </c>
      <c r="U322" s="98">
        <v>2.4472123460895702E-2</v>
      </c>
      <c r="V322" s="98">
        <v>0</v>
      </c>
      <c r="W322" s="98">
        <v>0</v>
      </c>
      <c r="X322" s="98">
        <v>0</v>
      </c>
      <c r="Y322" s="98">
        <v>8.8576899108090357E-2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3.0138693104513555E-2</v>
      </c>
      <c r="G323" s="98">
        <v>8.1245290500508265E-3</v>
      </c>
      <c r="H323" s="98">
        <v>0</v>
      </c>
      <c r="I323" s="98">
        <v>0</v>
      </c>
      <c r="J323" s="98">
        <v>4.5761261788781912E-2</v>
      </c>
      <c r="K323" s="98">
        <v>0.30247415378788073</v>
      </c>
      <c r="L323" s="98">
        <v>0.6482601600713328</v>
      </c>
      <c r="M323" s="98">
        <v>0</v>
      </c>
      <c r="N323" s="98">
        <v>0.11204997512990522</v>
      </c>
      <c r="O323" s="98">
        <v>2.684465507687421E-2</v>
      </c>
      <c r="P323" s="98">
        <v>0</v>
      </c>
      <c r="Q323" s="98">
        <v>0</v>
      </c>
      <c r="R323" s="98">
        <v>0.10165411888740723</v>
      </c>
      <c r="S323" s="98">
        <v>0.15558522682857609</v>
      </c>
      <c r="T323" s="98">
        <v>0.25563879914605153</v>
      </c>
      <c r="U323" s="98">
        <v>0.14041291482360441</v>
      </c>
      <c r="V323" s="98">
        <v>0</v>
      </c>
      <c r="W323" s="98">
        <v>0</v>
      </c>
      <c r="X323" s="98">
        <v>0</v>
      </c>
      <c r="Y323" s="98">
        <v>0.42059678855802268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3.2369230455554887</v>
      </c>
      <c r="G324" s="122">
        <v>5.8567092608782761E-2</v>
      </c>
      <c r="H324" s="122">
        <v>0.19011624767258983</v>
      </c>
      <c r="I324" s="122">
        <v>0</v>
      </c>
      <c r="J324" s="122">
        <v>0.13716517414475302</v>
      </c>
      <c r="K324" s="122">
        <v>0.84759549302535597</v>
      </c>
      <c r="L324" s="122">
        <v>1.3219000800564626</v>
      </c>
      <c r="M324" s="122">
        <v>4.2060999011951914</v>
      </c>
      <c r="N324" s="122">
        <v>2.5055444443467372</v>
      </c>
      <c r="O324" s="122">
        <v>2.2718701639810779</v>
      </c>
      <c r="P324" s="122">
        <v>1.832319205470234</v>
      </c>
      <c r="Q324" s="122">
        <v>0.67583053831517548</v>
      </c>
      <c r="R324" s="122">
        <v>0.63282870728660079</v>
      </c>
      <c r="S324" s="122">
        <v>0.40152175586627048</v>
      </c>
      <c r="T324" s="122">
        <v>0.47459796202800975</v>
      </c>
      <c r="U324" s="122">
        <v>0.36734742669466836</v>
      </c>
      <c r="V324" s="122">
        <v>0</v>
      </c>
      <c r="W324" s="122">
        <v>0</v>
      </c>
      <c r="X324" s="122">
        <v>0</v>
      </c>
      <c r="Y324" s="122">
        <v>0.36553630511380047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1.223841960658806</v>
      </c>
      <c r="G325" s="98">
        <v>1.7789699196310647E-2</v>
      </c>
      <c r="H325" s="98">
        <v>5.2138532018508467E-2</v>
      </c>
      <c r="I325" s="98">
        <v>0</v>
      </c>
      <c r="J325" s="98">
        <v>7.8689090464388517E-2</v>
      </c>
      <c r="K325" s="98">
        <v>0.32441351595431417</v>
      </c>
      <c r="L325" s="98">
        <v>0.48166570622761834</v>
      </c>
      <c r="M325" s="98">
        <v>1.406756979521669</v>
      </c>
      <c r="N325" s="98">
        <v>1.0137261572037213</v>
      </c>
      <c r="O325" s="98">
        <v>0.68362915529894408</v>
      </c>
      <c r="P325" s="98">
        <v>0.76765130216721267</v>
      </c>
      <c r="Q325" s="98">
        <v>0.20318117464390351</v>
      </c>
      <c r="R325" s="98">
        <v>0.24134042547562959</v>
      </c>
      <c r="S325" s="98">
        <v>0.10040243966855594</v>
      </c>
      <c r="T325" s="98">
        <v>0.14939998506864155</v>
      </c>
      <c r="U325" s="98">
        <v>0.10942709232052998</v>
      </c>
      <c r="V325" s="98">
        <v>0</v>
      </c>
      <c r="W325" s="98">
        <v>0</v>
      </c>
      <c r="X325" s="98">
        <v>0</v>
      </c>
      <c r="Y325" s="98">
        <v>0.1385655061177111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2.0130810848966827</v>
      </c>
      <c r="G326" s="33">
        <v>4.0777393412472114E-2</v>
      </c>
      <c r="H326" s="33">
        <v>0.13797771565408137</v>
      </c>
      <c r="I326" s="33">
        <v>0</v>
      </c>
      <c r="J326" s="33">
        <v>5.8476083680364499E-2</v>
      </c>
      <c r="K326" s="33">
        <v>0.52318197707104175</v>
      </c>
      <c r="L326" s="33">
        <v>0.84023437382884425</v>
      </c>
      <c r="M326" s="33">
        <v>2.7993429216735226</v>
      </c>
      <c r="N326" s="33">
        <v>1.4918182871430159</v>
      </c>
      <c r="O326" s="33">
        <v>1.5882410086821337</v>
      </c>
      <c r="P326" s="33">
        <v>1.0646679033030213</v>
      </c>
      <c r="Q326" s="33">
        <v>0.47264936367127197</v>
      </c>
      <c r="R326" s="33">
        <v>0.39148828181097123</v>
      </c>
      <c r="S326" s="33">
        <v>0.30111931619771454</v>
      </c>
      <c r="T326" s="33">
        <v>0.3251979769593682</v>
      </c>
      <c r="U326" s="33">
        <v>0.25792033437413836</v>
      </c>
      <c r="V326" s="33">
        <v>0</v>
      </c>
      <c r="W326" s="33">
        <v>0</v>
      </c>
      <c r="X326" s="33">
        <v>0</v>
      </c>
      <c r="Y326" s="33">
        <v>0.22697079899608938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>
        <f t="shared" si="143"/>
        <v>0.77413495598965576</v>
      </c>
      <c r="G328" s="119">
        <f t="shared" si="143"/>
        <v>0.763535875184707</v>
      </c>
      <c r="H328" s="119">
        <f t="shared" si="143"/>
        <v>0.79321860665100252</v>
      </c>
      <c r="I328" s="119" t="str">
        <f t="shared" si="143"/>
        <v/>
      </c>
      <c r="J328" s="119">
        <f t="shared" si="143"/>
        <v>0.83101729541211145</v>
      </c>
      <c r="K328" s="119">
        <f t="shared" si="143"/>
        <v>0.82347784076491171</v>
      </c>
      <c r="L328" s="119">
        <f t="shared" si="143"/>
        <v>0.79698407115212833</v>
      </c>
      <c r="M328" s="119">
        <f t="shared" si="143"/>
        <v>0.80105273104663466</v>
      </c>
      <c r="N328" s="119">
        <f t="shared" si="143"/>
        <v>0.83012952744946733</v>
      </c>
      <c r="O328" s="119">
        <f t="shared" si="143"/>
        <v>0.82548497065891291</v>
      </c>
      <c r="P328" s="119">
        <f t="shared" si="143"/>
        <v>0.8125262077496207</v>
      </c>
      <c r="Q328" s="119">
        <f t="shared" si="143"/>
        <v>0.8273810180479072</v>
      </c>
      <c r="R328" s="119">
        <f t="shared" ref="R328:V328" si="144">IF(R309=0,"",R309/R290)</f>
        <v>0.84742050751172582</v>
      </c>
      <c r="S328" s="119">
        <f t="shared" si="144"/>
        <v>0.86649585281330788</v>
      </c>
      <c r="T328" s="119">
        <f t="shared" si="144"/>
        <v>0.87825880286513613</v>
      </c>
      <c r="U328" s="119">
        <f t="shared" si="144"/>
        <v>0.88221605583910589</v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>
        <f t="shared" si="145"/>
        <v>0.87514230756493916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>
        <f t="shared" si="146"/>
        <v>0.7614468368080084</v>
      </c>
      <c r="G329" s="124">
        <f t="shared" si="146"/>
        <v>0.76384393474903178</v>
      </c>
      <c r="H329" s="124">
        <f t="shared" si="146"/>
        <v>0.76627826858959946</v>
      </c>
      <c r="I329" s="124" t="str">
        <f t="shared" si="146"/>
        <v/>
      </c>
      <c r="J329" s="124">
        <f t="shared" si="146"/>
        <v>0.77137330373310542</v>
      </c>
      <c r="K329" s="124">
        <f t="shared" si="146"/>
        <v>0.77414886759428181</v>
      </c>
      <c r="L329" s="124">
        <f t="shared" si="146"/>
        <v>0.77712251901748963</v>
      </c>
      <c r="M329" s="124">
        <f t="shared" si="146"/>
        <v>0.78121073349297354</v>
      </c>
      <c r="N329" s="124">
        <f t="shared" si="146"/>
        <v>0.78669044055388604</v>
      </c>
      <c r="O329" s="124">
        <f t="shared" si="146"/>
        <v>0.79397178289649994</v>
      </c>
      <c r="P329" s="124">
        <f t="shared" si="146"/>
        <v>0.80242810487721494</v>
      </c>
      <c r="Q329" s="124">
        <f t="shared" si="146"/>
        <v>0.81032302672970613</v>
      </c>
      <c r="R329" s="124">
        <f t="shared" ref="R329:V329" si="147">IF(R310=0,"",R310/R291)</f>
        <v>0.81642239524584104</v>
      </c>
      <c r="S329" s="124">
        <f t="shared" si="147"/>
        <v>0.82235341692659925</v>
      </c>
      <c r="T329" s="124">
        <f t="shared" si="147"/>
        <v>0.82807773907871729</v>
      </c>
      <c r="U329" s="124">
        <f t="shared" si="147"/>
        <v>0.83356571234633237</v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>
        <f t="shared" si="148"/>
        <v>0.8524521828879188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>
        <f t="shared" si="149"/>
        <v>0.76058742093756893</v>
      </c>
      <c r="G330" s="111">
        <f t="shared" si="149"/>
        <v>0.76300241883362119</v>
      </c>
      <c r="H330" s="111">
        <f t="shared" si="149"/>
        <v>0.76546837026646886</v>
      </c>
      <c r="I330" s="111" t="str">
        <f t="shared" si="149"/>
        <v/>
      </c>
      <c r="J330" s="111">
        <f t="shared" si="149"/>
        <v>0.77063787461414357</v>
      </c>
      <c r="K330" s="111">
        <f t="shared" si="149"/>
        <v>0.77343193860744108</v>
      </c>
      <c r="L330" s="111">
        <f t="shared" si="149"/>
        <v>0.77639053605566077</v>
      </c>
      <c r="M330" s="111">
        <f t="shared" si="149"/>
        <v>0.78048708357694385</v>
      </c>
      <c r="N330" s="111">
        <f t="shared" si="149"/>
        <v>0.786029351085621</v>
      </c>
      <c r="O330" s="111">
        <f t="shared" si="149"/>
        <v>0.7932871363100662</v>
      </c>
      <c r="P330" s="111">
        <f t="shared" si="149"/>
        <v>0.80174712929124492</v>
      </c>
      <c r="Q330" s="111">
        <f t="shared" si="149"/>
        <v>0.80972893856201089</v>
      </c>
      <c r="R330" s="111">
        <f t="shared" ref="R330:V330" si="150">IF(R311=0,"",R311/R292)</f>
        <v>0.81584513260639102</v>
      </c>
      <c r="S330" s="111">
        <f t="shared" si="150"/>
        <v>0.82179516697778332</v>
      </c>
      <c r="T330" s="111">
        <f t="shared" si="150"/>
        <v>0.82753928609774763</v>
      </c>
      <c r="U330" s="111">
        <f t="shared" si="150"/>
        <v>0.83303773438786233</v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>
        <f t="shared" si="151"/>
        <v>0.85185242960069585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>
        <f t="shared" si="155"/>
        <v>2.5975620023931123</v>
      </c>
      <c r="G332" s="124">
        <f t="shared" si="155"/>
        <v>2.6983264024937252</v>
      </c>
      <c r="H332" s="124">
        <f t="shared" si="155"/>
        <v>2.800368089171926</v>
      </c>
      <c r="I332" s="124" t="str">
        <f t="shared" si="155"/>
        <v/>
      </c>
      <c r="J332" s="124">
        <f t="shared" si="155"/>
        <v>3.0091864380942832</v>
      </c>
      <c r="K332" s="124">
        <f t="shared" si="155"/>
        <v>3.1169326116838958</v>
      </c>
      <c r="L332" s="124">
        <f t="shared" si="155"/>
        <v>3.2271031151889886</v>
      </c>
      <c r="M332" s="124">
        <f t="shared" si="155"/>
        <v>3.3533503915550162</v>
      </c>
      <c r="N332" s="124">
        <f t="shared" si="155"/>
        <v>3.4997272243072679</v>
      </c>
      <c r="O332" s="124">
        <f t="shared" si="155"/>
        <v>3.6659724916537266</v>
      </c>
      <c r="P332" s="124">
        <f t="shared" si="155"/>
        <v>3.8359072036490258</v>
      </c>
      <c r="Q332" s="124">
        <f t="shared" si="155"/>
        <v>3.9663294896328223</v>
      </c>
      <c r="R332" s="124">
        <f t="shared" ref="R332:V332" si="156">IF(R313=0,"",R313/R294)</f>
        <v>3.9945891452266613</v>
      </c>
      <c r="S332" s="124">
        <f t="shared" si="156"/>
        <v>3.9977291069593108</v>
      </c>
      <c r="T332" s="124">
        <f t="shared" si="156"/>
        <v>4.0012179533289203</v>
      </c>
      <c r="U332" s="124">
        <f t="shared" si="156"/>
        <v>4.0050944492951537</v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>
        <f t="shared" si="157"/>
        <v>4.1462198010357101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>
        <f t="shared" si="158"/>
        <v>2.5975620023931123</v>
      </c>
      <c r="G333" s="111">
        <f t="shared" si="158"/>
        <v>2.6983264024937252</v>
      </c>
      <c r="H333" s="111">
        <f t="shared" si="158"/>
        <v>2.800368089171926</v>
      </c>
      <c r="I333" s="111" t="str">
        <f t="shared" si="158"/>
        <v/>
      </c>
      <c r="J333" s="111">
        <f t="shared" si="158"/>
        <v>3.0091864380942832</v>
      </c>
      <c r="K333" s="111">
        <f t="shared" si="158"/>
        <v>3.1169326116838958</v>
      </c>
      <c r="L333" s="111">
        <f t="shared" si="158"/>
        <v>3.2271031151889886</v>
      </c>
      <c r="M333" s="111">
        <f t="shared" si="158"/>
        <v>3.3533503915550162</v>
      </c>
      <c r="N333" s="111">
        <f t="shared" si="158"/>
        <v>3.4997272243072679</v>
      </c>
      <c r="O333" s="111">
        <f t="shared" si="158"/>
        <v>3.6659724916537266</v>
      </c>
      <c r="P333" s="111">
        <f t="shared" si="158"/>
        <v>3.8359072036490258</v>
      </c>
      <c r="Q333" s="111">
        <f t="shared" si="158"/>
        <v>3.9663294896328223</v>
      </c>
      <c r="R333" s="111">
        <f t="shared" ref="R333:V333" si="159">IF(R314=0,"",R314/R295)</f>
        <v>3.9945891452266613</v>
      </c>
      <c r="S333" s="111">
        <f t="shared" si="159"/>
        <v>3.9977291069593108</v>
      </c>
      <c r="T333" s="111">
        <f t="shared" si="159"/>
        <v>4.0012179533289203</v>
      </c>
      <c r="U333" s="111">
        <f t="shared" si="159"/>
        <v>4.0050944492951537</v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>
        <f t="shared" si="160"/>
        <v>4.1462198010357101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>
        <f t="shared" si="161"/>
        <v>0.78409470656565261</v>
      </c>
      <c r="G334" s="124">
        <f t="shared" si="161"/>
        <v>0.67871722273118773</v>
      </c>
      <c r="H334" s="124">
        <f t="shared" si="161"/>
        <v>0.81569367808340576</v>
      </c>
      <c r="I334" s="124" t="str">
        <f t="shared" si="161"/>
        <v/>
      </c>
      <c r="J334" s="124">
        <f t="shared" si="161"/>
        <v>0.73354206582865933</v>
      </c>
      <c r="K334" s="124">
        <f t="shared" si="161"/>
        <v>0.73159595121976151</v>
      </c>
      <c r="L334" s="124">
        <f t="shared" si="161"/>
        <v>0.78237919141432866</v>
      </c>
      <c r="M334" s="124">
        <f t="shared" si="161"/>
        <v>0.83188213787983667</v>
      </c>
      <c r="N334" s="124">
        <f t="shared" si="161"/>
        <v>0.82649506756354263</v>
      </c>
      <c r="O334" s="124">
        <f t="shared" si="161"/>
        <v>0.84360582702474451</v>
      </c>
      <c r="P334" s="124">
        <f t="shared" si="161"/>
        <v>0.8547465541287026</v>
      </c>
      <c r="Q334" s="124">
        <f t="shared" si="161"/>
        <v>0.86318915909475458</v>
      </c>
      <c r="R334" s="124">
        <f t="shared" ref="R334:V334" si="162">IF(R315=0,"",R315/R296)</f>
        <v>0.85774318557982832</v>
      </c>
      <c r="S334" s="124">
        <f t="shared" si="162"/>
        <v>0.83939919381993888</v>
      </c>
      <c r="T334" s="124">
        <f t="shared" si="162"/>
        <v>0.81624887013680347</v>
      </c>
      <c r="U334" s="124">
        <f t="shared" si="162"/>
        <v>0.84853431316966521</v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>
        <f t="shared" si="163"/>
        <v>0.94924249880724043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>
        <f t="shared" si="164"/>
        <v>0.81031931147160807</v>
      </c>
      <c r="G335" s="111">
        <f t="shared" si="164"/>
        <v>0.81289221680564872</v>
      </c>
      <c r="H335" s="111">
        <f t="shared" si="164"/>
        <v>0.81551940733257633</v>
      </c>
      <c r="I335" s="111" t="str">
        <f t="shared" si="164"/>
        <v/>
      </c>
      <c r="J335" s="111">
        <f t="shared" si="164"/>
        <v>0.8210269257168451</v>
      </c>
      <c r="K335" s="111">
        <f t="shared" si="164"/>
        <v>0.824003682824484</v>
      </c>
      <c r="L335" s="111">
        <f t="shared" si="164"/>
        <v>0.82715573159779621</v>
      </c>
      <c r="M335" s="111">
        <f t="shared" si="164"/>
        <v>0.83152013662932411</v>
      </c>
      <c r="N335" s="111">
        <f t="shared" si="164"/>
        <v>0.8374247917261527</v>
      </c>
      <c r="O335" s="111">
        <f t="shared" si="164"/>
        <v>0.84515713565399675</v>
      </c>
      <c r="P335" s="111">
        <f t="shared" si="164"/>
        <v>0.85417029508689002</v>
      </c>
      <c r="Q335" s="111">
        <f t="shared" si="164"/>
        <v>0.86267400421293905</v>
      </c>
      <c r="R335" s="111">
        <f t="shared" ref="R335:V335" si="165">IF(R316=0,"",R316/R297)</f>
        <v>0.86919011269756197</v>
      </c>
      <c r="S335" s="111">
        <f t="shared" si="165"/>
        <v>0.87552919696629172</v>
      </c>
      <c r="T335" s="111">
        <f t="shared" si="165"/>
        <v>0.88164890197608892</v>
      </c>
      <c r="U335" s="111">
        <f t="shared" si="165"/>
        <v>0.88750687268393424</v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>
        <f t="shared" si="166"/>
        <v>0.90755178856174101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>
        <f t="shared" si="167"/>
        <v>0.95657134526320564</v>
      </c>
      <c r="G336" s="111" t="str">
        <f t="shared" si="167"/>
        <v/>
      </c>
      <c r="H336" s="111">
        <f t="shared" si="167"/>
        <v>0.96538389652182377</v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0.99814147306128653</v>
      </c>
      <c r="M336" s="111">
        <f t="shared" si="167"/>
        <v>0.96557988632265102</v>
      </c>
      <c r="N336" s="111">
        <f t="shared" si="167"/>
        <v>0.97607844117725073</v>
      </c>
      <c r="O336" s="111">
        <f t="shared" si="167"/>
        <v>0.97834082566095282</v>
      </c>
      <c r="P336" s="111">
        <f t="shared" si="167"/>
        <v>0.96667253832170685</v>
      </c>
      <c r="Q336" s="111">
        <f t="shared" si="167"/>
        <v>0.97962119147847793</v>
      </c>
      <c r="R336" s="111">
        <f t="shared" ref="R336:V336" si="168">IF(R317=0,"",R317/R298)</f>
        <v>0.98150453977208263</v>
      </c>
      <c r="S336" s="111">
        <f t="shared" si="168"/>
        <v>0.98112833940953426</v>
      </c>
      <c r="T336" s="111">
        <f t="shared" si="168"/>
        <v>0.98288992950179765</v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>
        <f t="shared" si="170"/>
        <v>0.81031931147160807</v>
      </c>
      <c r="G337" s="112" t="str">
        <f t="shared" si="170"/>
        <v/>
      </c>
      <c r="H337" s="112">
        <f t="shared" si="170"/>
        <v>0.81551940733257633</v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0.82715573159779621</v>
      </c>
      <c r="M337" s="112">
        <f t="shared" si="170"/>
        <v>0.83152013662932411</v>
      </c>
      <c r="N337" s="112">
        <f t="shared" si="170"/>
        <v>0.83742479172615281</v>
      </c>
      <c r="O337" s="112">
        <f t="shared" si="170"/>
        <v>0.84515713565399686</v>
      </c>
      <c r="P337" s="112">
        <f t="shared" si="170"/>
        <v>0.85417029508689002</v>
      </c>
      <c r="Q337" s="112">
        <f t="shared" si="170"/>
        <v>0.86267400421293905</v>
      </c>
      <c r="R337" s="112">
        <f t="shared" ref="R337:V337" si="171">IF(R318=0,"",R318/R299)</f>
        <v>0.86919011269756197</v>
      </c>
      <c r="S337" s="112">
        <f t="shared" si="171"/>
        <v>0.87552919696629172</v>
      </c>
      <c r="T337" s="112">
        <f t="shared" si="171"/>
        <v>0.88164890197608892</v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>
        <f t="shared" si="176"/>
        <v>0.65969055102280838</v>
      </c>
      <c r="G339" s="112">
        <f t="shared" si="176"/>
        <v>0.66106241644979202</v>
      </c>
      <c r="H339" s="112" t="str">
        <f t="shared" si="176"/>
        <v/>
      </c>
      <c r="I339" s="112" t="str">
        <f t="shared" si="176"/>
        <v/>
      </c>
      <c r="J339" s="112">
        <f t="shared" si="176"/>
        <v>0.66588153800867722</v>
      </c>
      <c r="K339" s="112">
        <f t="shared" si="176"/>
        <v>0.66794244007492631</v>
      </c>
      <c r="L339" s="112">
        <f t="shared" si="176"/>
        <v>0.67031198100526046</v>
      </c>
      <c r="M339" s="112" t="str">
        <f t="shared" si="176"/>
        <v/>
      </c>
      <c r="N339" s="112">
        <f t="shared" si="176"/>
        <v>0.68224474468541652</v>
      </c>
      <c r="O339" s="112">
        <f t="shared" si="176"/>
        <v>0.6935714500978144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0.73202129886531464</v>
      </c>
      <c r="S339" s="112">
        <f t="shared" si="177"/>
        <v>0.74131256297808046</v>
      </c>
      <c r="T339" s="112">
        <f t="shared" si="177"/>
        <v>0.75053172191141393</v>
      </c>
      <c r="U339" s="112">
        <f t="shared" si="177"/>
        <v>0.75977145332137408</v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0.90919907138059197</v>
      </c>
      <c r="G340" s="113">
        <f t="shared" si="179"/>
        <v>0.92345380712646952</v>
      </c>
      <c r="H340" s="113" t="str">
        <f t="shared" si="179"/>
        <v/>
      </c>
      <c r="I340" s="113" t="str">
        <f t="shared" si="179"/>
        <v/>
      </c>
      <c r="J340" s="113">
        <f t="shared" si="179"/>
        <v>0.91495460193724132</v>
      </c>
      <c r="K340" s="113">
        <f t="shared" si="179"/>
        <v>0.93204577066232641</v>
      </c>
      <c r="L340" s="113">
        <f t="shared" si="179"/>
        <v>0.9358232878668209</v>
      </c>
      <c r="M340" s="113" t="str">
        <f t="shared" si="179"/>
        <v/>
      </c>
      <c r="N340" s="113">
        <f t="shared" si="179"/>
        <v>0.94466876940163147</v>
      </c>
      <c r="O340" s="113">
        <f t="shared" si="179"/>
        <v>0.95022643954213337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0.95642891433129906</v>
      </c>
      <c r="S340" s="113">
        <f t="shared" si="180"/>
        <v>0.95450053873850893</v>
      </c>
      <c r="T340" s="113">
        <f t="shared" si="180"/>
        <v>0.96035519549708726</v>
      </c>
      <c r="U340" s="113">
        <f t="shared" si="180"/>
        <v>0.95517552286265095</v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>
        <f t="shared" si="181"/>
        <v>0.95833366634086714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0.65969055102280838</v>
      </c>
      <c r="G341" s="111">
        <f t="shared" si="182"/>
        <v>0.66106241644979202</v>
      </c>
      <c r="H341" s="111" t="str">
        <f t="shared" si="182"/>
        <v/>
      </c>
      <c r="I341" s="111" t="str">
        <f t="shared" si="182"/>
        <v/>
      </c>
      <c r="J341" s="111">
        <f t="shared" si="182"/>
        <v>0.66588153800867722</v>
      </c>
      <c r="K341" s="111">
        <f t="shared" si="182"/>
        <v>0.66794244007492631</v>
      </c>
      <c r="L341" s="111">
        <f t="shared" si="182"/>
        <v>0.67031198100526046</v>
      </c>
      <c r="M341" s="111" t="str">
        <f t="shared" si="182"/>
        <v/>
      </c>
      <c r="N341" s="111">
        <f t="shared" si="182"/>
        <v>0.68224474468541652</v>
      </c>
      <c r="O341" s="111">
        <f t="shared" si="182"/>
        <v>0.6935714500978144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0.73202129886531464</v>
      </c>
      <c r="S341" s="111">
        <f t="shared" si="183"/>
        <v>0.74131256297808046</v>
      </c>
      <c r="T341" s="111">
        <f t="shared" si="183"/>
        <v>0.75053172191141404</v>
      </c>
      <c r="U341" s="111">
        <f t="shared" si="183"/>
        <v>0.75977145332137408</v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>
        <f t="shared" si="184"/>
        <v>0.80004641103718621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>
        <f t="shared" si="188"/>
        <v>0.71146153410136292</v>
      </c>
      <c r="G343" s="124">
        <f t="shared" si="188"/>
        <v>0.72457890813773806</v>
      </c>
      <c r="H343" s="124">
        <f t="shared" si="188"/>
        <v>0.73051724705700793</v>
      </c>
      <c r="I343" s="124" t="str">
        <f t="shared" si="188"/>
        <v/>
      </c>
      <c r="J343" s="124">
        <f t="shared" si="188"/>
        <v>0.68313070957344746</v>
      </c>
      <c r="K343" s="124">
        <f t="shared" si="188"/>
        <v>0.71468010127680803</v>
      </c>
      <c r="L343" s="124">
        <f t="shared" si="188"/>
        <v>0.71881427858642621</v>
      </c>
      <c r="M343" s="124">
        <f t="shared" si="188"/>
        <v>0.725511792413703</v>
      </c>
      <c r="N343" s="124">
        <f t="shared" si="188"/>
        <v>0.71497473001989631</v>
      </c>
      <c r="O343" s="124">
        <f t="shared" si="188"/>
        <v>0.73663628395238157</v>
      </c>
      <c r="P343" s="124">
        <f t="shared" si="188"/>
        <v>0.71784608287885066</v>
      </c>
      <c r="Q343" s="124">
        <f t="shared" si="188"/>
        <v>0.74569518436354865</v>
      </c>
      <c r="R343" s="124">
        <f t="shared" ref="R343:V343" si="189">IF(R324=0,"",R324/R305)</f>
        <v>0.73534120321856722</v>
      </c>
      <c r="S343" s="124">
        <f t="shared" si="189"/>
        <v>0.77364850925453033</v>
      </c>
      <c r="T343" s="124">
        <f t="shared" si="189"/>
        <v>0.76730043534412218</v>
      </c>
      <c r="U343" s="124">
        <f t="shared" si="189"/>
        <v>0.78044545121106945</v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>
        <f t="shared" si="190"/>
        <v>0.77625055965197753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0.62298709772194449</v>
      </c>
      <c r="G344" s="111">
        <f t="shared" si="191"/>
        <v>0.62308105071777309</v>
      </c>
      <c r="H344" s="111">
        <f t="shared" si="191"/>
        <v>0.62317501069372427</v>
      </c>
      <c r="I344" s="111" t="str">
        <f t="shared" si="191"/>
        <v/>
      </c>
      <c r="J344" s="111">
        <f t="shared" si="191"/>
        <v>0.6233629631946408</v>
      </c>
      <c r="K344" s="111">
        <f t="shared" si="191"/>
        <v>0.62345696811871409</v>
      </c>
      <c r="L344" s="111">
        <f t="shared" si="191"/>
        <v>0.62355099558221661</v>
      </c>
      <c r="M344" s="111">
        <f t="shared" si="191"/>
        <v>0.62362240407424652</v>
      </c>
      <c r="N344" s="111">
        <f t="shared" si="191"/>
        <v>0.62366231806235206</v>
      </c>
      <c r="O344" s="111">
        <f t="shared" si="191"/>
        <v>0.62368617360455259</v>
      </c>
      <c r="P344" s="111">
        <f t="shared" si="191"/>
        <v>0.62375273855144764</v>
      </c>
      <c r="Q344" s="111">
        <f t="shared" si="191"/>
        <v>0.62402367343518139</v>
      </c>
      <c r="R344" s="111">
        <f t="shared" ref="R344:V344" si="192">IF(R325=0,"",R325/R306)</f>
        <v>0.624735351909951</v>
      </c>
      <c r="S344" s="111">
        <f t="shared" si="192"/>
        <v>0.62573925572176059</v>
      </c>
      <c r="T344" s="111">
        <f t="shared" si="192"/>
        <v>0.62684073504040327</v>
      </c>
      <c r="U344" s="111">
        <f t="shared" si="192"/>
        <v>0.62784514003567482</v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>
        <f t="shared" si="193"/>
        <v>0.62932064241032759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>
        <f t="shared" si="194"/>
        <v>0.77869240926937744</v>
      </c>
      <c r="G345" s="45">
        <f t="shared" si="194"/>
        <v>0.78001112830015151</v>
      </c>
      <c r="H345" s="45">
        <f t="shared" si="194"/>
        <v>0.78137660359112227</v>
      </c>
      <c r="I345" s="45" t="str">
        <f t="shared" si="194"/>
        <v/>
      </c>
      <c r="J345" s="45">
        <f t="shared" si="194"/>
        <v>0.78432558333086722</v>
      </c>
      <c r="K345" s="45">
        <f t="shared" si="194"/>
        <v>0.7859921430453175</v>
      </c>
      <c r="L345" s="45">
        <f t="shared" si="194"/>
        <v>0.78780968283913599</v>
      </c>
      <c r="M345" s="45">
        <f t="shared" si="194"/>
        <v>0.7904083631086013</v>
      </c>
      <c r="N345" s="45">
        <f t="shared" si="194"/>
        <v>0.79396758452922045</v>
      </c>
      <c r="O345" s="45">
        <f t="shared" si="194"/>
        <v>0.79891276650379162</v>
      </c>
      <c r="P345" s="45">
        <f t="shared" si="194"/>
        <v>0.80545256416801725</v>
      </c>
      <c r="Q345" s="45">
        <f t="shared" si="194"/>
        <v>0.81391512613252637</v>
      </c>
      <c r="R345" s="45">
        <f t="shared" ref="R345:V345" si="195">IF(R326=0,"",R326/R307)</f>
        <v>0.8254306497057633</v>
      </c>
      <c r="S345" s="45">
        <f t="shared" si="195"/>
        <v>0.83984032883014592</v>
      </c>
      <c r="T345" s="45">
        <f t="shared" si="195"/>
        <v>0.85535313970152504</v>
      </c>
      <c r="U345" s="45">
        <f t="shared" si="195"/>
        <v>0.87017805851579322</v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>
        <f t="shared" si="196"/>
        <v>0.90528606878351614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5.1898865185203649</v>
      </c>
      <c r="G347" s="117">
        <f t="shared" si="197"/>
        <v>7.5428528589299909E-2</v>
      </c>
      <c r="H347" s="117">
        <f t="shared" si="197"/>
        <v>0.22103464184358981</v>
      </c>
      <c r="I347" s="117">
        <f t="shared" si="197"/>
        <v>0</v>
      </c>
      <c r="J347" s="117">
        <f t="shared" si="197"/>
        <v>0.33349175785330609</v>
      </c>
      <c r="K347" s="117">
        <f t="shared" si="197"/>
        <v>1.3746876508754364</v>
      </c>
      <c r="L347" s="117">
        <f t="shared" si="197"/>
        <v>2.0407289438387903</v>
      </c>
      <c r="M347" s="117">
        <f t="shared" si="197"/>
        <v>5.959487925087477</v>
      </c>
      <c r="N347" s="117">
        <f t="shared" si="197"/>
        <v>4.2942045019384487</v>
      </c>
      <c r="O347" s="117">
        <f t="shared" si="197"/>
        <v>2.8957831355711212</v>
      </c>
      <c r="P347" s="117">
        <f t="shared" si="197"/>
        <v>3.2513453399616008</v>
      </c>
      <c r="Q347" s="117">
        <f t="shared" si="197"/>
        <v>0.86018918071893535</v>
      </c>
      <c r="R347" s="117">
        <f t="shared" ref="R347:V347" si="198">R348+R351+R353+R362</f>
        <v>1.0205765064749273</v>
      </c>
      <c r="S347" s="117">
        <f t="shared" si="198"/>
        <v>0.42389904610214368</v>
      </c>
      <c r="T347" s="117">
        <f t="shared" si="198"/>
        <v>0.62965827842672017</v>
      </c>
      <c r="U347" s="117">
        <f t="shared" si="198"/>
        <v>0.4604515054685076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0.58169419502517639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5.1898865185203649</v>
      </c>
      <c r="G362" s="122">
        <v>7.5428528589299909E-2</v>
      </c>
      <c r="H362" s="122">
        <v>0.22103464184358981</v>
      </c>
      <c r="I362" s="122">
        <v>0</v>
      </c>
      <c r="J362" s="122">
        <v>0.33349175785330609</v>
      </c>
      <c r="K362" s="122">
        <v>1.3746876508754364</v>
      </c>
      <c r="L362" s="122">
        <v>2.0407289438387903</v>
      </c>
      <c r="M362" s="122">
        <v>5.959487925087477</v>
      </c>
      <c r="N362" s="122">
        <v>4.2942045019384487</v>
      </c>
      <c r="O362" s="122">
        <v>2.8957831355711212</v>
      </c>
      <c r="P362" s="122">
        <v>3.2513453399616008</v>
      </c>
      <c r="Q362" s="122">
        <v>0.86018918071893535</v>
      </c>
      <c r="R362" s="122">
        <v>1.0205765064749273</v>
      </c>
      <c r="S362" s="122">
        <v>0.42389904610214368</v>
      </c>
      <c r="T362" s="122">
        <v>0.62965827842672017</v>
      </c>
      <c r="U362" s="122">
        <v>0.4604515054685076</v>
      </c>
      <c r="V362" s="122">
        <v>0</v>
      </c>
      <c r="W362" s="122">
        <v>0</v>
      </c>
      <c r="X362" s="122">
        <v>0</v>
      </c>
      <c r="Y362" s="122">
        <v>0.58169419502517639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5.1898865185203649</v>
      </c>
      <c r="G363" s="98">
        <v>7.5428528589299909E-2</v>
      </c>
      <c r="H363" s="98">
        <v>0.22103464184358981</v>
      </c>
      <c r="I363" s="98">
        <v>0</v>
      </c>
      <c r="J363" s="98">
        <v>0.33349175785330609</v>
      </c>
      <c r="K363" s="98">
        <v>1.3746876508754364</v>
      </c>
      <c r="L363" s="98">
        <v>2.0407289438387903</v>
      </c>
      <c r="M363" s="98">
        <v>5.959487925087477</v>
      </c>
      <c r="N363" s="98">
        <v>4.2942045019384487</v>
      </c>
      <c r="O363" s="98">
        <v>2.8957831355711212</v>
      </c>
      <c r="P363" s="98">
        <v>3.2513453399616008</v>
      </c>
      <c r="Q363" s="98">
        <v>0.86018918071893535</v>
      </c>
      <c r="R363" s="98">
        <v>1.0205765064749273</v>
      </c>
      <c r="S363" s="98">
        <v>0.42389904610214368</v>
      </c>
      <c r="T363" s="98">
        <v>0.62965827842672017</v>
      </c>
      <c r="U363" s="98">
        <v>0.4604515054685076</v>
      </c>
      <c r="V363" s="98">
        <v>0</v>
      </c>
      <c r="W363" s="98">
        <v>0</v>
      </c>
      <c r="X363" s="98">
        <v>0</v>
      </c>
      <c r="Y363" s="98">
        <v>0.58169419502517639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13897.807427879399</v>
      </c>
      <c r="G366" s="117">
        <f t="shared" si="204"/>
        <v>13338.068703577752</v>
      </c>
      <c r="H366" s="117">
        <f t="shared" si="204"/>
        <v>11588.907507452246</v>
      </c>
      <c r="I366" s="117">
        <f t="shared" si="204"/>
        <v>0</v>
      </c>
      <c r="J366" s="117">
        <f t="shared" si="204"/>
        <v>4783.5461988458992</v>
      </c>
      <c r="K366" s="117">
        <f t="shared" si="204"/>
        <v>4405.1485437933388</v>
      </c>
      <c r="L366" s="117">
        <f t="shared" si="204"/>
        <v>5651.2927332414447</v>
      </c>
      <c r="M366" s="117">
        <f t="shared" si="204"/>
        <v>10912.51862091614</v>
      </c>
      <c r="N366" s="117">
        <f t="shared" si="204"/>
        <v>9640.0920764920556</v>
      </c>
      <c r="O366" s="117">
        <f t="shared" si="204"/>
        <v>10116.161550192133</v>
      </c>
      <c r="P366" s="117">
        <f t="shared" si="204"/>
        <v>8047.2454194928523</v>
      </c>
      <c r="Q366" s="117">
        <f t="shared" si="204"/>
        <v>8346.5079492008899</v>
      </c>
      <c r="R366" s="117">
        <f t="shared" ref="R366:V366" si="205">R367+R370+R372+R381</f>
        <v>8262.0709875663342</v>
      </c>
      <c r="S366" s="117">
        <f t="shared" si="205"/>
        <v>7767.8448239431145</v>
      </c>
      <c r="T366" s="117">
        <f t="shared" si="205"/>
        <v>8743.0841678640481</v>
      </c>
      <c r="U366" s="117">
        <f t="shared" si="205"/>
        <v>7186.8091727178744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4199.2194174135575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10743.682878545558</v>
      </c>
      <c r="G367" s="122">
        <f t="shared" si="207"/>
        <v>10725.641657881204</v>
      </c>
      <c r="H367" s="122">
        <f t="shared" si="207"/>
        <v>8887.2874237798114</v>
      </c>
      <c r="I367" s="122">
        <f t="shared" si="207"/>
        <v>0</v>
      </c>
      <c r="J367" s="122">
        <f t="shared" si="207"/>
        <v>2689.1090018107348</v>
      </c>
      <c r="K367" s="122">
        <f t="shared" si="207"/>
        <v>2349.0332064897648</v>
      </c>
      <c r="L367" s="122">
        <f t="shared" si="207"/>
        <v>3718.4129935460842</v>
      </c>
      <c r="M367" s="122">
        <f t="shared" si="207"/>
        <v>8490.3816066265608</v>
      </c>
      <c r="N367" s="122">
        <f t="shared" si="207"/>
        <v>7553.8593804251996</v>
      </c>
      <c r="O367" s="122">
        <f t="shared" si="207"/>
        <v>8002.4365289710377</v>
      </c>
      <c r="P367" s="122">
        <f t="shared" si="207"/>
        <v>6152.4381392117466</v>
      </c>
      <c r="Q367" s="122">
        <f t="shared" si="207"/>
        <v>6517.6831892505043</v>
      </c>
      <c r="R367" s="122">
        <f t="shared" ref="R367:V367" si="208">SUM(R368:R369)</f>
        <v>6358.812642873826</v>
      </c>
      <c r="S367" s="122">
        <f t="shared" si="208"/>
        <v>5790.8447262828367</v>
      </c>
      <c r="T367" s="122">
        <f t="shared" si="208"/>
        <v>6627.9717135451911</v>
      </c>
      <c r="U367" s="122">
        <f t="shared" si="208"/>
        <v>5195.6151766006469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2969.3723658216081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0</v>
      </c>
      <c r="D368" s="98">
        <v>0</v>
      </c>
      <c r="E368" s="98">
        <v>0</v>
      </c>
      <c r="F368" s="98">
        <v>10705.116435591935</v>
      </c>
      <c r="G368" s="98">
        <v>10687.557732662735</v>
      </c>
      <c r="H368" s="98">
        <v>8856.5973237285853</v>
      </c>
      <c r="I368" s="98">
        <v>0</v>
      </c>
      <c r="J368" s="98">
        <v>2680.4866145675619</v>
      </c>
      <c r="K368" s="98">
        <v>2341.6001641340463</v>
      </c>
      <c r="L368" s="98">
        <v>3706.2408121530993</v>
      </c>
      <c r="M368" s="98">
        <v>8462.3920739976256</v>
      </c>
      <c r="N368" s="98">
        <v>7530.5207734410596</v>
      </c>
      <c r="O368" s="98">
        <v>7975.9319333938065</v>
      </c>
      <c r="P368" s="98">
        <v>6131.305228742327</v>
      </c>
      <c r="Q368" s="98">
        <v>6497.332861490434</v>
      </c>
      <c r="R368" s="98">
        <v>6338.8799361148558</v>
      </c>
      <c r="S368" s="98">
        <v>5772.7041477293651</v>
      </c>
      <c r="T368" s="98">
        <v>6607.2780086068997</v>
      </c>
      <c r="U368" s="98">
        <v>5179.1852947714815</v>
      </c>
      <c r="V368" s="98">
        <v>0</v>
      </c>
      <c r="W368" s="98">
        <v>0</v>
      </c>
      <c r="X368" s="98">
        <v>0</v>
      </c>
      <c r="Y368" s="98">
        <v>2957.351305789437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38.566442953622463</v>
      </c>
      <c r="G369" s="98">
        <v>38.083925218468423</v>
      </c>
      <c r="H369" s="98">
        <v>30.690100051226111</v>
      </c>
      <c r="I369" s="98">
        <v>0</v>
      </c>
      <c r="J369" s="98">
        <v>8.6223872431729625</v>
      </c>
      <c r="K369" s="98">
        <v>7.4330423557183556</v>
      </c>
      <c r="L369" s="98">
        <v>12.172181392984708</v>
      </c>
      <c r="M369" s="98">
        <v>27.989532628934846</v>
      </c>
      <c r="N369" s="98">
        <v>23.338606984140327</v>
      </c>
      <c r="O369" s="98">
        <v>26.504595577231463</v>
      </c>
      <c r="P369" s="98">
        <v>21.13291046941913</v>
      </c>
      <c r="Q369" s="98">
        <v>20.35032776007068</v>
      </c>
      <c r="R369" s="98">
        <v>19.932706758969942</v>
      </c>
      <c r="S369" s="98">
        <v>18.140578553471261</v>
      </c>
      <c r="T369" s="98">
        <v>20.693704938291731</v>
      </c>
      <c r="U369" s="98">
        <v>16.429881829165456</v>
      </c>
      <c r="V369" s="98">
        <v>0</v>
      </c>
      <c r="W369" s="98">
        <v>0</v>
      </c>
      <c r="X369" s="98">
        <v>0</v>
      </c>
      <c r="Y369" s="98">
        <v>12.021060032170968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96.467886480819629</v>
      </c>
      <c r="G370" s="122">
        <f t="shared" si="210"/>
        <v>89.803258872211487</v>
      </c>
      <c r="H370" s="122">
        <f t="shared" si="210"/>
        <v>125.78856787157711</v>
      </c>
      <c r="I370" s="122">
        <f t="shared" si="210"/>
        <v>0</v>
      </c>
      <c r="J370" s="122">
        <f t="shared" si="210"/>
        <v>176.74780985636218</v>
      </c>
      <c r="K370" s="122">
        <f t="shared" si="210"/>
        <v>132.73579820722574</v>
      </c>
      <c r="L370" s="122">
        <f t="shared" si="210"/>
        <v>58.887080938823559</v>
      </c>
      <c r="M370" s="122">
        <f t="shared" si="210"/>
        <v>64.938826828195943</v>
      </c>
      <c r="N370" s="122">
        <f t="shared" si="210"/>
        <v>149.70827438071396</v>
      </c>
      <c r="O370" s="122">
        <f t="shared" si="210"/>
        <v>98.957399606959143</v>
      </c>
      <c r="P370" s="122">
        <f t="shared" si="210"/>
        <v>20.02004173348082</v>
      </c>
      <c r="Q370" s="122">
        <f t="shared" si="210"/>
        <v>36.134748366033008</v>
      </c>
      <c r="R370" s="122">
        <f t="shared" si="210"/>
        <v>79.151698715607438</v>
      </c>
      <c r="S370" s="122">
        <f t="shared" si="210"/>
        <v>111.11468766543639</v>
      </c>
      <c r="T370" s="122">
        <f t="shared" si="210"/>
        <v>155.50705716847787</v>
      </c>
      <c r="U370" s="122">
        <f t="shared" si="210"/>
        <v>115.03511036964791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20.138435065598831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96.467886480819629</v>
      </c>
      <c r="G371" s="98">
        <f>RES_hhdet_in_fech!G129</f>
        <v>89.803258872211487</v>
      </c>
      <c r="H371" s="98">
        <f>RES_hhdet_in_fech!H129</f>
        <v>125.78856787157711</v>
      </c>
      <c r="I371" s="98">
        <f>RES_hhdet_in_fech!I129</f>
        <v>0</v>
      </c>
      <c r="J371" s="98">
        <f>RES_hhdet_in_fech!J129</f>
        <v>176.74780985636218</v>
      </c>
      <c r="K371" s="98">
        <f>RES_hhdet_in_fech!K129</f>
        <v>132.73579820722574</v>
      </c>
      <c r="L371" s="98">
        <f>RES_hhdet_in_fech!L129</f>
        <v>58.887080938823559</v>
      </c>
      <c r="M371" s="98">
        <f>RES_hhdet_in_fech!M129</f>
        <v>64.938826828195943</v>
      </c>
      <c r="N371" s="98">
        <f>RES_hhdet_in_fech!N129</f>
        <v>149.70827438071396</v>
      </c>
      <c r="O371" s="98">
        <f>RES_hhdet_in_fech!O129</f>
        <v>98.957399606959143</v>
      </c>
      <c r="P371" s="98">
        <f>RES_hhdet_in_fech!P129</f>
        <v>20.02004173348082</v>
      </c>
      <c r="Q371" s="98">
        <f>RES_hhdet_in_fech!Q129</f>
        <v>36.134748366033008</v>
      </c>
      <c r="R371" s="98">
        <f>RES_hhdet_in_fech!R129</f>
        <v>79.151698715607438</v>
      </c>
      <c r="S371" s="98">
        <f>RES_hhdet_in_fech!S129</f>
        <v>111.11468766543639</v>
      </c>
      <c r="T371" s="98">
        <f>RES_hhdet_in_fech!T129</f>
        <v>155.50705716847787</v>
      </c>
      <c r="U371" s="98">
        <f>RES_hhdet_in_fech!U129</f>
        <v>115.03511036964791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20.138435065598831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2093.3793245723723</v>
      </c>
      <c r="G372" s="122">
        <v>1717.7925026104276</v>
      </c>
      <c r="H372" s="122">
        <v>1742.9493707568568</v>
      </c>
      <c r="I372" s="122">
        <v>0</v>
      </c>
      <c r="J372" s="122">
        <v>1170.432815422781</v>
      </c>
      <c r="K372" s="122">
        <v>1224.3660502399082</v>
      </c>
      <c r="L372" s="122">
        <v>1215.1429249345329</v>
      </c>
      <c r="M372" s="122">
        <v>1699.6078945781708</v>
      </c>
      <c r="N372" s="122">
        <v>1358.2452346271323</v>
      </c>
      <c r="O372" s="122">
        <v>1403.2450647966796</v>
      </c>
      <c r="P372" s="122">
        <v>1308.2849733708581</v>
      </c>
      <c r="Q372" s="122">
        <v>1227.219085626436</v>
      </c>
      <c r="R372" s="122">
        <v>1245.5030977323099</v>
      </c>
      <c r="S372" s="122">
        <v>1230.9908445188437</v>
      </c>
      <c r="T372" s="122">
        <v>1315.4884382288867</v>
      </c>
      <c r="U372" s="122">
        <v>1240.5204623311313</v>
      </c>
      <c r="V372" s="122">
        <v>0</v>
      </c>
      <c r="W372" s="122">
        <v>0</v>
      </c>
      <c r="X372" s="122">
        <v>0</v>
      </c>
      <c r="Y372" s="122">
        <v>700.21324485606226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2164.2120919986105</v>
      </c>
      <c r="G373" s="98">
        <v>2033.7679262010381</v>
      </c>
      <c r="H373" s="98">
        <v>1743.3211981872137</v>
      </c>
      <c r="I373" s="98">
        <v>0</v>
      </c>
      <c r="J373" s="98">
        <v>488.54671769296033</v>
      </c>
      <c r="K373" s="98">
        <v>524.81830749261997</v>
      </c>
      <c r="L373" s="98">
        <v>900.0768441324002</v>
      </c>
      <c r="M373" s="98">
        <v>1700.341757890186</v>
      </c>
      <c r="N373" s="98">
        <v>1340.9627950150425</v>
      </c>
      <c r="O373" s="98">
        <v>1403.4396500708801</v>
      </c>
      <c r="P373" s="98">
        <v>1309.1534916709595</v>
      </c>
      <c r="Q373" s="98">
        <v>1227.9396821822857</v>
      </c>
      <c r="R373" s="98">
        <v>1233.1748944361098</v>
      </c>
      <c r="S373" s="98">
        <v>1146.6919871519842</v>
      </c>
      <c r="T373" s="98">
        <v>1425.6327980141521</v>
      </c>
      <c r="U373" s="98">
        <v>1178.6311828551475</v>
      </c>
      <c r="V373" s="98">
        <v>0</v>
      </c>
      <c r="W373" s="98">
        <v>0</v>
      </c>
      <c r="X373" s="98">
        <v>0</v>
      </c>
      <c r="Y373" s="98">
        <v>668.04142117154697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1833.3861072777836</v>
      </c>
      <c r="G374" s="98">
        <v>0</v>
      </c>
      <c r="H374" s="98">
        <v>1473.0770218041166</v>
      </c>
      <c r="I374" s="98">
        <v>0</v>
      </c>
      <c r="J374" s="98">
        <v>0</v>
      </c>
      <c r="K374" s="98">
        <v>0</v>
      </c>
      <c r="L374" s="98">
        <v>837.07758219273762</v>
      </c>
      <c r="M374" s="98">
        <v>1465.9352996111691</v>
      </c>
      <c r="N374" s="98">
        <v>1151.4202283297677</v>
      </c>
      <c r="O374" s="98">
        <v>1213.6907244698916</v>
      </c>
      <c r="P374" s="98">
        <v>1158.948554502972</v>
      </c>
      <c r="Q374" s="98">
        <v>1083.5104370098445</v>
      </c>
      <c r="R374" s="98">
        <v>1094.4125084390898</v>
      </c>
      <c r="S374" s="98">
        <v>1025.2836417765272</v>
      </c>
      <c r="T374" s="98">
        <v>1281.321868537611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419.76593858833672</v>
      </c>
      <c r="G375" s="101">
        <v>0</v>
      </c>
      <c r="H375" s="101">
        <v>276.40949045530289</v>
      </c>
      <c r="I375" s="101">
        <v>0</v>
      </c>
      <c r="J375" s="101">
        <v>0</v>
      </c>
      <c r="K375" s="101">
        <v>0</v>
      </c>
      <c r="L375" s="101">
        <v>9.0007684413240021</v>
      </c>
      <c r="M375" s="101">
        <v>299.48777644270939</v>
      </c>
      <c r="N375" s="101">
        <v>169.42169113077972</v>
      </c>
      <c r="O375" s="101">
        <v>169.76913405733228</v>
      </c>
      <c r="P375" s="101">
        <v>264.86245419151726</v>
      </c>
      <c r="Q375" s="101">
        <v>160.7900354215013</v>
      </c>
      <c r="R375" s="101">
        <v>154.74107837101741</v>
      </c>
      <c r="S375" s="101">
        <v>155.44854234871076</v>
      </c>
      <c r="T375" s="101">
        <v>185.2412682908749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1413.6201686894472</v>
      </c>
      <c r="G376" s="104">
        <v>0</v>
      </c>
      <c r="H376" s="104">
        <v>1196.6675313488138</v>
      </c>
      <c r="I376" s="104">
        <v>0</v>
      </c>
      <c r="J376" s="104">
        <v>0</v>
      </c>
      <c r="K376" s="104">
        <v>0</v>
      </c>
      <c r="L376" s="104">
        <v>828.07681375141351</v>
      </c>
      <c r="M376" s="104">
        <v>1166.4475231684598</v>
      </c>
      <c r="N376" s="104">
        <v>981.99853719898829</v>
      </c>
      <c r="O376" s="104">
        <v>1043.921590412559</v>
      </c>
      <c r="P376" s="104">
        <v>894.08610031145474</v>
      </c>
      <c r="Q376" s="104">
        <v>922.72040158834329</v>
      </c>
      <c r="R376" s="104">
        <v>939.67143006807225</v>
      </c>
      <c r="S376" s="104">
        <v>869.83509942781677</v>
      </c>
      <c r="T376" s="104">
        <v>1096.0806002467361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1840.0020820140846</v>
      </c>
      <c r="G377" s="101">
        <v>1756.563498499966</v>
      </c>
      <c r="H377" s="101">
        <v>0</v>
      </c>
      <c r="I377" s="101">
        <v>0</v>
      </c>
      <c r="J377" s="101">
        <v>1574.9400535669301</v>
      </c>
      <c r="K377" s="101">
        <v>1546.230182256671</v>
      </c>
      <c r="L377" s="101">
        <v>1640.6569614973157</v>
      </c>
      <c r="M377" s="101">
        <v>0</v>
      </c>
      <c r="N377" s="101">
        <v>1639.5898392652684</v>
      </c>
      <c r="O377" s="101">
        <v>1552.0042240410946</v>
      </c>
      <c r="P377" s="101">
        <v>0</v>
      </c>
      <c r="Q377" s="101">
        <v>0</v>
      </c>
      <c r="R377" s="101">
        <v>1437.0721993871691</v>
      </c>
      <c r="S377" s="101">
        <v>1426.5202859865103</v>
      </c>
      <c r="T377" s="101">
        <v>1401.338235318208</v>
      </c>
      <c r="U377" s="101">
        <v>1390.9506193756265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1335.3949555438855</v>
      </c>
      <c r="G378" s="104">
        <v>1258.2771902144752</v>
      </c>
      <c r="H378" s="104">
        <v>0</v>
      </c>
      <c r="I378" s="104">
        <v>0</v>
      </c>
      <c r="J378" s="104">
        <v>1147.7862858301341</v>
      </c>
      <c r="K378" s="104">
        <v>1109.6095474674487</v>
      </c>
      <c r="L378" s="104">
        <v>1176.9651534739478</v>
      </c>
      <c r="M378" s="104">
        <v>0</v>
      </c>
      <c r="N378" s="104">
        <v>1184.6127551976767</v>
      </c>
      <c r="O378" s="104">
        <v>1132.9771718707955</v>
      </c>
      <c r="P378" s="104">
        <v>0</v>
      </c>
      <c r="Q378" s="104">
        <v>0</v>
      </c>
      <c r="R378" s="104">
        <v>1102.0930208073935</v>
      </c>
      <c r="S378" s="104">
        <v>1111.1527460782543</v>
      </c>
      <c r="T378" s="104">
        <v>1098.4535601404789</v>
      </c>
      <c r="U378" s="104">
        <v>1108.5603193220286</v>
      </c>
      <c r="V378" s="104">
        <v>0</v>
      </c>
      <c r="W378" s="104">
        <v>0</v>
      </c>
      <c r="X378" s="104">
        <v>0</v>
      </c>
      <c r="Y378" s="104">
        <v>707.64459716614783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356.30836111513503</v>
      </c>
      <c r="G379" s="98">
        <v>284.17128452281457</v>
      </c>
      <c r="H379" s="98">
        <v>0</v>
      </c>
      <c r="I379" s="98">
        <v>0</v>
      </c>
      <c r="J379" s="98">
        <v>292.15369000451716</v>
      </c>
      <c r="K379" s="98">
        <v>227.07708169899595</v>
      </c>
      <c r="L379" s="98">
        <v>229.1067600078176</v>
      </c>
      <c r="M379" s="98">
        <v>0</v>
      </c>
      <c r="N379" s="98">
        <v>206.27851288476535</v>
      </c>
      <c r="O379" s="98">
        <v>184.0308541077344</v>
      </c>
      <c r="P379" s="98">
        <v>0</v>
      </c>
      <c r="Q379" s="98">
        <v>0</v>
      </c>
      <c r="R379" s="98">
        <v>179.19106713015216</v>
      </c>
      <c r="S379" s="98">
        <v>195.43605173800137</v>
      </c>
      <c r="T379" s="98">
        <v>174.56318286621539</v>
      </c>
      <c r="U379" s="98">
        <v>206.84734339794284</v>
      </c>
      <c r="V379" s="98">
        <v>0</v>
      </c>
      <c r="W379" s="98">
        <v>0</v>
      </c>
      <c r="X379" s="98">
        <v>0</v>
      </c>
      <c r="Y379" s="98">
        <v>147.4589981132614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979.08659442875035</v>
      </c>
      <c r="G380" s="98">
        <v>974.10590569166106</v>
      </c>
      <c r="H380" s="98">
        <v>0</v>
      </c>
      <c r="I380" s="98">
        <v>0</v>
      </c>
      <c r="J380" s="98">
        <v>855.63259582561682</v>
      </c>
      <c r="K380" s="98">
        <v>882.53246576845288</v>
      </c>
      <c r="L380" s="98">
        <v>947.85839346613034</v>
      </c>
      <c r="M380" s="98">
        <v>0</v>
      </c>
      <c r="N380" s="98">
        <v>978.33424231291133</v>
      </c>
      <c r="O380" s="98">
        <v>948.94631776306107</v>
      </c>
      <c r="P380" s="98">
        <v>0</v>
      </c>
      <c r="Q380" s="98">
        <v>0</v>
      </c>
      <c r="R380" s="98">
        <v>922.90195367724129</v>
      </c>
      <c r="S380" s="98">
        <v>915.71669434025296</v>
      </c>
      <c r="T380" s="98">
        <v>923.89037727426341</v>
      </c>
      <c r="U380" s="98">
        <v>901.71297592408575</v>
      </c>
      <c r="V380" s="98">
        <v>0</v>
      </c>
      <c r="W380" s="98">
        <v>0</v>
      </c>
      <c r="X380" s="98">
        <v>0</v>
      </c>
      <c r="Y380" s="98">
        <v>560.18559905288635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964.27733828065004</v>
      </c>
      <c r="G381" s="122">
        <v>804.83128421390916</v>
      </c>
      <c r="H381" s="122">
        <v>832.88214504400048</v>
      </c>
      <c r="I381" s="122">
        <v>0</v>
      </c>
      <c r="J381" s="122">
        <v>747.25657175602157</v>
      </c>
      <c r="K381" s="122">
        <v>699.01348885643995</v>
      </c>
      <c r="L381" s="122">
        <v>658.84973382200417</v>
      </c>
      <c r="M381" s="122">
        <v>657.59029288321267</v>
      </c>
      <c r="N381" s="122">
        <v>578.27918705901084</v>
      </c>
      <c r="O381" s="122">
        <v>611.52255681745726</v>
      </c>
      <c r="P381" s="122">
        <v>566.50226517676663</v>
      </c>
      <c r="Q381" s="122">
        <v>565.47092595791594</v>
      </c>
      <c r="R381" s="122">
        <v>578.60354824459046</v>
      </c>
      <c r="S381" s="122">
        <v>634.89456547599718</v>
      </c>
      <c r="T381" s="122">
        <v>644.11695892149305</v>
      </c>
      <c r="U381" s="122">
        <v>635.6384234164484</v>
      </c>
      <c r="V381" s="122">
        <v>0</v>
      </c>
      <c r="W381" s="122">
        <v>0</v>
      </c>
      <c r="X381" s="122">
        <v>0</v>
      </c>
      <c r="Y381" s="122">
        <v>509.49537167028802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1060.276253504456</v>
      </c>
      <c r="G382" s="98">
        <v>991.19469463695657</v>
      </c>
      <c r="H382" s="98">
        <v>947.45379697794078</v>
      </c>
      <c r="I382" s="98">
        <v>0</v>
      </c>
      <c r="J382" s="98">
        <v>829.43045657682751</v>
      </c>
      <c r="K382" s="98">
        <v>786.12980916839751</v>
      </c>
      <c r="L382" s="98">
        <v>764.8274518868219</v>
      </c>
      <c r="M382" s="98">
        <v>786.9090047992787</v>
      </c>
      <c r="N382" s="98">
        <v>674.07916599237603</v>
      </c>
      <c r="O382" s="98">
        <v>673.91460614205243</v>
      </c>
      <c r="P382" s="98">
        <v>692.52074478094619</v>
      </c>
      <c r="Q382" s="98">
        <v>666.3224711635952</v>
      </c>
      <c r="R382" s="98">
        <v>698.17638538453684</v>
      </c>
      <c r="S382" s="98">
        <v>761.66586906674354</v>
      </c>
      <c r="T382" s="98">
        <v>789.03252867323943</v>
      </c>
      <c r="U382" s="98">
        <v>789.01985679230609</v>
      </c>
      <c r="V382" s="98">
        <v>0</v>
      </c>
      <c r="W382" s="98">
        <v>0</v>
      </c>
      <c r="X382" s="98">
        <v>0</v>
      </c>
      <c r="Y382" s="98">
        <v>614.96747778607494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902.20428125911747</v>
      </c>
      <c r="G383" s="33">
        <v>729.88321399575682</v>
      </c>
      <c r="H383" s="33">
        <v>787.74785791850888</v>
      </c>
      <c r="I383" s="33">
        <v>0</v>
      </c>
      <c r="J383" s="33">
        <v>639.91503955467385</v>
      </c>
      <c r="K383" s="33">
        <v>643.2862631823956</v>
      </c>
      <c r="L383" s="33">
        <v>598.76022443846773</v>
      </c>
      <c r="M383" s="33">
        <v>595.28114981137412</v>
      </c>
      <c r="N383" s="33">
        <v>514.96640463908102</v>
      </c>
      <c r="O383" s="33">
        <v>581.82282343822226</v>
      </c>
      <c r="P383" s="33">
        <v>484.42783596963284</v>
      </c>
      <c r="Q383" s="33">
        <v>521.2369727740097</v>
      </c>
      <c r="R383" s="33">
        <v>507.77125449557485</v>
      </c>
      <c r="S383" s="33">
        <v>590.88298919750366</v>
      </c>
      <c r="T383" s="33">
        <v>577.61292279636109</v>
      </c>
      <c r="U383" s="33">
        <v>570.43291252077108</v>
      </c>
      <c r="V383" s="33">
        <v>0</v>
      </c>
      <c r="W383" s="33">
        <v>0</v>
      </c>
      <c r="X383" s="33">
        <v>0</v>
      </c>
      <c r="Y383" s="33">
        <v>442.80048178932577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10758.778541534131</v>
      </c>
      <c r="G385" s="117">
        <f t="shared" si="211"/>
        <v>10184.093960859987</v>
      </c>
      <c r="H385" s="117">
        <f t="shared" si="211"/>
        <v>9192.5370656686155</v>
      </c>
      <c r="I385" s="117">
        <f t="shared" si="211"/>
        <v>0</v>
      </c>
      <c r="J385" s="117">
        <f t="shared" si="211"/>
        <v>3975.209624643805</v>
      </c>
      <c r="K385" s="117">
        <f t="shared" si="211"/>
        <v>3627.5422110916338</v>
      </c>
      <c r="L385" s="117">
        <f t="shared" si="211"/>
        <v>4503.9902898112059</v>
      </c>
      <c r="M385" s="117">
        <f t="shared" si="211"/>
        <v>8741.50284388213</v>
      </c>
      <c r="N385" s="117">
        <f t="shared" si="211"/>
        <v>8002.5250800277045</v>
      </c>
      <c r="O385" s="117">
        <f t="shared" si="211"/>
        <v>8350.7393204411765</v>
      </c>
      <c r="P385" s="117">
        <f t="shared" si="211"/>
        <v>6538.5978035310336</v>
      </c>
      <c r="Q385" s="117">
        <f t="shared" si="211"/>
        <v>6905.7422441547833</v>
      </c>
      <c r="R385" s="117">
        <f t="shared" ref="R385:V385" si="212">R386+R389+R391+R400</f>
        <v>7001.4483893813676</v>
      </c>
      <c r="S385" s="117">
        <f t="shared" si="212"/>
        <v>6730.8053252440259</v>
      </c>
      <c r="T385" s="117">
        <f t="shared" si="212"/>
        <v>7678.6906346174037</v>
      </c>
      <c r="U385" s="117">
        <f t="shared" si="212"/>
        <v>6340.3184424234705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3674.9145709267991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8180.7433435368739</v>
      </c>
      <c r="G386" s="122">
        <f t="shared" si="214"/>
        <v>8192.7163266641073</v>
      </c>
      <c r="H386" s="122">
        <f t="shared" si="214"/>
        <v>6810.1352195521167</v>
      </c>
      <c r="I386" s="122">
        <f t="shared" si="214"/>
        <v>0</v>
      </c>
      <c r="J386" s="122">
        <f t="shared" si="214"/>
        <v>2074.3068948251798</v>
      </c>
      <c r="K386" s="122">
        <f t="shared" si="214"/>
        <v>1818.5013967454158</v>
      </c>
      <c r="L386" s="122">
        <f t="shared" si="214"/>
        <v>2889.6624722918973</v>
      </c>
      <c r="M386" s="122">
        <f t="shared" si="214"/>
        <v>6632.777242547987</v>
      </c>
      <c r="N386" s="122">
        <f t="shared" si="214"/>
        <v>5942.548963868805</v>
      </c>
      <c r="O386" s="122">
        <f t="shared" si="214"/>
        <v>6353.7087984232139</v>
      </c>
      <c r="P386" s="122">
        <f t="shared" si="214"/>
        <v>4936.88927642198</v>
      </c>
      <c r="Q386" s="122">
        <f t="shared" si="214"/>
        <v>5281.4287691787931</v>
      </c>
      <c r="R386" s="122">
        <f t="shared" ref="R386:V386" si="215">SUM(R387:R388)</f>
        <v>5191.4770488145859</v>
      </c>
      <c r="S386" s="122">
        <f t="shared" si="215"/>
        <v>4762.1209475500673</v>
      </c>
      <c r="T386" s="122">
        <f t="shared" si="215"/>
        <v>5488.4758312301929</v>
      </c>
      <c r="U386" s="122">
        <f t="shared" si="215"/>
        <v>4330.8866657605331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2531.2479550516937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0</v>
      </c>
      <c r="D387" s="98">
        <v>0</v>
      </c>
      <c r="E387" s="98">
        <v>0</v>
      </c>
      <c r="F387" s="98">
        <v>8142.1769005832512</v>
      </c>
      <c r="G387" s="98">
        <v>8154.6324014456395</v>
      </c>
      <c r="H387" s="98">
        <v>6779.4451195008905</v>
      </c>
      <c r="I387" s="98">
        <v>0</v>
      </c>
      <c r="J387" s="98">
        <v>2065.684507582007</v>
      </c>
      <c r="K387" s="98">
        <v>1811.0683543896976</v>
      </c>
      <c r="L387" s="98">
        <v>2877.4902908989125</v>
      </c>
      <c r="M387" s="98">
        <v>6604.7877099190518</v>
      </c>
      <c r="N387" s="98">
        <v>5919.2103568846651</v>
      </c>
      <c r="O387" s="98">
        <v>6327.2042028459828</v>
      </c>
      <c r="P387" s="98">
        <v>4915.7563659525604</v>
      </c>
      <c r="Q387" s="98">
        <v>5261.0784414187228</v>
      </c>
      <c r="R387" s="98">
        <v>5171.5443420556157</v>
      </c>
      <c r="S387" s="98">
        <v>4743.9803689965956</v>
      </c>
      <c r="T387" s="98">
        <v>5467.7821262919015</v>
      </c>
      <c r="U387" s="98">
        <v>4314.4567839313677</v>
      </c>
      <c r="V387" s="98">
        <v>0</v>
      </c>
      <c r="W387" s="98">
        <v>0</v>
      </c>
      <c r="X387" s="98">
        <v>0</v>
      </c>
      <c r="Y387" s="98">
        <v>2519.2268950195225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38.566442953622463</v>
      </c>
      <c r="G388" s="98">
        <v>38.083925218468423</v>
      </c>
      <c r="H388" s="98">
        <v>30.690100051226111</v>
      </c>
      <c r="I388" s="98">
        <v>0</v>
      </c>
      <c r="J388" s="98">
        <v>8.6223872431729625</v>
      </c>
      <c r="K388" s="98">
        <v>7.4330423557183556</v>
      </c>
      <c r="L388" s="98">
        <v>12.172181392984708</v>
      </c>
      <c r="M388" s="98">
        <v>27.989532628934846</v>
      </c>
      <c r="N388" s="98">
        <v>23.338606984140327</v>
      </c>
      <c r="O388" s="98">
        <v>26.504595577231463</v>
      </c>
      <c r="P388" s="98">
        <v>21.13291046941913</v>
      </c>
      <c r="Q388" s="98">
        <v>20.35032776007068</v>
      </c>
      <c r="R388" s="98">
        <v>19.932706758969942</v>
      </c>
      <c r="S388" s="98">
        <v>18.140578553471261</v>
      </c>
      <c r="T388" s="98">
        <v>20.693704938291731</v>
      </c>
      <c r="U388" s="98">
        <v>16.429881829165456</v>
      </c>
      <c r="V388" s="98">
        <v>0</v>
      </c>
      <c r="W388" s="98">
        <v>0</v>
      </c>
      <c r="X388" s="98">
        <v>0</v>
      </c>
      <c r="Y388" s="98">
        <v>12.021060032170968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250.5813163737493</v>
      </c>
      <c r="G389" s="122">
        <f t="shared" si="217"/>
        <v>242.31850444486707</v>
      </c>
      <c r="H389" s="122">
        <f t="shared" si="217"/>
        <v>352.25429145020149</v>
      </c>
      <c r="I389" s="122">
        <f t="shared" si="217"/>
        <v>0</v>
      </c>
      <c r="J389" s="122">
        <f t="shared" si="217"/>
        <v>531.86711238263217</v>
      </c>
      <c r="K389" s="122">
        <f t="shared" si="217"/>
        <v>413.72853816999469</v>
      </c>
      <c r="L389" s="122">
        <f t="shared" si="217"/>
        <v>190.0346823420636</v>
      </c>
      <c r="M389" s="122">
        <f t="shared" si="217"/>
        <v>217.76264037145427</v>
      </c>
      <c r="N389" s="122">
        <f t="shared" si="217"/>
        <v>523.93812355424689</v>
      </c>
      <c r="O389" s="122">
        <f t="shared" si="217"/>
        <v>362.77510480469749</v>
      </c>
      <c r="P389" s="122">
        <f t="shared" si="217"/>
        <v>76.795022302813223</v>
      </c>
      <c r="Q389" s="122">
        <f t="shared" si="217"/>
        <v>143.32231804465818</v>
      </c>
      <c r="R389" s="122">
        <f t="shared" si="217"/>
        <v>316.17851651561659</v>
      </c>
      <c r="S389" s="122">
        <f t="shared" si="217"/>
        <v>444.20642109080779</v>
      </c>
      <c r="T389" s="122">
        <f t="shared" si="217"/>
        <v>622.21762901186048</v>
      </c>
      <c r="U389" s="122">
        <f t="shared" si="217"/>
        <v>460.72648201553216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83.498378230857739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250.5813163737493</v>
      </c>
      <c r="G390" s="98">
        <f>RES_hhdet_in_tesh!G129</f>
        <v>242.31850444486707</v>
      </c>
      <c r="H390" s="98">
        <f>RES_hhdet_in_tesh!H129</f>
        <v>352.25429145020149</v>
      </c>
      <c r="I390" s="98">
        <f>RES_hhdet_in_tesh!I129</f>
        <v>0</v>
      </c>
      <c r="J390" s="98">
        <f>RES_hhdet_in_tesh!J129</f>
        <v>531.86711238263217</v>
      </c>
      <c r="K390" s="98">
        <f>RES_hhdet_in_tesh!K129</f>
        <v>413.72853816999469</v>
      </c>
      <c r="L390" s="98">
        <f>RES_hhdet_in_tesh!L129</f>
        <v>190.0346823420636</v>
      </c>
      <c r="M390" s="98">
        <f>RES_hhdet_in_tesh!M129</f>
        <v>217.76264037145427</v>
      </c>
      <c r="N390" s="98">
        <f>RES_hhdet_in_tesh!N129</f>
        <v>523.93812355424689</v>
      </c>
      <c r="O390" s="98">
        <f>RES_hhdet_in_tesh!O129</f>
        <v>362.77510480469749</v>
      </c>
      <c r="P390" s="98">
        <f>RES_hhdet_in_tesh!P129</f>
        <v>76.795022302813223</v>
      </c>
      <c r="Q390" s="98">
        <f>RES_hhdet_in_tesh!Q129</f>
        <v>143.32231804465818</v>
      </c>
      <c r="R390" s="98">
        <f>RES_hhdet_in_tesh!R129</f>
        <v>316.17851651561659</v>
      </c>
      <c r="S390" s="98">
        <f>RES_hhdet_in_tesh!S129</f>
        <v>444.20642109080779</v>
      </c>
      <c r="T390" s="98">
        <f>RES_hhdet_in_tesh!T129</f>
        <v>622.21762901186048</v>
      </c>
      <c r="U390" s="98">
        <f>RES_hhdet_in_tesh!U129</f>
        <v>460.72648201553216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83.498378230857739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1641.4076472311783</v>
      </c>
      <c r="G391" s="122">
        <v>1165.895356600206</v>
      </c>
      <c r="H391" s="122">
        <v>1421.7127829458184</v>
      </c>
      <c r="I391" s="122">
        <v>0</v>
      </c>
      <c r="J391" s="122">
        <v>858.56170533888076</v>
      </c>
      <c r="K391" s="122">
        <v>895.74124516644781</v>
      </c>
      <c r="L391" s="122">
        <v>950.702539063122</v>
      </c>
      <c r="M391" s="122">
        <v>1413.8734488991367</v>
      </c>
      <c r="N391" s="122">
        <v>1122.5829869610118</v>
      </c>
      <c r="O391" s="122">
        <v>1183.7857134061942</v>
      </c>
      <c r="P391" s="122">
        <v>1118.2520728071026</v>
      </c>
      <c r="Q391" s="122">
        <v>1059.3222105469169</v>
      </c>
      <c r="R391" s="122">
        <v>1068.3217946984557</v>
      </c>
      <c r="S391" s="122">
        <v>1033.2927224888431</v>
      </c>
      <c r="T391" s="122">
        <v>1073.7659513823569</v>
      </c>
      <c r="U391" s="122">
        <v>1052.6241784770618</v>
      </c>
      <c r="V391" s="122">
        <v>0</v>
      </c>
      <c r="W391" s="122">
        <v>0</v>
      </c>
      <c r="X391" s="122">
        <v>0</v>
      </c>
      <c r="Y391" s="122">
        <v>664.67217024509466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1753.7028522668425</v>
      </c>
      <c r="G392" s="98">
        <v>1653.2341179977886</v>
      </c>
      <c r="H392" s="98">
        <v>1421.712270335953</v>
      </c>
      <c r="I392" s="98">
        <v>0</v>
      </c>
      <c r="J392" s="98">
        <v>401.11000969650661</v>
      </c>
      <c r="K392" s="98">
        <v>432.45221818763127</v>
      </c>
      <c r="L392" s="98">
        <v>744.50372050257101</v>
      </c>
      <c r="M392" s="98">
        <v>1413.8684108373927</v>
      </c>
      <c r="N392" s="98">
        <v>1122.9554893279915</v>
      </c>
      <c r="O392" s="98">
        <v>1186.1270347171526</v>
      </c>
      <c r="P392" s="98">
        <v>1118.2400242946158</v>
      </c>
      <c r="Q392" s="98">
        <v>1059.3116425601563</v>
      </c>
      <c r="R392" s="98">
        <v>1071.8634254707263</v>
      </c>
      <c r="S392" s="98">
        <v>1003.9623146788579</v>
      </c>
      <c r="T392" s="98">
        <v>1256.9075909902765</v>
      </c>
      <c r="U392" s="98">
        <v>1046.043275143538</v>
      </c>
      <c r="V392" s="98">
        <v>0</v>
      </c>
      <c r="W392" s="98">
        <v>0</v>
      </c>
      <c r="X392" s="98">
        <v>0</v>
      </c>
      <c r="Y392" s="98">
        <v>606.28218661756466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1753.7646150255814</v>
      </c>
      <c r="G393" s="98">
        <v>0</v>
      </c>
      <c r="H393" s="98">
        <v>1422.0848351860218</v>
      </c>
      <c r="I393" s="98">
        <v>0</v>
      </c>
      <c r="J393" s="98">
        <v>0</v>
      </c>
      <c r="K393" s="98">
        <v>0</v>
      </c>
      <c r="L393" s="98">
        <v>835.52185095643938</v>
      </c>
      <c r="M393" s="98">
        <v>1415.4776399549141</v>
      </c>
      <c r="N393" s="98">
        <v>1123.8764616080739</v>
      </c>
      <c r="O393" s="98">
        <v>1187.4031854749135</v>
      </c>
      <c r="P393" s="98">
        <v>1120.323740965661</v>
      </c>
      <c r="Q393" s="98">
        <v>1061.42978528295</v>
      </c>
      <c r="R393" s="98">
        <v>1074.1708454163193</v>
      </c>
      <c r="S393" s="98">
        <v>1005.934836879964</v>
      </c>
      <c r="T393" s="98">
        <v>1259.3983610360442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340.14444633613437</v>
      </c>
      <c r="G394" s="101">
        <v>0</v>
      </c>
      <c r="H394" s="101">
        <v>225.41730383720807</v>
      </c>
      <c r="I394" s="101">
        <v>0</v>
      </c>
      <c r="J394" s="101">
        <v>0</v>
      </c>
      <c r="K394" s="101">
        <v>0</v>
      </c>
      <c r="L394" s="101">
        <v>7.4450372050257112</v>
      </c>
      <c r="M394" s="101">
        <v>249.03011678645424</v>
      </c>
      <c r="N394" s="101">
        <v>141.87792440908578</v>
      </c>
      <c r="O394" s="101">
        <v>143.48159506235436</v>
      </c>
      <c r="P394" s="101">
        <v>226.23764065420619</v>
      </c>
      <c r="Q394" s="101">
        <v>138.70938369460683</v>
      </c>
      <c r="R394" s="101">
        <v>134.49941534824688</v>
      </c>
      <c r="S394" s="101">
        <v>136.09973745214731</v>
      </c>
      <c r="T394" s="101">
        <v>163.31776078930793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1413.6201686894472</v>
      </c>
      <c r="G395" s="104">
        <v>0</v>
      </c>
      <c r="H395" s="104">
        <v>1196.6675313488138</v>
      </c>
      <c r="I395" s="104">
        <v>0</v>
      </c>
      <c r="J395" s="104">
        <v>0</v>
      </c>
      <c r="K395" s="104">
        <v>0</v>
      </c>
      <c r="L395" s="104">
        <v>828.07681375141351</v>
      </c>
      <c r="M395" s="104">
        <v>1166.4475231684598</v>
      </c>
      <c r="N395" s="104">
        <v>981.99853719898829</v>
      </c>
      <c r="O395" s="104">
        <v>1043.921590412559</v>
      </c>
      <c r="P395" s="104">
        <v>894.08610031145474</v>
      </c>
      <c r="Q395" s="104">
        <v>922.72040158834329</v>
      </c>
      <c r="R395" s="104">
        <v>939.67143006807225</v>
      </c>
      <c r="S395" s="104">
        <v>869.83509942781677</v>
      </c>
      <c r="T395" s="104">
        <v>1096.0806002467361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1213.8319873669861</v>
      </c>
      <c r="G396" s="101">
        <v>1161.198110965888</v>
      </c>
      <c r="H396" s="101">
        <v>0</v>
      </c>
      <c r="I396" s="101">
        <v>0</v>
      </c>
      <c r="J396" s="101">
        <v>1048.7235051406158</v>
      </c>
      <c r="K396" s="101">
        <v>1032.792760854019</v>
      </c>
      <c r="L396" s="101">
        <v>1099.7520180113372</v>
      </c>
      <c r="M396" s="101">
        <v>0</v>
      </c>
      <c r="N396" s="101">
        <v>1118.601551278336</v>
      </c>
      <c r="O396" s="101">
        <v>1076.4258202261151</v>
      </c>
      <c r="P396" s="101">
        <v>0</v>
      </c>
      <c r="Q396" s="101">
        <v>0</v>
      </c>
      <c r="R396" s="101">
        <v>1051.9674579586299</v>
      </c>
      <c r="S396" s="101">
        <v>1057.4974093448843</v>
      </c>
      <c r="T396" s="101">
        <v>1051.7487987336772</v>
      </c>
      <c r="U396" s="101">
        <v>1056.8045735812852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1214.1398535068274</v>
      </c>
      <c r="G397" s="104">
        <v>1161.9608617239542</v>
      </c>
      <c r="H397" s="104">
        <v>0</v>
      </c>
      <c r="I397" s="104">
        <v>0</v>
      </c>
      <c r="J397" s="104">
        <v>1050.1723442607351</v>
      </c>
      <c r="K397" s="104">
        <v>1034.2068858035734</v>
      </c>
      <c r="L397" s="104">
        <v>1101.4313996286674</v>
      </c>
      <c r="M397" s="104">
        <v>0</v>
      </c>
      <c r="N397" s="104">
        <v>1119.0666736700653</v>
      </c>
      <c r="O397" s="104">
        <v>1076.5848641093016</v>
      </c>
      <c r="P397" s="104">
        <v>0</v>
      </c>
      <c r="Q397" s="104">
        <v>0</v>
      </c>
      <c r="R397" s="104">
        <v>1054.073631382917</v>
      </c>
      <c r="S397" s="104">
        <v>1060.5958947524675</v>
      </c>
      <c r="T397" s="104">
        <v>1054.905583493181</v>
      </c>
      <c r="U397" s="104">
        <v>1058.8696826332061</v>
      </c>
      <c r="V397" s="104">
        <v>0</v>
      </c>
      <c r="W397" s="104">
        <v>0</v>
      </c>
      <c r="X397" s="104">
        <v>0</v>
      </c>
      <c r="Y397" s="104">
        <v>678.15964126854033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235.05325907807722</v>
      </c>
      <c r="G398" s="98">
        <v>187.85495603229313</v>
      </c>
      <c r="H398" s="98">
        <v>0</v>
      </c>
      <c r="I398" s="98">
        <v>0</v>
      </c>
      <c r="J398" s="98">
        <v>194.53974843511824</v>
      </c>
      <c r="K398" s="98">
        <v>151.67442003512073</v>
      </c>
      <c r="L398" s="98">
        <v>153.57300616253701</v>
      </c>
      <c r="M398" s="98">
        <v>0</v>
      </c>
      <c r="N398" s="98">
        <v>140.73243135715416</v>
      </c>
      <c r="O398" s="98">
        <v>127.63854634624069</v>
      </c>
      <c r="P398" s="98">
        <v>0</v>
      </c>
      <c r="Q398" s="98">
        <v>0</v>
      </c>
      <c r="R398" s="98">
        <v>131.17167770567576</v>
      </c>
      <c r="S398" s="98">
        <v>144.87920041221452</v>
      </c>
      <c r="T398" s="98">
        <v>131.01520621891768</v>
      </c>
      <c r="U398" s="98">
        <v>157.15670670912039</v>
      </c>
      <c r="V398" s="98">
        <v>0</v>
      </c>
      <c r="W398" s="98">
        <v>0</v>
      </c>
      <c r="X398" s="98">
        <v>0</v>
      </c>
      <c r="Y398" s="98">
        <v>117.97404221565401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979.08659442875035</v>
      </c>
      <c r="G399" s="98">
        <v>974.10590569166106</v>
      </c>
      <c r="H399" s="98">
        <v>0</v>
      </c>
      <c r="I399" s="98">
        <v>0</v>
      </c>
      <c r="J399" s="98">
        <v>855.63259582561682</v>
      </c>
      <c r="K399" s="98">
        <v>882.53246576845288</v>
      </c>
      <c r="L399" s="98">
        <v>947.85839346613034</v>
      </c>
      <c r="M399" s="98">
        <v>0</v>
      </c>
      <c r="N399" s="98">
        <v>978.33424231291133</v>
      </c>
      <c r="O399" s="98">
        <v>948.94631776306107</v>
      </c>
      <c r="P399" s="98">
        <v>0</v>
      </c>
      <c r="Q399" s="98">
        <v>0</v>
      </c>
      <c r="R399" s="98">
        <v>922.90195367724129</v>
      </c>
      <c r="S399" s="98">
        <v>915.71669434025296</v>
      </c>
      <c r="T399" s="98">
        <v>923.89037727426341</v>
      </c>
      <c r="U399" s="98">
        <v>901.71297592408575</v>
      </c>
      <c r="V399" s="98">
        <v>0</v>
      </c>
      <c r="W399" s="98">
        <v>0</v>
      </c>
      <c r="X399" s="98">
        <v>0</v>
      </c>
      <c r="Y399" s="98">
        <v>560.18559905288635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686.04623439233023</v>
      </c>
      <c r="G400" s="122">
        <v>583.16377315080786</v>
      </c>
      <c r="H400" s="122">
        <v>608.43477172047881</v>
      </c>
      <c r="I400" s="122">
        <v>0</v>
      </c>
      <c r="J400" s="122">
        <v>510.47391209711282</v>
      </c>
      <c r="K400" s="122">
        <v>499.57103100977548</v>
      </c>
      <c r="L400" s="122">
        <v>473.59059611412295</v>
      </c>
      <c r="M400" s="122">
        <v>477.08951206355164</v>
      </c>
      <c r="N400" s="122">
        <v>413.45500564364136</v>
      </c>
      <c r="O400" s="122">
        <v>450.46970380707091</v>
      </c>
      <c r="P400" s="122">
        <v>406.66143199913785</v>
      </c>
      <c r="Q400" s="122">
        <v>421.66894638441477</v>
      </c>
      <c r="R400" s="122">
        <v>425.47102935270937</v>
      </c>
      <c r="S400" s="122">
        <v>491.18523411430795</v>
      </c>
      <c r="T400" s="122">
        <v>494.23122299299365</v>
      </c>
      <c r="U400" s="122">
        <v>496.08111617034285</v>
      </c>
      <c r="V400" s="122">
        <v>0</v>
      </c>
      <c r="W400" s="122">
        <v>0</v>
      </c>
      <c r="X400" s="122">
        <v>0</v>
      </c>
      <c r="Y400" s="122">
        <v>395.49606739915333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660.53842595423771</v>
      </c>
      <c r="G401" s="98">
        <v>617.59463180027717</v>
      </c>
      <c r="H401" s="98">
        <v>590.42953006353798</v>
      </c>
      <c r="I401" s="98">
        <v>0</v>
      </c>
      <c r="J401" s="98">
        <v>517.03622717561495</v>
      </c>
      <c r="K401" s="98">
        <v>490.11810737187238</v>
      </c>
      <c r="L401" s="98">
        <v>476.90891907263756</v>
      </c>
      <c r="M401" s="98">
        <v>490.73408536059901</v>
      </c>
      <c r="N401" s="98">
        <v>420.39777522034223</v>
      </c>
      <c r="O401" s="98">
        <v>420.31122204095573</v>
      </c>
      <c r="P401" s="98">
        <v>431.96171106080334</v>
      </c>
      <c r="Q401" s="98">
        <v>415.80099614791447</v>
      </c>
      <c r="R401" s="98">
        <v>436.17546981842611</v>
      </c>
      <c r="S401" s="98">
        <v>476.60423401849209</v>
      </c>
      <c r="T401" s="98">
        <v>494.59773024432144</v>
      </c>
      <c r="U401" s="98">
        <v>495.38228247869353</v>
      </c>
      <c r="V401" s="98">
        <v>0</v>
      </c>
      <c r="W401" s="98">
        <v>0</v>
      </c>
      <c r="X401" s="98">
        <v>0</v>
      </c>
      <c r="Y401" s="98">
        <v>387.01172818179157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702.53962542680927</v>
      </c>
      <c r="G402" s="33">
        <v>569.3170292761713</v>
      </c>
      <c r="H402" s="33">
        <v>615.52774570654628</v>
      </c>
      <c r="I402" s="33">
        <v>0</v>
      </c>
      <c r="J402" s="33">
        <v>501.90173668091444</v>
      </c>
      <c r="K402" s="33">
        <v>505.61794859034535</v>
      </c>
      <c r="L402" s="33">
        <v>471.70910251155908</v>
      </c>
      <c r="M402" s="33">
        <v>470.51519921181432</v>
      </c>
      <c r="N402" s="33">
        <v>408.86663240498831</v>
      </c>
      <c r="O402" s="33">
        <v>464.82568148807724</v>
      </c>
      <c r="P402" s="33">
        <v>390.18364263610442</v>
      </c>
      <c r="Q402" s="33">
        <v>424.24265644029435</v>
      </c>
      <c r="R402" s="33">
        <v>419.12995650019286</v>
      </c>
      <c r="S402" s="33">
        <v>496.24736394777096</v>
      </c>
      <c r="T402" s="33">
        <v>494.06302704604207</v>
      </c>
      <c r="U402" s="33">
        <v>496.37820433083385</v>
      </c>
      <c r="V402" s="33">
        <v>0</v>
      </c>
      <c r="W402" s="33">
        <v>0</v>
      </c>
      <c r="X402" s="33">
        <v>0</v>
      </c>
      <c r="Y402" s="33">
        <v>400.86110741450557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94.579966805539414</v>
      </c>
      <c r="G404" s="117">
        <f t="shared" si="218"/>
        <v>64.57921968261978</v>
      </c>
      <c r="H404" s="117">
        <f t="shared" si="218"/>
        <v>60.824062147382996</v>
      </c>
      <c r="I404" s="117">
        <f t="shared" si="218"/>
        <v>0</v>
      </c>
      <c r="J404" s="117">
        <f t="shared" si="218"/>
        <v>106.71736251305795</v>
      </c>
      <c r="K404" s="117">
        <f t="shared" si="218"/>
        <v>69.667932843879811</v>
      </c>
      <c r="L404" s="117">
        <f t="shared" si="218"/>
        <v>62.865163694128221</v>
      </c>
      <c r="M404" s="117">
        <f t="shared" si="218"/>
        <v>58.123199831150053</v>
      </c>
      <c r="N404" s="117">
        <f t="shared" si="218"/>
        <v>60.929715683453679</v>
      </c>
      <c r="O404" s="117">
        <f t="shared" si="218"/>
        <v>49.370599372099448</v>
      </c>
      <c r="P404" s="117">
        <f t="shared" si="218"/>
        <v>62.046207014266649</v>
      </c>
      <c r="Q404" s="117">
        <f t="shared" si="218"/>
        <v>46.147488235994388</v>
      </c>
      <c r="R404" s="117">
        <f t="shared" ref="R404:V404" si="219">R405+R408+R410+R419</f>
        <v>58.999682418483481</v>
      </c>
      <c r="S404" s="117">
        <f t="shared" si="219"/>
        <v>44.588097833401044</v>
      </c>
      <c r="T404" s="117">
        <f t="shared" si="219"/>
        <v>56.380576506690559</v>
      </c>
      <c r="U404" s="117">
        <f t="shared" si="219"/>
        <v>53.466268633129076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54.116121967176149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94.579966805539414</v>
      </c>
      <c r="G419" s="122">
        <v>64.57921968261978</v>
      </c>
      <c r="H419" s="122">
        <v>60.824062147382996</v>
      </c>
      <c r="I419" s="122">
        <v>0</v>
      </c>
      <c r="J419" s="122">
        <v>106.71736251305795</v>
      </c>
      <c r="K419" s="122">
        <v>69.667932843879811</v>
      </c>
      <c r="L419" s="122">
        <v>62.865163694128221</v>
      </c>
      <c r="M419" s="122">
        <v>58.123199831150053</v>
      </c>
      <c r="N419" s="122">
        <v>60.929715683453679</v>
      </c>
      <c r="O419" s="122">
        <v>49.370599372099448</v>
      </c>
      <c r="P419" s="122">
        <v>62.046207014266649</v>
      </c>
      <c r="Q419" s="122">
        <v>46.147488235994388</v>
      </c>
      <c r="R419" s="122">
        <v>58.999682418483481</v>
      </c>
      <c r="S419" s="122">
        <v>44.588097833401044</v>
      </c>
      <c r="T419" s="122">
        <v>56.380576506690559</v>
      </c>
      <c r="U419" s="122">
        <v>53.466268633129076</v>
      </c>
      <c r="V419" s="122">
        <v>0</v>
      </c>
      <c r="W419" s="122">
        <v>0</v>
      </c>
      <c r="X419" s="122">
        <v>0</v>
      </c>
      <c r="Y419" s="122">
        <v>54.116121967176149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240.85235374607223</v>
      </c>
      <c r="G420" s="98">
        <v>225.15978683373106</v>
      </c>
      <c r="H420" s="98">
        <v>215.22360452150906</v>
      </c>
      <c r="I420" s="98">
        <v>0</v>
      </c>
      <c r="J420" s="98">
        <v>188.41342251599212</v>
      </c>
      <c r="K420" s="98">
        <v>178.57724745069322</v>
      </c>
      <c r="L420" s="98">
        <v>173.73820397061044</v>
      </c>
      <c r="M420" s="98">
        <v>178.75424953020419</v>
      </c>
      <c r="N420" s="98">
        <v>153.12382334682815</v>
      </c>
      <c r="O420" s="98">
        <v>153.08644193122865</v>
      </c>
      <c r="P420" s="98">
        <v>157.31301238443976</v>
      </c>
      <c r="Q420" s="98">
        <v>151.36181254952231</v>
      </c>
      <c r="R420" s="98">
        <v>158.5977477039514</v>
      </c>
      <c r="S420" s="98">
        <v>173.0200188172015</v>
      </c>
      <c r="T420" s="98">
        <v>179.2366292134131</v>
      </c>
      <c r="U420" s="98">
        <v>179.23375066894027</v>
      </c>
      <c r="V420" s="98">
        <v>0</v>
      </c>
      <c r="W420" s="98">
        <v>0</v>
      </c>
      <c r="X420" s="98">
        <v>0</v>
      </c>
      <c r="Y420" s="98">
        <v>139.69601225388482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146.49524348425572</v>
      </c>
      <c r="G423" s="118">
        <f t="shared" si="225"/>
        <v>139.65347144756902</v>
      </c>
      <c r="H423" s="118">
        <f t="shared" si="225"/>
        <v>121.06709949080513</v>
      </c>
      <c r="I423" s="118">
        <f t="shared" si="225"/>
        <v>0</v>
      </c>
      <c r="J423" s="118">
        <f t="shared" si="225"/>
        <v>49.482487669053114</v>
      </c>
      <c r="K423" s="118">
        <f t="shared" si="225"/>
        <v>45.020144573069246</v>
      </c>
      <c r="L423" s="118">
        <f t="shared" si="225"/>
        <v>57.560754894752677</v>
      </c>
      <c r="M423" s="118">
        <f t="shared" si="225"/>
        <v>109.4046076683492</v>
      </c>
      <c r="N423" s="118">
        <f t="shared" si="225"/>
        <v>95.971247520881477</v>
      </c>
      <c r="O423" s="118">
        <f t="shared" si="225"/>
        <v>99.694636128771293</v>
      </c>
      <c r="P423" s="118">
        <f t="shared" si="225"/>
        <v>78.495295142188809</v>
      </c>
      <c r="Q423" s="118">
        <f t="shared" si="225"/>
        <v>80.468830568854884</v>
      </c>
      <c r="R423" s="118">
        <f t="shared" ref="R423:V423" si="226">R424+R427+R429+R438</f>
        <v>78.769176848183449</v>
      </c>
      <c r="S423" s="118">
        <f t="shared" si="226"/>
        <v>73.210843947056986</v>
      </c>
      <c r="T423" s="118">
        <f t="shared" si="226"/>
        <v>81.513958927568581</v>
      </c>
      <c r="U423" s="118">
        <f t="shared" si="226"/>
        <v>66.279531834404636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36.837346081749949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113.24796716155927</v>
      </c>
      <c r="G424" s="123">
        <f t="shared" si="228"/>
        <v>112.3005979586824</v>
      </c>
      <c r="H424" s="123">
        <f t="shared" si="228"/>
        <v>92.843791362234697</v>
      </c>
      <c r="I424" s="123">
        <f t="shared" si="228"/>
        <v>0</v>
      </c>
      <c r="J424" s="123">
        <f t="shared" si="228"/>
        <v>27.816978762522034</v>
      </c>
      <c r="K424" s="123">
        <f t="shared" si="228"/>
        <v>24.006866854038812</v>
      </c>
      <c r="L424" s="123">
        <f t="shared" si="228"/>
        <v>37.873574953921143</v>
      </c>
      <c r="M424" s="123">
        <f t="shared" si="228"/>
        <v>85.121217282244999</v>
      </c>
      <c r="N424" s="123">
        <f t="shared" si="228"/>
        <v>75.201907054867391</v>
      </c>
      <c r="O424" s="123">
        <f t="shared" si="228"/>
        <v>78.863904450419014</v>
      </c>
      <c r="P424" s="123">
        <f t="shared" si="228"/>
        <v>60.012764916012749</v>
      </c>
      <c r="Q424" s="123">
        <f t="shared" si="228"/>
        <v>62.837098754274407</v>
      </c>
      <c r="R424" s="123">
        <f t="shared" ref="R424:V424" si="229">SUM(R425:R426)</f>
        <v>60.623836125926495</v>
      </c>
      <c r="S424" s="123">
        <f t="shared" si="229"/>
        <v>54.577896338861699</v>
      </c>
      <c r="T424" s="123">
        <f t="shared" si="229"/>
        <v>61.794236868589877</v>
      </c>
      <c r="U424" s="123">
        <f t="shared" si="229"/>
        <v>47.915971221841815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26.048602516876439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0</v>
      </c>
      <c r="D425" s="99">
        <v>0</v>
      </c>
      <c r="E425" s="99">
        <v>0</v>
      </c>
      <c r="F425" s="99">
        <v>112.84144257268932</v>
      </c>
      <c r="G425" s="99">
        <v>111.90184814854818</v>
      </c>
      <c r="H425" s="99">
        <v>92.523177758761264</v>
      </c>
      <c r="I425" s="99">
        <v>0</v>
      </c>
      <c r="J425" s="99">
        <v>27.727786110731394</v>
      </c>
      <c r="K425" s="99">
        <v>23.930901960200288</v>
      </c>
      <c r="L425" s="99">
        <v>37.749596249796539</v>
      </c>
      <c r="M425" s="99">
        <v>84.840605267506277</v>
      </c>
      <c r="N425" s="99">
        <v>74.969561221456786</v>
      </c>
      <c r="O425" s="99">
        <v>78.602702017193522</v>
      </c>
      <c r="P425" s="99">
        <v>59.806628038356166</v>
      </c>
      <c r="Q425" s="99">
        <v>62.640900884876515</v>
      </c>
      <c r="R425" s="99">
        <v>60.433801096437747</v>
      </c>
      <c r="S425" s="99">
        <v>54.406923939735769</v>
      </c>
      <c r="T425" s="99">
        <v>61.601304285303165</v>
      </c>
      <c r="U425" s="99">
        <v>47.764448501596853</v>
      </c>
      <c r="V425" s="99">
        <v>0</v>
      </c>
      <c r="W425" s="99">
        <v>0</v>
      </c>
      <c r="X425" s="99">
        <v>0</v>
      </c>
      <c r="Y425" s="99">
        <v>25.943148644464284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0.40652458886996229</v>
      </c>
      <c r="G426" s="99">
        <v>0.39874981013421418</v>
      </c>
      <c r="H426" s="99">
        <v>0.32061360347343038</v>
      </c>
      <c r="I426" s="99">
        <v>0</v>
      </c>
      <c r="J426" s="99">
        <v>8.919265179064105E-2</v>
      </c>
      <c r="K426" s="99">
        <v>7.5964893838523548E-2</v>
      </c>
      <c r="L426" s="99">
        <v>0.12397870412460335</v>
      </c>
      <c r="M426" s="99">
        <v>0.28061201473871994</v>
      </c>
      <c r="N426" s="99">
        <v>0.23234583341060375</v>
      </c>
      <c r="O426" s="99">
        <v>0.26120243322549014</v>
      </c>
      <c r="P426" s="99">
        <v>0.20613687765658431</v>
      </c>
      <c r="Q426" s="99">
        <v>0.19619786939789299</v>
      </c>
      <c r="R426" s="99">
        <v>0.19003502948874643</v>
      </c>
      <c r="S426" s="99">
        <v>0.17097239912593282</v>
      </c>
      <c r="T426" s="99">
        <v>0.19293258328670873</v>
      </c>
      <c r="U426" s="99">
        <v>0.15152272024496491</v>
      </c>
      <c r="V426" s="99">
        <v>0</v>
      </c>
      <c r="W426" s="99">
        <v>0</v>
      </c>
      <c r="X426" s="99">
        <v>0</v>
      </c>
      <c r="Y426" s="99">
        <v>0.10545387241215526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1.0168572698791207</v>
      </c>
      <c r="G427" s="123">
        <f t="shared" si="231"/>
        <v>0.94026632547221733</v>
      </c>
      <c r="H427" s="123">
        <f t="shared" si="231"/>
        <v>1.3140891021454097</v>
      </c>
      <c r="I427" s="123">
        <f t="shared" si="231"/>
        <v>0</v>
      </c>
      <c r="J427" s="123">
        <f t="shared" si="231"/>
        <v>1.8283342437164434</v>
      </c>
      <c r="K427" s="123">
        <f t="shared" si="231"/>
        <v>1.356545588849817</v>
      </c>
      <c r="L427" s="123">
        <f t="shared" si="231"/>
        <v>0.59978928581229263</v>
      </c>
      <c r="M427" s="123">
        <f t="shared" si="231"/>
        <v>0.65105106514679134</v>
      </c>
      <c r="N427" s="123">
        <f t="shared" si="231"/>
        <v>1.490410023318347</v>
      </c>
      <c r="O427" s="123">
        <f t="shared" si="231"/>
        <v>0.97522384326472455</v>
      </c>
      <c r="P427" s="123">
        <f t="shared" si="231"/>
        <v>0.19528161534901353</v>
      </c>
      <c r="Q427" s="123">
        <f t="shared" si="231"/>
        <v>0.34837574727199616</v>
      </c>
      <c r="R427" s="123">
        <f t="shared" si="231"/>
        <v>0.75461880723931007</v>
      </c>
      <c r="S427" s="123">
        <f t="shared" si="231"/>
        <v>1.0472402890729806</v>
      </c>
      <c r="T427" s="123">
        <f t="shared" si="231"/>
        <v>1.449831161133055</v>
      </c>
      <c r="U427" s="123">
        <f t="shared" si="231"/>
        <v>1.0608982479683597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0.17666295287642805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1.0168572698791207</v>
      </c>
      <c r="G428" s="99">
        <f>RES_hhdet_in_fecs!G129</f>
        <v>0.94026632547221733</v>
      </c>
      <c r="H428" s="99">
        <f>RES_hhdet_in_fecs!H129</f>
        <v>1.3140891021454097</v>
      </c>
      <c r="I428" s="99">
        <f>RES_hhdet_in_fecs!I129</f>
        <v>0</v>
      </c>
      <c r="J428" s="99">
        <f>RES_hhdet_in_fecs!J129</f>
        <v>1.8283342437164434</v>
      </c>
      <c r="K428" s="99">
        <f>RES_hhdet_in_fecs!K129</f>
        <v>1.356545588849817</v>
      </c>
      <c r="L428" s="99">
        <f>RES_hhdet_in_fecs!L129</f>
        <v>0.59978928581229263</v>
      </c>
      <c r="M428" s="99">
        <f>RES_hhdet_in_fecs!M129</f>
        <v>0.65105106514679134</v>
      </c>
      <c r="N428" s="99">
        <f>RES_hhdet_in_fecs!N129</f>
        <v>1.490410023318347</v>
      </c>
      <c r="O428" s="99">
        <f>RES_hhdet_in_fecs!O129</f>
        <v>0.97522384326472455</v>
      </c>
      <c r="P428" s="99">
        <f>RES_hhdet_in_fecs!P129</f>
        <v>0.19528161534901353</v>
      </c>
      <c r="Q428" s="99">
        <f>RES_hhdet_in_fecs!Q129</f>
        <v>0.34837574727199616</v>
      </c>
      <c r="R428" s="99">
        <f>RES_hhdet_in_fecs!R129</f>
        <v>0.75461880723931007</v>
      </c>
      <c r="S428" s="99">
        <f>RES_hhdet_in_fecs!S129</f>
        <v>1.0472402890729806</v>
      </c>
      <c r="T428" s="99">
        <f>RES_hhdet_in_fecs!T129</f>
        <v>1.449831161133055</v>
      </c>
      <c r="U428" s="99">
        <f>RES_hhdet_in_fecs!U129</f>
        <v>1.0608982479683597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0.17666295287642805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22.066078800527013</v>
      </c>
      <c r="G429" s="123">
        <v>17.985788763541514</v>
      </c>
      <c r="H429" s="123">
        <v>18.208258607738834</v>
      </c>
      <c r="I429" s="123">
        <v>0</v>
      </c>
      <c r="J429" s="123">
        <v>12.107320583751431</v>
      </c>
      <c r="K429" s="123">
        <v>12.512889416594522</v>
      </c>
      <c r="L429" s="123">
        <v>12.376733495476</v>
      </c>
      <c r="M429" s="123">
        <v>17.039598405811759</v>
      </c>
      <c r="N429" s="123">
        <v>13.521913335696308</v>
      </c>
      <c r="O429" s="123">
        <v>13.828961255738552</v>
      </c>
      <c r="P429" s="123">
        <v>12.761412105821927</v>
      </c>
      <c r="Q429" s="123">
        <v>11.831640881812554</v>
      </c>
      <c r="R429" s="123">
        <v>11.874414286427594</v>
      </c>
      <c r="S429" s="123">
        <v>11.601915416814066</v>
      </c>
      <c r="T429" s="123">
        <v>12.264627500398117</v>
      </c>
      <c r="U429" s="123">
        <v>11.440559154739958</v>
      </c>
      <c r="V429" s="123">
        <v>0</v>
      </c>
      <c r="W429" s="123">
        <v>0</v>
      </c>
      <c r="X429" s="123">
        <v>0</v>
      </c>
      <c r="Y429" s="123">
        <v>6.1425696225407744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22.812719129558666</v>
      </c>
      <c r="G430" s="99">
        <v>21.294143651885157</v>
      </c>
      <c r="H430" s="99">
        <v>18.212143017764152</v>
      </c>
      <c r="I430" s="99">
        <v>0</v>
      </c>
      <c r="J430" s="99">
        <v>5.0536789923406058</v>
      </c>
      <c r="K430" s="99">
        <v>5.3635866856751582</v>
      </c>
      <c r="L430" s="99">
        <v>9.1676550936392847</v>
      </c>
      <c r="M430" s="99">
        <v>17.046955829933751</v>
      </c>
      <c r="N430" s="99">
        <v>13.349859243617541</v>
      </c>
      <c r="O430" s="99">
        <v>13.830878891000818</v>
      </c>
      <c r="P430" s="99">
        <v>12.769883899180895</v>
      </c>
      <c r="Q430" s="99">
        <v>11.838588165935935</v>
      </c>
      <c r="R430" s="99">
        <v>11.756879297062319</v>
      </c>
      <c r="S430" s="99">
        <v>10.807410553305795</v>
      </c>
      <c r="T430" s="99">
        <v>13.291530895957315</v>
      </c>
      <c r="U430" s="99">
        <v>10.869792299706633</v>
      </c>
      <c r="V430" s="99">
        <v>0</v>
      </c>
      <c r="W430" s="99">
        <v>0</v>
      </c>
      <c r="X430" s="99">
        <v>0</v>
      </c>
      <c r="Y430" s="99">
        <v>5.8603446456241146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19.325519192871159</v>
      </c>
      <c r="G431" s="99">
        <v>0</v>
      </c>
      <c r="H431" s="99">
        <v>15.388953811366225</v>
      </c>
      <c r="I431" s="99">
        <v>0</v>
      </c>
      <c r="J431" s="99">
        <v>0</v>
      </c>
      <c r="K431" s="99">
        <v>0</v>
      </c>
      <c r="L431" s="99">
        <v>8.5259815427844359</v>
      </c>
      <c r="M431" s="99">
        <v>14.696889131876642</v>
      </c>
      <c r="N431" s="99">
        <v>11.462881770917393</v>
      </c>
      <c r="O431" s="99">
        <v>11.960905779187815</v>
      </c>
      <c r="P431" s="99">
        <v>11.304738963218679</v>
      </c>
      <c r="Q431" s="99">
        <v>10.446143262066709</v>
      </c>
      <c r="R431" s="99">
        <v>10.43394235559521</v>
      </c>
      <c r="S431" s="99">
        <v>9.6631539894058669</v>
      </c>
      <c r="T431" s="99">
        <v>11.946084031636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4.4247061055499568</v>
      </c>
      <c r="G432" s="102">
        <v>0</v>
      </c>
      <c r="H432" s="102">
        <v>2.8875970629358996</v>
      </c>
      <c r="I432" s="102">
        <v>0</v>
      </c>
      <c r="J432" s="102">
        <v>0</v>
      </c>
      <c r="K432" s="102">
        <v>0</v>
      </c>
      <c r="L432" s="102">
        <v>9.1676550936392834E-2</v>
      </c>
      <c r="M432" s="102">
        <v>3.00254632513334</v>
      </c>
      <c r="N432" s="102">
        <v>1.6866655345096162</v>
      </c>
      <c r="O432" s="102">
        <v>1.6730725346533124</v>
      </c>
      <c r="P432" s="102">
        <v>2.583549454511088</v>
      </c>
      <c r="Q432" s="102">
        <v>1.550179571653284</v>
      </c>
      <c r="R432" s="102">
        <v>1.4752750716168332</v>
      </c>
      <c r="S432" s="102">
        <v>1.4650806283630116</v>
      </c>
      <c r="T432" s="102">
        <v>1.7270506431418677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14.900813087321206</v>
      </c>
      <c r="G433" s="105">
        <v>0</v>
      </c>
      <c r="H433" s="105">
        <v>12.501356748430325</v>
      </c>
      <c r="I433" s="105">
        <v>0</v>
      </c>
      <c r="J433" s="105">
        <v>0</v>
      </c>
      <c r="K433" s="105">
        <v>0</v>
      </c>
      <c r="L433" s="105">
        <v>8.4343049918480411</v>
      </c>
      <c r="M433" s="105">
        <v>11.694342806743304</v>
      </c>
      <c r="N433" s="105">
        <v>9.7762162364077803</v>
      </c>
      <c r="O433" s="105">
        <v>10.287833244534498</v>
      </c>
      <c r="P433" s="105">
        <v>8.7211895087075906</v>
      </c>
      <c r="Q433" s="105">
        <v>8.8959636904134261</v>
      </c>
      <c r="R433" s="105">
        <v>8.9586672839783752</v>
      </c>
      <c r="S433" s="105">
        <v>8.1980733610428587</v>
      </c>
      <c r="T433" s="105">
        <v>10.219033388494132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19.395257447261979</v>
      </c>
      <c r="G434" s="102">
        <v>18.391732404092796</v>
      </c>
      <c r="H434" s="102">
        <v>0</v>
      </c>
      <c r="I434" s="102">
        <v>0</v>
      </c>
      <c r="J434" s="102">
        <v>16.291669096647521</v>
      </c>
      <c r="K434" s="102">
        <v>15.802306246067026</v>
      </c>
      <c r="L434" s="102">
        <v>16.710770028178956</v>
      </c>
      <c r="M434" s="102">
        <v>0</v>
      </c>
      <c r="N434" s="102">
        <v>16.322819434532711</v>
      </c>
      <c r="O434" s="102">
        <v>15.294980770957961</v>
      </c>
      <c r="P434" s="102">
        <v>0</v>
      </c>
      <c r="Q434" s="102">
        <v>0</v>
      </c>
      <c r="R434" s="102">
        <v>13.700801456134551</v>
      </c>
      <c r="S434" s="102">
        <v>13.444752876983365</v>
      </c>
      <c r="T434" s="102">
        <v>13.065026615804168</v>
      </c>
      <c r="U434" s="102">
        <v>12.827884203042936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14.076249809564274</v>
      </c>
      <c r="G435" s="105">
        <v>13.174529353684418</v>
      </c>
      <c r="H435" s="105">
        <v>0</v>
      </c>
      <c r="I435" s="105">
        <v>0</v>
      </c>
      <c r="J435" s="105">
        <v>11.873057847544272</v>
      </c>
      <c r="K435" s="105">
        <v>11.340090294350365</v>
      </c>
      <c r="L435" s="105">
        <v>11.987877095851809</v>
      </c>
      <c r="M435" s="105">
        <v>0</v>
      </c>
      <c r="N435" s="105">
        <v>11.793327599298195</v>
      </c>
      <c r="O435" s="105">
        <v>11.165474803011431</v>
      </c>
      <c r="P435" s="105">
        <v>0</v>
      </c>
      <c r="Q435" s="105">
        <v>0</v>
      </c>
      <c r="R435" s="105">
        <v>10.507167051671292</v>
      </c>
      <c r="S435" s="105">
        <v>10.472458209223703</v>
      </c>
      <c r="T435" s="105">
        <v>10.241157086676781</v>
      </c>
      <c r="U435" s="105">
        <v>10.223571714382363</v>
      </c>
      <c r="V435" s="105">
        <v>0</v>
      </c>
      <c r="W435" s="105">
        <v>0</v>
      </c>
      <c r="X435" s="105">
        <v>0</v>
      </c>
      <c r="Y435" s="105">
        <v>6.2077606186975425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3.7558068341289705</v>
      </c>
      <c r="G436" s="99">
        <v>2.9753562716827813</v>
      </c>
      <c r="H436" s="99">
        <v>0</v>
      </c>
      <c r="I436" s="99">
        <v>0</v>
      </c>
      <c r="J436" s="99">
        <v>3.0221285134874885</v>
      </c>
      <c r="K436" s="99">
        <v>2.3207033646398316</v>
      </c>
      <c r="L436" s="99">
        <v>2.3335471510740251</v>
      </c>
      <c r="M436" s="99">
        <v>0</v>
      </c>
      <c r="N436" s="99">
        <v>2.0535909886772612</v>
      </c>
      <c r="O436" s="99">
        <v>1.8136215940906082</v>
      </c>
      <c r="P436" s="99">
        <v>0</v>
      </c>
      <c r="Q436" s="99">
        <v>0</v>
      </c>
      <c r="R436" s="99">
        <v>1.7083770979008841</v>
      </c>
      <c r="S436" s="99">
        <v>1.8419572751141451</v>
      </c>
      <c r="T436" s="99">
        <v>1.6274961838664965</v>
      </c>
      <c r="U436" s="99">
        <v>1.9076261456405545</v>
      </c>
      <c r="V436" s="99">
        <v>0</v>
      </c>
      <c r="W436" s="99">
        <v>0</v>
      </c>
      <c r="X436" s="99">
        <v>0</v>
      </c>
      <c r="Y436" s="99">
        <v>1.2935733064675332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10.320442975435302</v>
      </c>
      <c r="G437" s="99">
        <v>10.199173082001641</v>
      </c>
      <c r="H437" s="99">
        <v>0</v>
      </c>
      <c r="I437" s="99">
        <v>0</v>
      </c>
      <c r="J437" s="99">
        <v>8.8509293340567812</v>
      </c>
      <c r="K437" s="99">
        <v>9.0193869297105351</v>
      </c>
      <c r="L437" s="99">
        <v>9.6543299447777855</v>
      </c>
      <c r="M437" s="99">
        <v>0</v>
      </c>
      <c r="N437" s="99">
        <v>9.7397366106209322</v>
      </c>
      <c r="O437" s="99">
        <v>9.3518532089208222</v>
      </c>
      <c r="P437" s="99">
        <v>0</v>
      </c>
      <c r="Q437" s="99">
        <v>0</v>
      </c>
      <c r="R437" s="99">
        <v>8.7987899537704077</v>
      </c>
      <c r="S437" s="99">
        <v>8.6305009341095591</v>
      </c>
      <c r="T437" s="99">
        <v>8.6136609028102846</v>
      </c>
      <c r="U437" s="99">
        <v>8.3159455687418085</v>
      </c>
      <c r="V437" s="99">
        <v>0</v>
      </c>
      <c r="W437" s="99">
        <v>0</v>
      </c>
      <c r="X437" s="99">
        <v>0</v>
      </c>
      <c r="Y437" s="99">
        <v>4.914187312230009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10.164340252290311</v>
      </c>
      <c r="G438" s="123">
        <v>8.4268183998728681</v>
      </c>
      <c r="H438" s="123">
        <v>8.7009604186861864</v>
      </c>
      <c r="I438" s="123">
        <v>0</v>
      </c>
      <c r="J438" s="123">
        <v>7.7298540790631991</v>
      </c>
      <c r="K438" s="123">
        <v>7.1438427135860989</v>
      </c>
      <c r="L438" s="123">
        <v>6.7106571595432474</v>
      </c>
      <c r="M438" s="123">
        <v>6.5927409151456606</v>
      </c>
      <c r="N438" s="123">
        <v>5.7570171069994318</v>
      </c>
      <c r="O438" s="123">
        <v>6.0265465793489987</v>
      </c>
      <c r="P438" s="123">
        <v>5.525836505005115</v>
      </c>
      <c r="Q438" s="123">
        <v>5.4517151854959351</v>
      </c>
      <c r="R438" s="123">
        <v>5.5163076285900363</v>
      </c>
      <c r="S438" s="123">
        <v>5.9837919023082407</v>
      </c>
      <c r="T438" s="123">
        <v>6.0052633974475285</v>
      </c>
      <c r="U438" s="123">
        <v>5.8621032098545074</v>
      </c>
      <c r="V438" s="123">
        <v>0</v>
      </c>
      <c r="W438" s="123">
        <v>0</v>
      </c>
      <c r="X438" s="123">
        <v>0</v>
      </c>
      <c r="Y438" s="123">
        <v>4.4695109894563103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11.176254148271077</v>
      </c>
      <c r="G439" s="99">
        <v>10.378097688860594</v>
      </c>
      <c r="H439" s="99">
        <v>9.8978685460996285</v>
      </c>
      <c r="I439" s="99">
        <v>0</v>
      </c>
      <c r="J439" s="99">
        <v>8.5798862671801945</v>
      </c>
      <c r="K439" s="99">
        <v>8.0341621423472578</v>
      </c>
      <c r="L439" s="99">
        <v>7.7900840697707903</v>
      </c>
      <c r="M439" s="99">
        <v>7.8892393160038949</v>
      </c>
      <c r="N439" s="99">
        <v>6.7107469487640614</v>
      </c>
      <c r="O439" s="99">
        <v>6.6414193869729266</v>
      </c>
      <c r="P439" s="99">
        <v>6.7550593302390665</v>
      </c>
      <c r="Q439" s="99">
        <v>6.4240267142401208</v>
      </c>
      <c r="R439" s="99">
        <v>6.6562946813628452</v>
      </c>
      <c r="S439" s="99">
        <v>7.1785935924166537</v>
      </c>
      <c r="T439" s="99">
        <v>7.3563474741772739</v>
      </c>
      <c r="U439" s="99">
        <v>7.2766460691297352</v>
      </c>
      <c r="V439" s="99">
        <v>0</v>
      </c>
      <c r="W439" s="99">
        <v>0</v>
      </c>
      <c r="X439" s="99">
        <v>0</v>
      </c>
      <c r="Y439" s="99">
        <v>5.3947573480644051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9.5100350570736989</v>
      </c>
      <c r="G440" s="110">
        <v>7.6420902344336259</v>
      </c>
      <c r="H440" s="110">
        <v>8.2294511563718018</v>
      </c>
      <c r="I440" s="110">
        <v>0</v>
      </c>
      <c r="J440" s="110">
        <v>6.6194799292719964</v>
      </c>
      <c r="K440" s="110">
        <v>6.5743164577606539</v>
      </c>
      <c r="L440" s="110">
        <v>6.0986206424775666</v>
      </c>
      <c r="M440" s="110">
        <v>5.9680540221620832</v>
      </c>
      <c r="N440" s="110">
        <v>5.1267112276939848</v>
      </c>
      <c r="O440" s="110">
        <v>5.733856106023361</v>
      </c>
      <c r="P440" s="110">
        <v>4.7252573989379538</v>
      </c>
      <c r="Q440" s="110">
        <v>5.0252548615125141</v>
      </c>
      <c r="R440" s="110">
        <v>4.8410046105846014</v>
      </c>
      <c r="S440" s="110">
        <v>5.5689889916145168</v>
      </c>
      <c r="T440" s="110">
        <v>5.3852296467549623</v>
      </c>
      <c r="U440" s="110">
        <v>5.2607527869721551</v>
      </c>
      <c r="V440" s="110">
        <v>0</v>
      </c>
      <c r="W440" s="110">
        <v>0</v>
      </c>
      <c r="X440" s="110">
        <v>0</v>
      </c>
      <c r="Y440" s="110">
        <v>3.8844349321679119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113.40708886737823</v>
      </c>
      <c r="G442" s="118">
        <f t="shared" si="232"/>
        <v>106.63043554430209</v>
      </c>
      <c r="H442" s="118">
        <f t="shared" si="232"/>
        <v>96.03267596937475</v>
      </c>
      <c r="I442" s="118">
        <f t="shared" si="232"/>
        <v>0</v>
      </c>
      <c r="J442" s="118">
        <f t="shared" si="232"/>
        <v>41.120803072999664</v>
      </c>
      <c r="K442" s="118">
        <f t="shared" si="232"/>
        <v>37.073091443955221</v>
      </c>
      <c r="L442" s="118">
        <f t="shared" si="232"/>
        <v>45.875004774609799</v>
      </c>
      <c r="M442" s="118">
        <f t="shared" si="232"/>
        <v>87.638859761816732</v>
      </c>
      <c r="N442" s="118">
        <f t="shared" si="232"/>
        <v>79.668566353245197</v>
      </c>
      <c r="O442" s="118">
        <f t="shared" si="232"/>
        <v>82.296423779609768</v>
      </c>
      <c r="P442" s="118">
        <f t="shared" si="232"/>
        <v>63.779484488069897</v>
      </c>
      <c r="Q442" s="118">
        <f t="shared" si="232"/>
        <v>66.578382957183734</v>
      </c>
      <c r="R442" s="118">
        <f t="shared" ref="R442:V442" si="233">R443+R446+R448+R457</f>
        <v>66.750615820968477</v>
      </c>
      <c r="S442" s="118">
        <f t="shared" si="233"/>
        <v>63.436892661087121</v>
      </c>
      <c r="T442" s="118">
        <f t="shared" si="233"/>
        <v>71.590351984524247</v>
      </c>
      <c r="U442" s="118">
        <f t="shared" si="233"/>
        <v>58.47286715781091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32.237920054550912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86.232306370106528</v>
      </c>
      <c r="G443" s="123">
        <f t="shared" si="235"/>
        <v>85.780130619429059</v>
      </c>
      <c r="H443" s="123">
        <f t="shared" si="235"/>
        <v>71.144179694347216</v>
      </c>
      <c r="I443" s="123">
        <f t="shared" si="235"/>
        <v>0</v>
      </c>
      <c r="J443" s="123">
        <f t="shared" si="235"/>
        <v>21.457274807920253</v>
      </c>
      <c r="K443" s="123">
        <f t="shared" si="235"/>
        <v>18.584888789540841</v>
      </c>
      <c r="L443" s="123">
        <f t="shared" si="235"/>
        <v>29.432407972388901</v>
      </c>
      <c r="M443" s="123">
        <f t="shared" si="235"/>
        <v>66.497608588877398</v>
      </c>
      <c r="N443" s="123">
        <f t="shared" si="235"/>
        <v>59.160621391486025</v>
      </c>
      <c r="O443" s="123">
        <f t="shared" si="235"/>
        <v>62.615714822678413</v>
      </c>
      <c r="P443" s="123">
        <f t="shared" si="235"/>
        <v>48.155929219997915</v>
      </c>
      <c r="Q443" s="123">
        <f t="shared" si="235"/>
        <v>50.918348053477089</v>
      </c>
      <c r="R443" s="123">
        <f t="shared" ref="R443:V443" si="236">SUM(R444:R445)</f>
        <v>49.494657498920255</v>
      </c>
      <c r="S443" s="123">
        <f t="shared" si="236"/>
        <v>44.882319542928641</v>
      </c>
      <c r="T443" s="123">
        <f t="shared" si="236"/>
        <v>51.170431954236619</v>
      </c>
      <c r="U443" s="123">
        <f t="shared" si="236"/>
        <v>39.941110684300931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22.205188076691055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0</v>
      </c>
      <c r="D444" s="99">
        <v>0</v>
      </c>
      <c r="E444" s="99">
        <v>0</v>
      </c>
      <c r="F444" s="99">
        <v>85.825781781236572</v>
      </c>
      <c r="G444" s="99">
        <v>85.381380809294839</v>
      </c>
      <c r="H444" s="99">
        <v>70.823566090873783</v>
      </c>
      <c r="I444" s="99">
        <v>0</v>
      </c>
      <c r="J444" s="99">
        <v>21.368082156129613</v>
      </c>
      <c r="K444" s="99">
        <v>18.508923895702317</v>
      </c>
      <c r="L444" s="99">
        <v>29.308429268264298</v>
      </c>
      <c r="M444" s="99">
        <v>66.216996574138676</v>
      </c>
      <c r="N444" s="99">
        <v>58.92827555807542</v>
      </c>
      <c r="O444" s="99">
        <v>62.354512389452921</v>
      </c>
      <c r="P444" s="99">
        <v>47.949792342341333</v>
      </c>
      <c r="Q444" s="99">
        <v>50.722150184079197</v>
      </c>
      <c r="R444" s="99">
        <v>49.304622469431507</v>
      </c>
      <c r="S444" s="99">
        <v>44.711347143802712</v>
      </c>
      <c r="T444" s="99">
        <v>50.977499370949907</v>
      </c>
      <c r="U444" s="99">
        <v>39.789587964055968</v>
      </c>
      <c r="V444" s="99">
        <v>0</v>
      </c>
      <c r="W444" s="99">
        <v>0</v>
      </c>
      <c r="X444" s="99">
        <v>0</v>
      </c>
      <c r="Y444" s="99">
        <v>22.099734204278899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0.40652458886996229</v>
      </c>
      <c r="G445" s="99">
        <v>0.39874981013421418</v>
      </c>
      <c r="H445" s="99">
        <v>0.32061360347343038</v>
      </c>
      <c r="I445" s="99">
        <v>0</v>
      </c>
      <c r="J445" s="99">
        <v>8.919265179064105E-2</v>
      </c>
      <c r="K445" s="99">
        <v>7.5964893838523548E-2</v>
      </c>
      <c r="L445" s="99">
        <v>0.12397870412460335</v>
      </c>
      <c r="M445" s="99">
        <v>0.28061201473871994</v>
      </c>
      <c r="N445" s="99">
        <v>0.23234583341060375</v>
      </c>
      <c r="O445" s="99">
        <v>0.26120243322549014</v>
      </c>
      <c r="P445" s="99">
        <v>0.20613687765658431</v>
      </c>
      <c r="Q445" s="99">
        <v>0.19619786939789299</v>
      </c>
      <c r="R445" s="99">
        <v>0.19003502948874643</v>
      </c>
      <c r="S445" s="99">
        <v>0.17097239912593282</v>
      </c>
      <c r="T445" s="99">
        <v>0.19293258328670873</v>
      </c>
      <c r="U445" s="99">
        <v>0.15152272024496491</v>
      </c>
      <c r="V445" s="99">
        <v>0</v>
      </c>
      <c r="W445" s="99">
        <v>0</v>
      </c>
      <c r="X445" s="99">
        <v>0</v>
      </c>
      <c r="Y445" s="99">
        <v>0.10545387241215526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2.6413498060952025</v>
      </c>
      <c r="G446" s="123">
        <f t="shared" si="238"/>
        <v>2.5371454513974414</v>
      </c>
      <c r="H446" s="123">
        <f t="shared" si="238"/>
        <v>3.6799331879765926</v>
      </c>
      <c r="I446" s="123">
        <f t="shared" si="238"/>
        <v>0</v>
      </c>
      <c r="J446" s="123">
        <f t="shared" si="238"/>
        <v>5.5017986104948893</v>
      </c>
      <c r="K446" s="123">
        <f t="shared" si="238"/>
        <v>4.2282611851219283</v>
      </c>
      <c r="L446" s="123">
        <f t="shared" si="238"/>
        <v>1.9355818727018281</v>
      </c>
      <c r="M446" s="123">
        <f t="shared" si="238"/>
        <v>2.1832023442323032</v>
      </c>
      <c r="N446" s="123">
        <f t="shared" si="238"/>
        <v>5.2160285339876484</v>
      </c>
      <c r="O446" s="123">
        <f t="shared" si="238"/>
        <v>3.5751437826133055</v>
      </c>
      <c r="P446" s="123">
        <f t="shared" si="238"/>
        <v>0.74908215505749931</v>
      </c>
      <c r="Q446" s="123">
        <f t="shared" si="238"/>
        <v>1.3817729998777899</v>
      </c>
      <c r="R446" s="123">
        <f t="shared" si="238"/>
        <v>3.0143920961820392</v>
      </c>
      <c r="S446" s="123">
        <f t="shared" si="238"/>
        <v>4.1865829856075374</v>
      </c>
      <c r="T446" s="123">
        <f t="shared" si="238"/>
        <v>5.8010904712212943</v>
      </c>
      <c r="U446" s="123">
        <f t="shared" si="238"/>
        <v>4.2489976842050305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0.73248343332568444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2.6413498060952025</v>
      </c>
      <c r="G447" s="99">
        <f>RES_hhdet_in_tess!G129</f>
        <v>2.5371454513974414</v>
      </c>
      <c r="H447" s="99">
        <f>RES_hhdet_in_tess!H129</f>
        <v>3.6799331879765926</v>
      </c>
      <c r="I447" s="99">
        <f>RES_hhdet_in_tess!I129</f>
        <v>0</v>
      </c>
      <c r="J447" s="99">
        <f>RES_hhdet_in_tess!J129</f>
        <v>5.5017986104948893</v>
      </c>
      <c r="K447" s="99">
        <f>RES_hhdet_in_tess!K129</f>
        <v>4.2282611851219283</v>
      </c>
      <c r="L447" s="99">
        <f>RES_hhdet_in_tess!L129</f>
        <v>1.9355818727018281</v>
      </c>
      <c r="M447" s="99">
        <f>RES_hhdet_in_tess!M129</f>
        <v>2.1832023442323032</v>
      </c>
      <c r="N447" s="99">
        <f>RES_hhdet_in_tess!N129</f>
        <v>5.2160285339876484</v>
      </c>
      <c r="O447" s="99">
        <f>RES_hhdet_in_tess!O129</f>
        <v>3.5751437826133055</v>
      </c>
      <c r="P447" s="99">
        <f>RES_hhdet_in_tess!P129</f>
        <v>0.74908215505749931</v>
      </c>
      <c r="Q447" s="99">
        <f>RES_hhdet_in_tess!Q129</f>
        <v>1.3817729998777899</v>
      </c>
      <c r="R447" s="99">
        <f>RES_hhdet_in_tess!R129</f>
        <v>3.0143920961820392</v>
      </c>
      <c r="S447" s="99">
        <f>RES_hhdet_in_tess!S129</f>
        <v>4.1865829856075374</v>
      </c>
      <c r="T447" s="99">
        <f>RES_hhdet_in_tess!T129</f>
        <v>5.8010904712212943</v>
      </c>
      <c r="U447" s="99">
        <f>RES_hhdet_in_tess!U129</f>
        <v>4.2489976842050305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0.73248343332568444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17.301895582153797</v>
      </c>
      <c r="G448" s="123">
        <v>12.207264598220698</v>
      </c>
      <c r="H448" s="123">
        <v>14.852361435240326</v>
      </c>
      <c r="I448" s="123">
        <v>0</v>
      </c>
      <c r="J448" s="123">
        <v>8.8812289526548742</v>
      </c>
      <c r="K448" s="123">
        <v>9.1543792352411533</v>
      </c>
      <c r="L448" s="123">
        <v>9.6832987445411494</v>
      </c>
      <c r="M448" s="123">
        <v>14.174937550440543</v>
      </c>
      <c r="N448" s="123">
        <v>11.175794675974691</v>
      </c>
      <c r="O448" s="123">
        <v>11.666192297040471</v>
      </c>
      <c r="P448" s="123">
        <v>10.907773023267605</v>
      </c>
      <c r="Q448" s="123">
        <v>10.212944143482899</v>
      </c>
      <c r="R448" s="123">
        <v>10.185197936935028</v>
      </c>
      <c r="S448" s="123">
        <v>9.738638447640847</v>
      </c>
      <c r="T448" s="123">
        <v>10.01098833984873</v>
      </c>
      <c r="U448" s="123">
        <v>9.7077070046441936</v>
      </c>
      <c r="V448" s="123">
        <v>0</v>
      </c>
      <c r="W448" s="123">
        <v>0</v>
      </c>
      <c r="X448" s="123">
        <v>0</v>
      </c>
      <c r="Y448" s="123">
        <v>5.830788137598053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18.485586857859158</v>
      </c>
      <c r="G449" s="99">
        <v>17.309843638158856</v>
      </c>
      <c r="H449" s="99">
        <v>14.852356080103137</v>
      </c>
      <c r="I449" s="99">
        <v>0</v>
      </c>
      <c r="J449" s="99">
        <v>4.1492065266412101</v>
      </c>
      <c r="K449" s="99">
        <v>4.4196151821446978</v>
      </c>
      <c r="L449" s="99">
        <v>7.583078456015464</v>
      </c>
      <c r="M449" s="99">
        <v>14.174887040820568</v>
      </c>
      <c r="N449" s="99">
        <v>11.179503096659872</v>
      </c>
      <c r="O449" s="99">
        <v>11.689265987095579</v>
      </c>
      <c r="P449" s="99">
        <v>10.907655498388671</v>
      </c>
      <c r="Q449" s="99">
        <v>10.21284225733587</v>
      </c>
      <c r="R449" s="99">
        <v>10.21896324118523</v>
      </c>
      <c r="S449" s="99">
        <v>9.462203483020847</v>
      </c>
      <c r="T449" s="99">
        <v>11.718463620002028</v>
      </c>
      <c r="U449" s="99">
        <v>9.6470153706365416</v>
      </c>
      <c r="V449" s="99">
        <v>0</v>
      </c>
      <c r="W449" s="99">
        <v>0</v>
      </c>
      <c r="X449" s="99">
        <v>0</v>
      </c>
      <c r="Y449" s="99">
        <v>5.318566264724387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18.486237892234666</v>
      </c>
      <c r="G450" s="99">
        <v>0</v>
      </c>
      <c r="H450" s="99">
        <v>14.856248193811098</v>
      </c>
      <c r="I450" s="99">
        <v>0</v>
      </c>
      <c r="J450" s="99">
        <v>0</v>
      </c>
      <c r="K450" s="99">
        <v>0</v>
      </c>
      <c r="L450" s="99">
        <v>8.5101357764081982</v>
      </c>
      <c r="M450" s="99">
        <v>14.191020537254055</v>
      </c>
      <c r="N450" s="99">
        <v>11.188671770356175</v>
      </c>
      <c r="O450" s="99">
        <v>11.701842435663465</v>
      </c>
      <c r="P450" s="99">
        <v>10.9279807086389</v>
      </c>
      <c r="Q450" s="99">
        <v>10.233263308740662</v>
      </c>
      <c r="R450" s="99">
        <v>10.240961789736915</v>
      </c>
      <c r="S450" s="99">
        <v>9.4807942270843952</v>
      </c>
      <c r="T450" s="99">
        <v>11.74168569167726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3.5854248049134618</v>
      </c>
      <c r="G451" s="102">
        <v>0</v>
      </c>
      <c r="H451" s="102">
        <v>2.3548914453807734</v>
      </c>
      <c r="I451" s="102">
        <v>0</v>
      </c>
      <c r="J451" s="102">
        <v>0</v>
      </c>
      <c r="K451" s="102">
        <v>0</v>
      </c>
      <c r="L451" s="102">
        <v>7.5830784560154657E-2</v>
      </c>
      <c r="M451" s="102">
        <v>2.4966777305107501</v>
      </c>
      <c r="N451" s="102">
        <v>1.4124555339483953</v>
      </c>
      <c r="O451" s="102">
        <v>1.4140091911289658</v>
      </c>
      <c r="P451" s="102">
        <v>2.2067911999313101</v>
      </c>
      <c r="Q451" s="102">
        <v>1.3372996183272372</v>
      </c>
      <c r="R451" s="102">
        <v>1.2822945057585391</v>
      </c>
      <c r="S451" s="102">
        <v>1.2827208660415375</v>
      </c>
      <c r="T451" s="102">
        <v>1.5226523031831256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14.900813087321206</v>
      </c>
      <c r="G452" s="105">
        <v>0</v>
      </c>
      <c r="H452" s="105">
        <v>12.501356748430325</v>
      </c>
      <c r="I452" s="105">
        <v>0</v>
      </c>
      <c r="J452" s="105">
        <v>0</v>
      </c>
      <c r="K452" s="105">
        <v>0</v>
      </c>
      <c r="L452" s="105">
        <v>8.4343049918480411</v>
      </c>
      <c r="M452" s="105">
        <v>11.694342806743304</v>
      </c>
      <c r="N452" s="105">
        <v>9.7762162364077803</v>
      </c>
      <c r="O452" s="105">
        <v>10.287833244534498</v>
      </c>
      <c r="P452" s="105">
        <v>8.7211895087075906</v>
      </c>
      <c r="Q452" s="105">
        <v>8.8959636904134261</v>
      </c>
      <c r="R452" s="105">
        <v>8.9586672839783752</v>
      </c>
      <c r="S452" s="105">
        <v>8.1980733610428587</v>
      </c>
      <c r="T452" s="105">
        <v>10.219033388494132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12.794868072613484</v>
      </c>
      <c r="G453" s="102">
        <v>12.158083065747523</v>
      </c>
      <c r="H453" s="102">
        <v>0</v>
      </c>
      <c r="I453" s="102">
        <v>0</v>
      </c>
      <c r="J453" s="102">
        <v>10.848321674804087</v>
      </c>
      <c r="K453" s="102">
        <v>10.555030992809259</v>
      </c>
      <c r="L453" s="102">
        <v>11.201429361711972</v>
      </c>
      <c r="M453" s="102">
        <v>0</v>
      </c>
      <c r="N453" s="102">
        <v>11.136157777658923</v>
      </c>
      <c r="O453" s="102">
        <v>10.6081619925315</v>
      </c>
      <c r="P453" s="102">
        <v>0</v>
      </c>
      <c r="Q453" s="102">
        <v>0</v>
      </c>
      <c r="R453" s="102">
        <v>10.029278477415406</v>
      </c>
      <c r="S453" s="102">
        <v>9.9667642138434598</v>
      </c>
      <c r="T453" s="102">
        <v>9.8057169227779593</v>
      </c>
      <c r="U453" s="102">
        <v>9.746260223984228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12.798113255377071</v>
      </c>
      <c r="G454" s="105">
        <v>12.166069288759303</v>
      </c>
      <c r="H454" s="105">
        <v>0</v>
      </c>
      <c r="I454" s="105">
        <v>0</v>
      </c>
      <c r="J454" s="105">
        <v>10.86330891667771</v>
      </c>
      <c r="K454" s="105">
        <v>10.569483197778153</v>
      </c>
      <c r="L454" s="105">
        <v>11.218534558383396</v>
      </c>
      <c r="M454" s="105">
        <v>0</v>
      </c>
      <c r="N454" s="105">
        <v>11.14078827037932</v>
      </c>
      <c r="O454" s="105">
        <v>10.609729367862954</v>
      </c>
      <c r="P454" s="105">
        <v>0</v>
      </c>
      <c r="Q454" s="105">
        <v>0</v>
      </c>
      <c r="R454" s="105">
        <v>10.04935837592757</v>
      </c>
      <c r="S454" s="105">
        <v>9.9959670026205476</v>
      </c>
      <c r="T454" s="105">
        <v>9.8351484160918599</v>
      </c>
      <c r="U454" s="105">
        <v>9.7653054578089833</v>
      </c>
      <c r="V454" s="105">
        <v>0</v>
      </c>
      <c r="W454" s="105">
        <v>0</v>
      </c>
      <c r="X454" s="105">
        <v>0</v>
      </c>
      <c r="Y454" s="105">
        <v>5.9491059934828652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2.47767027994177</v>
      </c>
      <c r="G455" s="99">
        <v>1.9668962067576627</v>
      </c>
      <c r="H455" s="99">
        <v>0</v>
      </c>
      <c r="I455" s="99">
        <v>0</v>
      </c>
      <c r="J455" s="99">
        <v>2.0123795826209268</v>
      </c>
      <c r="K455" s="99">
        <v>1.5500962680676202</v>
      </c>
      <c r="L455" s="99">
        <v>1.5642046136056118</v>
      </c>
      <c r="M455" s="99">
        <v>0</v>
      </c>
      <c r="N455" s="99">
        <v>1.4010516597583902</v>
      </c>
      <c r="O455" s="99">
        <v>1.257876158942133</v>
      </c>
      <c r="P455" s="99">
        <v>0</v>
      </c>
      <c r="Q455" s="99">
        <v>0</v>
      </c>
      <c r="R455" s="99">
        <v>1.2505684221571618</v>
      </c>
      <c r="S455" s="99">
        <v>1.3654660685109881</v>
      </c>
      <c r="T455" s="99">
        <v>1.221487513281577</v>
      </c>
      <c r="U455" s="99">
        <v>1.4493598890671755</v>
      </c>
      <c r="V455" s="99">
        <v>0</v>
      </c>
      <c r="W455" s="99">
        <v>0</v>
      </c>
      <c r="X455" s="99">
        <v>0</v>
      </c>
      <c r="Y455" s="99">
        <v>1.0349186812528561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10.320442975435302</v>
      </c>
      <c r="G456" s="99">
        <v>10.199173082001641</v>
      </c>
      <c r="H456" s="99">
        <v>0</v>
      </c>
      <c r="I456" s="99">
        <v>0</v>
      </c>
      <c r="J456" s="99">
        <v>8.8509293340567812</v>
      </c>
      <c r="K456" s="99">
        <v>9.0193869297105351</v>
      </c>
      <c r="L456" s="99">
        <v>9.6543299447777855</v>
      </c>
      <c r="M456" s="99">
        <v>0</v>
      </c>
      <c r="N456" s="99">
        <v>9.7397366106209322</v>
      </c>
      <c r="O456" s="99">
        <v>9.3518532089208222</v>
      </c>
      <c r="P456" s="99">
        <v>0</v>
      </c>
      <c r="Q456" s="99">
        <v>0</v>
      </c>
      <c r="R456" s="99">
        <v>8.7987899537704077</v>
      </c>
      <c r="S456" s="99">
        <v>8.6305009341095591</v>
      </c>
      <c r="T456" s="99">
        <v>8.6136609028102846</v>
      </c>
      <c r="U456" s="99">
        <v>8.3159455687418085</v>
      </c>
      <c r="V456" s="99">
        <v>0</v>
      </c>
      <c r="W456" s="99">
        <v>0</v>
      </c>
      <c r="X456" s="99">
        <v>0</v>
      </c>
      <c r="Y456" s="99">
        <v>4.914187312230009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7.2315371090226996</v>
      </c>
      <c r="G457" s="123">
        <v>6.1058948752548838</v>
      </c>
      <c r="H457" s="123">
        <v>6.3562016518106246</v>
      </c>
      <c r="I457" s="123">
        <v>0</v>
      </c>
      <c r="J457" s="123">
        <v>5.2805007019296504</v>
      </c>
      <c r="K457" s="123">
        <v>5.1055622340513009</v>
      </c>
      <c r="L457" s="123">
        <v>4.8237161849779167</v>
      </c>
      <c r="M457" s="123">
        <v>4.7831112782664853</v>
      </c>
      <c r="N457" s="123">
        <v>4.1161217517968431</v>
      </c>
      <c r="O457" s="123">
        <v>4.4393728772775836</v>
      </c>
      <c r="P457" s="123">
        <v>3.9667000897468805</v>
      </c>
      <c r="Q457" s="123">
        <v>4.06531776034595</v>
      </c>
      <c r="R457" s="123">
        <v>4.0563682889311572</v>
      </c>
      <c r="S457" s="123">
        <v>4.6293516849101</v>
      </c>
      <c r="T457" s="123">
        <v>4.6078412192176108</v>
      </c>
      <c r="U457" s="123">
        <v>4.5750517846607597</v>
      </c>
      <c r="V457" s="123">
        <v>0</v>
      </c>
      <c r="W457" s="123">
        <v>0</v>
      </c>
      <c r="X457" s="123">
        <v>0</v>
      </c>
      <c r="Y457" s="123">
        <v>3.4694604069361246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6.9626621352342406</v>
      </c>
      <c r="G458" s="99">
        <v>6.4663960124269515</v>
      </c>
      <c r="H458" s="99">
        <v>6.168104337060714</v>
      </c>
      <c r="I458" s="99">
        <v>0</v>
      </c>
      <c r="J458" s="99">
        <v>5.348383327382451</v>
      </c>
      <c r="K458" s="99">
        <v>5.0089543706419741</v>
      </c>
      <c r="L458" s="99">
        <v>4.8575146773747404</v>
      </c>
      <c r="M458" s="99">
        <v>4.9199063885634136</v>
      </c>
      <c r="N458" s="99">
        <v>4.1852399979960504</v>
      </c>
      <c r="O458" s="99">
        <v>4.1421614447642376</v>
      </c>
      <c r="P458" s="99">
        <v>4.2134867563141256</v>
      </c>
      <c r="Q458" s="99">
        <v>4.0087447484658592</v>
      </c>
      <c r="R458" s="99">
        <v>4.1584226001775511</v>
      </c>
      <c r="S458" s="99">
        <v>4.4919278116477965</v>
      </c>
      <c r="T458" s="99">
        <v>4.6112582579258961</v>
      </c>
      <c r="U458" s="99">
        <v>4.5686068702628013</v>
      </c>
      <c r="V458" s="99">
        <v>0</v>
      </c>
      <c r="W458" s="99">
        <v>0</v>
      </c>
      <c r="X458" s="99">
        <v>0</v>
      </c>
      <c r="Y458" s="99">
        <v>3.395032159931727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7.4053921108289611</v>
      </c>
      <c r="G459" s="110">
        <v>5.9609154263321429</v>
      </c>
      <c r="H459" s="110">
        <v>6.4303005939848301</v>
      </c>
      <c r="I459" s="110">
        <v>0</v>
      </c>
      <c r="J459" s="110">
        <v>5.1918274568732246</v>
      </c>
      <c r="K459" s="110">
        <v>5.1673610816933975</v>
      </c>
      <c r="L459" s="110">
        <v>4.8045523941064596</v>
      </c>
      <c r="M459" s="110">
        <v>4.7171998106008362</v>
      </c>
      <c r="N459" s="110">
        <v>4.0704425300310279</v>
      </c>
      <c r="O459" s="110">
        <v>4.5808508443977809</v>
      </c>
      <c r="P459" s="110">
        <v>3.8059706883284705</v>
      </c>
      <c r="Q459" s="110">
        <v>4.0901309444560496</v>
      </c>
      <c r="R459" s="110">
        <v>3.9959135809434434</v>
      </c>
      <c r="S459" s="110">
        <v>4.6770615459689973</v>
      </c>
      <c r="T459" s="110">
        <v>4.6062730863655919</v>
      </c>
      <c r="U459" s="110">
        <v>4.5777916464989774</v>
      </c>
      <c r="V459" s="110">
        <v>0</v>
      </c>
      <c r="W459" s="110">
        <v>0</v>
      </c>
      <c r="X459" s="110">
        <v>0</v>
      </c>
      <c r="Y459" s="110">
        <v>3.5165248291876527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0.99695691840683875</v>
      </c>
      <c r="G461" s="118">
        <f t="shared" si="239"/>
        <v>0.67616327464514281</v>
      </c>
      <c r="H461" s="118">
        <f t="shared" si="239"/>
        <v>0.63541734013295426</v>
      </c>
      <c r="I461" s="118">
        <f t="shared" si="239"/>
        <v>0</v>
      </c>
      <c r="J461" s="118">
        <f t="shared" si="239"/>
        <v>1.1039175446659828</v>
      </c>
      <c r="K461" s="118">
        <f t="shared" si="239"/>
        <v>0.71199878450352916</v>
      </c>
      <c r="L461" s="118">
        <f t="shared" si="239"/>
        <v>0.64030770473655818</v>
      </c>
      <c r="M461" s="118">
        <f t="shared" si="239"/>
        <v>0.58272027703739937</v>
      </c>
      <c r="N461" s="118">
        <f t="shared" si="239"/>
        <v>0.6065814287700787</v>
      </c>
      <c r="O461" s="118">
        <f t="shared" si="239"/>
        <v>0.48654659333384376</v>
      </c>
      <c r="P461" s="118">
        <f t="shared" si="239"/>
        <v>0.60521769601319564</v>
      </c>
      <c r="Q461" s="118">
        <f t="shared" si="239"/>
        <v>0.44490874922080292</v>
      </c>
      <c r="R461" s="118">
        <f t="shared" ref="R461:V461" si="240">R462+R465+R467+R476</f>
        <v>0.56249291798654766</v>
      </c>
      <c r="S461" s="118">
        <f t="shared" si="240"/>
        <v>0.4202365451888872</v>
      </c>
      <c r="T461" s="118">
        <f t="shared" si="240"/>
        <v>0.52565020643073312</v>
      </c>
      <c r="U461" s="118">
        <f t="shared" si="240"/>
        <v>0.49308659361497442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0.47472973315953088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0.99695691840683875</v>
      </c>
      <c r="G476" s="123">
        <v>0.67616327464514281</v>
      </c>
      <c r="H476" s="123">
        <v>0.63541734013295426</v>
      </c>
      <c r="I476" s="123">
        <v>0</v>
      </c>
      <c r="J476" s="123">
        <v>1.1039175446659828</v>
      </c>
      <c r="K476" s="123">
        <v>0.71199878450352916</v>
      </c>
      <c r="L476" s="123">
        <v>0.64030770473655818</v>
      </c>
      <c r="M476" s="123">
        <v>0.58272027703739937</v>
      </c>
      <c r="N476" s="123">
        <v>0.6065814287700787</v>
      </c>
      <c r="O476" s="123">
        <v>0.48654659333384376</v>
      </c>
      <c r="P476" s="123">
        <v>0.60521769601319564</v>
      </c>
      <c r="Q476" s="123">
        <v>0.44490874922080292</v>
      </c>
      <c r="R476" s="123">
        <v>0.56249291798654766</v>
      </c>
      <c r="S476" s="123">
        <v>0.4202365451888872</v>
      </c>
      <c r="T476" s="123">
        <v>0.52565020643073312</v>
      </c>
      <c r="U476" s="123">
        <v>0.49308659361497442</v>
      </c>
      <c r="V476" s="123">
        <v>0</v>
      </c>
      <c r="W476" s="123">
        <v>0</v>
      </c>
      <c r="X476" s="123">
        <v>0</v>
      </c>
      <c r="Y476" s="123">
        <v>0.47472973315953088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2.538797892321258</v>
      </c>
      <c r="G477" s="99">
        <v>2.3574886710015726</v>
      </c>
      <c r="H477" s="99">
        <v>2.248399818931992</v>
      </c>
      <c r="I477" s="99">
        <v>0</v>
      </c>
      <c r="J477" s="99">
        <v>1.9490069644526529</v>
      </c>
      <c r="K477" s="99">
        <v>1.8250402722556036</v>
      </c>
      <c r="L477" s="99">
        <v>1.7695954972891323</v>
      </c>
      <c r="M477" s="99">
        <v>1.7921196030234452</v>
      </c>
      <c r="N477" s="99">
        <v>1.5244132768812442</v>
      </c>
      <c r="O477" s="99">
        <v>1.5086648279447703</v>
      </c>
      <c r="P477" s="99">
        <v>1.5344792774571065</v>
      </c>
      <c r="Q477" s="99">
        <v>1.4592819084067861</v>
      </c>
      <c r="R477" s="99">
        <v>1.5120438998183838</v>
      </c>
      <c r="S477" s="99">
        <v>1.6306893204533675</v>
      </c>
      <c r="T477" s="99">
        <v>1.6710678922341098</v>
      </c>
      <c r="U477" s="99">
        <v>1.6529629210635108</v>
      </c>
      <c r="V477" s="99">
        <v>0</v>
      </c>
      <c r="W477" s="99">
        <v>0</v>
      </c>
      <c r="X477" s="99">
        <v>0</v>
      </c>
      <c r="Y477" s="99">
        <v>1.2254730791863107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15295</v>
      </c>
      <c r="C5" s="120">
        <v>17636</v>
      </c>
      <c r="D5" s="120">
        <v>23037</v>
      </c>
      <c r="E5" s="120">
        <v>31109</v>
      </c>
      <c r="F5" s="120">
        <v>42719</v>
      </c>
      <c r="G5" s="120">
        <v>55123</v>
      </c>
      <c r="H5" s="120">
        <v>64664</v>
      </c>
      <c r="I5" s="120">
        <v>75693</v>
      </c>
      <c r="J5" s="120">
        <v>92686</v>
      </c>
      <c r="K5" s="120">
        <v>120468</v>
      </c>
      <c r="L5" s="120">
        <v>157192</v>
      </c>
      <c r="M5" s="120">
        <v>191528</v>
      </c>
      <c r="N5" s="120">
        <v>212337</v>
      </c>
      <c r="O5" s="120">
        <v>226184</v>
      </c>
      <c r="P5" s="120">
        <v>231187</v>
      </c>
      <c r="Q5" s="120">
        <v>242421</v>
      </c>
      <c r="R5" s="120">
        <v>253376</v>
      </c>
      <c r="S5" s="120">
        <v>263650</v>
      </c>
      <c r="T5" s="120">
        <v>263635</v>
      </c>
      <c r="U5" s="120">
        <v>367911</v>
      </c>
      <c r="V5" s="120">
        <v>624406</v>
      </c>
      <c r="W5" s="120">
        <v>1177032</v>
      </c>
      <c r="X5" s="120">
        <v>1740163</v>
      </c>
      <c r="Y5" s="120">
        <v>1963580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15295</v>
      </c>
      <c r="C7" s="52">
        <v>17636</v>
      </c>
      <c r="D7" s="52">
        <v>23037</v>
      </c>
      <c r="E7" s="52">
        <v>31109</v>
      </c>
      <c r="F7" s="52">
        <v>42719</v>
      </c>
      <c r="G7" s="52">
        <v>55123</v>
      </c>
      <c r="H7" s="52">
        <v>64664</v>
      </c>
      <c r="I7" s="52">
        <v>75693</v>
      </c>
      <c r="J7" s="52">
        <v>92686</v>
      </c>
      <c r="K7" s="52">
        <v>120468</v>
      </c>
      <c r="L7" s="52">
        <v>157192</v>
      </c>
      <c r="M7" s="52">
        <v>191528</v>
      </c>
      <c r="N7" s="52">
        <v>212337</v>
      </c>
      <c r="O7" s="52">
        <v>226184</v>
      </c>
      <c r="P7" s="52">
        <v>231187</v>
      </c>
      <c r="Q7" s="52">
        <v>242421</v>
      </c>
      <c r="R7" s="52">
        <v>253376</v>
      </c>
      <c r="S7" s="52">
        <v>263650</v>
      </c>
      <c r="T7" s="52">
        <v>263635</v>
      </c>
      <c r="U7" s="52">
        <v>367911</v>
      </c>
      <c r="V7" s="52">
        <v>624406</v>
      </c>
      <c r="W7" s="52">
        <v>1177032</v>
      </c>
      <c r="X7" s="52">
        <v>1740163</v>
      </c>
      <c r="Y7" s="52">
        <v>1963580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13502</v>
      </c>
      <c r="C9" s="52">
        <v>12982</v>
      </c>
      <c r="D9" s="52">
        <v>14974</v>
      </c>
      <c r="E9" s="52">
        <v>17744</v>
      </c>
      <c r="F9" s="52">
        <v>21013</v>
      </c>
      <c r="G9" s="52">
        <v>31102</v>
      </c>
      <c r="H9" s="52">
        <v>35667</v>
      </c>
      <c r="I9" s="52">
        <v>41933</v>
      </c>
      <c r="J9" s="52">
        <v>53641</v>
      </c>
      <c r="K9" s="52">
        <v>79330</v>
      </c>
      <c r="L9" s="52">
        <v>115254</v>
      </c>
      <c r="M9" s="52">
        <v>153036</v>
      </c>
      <c r="N9" s="52">
        <v>170971</v>
      </c>
      <c r="O9" s="52">
        <v>204560</v>
      </c>
      <c r="P9" s="52">
        <v>210409</v>
      </c>
      <c r="Q9" s="52">
        <v>218981</v>
      </c>
      <c r="R9" s="52">
        <v>233182</v>
      </c>
      <c r="S9" s="52">
        <v>245950</v>
      </c>
      <c r="T9" s="52">
        <v>258938</v>
      </c>
      <c r="U9" s="52">
        <v>362175</v>
      </c>
      <c r="V9" s="52">
        <v>658241</v>
      </c>
      <c r="W9" s="52">
        <v>1121734</v>
      </c>
      <c r="X9" s="52">
        <v>1803722</v>
      </c>
      <c r="Y9" s="52">
        <v>1987505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7613</v>
      </c>
      <c r="C11" s="52">
        <v>8320</v>
      </c>
      <c r="D11" s="52">
        <v>9491</v>
      </c>
      <c r="E11" s="52">
        <v>12084</v>
      </c>
      <c r="F11" s="52">
        <v>16749</v>
      </c>
      <c r="G11" s="52">
        <v>18418</v>
      </c>
      <c r="H11" s="52">
        <v>18933</v>
      </c>
      <c r="I11" s="52">
        <v>18706</v>
      </c>
      <c r="J11" s="52">
        <v>22143</v>
      </c>
      <c r="K11" s="52">
        <v>30695</v>
      </c>
      <c r="L11" s="52">
        <v>39989</v>
      </c>
      <c r="M11" s="52">
        <v>50998</v>
      </c>
      <c r="N11" s="52">
        <v>53716</v>
      </c>
      <c r="O11" s="52">
        <v>54210</v>
      </c>
      <c r="P11" s="52">
        <v>51966</v>
      </c>
      <c r="Q11" s="52">
        <v>52199</v>
      </c>
      <c r="R11" s="52">
        <v>56233</v>
      </c>
      <c r="S11" s="52">
        <v>60559</v>
      </c>
      <c r="T11" s="52">
        <v>61799</v>
      </c>
      <c r="U11" s="52">
        <v>88478</v>
      </c>
      <c r="V11" s="52">
        <v>166569</v>
      </c>
      <c r="W11" s="52">
        <v>350906</v>
      </c>
      <c r="X11" s="52">
        <v>600129</v>
      </c>
      <c r="Y11" s="52">
        <v>677255</v>
      </c>
      <c r="DA11" s="63" t="s">
        <v>1122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2</v>
      </c>
      <c r="F12" s="52">
        <v>4</v>
      </c>
      <c r="G12" s="52">
        <v>6</v>
      </c>
      <c r="H12" s="52">
        <v>8</v>
      </c>
      <c r="I12" s="52">
        <v>11</v>
      </c>
      <c r="J12" s="52">
        <v>23</v>
      </c>
      <c r="K12" s="52">
        <v>47</v>
      </c>
      <c r="L12" s="52">
        <v>99</v>
      </c>
      <c r="M12" s="52">
        <v>121</v>
      </c>
      <c r="N12" s="52">
        <v>137</v>
      </c>
      <c r="O12" s="52">
        <v>147</v>
      </c>
      <c r="P12" s="52">
        <v>145</v>
      </c>
      <c r="Q12" s="52">
        <v>164</v>
      </c>
      <c r="R12" s="52">
        <v>193</v>
      </c>
      <c r="S12" s="52">
        <v>230</v>
      </c>
      <c r="T12" s="52">
        <v>248</v>
      </c>
      <c r="U12" s="52">
        <v>383</v>
      </c>
      <c r="V12" s="52">
        <v>851</v>
      </c>
      <c r="W12" s="52">
        <v>4885</v>
      </c>
      <c r="X12" s="52">
        <v>18049</v>
      </c>
      <c r="Y12" s="52">
        <v>18211</v>
      </c>
      <c r="DA12" s="63" t="s">
        <v>1123</v>
      </c>
    </row>
    <row r="13" spans="1:105" ht="12" customHeight="1" x14ac:dyDescent="0.25">
      <c r="A13" s="97" t="s">
        <v>122</v>
      </c>
      <c r="B13" s="52">
        <v>7545</v>
      </c>
      <c r="C13" s="52">
        <v>9122</v>
      </c>
      <c r="D13" s="52">
        <v>13216</v>
      </c>
      <c r="E13" s="52">
        <v>18484</v>
      </c>
      <c r="F13" s="52">
        <v>25193</v>
      </c>
      <c r="G13" s="52">
        <v>34917</v>
      </c>
      <c r="H13" s="52">
        <v>43256</v>
      </c>
      <c r="I13" s="52">
        <v>52520</v>
      </c>
      <c r="J13" s="52">
        <v>61278</v>
      </c>
      <c r="K13" s="52">
        <v>74158</v>
      </c>
      <c r="L13" s="52">
        <v>87027</v>
      </c>
      <c r="M13" s="52">
        <v>107620</v>
      </c>
      <c r="N13" s="52">
        <v>120719</v>
      </c>
      <c r="O13" s="52">
        <v>129151</v>
      </c>
      <c r="P13" s="52">
        <v>131149</v>
      </c>
      <c r="Q13" s="52">
        <v>139788</v>
      </c>
      <c r="R13" s="52">
        <v>140904</v>
      </c>
      <c r="S13" s="52">
        <v>141124</v>
      </c>
      <c r="T13" s="52">
        <v>138943</v>
      </c>
      <c r="U13" s="52">
        <v>183058</v>
      </c>
      <c r="V13" s="52">
        <v>266032</v>
      </c>
      <c r="W13" s="52">
        <v>244663</v>
      </c>
      <c r="X13" s="52">
        <v>221918</v>
      </c>
      <c r="Y13" s="52">
        <v>193874</v>
      </c>
      <c r="DA13" s="63" t="s">
        <v>1124</v>
      </c>
    </row>
    <row r="14" spans="1:105" ht="12" customHeight="1" x14ac:dyDescent="0.25">
      <c r="A14" s="97" t="s">
        <v>121</v>
      </c>
      <c r="B14" s="52">
        <v>136</v>
      </c>
      <c r="C14" s="52">
        <v>193</v>
      </c>
      <c r="D14" s="52">
        <v>329</v>
      </c>
      <c r="E14" s="52">
        <v>539</v>
      </c>
      <c r="F14" s="52">
        <v>773</v>
      </c>
      <c r="G14" s="52">
        <v>1782</v>
      </c>
      <c r="H14" s="52">
        <v>2467</v>
      </c>
      <c r="I14" s="52">
        <v>4456</v>
      </c>
      <c r="J14" s="52">
        <v>9242</v>
      </c>
      <c r="K14" s="52">
        <v>15568</v>
      </c>
      <c r="L14" s="52">
        <v>30077</v>
      </c>
      <c r="M14" s="52">
        <v>32789</v>
      </c>
      <c r="N14" s="52">
        <v>37765</v>
      </c>
      <c r="O14" s="52">
        <v>42676</v>
      </c>
      <c r="P14" s="52">
        <v>47927</v>
      </c>
      <c r="Q14" s="52">
        <v>50270</v>
      </c>
      <c r="R14" s="52">
        <v>56046</v>
      </c>
      <c r="S14" s="52">
        <v>61737</v>
      </c>
      <c r="T14" s="52">
        <v>62645</v>
      </c>
      <c r="U14" s="52">
        <v>95992</v>
      </c>
      <c r="V14" s="52">
        <v>190954</v>
      </c>
      <c r="W14" s="52">
        <v>576578</v>
      </c>
      <c r="X14" s="52">
        <v>900067</v>
      </c>
      <c r="Y14" s="52">
        <v>1074240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6025</v>
      </c>
      <c r="C16" s="52">
        <v>6565</v>
      </c>
      <c r="D16" s="52">
        <v>8412</v>
      </c>
      <c r="E16" s="52">
        <v>12066</v>
      </c>
      <c r="F16" s="52">
        <v>16638</v>
      </c>
      <c r="G16" s="52">
        <v>19884</v>
      </c>
      <c r="H16" s="52">
        <v>22177</v>
      </c>
      <c r="I16" s="52">
        <v>25080</v>
      </c>
      <c r="J16" s="52">
        <v>35941</v>
      </c>
      <c r="K16" s="52">
        <v>47051</v>
      </c>
      <c r="L16" s="52">
        <v>60262</v>
      </c>
      <c r="M16" s="52">
        <v>70761</v>
      </c>
      <c r="N16" s="52">
        <v>79760</v>
      </c>
      <c r="O16" s="52">
        <v>83693</v>
      </c>
      <c r="P16" s="52">
        <v>86055</v>
      </c>
      <c r="Q16" s="52">
        <v>86952</v>
      </c>
      <c r="R16" s="52">
        <v>89737</v>
      </c>
      <c r="S16" s="52">
        <v>87961</v>
      </c>
      <c r="T16" s="52">
        <v>86296</v>
      </c>
      <c r="U16" s="52">
        <v>115479</v>
      </c>
      <c r="V16" s="52">
        <v>213559</v>
      </c>
      <c r="W16" s="52">
        <v>428845</v>
      </c>
      <c r="X16" s="52">
        <v>722004</v>
      </c>
      <c r="Y16" s="52">
        <v>812176</v>
      </c>
      <c r="DA16" s="63" t="s">
        <v>1126</v>
      </c>
    </row>
    <row r="17" spans="1:105" ht="12" customHeight="1" x14ac:dyDescent="0.25">
      <c r="A17" s="109" t="s">
        <v>120</v>
      </c>
      <c r="B17" s="36">
        <v>9270</v>
      </c>
      <c r="C17" s="36">
        <v>11071</v>
      </c>
      <c r="D17" s="36">
        <v>14625</v>
      </c>
      <c r="E17" s="36">
        <v>19043</v>
      </c>
      <c r="F17" s="36">
        <v>26081</v>
      </c>
      <c r="G17" s="36">
        <v>35239</v>
      </c>
      <c r="H17" s="36">
        <v>42487</v>
      </c>
      <c r="I17" s="36">
        <v>50613</v>
      </c>
      <c r="J17" s="36">
        <v>56745</v>
      </c>
      <c r="K17" s="36">
        <v>73417</v>
      </c>
      <c r="L17" s="36">
        <v>96930</v>
      </c>
      <c r="M17" s="36">
        <v>120767</v>
      </c>
      <c r="N17" s="36">
        <v>132577</v>
      </c>
      <c r="O17" s="36">
        <v>142491</v>
      </c>
      <c r="P17" s="36">
        <v>145132</v>
      </c>
      <c r="Q17" s="36">
        <v>155469</v>
      </c>
      <c r="R17" s="36">
        <v>163639</v>
      </c>
      <c r="S17" s="36">
        <v>175689</v>
      </c>
      <c r="T17" s="36">
        <v>177339</v>
      </c>
      <c r="U17" s="36">
        <v>252432</v>
      </c>
      <c r="V17" s="36">
        <v>410847</v>
      </c>
      <c r="W17" s="36">
        <v>748187</v>
      </c>
      <c r="X17" s="36">
        <v>1018159</v>
      </c>
      <c r="Y17" s="36">
        <v>1151404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1195</v>
      </c>
      <c r="D21" s="52">
        <v>1196</v>
      </c>
      <c r="E21" s="52">
        <v>1202</v>
      </c>
      <c r="F21" s="52">
        <v>1226</v>
      </c>
      <c r="G21" s="52">
        <v>1276</v>
      </c>
      <c r="H21" s="52">
        <v>1375</v>
      </c>
      <c r="I21" s="52">
        <v>1541</v>
      </c>
      <c r="J21" s="52">
        <v>1788</v>
      </c>
      <c r="K21" s="52">
        <v>2145</v>
      </c>
      <c r="L21" s="52">
        <v>2623</v>
      </c>
      <c r="M21" s="52">
        <v>3288</v>
      </c>
      <c r="N21" s="52">
        <v>4179</v>
      </c>
      <c r="O21" s="52">
        <v>5110</v>
      </c>
      <c r="P21" s="52">
        <v>5645</v>
      </c>
      <c r="Q21" s="52">
        <v>7493</v>
      </c>
      <c r="R21" s="52">
        <v>9699</v>
      </c>
      <c r="S21" s="52">
        <v>12302</v>
      </c>
      <c r="T21" s="52">
        <v>14626</v>
      </c>
      <c r="U21" s="52">
        <v>16696</v>
      </c>
      <c r="V21" s="52">
        <v>18579</v>
      </c>
      <c r="W21" s="52">
        <v>20197</v>
      </c>
      <c r="X21" s="52">
        <v>22422</v>
      </c>
      <c r="Y21" s="52">
        <v>26714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2110</v>
      </c>
      <c r="D23" s="52">
        <v>2112</v>
      </c>
      <c r="E23" s="52">
        <v>2140</v>
      </c>
      <c r="F23" s="52">
        <v>3684</v>
      </c>
      <c r="G23" s="52">
        <v>4022</v>
      </c>
      <c r="H23" s="52">
        <v>5623</v>
      </c>
      <c r="I23" s="52">
        <v>5230</v>
      </c>
      <c r="J23" s="52">
        <v>4145</v>
      </c>
      <c r="K23" s="52">
        <v>5874</v>
      </c>
      <c r="L23" s="52">
        <v>9339</v>
      </c>
      <c r="M23" s="52">
        <v>14011</v>
      </c>
      <c r="N23" s="52">
        <v>18837</v>
      </c>
      <c r="O23" s="52">
        <v>21626</v>
      </c>
      <c r="P23" s="52">
        <v>18664</v>
      </c>
      <c r="Q23" s="52">
        <v>21733</v>
      </c>
      <c r="R23" s="52">
        <v>29207</v>
      </c>
      <c r="S23" s="52">
        <v>39642</v>
      </c>
      <c r="T23" s="52">
        <v>44570</v>
      </c>
      <c r="U23" s="52">
        <v>45075</v>
      </c>
      <c r="V23" s="52">
        <v>41315</v>
      </c>
      <c r="W23" s="52">
        <v>72264</v>
      </c>
      <c r="X23" s="52">
        <v>50553</v>
      </c>
      <c r="Y23" s="52">
        <v>184301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1190</v>
      </c>
      <c r="D25" s="52">
        <v>1193</v>
      </c>
      <c r="E25" s="52">
        <v>1220</v>
      </c>
      <c r="F25" s="52">
        <v>1300</v>
      </c>
      <c r="G25" s="52">
        <v>1477</v>
      </c>
      <c r="H25" s="52">
        <v>1815</v>
      </c>
      <c r="I25" s="52">
        <v>1635</v>
      </c>
      <c r="J25" s="52">
        <v>2035</v>
      </c>
      <c r="K25" s="52">
        <v>2925</v>
      </c>
      <c r="L25" s="52">
        <v>3490</v>
      </c>
      <c r="M25" s="52">
        <v>4094</v>
      </c>
      <c r="N25" s="52">
        <v>4415</v>
      </c>
      <c r="O25" s="52">
        <v>4092</v>
      </c>
      <c r="P25" s="52">
        <v>4978</v>
      </c>
      <c r="Q25" s="52">
        <v>6782</v>
      </c>
      <c r="R25" s="52">
        <v>9431</v>
      </c>
      <c r="S25" s="52">
        <v>11099</v>
      </c>
      <c r="T25" s="52">
        <v>10667</v>
      </c>
      <c r="U25" s="52">
        <v>9484</v>
      </c>
      <c r="V25" s="52">
        <v>6943</v>
      </c>
      <c r="W25" s="52">
        <v>7434</v>
      </c>
      <c r="X25" s="52">
        <v>10611</v>
      </c>
      <c r="Y25" s="52">
        <v>18705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2</v>
      </c>
      <c r="M26" s="52">
        <v>1</v>
      </c>
      <c r="N26" s="52">
        <v>6</v>
      </c>
      <c r="O26" s="52">
        <v>7</v>
      </c>
      <c r="P26" s="52">
        <v>10</v>
      </c>
      <c r="Q26" s="52">
        <v>15</v>
      </c>
      <c r="R26" s="52">
        <v>26</v>
      </c>
      <c r="S26" s="52">
        <v>30</v>
      </c>
      <c r="T26" s="52">
        <v>31</v>
      </c>
      <c r="U26" s="52">
        <v>17</v>
      </c>
      <c r="V26" s="52">
        <v>25</v>
      </c>
      <c r="W26" s="52">
        <v>31</v>
      </c>
      <c r="X26" s="52">
        <v>46</v>
      </c>
      <c r="Y26" s="52">
        <v>159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1179</v>
      </c>
      <c r="D27" s="52">
        <v>1184</v>
      </c>
      <c r="E27" s="52">
        <v>1228</v>
      </c>
      <c r="F27" s="52">
        <v>1364</v>
      </c>
      <c r="G27" s="52">
        <v>1679</v>
      </c>
      <c r="H27" s="52">
        <v>2259</v>
      </c>
      <c r="I27" s="52">
        <v>2535</v>
      </c>
      <c r="J27" s="52">
        <v>3827</v>
      </c>
      <c r="K27" s="52">
        <v>5739</v>
      </c>
      <c r="L27" s="52">
        <v>7595</v>
      </c>
      <c r="M27" s="52">
        <v>9171</v>
      </c>
      <c r="N27" s="52">
        <v>10941</v>
      </c>
      <c r="O27" s="52">
        <v>12741</v>
      </c>
      <c r="P27" s="52">
        <v>13490</v>
      </c>
      <c r="Q27" s="52">
        <v>16075</v>
      </c>
      <c r="R27" s="52">
        <v>18728</v>
      </c>
      <c r="S27" s="52">
        <v>22091</v>
      </c>
      <c r="T27" s="52">
        <v>23717</v>
      </c>
      <c r="U27" s="52">
        <v>24782</v>
      </c>
      <c r="V27" s="52">
        <v>22079</v>
      </c>
      <c r="W27" s="52">
        <v>21369</v>
      </c>
      <c r="X27" s="52">
        <v>22745</v>
      </c>
      <c r="Y27" s="52">
        <v>28044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21</v>
      </c>
      <c r="D28" s="52">
        <v>21</v>
      </c>
      <c r="E28" s="52">
        <v>23</v>
      </c>
      <c r="F28" s="52">
        <v>26</v>
      </c>
      <c r="G28" s="52">
        <v>35</v>
      </c>
      <c r="H28" s="52">
        <v>56</v>
      </c>
      <c r="I28" s="52">
        <v>85</v>
      </c>
      <c r="J28" s="52">
        <v>159</v>
      </c>
      <c r="K28" s="52">
        <v>277</v>
      </c>
      <c r="L28" s="52">
        <v>504</v>
      </c>
      <c r="M28" s="52">
        <v>902</v>
      </c>
      <c r="N28" s="52">
        <v>1588</v>
      </c>
      <c r="O28" s="52">
        <v>2614</v>
      </c>
      <c r="P28" s="52">
        <v>3737</v>
      </c>
      <c r="Q28" s="52">
        <v>5503</v>
      </c>
      <c r="R28" s="52">
        <v>7271</v>
      </c>
      <c r="S28" s="52">
        <v>8438</v>
      </c>
      <c r="T28" s="52">
        <v>9282</v>
      </c>
      <c r="U28" s="52">
        <v>6794</v>
      </c>
      <c r="V28" s="52">
        <v>8546</v>
      </c>
      <c r="W28" s="52">
        <v>9976</v>
      </c>
      <c r="X28" s="52">
        <v>13424</v>
      </c>
      <c r="Y28" s="52">
        <v>22591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941</v>
      </c>
      <c r="D30" s="52">
        <v>945</v>
      </c>
      <c r="E30" s="52">
        <v>966</v>
      </c>
      <c r="F30" s="52">
        <v>1044</v>
      </c>
      <c r="G30" s="52">
        <v>1227</v>
      </c>
      <c r="H30" s="52">
        <v>1573</v>
      </c>
      <c r="I30" s="52">
        <v>1586</v>
      </c>
      <c r="J30" s="52">
        <v>2173</v>
      </c>
      <c r="K30" s="52">
        <v>3211</v>
      </c>
      <c r="L30" s="52">
        <v>4274</v>
      </c>
      <c r="M30" s="52">
        <v>5278</v>
      </c>
      <c r="N30" s="52">
        <v>6023</v>
      </c>
      <c r="O30" s="52">
        <v>6807</v>
      </c>
      <c r="P30" s="52">
        <v>8372</v>
      </c>
      <c r="Q30" s="52">
        <v>11180</v>
      </c>
      <c r="R30" s="52">
        <v>14478</v>
      </c>
      <c r="S30" s="52">
        <v>15156</v>
      </c>
      <c r="T30" s="52">
        <v>15410</v>
      </c>
      <c r="U30" s="52">
        <v>14178</v>
      </c>
      <c r="V30" s="52">
        <v>13315</v>
      </c>
      <c r="W30" s="52">
        <v>12846</v>
      </c>
      <c r="X30" s="52">
        <v>15769</v>
      </c>
      <c r="Y30" s="52">
        <v>23294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1448</v>
      </c>
      <c r="D31" s="36">
        <v>1455</v>
      </c>
      <c r="E31" s="36">
        <v>1503</v>
      </c>
      <c r="F31" s="36">
        <v>1648</v>
      </c>
      <c r="G31" s="36">
        <v>1966</v>
      </c>
      <c r="H31" s="36">
        <v>2557</v>
      </c>
      <c r="I31" s="36">
        <v>2675</v>
      </c>
      <c r="J31" s="36">
        <v>3846</v>
      </c>
      <c r="K31" s="36">
        <v>5727</v>
      </c>
      <c r="L31" s="36">
        <v>7327</v>
      </c>
      <c r="M31" s="36">
        <v>8901</v>
      </c>
      <c r="N31" s="36">
        <v>10920</v>
      </c>
      <c r="O31" s="36">
        <v>12641</v>
      </c>
      <c r="P31" s="36">
        <v>13846</v>
      </c>
      <c r="Q31" s="36">
        <v>17196</v>
      </c>
      <c r="R31" s="36">
        <v>20992</v>
      </c>
      <c r="S31" s="36">
        <v>26495</v>
      </c>
      <c r="T31" s="36">
        <v>28300</v>
      </c>
      <c r="U31" s="36">
        <v>26909</v>
      </c>
      <c r="V31" s="36">
        <v>24296</v>
      </c>
      <c r="W31" s="36">
        <v>25956</v>
      </c>
      <c r="X31" s="36">
        <v>31070</v>
      </c>
      <c r="Y31" s="36">
        <v>46199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3536</v>
      </c>
      <c r="D35" s="52">
        <v>6597</v>
      </c>
      <c r="E35" s="52">
        <v>9274</v>
      </c>
      <c r="F35" s="52">
        <v>12836</v>
      </c>
      <c r="G35" s="52">
        <v>13680</v>
      </c>
      <c r="H35" s="52">
        <v>10916</v>
      </c>
      <c r="I35" s="52">
        <v>12570</v>
      </c>
      <c r="J35" s="52">
        <v>18781</v>
      </c>
      <c r="K35" s="52">
        <v>29927</v>
      </c>
      <c r="L35" s="52">
        <v>39347</v>
      </c>
      <c r="M35" s="52">
        <v>37624</v>
      </c>
      <c r="N35" s="52">
        <v>24988</v>
      </c>
      <c r="O35" s="52">
        <v>18957</v>
      </c>
      <c r="P35" s="52">
        <v>10648</v>
      </c>
      <c r="Q35" s="52">
        <v>18727</v>
      </c>
      <c r="R35" s="52">
        <v>20654</v>
      </c>
      <c r="S35" s="52">
        <v>22576</v>
      </c>
      <c r="T35" s="52">
        <v>14611</v>
      </c>
      <c r="U35" s="52">
        <v>120972</v>
      </c>
      <c r="V35" s="52">
        <v>275074</v>
      </c>
      <c r="W35" s="52">
        <v>572823</v>
      </c>
      <c r="X35" s="52">
        <v>585553</v>
      </c>
      <c r="Y35" s="52">
        <v>250131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1590</v>
      </c>
      <c r="D37" s="52">
        <v>4104</v>
      </c>
      <c r="E37" s="52">
        <v>4910</v>
      </c>
      <c r="F37" s="52">
        <v>6953</v>
      </c>
      <c r="G37" s="52">
        <v>14111</v>
      </c>
      <c r="H37" s="52">
        <v>10188</v>
      </c>
      <c r="I37" s="52">
        <v>11496</v>
      </c>
      <c r="J37" s="52">
        <v>15853</v>
      </c>
      <c r="K37" s="52">
        <v>31563</v>
      </c>
      <c r="L37" s="52">
        <v>45263</v>
      </c>
      <c r="M37" s="52">
        <v>51793</v>
      </c>
      <c r="N37" s="52">
        <v>36772</v>
      </c>
      <c r="O37" s="52">
        <v>55215</v>
      </c>
      <c r="P37" s="52">
        <v>24513</v>
      </c>
      <c r="Q37" s="52">
        <v>30305</v>
      </c>
      <c r="R37" s="52">
        <v>43408</v>
      </c>
      <c r="S37" s="52">
        <v>52410</v>
      </c>
      <c r="T37" s="52">
        <v>57558</v>
      </c>
      <c r="U37" s="52">
        <v>148312</v>
      </c>
      <c r="V37" s="52">
        <v>337381</v>
      </c>
      <c r="W37" s="52">
        <v>535757</v>
      </c>
      <c r="X37" s="52">
        <v>732541</v>
      </c>
      <c r="Y37" s="52">
        <v>368084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1897</v>
      </c>
      <c r="D39" s="52">
        <v>2364</v>
      </c>
      <c r="E39" s="52">
        <v>3813</v>
      </c>
      <c r="F39" s="52">
        <v>5965</v>
      </c>
      <c r="G39" s="52">
        <v>3146</v>
      </c>
      <c r="H39" s="52">
        <v>2330</v>
      </c>
      <c r="I39" s="52">
        <v>1408</v>
      </c>
      <c r="J39" s="52">
        <v>5472</v>
      </c>
      <c r="K39" s="52">
        <v>11477</v>
      </c>
      <c r="L39" s="52">
        <v>12784</v>
      </c>
      <c r="M39" s="52">
        <v>15103</v>
      </c>
      <c r="N39" s="52">
        <v>7133</v>
      </c>
      <c r="O39" s="52">
        <v>4586</v>
      </c>
      <c r="P39" s="52">
        <v>2734</v>
      </c>
      <c r="Q39" s="52">
        <v>7015</v>
      </c>
      <c r="R39" s="52">
        <v>13465</v>
      </c>
      <c r="S39" s="52">
        <v>15425</v>
      </c>
      <c r="T39" s="52">
        <v>11907</v>
      </c>
      <c r="U39" s="52">
        <v>36163</v>
      </c>
      <c r="V39" s="52">
        <v>85034</v>
      </c>
      <c r="W39" s="52">
        <v>191771</v>
      </c>
      <c r="X39" s="52">
        <v>259834</v>
      </c>
      <c r="Y39" s="52">
        <v>95831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1</v>
      </c>
      <c r="F40" s="52">
        <v>3</v>
      </c>
      <c r="G40" s="52">
        <v>2</v>
      </c>
      <c r="H40" s="52">
        <v>2</v>
      </c>
      <c r="I40" s="52">
        <v>3</v>
      </c>
      <c r="J40" s="52">
        <v>12</v>
      </c>
      <c r="K40" s="52">
        <v>24</v>
      </c>
      <c r="L40" s="52">
        <v>54</v>
      </c>
      <c r="M40" s="52">
        <v>23</v>
      </c>
      <c r="N40" s="52">
        <v>22</v>
      </c>
      <c r="O40" s="52">
        <v>17</v>
      </c>
      <c r="P40" s="52">
        <v>8</v>
      </c>
      <c r="Q40" s="52">
        <v>34</v>
      </c>
      <c r="R40" s="52">
        <v>55</v>
      </c>
      <c r="S40" s="52">
        <v>67</v>
      </c>
      <c r="T40" s="52">
        <v>49</v>
      </c>
      <c r="U40" s="52">
        <v>152</v>
      </c>
      <c r="V40" s="52">
        <v>493</v>
      </c>
      <c r="W40" s="52">
        <v>4065</v>
      </c>
      <c r="X40" s="52">
        <v>13210</v>
      </c>
      <c r="Y40" s="52">
        <v>321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2756</v>
      </c>
      <c r="D41" s="52">
        <v>5278</v>
      </c>
      <c r="E41" s="52">
        <v>6496</v>
      </c>
      <c r="F41" s="52">
        <v>8073</v>
      </c>
      <c r="G41" s="52">
        <v>11403</v>
      </c>
      <c r="H41" s="52">
        <v>10598</v>
      </c>
      <c r="I41" s="52">
        <v>11799</v>
      </c>
      <c r="J41" s="52">
        <v>12585</v>
      </c>
      <c r="K41" s="52">
        <v>18619</v>
      </c>
      <c r="L41" s="52">
        <v>20464</v>
      </c>
      <c r="M41" s="52">
        <v>29764</v>
      </c>
      <c r="N41" s="52">
        <v>24040</v>
      </c>
      <c r="O41" s="52">
        <v>21173</v>
      </c>
      <c r="P41" s="52">
        <v>15488</v>
      </c>
      <c r="Q41" s="52">
        <v>24714</v>
      </c>
      <c r="R41" s="52">
        <v>19844</v>
      </c>
      <c r="S41" s="52">
        <v>22311</v>
      </c>
      <c r="T41" s="52">
        <v>21536</v>
      </c>
      <c r="U41" s="52">
        <v>68897</v>
      </c>
      <c r="V41" s="52">
        <v>105053</v>
      </c>
      <c r="W41" s="52">
        <v>0</v>
      </c>
      <c r="X41" s="52">
        <v>0</v>
      </c>
      <c r="Y41" s="52">
        <v>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78</v>
      </c>
      <c r="D42" s="52">
        <v>157</v>
      </c>
      <c r="E42" s="52">
        <v>233</v>
      </c>
      <c r="F42" s="52">
        <v>260</v>
      </c>
      <c r="G42" s="52">
        <v>1044</v>
      </c>
      <c r="H42" s="52">
        <v>741</v>
      </c>
      <c r="I42" s="52">
        <v>2074</v>
      </c>
      <c r="J42" s="52">
        <v>4945</v>
      </c>
      <c r="K42" s="52">
        <v>6603</v>
      </c>
      <c r="L42" s="52">
        <v>15013</v>
      </c>
      <c r="M42" s="52">
        <v>3614</v>
      </c>
      <c r="N42" s="52">
        <v>6564</v>
      </c>
      <c r="O42" s="52">
        <v>7525</v>
      </c>
      <c r="P42" s="52">
        <v>8988</v>
      </c>
      <c r="Q42" s="52">
        <v>7846</v>
      </c>
      <c r="R42" s="52">
        <v>13047</v>
      </c>
      <c r="S42" s="52">
        <v>14129</v>
      </c>
      <c r="T42" s="52">
        <v>10190</v>
      </c>
      <c r="U42" s="52">
        <v>40141</v>
      </c>
      <c r="V42" s="52">
        <v>103508</v>
      </c>
      <c r="W42" s="52">
        <v>395600</v>
      </c>
      <c r="X42" s="52">
        <v>336913</v>
      </c>
      <c r="Y42" s="52">
        <v>196764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1481</v>
      </c>
      <c r="D44" s="52">
        <v>2792</v>
      </c>
      <c r="E44" s="52">
        <v>4620</v>
      </c>
      <c r="F44" s="52">
        <v>5616</v>
      </c>
      <c r="G44" s="52">
        <v>4473</v>
      </c>
      <c r="H44" s="52">
        <v>3866</v>
      </c>
      <c r="I44" s="52">
        <v>4489</v>
      </c>
      <c r="J44" s="52">
        <v>13034</v>
      </c>
      <c r="K44" s="52">
        <v>14321</v>
      </c>
      <c r="L44" s="52">
        <v>17485</v>
      </c>
      <c r="M44" s="52">
        <v>15777</v>
      </c>
      <c r="N44" s="52">
        <v>15022</v>
      </c>
      <c r="O44" s="52">
        <v>10740</v>
      </c>
      <c r="P44" s="52">
        <v>10734</v>
      </c>
      <c r="Q44" s="52">
        <v>12077</v>
      </c>
      <c r="R44" s="52">
        <v>17263</v>
      </c>
      <c r="S44" s="52">
        <v>13380</v>
      </c>
      <c r="T44" s="52">
        <v>13745</v>
      </c>
      <c r="U44" s="52">
        <v>43361</v>
      </c>
      <c r="V44" s="52">
        <v>111395</v>
      </c>
      <c r="W44" s="52">
        <v>228132</v>
      </c>
      <c r="X44" s="52">
        <v>308928</v>
      </c>
      <c r="Y44" s="52">
        <v>113466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3249</v>
      </c>
      <c r="D45" s="36">
        <v>5009</v>
      </c>
      <c r="E45" s="36">
        <v>5921</v>
      </c>
      <c r="F45" s="36">
        <v>8686</v>
      </c>
      <c r="G45" s="36">
        <v>11124</v>
      </c>
      <c r="H45" s="36">
        <v>9805</v>
      </c>
      <c r="I45" s="36">
        <v>10801</v>
      </c>
      <c r="J45" s="36">
        <v>9978</v>
      </c>
      <c r="K45" s="36">
        <v>22399</v>
      </c>
      <c r="L45" s="36">
        <v>30840</v>
      </c>
      <c r="M45" s="36">
        <v>32738</v>
      </c>
      <c r="N45" s="36">
        <v>22730</v>
      </c>
      <c r="O45" s="36">
        <v>22555</v>
      </c>
      <c r="P45" s="36">
        <v>16487</v>
      </c>
      <c r="Q45" s="36">
        <v>27533</v>
      </c>
      <c r="R45" s="36">
        <v>29162</v>
      </c>
      <c r="S45" s="36">
        <v>38545</v>
      </c>
      <c r="T45" s="36">
        <v>29950</v>
      </c>
      <c r="U45" s="36">
        <v>102002</v>
      </c>
      <c r="V45" s="36">
        <v>182711</v>
      </c>
      <c r="W45" s="36">
        <v>363296</v>
      </c>
      <c r="X45" s="36">
        <v>301042</v>
      </c>
      <c r="Y45" s="36">
        <v>179444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1115</v>
      </c>
      <c r="D49" s="52">
        <v>1923</v>
      </c>
      <c r="E49" s="52">
        <v>2860</v>
      </c>
      <c r="F49" s="52">
        <v>4887</v>
      </c>
      <c r="G49" s="52">
        <v>5610</v>
      </c>
      <c r="H49" s="52">
        <v>4244</v>
      </c>
      <c r="I49" s="52">
        <v>4842</v>
      </c>
      <c r="J49" s="52">
        <v>7417</v>
      </c>
      <c r="K49" s="52">
        <v>10937</v>
      </c>
      <c r="L49" s="52">
        <v>12829</v>
      </c>
      <c r="M49" s="52">
        <v>12931</v>
      </c>
      <c r="N49" s="52">
        <v>7882</v>
      </c>
      <c r="O49" s="52">
        <v>5632</v>
      </c>
      <c r="P49" s="52">
        <v>5973</v>
      </c>
      <c r="Q49" s="52">
        <v>7788</v>
      </c>
      <c r="R49" s="52">
        <v>6974</v>
      </c>
      <c r="S49" s="52">
        <v>6117</v>
      </c>
      <c r="T49" s="52">
        <v>4172</v>
      </c>
      <c r="U49" s="52">
        <v>37084</v>
      </c>
      <c r="V49" s="52">
        <v>75788</v>
      </c>
      <c r="W49" s="52">
        <v>144506</v>
      </c>
      <c r="X49" s="52">
        <v>225494</v>
      </c>
      <c r="Y49" s="52">
        <v>81631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626</v>
      </c>
      <c r="D51" s="52">
        <v>1363</v>
      </c>
      <c r="E51" s="52">
        <v>2275</v>
      </c>
      <c r="F51" s="52">
        <v>3928</v>
      </c>
      <c r="G51" s="52">
        <v>4688</v>
      </c>
      <c r="H51" s="52">
        <v>3476</v>
      </c>
      <c r="I51" s="52">
        <v>4029</v>
      </c>
      <c r="J51" s="52">
        <v>6248</v>
      </c>
      <c r="K51" s="52">
        <v>9532</v>
      </c>
      <c r="L51" s="52">
        <v>11373</v>
      </c>
      <c r="M51" s="52">
        <v>11591</v>
      </c>
      <c r="N51" s="52">
        <v>6944</v>
      </c>
      <c r="O51" s="52">
        <v>5282</v>
      </c>
      <c r="P51" s="52">
        <v>5374</v>
      </c>
      <c r="Q51" s="52">
        <v>7049</v>
      </c>
      <c r="R51" s="52">
        <v>6477</v>
      </c>
      <c r="S51" s="52">
        <v>5782</v>
      </c>
      <c r="T51" s="52">
        <v>4071</v>
      </c>
      <c r="U51" s="52">
        <v>36696</v>
      </c>
      <c r="V51" s="52">
        <v>75788</v>
      </c>
      <c r="W51" s="52">
        <v>137778</v>
      </c>
      <c r="X51" s="52">
        <v>221771</v>
      </c>
      <c r="Y51" s="52">
        <v>77950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447</v>
      </c>
      <c r="D53" s="52">
        <v>583</v>
      </c>
      <c r="E53" s="52">
        <v>1035</v>
      </c>
      <c r="F53" s="52">
        <v>2038</v>
      </c>
      <c r="G53" s="52">
        <v>1132</v>
      </c>
      <c r="H53" s="52">
        <v>723</v>
      </c>
      <c r="I53" s="52">
        <v>446</v>
      </c>
      <c r="J53" s="52">
        <v>1763</v>
      </c>
      <c r="K53" s="52">
        <v>3417</v>
      </c>
      <c r="L53" s="52">
        <v>3394</v>
      </c>
      <c r="M53" s="52">
        <v>4026</v>
      </c>
      <c r="N53" s="52">
        <v>1489</v>
      </c>
      <c r="O53" s="52">
        <v>776</v>
      </c>
      <c r="P53" s="52">
        <v>600</v>
      </c>
      <c r="Q53" s="52">
        <v>1379</v>
      </c>
      <c r="R53" s="52">
        <v>2023</v>
      </c>
      <c r="S53" s="52">
        <v>1817</v>
      </c>
      <c r="T53" s="52">
        <v>1136</v>
      </c>
      <c r="U53" s="52">
        <v>9230</v>
      </c>
      <c r="V53" s="52">
        <v>21910</v>
      </c>
      <c r="W53" s="52">
        <v>46854</v>
      </c>
      <c r="X53" s="52">
        <v>96057</v>
      </c>
      <c r="Y53" s="52">
        <v>26704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1</v>
      </c>
      <c r="H54" s="52">
        <v>1</v>
      </c>
      <c r="I54" s="52">
        <v>1</v>
      </c>
      <c r="J54" s="52">
        <v>5</v>
      </c>
      <c r="K54" s="52">
        <v>8</v>
      </c>
      <c r="L54" s="52">
        <v>15</v>
      </c>
      <c r="M54" s="52">
        <v>7</v>
      </c>
      <c r="N54" s="52">
        <v>5</v>
      </c>
      <c r="O54" s="52">
        <v>3</v>
      </c>
      <c r="P54" s="52">
        <v>2</v>
      </c>
      <c r="Q54" s="52">
        <v>7</v>
      </c>
      <c r="R54" s="52">
        <v>9</v>
      </c>
      <c r="S54" s="52">
        <v>8</v>
      </c>
      <c r="T54" s="52">
        <v>5</v>
      </c>
      <c r="U54" s="52">
        <v>40</v>
      </c>
      <c r="V54" s="52">
        <v>129</v>
      </c>
      <c r="W54" s="52">
        <v>994</v>
      </c>
      <c r="X54" s="52">
        <v>4885</v>
      </c>
      <c r="Y54" s="52">
        <v>93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650</v>
      </c>
      <c r="D55" s="52">
        <v>1301</v>
      </c>
      <c r="E55" s="52">
        <v>1762</v>
      </c>
      <c r="F55" s="52">
        <v>2759</v>
      </c>
      <c r="G55" s="52">
        <v>4102</v>
      </c>
      <c r="H55" s="52">
        <v>3290</v>
      </c>
      <c r="I55" s="52">
        <v>3737</v>
      </c>
      <c r="J55" s="52">
        <v>4056</v>
      </c>
      <c r="K55" s="52">
        <v>5544</v>
      </c>
      <c r="L55" s="52">
        <v>5433</v>
      </c>
      <c r="M55" s="52">
        <v>7934</v>
      </c>
      <c r="N55" s="52">
        <v>5017</v>
      </c>
      <c r="O55" s="52">
        <v>3581</v>
      </c>
      <c r="P55" s="52">
        <v>3398</v>
      </c>
      <c r="Q55" s="52">
        <v>4857</v>
      </c>
      <c r="R55" s="52">
        <v>2981</v>
      </c>
      <c r="S55" s="52">
        <v>2627</v>
      </c>
      <c r="T55" s="52">
        <v>2058</v>
      </c>
      <c r="U55" s="52">
        <v>17574</v>
      </c>
      <c r="V55" s="52">
        <v>27066</v>
      </c>
      <c r="W55" s="52">
        <v>0</v>
      </c>
      <c r="X55" s="52">
        <v>0</v>
      </c>
      <c r="Y55" s="52">
        <v>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18</v>
      </c>
      <c r="D56" s="52">
        <v>39</v>
      </c>
      <c r="E56" s="52">
        <v>63</v>
      </c>
      <c r="F56" s="52">
        <v>89</v>
      </c>
      <c r="G56" s="52">
        <v>375</v>
      </c>
      <c r="H56" s="52">
        <v>230</v>
      </c>
      <c r="I56" s="52">
        <v>658</v>
      </c>
      <c r="J56" s="52">
        <v>1593</v>
      </c>
      <c r="K56" s="52">
        <v>1968</v>
      </c>
      <c r="L56" s="52">
        <v>3987</v>
      </c>
      <c r="M56" s="52">
        <v>964</v>
      </c>
      <c r="N56" s="52">
        <v>1371</v>
      </c>
      <c r="O56" s="52">
        <v>1272</v>
      </c>
      <c r="P56" s="52">
        <v>1973</v>
      </c>
      <c r="Q56" s="52">
        <v>1545</v>
      </c>
      <c r="R56" s="52">
        <v>1961</v>
      </c>
      <c r="S56" s="52">
        <v>1665</v>
      </c>
      <c r="T56" s="52">
        <v>973</v>
      </c>
      <c r="U56" s="52">
        <v>10240</v>
      </c>
      <c r="V56" s="52">
        <v>26683</v>
      </c>
      <c r="W56" s="52">
        <v>96658</v>
      </c>
      <c r="X56" s="52">
        <v>124552</v>
      </c>
      <c r="Y56" s="52">
        <v>54834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349</v>
      </c>
      <c r="D58" s="52">
        <v>688</v>
      </c>
      <c r="E58" s="52">
        <v>1253</v>
      </c>
      <c r="F58" s="52">
        <v>1919</v>
      </c>
      <c r="G58" s="52">
        <v>1609</v>
      </c>
      <c r="H58" s="52">
        <v>1200</v>
      </c>
      <c r="I58" s="52">
        <v>1422</v>
      </c>
      <c r="J58" s="52">
        <v>4200</v>
      </c>
      <c r="K58" s="52">
        <v>4267</v>
      </c>
      <c r="L58" s="52">
        <v>4642</v>
      </c>
      <c r="M58" s="52">
        <v>4205</v>
      </c>
      <c r="N58" s="52">
        <v>3136</v>
      </c>
      <c r="O58" s="52">
        <v>1816</v>
      </c>
      <c r="P58" s="52">
        <v>2356</v>
      </c>
      <c r="Q58" s="52">
        <v>2374</v>
      </c>
      <c r="R58" s="52">
        <v>2594</v>
      </c>
      <c r="S58" s="52">
        <v>1576</v>
      </c>
      <c r="T58" s="52">
        <v>1312</v>
      </c>
      <c r="U58" s="52">
        <v>11063</v>
      </c>
      <c r="V58" s="52">
        <v>28707</v>
      </c>
      <c r="W58" s="52">
        <v>55741</v>
      </c>
      <c r="X58" s="52">
        <v>114198</v>
      </c>
      <c r="Y58" s="52">
        <v>31623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766</v>
      </c>
      <c r="D59" s="36">
        <v>1235</v>
      </c>
      <c r="E59" s="36">
        <v>1607</v>
      </c>
      <c r="F59" s="36">
        <v>2968</v>
      </c>
      <c r="G59" s="36">
        <v>4001</v>
      </c>
      <c r="H59" s="36">
        <v>3044</v>
      </c>
      <c r="I59" s="36">
        <v>3420</v>
      </c>
      <c r="J59" s="36">
        <v>3217</v>
      </c>
      <c r="K59" s="36">
        <v>6670</v>
      </c>
      <c r="L59" s="36">
        <v>8187</v>
      </c>
      <c r="M59" s="36">
        <v>8726</v>
      </c>
      <c r="N59" s="36">
        <v>4746</v>
      </c>
      <c r="O59" s="36">
        <v>3816</v>
      </c>
      <c r="P59" s="36">
        <v>3617</v>
      </c>
      <c r="Q59" s="36">
        <v>5414</v>
      </c>
      <c r="R59" s="36">
        <v>4380</v>
      </c>
      <c r="S59" s="36">
        <v>4541</v>
      </c>
      <c r="T59" s="36">
        <v>2860</v>
      </c>
      <c r="U59" s="36">
        <v>26021</v>
      </c>
      <c r="V59" s="36">
        <v>47081</v>
      </c>
      <c r="W59" s="36">
        <v>88765</v>
      </c>
      <c r="X59" s="36">
        <v>111296</v>
      </c>
      <c r="Y59" s="36">
        <v>50008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2421</v>
      </c>
      <c r="D63" s="52">
        <v>4674</v>
      </c>
      <c r="E63" s="52">
        <v>6414</v>
      </c>
      <c r="F63" s="52">
        <v>7949</v>
      </c>
      <c r="G63" s="52">
        <v>8070</v>
      </c>
      <c r="H63" s="52">
        <v>6672</v>
      </c>
      <c r="I63" s="52">
        <v>7728</v>
      </c>
      <c r="J63" s="52">
        <v>11364</v>
      </c>
      <c r="K63" s="52">
        <v>18990</v>
      </c>
      <c r="L63" s="52">
        <v>26518</v>
      </c>
      <c r="M63" s="52">
        <v>24693</v>
      </c>
      <c r="N63" s="52">
        <v>17106</v>
      </c>
      <c r="O63" s="52">
        <v>13325</v>
      </c>
      <c r="P63" s="52">
        <v>4675</v>
      </c>
      <c r="Q63" s="52">
        <v>10939</v>
      </c>
      <c r="R63" s="52">
        <v>13680</v>
      </c>
      <c r="S63" s="52">
        <v>16459</v>
      </c>
      <c r="T63" s="52">
        <v>10439</v>
      </c>
      <c r="U63" s="52">
        <v>83888</v>
      </c>
      <c r="V63" s="52">
        <v>199286</v>
      </c>
      <c r="W63" s="52">
        <v>428317</v>
      </c>
      <c r="X63" s="52">
        <v>360059</v>
      </c>
      <c r="Y63" s="52">
        <v>168500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964</v>
      </c>
      <c r="D65" s="52">
        <v>2741</v>
      </c>
      <c r="E65" s="52">
        <v>2635</v>
      </c>
      <c r="F65" s="52">
        <v>3025</v>
      </c>
      <c r="G65" s="52">
        <v>9423</v>
      </c>
      <c r="H65" s="52">
        <v>6712</v>
      </c>
      <c r="I65" s="52">
        <v>7467</v>
      </c>
      <c r="J65" s="52">
        <v>9605</v>
      </c>
      <c r="K65" s="52">
        <v>22031</v>
      </c>
      <c r="L65" s="52">
        <v>33890</v>
      </c>
      <c r="M65" s="52">
        <v>40202</v>
      </c>
      <c r="N65" s="52">
        <v>29828</v>
      </c>
      <c r="O65" s="52">
        <v>49933</v>
      </c>
      <c r="P65" s="52">
        <v>19139</v>
      </c>
      <c r="Q65" s="52">
        <v>23256</v>
      </c>
      <c r="R65" s="52">
        <v>36931</v>
      </c>
      <c r="S65" s="52">
        <v>46628</v>
      </c>
      <c r="T65" s="52">
        <v>53487</v>
      </c>
      <c r="U65" s="52">
        <v>111616</v>
      </c>
      <c r="V65" s="52">
        <v>261593</v>
      </c>
      <c r="W65" s="52">
        <v>397979</v>
      </c>
      <c r="X65" s="52">
        <v>510770</v>
      </c>
      <c r="Y65" s="52">
        <v>290134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1450</v>
      </c>
      <c r="D67" s="52">
        <f t="shared" si="0"/>
        <v>1781</v>
      </c>
      <c r="E67" s="52">
        <f t="shared" si="0"/>
        <v>2778</v>
      </c>
      <c r="F67" s="52">
        <f t="shared" si="0"/>
        <v>3927</v>
      </c>
      <c r="G67" s="52">
        <f t="shared" si="0"/>
        <v>2014</v>
      </c>
      <c r="H67" s="52">
        <f t="shared" si="0"/>
        <v>1607</v>
      </c>
      <c r="I67" s="52">
        <f t="shared" si="0"/>
        <v>962</v>
      </c>
      <c r="J67" s="52">
        <f t="shared" si="0"/>
        <v>3709</v>
      </c>
      <c r="K67" s="52">
        <f t="shared" si="0"/>
        <v>8060</v>
      </c>
      <c r="L67" s="52">
        <f t="shared" si="0"/>
        <v>9390</v>
      </c>
      <c r="M67" s="52">
        <f t="shared" si="0"/>
        <v>11077</v>
      </c>
      <c r="N67" s="52">
        <f t="shared" si="0"/>
        <v>5644</v>
      </c>
      <c r="O67" s="52">
        <f t="shared" si="0"/>
        <v>3810</v>
      </c>
      <c r="P67" s="52">
        <f t="shared" si="0"/>
        <v>2134</v>
      </c>
      <c r="Q67" s="52">
        <f t="shared" si="0"/>
        <v>5636</v>
      </c>
      <c r="R67" s="52">
        <f t="shared" ref="R67:V67" si="1">R39-R53</f>
        <v>11442</v>
      </c>
      <c r="S67" s="52">
        <f t="shared" si="1"/>
        <v>13608</v>
      </c>
      <c r="T67" s="52">
        <f t="shared" si="1"/>
        <v>10771</v>
      </c>
      <c r="U67" s="52">
        <f t="shared" si="1"/>
        <v>26933</v>
      </c>
      <c r="V67" s="52">
        <f t="shared" si="1"/>
        <v>63124</v>
      </c>
      <c r="W67" s="52">
        <f t="shared" ref="W67:Y67" si="2">W39-W53</f>
        <v>144917</v>
      </c>
      <c r="X67" s="52">
        <f t="shared" si="2"/>
        <v>163777</v>
      </c>
      <c r="Y67" s="52">
        <f t="shared" si="2"/>
        <v>69127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2</v>
      </c>
      <c r="G68" s="52">
        <f t="shared" si="3"/>
        <v>1</v>
      </c>
      <c r="H68" s="52">
        <f t="shared" si="3"/>
        <v>1</v>
      </c>
      <c r="I68" s="52">
        <f t="shared" si="3"/>
        <v>2</v>
      </c>
      <c r="J68" s="52">
        <f t="shared" si="3"/>
        <v>7</v>
      </c>
      <c r="K68" s="52">
        <f t="shared" si="3"/>
        <v>16</v>
      </c>
      <c r="L68" s="52">
        <f t="shared" si="3"/>
        <v>39</v>
      </c>
      <c r="M68" s="52">
        <f t="shared" si="3"/>
        <v>16</v>
      </c>
      <c r="N68" s="52">
        <f t="shared" si="3"/>
        <v>17</v>
      </c>
      <c r="O68" s="52">
        <f t="shared" si="3"/>
        <v>14</v>
      </c>
      <c r="P68" s="52">
        <f t="shared" si="3"/>
        <v>6</v>
      </c>
      <c r="Q68" s="52">
        <f t="shared" si="3"/>
        <v>27</v>
      </c>
      <c r="R68" s="52">
        <f t="shared" ref="R68:V68" si="4">R40-R54</f>
        <v>46</v>
      </c>
      <c r="S68" s="52">
        <f t="shared" si="4"/>
        <v>59</v>
      </c>
      <c r="T68" s="52">
        <f t="shared" si="4"/>
        <v>44</v>
      </c>
      <c r="U68" s="52">
        <f t="shared" si="4"/>
        <v>112</v>
      </c>
      <c r="V68" s="52">
        <f t="shared" si="4"/>
        <v>364</v>
      </c>
      <c r="W68" s="52">
        <f t="shared" ref="W68:Y68" si="5">W40-W54</f>
        <v>3071</v>
      </c>
      <c r="X68" s="52">
        <f t="shared" si="5"/>
        <v>8325</v>
      </c>
      <c r="Y68" s="52">
        <f t="shared" si="5"/>
        <v>228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2106</v>
      </c>
      <c r="D69" s="52">
        <f t="shared" si="6"/>
        <v>3977</v>
      </c>
      <c r="E69" s="52">
        <f t="shared" si="6"/>
        <v>4734</v>
      </c>
      <c r="F69" s="52">
        <f t="shared" si="6"/>
        <v>5314</v>
      </c>
      <c r="G69" s="52">
        <f t="shared" si="6"/>
        <v>7301</v>
      </c>
      <c r="H69" s="52">
        <f t="shared" si="6"/>
        <v>7308</v>
      </c>
      <c r="I69" s="52">
        <f t="shared" si="6"/>
        <v>8062</v>
      </c>
      <c r="J69" s="52">
        <f t="shared" si="6"/>
        <v>8529</v>
      </c>
      <c r="K69" s="52">
        <f t="shared" si="6"/>
        <v>13075</v>
      </c>
      <c r="L69" s="52">
        <f t="shared" si="6"/>
        <v>15031</v>
      </c>
      <c r="M69" s="52">
        <f t="shared" si="6"/>
        <v>21830</v>
      </c>
      <c r="N69" s="52">
        <f t="shared" si="6"/>
        <v>19023</v>
      </c>
      <c r="O69" s="52">
        <f t="shared" si="6"/>
        <v>17592</v>
      </c>
      <c r="P69" s="52">
        <f t="shared" si="6"/>
        <v>12090</v>
      </c>
      <c r="Q69" s="52">
        <f t="shared" si="6"/>
        <v>19857</v>
      </c>
      <c r="R69" s="52">
        <f t="shared" ref="R69:V69" si="7">R41-R55</f>
        <v>16863</v>
      </c>
      <c r="S69" s="52">
        <f t="shared" si="7"/>
        <v>19684</v>
      </c>
      <c r="T69" s="52">
        <f t="shared" si="7"/>
        <v>19478</v>
      </c>
      <c r="U69" s="52">
        <f t="shared" si="7"/>
        <v>51323</v>
      </c>
      <c r="V69" s="52">
        <f t="shared" si="7"/>
        <v>77987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60</v>
      </c>
      <c r="D70" s="52">
        <f t="shared" si="9"/>
        <v>118</v>
      </c>
      <c r="E70" s="52">
        <f t="shared" si="9"/>
        <v>170</v>
      </c>
      <c r="F70" s="52">
        <f t="shared" si="9"/>
        <v>171</v>
      </c>
      <c r="G70" s="52">
        <f t="shared" si="9"/>
        <v>669</v>
      </c>
      <c r="H70" s="52">
        <f t="shared" si="9"/>
        <v>511</v>
      </c>
      <c r="I70" s="52">
        <f t="shared" si="9"/>
        <v>1416</v>
      </c>
      <c r="J70" s="52">
        <f t="shared" si="9"/>
        <v>3352</v>
      </c>
      <c r="K70" s="52">
        <f t="shared" si="9"/>
        <v>4635</v>
      </c>
      <c r="L70" s="52">
        <f t="shared" si="9"/>
        <v>11026</v>
      </c>
      <c r="M70" s="52">
        <f t="shared" si="9"/>
        <v>2650</v>
      </c>
      <c r="N70" s="52">
        <f t="shared" si="9"/>
        <v>5193</v>
      </c>
      <c r="O70" s="52">
        <f t="shared" si="9"/>
        <v>6253</v>
      </c>
      <c r="P70" s="52">
        <f t="shared" si="9"/>
        <v>7015</v>
      </c>
      <c r="Q70" s="52">
        <f t="shared" si="9"/>
        <v>6301</v>
      </c>
      <c r="R70" s="52">
        <f t="shared" ref="R70:V70" si="10">R42-R56</f>
        <v>11086</v>
      </c>
      <c r="S70" s="52">
        <f t="shared" si="10"/>
        <v>12464</v>
      </c>
      <c r="T70" s="52">
        <f t="shared" si="10"/>
        <v>9217</v>
      </c>
      <c r="U70" s="52">
        <f t="shared" si="10"/>
        <v>29901</v>
      </c>
      <c r="V70" s="52">
        <f t="shared" si="10"/>
        <v>76825</v>
      </c>
      <c r="W70" s="52">
        <f t="shared" ref="W70:Y70" si="11">W42-W56</f>
        <v>298942</v>
      </c>
      <c r="X70" s="52">
        <f t="shared" si="11"/>
        <v>212361</v>
      </c>
      <c r="Y70" s="52">
        <f t="shared" si="11"/>
        <v>141930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1132</v>
      </c>
      <c r="D72" s="52">
        <v>2104</v>
      </c>
      <c r="E72" s="52">
        <v>3367</v>
      </c>
      <c r="F72" s="52">
        <v>3697</v>
      </c>
      <c r="G72" s="52">
        <v>2864</v>
      </c>
      <c r="H72" s="52">
        <v>2666</v>
      </c>
      <c r="I72" s="52">
        <v>3067</v>
      </c>
      <c r="J72" s="52">
        <v>8834</v>
      </c>
      <c r="K72" s="52">
        <v>10054</v>
      </c>
      <c r="L72" s="52">
        <v>12843</v>
      </c>
      <c r="M72" s="52">
        <v>11572</v>
      </c>
      <c r="N72" s="52">
        <v>11886</v>
      </c>
      <c r="O72" s="52">
        <v>8924</v>
      </c>
      <c r="P72" s="52">
        <v>8378</v>
      </c>
      <c r="Q72" s="52">
        <v>9703</v>
      </c>
      <c r="R72" s="52">
        <v>14669</v>
      </c>
      <c r="S72" s="52">
        <v>11804</v>
      </c>
      <c r="T72" s="52">
        <v>12433</v>
      </c>
      <c r="U72" s="52">
        <v>32298</v>
      </c>
      <c r="V72" s="52">
        <v>82688</v>
      </c>
      <c r="W72" s="52">
        <v>172391</v>
      </c>
      <c r="X72" s="52">
        <v>194730</v>
      </c>
      <c r="Y72" s="52">
        <v>81843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2483</v>
      </c>
      <c r="D73" s="36">
        <v>3774</v>
      </c>
      <c r="E73" s="36">
        <v>4314</v>
      </c>
      <c r="F73" s="36">
        <v>5718</v>
      </c>
      <c r="G73" s="36">
        <v>7123</v>
      </c>
      <c r="H73" s="36">
        <v>6761</v>
      </c>
      <c r="I73" s="36">
        <v>7381</v>
      </c>
      <c r="J73" s="36">
        <v>6761</v>
      </c>
      <c r="K73" s="36">
        <v>15729</v>
      </c>
      <c r="L73" s="36">
        <v>22653</v>
      </c>
      <c r="M73" s="36">
        <v>24012</v>
      </c>
      <c r="N73" s="36">
        <v>17984</v>
      </c>
      <c r="O73" s="36">
        <v>18739</v>
      </c>
      <c r="P73" s="36">
        <v>12870</v>
      </c>
      <c r="Q73" s="36">
        <v>22119</v>
      </c>
      <c r="R73" s="36">
        <v>24782</v>
      </c>
      <c r="S73" s="36">
        <v>34004</v>
      </c>
      <c r="T73" s="36">
        <v>27090</v>
      </c>
      <c r="U73" s="36">
        <v>75981</v>
      </c>
      <c r="V73" s="36">
        <v>135630</v>
      </c>
      <c r="W73" s="36">
        <v>274531</v>
      </c>
      <c r="X73" s="36">
        <v>189746</v>
      </c>
      <c r="Y73" s="36">
        <v>129436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3306</v>
      </c>
      <c r="K79" s="138">
        <f>RES_hhdet_numvin!K145</f>
        <v>9878</v>
      </c>
      <c r="L79" s="138">
        <f>RES_hhdet_numvin!L145</f>
        <v>18243</v>
      </c>
      <c r="M79" s="138">
        <f>RES_hhdet_numvin!M145</f>
        <v>21753</v>
      </c>
      <c r="N79" s="138">
        <f>RES_hhdet_numvin!N145</f>
        <v>16868</v>
      </c>
      <c r="O79" s="138">
        <f>RES_hhdet_numvin!O145</f>
        <v>14329</v>
      </c>
      <c r="P79" s="138">
        <f>RES_hhdet_numvin!P145</f>
        <v>8752</v>
      </c>
      <c r="Q79" s="138">
        <f>RES_hhdet_numvin!Q145</f>
        <v>16386</v>
      </c>
      <c r="R79" s="138">
        <f>RES_hhdet_numvin!R145</f>
        <v>18925</v>
      </c>
      <c r="S79" s="138">
        <f>RES_hhdet_numvin!S145</f>
        <v>21386</v>
      </c>
      <c r="T79" s="138">
        <f>RES_hhdet_numvin!T145</f>
        <v>14165</v>
      </c>
      <c r="U79" s="138">
        <f>RES_hhdet_numvin!U145</f>
        <v>119081</v>
      </c>
      <c r="V79" s="138">
        <f>RES_hhdet_numvin!V145</f>
        <v>273260</v>
      </c>
      <c r="W79" s="138">
        <f>RES_hhdet_numvin!W145</f>
        <v>571704</v>
      </c>
      <c r="X79" s="138">
        <f>RES_hhdet_numvin!X145</f>
        <v>585413</v>
      </c>
      <c r="Y79" s="138">
        <f>RES_hhdet_numvin!Y145</f>
        <v>250131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12147</v>
      </c>
      <c r="S81" s="138">
        <f>RES_hhdet_numvin!S147</f>
        <v>25751</v>
      </c>
      <c r="T81" s="138">
        <f>RES_hhdet_numvin!T147</f>
        <v>36538</v>
      </c>
      <c r="U81" s="138">
        <f>RES_hhdet_numvin!U147</f>
        <v>112511</v>
      </c>
      <c r="V81" s="138">
        <f>RES_hhdet_numvin!V147</f>
        <v>299068</v>
      </c>
      <c r="W81" s="138">
        <f>RES_hhdet_numvin!W147</f>
        <v>463498</v>
      </c>
      <c r="X81" s="138">
        <f>RES_hhdet_numvin!X147</f>
        <v>669908</v>
      </c>
      <c r="Y81" s="138">
        <f>RES_hhdet_numvin!Y147</f>
        <v>368084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4361</v>
      </c>
      <c r="S83" s="138">
        <f>RES_hhdet_numvin!S149</f>
        <v>8748</v>
      </c>
      <c r="T83" s="138">
        <f>RES_hhdet_numvin!T149</f>
        <v>8772</v>
      </c>
      <c r="U83" s="138">
        <f>RES_hhdet_numvin!U149</f>
        <v>31404</v>
      </c>
      <c r="V83" s="138">
        <f>RES_hhdet_numvin!V149</f>
        <v>80261</v>
      </c>
      <c r="W83" s="138">
        <f>RES_hhdet_numvin!W149</f>
        <v>188582</v>
      </c>
      <c r="X83" s="138">
        <f>RES_hhdet_numvin!X149</f>
        <v>259296</v>
      </c>
      <c r="Y83" s="138">
        <f>RES_hhdet_numvin!Y149</f>
        <v>95831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16</v>
      </c>
      <c r="S84" s="138">
        <f>RES_hhdet_numvin!S150</f>
        <v>44</v>
      </c>
      <c r="T84" s="138">
        <f>RES_hhdet_numvin!T150</f>
        <v>41</v>
      </c>
      <c r="U84" s="138">
        <f>RES_hhdet_numvin!U150</f>
        <v>136</v>
      </c>
      <c r="V84" s="138">
        <f>RES_hhdet_numvin!V150</f>
        <v>469</v>
      </c>
      <c r="W84" s="138">
        <f>RES_hhdet_numvin!W150</f>
        <v>3998</v>
      </c>
      <c r="X84" s="138">
        <f>RES_hhdet_numvin!X150</f>
        <v>13186</v>
      </c>
      <c r="Y84" s="138">
        <f>RES_hhdet_numvin!Y150</f>
        <v>321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6429</v>
      </c>
      <c r="S87" s="138">
        <f>RES_hhdet_numvin!S153</f>
        <v>12655</v>
      </c>
      <c r="T87" s="138">
        <f>RES_hhdet_numvin!T153</f>
        <v>15853</v>
      </c>
      <c r="U87" s="138">
        <f>RES_hhdet_numvin!U153</f>
        <v>59805</v>
      </c>
      <c r="V87" s="138">
        <f>RES_hhdet_numvin!V153</f>
        <v>99132</v>
      </c>
      <c r="W87" s="138">
        <f>RES_hhdet_numvin!W153</f>
        <v>0</v>
      </c>
      <c r="X87" s="138">
        <f>RES_hhdet_numvin!X153</f>
        <v>0</v>
      </c>
      <c r="Y87" s="138">
        <f>RES_hhdet_numvin!Y153</f>
        <v>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4234</v>
      </c>
      <c r="S88" s="138">
        <f>RES_hhdet_numvin!S154</f>
        <v>8014</v>
      </c>
      <c r="T88" s="138">
        <f>RES_hhdet_numvin!T154</f>
        <v>7507</v>
      </c>
      <c r="U88" s="138">
        <f>RES_hhdet_numvin!U154</f>
        <v>34856</v>
      </c>
      <c r="V88" s="138">
        <f>RES_hhdet_numvin!V154</f>
        <v>97679</v>
      </c>
      <c r="W88" s="138">
        <f>RES_hhdet_numvin!W154</f>
        <v>388977</v>
      </c>
      <c r="X88" s="138">
        <f>RES_hhdet_numvin!X154</f>
        <v>336209</v>
      </c>
      <c r="Y88" s="138">
        <f>RES_hhdet_numvin!Y154</f>
        <v>196764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5590</v>
      </c>
      <c r="S92" s="138">
        <f>RES_hhdet_numvin!S158</f>
        <v>7597</v>
      </c>
      <c r="T92" s="138">
        <f>RES_hhdet_numvin!T158</f>
        <v>10121</v>
      </c>
      <c r="U92" s="138">
        <f>RES_hhdet_numvin!U158</f>
        <v>37654</v>
      </c>
      <c r="V92" s="138">
        <f>RES_hhdet_numvin!V158</f>
        <v>105135</v>
      </c>
      <c r="W92" s="138">
        <f>RES_hhdet_numvin!W158</f>
        <v>224334</v>
      </c>
      <c r="X92" s="138">
        <f>RES_hhdet_numvin!X158</f>
        <v>308279</v>
      </c>
      <c r="Y92" s="138">
        <f>RES_hhdet_numvin!Y158</f>
        <v>113466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9449</v>
      </c>
      <c r="S93" s="39">
        <f>RES_hhdet_numvin!S159</f>
        <v>21856</v>
      </c>
      <c r="T93" s="39">
        <f>RES_hhdet_numvin!T159</f>
        <v>22045</v>
      </c>
      <c r="U93" s="39">
        <f>RES_hhdet_numvin!U159</f>
        <v>88534</v>
      </c>
      <c r="V93" s="39">
        <f>RES_hhdet_numvin!V159</f>
        <v>172430</v>
      </c>
      <c r="W93" s="39">
        <f>RES_hhdet_numvin!W159</f>
        <v>357221</v>
      </c>
      <c r="X93" s="39">
        <f>RES_hhdet_numvin!X159</f>
        <v>300425</v>
      </c>
      <c r="Y93" s="39">
        <f>RES_hhdet_numvin!Y159</f>
        <v>179444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8.0202817423863397</v>
      </c>
      <c r="C97" s="117">
        <f t="shared" si="12"/>
        <v>9.6685208427849645</v>
      </c>
      <c r="D97" s="117">
        <f t="shared" si="12"/>
        <v>11.787035039265529</v>
      </c>
      <c r="E97" s="117">
        <f t="shared" si="12"/>
        <v>16.158966911805116</v>
      </c>
      <c r="F97" s="117">
        <f t="shared" si="12"/>
        <v>23.155278013612822</v>
      </c>
      <c r="G97" s="117">
        <f t="shared" si="12"/>
        <v>31.172238281732749</v>
      </c>
      <c r="H97" s="117">
        <f t="shared" si="12"/>
        <v>32.729431547400104</v>
      </c>
      <c r="I97" s="117">
        <f t="shared" si="12"/>
        <v>36.25051690549278</v>
      </c>
      <c r="J97" s="117">
        <f t="shared" si="12"/>
        <v>43.05709015610632</v>
      </c>
      <c r="K97" s="117">
        <f t="shared" si="12"/>
        <v>54.156582069690565</v>
      </c>
      <c r="L97" s="117">
        <f t="shared" si="12"/>
        <v>75.967931889712077</v>
      </c>
      <c r="M97" s="117">
        <f t="shared" si="12"/>
        <v>89.435499938215855</v>
      </c>
      <c r="N97" s="117">
        <f t="shared" si="12"/>
        <v>98.897248773392846</v>
      </c>
      <c r="O97" s="117">
        <f t="shared" si="12"/>
        <v>103.96881373776756</v>
      </c>
      <c r="P97" s="117">
        <f t="shared" si="12"/>
        <v>89.286321874462786</v>
      </c>
      <c r="Q97" s="117">
        <f t="shared" si="12"/>
        <v>103.14224369259382</v>
      </c>
      <c r="R97" s="117">
        <f t="shared" ref="R97:V97" si="13">R98+R100+R102+R111</f>
        <v>104.55422195403524</v>
      </c>
      <c r="S97" s="117">
        <f t="shared" si="13"/>
        <v>115.01643615857797</v>
      </c>
      <c r="T97" s="117">
        <f t="shared" si="13"/>
        <v>109.43195867077723</v>
      </c>
      <c r="U97" s="117">
        <f t="shared" si="13"/>
        <v>121.97927752964259</v>
      </c>
      <c r="V97" s="117">
        <f t="shared" si="13"/>
        <v>163.16894417056704</v>
      </c>
      <c r="W97" s="117">
        <f t="shared" ref="W97:Y97" si="14">W98+W100+W102+W111</f>
        <v>461.65861176505217</v>
      </c>
      <c r="X97" s="117">
        <f t="shared" si="14"/>
        <v>550.19150967466567</v>
      </c>
      <c r="Y97" s="117">
        <f t="shared" si="14"/>
        <v>596.0165708988751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3.8302371057342928</v>
      </c>
      <c r="C98" s="122">
        <f t="shared" si="15"/>
        <v>4.8846959101989063</v>
      </c>
      <c r="D98" s="122">
        <f t="shared" si="15"/>
        <v>5.7604775089111246</v>
      </c>
      <c r="E98" s="122">
        <f t="shared" si="15"/>
        <v>7.8128016164383869</v>
      </c>
      <c r="F98" s="122">
        <f t="shared" si="15"/>
        <v>11.739665965913913</v>
      </c>
      <c r="G98" s="122">
        <f t="shared" si="15"/>
        <v>17.823571127116573</v>
      </c>
      <c r="H98" s="122">
        <f t="shared" si="15"/>
        <v>17.097129544973843</v>
      </c>
      <c r="I98" s="122">
        <f t="shared" si="15"/>
        <v>19.531366748186652</v>
      </c>
      <c r="J98" s="122">
        <f t="shared" si="15"/>
        <v>23.276813533268783</v>
      </c>
      <c r="K98" s="122">
        <f t="shared" si="15"/>
        <v>28.660927331311022</v>
      </c>
      <c r="L98" s="122">
        <f t="shared" si="15"/>
        <v>42.541958284083798</v>
      </c>
      <c r="M98" s="122">
        <f t="shared" si="15"/>
        <v>45.45143442335435</v>
      </c>
      <c r="N98" s="122">
        <f t="shared" si="15"/>
        <v>51.942562061249703</v>
      </c>
      <c r="O98" s="122">
        <f t="shared" si="15"/>
        <v>56.63848791993</v>
      </c>
      <c r="P98" s="122">
        <f t="shared" si="15"/>
        <v>43.378192151038412</v>
      </c>
      <c r="Q98" s="122">
        <f t="shared" si="15"/>
        <v>52.831424437631206</v>
      </c>
      <c r="R98" s="122">
        <f t="shared" si="15"/>
        <v>54.136458727824845</v>
      </c>
      <c r="S98" s="122">
        <f t="shared" si="15"/>
        <v>58.822667897860271</v>
      </c>
      <c r="T98" s="122">
        <f t="shared" si="15"/>
        <v>55.389445705834852</v>
      </c>
      <c r="U98" s="122">
        <f t="shared" si="15"/>
        <v>47.55493885021604</v>
      </c>
      <c r="V98" s="122">
        <f t="shared" si="15"/>
        <v>42.462295559772194</v>
      </c>
      <c r="W98" s="122">
        <f t="shared" si="15"/>
        <v>266.06060624308446</v>
      </c>
      <c r="X98" s="122">
        <f t="shared" si="15"/>
        <v>309.45101925242307</v>
      </c>
      <c r="Y98" s="122">
        <f t="shared" si="15"/>
        <v>325.12435607508309</v>
      </c>
      <c r="DA98" s="130" t="s">
        <v>1706</v>
      </c>
    </row>
    <row r="99" spans="1:105" ht="12" customHeight="1" x14ac:dyDescent="0.25">
      <c r="A99" s="97" t="s">
        <v>53</v>
      </c>
      <c r="B99" s="98">
        <v>3.8302371057342928</v>
      </c>
      <c r="C99" s="98">
        <v>4.8846959101989063</v>
      </c>
      <c r="D99" s="98">
        <v>5.7604775089111246</v>
      </c>
      <c r="E99" s="98">
        <v>7.8128016164383869</v>
      </c>
      <c r="F99" s="98">
        <v>11.739665965913913</v>
      </c>
      <c r="G99" s="98">
        <v>17.823571127116573</v>
      </c>
      <c r="H99" s="98">
        <v>17.097129544973843</v>
      </c>
      <c r="I99" s="98">
        <v>19.531366748186652</v>
      </c>
      <c r="J99" s="98">
        <v>23.276813533268783</v>
      </c>
      <c r="K99" s="98">
        <v>28.660927331311022</v>
      </c>
      <c r="L99" s="98">
        <v>42.541958284083798</v>
      </c>
      <c r="M99" s="98">
        <v>45.45143442335435</v>
      </c>
      <c r="N99" s="98">
        <v>51.942562061249703</v>
      </c>
      <c r="O99" s="98">
        <v>56.63848791993</v>
      </c>
      <c r="P99" s="98">
        <v>43.378192151038412</v>
      </c>
      <c r="Q99" s="98">
        <v>52.831424437631206</v>
      </c>
      <c r="R99" s="98">
        <v>54.136458727824845</v>
      </c>
      <c r="S99" s="98">
        <v>58.822667897860271</v>
      </c>
      <c r="T99" s="98">
        <v>55.389445705834852</v>
      </c>
      <c r="U99" s="98">
        <v>47.55493885021604</v>
      </c>
      <c r="V99" s="98">
        <v>42.462295559772194</v>
      </c>
      <c r="W99" s="98">
        <v>266.06060624308446</v>
      </c>
      <c r="X99" s="98">
        <v>309.45101925242307</v>
      </c>
      <c r="Y99" s="98">
        <v>325.12435607508309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0.41591424988327202</v>
      </c>
      <c r="C100" s="122">
        <f t="shared" si="16"/>
        <v>0.4656077269268285</v>
      </c>
      <c r="D100" s="122">
        <f t="shared" si="16"/>
        <v>0.36699423372654344</v>
      </c>
      <c r="E100" s="122">
        <f t="shared" si="16"/>
        <v>1.1026888837946229</v>
      </c>
      <c r="F100" s="122">
        <f t="shared" si="16"/>
        <v>0.47684133289588476</v>
      </c>
      <c r="G100" s="122">
        <f t="shared" si="16"/>
        <v>0.64416369752829739</v>
      </c>
      <c r="H100" s="122">
        <f t="shared" si="16"/>
        <v>0.90906509132218816</v>
      </c>
      <c r="I100" s="122">
        <f t="shared" si="16"/>
        <v>0.9316235916227702</v>
      </c>
      <c r="J100" s="122">
        <f t="shared" si="16"/>
        <v>1.3902842607078632</v>
      </c>
      <c r="K100" s="122">
        <f t="shared" si="16"/>
        <v>2.0299589438155805</v>
      </c>
      <c r="L100" s="122">
        <f t="shared" si="16"/>
        <v>2.2510557333768593</v>
      </c>
      <c r="M100" s="122">
        <f t="shared" si="16"/>
        <v>3.2513267697923007</v>
      </c>
      <c r="N100" s="122">
        <f t="shared" si="16"/>
        <v>5.6392302062560073</v>
      </c>
      <c r="O100" s="122">
        <f t="shared" si="16"/>
        <v>3.9462677743585552</v>
      </c>
      <c r="P100" s="122">
        <f t="shared" si="16"/>
        <v>2.9818729739560235</v>
      </c>
      <c r="Q100" s="122">
        <f t="shared" si="16"/>
        <v>6.3556041802425431</v>
      </c>
      <c r="R100" s="122">
        <f t="shared" si="16"/>
        <v>4.5513730562470727</v>
      </c>
      <c r="S100" s="122">
        <f t="shared" si="16"/>
        <v>6.884801176008696</v>
      </c>
      <c r="T100" s="122">
        <f t="shared" si="16"/>
        <v>5.215461820606988</v>
      </c>
      <c r="U100" s="122">
        <f t="shared" si="16"/>
        <v>8.2814807612135812</v>
      </c>
      <c r="V100" s="122">
        <f t="shared" si="16"/>
        <v>10.897684528888316</v>
      </c>
      <c r="W100" s="122">
        <f t="shared" si="16"/>
        <v>17.789124543589182</v>
      </c>
      <c r="X100" s="122">
        <f t="shared" si="16"/>
        <v>39.992310353304021</v>
      </c>
      <c r="Y100" s="122">
        <f t="shared" si="16"/>
        <v>38.472470052226804</v>
      </c>
      <c r="DA100" s="130" t="s">
        <v>1708</v>
      </c>
    </row>
    <row r="101" spans="1:105" ht="12" customHeight="1" x14ac:dyDescent="0.25">
      <c r="A101" s="97" t="s">
        <v>53</v>
      </c>
      <c r="B101" s="98">
        <v>0.41591424988327202</v>
      </c>
      <c r="C101" s="98">
        <v>0.4656077269268285</v>
      </c>
      <c r="D101" s="98">
        <v>0.36699423372654344</v>
      </c>
      <c r="E101" s="98">
        <v>1.1026888837946229</v>
      </c>
      <c r="F101" s="98">
        <v>0.47684133289588476</v>
      </c>
      <c r="G101" s="98">
        <v>0.64416369752829739</v>
      </c>
      <c r="H101" s="98">
        <v>0.90906509132218816</v>
      </c>
      <c r="I101" s="98">
        <v>0.9316235916227702</v>
      </c>
      <c r="J101" s="98">
        <v>1.3902842607078632</v>
      </c>
      <c r="K101" s="98">
        <v>2.0299589438155805</v>
      </c>
      <c r="L101" s="98">
        <v>2.2510557333768593</v>
      </c>
      <c r="M101" s="98">
        <v>3.2513267697923007</v>
      </c>
      <c r="N101" s="98">
        <v>5.6392302062560073</v>
      </c>
      <c r="O101" s="98">
        <v>3.9462677743585552</v>
      </c>
      <c r="P101" s="98">
        <v>2.9818729739560235</v>
      </c>
      <c r="Q101" s="98">
        <v>6.3556041802425431</v>
      </c>
      <c r="R101" s="98">
        <v>4.5513730562470727</v>
      </c>
      <c r="S101" s="98">
        <v>6.884801176008696</v>
      </c>
      <c r="T101" s="98">
        <v>5.215461820606988</v>
      </c>
      <c r="U101" s="98">
        <v>8.2814807612135812</v>
      </c>
      <c r="V101" s="98">
        <v>10.897684528888316</v>
      </c>
      <c r="W101" s="98">
        <v>17.789124543589182</v>
      </c>
      <c r="X101" s="98">
        <v>39.992310353304021</v>
      </c>
      <c r="Y101" s="98">
        <v>38.472470052226804</v>
      </c>
      <c r="DA101" s="63" t="s">
        <v>1709</v>
      </c>
    </row>
    <row r="102" spans="1:105" ht="12" customHeight="1" x14ac:dyDescent="0.25">
      <c r="A102" s="121" t="s">
        <v>55</v>
      </c>
      <c r="B102" s="122">
        <v>2.6033278426743185</v>
      </c>
      <c r="C102" s="122">
        <v>2.9582071047250156</v>
      </c>
      <c r="D102" s="122">
        <v>3.8748851988243236</v>
      </c>
      <c r="E102" s="122">
        <v>4.9771098347287719</v>
      </c>
      <c r="F102" s="122">
        <v>7.3872228048238</v>
      </c>
      <c r="G102" s="122">
        <v>8.7889255157417487</v>
      </c>
      <c r="H102" s="122">
        <v>10.028247064144246</v>
      </c>
      <c r="I102" s="122">
        <v>10.801610603332648</v>
      </c>
      <c r="J102" s="122">
        <v>12.689799427220983</v>
      </c>
      <c r="K102" s="122">
        <v>16.206179691786012</v>
      </c>
      <c r="L102" s="122">
        <v>22.199930045155984</v>
      </c>
      <c r="M102" s="122">
        <v>29.731405586738767</v>
      </c>
      <c r="N102" s="122">
        <v>30.778000715462991</v>
      </c>
      <c r="O102" s="122">
        <v>31.327333773353516</v>
      </c>
      <c r="P102" s="122">
        <v>31.656715733833202</v>
      </c>
      <c r="Q102" s="122">
        <v>31.853560918101866</v>
      </c>
      <c r="R102" s="122">
        <v>33.126968807835297</v>
      </c>
      <c r="S102" s="122">
        <v>34.309959928042524</v>
      </c>
      <c r="T102" s="122">
        <v>33.796432068802886</v>
      </c>
      <c r="U102" s="122">
        <v>45.520440063541223</v>
      </c>
      <c r="V102" s="122">
        <v>74.061124148327195</v>
      </c>
      <c r="W102" s="122">
        <v>114.65488046240529</v>
      </c>
      <c r="X102" s="122">
        <v>123.29466366947099</v>
      </c>
      <c r="Y102" s="122">
        <v>144.86731436451916</v>
      </c>
      <c r="DA102" s="130" t="s">
        <v>1710</v>
      </c>
    </row>
    <row r="103" spans="1:105" ht="12" customHeight="1" x14ac:dyDescent="0.25">
      <c r="A103" s="97" t="s">
        <v>124</v>
      </c>
      <c r="B103" s="98">
        <v>1.3700194197377571</v>
      </c>
      <c r="C103" s="98">
        <v>1.5089135323867493</v>
      </c>
      <c r="D103" s="98">
        <v>1.684846147456144</v>
      </c>
      <c r="E103" s="98">
        <v>2.0941929909480921</v>
      </c>
      <c r="F103" s="98">
        <v>3.2562860101739055</v>
      </c>
      <c r="G103" s="98">
        <v>3.2441661206489667</v>
      </c>
      <c r="H103" s="98">
        <v>3.2390073978023319</v>
      </c>
      <c r="I103" s="98">
        <v>2.9029438634547016</v>
      </c>
      <c r="J103" s="98">
        <v>3.2608320071125281</v>
      </c>
      <c r="K103" s="98">
        <v>4.5501989577738478</v>
      </c>
      <c r="L103" s="98">
        <v>6.3945167938531995</v>
      </c>
      <c r="M103" s="98">
        <v>9.1040378269669713</v>
      </c>
      <c r="N103" s="98">
        <v>8.9045859278535229</v>
      </c>
      <c r="O103" s="98">
        <v>8.5948162253245819</v>
      </c>
      <c r="P103" s="98">
        <v>7.5542928980125366</v>
      </c>
      <c r="Q103" s="98">
        <v>7.5998665786258721</v>
      </c>
      <c r="R103" s="98">
        <v>8.1413042869880723</v>
      </c>
      <c r="S103" s="98">
        <v>8.6702470340991553</v>
      </c>
      <c r="T103" s="98">
        <v>8.6488397553690692</v>
      </c>
      <c r="U103" s="98">
        <v>11.367651017046912</v>
      </c>
      <c r="V103" s="98">
        <v>19.56015862026473</v>
      </c>
      <c r="W103" s="98">
        <v>35.772937154052151</v>
      </c>
      <c r="X103" s="98">
        <v>51.519362010474104</v>
      </c>
      <c r="Y103" s="98">
        <v>54.54129810518149</v>
      </c>
      <c r="DA103" s="63" t="s">
        <v>1711</v>
      </c>
    </row>
    <row r="104" spans="1:105" ht="12" customHeight="1" x14ac:dyDescent="0.25">
      <c r="A104" s="97" t="s">
        <v>123</v>
      </c>
      <c r="B104" s="98">
        <v>1.1592184475948586E-4</v>
      </c>
      <c r="C104" s="98">
        <v>1.1591794414718786E-4</v>
      </c>
      <c r="D104" s="98">
        <v>1.166448429159596E-4</v>
      </c>
      <c r="E104" s="98">
        <v>2.2424200862131746E-4</v>
      </c>
      <c r="F104" s="98">
        <v>5.1583218259476714E-4</v>
      </c>
      <c r="G104" s="98">
        <v>6.9034767537032955E-4</v>
      </c>
      <c r="H104" s="98">
        <v>8.9491524258854933E-4</v>
      </c>
      <c r="I104" s="98">
        <v>1.1107873138146609E-3</v>
      </c>
      <c r="J104" s="98">
        <v>2.2604923139957697E-3</v>
      </c>
      <c r="K104" s="98">
        <v>4.5773007369710496E-3</v>
      </c>
      <c r="L104" s="98">
        <v>1.0419976941562383E-2</v>
      </c>
      <c r="M104" s="98">
        <v>1.4633191726769898E-2</v>
      </c>
      <c r="N104" s="98">
        <v>1.5053930240441195E-2</v>
      </c>
      <c r="O104" s="98">
        <v>1.5478776161388324E-2</v>
      </c>
      <c r="P104" s="98">
        <v>1.4728414841560671E-2</v>
      </c>
      <c r="Q104" s="98">
        <v>1.6274342732099475E-2</v>
      </c>
      <c r="R104" s="98">
        <v>1.9546856120823193E-2</v>
      </c>
      <c r="S104" s="98">
        <v>2.3954283202535898E-2</v>
      </c>
      <c r="T104" s="98">
        <v>2.5867908785335132E-2</v>
      </c>
      <c r="U104" s="98">
        <v>3.8274331067799219E-2</v>
      </c>
      <c r="V104" s="98">
        <v>7.965489073589406E-2</v>
      </c>
      <c r="W104" s="98">
        <v>0.4078336020591467</v>
      </c>
      <c r="X104" s="98">
        <v>1.2426924085868722</v>
      </c>
      <c r="Y104" s="98">
        <v>1.2067532549045656</v>
      </c>
      <c r="DA104" s="63" t="s">
        <v>1712</v>
      </c>
    </row>
    <row r="105" spans="1:105" ht="12" customHeight="1" x14ac:dyDescent="0.25">
      <c r="A105" s="100" t="s">
        <v>50</v>
      </c>
      <c r="B105" s="101">
        <v>3.3052502964849485E-5</v>
      </c>
      <c r="C105" s="101">
        <v>2.919555077801806E-5</v>
      </c>
      <c r="D105" s="101">
        <v>3.3715319397884942E-5</v>
      </c>
      <c r="E105" s="101">
        <v>5.4437792685899621E-5</v>
      </c>
      <c r="F105" s="101">
        <v>1.4902074103339782E-4</v>
      </c>
      <c r="G105" s="101">
        <v>1.6975684434985627E-4</v>
      </c>
      <c r="H105" s="101">
        <v>2.1488405221622823E-4</v>
      </c>
      <c r="I105" s="101">
        <v>2.4797788409446395E-4</v>
      </c>
      <c r="J105" s="101">
        <v>6.1912897152538774E-4</v>
      </c>
      <c r="K105" s="101">
        <v>1.0126649029180857E-3</v>
      </c>
      <c r="L105" s="101">
        <v>2.1997742111892261E-3</v>
      </c>
      <c r="M105" s="101">
        <v>3.7594023391443188E-3</v>
      </c>
      <c r="N105" s="101">
        <v>2.8707684621686663E-3</v>
      </c>
      <c r="O105" s="101">
        <v>2.7826565601188047E-3</v>
      </c>
      <c r="P105" s="101">
        <v>4.2270424866311333E-3</v>
      </c>
      <c r="Q105" s="101">
        <v>3.0791659963425883E-3</v>
      </c>
      <c r="R105" s="101">
        <v>3.4381218813970423E-3</v>
      </c>
      <c r="S105" s="101">
        <v>4.4427744113368361E-3</v>
      </c>
      <c r="T105" s="101">
        <v>4.317768930227955E-3</v>
      </c>
      <c r="U105" s="101">
        <v>7.2515614014851751E-3</v>
      </c>
      <c r="V105" s="101">
        <v>1.6144117051480913E-2</v>
      </c>
      <c r="W105" s="101">
        <v>0.10668760563192055</v>
      </c>
      <c r="X105" s="101">
        <v>0.16784561979933965</v>
      </c>
      <c r="Y105" s="101">
        <v>0.2970356235566402</v>
      </c>
      <c r="DA105" s="131" t="s">
        <v>1713</v>
      </c>
    </row>
    <row r="106" spans="1:105" ht="12" customHeight="1" x14ac:dyDescent="0.25">
      <c r="A106" s="103" t="s">
        <v>52</v>
      </c>
      <c r="B106" s="104">
        <v>8.2869341794636385E-5</v>
      </c>
      <c r="C106" s="104">
        <v>8.6722393369169799E-5</v>
      </c>
      <c r="D106" s="104">
        <v>8.2929523518074653E-5</v>
      </c>
      <c r="E106" s="104">
        <v>1.6980421593541784E-4</v>
      </c>
      <c r="F106" s="104">
        <v>3.6681144156136932E-4</v>
      </c>
      <c r="G106" s="104">
        <v>5.2059083102047328E-4</v>
      </c>
      <c r="H106" s="104">
        <v>6.8003119037232109E-4</v>
      </c>
      <c r="I106" s="104">
        <v>8.628094297201969E-4</v>
      </c>
      <c r="J106" s="104">
        <v>1.641363342470382E-3</v>
      </c>
      <c r="K106" s="104">
        <v>3.5646358340529643E-3</v>
      </c>
      <c r="L106" s="104">
        <v>8.2202027303731572E-3</v>
      </c>
      <c r="M106" s="104">
        <v>1.0873789387625579E-2</v>
      </c>
      <c r="N106" s="104">
        <v>1.2183161778272528E-2</v>
      </c>
      <c r="O106" s="104">
        <v>1.2696119601269519E-2</v>
      </c>
      <c r="P106" s="104">
        <v>1.0501372354929537E-2</v>
      </c>
      <c r="Q106" s="104">
        <v>1.3195176735756889E-2</v>
      </c>
      <c r="R106" s="104">
        <v>1.6108734239426152E-2</v>
      </c>
      <c r="S106" s="104">
        <v>1.9511508791199061E-2</v>
      </c>
      <c r="T106" s="104">
        <v>2.1550139855107175E-2</v>
      </c>
      <c r="U106" s="104">
        <v>3.1022769666314048E-2</v>
      </c>
      <c r="V106" s="104">
        <v>6.3510773684413144E-2</v>
      </c>
      <c r="W106" s="104">
        <v>0.30114599642722617</v>
      </c>
      <c r="X106" s="104">
        <v>1.0748467887875326</v>
      </c>
      <c r="Y106" s="104">
        <v>0.90971763134792538</v>
      </c>
      <c r="DA106" s="132" t="s">
        <v>1714</v>
      </c>
    </row>
    <row r="107" spans="1:105" ht="12" customHeight="1" x14ac:dyDescent="0.25">
      <c r="A107" s="106" t="s">
        <v>122</v>
      </c>
      <c r="B107" s="101">
        <v>1.2177576174169613</v>
      </c>
      <c r="C107" s="101">
        <v>1.4280643554836558</v>
      </c>
      <c r="D107" s="101">
        <v>2.1517001143915593</v>
      </c>
      <c r="E107" s="101">
        <v>2.8244981878723383</v>
      </c>
      <c r="F107" s="101">
        <v>4.0408802061462952</v>
      </c>
      <c r="G107" s="101">
        <v>5.3494105481923171</v>
      </c>
      <c r="H107" s="101">
        <v>6.5230022758263679</v>
      </c>
      <c r="I107" s="101">
        <v>7.4485906102883099</v>
      </c>
      <c r="J107" s="101">
        <v>8.4986446014248518</v>
      </c>
      <c r="K107" s="101">
        <v>10.134988245941367</v>
      </c>
      <c r="L107" s="101">
        <v>12.675812532395497</v>
      </c>
      <c r="M107" s="101">
        <v>16.876806496613042</v>
      </c>
      <c r="N107" s="101">
        <v>17.869662633161859</v>
      </c>
      <c r="O107" s="101">
        <v>18.37655984286819</v>
      </c>
      <c r="P107" s="101">
        <v>18.929698086581574</v>
      </c>
      <c r="Q107" s="101">
        <v>19.19752150575917</v>
      </c>
      <c r="R107" s="101">
        <v>19.318109416275703</v>
      </c>
      <c r="S107" s="101">
        <v>19.30342096692728</v>
      </c>
      <c r="T107" s="101">
        <v>18.749778335373197</v>
      </c>
      <c r="U107" s="101">
        <v>24.241640385719673</v>
      </c>
      <c r="V107" s="101">
        <v>34.679922204337061</v>
      </c>
      <c r="W107" s="101">
        <v>27.167376848369411</v>
      </c>
      <c r="X107" s="101">
        <v>16.518537310692849</v>
      </c>
      <c r="Y107" s="101">
        <v>16.392690340055811</v>
      </c>
      <c r="DA107" s="131" t="s">
        <v>1715</v>
      </c>
    </row>
    <row r="108" spans="1:105" ht="12" customHeight="1" x14ac:dyDescent="0.25">
      <c r="A108" s="107" t="s">
        <v>121</v>
      </c>
      <c r="B108" s="104">
        <v>1.5434883674840149E-2</v>
      </c>
      <c r="C108" s="104">
        <v>2.1113298910463318E-2</v>
      </c>
      <c r="D108" s="104">
        <v>3.8222292133704552E-2</v>
      </c>
      <c r="E108" s="104">
        <v>5.8194413899720535E-2</v>
      </c>
      <c r="F108" s="104">
        <v>8.954075632100475E-2</v>
      </c>
      <c r="G108" s="104">
        <v>0.19465849922509465</v>
      </c>
      <c r="H108" s="104">
        <v>0.26534247527295729</v>
      </c>
      <c r="I108" s="104">
        <v>0.44896534227582102</v>
      </c>
      <c r="J108" s="104">
        <v>0.92806232636960839</v>
      </c>
      <c r="K108" s="104">
        <v>1.5164151873338256</v>
      </c>
      <c r="L108" s="104">
        <v>3.119180741965724</v>
      </c>
      <c r="M108" s="104">
        <v>3.7359280714319847</v>
      </c>
      <c r="N108" s="104">
        <v>3.9886982242071656</v>
      </c>
      <c r="O108" s="104">
        <v>4.3404789289993584</v>
      </c>
      <c r="P108" s="104">
        <v>5.1579963343975326</v>
      </c>
      <c r="Q108" s="104">
        <v>5.0398984909847266</v>
      </c>
      <c r="R108" s="104">
        <v>5.6480082484506946</v>
      </c>
      <c r="S108" s="104">
        <v>6.312337643813553</v>
      </c>
      <c r="T108" s="104">
        <v>6.3719460692752863</v>
      </c>
      <c r="U108" s="104">
        <v>9.8728743297068373</v>
      </c>
      <c r="V108" s="104">
        <v>19.741388432989503</v>
      </c>
      <c r="W108" s="104">
        <v>51.30673285792458</v>
      </c>
      <c r="X108" s="104">
        <v>54.014071939717162</v>
      </c>
      <c r="Y108" s="104">
        <v>72.726572664377301</v>
      </c>
      <c r="DA108" s="132" t="s">
        <v>1716</v>
      </c>
    </row>
    <row r="109" spans="1:105" ht="12" customHeight="1" x14ac:dyDescent="0.25">
      <c r="A109" s="108" t="s">
        <v>53</v>
      </c>
      <c r="B109" s="98">
        <v>4.0320670781327653E-3</v>
      </c>
      <c r="C109" s="98">
        <v>4.8047817026278545E-3</v>
      </c>
      <c r="D109" s="98">
        <v>9.9624025987889477E-3</v>
      </c>
      <c r="E109" s="98">
        <v>1.2806209804107484E-2</v>
      </c>
      <c r="F109" s="98">
        <v>2.3966587382552182E-2</v>
      </c>
      <c r="G109" s="98">
        <v>4.4039317933245427E-2</v>
      </c>
      <c r="H109" s="98">
        <v>5.8590293289663177E-2</v>
      </c>
      <c r="I109" s="98">
        <v>9.2228974731179025E-2</v>
      </c>
      <c r="J109" s="98">
        <v>0.23664766483046923</v>
      </c>
      <c r="K109" s="98">
        <v>0.31108177884036198</v>
      </c>
      <c r="L109" s="98">
        <v>0.60874442215677826</v>
      </c>
      <c r="M109" s="98">
        <v>0.89515772725876974</v>
      </c>
      <c r="N109" s="98">
        <v>0.70376093501851589</v>
      </c>
      <c r="O109" s="98">
        <v>0.72071639598977311</v>
      </c>
      <c r="P109" s="98">
        <v>1.3988516209911019</v>
      </c>
      <c r="Q109" s="98">
        <v>0.90168894587500148</v>
      </c>
      <c r="R109" s="98">
        <v>0.95177000079740925</v>
      </c>
      <c r="S109" s="98">
        <v>1.1452021283665326</v>
      </c>
      <c r="T109" s="98">
        <v>1.0426885530651202</v>
      </c>
      <c r="U109" s="98">
        <v>1.8800337840264674</v>
      </c>
      <c r="V109" s="98">
        <v>4.0975637386316341</v>
      </c>
      <c r="W109" s="98">
        <v>12.529808170249405</v>
      </c>
      <c r="X109" s="98">
        <v>0.64377058120310915</v>
      </c>
      <c r="Y109" s="98">
        <v>15.417907994992889</v>
      </c>
      <c r="DA109" s="63" t="s">
        <v>1717</v>
      </c>
    </row>
    <row r="110" spans="1:105" ht="12" customHeight="1" x14ac:dyDescent="0.25">
      <c r="A110" s="108" t="s">
        <v>52</v>
      </c>
      <c r="B110" s="98">
        <v>1.1402816596707383E-2</v>
      </c>
      <c r="C110" s="98">
        <v>1.6308517207835462E-2</v>
      </c>
      <c r="D110" s="98">
        <v>2.8259889534915605E-2</v>
      </c>
      <c r="E110" s="98">
        <v>4.5388204095613047E-2</v>
      </c>
      <c r="F110" s="98">
        <v>6.5574168938452568E-2</v>
      </c>
      <c r="G110" s="98">
        <v>0.15061918129184923</v>
      </c>
      <c r="H110" s="98">
        <v>0.20675218198329412</v>
      </c>
      <c r="I110" s="98">
        <v>0.356736367544642</v>
      </c>
      <c r="J110" s="98">
        <v>0.69141466153913911</v>
      </c>
      <c r="K110" s="98">
        <v>1.2053334084934637</v>
      </c>
      <c r="L110" s="98">
        <v>2.5104363198089459</v>
      </c>
      <c r="M110" s="98">
        <v>2.8407703441732148</v>
      </c>
      <c r="N110" s="98">
        <v>3.2849372891886497</v>
      </c>
      <c r="O110" s="98">
        <v>3.6197625330095855</v>
      </c>
      <c r="P110" s="98">
        <v>3.7591447134064309</v>
      </c>
      <c r="Q110" s="98">
        <v>4.1382095451097252</v>
      </c>
      <c r="R110" s="98">
        <v>4.6962382476532856</v>
      </c>
      <c r="S110" s="98">
        <v>5.1671355154470202</v>
      </c>
      <c r="T110" s="98">
        <v>5.3292575162101663</v>
      </c>
      <c r="U110" s="98">
        <v>7.9928405456803695</v>
      </c>
      <c r="V110" s="98">
        <v>15.643824694357868</v>
      </c>
      <c r="W110" s="98">
        <v>38.776924687675177</v>
      </c>
      <c r="X110" s="98">
        <v>53.370301358514055</v>
      </c>
      <c r="Y110" s="98">
        <v>57.308664669384406</v>
      </c>
      <c r="DA110" s="63" t="s">
        <v>1718</v>
      </c>
    </row>
    <row r="111" spans="1:105" ht="12" customHeight="1" x14ac:dyDescent="0.25">
      <c r="A111" s="121" t="s">
        <v>54</v>
      </c>
      <c r="B111" s="122">
        <v>1.1708025440944563</v>
      </c>
      <c r="C111" s="122">
        <v>1.3600101009342154</v>
      </c>
      <c r="D111" s="122">
        <v>1.7846780978035381</v>
      </c>
      <c r="E111" s="122">
        <v>2.2663665768433345</v>
      </c>
      <c r="F111" s="122">
        <v>3.5515479099792255</v>
      </c>
      <c r="G111" s="122">
        <v>3.9155779413461276</v>
      </c>
      <c r="H111" s="122">
        <v>4.6949898469598281</v>
      </c>
      <c r="I111" s="122">
        <v>4.985915962350707</v>
      </c>
      <c r="J111" s="122">
        <v>5.7001929349086904</v>
      </c>
      <c r="K111" s="122">
        <v>7.2595161027779538</v>
      </c>
      <c r="L111" s="122">
        <v>8.9749878270954255</v>
      </c>
      <c r="M111" s="122">
        <v>11.001333158330432</v>
      </c>
      <c r="N111" s="122">
        <v>10.537455790424154</v>
      </c>
      <c r="O111" s="122">
        <v>12.056724270125496</v>
      </c>
      <c r="P111" s="122">
        <v>11.269541015635145</v>
      </c>
      <c r="Q111" s="122">
        <v>12.101654156618206</v>
      </c>
      <c r="R111" s="122">
        <v>12.739421362128031</v>
      </c>
      <c r="S111" s="122">
        <v>14.999007156666476</v>
      </c>
      <c r="T111" s="122">
        <v>15.030619075532497</v>
      </c>
      <c r="U111" s="122">
        <v>20.622417854671745</v>
      </c>
      <c r="V111" s="122">
        <v>35.747839933579357</v>
      </c>
      <c r="W111" s="122">
        <v>63.154000515973209</v>
      </c>
      <c r="X111" s="122">
        <v>77.453516399467674</v>
      </c>
      <c r="Y111" s="122">
        <v>87.552430407046046</v>
      </c>
      <c r="DA111" s="130" t="s">
        <v>1719</v>
      </c>
    </row>
    <row r="112" spans="1:105" ht="12" customHeight="1" x14ac:dyDescent="0.25">
      <c r="A112" s="97" t="s">
        <v>50</v>
      </c>
      <c r="B112" s="98">
        <v>0.53496372466065967</v>
      </c>
      <c r="C112" s="98">
        <v>0.56808100359919544</v>
      </c>
      <c r="D112" s="98">
        <v>0.7352175220945677</v>
      </c>
      <c r="E112" s="98">
        <v>1.0258343256474642</v>
      </c>
      <c r="F112" s="98">
        <v>1.5192450369980932</v>
      </c>
      <c r="G112" s="98">
        <v>1.6962395071612169</v>
      </c>
      <c r="H112" s="98">
        <v>1.8075588154552777</v>
      </c>
      <c r="I112" s="98">
        <v>1.8417409377012908</v>
      </c>
      <c r="J112" s="98">
        <v>2.5640485151660011</v>
      </c>
      <c r="K112" s="98">
        <v>3.181347120220166</v>
      </c>
      <c r="L112" s="98">
        <v>3.9641473350444243</v>
      </c>
      <c r="M112" s="98">
        <v>4.7891304951707188</v>
      </c>
      <c r="N112" s="98">
        <v>4.6240279106368698</v>
      </c>
      <c r="O112" s="98">
        <v>4.8507398445102439</v>
      </c>
      <c r="P112" s="98">
        <v>5.1255632311353718</v>
      </c>
      <c r="Q112" s="98">
        <v>4.984611035018923</v>
      </c>
      <c r="R112" s="98">
        <v>5.3943239795073676</v>
      </c>
      <c r="S112" s="98">
        <v>5.7745606976948194</v>
      </c>
      <c r="T112" s="98">
        <v>5.8742888055032925</v>
      </c>
      <c r="U112" s="98">
        <v>7.8572668906036522</v>
      </c>
      <c r="V112" s="98">
        <v>14.451843230359309</v>
      </c>
      <c r="W112" s="98">
        <v>27.134925410065105</v>
      </c>
      <c r="X112" s="98">
        <v>40.409637110160851</v>
      </c>
      <c r="Y112" s="98">
        <v>42.972916153953427</v>
      </c>
      <c r="DA112" s="63" t="s">
        <v>1720</v>
      </c>
    </row>
    <row r="113" spans="1:105" ht="12" customHeight="1" x14ac:dyDescent="0.25">
      <c r="A113" s="109" t="s">
        <v>120</v>
      </c>
      <c r="B113" s="33">
        <v>0.63583881943379672</v>
      </c>
      <c r="C113" s="33">
        <v>0.79192909733501993</v>
      </c>
      <c r="D113" s="33">
        <v>1.0494605757089706</v>
      </c>
      <c r="E113" s="33">
        <v>1.2405322511958703</v>
      </c>
      <c r="F113" s="33">
        <v>2.0323028729811323</v>
      </c>
      <c r="G113" s="33">
        <v>2.2193384341849107</v>
      </c>
      <c r="H113" s="33">
        <v>2.8874310315045508</v>
      </c>
      <c r="I113" s="33">
        <v>3.144175024649416</v>
      </c>
      <c r="J113" s="33">
        <v>3.1361444197426889</v>
      </c>
      <c r="K113" s="33">
        <v>4.0781689825577878</v>
      </c>
      <c r="L113" s="33">
        <v>5.0108404920510017</v>
      </c>
      <c r="M113" s="33">
        <v>6.2122026631597143</v>
      </c>
      <c r="N113" s="33">
        <v>5.9134278797872843</v>
      </c>
      <c r="O113" s="33">
        <v>7.2059844256152514</v>
      </c>
      <c r="P113" s="33">
        <v>6.1439777844997732</v>
      </c>
      <c r="Q113" s="33">
        <v>7.1170431215992833</v>
      </c>
      <c r="R113" s="33">
        <v>7.345097382620664</v>
      </c>
      <c r="S113" s="33">
        <v>9.2244464589716575</v>
      </c>
      <c r="T113" s="33">
        <v>9.1563302700292049</v>
      </c>
      <c r="U113" s="33">
        <v>12.765150964068095</v>
      </c>
      <c r="V113" s="33">
        <v>21.295996703220052</v>
      </c>
      <c r="W113" s="33">
        <v>36.019075105908108</v>
      </c>
      <c r="X113" s="33">
        <v>37.04387928930683</v>
      </c>
      <c r="Y113" s="33">
        <v>44.579514253092626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8.729772030187597</v>
      </c>
      <c r="C115" s="117">
        <f t="shared" si="17"/>
        <v>10.929150132195616</v>
      </c>
      <c r="D115" s="117">
        <f t="shared" si="17"/>
        <v>13.397723642879551</v>
      </c>
      <c r="E115" s="117">
        <f t="shared" si="17"/>
        <v>19.895103244812823</v>
      </c>
      <c r="F115" s="117">
        <f t="shared" si="17"/>
        <v>28.56586477569904</v>
      </c>
      <c r="G115" s="117">
        <f t="shared" si="17"/>
        <v>42.208630228629808</v>
      </c>
      <c r="H115" s="117">
        <f t="shared" si="17"/>
        <v>44.120385483701121</v>
      </c>
      <c r="I115" s="117">
        <f t="shared" si="17"/>
        <v>50.874626982263194</v>
      </c>
      <c r="J115" s="117">
        <f t="shared" si="17"/>
        <v>63.197249631950342</v>
      </c>
      <c r="K115" s="117">
        <f t="shared" si="17"/>
        <v>82.719683523543992</v>
      </c>
      <c r="L115" s="117">
        <f t="shared" si="17"/>
        <v>123.35240418003184</v>
      </c>
      <c r="M115" s="117">
        <f t="shared" si="17"/>
        <v>144.0532963957302</v>
      </c>
      <c r="N115" s="117">
        <f t="shared" si="17"/>
        <v>171.39296030990639</v>
      </c>
      <c r="O115" s="117">
        <f t="shared" si="17"/>
        <v>182.96932177865753</v>
      </c>
      <c r="P115" s="117">
        <f t="shared" si="17"/>
        <v>148.89899777979784</v>
      </c>
      <c r="Q115" s="117">
        <f t="shared" si="17"/>
        <v>189.49378919801683</v>
      </c>
      <c r="R115" s="117">
        <f t="shared" ref="R115:V115" si="18">R116+R118+R120+R129</f>
        <v>193.04311446092777</v>
      </c>
      <c r="S115" s="117">
        <f t="shared" si="18"/>
        <v>222.95315143182398</v>
      </c>
      <c r="T115" s="117">
        <f t="shared" si="18"/>
        <v>212.01622290115176</v>
      </c>
      <c r="U115" s="117">
        <f t="shared" si="18"/>
        <v>227.73964657851008</v>
      </c>
      <c r="V115" s="117">
        <f t="shared" si="18"/>
        <v>268.5301634325001</v>
      </c>
      <c r="W115" s="117">
        <f t="shared" ref="W115:Y115" si="19">W116+W118+W120+W129</f>
        <v>1125.612175577734</v>
      </c>
      <c r="X115" s="117">
        <f t="shared" si="19"/>
        <v>1410.7445432825143</v>
      </c>
      <c r="Y115" s="117">
        <f t="shared" si="19"/>
        <v>1499.9491105002292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5.606645240511706</v>
      </c>
      <c r="C116" s="122">
        <f t="shared" si="20"/>
        <v>7.3172863841889226</v>
      </c>
      <c r="D116" s="122">
        <f t="shared" si="20"/>
        <v>9.0106601438870708</v>
      </c>
      <c r="E116" s="122">
        <f t="shared" si="20"/>
        <v>12.843131431906585</v>
      </c>
      <c r="F116" s="122">
        <f t="shared" si="20"/>
        <v>20.31969638176064</v>
      </c>
      <c r="G116" s="122">
        <f t="shared" si="20"/>
        <v>32.216767516585918</v>
      </c>
      <c r="H116" s="122">
        <f t="shared" si="20"/>
        <v>31.90273614014918</v>
      </c>
      <c r="I116" s="122">
        <f t="shared" si="20"/>
        <v>37.690283356992836</v>
      </c>
      <c r="J116" s="122">
        <f t="shared" si="20"/>
        <v>46.852967431478341</v>
      </c>
      <c r="K116" s="122">
        <f t="shared" si="20"/>
        <v>60.749894075268486</v>
      </c>
      <c r="L116" s="122">
        <f t="shared" si="20"/>
        <v>94.877381685517847</v>
      </c>
      <c r="M116" s="122">
        <f t="shared" si="20"/>
        <v>105.65346528029137</v>
      </c>
      <c r="N116" s="122">
        <f t="shared" si="20"/>
        <v>124.36524307705612</v>
      </c>
      <c r="O116" s="122">
        <f t="shared" si="20"/>
        <v>139.13928013927642</v>
      </c>
      <c r="P116" s="122">
        <f t="shared" si="20"/>
        <v>108.31168206353998</v>
      </c>
      <c r="Q116" s="122">
        <f t="shared" si="20"/>
        <v>135.59630120439223</v>
      </c>
      <c r="R116" s="122">
        <f t="shared" si="20"/>
        <v>143.11543819348327</v>
      </c>
      <c r="S116" s="122">
        <f t="shared" si="20"/>
        <v>160.54158449287311</v>
      </c>
      <c r="T116" s="122">
        <f t="shared" si="20"/>
        <v>155.05333220626477</v>
      </c>
      <c r="U116" s="122">
        <f t="shared" si="20"/>
        <v>143.68202397489341</v>
      </c>
      <c r="V116" s="122">
        <f t="shared" si="20"/>
        <v>137.77579512984971</v>
      </c>
      <c r="W116" s="122">
        <f t="shared" si="20"/>
        <v>908.34091578736627</v>
      </c>
      <c r="X116" s="122">
        <f t="shared" si="20"/>
        <v>1082.7699358474358</v>
      </c>
      <c r="Y116" s="122">
        <f t="shared" si="20"/>
        <v>1151.2236681988998</v>
      </c>
      <c r="DA116" s="130" t="s">
        <v>1874</v>
      </c>
    </row>
    <row r="117" spans="1:105" ht="12" customHeight="1" x14ac:dyDescent="0.25">
      <c r="A117" s="97" t="s">
        <v>53</v>
      </c>
      <c r="B117" s="98">
        <v>5.606645240511706</v>
      </c>
      <c r="C117" s="98">
        <v>7.3172863841889226</v>
      </c>
      <c r="D117" s="98">
        <v>9.0106601438870708</v>
      </c>
      <c r="E117" s="98">
        <v>12.843131431906585</v>
      </c>
      <c r="F117" s="98">
        <v>20.31969638176064</v>
      </c>
      <c r="G117" s="98">
        <v>32.216767516585918</v>
      </c>
      <c r="H117" s="98">
        <v>31.90273614014918</v>
      </c>
      <c r="I117" s="98">
        <v>37.690283356992836</v>
      </c>
      <c r="J117" s="98">
        <v>46.852967431478341</v>
      </c>
      <c r="K117" s="98">
        <v>60.749894075268486</v>
      </c>
      <c r="L117" s="98">
        <v>94.877381685517847</v>
      </c>
      <c r="M117" s="98">
        <v>105.65346528029137</v>
      </c>
      <c r="N117" s="98">
        <v>124.36524307705612</v>
      </c>
      <c r="O117" s="98">
        <v>139.13928013927642</v>
      </c>
      <c r="P117" s="98">
        <v>108.31168206353998</v>
      </c>
      <c r="Q117" s="98">
        <v>135.59630120439223</v>
      </c>
      <c r="R117" s="98">
        <v>143.11543819348327</v>
      </c>
      <c r="S117" s="98">
        <v>160.54158449287311</v>
      </c>
      <c r="T117" s="98">
        <v>155.05333220626477</v>
      </c>
      <c r="U117" s="98">
        <v>143.68202397489341</v>
      </c>
      <c r="V117" s="98">
        <v>137.77579512984971</v>
      </c>
      <c r="W117" s="98">
        <v>908.34091578736627</v>
      </c>
      <c r="X117" s="98">
        <v>1082.7699358474358</v>
      </c>
      <c r="Y117" s="98">
        <v>1151.2236681988998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0.74702981561988124</v>
      </c>
      <c r="C118" s="122">
        <f t="shared" si="21"/>
        <v>0.85946725410921709</v>
      </c>
      <c r="D118" s="122">
        <f t="shared" si="21"/>
        <v>0.72612604392794999</v>
      </c>
      <c r="E118" s="122">
        <f t="shared" si="21"/>
        <v>2.3441317931202277</v>
      </c>
      <c r="F118" s="122">
        <f t="shared" si="21"/>
        <v>1.0885624117712416</v>
      </c>
      <c r="G118" s="122">
        <f t="shared" si="21"/>
        <v>1.6021372263186426</v>
      </c>
      <c r="H118" s="122">
        <f t="shared" si="21"/>
        <v>2.3793936495352188</v>
      </c>
      <c r="I118" s="122">
        <f t="shared" si="21"/>
        <v>2.522556076926243</v>
      </c>
      <c r="J118" s="122">
        <f t="shared" si="21"/>
        <v>3.8786513931019453</v>
      </c>
      <c r="K118" s="122">
        <f t="shared" si="21"/>
        <v>5.9205161333655258</v>
      </c>
      <c r="L118" s="122">
        <f t="shared" si="21"/>
        <v>6.8435540290300665</v>
      </c>
      <c r="M118" s="122">
        <f t="shared" si="21"/>
        <v>10.239998707539657</v>
      </c>
      <c r="N118" s="122">
        <f t="shared" si="21"/>
        <v>18.237621299409074</v>
      </c>
      <c r="O118" s="122">
        <f t="shared" si="21"/>
        <v>13.2491392844718</v>
      </c>
      <c r="P118" s="122">
        <f t="shared" si="21"/>
        <v>10.205994459273388</v>
      </c>
      <c r="Q118" s="122">
        <f t="shared" si="21"/>
        <v>22.290601282831503</v>
      </c>
      <c r="R118" s="122">
        <f t="shared" si="21"/>
        <v>16.456394565969312</v>
      </c>
      <c r="S118" s="122">
        <f t="shared" si="21"/>
        <v>25.704406898026487</v>
      </c>
      <c r="T118" s="122">
        <f t="shared" si="21"/>
        <v>20.045339474244848</v>
      </c>
      <c r="U118" s="122">
        <f t="shared" si="21"/>
        <v>32.660681495753245</v>
      </c>
      <c r="V118" s="122">
        <f t="shared" si="21"/>
        <v>43.535310092573688</v>
      </c>
      <c r="W118" s="122">
        <f t="shared" si="21"/>
        <v>71.651404711738266</v>
      </c>
      <c r="X118" s="122">
        <f t="shared" si="21"/>
        <v>162.16862339841742</v>
      </c>
      <c r="Y118" s="122">
        <f t="shared" si="21"/>
        <v>156.59545071258529</v>
      </c>
      <c r="DA118" s="130" t="s">
        <v>1876</v>
      </c>
    </row>
    <row r="119" spans="1:105" ht="12" customHeight="1" x14ac:dyDescent="0.25">
      <c r="A119" s="97" t="s">
        <v>53</v>
      </c>
      <c r="B119" s="98">
        <v>0.74702981561988124</v>
      </c>
      <c r="C119" s="98">
        <v>0.85946725410921709</v>
      </c>
      <c r="D119" s="98">
        <v>0.72612604392794999</v>
      </c>
      <c r="E119" s="98">
        <v>2.3441317931202277</v>
      </c>
      <c r="F119" s="98">
        <v>1.0885624117712416</v>
      </c>
      <c r="G119" s="98">
        <v>1.6021372263186426</v>
      </c>
      <c r="H119" s="98">
        <v>2.3793936495352188</v>
      </c>
      <c r="I119" s="98">
        <v>2.522556076926243</v>
      </c>
      <c r="J119" s="98">
        <v>3.8786513931019453</v>
      </c>
      <c r="K119" s="98">
        <v>5.9205161333655258</v>
      </c>
      <c r="L119" s="98">
        <v>6.8435540290300665</v>
      </c>
      <c r="M119" s="98">
        <v>10.239998707539657</v>
      </c>
      <c r="N119" s="98">
        <v>18.237621299409074</v>
      </c>
      <c r="O119" s="98">
        <v>13.2491392844718</v>
      </c>
      <c r="P119" s="98">
        <v>10.205994459273388</v>
      </c>
      <c r="Q119" s="98">
        <v>22.290601282831503</v>
      </c>
      <c r="R119" s="98">
        <v>16.456394565969312</v>
      </c>
      <c r="S119" s="98">
        <v>25.704406898026487</v>
      </c>
      <c r="T119" s="98">
        <v>20.045339474244848</v>
      </c>
      <c r="U119" s="98">
        <v>32.660681495753245</v>
      </c>
      <c r="V119" s="98">
        <v>43.535310092573688</v>
      </c>
      <c r="W119" s="98">
        <v>71.651404711738266</v>
      </c>
      <c r="X119" s="98">
        <v>162.16862339841742</v>
      </c>
      <c r="Y119" s="98">
        <v>156.59545071258529</v>
      </c>
      <c r="DA119" s="63" t="s">
        <v>1877</v>
      </c>
    </row>
    <row r="120" spans="1:105" ht="12" customHeight="1" x14ac:dyDescent="0.25">
      <c r="A120" s="121" t="s">
        <v>55</v>
      </c>
      <c r="B120" s="122">
        <v>1.5618555806670189</v>
      </c>
      <c r="C120" s="122">
        <v>1.7950191068153667</v>
      </c>
      <c r="D120" s="122">
        <v>2.3976642491259046</v>
      </c>
      <c r="E120" s="122">
        <v>3.1122064757658809</v>
      </c>
      <c r="F120" s="122">
        <v>4.6371438753930221</v>
      </c>
      <c r="G120" s="122">
        <v>5.6087784132076539</v>
      </c>
      <c r="H120" s="122">
        <v>6.4637171712262589</v>
      </c>
      <c r="I120" s="122">
        <v>7.0621316297221535</v>
      </c>
      <c r="J120" s="122">
        <v>8.4189228891518866</v>
      </c>
      <c r="K120" s="122">
        <v>10.874595756731875</v>
      </c>
      <c r="L120" s="122">
        <v>15.228867555114117</v>
      </c>
      <c r="M120" s="122">
        <v>20.28816055257548</v>
      </c>
      <c r="N120" s="122">
        <v>21.24605138692953</v>
      </c>
      <c r="O120" s="122">
        <v>21.861161745520548</v>
      </c>
      <c r="P120" s="122">
        <v>22.315921646631885</v>
      </c>
      <c r="Q120" s="122">
        <v>22.826894469076038</v>
      </c>
      <c r="R120" s="122">
        <v>24.208419699168111</v>
      </c>
      <c r="S120" s="122">
        <v>25.60588848863539</v>
      </c>
      <c r="T120" s="122">
        <v>25.713901273739143</v>
      </c>
      <c r="U120" s="122">
        <v>35.70407838438981</v>
      </c>
      <c r="V120" s="122">
        <v>59.772119105699346</v>
      </c>
      <c r="W120" s="122">
        <v>96.931618951505044</v>
      </c>
      <c r="X120" s="122">
        <v>107.58414254009162</v>
      </c>
      <c r="Y120" s="122">
        <v>125.41677405914257</v>
      </c>
      <c r="DA120" s="130" t="s">
        <v>1878</v>
      </c>
    </row>
    <row r="121" spans="1:105" ht="12" customHeight="1" x14ac:dyDescent="0.25">
      <c r="A121" s="97" t="s">
        <v>124</v>
      </c>
      <c r="B121" s="98">
        <v>0.77282807342388171</v>
      </c>
      <c r="C121" s="98">
        <v>0.85842909969247294</v>
      </c>
      <c r="D121" s="98">
        <v>0.96720512285865545</v>
      </c>
      <c r="E121" s="98">
        <v>1.2143841659475785</v>
      </c>
      <c r="F121" s="98">
        <v>1.9055196720561638</v>
      </c>
      <c r="G121" s="98">
        <v>1.9078170978968338</v>
      </c>
      <c r="H121" s="98">
        <v>1.9132776360177599</v>
      </c>
      <c r="I121" s="98">
        <v>1.7190884381016767</v>
      </c>
      <c r="J121" s="98">
        <v>1.9402148170553797</v>
      </c>
      <c r="K121" s="98">
        <v>2.7291217645497978</v>
      </c>
      <c r="L121" s="98">
        <v>3.8629566819577361</v>
      </c>
      <c r="M121" s="98">
        <v>5.550804103522303</v>
      </c>
      <c r="N121" s="98">
        <v>5.4687016218098918</v>
      </c>
      <c r="O121" s="98">
        <v>5.3161409627291132</v>
      </c>
      <c r="P121" s="98">
        <v>4.7048395921744577</v>
      </c>
      <c r="Q121" s="98">
        <v>4.8246755002868342</v>
      </c>
      <c r="R121" s="98">
        <v>5.3604295952870107</v>
      </c>
      <c r="S121" s="98">
        <v>5.9482901154444034</v>
      </c>
      <c r="T121" s="98">
        <v>6.1389947773051734</v>
      </c>
      <c r="U121" s="98">
        <v>8.4037635861421993</v>
      </c>
      <c r="V121" s="98">
        <v>14.842825965104312</v>
      </c>
      <c r="W121" s="98">
        <v>27.5603742062771</v>
      </c>
      <c r="X121" s="98">
        <v>39.972701708696967</v>
      </c>
      <c r="Y121" s="98">
        <v>42.416993672739103</v>
      </c>
      <c r="DA121" s="63" t="s">
        <v>1879</v>
      </c>
    </row>
    <row r="122" spans="1:105" ht="12" customHeight="1" x14ac:dyDescent="0.25">
      <c r="A122" s="97" t="s">
        <v>123</v>
      </c>
      <c r="B122" s="98">
        <v>1.0151426158201521E-4</v>
      </c>
      <c r="C122" s="98">
        <v>1.0319160609364617E-4</v>
      </c>
      <c r="D122" s="98">
        <v>1.0194833811278002E-4</v>
      </c>
      <c r="E122" s="98">
        <v>2.0119331014809198E-4</v>
      </c>
      <c r="F122" s="98">
        <v>4.5491903769500269E-4</v>
      </c>
      <c r="G122" s="98">
        <v>6.2111888999439235E-4</v>
      </c>
      <c r="H122" s="98">
        <v>8.0751938210641078E-4</v>
      </c>
      <c r="I122" s="98">
        <v>1.0103424930795154E-3</v>
      </c>
      <c r="J122" s="98">
        <v>2.0121812480639444E-3</v>
      </c>
      <c r="K122" s="98">
        <v>4.1750530518942812E-3</v>
      </c>
      <c r="L122" s="98">
        <v>9.5566156616500759E-3</v>
      </c>
      <c r="M122" s="98">
        <v>1.3167182796350176E-2</v>
      </c>
      <c r="N122" s="98">
        <v>1.3947299979562743E-2</v>
      </c>
      <c r="O122" s="98">
        <v>1.442076311703816E-2</v>
      </c>
      <c r="P122" s="98">
        <v>1.3138601745873085E-2</v>
      </c>
      <c r="Q122" s="98">
        <v>1.5169279428423598E-2</v>
      </c>
      <c r="R122" s="98">
        <v>1.8404062049437803E-2</v>
      </c>
      <c r="S122" s="98">
        <v>2.2601149626802024E-2</v>
      </c>
      <c r="T122" s="98">
        <v>2.4647091357710933E-2</v>
      </c>
      <c r="U122" s="98">
        <v>3.6384356052797232E-2</v>
      </c>
      <c r="V122" s="98">
        <v>7.5791098490061645E-2</v>
      </c>
      <c r="W122" s="98">
        <v>0.38389740322293653</v>
      </c>
      <c r="X122" s="98">
        <v>1.2057932633315149</v>
      </c>
      <c r="Y122" s="98">
        <v>1.1415185229920122</v>
      </c>
      <c r="DA122" s="63" t="s">
        <v>1880</v>
      </c>
    </row>
    <row r="123" spans="1:105" ht="12" customHeight="1" x14ac:dyDescent="0.25">
      <c r="A123" s="100" t="s">
        <v>50</v>
      </c>
      <c r="B123" s="101">
        <v>1.8644919787378826E-5</v>
      </c>
      <c r="C123" s="101">
        <v>1.6469212724476375E-5</v>
      </c>
      <c r="D123" s="101">
        <v>1.9018814594705376E-5</v>
      </c>
      <c r="E123" s="101">
        <v>3.1389094212674135E-5</v>
      </c>
      <c r="F123" s="101">
        <v>8.8107596133633372E-5</v>
      </c>
      <c r="G123" s="101">
        <v>1.005280589739191E-4</v>
      </c>
      <c r="H123" s="101">
        <v>1.2748819173408969E-4</v>
      </c>
      <c r="I123" s="101">
        <v>1.4753306335931843E-4</v>
      </c>
      <c r="J123" s="101">
        <v>3.7081790559356255E-4</v>
      </c>
      <c r="K123" s="101">
        <v>6.1041721784131674E-4</v>
      </c>
      <c r="L123" s="101">
        <v>1.3364129312769181E-3</v>
      </c>
      <c r="M123" s="101">
        <v>2.2933934087245966E-3</v>
      </c>
      <c r="N123" s="101">
        <v>1.7641382012902151E-3</v>
      </c>
      <c r="O123" s="101">
        <v>1.7246435157686401E-3</v>
      </c>
      <c r="P123" s="101">
        <v>2.6372293909435471E-3</v>
      </c>
      <c r="Q123" s="101">
        <v>1.9741026926667089E-3</v>
      </c>
      <c r="R123" s="101">
        <v>2.29532781001165E-3</v>
      </c>
      <c r="S123" s="101">
        <v>3.0896408356029634E-3</v>
      </c>
      <c r="T123" s="101">
        <v>3.0969515026037574E-3</v>
      </c>
      <c r="U123" s="101">
        <v>5.3615863864831872E-3</v>
      </c>
      <c r="V123" s="101">
        <v>1.2280324805648507E-2</v>
      </c>
      <c r="W123" s="101">
        <v>8.2751406795710344E-2</v>
      </c>
      <c r="X123" s="101">
        <v>0.13094647454398242</v>
      </c>
      <c r="Y123" s="101">
        <v>0.23180089164408688</v>
      </c>
      <c r="DA123" s="131" t="s">
        <v>1881</v>
      </c>
    </row>
    <row r="124" spans="1:105" ht="12" customHeight="1" x14ac:dyDescent="0.25">
      <c r="A124" s="103" t="s">
        <v>52</v>
      </c>
      <c r="B124" s="104">
        <v>8.2869341794636385E-5</v>
      </c>
      <c r="C124" s="104">
        <v>8.6722393369169799E-5</v>
      </c>
      <c r="D124" s="104">
        <v>8.2929523518074653E-5</v>
      </c>
      <c r="E124" s="104">
        <v>1.6980421593541784E-4</v>
      </c>
      <c r="F124" s="104">
        <v>3.6681144156136932E-4</v>
      </c>
      <c r="G124" s="104">
        <v>5.2059083102047328E-4</v>
      </c>
      <c r="H124" s="104">
        <v>6.8003119037232109E-4</v>
      </c>
      <c r="I124" s="104">
        <v>8.628094297201969E-4</v>
      </c>
      <c r="J124" s="104">
        <v>1.641363342470382E-3</v>
      </c>
      <c r="K124" s="104">
        <v>3.5646358340529643E-3</v>
      </c>
      <c r="L124" s="104">
        <v>8.2202027303731572E-3</v>
      </c>
      <c r="M124" s="104">
        <v>1.0873789387625579E-2</v>
      </c>
      <c r="N124" s="104">
        <v>1.2183161778272528E-2</v>
      </c>
      <c r="O124" s="104">
        <v>1.2696119601269519E-2</v>
      </c>
      <c r="P124" s="104">
        <v>1.0501372354929537E-2</v>
      </c>
      <c r="Q124" s="104">
        <v>1.3195176735756889E-2</v>
      </c>
      <c r="R124" s="104">
        <v>1.6108734239426152E-2</v>
      </c>
      <c r="S124" s="104">
        <v>1.9511508791199061E-2</v>
      </c>
      <c r="T124" s="104">
        <v>2.1550139855107175E-2</v>
      </c>
      <c r="U124" s="104">
        <v>3.1022769666314048E-2</v>
      </c>
      <c r="V124" s="104">
        <v>6.3510773684413144E-2</v>
      </c>
      <c r="W124" s="104">
        <v>0.30114599642722617</v>
      </c>
      <c r="X124" s="104">
        <v>1.0748467887875326</v>
      </c>
      <c r="Y124" s="104">
        <v>0.90971763134792538</v>
      </c>
      <c r="DA124" s="132" t="s">
        <v>1882</v>
      </c>
    </row>
    <row r="125" spans="1:105" ht="12" customHeight="1" x14ac:dyDescent="0.25">
      <c r="A125" s="106" t="s">
        <v>122</v>
      </c>
      <c r="B125" s="101">
        <v>0.77495724736959171</v>
      </c>
      <c r="C125" s="101">
        <v>0.91708319734869792</v>
      </c>
      <c r="D125" s="101">
        <v>1.3956135824675024</v>
      </c>
      <c r="E125" s="101">
        <v>1.8438489404059029</v>
      </c>
      <c r="F125" s="101">
        <v>2.649852460719103</v>
      </c>
      <c r="G125" s="101">
        <v>3.5206743175226114</v>
      </c>
      <c r="H125" s="101">
        <v>4.3041701839982709</v>
      </c>
      <c r="I125" s="101">
        <v>4.9242076865711999</v>
      </c>
      <c r="J125" s="101">
        <v>5.628078669499871</v>
      </c>
      <c r="K125" s="101">
        <v>6.7288136662313507</v>
      </c>
      <c r="L125" s="101">
        <v>8.439174425078539</v>
      </c>
      <c r="M125" s="101">
        <v>11.284539800554242</v>
      </c>
      <c r="N125" s="101">
        <v>12.0059301346854</v>
      </c>
      <c r="O125" s="101">
        <v>12.423959336464444</v>
      </c>
      <c r="P125" s="101">
        <v>12.884779562559673</v>
      </c>
      <c r="Q125" s="101">
        <v>13.227218793809024</v>
      </c>
      <c r="R125" s="101">
        <v>13.465873370274755</v>
      </c>
      <c r="S125" s="101">
        <v>13.650348533435038</v>
      </c>
      <c r="T125" s="101">
        <v>13.465269618399201</v>
      </c>
      <c r="U125" s="101">
        <v>17.87804296145957</v>
      </c>
      <c r="V125" s="101">
        <v>26.106005589848394</v>
      </c>
      <c r="W125" s="101">
        <v>20.543234002615186</v>
      </c>
      <c r="X125" s="101">
        <v>12.534205256239527</v>
      </c>
      <c r="Y125" s="101">
        <v>12.480499315646139</v>
      </c>
      <c r="DA125" s="131" t="s">
        <v>1883</v>
      </c>
    </row>
    <row r="126" spans="1:105" ht="12" customHeight="1" x14ac:dyDescent="0.25">
      <c r="A126" s="107" t="s">
        <v>121</v>
      </c>
      <c r="B126" s="104">
        <v>1.3968745611963485E-2</v>
      </c>
      <c r="C126" s="104">
        <v>1.9403618168102071E-2</v>
      </c>
      <c r="D126" s="104">
        <v>3.4743595461633844E-2</v>
      </c>
      <c r="E126" s="104">
        <v>5.3772176102251837E-2</v>
      </c>
      <c r="F126" s="104">
        <v>8.1316823580060316E-2</v>
      </c>
      <c r="G126" s="104">
        <v>0.17966587889821459</v>
      </c>
      <c r="H126" s="104">
        <v>0.24546183182812181</v>
      </c>
      <c r="I126" s="104">
        <v>0.41782516255619773</v>
      </c>
      <c r="J126" s="104">
        <v>0.84861722134857165</v>
      </c>
      <c r="K126" s="104">
        <v>1.4124852728988315</v>
      </c>
      <c r="L126" s="104">
        <v>2.9171798324161928</v>
      </c>
      <c r="M126" s="104">
        <v>3.4396494657025842</v>
      </c>
      <c r="N126" s="104">
        <v>3.7574723304546751</v>
      </c>
      <c r="O126" s="104">
        <v>4.1066406832099531</v>
      </c>
      <c r="P126" s="104">
        <v>4.7131638901518835</v>
      </c>
      <c r="Q126" s="104">
        <v>4.7598308955517545</v>
      </c>
      <c r="R126" s="104">
        <v>5.3637126715569066</v>
      </c>
      <c r="S126" s="104">
        <v>5.984648690129144</v>
      </c>
      <c r="T126" s="104">
        <v>6.0849897866770588</v>
      </c>
      <c r="U126" s="104">
        <v>9.3858874807352421</v>
      </c>
      <c r="V126" s="104">
        <v>18.747496452256573</v>
      </c>
      <c r="W126" s="104">
        <v>48.44411333938983</v>
      </c>
      <c r="X126" s="104">
        <v>53.871442311823614</v>
      </c>
      <c r="Y126" s="104">
        <v>69.377762547765315</v>
      </c>
      <c r="DA126" s="132" t="s">
        <v>1884</v>
      </c>
    </row>
    <row r="127" spans="1:105" ht="12" customHeight="1" x14ac:dyDescent="0.25">
      <c r="A127" s="108" t="s">
        <v>53</v>
      </c>
      <c r="B127" s="98">
        <v>2.5659290152561017E-3</v>
      </c>
      <c r="C127" s="98">
        <v>3.0951009602666079E-3</v>
      </c>
      <c r="D127" s="98">
        <v>6.4837059267182431E-3</v>
      </c>
      <c r="E127" s="98">
        <v>8.3839720066387884E-3</v>
      </c>
      <c r="F127" s="98">
        <v>1.5742654641607751E-2</v>
      </c>
      <c r="G127" s="98">
        <v>2.9046697606365364E-2</v>
      </c>
      <c r="H127" s="98">
        <v>3.8709649844827686E-2</v>
      </c>
      <c r="I127" s="98">
        <v>6.1088795011555758E-2</v>
      </c>
      <c r="J127" s="98">
        <v>0.15720255980943248</v>
      </c>
      <c r="K127" s="98">
        <v>0.20715186440536787</v>
      </c>
      <c r="L127" s="98">
        <v>0.40674351260724684</v>
      </c>
      <c r="M127" s="98">
        <v>0.59887912152936951</v>
      </c>
      <c r="N127" s="98">
        <v>0.47253504126602519</v>
      </c>
      <c r="O127" s="98">
        <v>0.4868781502003679</v>
      </c>
      <c r="P127" s="98">
        <v>0.95401917674545278</v>
      </c>
      <c r="Q127" s="98">
        <v>0.62162135044202937</v>
      </c>
      <c r="R127" s="98">
        <v>0.66747442390362133</v>
      </c>
      <c r="S127" s="98">
        <v>0.81751317468212359</v>
      </c>
      <c r="T127" s="98">
        <v>0.75573227046689251</v>
      </c>
      <c r="U127" s="98">
        <v>1.3930469350548729</v>
      </c>
      <c r="V127" s="98">
        <v>3.1036717578987063</v>
      </c>
      <c r="W127" s="98">
        <v>9.667188651714655</v>
      </c>
      <c r="X127" s="98">
        <v>0.5011409533095611</v>
      </c>
      <c r="Y127" s="98">
        <v>12.069097878380903</v>
      </c>
      <c r="DA127" s="63" t="s">
        <v>1885</v>
      </c>
    </row>
    <row r="128" spans="1:105" ht="12" customHeight="1" x14ac:dyDescent="0.25">
      <c r="A128" s="108" t="s">
        <v>52</v>
      </c>
      <c r="B128" s="98">
        <v>1.1402816596707383E-2</v>
      </c>
      <c r="C128" s="98">
        <v>1.6308517207835462E-2</v>
      </c>
      <c r="D128" s="98">
        <v>2.8259889534915605E-2</v>
      </c>
      <c r="E128" s="98">
        <v>4.5388204095613047E-2</v>
      </c>
      <c r="F128" s="98">
        <v>6.5574168938452568E-2</v>
      </c>
      <c r="G128" s="98">
        <v>0.15061918129184923</v>
      </c>
      <c r="H128" s="98">
        <v>0.20675218198329412</v>
      </c>
      <c r="I128" s="98">
        <v>0.356736367544642</v>
      </c>
      <c r="J128" s="98">
        <v>0.69141466153913911</v>
      </c>
      <c r="K128" s="98">
        <v>1.2053334084934637</v>
      </c>
      <c r="L128" s="98">
        <v>2.5104363198089459</v>
      </c>
      <c r="M128" s="98">
        <v>2.8407703441732148</v>
      </c>
      <c r="N128" s="98">
        <v>3.2849372891886497</v>
      </c>
      <c r="O128" s="98">
        <v>3.6197625330095855</v>
      </c>
      <c r="P128" s="98">
        <v>3.7591447134064309</v>
      </c>
      <c r="Q128" s="98">
        <v>4.1382095451097252</v>
      </c>
      <c r="R128" s="98">
        <v>4.6962382476532856</v>
      </c>
      <c r="S128" s="98">
        <v>5.1671355154470202</v>
      </c>
      <c r="T128" s="98">
        <v>5.3292575162101663</v>
      </c>
      <c r="U128" s="98">
        <v>7.9928405456803695</v>
      </c>
      <c r="V128" s="98">
        <v>15.643824694357868</v>
      </c>
      <c r="W128" s="98">
        <v>38.776924687675177</v>
      </c>
      <c r="X128" s="98">
        <v>53.370301358514055</v>
      </c>
      <c r="Y128" s="98">
        <v>57.308664669384406</v>
      </c>
      <c r="DA128" s="63" t="s">
        <v>1886</v>
      </c>
    </row>
    <row r="129" spans="1:105" ht="12" customHeight="1" x14ac:dyDescent="0.25">
      <c r="A129" s="121" t="s">
        <v>54</v>
      </c>
      <c r="B129" s="122">
        <v>0.81424139338899137</v>
      </c>
      <c r="C129" s="122">
        <v>0.95737738708210984</v>
      </c>
      <c r="D129" s="122">
        <v>1.2632732059386254</v>
      </c>
      <c r="E129" s="122">
        <v>1.5956335440201281</v>
      </c>
      <c r="F129" s="122">
        <v>2.5204621067741373</v>
      </c>
      <c r="G129" s="122">
        <v>2.7809470725176011</v>
      </c>
      <c r="H129" s="122">
        <v>3.3745385227904663</v>
      </c>
      <c r="I129" s="122">
        <v>3.5996559186219619</v>
      </c>
      <c r="J129" s="122">
        <v>4.046707918218166</v>
      </c>
      <c r="K129" s="122">
        <v>5.1746775581781055</v>
      </c>
      <c r="L129" s="122">
        <v>6.4026009103697969</v>
      </c>
      <c r="M129" s="122">
        <v>7.8716718553236831</v>
      </c>
      <c r="N129" s="122">
        <v>7.5440445465116515</v>
      </c>
      <c r="O129" s="122">
        <v>8.7197406093887544</v>
      </c>
      <c r="P129" s="122">
        <v>8.0653996103525962</v>
      </c>
      <c r="Q129" s="122">
        <v>8.7799922417170837</v>
      </c>
      <c r="R129" s="122">
        <v>9.2628620023070738</v>
      </c>
      <c r="S129" s="122">
        <v>11.101271552288964</v>
      </c>
      <c r="T129" s="122">
        <v>11.203649946902999</v>
      </c>
      <c r="U129" s="122">
        <v>15.692862723473617</v>
      </c>
      <c r="V129" s="122">
        <v>27.446939104377321</v>
      </c>
      <c r="W129" s="122">
        <v>48.688236127124433</v>
      </c>
      <c r="X129" s="122">
        <v>58.22184149656961</v>
      </c>
      <c r="Y129" s="122">
        <v>66.71321752960155</v>
      </c>
      <c r="DA129" s="130" t="s">
        <v>1887</v>
      </c>
    </row>
    <row r="130" spans="1:105" ht="12" customHeight="1" x14ac:dyDescent="0.25">
      <c r="A130" s="97" t="s">
        <v>50</v>
      </c>
      <c r="B130" s="98">
        <v>0.32974373521452738</v>
      </c>
      <c r="C130" s="98">
        <v>0.35096029272527934</v>
      </c>
      <c r="D130" s="98">
        <v>0.45554671677851849</v>
      </c>
      <c r="E130" s="98">
        <v>0.63715507783554104</v>
      </c>
      <c r="F130" s="98">
        <v>0.94497320129205564</v>
      </c>
      <c r="G130" s="98">
        <v>1.0559115785654949</v>
      </c>
      <c r="H130" s="98">
        <v>1.1258775312312197</v>
      </c>
      <c r="I130" s="98">
        <v>1.1474826116821744</v>
      </c>
      <c r="J130" s="98">
        <v>1.597833107559655</v>
      </c>
      <c r="K130" s="98">
        <v>1.9828501349917418</v>
      </c>
      <c r="L130" s="98">
        <v>2.4711509270124905</v>
      </c>
      <c r="M130" s="98">
        <v>2.9857983331213553</v>
      </c>
      <c r="N130" s="98">
        <v>2.8831407181061461</v>
      </c>
      <c r="O130" s="98">
        <v>3.0246867675213904</v>
      </c>
      <c r="P130" s="98">
        <v>3.1962566676988335</v>
      </c>
      <c r="Q130" s="98">
        <v>3.1087470521971983</v>
      </c>
      <c r="R130" s="98">
        <v>3.3655269247717974</v>
      </c>
      <c r="S130" s="98">
        <v>3.6046934676268663</v>
      </c>
      <c r="T130" s="98">
        <v>3.6699746972626004</v>
      </c>
      <c r="U130" s="98">
        <v>4.9188521580702451</v>
      </c>
      <c r="V130" s="98">
        <v>9.068060571685896</v>
      </c>
      <c r="W130" s="98">
        <v>17.049309987110746</v>
      </c>
      <c r="X130" s="98">
        <v>25.409238071255757</v>
      </c>
      <c r="Y130" s="98">
        <v>27.02679598863071</v>
      </c>
      <c r="DA130" s="63" t="s">
        <v>1888</v>
      </c>
    </row>
    <row r="131" spans="1:105" ht="12" customHeight="1" x14ac:dyDescent="0.25">
      <c r="A131" s="109" t="s">
        <v>120</v>
      </c>
      <c r="B131" s="33">
        <v>0.48449765817446394</v>
      </c>
      <c r="C131" s="33">
        <v>0.60641709435683044</v>
      </c>
      <c r="D131" s="33">
        <v>0.80772648916010681</v>
      </c>
      <c r="E131" s="33">
        <v>0.9584784661845871</v>
      </c>
      <c r="F131" s="33">
        <v>1.5754889054820815</v>
      </c>
      <c r="G131" s="33">
        <v>1.7250354939521064</v>
      </c>
      <c r="H131" s="33">
        <v>2.2486609915592464</v>
      </c>
      <c r="I131" s="33">
        <v>2.4521733069397875</v>
      </c>
      <c r="J131" s="33">
        <v>2.4488748106585114</v>
      </c>
      <c r="K131" s="33">
        <v>3.1918274231863641</v>
      </c>
      <c r="L131" s="33">
        <v>3.9314499833573064</v>
      </c>
      <c r="M131" s="33">
        <v>4.8858735222023277</v>
      </c>
      <c r="N131" s="33">
        <v>4.6609038284055053</v>
      </c>
      <c r="O131" s="33">
        <v>5.695053841867364</v>
      </c>
      <c r="P131" s="33">
        <v>4.8691429426537631</v>
      </c>
      <c r="Q131" s="33">
        <v>5.671245189519885</v>
      </c>
      <c r="R131" s="33">
        <v>5.8973350775352769</v>
      </c>
      <c r="S131" s="33">
        <v>7.4965780846620982</v>
      </c>
      <c r="T131" s="33">
        <v>7.5336752496403978</v>
      </c>
      <c r="U131" s="33">
        <v>10.774010565403373</v>
      </c>
      <c r="V131" s="33">
        <v>18.378878532691424</v>
      </c>
      <c r="W131" s="33">
        <v>31.638926140013687</v>
      </c>
      <c r="X131" s="33">
        <v>32.812603425313853</v>
      </c>
      <c r="Y131" s="33">
        <v>39.686421540970841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1.0884620154989912</v>
      </c>
      <c r="C133" s="154">
        <f t="shared" si="22"/>
        <v>1.1303849171873466</v>
      </c>
      <c r="D133" s="154">
        <f t="shared" si="22"/>
        <v>1.1366491741348372</v>
      </c>
      <c r="E133" s="154">
        <f t="shared" si="22"/>
        <v>1.2312113363062975</v>
      </c>
      <c r="F133" s="154">
        <f t="shared" si="22"/>
        <v>1.2336653768054684</v>
      </c>
      <c r="G133" s="154">
        <f t="shared" si="22"/>
        <v>1.3540455403667466</v>
      </c>
      <c r="H133" s="154">
        <f t="shared" si="22"/>
        <v>1.3480339681367264</v>
      </c>
      <c r="I133" s="154">
        <f t="shared" si="22"/>
        <v>1.4034179737325214</v>
      </c>
      <c r="J133" s="154">
        <f t="shared" si="22"/>
        <v>1.4677547740180432</v>
      </c>
      <c r="K133" s="154">
        <f t="shared" si="22"/>
        <v>1.5274169890761835</v>
      </c>
      <c r="L133" s="154">
        <f t="shared" si="22"/>
        <v>1.6237430862157876</v>
      </c>
      <c r="M133" s="154">
        <f t="shared" si="22"/>
        <v>1.610694819118198</v>
      </c>
      <c r="N133" s="154">
        <f t="shared" si="22"/>
        <v>1.7330407310179661</v>
      </c>
      <c r="O133" s="154">
        <f t="shared" si="22"/>
        <v>1.7598481236897325</v>
      </c>
      <c r="P133" s="154">
        <f t="shared" si="22"/>
        <v>1.6676574267349809</v>
      </c>
      <c r="Q133" s="154">
        <f t="shared" si="22"/>
        <v>1.8372083291380206</v>
      </c>
      <c r="R133" s="154">
        <f t="shared" ref="R133:V133" si="23">IF(R115=0,"",R115/R97)</f>
        <v>1.8463445172572233</v>
      </c>
      <c r="S133" s="154">
        <f t="shared" si="23"/>
        <v>1.9384460071813487</v>
      </c>
      <c r="T133" s="154">
        <f t="shared" si="23"/>
        <v>1.9374250947933429</v>
      </c>
      <c r="U133" s="154">
        <f t="shared" si="23"/>
        <v>1.8670355423540388</v>
      </c>
      <c r="V133" s="154">
        <f t="shared" si="23"/>
        <v>1.6457185820347942</v>
      </c>
      <c r="W133" s="154">
        <f t="shared" ref="W133:Y133" si="24">IF(W115=0,"",W115/W97)</f>
        <v>2.4381916569782995</v>
      </c>
      <c r="X133" s="154">
        <f t="shared" si="24"/>
        <v>2.5640972615457174</v>
      </c>
      <c r="Y133" s="154">
        <f t="shared" si="24"/>
        <v>2.516623167436602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1.4637854226094598</v>
      </c>
      <c r="C134" s="155">
        <f t="shared" si="25"/>
        <v>1.4980024383730697</v>
      </c>
      <c r="D134" s="155">
        <f t="shared" si="25"/>
        <v>1.564221044166582</v>
      </c>
      <c r="E134" s="155">
        <f t="shared" si="25"/>
        <v>1.643857359040606</v>
      </c>
      <c r="F134" s="155">
        <f t="shared" si="25"/>
        <v>1.7308581386181532</v>
      </c>
      <c r="G134" s="155">
        <f t="shared" si="25"/>
        <v>1.8075371813436256</v>
      </c>
      <c r="H134" s="155">
        <f t="shared" si="25"/>
        <v>1.8659703113454995</v>
      </c>
      <c r="I134" s="155">
        <f t="shared" si="25"/>
        <v>1.9297309728973324</v>
      </c>
      <c r="J134" s="155">
        <f t="shared" si="25"/>
        <v>2.0128600233237655</v>
      </c>
      <c r="K134" s="155">
        <f t="shared" si="25"/>
        <v>2.1196067165943173</v>
      </c>
      <c r="L134" s="155">
        <f t="shared" si="25"/>
        <v>2.2302072004290943</v>
      </c>
      <c r="M134" s="155">
        <f t="shared" si="25"/>
        <v>2.3245353336088193</v>
      </c>
      <c r="N134" s="155">
        <f t="shared" si="25"/>
        <v>2.3942839579304338</v>
      </c>
      <c r="O134" s="155">
        <f t="shared" si="25"/>
        <v>2.4566206699581747</v>
      </c>
      <c r="P134" s="155">
        <f t="shared" si="25"/>
        <v>2.4969155396428189</v>
      </c>
      <c r="Q134" s="155">
        <f t="shared" si="25"/>
        <v>2.5665842374639549</v>
      </c>
      <c r="R134" s="155">
        <f t="shared" ref="R134:V134" si="26">IF(R116=0,"",R116/R98)</f>
        <v>2.6436054658286201</v>
      </c>
      <c r="S134" s="155">
        <f t="shared" si="26"/>
        <v>2.7292469082095638</v>
      </c>
      <c r="T134" s="155">
        <f t="shared" si="26"/>
        <v>2.7993299125925555</v>
      </c>
      <c r="U134" s="155">
        <f t="shared" si="26"/>
        <v>3.0213901531331833</v>
      </c>
      <c r="V134" s="155">
        <f t="shared" si="26"/>
        <v>3.244661959829966</v>
      </c>
      <c r="W134" s="155">
        <f t="shared" ref="W134:Y134" si="27">IF(W116=0,"",W116/W98)</f>
        <v>3.4140376082488015</v>
      </c>
      <c r="X134" s="155">
        <f t="shared" si="27"/>
        <v>3.4990026481839016</v>
      </c>
      <c r="Y134" s="155">
        <f t="shared" si="27"/>
        <v>3.5408718131625925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1.4637854226094598</v>
      </c>
      <c r="C135" s="156">
        <f t="shared" si="28"/>
        <v>1.4980024383730697</v>
      </c>
      <c r="D135" s="156">
        <f t="shared" si="28"/>
        <v>1.564221044166582</v>
      </c>
      <c r="E135" s="156">
        <f t="shared" si="28"/>
        <v>1.643857359040606</v>
      </c>
      <c r="F135" s="156">
        <f t="shared" si="28"/>
        <v>1.7308581386181532</v>
      </c>
      <c r="G135" s="156">
        <f t="shared" si="28"/>
        <v>1.8075371813436256</v>
      </c>
      <c r="H135" s="156">
        <f t="shared" si="28"/>
        <v>1.8659703113454995</v>
      </c>
      <c r="I135" s="156">
        <f t="shared" si="28"/>
        <v>1.9297309728973324</v>
      </c>
      <c r="J135" s="156">
        <f t="shared" si="28"/>
        <v>2.0128600233237655</v>
      </c>
      <c r="K135" s="156">
        <f t="shared" si="28"/>
        <v>2.1196067165943173</v>
      </c>
      <c r="L135" s="156">
        <f t="shared" si="28"/>
        <v>2.2302072004290943</v>
      </c>
      <c r="M135" s="156">
        <f t="shared" si="28"/>
        <v>2.3245353336088193</v>
      </c>
      <c r="N135" s="156">
        <f t="shared" si="28"/>
        <v>2.3942839579304338</v>
      </c>
      <c r="O135" s="156">
        <f t="shared" si="28"/>
        <v>2.4566206699581747</v>
      </c>
      <c r="P135" s="156">
        <f t="shared" si="28"/>
        <v>2.4969155396428189</v>
      </c>
      <c r="Q135" s="156">
        <f t="shared" si="28"/>
        <v>2.5665842374639549</v>
      </c>
      <c r="R135" s="156">
        <f t="shared" ref="R135:V135" si="29">IF(R117=0,"",R117/R99)</f>
        <v>2.6436054658286201</v>
      </c>
      <c r="S135" s="156">
        <f t="shared" si="29"/>
        <v>2.7292469082095638</v>
      </c>
      <c r="T135" s="156">
        <f t="shared" si="29"/>
        <v>2.7993299125925555</v>
      </c>
      <c r="U135" s="156">
        <f t="shared" si="29"/>
        <v>3.0213901531331833</v>
      </c>
      <c r="V135" s="156">
        <f t="shared" si="29"/>
        <v>3.244661959829966</v>
      </c>
      <c r="W135" s="156">
        <f t="shared" ref="W135:Y135" si="30">IF(W117=0,"",W117/W99)</f>
        <v>3.4140376082488015</v>
      </c>
      <c r="X135" s="156">
        <f t="shared" si="30"/>
        <v>3.4990026481839016</v>
      </c>
      <c r="Y135" s="156">
        <f t="shared" si="30"/>
        <v>3.5408718131625925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1.7961149824261566</v>
      </c>
      <c r="C136" s="155">
        <f t="shared" si="31"/>
        <v>1.84590419016883</v>
      </c>
      <c r="D136" s="155">
        <f t="shared" si="31"/>
        <v>1.9785761660468066</v>
      </c>
      <c r="E136" s="155">
        <f t="shared" si="31"/>
        <v>2.1258324333999767</v>
      </c>
      <c r="F136" s="155">
        <f t="shared" si="31"/>
        <v>2.2828608526034007</v>
      </c>
      <c r="G136" s="155">
        <f t="shared" si="31"/>
        <v>2.4871585164860406</v>
      </c>
      <c r="H136" s="155">
        <f t="shared" si="31"/>
        <v>2.6174073476680464</v>
      </c>
      <c r="I136" s="155">
        <f t="shared" si="31"/>
        <v>2.7076987955320777</v>
      </c>
      <c r="J136" s="155">
        <f t="shared" si="31"/>
        <v>2.789826154780124</v>
      </c>
      <c r="K136" s="155">
        <f t="shared" si="31"/>
        <v>2.9165693973283622</v>
      </c>
      <c r="L136" s="155">
        <f t="shared" si="31"/>
        <v>3.0401530835328976</v>
      </c>
      <c r="M136" s="155">
        <f t="shared" si="31"/>
        <v>3.1494830980011899</v>
      </c>
      <c r="N136" s="155">
        <f t="shared" si="31"/>
        <v>3.234062209266924</v>
      </c>
      <c r="O136" s="155">
        <f t="shared" si="31"/>
        <v>3.3573847599901852</v>
      </c>
      <c r="P136" s="155">
        <f t="shared" si="31"/>
        <v>3.4226791511286909</v>
      </c>
      <c r="Q136" s="155">
        <f t="shared" si="31"/>
        <v>3.5072356066675074</v>
      </c>
      <c r="R136" s="155">
        <f t="shared" ref="R136:V136" si="32">IF(R118=0,"",R118/R100)</f>
        <v>3.6156989028578481</v>
      </c>
      <c r="S136" s="155">
        <f t="shared" si="32"/>
        <v>3.7335002479952548</v>
      </c>
      <c r="T136" s="155">
        <f t="shared" si="32"/>
        <v>3.8434447732016803</v>
      </c>
      <c r="U136" s="155">
        <f t="shared" si="32"/>
        <v>3.9438214538539964</v>
      </c>
      <c r="V136" s="155">
        <f t="shared" si="32"/>
        <v>3.9949137798187637</v>
      </c>
      <c r="W136" s="155">
        <f t="shared" ref="W136:Y136" si="33">IF(W118=0,"",W118/W100)</f>
        <v>4.027820735987814</v>
      </c>
      <c r="X136" s="155">
        <f t="shared" si="33"/>
        <v>4.0549951219564795</v>
      </c>
      <c r="Y136" s="155">
        <f t="shared" si="33"/>
        <v>4.0703248452726131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1.7961149824261566</v>
      </c>
      <c r="C137" s="156">
        <f t="shared" si="34"/>
        <v>1.84590419016883</v>
      </c>
      <c r="D137" s="156">
        <f t="shared" si="34"/>
        <v>1.9785761660468066</v>
      </c>
      <c r="E137" s="156">
        <f t="shared" si="34"/>
        <v>2.1258324333999767</v>
      </c>
      <c r="F137" s="156">
        <f t="shared" si="34"/>
        <v>2.2828608526034007</v>
      </c>
      <c r="G137" s="156">
        <f t="shared" si="34"/>
        <v>2.4871585164860406</v>
      </c>
      <c r="H137" s="156">
        <f t="shared" si="34"/>
        <v>2.6174073476680464</v>
      </c>
      <c r="I137" s="156">
        <f t="shared" si="34"/>
        <v>2.7076987955320777</v>
      </c>
      <c r="J137" s="156">
        <f t="shared" si="34"/>
        <v>2.789826154780124</v>
      </c>
      <c r="K137" s="156">
        <f t="shared" si="34"/>
        <v>2.9165693973283622</v>
      </c>
      <c r="L137" s="156">
        <f t="shared" si="34"/>
        <v>3.0401530835328976</v>
      </c>
      <c r="M137" s="156">
        <f t="shared" si="34"/>
        <v>3.1494830980011899</v>
      </c>
      <c r="N137" s="156">
        <f t="shared" si="34"/>
        <v>3.234062209266924</v>
      </c>
      <c r="O137" s="156">
        <f t="shared" si="34"/>
        <v>3.3573847599901852</v>
      </c>
      <c r="P137" s="156">
        <f t="shared" si="34"/>
        <v>3.4226791511286909</v>
      </c>
      <c r="Q137" s="156">
        <f t="shared" si="34"/>
        <v>3.5072356066675074</v>
      </c>
      <c r="R137" s="156">
        <f t="shared" ref="R137:V137" si="35">IF(R119=0,"",R119/R101)</f>
        <v>3.6156989028578481</v>
      </c>
      <c r="S137" s="156">
        <f t="shared" si="35"/>
        <v>3.7335002479952548</v>
      </c>
      <c r="T137" s="156">
        <f t="shared" si="35"/>
        <v>3.8434447732016803</v>
      </c>
      <c r="U137" s="156">
        <f t="shared" si="35"/>
        <v>3.9438214538539964</v>
      </c>
      <c r="V137" s="156">
        <f t="shared" si="35"/>
        <v>3.9949137798187637</v>
      </c>
      <c r="W137" s="156">
        <f t="shared" ref="W137:Y137" si="36">IF(W119=0,"",W119/W101)</f>
        <v>4.027820735987814</v>
      </c>
      <c r="X137" s="156">
        <f t="shared" si="36"/>
        <v>4.0549951219564795</v>
      </c>
      <c r="Y137" s="156">
        <f t="shared" si="36"/>
        <v>4.0703248452726131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0.5999457905626564</v>
      </c>
      <c r="C138" s="155">
        <f t="shared" si="37"/>
        <v>0.60679291316292927</v>
      </c>
      <c r="D138" s="155">
        <f t="shared" si="37"/>
        <v>0.61877039605028261</v>
      </c>
      <c r="E138" s="155">
        <f t="shared" si="37"/>
        <v>0.62530395733882393</v>
      </c>
      <c r="F138" s="155">
        <f t="shared" si="37"/>
        <v>0.62772492422524506</v>
      </c>
      <c r="G138" s="155">
        <f t="shared" si="37"/>
        <v>0.63816429018107301</v>
      </c>
      <c r="H138" s="155">
        <f t="shared" si="37"/>
        <v>0.64455104963828846</v>
      </c>
      <c r="I138" s="155">
        <f t="shared" si="37"/>
        <v>0.65380357513936449</v>
      </c>
      <c r="J138" s="155">
        <f t="shared" si="37"/>
        <v>0.66344018575206098</v>
      </c>
      <c r="K138" s="155">
        <f t="shared" si="37"/>
        <v>0.67101537583490989</v>
      </c>
      <c r="L138" s="155">
        <f t="shared" si="37"/>
        <v>0.68598718663246649</v>
      </c>
      <c r="M138" s="155">
        <f t="shared" si="37"/>
        <v>0.68238148019563194</v>
      </c>
      <c r="N138" s="155">
        <f t="shared" si="37"/>
        <v>0.6902999185471923</v>
      </c>
      <c r="O138" s="155">
        <f t="shared" si="37"/>
        <v>0.69783026872575005</v>
      </c>
      <c r="P138" s="155">
        <f t="shared" si="37"/>
        <v>0.70493483386786338</v>
      </c>
      <c r="Q138" s="155">
        <f t="shared" si="37"/>
        <v>0.71661986324749893</v>
      </c>
      <c r="R138" s="155">
        <f t="shared" ref="R138:V138" si="38">IF(R120=0,"",R120/R102)</f>
        <v>0.73077678309771155</v>
      </c>
      <c r="S138" s="155">
        <f t="shared" si="38"/>
        <v>0.74631064980367279</v>
      </c>
      <c r="T138" s="155">
        <f t="shared" si="38"/>
        <v>0.76084662491563304</v>
      </c>
      <c r="U138" s="155">
        <f t="shared" si="38"/>
        <v>0.78435266299163808</v>
      </c>
      <c r="V138" s="155">
        <f t="shared" si="38"/>
        <v>0.80706470220448856</v>
      </c>
      <c r="W138" s="155">
        <f t="shared" ref="W138:Y138" si="39">IF(W120=0,"",W120/W102)</f>
        <v>0.84542078418797351</v>
      </c>
      <c r="X138" s="155">
        <f t="shared" si="39"/>
        <v>0.8725774444586164</v>
      </c>
      <c r="Y138" s="155">
        <f t="shared" si="39"/>
        <v>0.86573548083845464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0.56410008667746692</v>
      </c>
      <c r="C139" s="156">
        <f t="shared" si="40"/>
        <v>0.56890542848710379</v>
      </c>
      <c r="D139" s="156">
        <f t="shared" si="40"/>
        <v>0.57406139089850128</v>
      </c>
      <c r="E139" s="156">
        <f t="shared" si="40"/>
        <v>0.57988168769383441</v>
      </c>
      <c r="F139" s="156">
        <f t="shared" si="40"/>
        <v>0.5851819115712128</v>
      </c>
      <c r="G139" s="156">
        <f t="shared" si="40"/>
        <v>0.58807626580946848</v>
      </c>
      <c r="H139" s="156">
        <f t="shared" si="40"/>
        <v>0.59069875459868348</v>
      </c>
      <c r="I139" s="156">
        <f t="shared" si="40"/>
        <v>0.59218797157718506</v>
      </c>
      <c r="J139" s="156">
        <f t="shared" si="40"/>
        <v>0.59500606373569154</v>
      </c>
      <c r="K139" s="156">
        <f t="shared" si="40"/>
        <v>0.59978075461671709</v>
      </c>
      <c r="L139" s="156">
        <f t="shared" si="40"/>
        <v>0.60410454870820673</v>
      </c>
      <c r="M139" s="156">
        <f t="shared" si="40"/>
        <v>0.60970793498686116</v>
      </c>
      <c r="N139" s="156">
        <f t="shared" si="40"/>
        <v>0.61414440448081997</v>
      </c>
      <c r="O139" s="156">
        <f t="shared" si="40"/>
        <v>0.61852875307154687</v>
      </c>
      <c r="P139" s="156">
        <f t="shared" si="40"/>
        <v>0.62280343848095387</v>
      </c>
      <c r="Q139" s="156">
        <f t="shared" si="40"/>
        <v>0.63483686856502441</v>
      </c>
      <c r="R139" s="156">
        <f t="shared" ref="R139:V139" si="41">IF(R121=0,"",R121/R103)</f>
        <v>0.65842393384735354</v>
      </c>
      <c r="S139" s="156">
        <f t="shared" si="41"/>
        <v>0.68605774345879811</v>
      </c>
      <c r="T139" s="156">
        <f t="shared" si="41"/>
        <v>0.70980558675447514</v>
      </c>
      <c r="U139" s="156">
        <f t="shared" si="41"/>
        <v>0.73927001924495472</v>
      </c>
      <c r="V139" s="156">
        <f t="shared" si="41"/>
        <v>0.75882952961980776</v>
      </c>
      <c r="W139" s="156">
        <f t="shared" ref="W139:Y139" si="42">IF(W121=0,"",W121/W103)</f>
        <v>0.77042525436453346</v>
      </c>
      <c r="X139" s="156">
        <f t="shared" si="42"/>
        <v>0.77587726533900692</v>
      </c>
      <c r="Y139" s="156">
        <f t="shared" si="42"/>
        <v>0.77770414614883243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0.87571295809376182</v>
      </c>
      <c r="C140" s="156">
        <f t="shared" si="43"/>
        <v>0.89021252794664552</v>
      </c>
      <c r="D140" s="156">
        <f t="shared" si="43"/>
        <v>0.87400639037451378</v>
      </c>
      <c r="E140" s="156">
        <f t="shared" si="43"/>
        <v>0.89721507305908799</v>
      </c>
      <c r="F140" s="156">
        <f t="shared" si="43"/>
        <v>0.88191286438671623</v>
      </c>
      <c r="G140" s="156">
        <f t="shared" si="43"/>
        <v>0.899718956337761</v>
      </c>
      <c r="H140" s="156">
        <f t="shared" si="43"/>
        <v>0.90234174553855473</v>
      </c>
      <c r="I140" s="156">
        <f t="shared" si="43"/>
        <v>0.9095733094122237</v>
      </c>
      <c r="J140" s="156">
        <f t="shared" si="43"/>
        <v>0.89015177605585527</v>
      </c>
      <c r="K140" s="156">
        <f t="shared" si="43"/>
        <v>0.91212120238729411</v>
      </c>
      <c r="L140" s="156">
        <f t="shared" si="43"/>
        <v>0.91714364774948787</v>
      </c>
      <c r="M140" s="156">
        <f t="shared" si="43"/>
        <v>0.89981618789714812</v>
      </c>
      <c r="N140" s="156">
        <f t="shared" si="43"/>
        <v>0.92648894719163921</v>
      </c>
      <c r="O140" s="156">
        <f t="shared" si="43"/>
        <v>0.93164750020809983</v>
      </c>
      <c r="P140" s="156">
        <f t="shared" si="43"/>
        <v>0.8920580990697351</v>
      </c>
      <c r="Q140" s="156">
        <f t="shared" si="43"/>
        <v>0.93209782282044151</v>
      </c>
      <c r="R140" s="156">
        <f t="shared" ref="R140:V140" si="44">IF(R122=0,"",R122/R104)</f>
        <v>0.94153565850582099</v>
      </c>
      <c r="S140" s="156">
        <f t="shared" si="44"/>
        <v>0.94351183192195764</v>
      </c>
      <c r="T140" s="156">
        <f t="shared" si="44"/>
        <v>0.95280571623492438</v>
      </c>
      <c r="U140" s="156">
        <f t="shared" si="44"/>
        <v>0.95062029923778202</v>
      </c>
      <c r="V140" s="156">
        <f t="shared" si="44"/>
        <v>0.95149334573010325</v>
      </c>
      <c r="W140" s="156">
        <f t="shared" ref="W140:Y140" si="45">IF(W122=0,"",W122/W104)</f>
        <v>0.94130890952742341</v>
      </c>
      <c r="X140" s="156">
        <f t="shared" si="45"/>
        <v>0.97030709691280947</v>
      </c>
      <c r="Y140" s="156">
        <f t="shared" si="45"/>
        <v>0.94594194658483644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0.56410008667746692</v>
      </c>
      <c r="C141" s="157">
        <f t="shared" si="46"/>
        <v>0.56410008667746692</v>
      </c>
      <c r="D141" s="157">
        <f t="shared" si="46"/>
        <v>0.56410008667746692</v>
      </c>
      <c r="E141" s="157">
        <f t="shared" si="46"/>
        <v>0.57660483028373188</v>
      </c>
      <c r="F141" s="157">
        <f t="shared" si="46"/>
        <v>0.59124384647830408</v>
      </c>
      <c r="G141" s="157">
        <f t="shared" si="46"/>
        <v>0.59218854685315792</v>
      </c>
      <c r="H141" s="157">
        <f t="shared" si="46"/>
        <v>0.59328828928544219</v>
      </c>
      <c r="I141" s="157">
        <f t="shared" si="46"/>
        <v>0.59494443989657408</v>
      </c>
      <c r="J141" s="157">
        <f t="shared" si="46"/>
        <v>0.59893483046021045</v>
      </c>
      <c r="K141" s="157">
        <f t="shared" si="46"/>
        <v>0.60278302929463068</v>
      </c>
      <c r="L141" s="157">
        <f t="shared" si="46"/>
        <v>0.60752277414618672</v>
      </c>
      <c r="M141" s="157">
        <f t="shared" si="46"/>
        <v>0.61004202312822897</v>
      </c>
      <c r="N141" s="157">
        <f t="shared" si="46"/>
        <v>0.61451775875980297</v>
      </c>
      <c r="O141" s="157">
        <f t="shared" si="46"/>
        <v>0.61978310240880286</v>
      </c>
      <c r="P141" s="157">
        <f t="shared" si="46"/>
        <v>0.62389469689134003</v>
      </c>
      <c r="Q141" s="157">
        <f t="shared" si="46"/>
        <v>0.64111603434551245</v>
      </c>
      <c r="R141" s="157">
        <f t="shared" ref="R141:V141" si="47">IF(R123=0,"",R123/R105)</f>
        <v>0.66761094841668889</v>
      </c>
      <c r="S141" s="157">
        <f t="shared" si="47"/>
        <v>0.69543050120190253</v>
      </c>
      <c r="T141" s="157">
        <f t="shared" si="47"/>
        <v>0.71725735041598326</v>
      </c>
      <c r="U141" s="157">
        <f t="shared" si="47"/>
        <v>0.73936992181919514</v>
      </c>
      <c r="V141" s="157">
        <f t="shared" si="47"/>
        <v>0.76066871706198524</v>
      </c>
      <c r="W141" s="157">
        <f t="shared" ref="W141:Y141" si="48">IF(W123=0,"",W123/W105)</f>
        <v>0.77564217797902679</v>
      </c>
      <c r="X141" s="157">
        <f t="shared" si="48"/>
        <v>0.7801602132991593</v>
      </c>
      <c r="Y141" s="157">
        <f t="shared" si="48"/>
        <v>0.78038078015206802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0.63638053770781355</v>
      </c>
      <c r="C143" s="157">
        <f t="shared" si="52"/>
        <v>0.64218618287556151</v>
      </c>
      <c r="D143" s="157">
        <f t="shared" si="52"/>
        <v>0.64860970779942673</v>
      </c>
      <c r="E143" s="157">
        <f t="shared" si="52"/>
        <v>0.65280585001715041</v>
      </c>
      <c r="F143" s="157">
        <f t="shared" si="52"/>
        <v>0.65576120190066534</v>
      </c>
      <c r="G143" s="157">
        <f t="shared" si="52"/>
        <v>0.65814247865352649</v>
      </c>
      <c r="H143" s="157">
        <f t="shared" si="52"/>
        <v>0.65984496126103165</v>
      </c>
      <c r="I143" s="157">
        <f t="shared" si="52"/>
        <v>0.66109254007995488</v>
      </c>
      <c r="J143" s="157">
        <f t="shared" si="52"/>
        <v>0.66223250099860487</v>
      </c>
      <c r="K143" s="157">
        <f t="shared" si="52"/>
        <v>0.6639192372942273</v>
      </c>
      <c r="L143" s="157">
        <f t="shared" si="52"/>
        <v>0.66576989865624725</v>
      </c>
      <c r="M143" s="157">
        <f t="shared" si="52"/>
        <v>0.66864189044407807</v>
      </c>
      <c r="N143" s="157">
        <f t="shared" si="52"/>
        <v>0.67186104075659714</v>
      </c>
      <c r="O143" s="157">
        <f t="shared" si="52"/>
        <v>0.67607644971080338</v>
      </c>
      <c r="P143" s="157">
        <f t="shared" si="52"/>
        <v>0.68066482115175009</v>
      </c>
      <c r="Q143" s="157">
        <f t="shared" si="52"/>
        <v>0.68900658815987881</v>
      </c>
      <c r="R143" s="157">
        <f t="shared" ref="R143:V143" si="53">IF(R125=0,"",R125/R107)</f>
        <v>0.69705958694537784</v>
      </c>
      <c r="S143" s="157">
        <f t="shared" si="53"/>
        <v>0.70714660146625297</v>
      </c>
      <c r="T143" s="157">
        <f t="shared" si="53"/>
        <v>0.71815620310538397</v>
      </c>
      <c r="U143" s="157">
        <f t="shared" si="53"/>
        <v>0.73749311832837905</v>
      </c>
      <c r="V143" s="157">
        <f t="shared" si="53"/>
        <v>0.75277001591957393</v>
      </c>
      <c r="W143" s="157">
        <f t="shared" ref="W143:Y143" si="54">IF(W125=0,"",W125/W107)</f>
        <v>0.75617289505991425</v>
      </c>
      <c r="X143" s="157">
        <f t="shared" si="54"/>
        <v>0.75879631595019204</v>
      </c>
      <c r="Y143" s="157">
        <f t="shared" si="54"/>
        <v>0.76134539582864147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0.90501139537147512</v>
      </c>
      <c r="C144" s="158">
        <f t="shared" si="55"/>
        <v>0.91902351453405684</v>
      </c>
      <c r="D144" s="158">
        <f t="shared" si="55"/>
        <v>0.90898775353654993</v>
      </c>
      <c r="E144" s="158">
        <f t="shared" si="55"/>
        <v>0.92400923901237308</v>
      </c>
      <c r="F144" s="158">
        <f t="shared" si="55"/>
        <v>0.90815430783875073</v>
      </c>
      <c r="G144" s="158">
        <f t="shared" si="55"/>
        <v>0.92297988330042935</v>
      </c>
      <c r="H144" s="158">
        <f t="shared" si="55"/>
        <v>0.92507553332957981</v>
      </c>
      <c r="I144" s="158">
        <f t="shared" si="55"/>
        <v>0.9306401256681136</v>
      </c>
      <c r="J144" s="158">
        <f t="shared" si="55"/>
        <v>0.91439679990910749</v>
      </c>
      <c r="K144" s="158">
        <f t="shared" si="55"/>
        <v>0.93146341760285023</v>
      </c>
      <c r="L144" s="158">
        <f t="shared" si="55"/>
        <v>0.93523911364551793</v>
      </c>
      <c r="M144" s="158">
        <f t="shared" si="55"/>
        <v>0.92069477782642728</v>
      </c>
      <c r="N144" s="158">
        <f t="shared" si="55"/>
        <v>0.94202973482696817</v>
      </c>
      <c r="O144" s="158">
        <f t="shared" si="55"/>
        <v>0.94612616496601365</v>
      </c>
      <c r="P144" s="158">
        <f t="shared" si="55"/>
        <v>0.91375867383248022</v>
      </c>
      <c r="Q144" s="158">
        <f t="shared" si="55"/>
        <v>0.94442991343298843</v>
      </c>
      <c r="R144" s="158">
        <f t="shared" ref="R144:V144" si="56">IF(R126=0,"",R126/R108)</f>
        <v>0.94966445437260594</v>
      </c>
      <c r="S144" s="158">
        <f t="shared" si="56"/>
        <v>0.94808754344667179</v>
      </c>
      <c r="T144" s="158">
        <f t="shared" si="56"/>
        <v>0.95496567618770434</v>
      </c>
      <c r="U144" s="158">
        <f t="shared" si="56"/>
        <v>0.95067425830527552</v>
      </c>
      <c r="V144" s="158">
        <f t="shared" si="56"/>
        <v>0.94965440328036643</v>
      </c>
      <c r="W144" s="158">
        <f t="shared" ref="W144:Y144" si="57">IF(W126=0,"",W126/W108)</f>
        <v>0.94420577263296535</v>
      </c>
      <c r="X144" s="158">
        <f t="shared" si="57"/>
        <v>0.99735939871275159</v>
      </c>
      <c r="Y144" s="158">
        <f t="shared" si="57"/>
        <v>0.95395341765840846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0.63638053770781355</v>
      </c>
      <c r="C145" s="156">
        <f t="shared" si="58"/>
        <v>0.644170984620138</v>
      </c>
      <c r="D145" s="156">
        <f t="shared" si="58"/>
        <v>0.65081749732804584</v>
      </c>
      <c r="E145" s="156">
        <f t="shared" si="58"/>
        <v>0.65468020084675638</v>
      </c>
      <c r="F145" s="156">
        <f t="shared" si="58"/>
        <v>0.65685841669175216</v>
      </c>
      <c r="G145" s="156">
        <f t="shared" si="58"/>
        <v>0.65956283996937004</v>
      </c>
      <c r="H145" s="156">
        <f t="shared" si="58"/>
        <v>0.6606836674029255</v>
      </c>
      <c r="I145" s="156">
        <f t="shared" si="58"/>
        <v>0.66236012261452604</v>
      </c>
      <c r="J145" s="156">
        <f t="shared" si="58"/>
        <v>0.66428950364690897</v>
      </c>
      <c r="K145" s="156">
        <f t="shared" si="58"/>
        <v>0.66590806178870454</v>
      </c>
      <c r="L145" s="156">
        <f t="shared" si="58"/>
        <v>0.66816794996848883</v>
      </c>
      <c r="M145" s="156">
        <f t="shared" si="58"/>
        <v>0.66902078068778958</v>
      </c>
      <c r="N145" s="156">
        <f t="shared" si="58"/>
        <v>0.67144255634705385</v>
      </c>
      <c r="O145" s="156">
        <f t="shared" si="58"/>
        <v>0.67554748706906986</v>
      </c>
      <c r="P145" s="156">
        <f t="shared" si="58"/>
        <v>0.68200169512583442</v>
      </c>
      <c r="Q145" s="156">
        <f t="shared" si="58"/>
        <v>0.68939666310182635</v>
      </c>
      <c r="R145" s="156">
        <f t="shared" ref="R145:V145" si="59">IF(R127=0,"",R127/R109)</f>
        <v>0.70129802719606604</v>
      </c>
      <c r="S145" s="156">
        <f t="shared" si="59"/>
        <v>0.71385928687382849</v>
      </c>
      <c r="T145" s="156">
        <f t="shared" si="59"/>
        <v>0.72479195081342174</v>
      </c>
      <c r="U145" s="156">
        <f t="shared" si="59"/>
        <v>0.74096909688047463</v>
      </c>
      <c r="V145" s="156">
        <f t="shared" si="59"/>
        <v>0.7574431920698238</v>
      </c>
      <c r="W145" s="156">
        <f t="shared" ref="W145:Y145" si="60">IF(W127=0,"",W127/W109)</f>
        <v>0.77153524781554816</v>
      </c>
      <c r="X145" s="156">
        <f t="shared" si="60"/>
        <v>0.77844649622386441</v>
      </c>
      <c r="Y145" s="156">
        <f t="shared" si="60"/>
        <v>0.782797373178025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0.69545577731790542</v>
      </c>
      <c r="C147" s="155">
        <f t="shared" si="64"/>
        <v>0.70394873275166858</v>
      </c>
      <c r="D147" s="155">
        <f t="shared" si="64"/>
        <v>0.70784373243184706</v>
      </c>
      <c r="E147" s="155">
        <f t="shared" si="64"/>
        <v>0.7040491861835414</v>
      </c>
      <c r="F147" s="155">
        <f t="shared" si="64"/>
        <v>0.70967988343676336</v>
      </c>
      <c r="G147" s="155">
        <f t="shared" si="64"/>
        <v>0.71022646316204996</v>
      </c>
      <c r="H147" s="155">
        <f t="shared" si="64"/>
        <v>0.71875310336945653</v>
      </c>
      <c r="I147" s="155">
        <f t="shared" si="64"/>
        <v>0.72196481966471693</v>
      </c>
      <c r="J147" s="155">
        <f t="shared" si="64"/>
        <v>0.70992472788694982</v>
      </c>
      <c r="K147" s="155">
        <f t="shared" si="64"/>
        <v>0.71281301465781499</v>
      </c>
      <c r="L147" s="155">
        <f t="shared" si="64"/>
        <v>0.71338268460268983</v>
      </c>
      <c r="M147" s="155">
        <f t="shared" si="64"/>
        <v>0.71551981401118592</v>
      </c>
      <c r="N147" s="155">
        <f t="shared" si="64"/>
        <v>0.71592656676835165</v>
      </c>
      <c r="O147" s="155">
        <f t="shared" si="64"/>
        <v>0.72322634357615545</v>
      </c>
      <c r="P147" s="155">
        <f t="shared" si="64"/>
        <v>0.71568128632415606</v>
      </c>
      <c r="Q147" s="155">
        <f t="shared" si="64"/>
        <v>0.72552000975134812</v>
      </c>
      <c r="R147" s="155">
        <f t="shared" ref="R147:V147" si="65">IF(R129=0,"",R129/R111)</f>
        <v>0.72710225519691718</v>
      </c>
      <c r="S147" s="155">
        <f t="shared" si="65"/>
        <v>0.74013375927718517</v>
      </c>
      <c r="T147" s="155">
        <f t="shared" si="65"/>
        <v>0.74538845609764626</v>
      </c>
      <c r="U147" s="155">
        <f t="shared" si="65"/>
        <v>0.76096133993903137</v>
      </c>
      <c r="V147" s="155">
        <f t="shared" si="65"/>
        <v>0.76779293952794414</v>
      </c>
      <c r="W147" s="155">
        <f t="shared" ref="W147:Y147" si="66">IF(W129=0,"",W129/W111)</f>
        <v>0.7709446072986299</v>
      </c>
      <c r="X147" s="155">
        <f t="shared" si="66"/>
        <v>0.75170042889065991</v>
      </c>
      <c r="Y147" s="155">
        <f t="shared" si="66"/>
        <v>0.76198018969251369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0.61638522392091488</v>
      </c>
      <c r="C148" s="156">
        <f t="shared" si="67"/>
        <v>0.61779973366772933</v>
      </c>
      <c r="D148" s="156">
        <f t="shared" si="67"/>
        <v>0.6196080793622919</v>
      </c>
      <c r="E148" s="156">
        <f t="shared" si="67"/>
        <v>0.62110914199853384</v>
      </c>
      <c r="F148" s="156">
        <f t="shared" si="67"/>
        <v>0.62200183530580899</v>
      </c>
      <c r="G148" s="156">
        <f t="shared" si="67"/>
        <v>0.62250146521621907</v>
      </c>
      <c r="H148" s="156">
        <f t="shared" si="67"/>
        <v>0.62287186541569883</v>
      </c>
      <c r="I148" s="156">
        <f t="shared" si="67"/>
        <v>0.62304235530235186</v>
      </c>
      <c r="J148" s="156">
        <f t="shared" si="67"/>
        <v>0.62316804776067525</v>
      </c>
      <c r="K148" s="156">
        <f t="shared" si="67"/>
        <v>0.62327374538573399</v>
      </c>
      <c r="L148" s="156">
        <f t="shared" si="67"/>
        <v>0.62337514682329476</v>
      </c>
      <c r="M148" s="156">
        <f t="shared" si="67"/>
        <v>0.62345311662152159</v>
      </c>
      <c r="N148" s="156">
        <f t="shared" si="67"/>
        <v>0.62351282773919281</v>
      </c>
      <c r="O148" s="156">
        <f t="shared" si="67"/>
        <v>0.62355163634358513</v>
      </c>
      <c r="P148" s="156">
        <f t="shared" si="67"/>
        <v>0.62359130568970189</v>
      </c>
      <c r="Q148" s="156">
        <f t="shared" si="67"/>
        <v>0.62366893431743897</v>
      </c>
      <c r="R148" s="156">
        <f t="shared" ref="R148:V148" si="68">IF(R130=0,"",R130/R112)</f>
        <v>0.62390151899611179</v>
      </c>
      <c r="S148" s="156">
        <f t="shared" si="68"/>
        <v>0.62423683052909029</v>
      </c>
      <c r="T148" s="156">
        <f t="shared" si="68"/>
        <v>0.62475217320340237</v>
      </c>
      <c r="U148" s="156">
        <f t="shared" si="68"/>
        <v>0.62602584671682737</v>
      </c>
      <c r="V148" s="156">
        <f t="shared" si="68"/>
        <v>0.62746740517060273</v>
      </c>
      <c r="W148" s="156">
        <f t="shared" ref="W148:Y148" si="69">IF(W130=0,"",W130/W112)</f>
        <v>0.62831608082426049</v>
      </c>
      <c r="X148" s="156">
        <f t="shared" si="69"/>
        <v>0.62879154301701712</v>
      </c>
      <c r="Y148" s="156">
        <f t="shared" si="69"/>
        <v>0.62892627281344726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0.76198187868727574</v>
      </c>
      <c r="C149" s="159">
        <f t="shared" si="70"/>
        <v>0.76574670181652649</v>
      </c>
      <c r="D149" s="159">
        <f t="shared" si="70"/>
        <v>0.76965872549756476</v>
      </c>
      <c r="E149" s="159">
        <f t="shared" si="70"/>
        <v>0.77263486318926089</v>
      </c>
      <c r="F149" s="159">
        <f t="shared" si="70"/>
        <v>0.77522347993881335</v>
      </c>
      <c r="G149" s="159">
        <f t="shared" si="70"/>
        <v>0.77727464517400413</v>
      </c>
      <c r="H149" s="159">
        <f t="shared" si="70"/>
        <v>0.77877565456084286</v>
      </c>
      <c r="I149" s="159">
        <f t="shared" si="70"/>
        <v>0.7799099247705561</v>
      </c>
      <c r="J149" s="159">
        <f t="shared" si="70"/>
        <v>0.78085524226573533</v>
      </c>
      <c r="K149" s="159">
        <f t="shared" si="70"/>
        <v>0.78266188498753209</v>
      </c>
      <c r="L149" s="159">
        <f t="shared" si="70"/>
        <v>0.78458893065824042</v>
      </c>
      <c r="M149" s="159">
        <f t="shared" si="70"/>
        <v>0.78649615718061983</v>
      </c>
      <c r="N149" s="159">
        <f t="shared" si="70"/>
        <v>0.78818984912912571</v>
      </c>
      <c r="O149" s="159">
        <f t="shared" si="70"/>
        <v>0.79032280747416639</v>
      </c>
      <c r="P149" s="159">
        <f t="shared" si="70"/>
        <v>0.79250659970447734</v>
      </c>
      <c r="Q149" s="159">
        <f t="shared" si="70"/>
        <v>0.79685412784817999</v>
      </c>
      <c r="R149" s="159">
        <f t="shared" ref="R149:V149" si="71">IF(R131=0,"",R131/R113)</f>
        <v>0.80289406257417939</v>
      </c>
      <c r="S149" s="159">
        <f t="shared" si="71"/>
        <v>0.81268595552104461</v>
      </c>
      <c r="T149" s="159">
        <f t="shared" si="71"/>
        <v>0.82278325786258133</v>
      </c>
      <c r="U149" s="159">
        <f t="shared" si="71"/>
        <v>0.84401748132321575</v>
      </c>
      <c r="V149" s="159">
        <f t="shared" si="71"/>
        <v>0.86302035020095835</v>
      </c>
      <c r="W149" s="159">
        <f t="shared" ref="W149:Y149" si="72">IF(W131=0,"",W131/W113)</f>
        <v>0.87839363023577588</v>
      </c>
      <c r="X149" s="159">
        <f t="shared" si="72"/>
        <v>0.88577665338591072</v>
      </c>
      <c r="Y149" s="159">
        <f t="shared" si="72"/>
        <v>0.89023898545995628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5.0328066641208107</v>
      </c>
      <c r="C151" s="117">
        <f t="shared" si="73"/>
        <v>5.4872283472539074</v>
      </c>
      <c r="D151" s="117">
        <f t="shared" si="73"/>
        <v>6.3935846142447055</v>
      </c>
      <c r="E151" s="117">
        <f t="shared" si="73"/>
        <v>8.2428528805310695</v>
      </c>
      <c r="F151" s="117">
        <f t="shared" si="73"/>
        <v>12.616729721561457</v>
      </c>
      <c r="G151" s="117">
        <f t="shared" si="73"/>
        <v>13.052361843917582</v>
      </c>
      <c r="H151" s="117">
        <f t="shared" si="73"/>
        <v>13.332943614974788</v>
      </c>
      <c r="I151" s="117">
        <f t="shared" si="73"/>
        <v>12.535499356908858</v>
      </c>
      <c r="J151" s="117">
        <f t="shared" si="73"/>
        <v>15.390217424047703</v>
      </c>
      <c r="K151" s="117">
        <f t="shared" si="73"/>
        <v>20.428421152144118</v>
      </c>
      <c r="L151" s="117">
        <f t="shared" si="73"/>
        <v>27.372063808397204</v>
      </c>
      <c r="M151" s="117">
        <f t="shared" si="73"/>
        <v>36.713887565005798</v>
      </c>
      <c r="N151" s="117">
        <f t="shared" si="73"/>
        <v>35.74843406375745</v>
      </c>
      <c r="O151" s="117">
        <f t="shared" si="73"/>
        <v>35.528773389771999</v>
      </c>
      <c r="P151" s="117">
        <f t="shared" si="73"/>
        <v>33.509708955912686</v>
      </c>
      <c r="Q151" s="117">
        <f t="shared" si="73"/>
        <v>33.254698699475959</v>
      </c>
      <c r="R151" s="117">
        <f t="shared" ref="R151:V151" si="74">R152+R154+R156+R165</f>
        <v>35.76846415071423</v>
      </c>
      <c r="S151" s="117">
        <f t="shared" si="74"/>
        <v>38.173052994229039</v>
      </c>
      <c r="T151" s="117">
        <f t="shared" si="74"/>
        <v>38.379636257272637</v>
      </c>
      <c r="U151" s="117">
        <f t="shared" si="74"/>
        <v>50.808906940940119</v>
      </c>
      <c r="V151" s="117">
        <f t="shared" si="74"/>
        <v>89.897965210139716</v>
      </c>
      <c r="W151" s="117">
        <f t="shared" ref="W151:Y151" si="75">W152+W154+W156+W165</f>
        <v>166.47630006859544</v>
      </c>
      <c r="X151" s="117">
        <f t="shared" si="75"/>
        <v>243.30796489188697</v>
      </c>
      <c r="Y151" s="117">
        <f t="shared" si="75"/>
        <v>258.40468497658628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3.6195016208805741</v>
      </c>
      <c r="C156" s="122">
        <v>3.986431731810498</v>
      </c>
      <c r="D156" s="122">
        <v>4.451234910974712</v>
      </c>
      <c r="E156" s="122">
        <v>5.5327311299653426</v>
      </c>
      <c r="F156" s="122">
        <v>8.6030806202712746</v>
      </c>
      <c r="G156" s="122">
        <v>8.5711162201419722</v>
      </c>
      <c r="H156" s="122">
        <v>8.5576067611409012</v>
      </c>
      <c r="I156" s="122">
        <v>7.6698577524311986</v>
      </c>
      <c r="J156" s="122">
        <v>8.6163325220472871</v>
      </c>
      <c r="K156" s="122">
        <v>12.023713090570368</v>
      </c>
      <c r="L156" s="122">
        <v>16.899298717045522</v>
      </c>
      <c r="M156" s="122">
        <v>24.061623552424734</v>
      </c>
      <c r="N156" s="122">
        <v>23.532349748260895</v>
      </c>
      <c r="O156" s="122">
        <v>22.713745436163844</v>
      </c>
      <c r="P156" s="122">
        <v>19.968633122022492</v>
      </c>
      <c r="Q156" s="122">
        <v>20.086000356701689</v>
      </c>
      <c r="R156" s="122">
        <v>21.517357143513916</v>
      </c>
      <c r="S156" s="122">
        <v>22.917409704161464</v>
      </c>
      <c r="T156" s="122">
        <v>22.860524191246608</v>
      </c>
      <c r="U156" s="122">
        <v>30.051022974847534</v>
      </c>
      <c r="V156" s="122">
        <v>51.718062573675773</v>
      </c>
      <c r="W156" s="122">
        <v>94.789332967566381</v>
      </c>
      <c r="X156" s="122">
        <v>136.55092457195661</v>
      </c>
      <c r="Y156" s="122">
        <v>144.8757925986084</v>
      </c>
      <c r="DA156" s="130" t="s">
        <v>2214</v>
      </c>
    </row>
    <row r="157" spans="1:105" ht="12" customHeight="1" x14ac:dyDescent="0.25">
      <c r="A157" s="97" t="s">
        <v>124</v>
      </c>
      <c r="B157" s="98">
        <v>3.6194143004381245</v>
      </c>
      <c r="C157" s="98">
        <v>3.9863546009374078</v>
      </c>
      <c r="D157" s="98">
        <v>4.4511458394568821</v>
      </c>
      <c r="E157" s="98">
        <v>5.5325873123504294</v>
      </c>
      <c r="F157" s="98">
        <v>8.6026869267269443</v>
      </c>
      <c r="G157" s="98">
        <v>8.570667744491784</v>
      </c>
      <c r="H157" s="98">
        <v>8.5570390652379658</v>
      </c>
      <c r="I157" s="98">
        <v>7.6692026269001641</v>
      </c>
      <c r="J157" s="98">
        <v>8.6146968632959808</v>
      </c>
      <c r="K157" s="98">
        <v>12.021037760733163</v>
      </c>
      <c r="L157" s="98">
        <v>16.893487197790389</v>
      </c>
      <c r="M157" s="98">
        <v>24.051691697159498</v>
      </c>
      <c r="N157" s="98">
        <v>23.524765548887132</v>
      </c>
      <c r="O157" s="98">
        <v>22.706394017051238</v>
      </c>
      <c r="P157" s="98">
        <v>19.957465821906702</v>
      </c>
      <c r="Q157" s="98">
        <v>20.077865597967598</v>
      </c>
      <c r="R157" s="98">
        <v>21.508274069708612</v>
      </c>
      <c r="S157" s="98">
        <v>22.905672468173165</v>
      </c>
      <c r="T157" s="98">
        <v>22.84911720358869</v>
      </c>
      <c r="U157" s="98">
        <v>30.031865286526543</v>
      </c>
      <c r="V157" s="98">
        <v>51.675411902245685</v>
      </c>
      <c r="W157" s="98">
        <v>94.507478097525492</v>
      </c>
      <c r="X157" s="98">
        <v>136.10749813010085</v>
      </c>
      <c r="Y157" s="98">
        <v>144.09106285817433</v>
      </c>
      <c r="DA157" s="63" t="s">
        <v>2215</v>
      </c>
    </row>
    <row r="158" spans="1:105" ht="12" customHeight="1" x14ac:dyDescent="0.25">
      <c r="A158" s="97" t="s">
        <v>123</v>
      </c>
      <c r="B158" s="98">
        <v>8.7320442449749294E-5</v>
      </c>
      <c r="C158" s="98">
        <v>7.7130873090363206E-5</v>
      </c>
      <c r="D158" s="98">
        <v>8.9071517829945822E-5</v>
      </c>
      <c r="E158" s="98">
        <v>1.4381761491333181E-4</v>
      </c>
      <c r="F158" s="98">
        <v>3.9369354433049558E-4</v>
      </c>
      <c r="G158" s="98">
        <v>4.4847565018803036E-4</v>
      </c>
      <c r="H158" s="98">
        <v>5.676959029357288E-4</v>
      </c>
      <c r="I158" s="98">
        <v>6.5512553103494887E-4</v>
      </c>
      <c r="J158" s="98">
        <v>1.6356587513069536E-3</v>
      </c>
      <c r="K158" s="98">
        <v>2.6753298372041256E-3</v>
      </c>
      <c r="L158" s="98">
        <v>5.8115192551338509E-3</v>
      </c>
      <c r="M158" s="98">
        <v>9.9318552652370735E-3</v>
      </c>
      <c r="N158" s="98">
        <v>7.5841993737643049E-3</v>
      </c>
      <c r="O158" s="98">
        <v>7.3514191126063163E-3</v>
      </c>
      <c r="P158" s="98">
        <v>1.1167300115790183E-2</v>
      </c>
      <c r="Q158" s="98">
        <v>8.1347587340903915E-3</v>
      </c>
      <c r="R158" s="98">
        <v>9.0830738053039109E-3</v>
      </c>
      <c r="S158" s="98">
        <v>1.1737235988297979E-2</v>
      </c>
      <c r="T158" s="98">
        <v>1.1406987657916473E-2</v>
      </c>
      <c r="U158" s="98">
        <v>1.9157688320990764E-2</v>
      </c>
      <c r="V158" s="98">
        <v>4.2650671430089528E-2</v>
      </c>
      <c r="W158" s="98">
        <v>0.2818548700408865</v>
      </c>
      <c r="X158" s="98">
        <v>0.44342644185577734</v>
      </c>
      <c r="Y158" s="98">
        <v>0.78472974043408006</v>
      </c>
      <c r="DA158" s="63" t="s">
        <v>2216</v>
      </c>
    </row>
    <row r="159" spans="1:105" ht="12" customHeight="1" x14ac:dyDescent="0.25">
      <c r="A159" s="100" t="s">
        <v>50</v>
      </c>
      <c r="B159" s="101">
        <v>8.7320442449749294E-5</v>
      </c>
      <c r="C159" s="101">
        <v>7.7130873090363206E-5</v>
      </c>
      <c r="D159" s="101">
        <v>8.9071517829945822E-5</v>
      </c>
      <c r="E159" s="101">
        <v>1.4381761491333181E-4</v>
      </c>
      <c r="F159" s="101">
        <v>3.9369354433049558E-4</v>
      </c>
      <c r="G159" s="101">
        <v>4.4847565018803036E-4</v>
      </c>
      <c r="H159" s="101">
        <v>5.676959029357288E-4</v>
      </c>
      <c r="I159" s="101">
        <v>6.5512553103494887E-4</v>
      </c>
      <c r="J159" s="101">
        <v>1.6356587513069536E-3</v>
      </c>
      <c r="K159" s="101">
        <v>2.6753298372041256E-3</v>
      </c>
      <c r="L159" s="101">
        <v>5.8115192551338509E-3</v>
      </c>
      <c r="M159" s="101">
        <v>9.9318552652370735E-3</v>
      </c>
      <c r="N159" s="101">
        <v>7.5841993737643049E-3</v>
      </c>
      <c r="O159" s="101">
        <v>7.3514191126063163E-3</v>
      </c>
      <c r="P159" s="101">
        <v>1.1167300115790183E-2</v>
      </c>
      <c r="Q159" s="101">
        <v>8.1347587340903915E-3</v>
      </c>
      <c r="R159" s="101">
        <v>9.0830738053039109E-3</v>
      </c>
      <c r="S159" s="101">
        <v>1.1737235988297979E-2</v>
      </c>
      <c r="T159" s="101">
        <v>1.1406987657916473E-2</v>
      </c>
      <c r="U159" s="101">
        <v>1.9157688320990764E-2</v>
      </c>
      <c r="V159" s="101">
        <v>4.2650671430089528E-2</v>
      </c>
      <c r="W159" s="101">
        <v>0.2818548700408865</v>
      </c>
      <c r="X159" s="101">
        <v>0.44342644185577734</v>
      </c>
      <c r="Y159" s="101">
        <v>0.78472974043408006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1.413305043240237</v>
      </c>
      <c r="C165" s="122">
        <v>1.5007966154434096</v>
      </c>
      <c r="D165" s="122">
        <v>1.9423497032699935</v>
      </c>
      <c r="E165" s="122">
        <v>2.7101217505657273</v>
      </c>
      <c r="F165" s="122">
        <v>4.0136491012901825</v>
      </c>
      <c r="G165" s="122">
        <v>4.4812456237756102</v>
      </c>
      <c r="H165" s="122">
        <v>4.7753368538338874</v>
      </c>
      <c r="I165" s="122">
        <v>4.86564160447766</v>
      </c>
      <c r="J165" s="122">
        <v>6.7738849020004164</v>
      </c>
      <c r="K165" s="122">
        <v>8.4047080615737482</v>
      </c>
      <c r="L165" s="122">
        <v>10.472765091351683</v>
      </c>
      <c r="M165" s="122">
        <v>12.652264012581066</v>
      </c>
      <c r="N165" s="122">
        <v>12.216084315496557</v>
      </c>
      <c r="O165" s="122">
        <v>12.815027953608155</v>
      </c>
      <c r="P165" s="122">
        <v>13.541075833890192</v>
      </c>
      <c r="Q165" s="122">
        <v>13.168698342774272</v>
      </c>
      <c r="R165" s="122">
        <v>14.251107007200314</v>
      </c>
      <c r="S165" s="122">
        <v>15.255643290067573</v>
      </c>
      <c r="T165" s="122">
        <v>15.519112066026031</v>
      </c>
      <c r="U165" s="122">
        <v>20.757883966092585</v>
      </c>
      <c r="V165" s="122">
        <v>38.179902636463936</v>
      </c>
      <c r="W165" s="122">
        <v>71.68696710102904</v>
      </c>
      <c r="X165" s="122">
        <v>106.75704031993035</v>
      </c>
      <c r="Y165" s="122">
        <v>113.52889237797788</v>
      </c>
      <c r="DA165" s="130" t="s">
        <v>2223</v>
      </c>
    </row>
    <row r="166" spans="1:105" ht="12" customHeight="1" x14ac:dyDescent="0.25">
      <c r="A166" s="97" t="s">
        <v>50</v>
      </c>
      <c r="B166" s="98">
        <v>1.413305043240237</v>
      </c>
      <c r="C166" s="98">
        <v>1.5007966154434096</v>
      </c>
      <c r="D166" s="98">
        <v>1.9423497032699935</v>
      </c>
      <c r="E166" s="98">
        <v>2.7101217505657273</v>
      </c>
      <c r="F166" s="98">
        <v>4.0136491012901825</v>
      </c>
      <c r="G166" s="98">
        <v>4.4812456237756102</v>
      </c>
      <c r="H166" s="98">
        <v>4.7753368538338874</v>
      </c>
      <c r="I166" s="98">
        <v>4.86564160447766</v>
      </c>
      <c r="J166" s="98">
        <v>6.7738849020004164</v>
      </c>
      <c r="K166" s="98">
        <v>8.4047080615737482</v>
      </c>
      <c r="L166" s="98">
        <v>10.472765091351683</v>
      </c>
      <c r="M166" s="98">
        <v>12.652264012581066</v>
      </c>
      <c r="N166" s="98">
        <v>12.216084315496557</v>
      </c>
      <c r="O166" s="98">
        <v>12.815027953608155</v>
      </c>
      <c r="P166" s="98">
        <v>13.541075833890192</v>
      </c>
      <c r="Q166" s="98">
        <v>13.168698342774272</v>
      </c>
      <c r="R166" s="98">
        <v>14.251107007200314</v>
      </c>
      <c r="S166" s="98">
        <v>15.255643290067573</v>
      </c>
      <c r="T166" s="98">
        <v>15.519112066026031</v>
      </c>
      <c r="U166" s="98">
        <v>20.757883966092585</v>
      </c>
      <c r="V166" s="98">
        <v>38.179902636463936</v>
      </c>
      <c r="W166" s="98">
        <v>71.68696710102904</v>
      </c>
      <c r="X166" s="98">
        <v>106.75704031993035</v>
      </c>
      <c r="Y166" s="98">
        <v>113.52889237797788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6098.4554863650301</v>
      </c>
      <c r="C169" s="117">
        <f t="shared" si="78"/>
        <v>6375.8730665450876</v>
      </c>
      <c r="D169" s="117">
        <f t="shared" si="78"/>
        <v>5950.5672399469595</v>
      </c>
      <c r="E169" s="117">
        <f t="shared" si="78"/>
        <v>6040.9780187178458</v>
      </c>
      <c r="F169" s="117">
        <f t="shared" si="78"/>
        <v>6303.8901495427599</v>
      </c>
      <c r="G169" s="117">
        <f t="shared" si="78"/>
        <v>6576.8033528028554</v>
      </c>
      <c r="H169" s="117">
        <f t="shared" si="78"/>
        <v>5886.479167639849</v>
      </c>
      <c r="I169" s="117">
        <f t="shared" si="78"/>
        <v>5569.7820354706646</v>
      </c>
      <c r="J169" s="117">
        <f t="shared" si="78"/>
        <v>5402.6925157576816</v>
      </c>
      <c r="K169" s="117">
        <f t="shared" si="78"/>
        <v>5228.2851003627638</v>
      </c>
      <c r="L169" s="117">
        <f t="shared" si="78"/>
        <v>5620.5598750404042</v>
      </c>
      <c r="M169" s="117">
        <f t="shared" si="78"/>
        <v>5430.7196038252905</v>
      </c>
      <c r="N169" s="117">
        <f t="shared" si="78"/>
        <v>5416.7432111905091</v>
      </c>
      <c r="O169" s="117">
        <f t="shared" si="78"/>
        <v>5345.9011414168845</v>
      </c>
      <c r="P169" s="117">
        <f t="shared" si="78"/>
        <v>4491.6017051131857</v>
      </c>
      <c r="Q169" s="117">
        <f t="shared" si="78"/>
        <v>4948.1863953406109</v>
      </c>
      <c r="R169" s="117">
        <f t="shared" ref="R169:V169" si="79">R170+R172+R174+R183</f>
        <v>4799.0559537029148</v>
      </c>
      <c r="S169" s="117">
        <f t="shared" si="79"/>
        <v>5073.5488432553075</v>
      </c>
      <c r="T169" s="117">
        <f t="shared" si="79"/>
        <v>4827.4837534513226</v>
      </c>
      <c r="U169" s="117">
        <f t="shared" si="79"/>
        <v>3855.8754635489113</v>
      </c>
      <c r="V169" s="117">
        <f t="shared" si="79"/>
        <v>3039.1361080830343</v>
      </c>
      <c r="W169" s="117">
        <f t="shared" ref="W169:Y169" si="80">W170+W172+W174+W183</f>
        <v>4561.549435212939</v>
      </c>
      <c r="X169" s="117">
        <f t="shared" si="80"/>
        <v>3677.0849957827872</v>
      </c>
      <c r="Y169" s="117">
        <f t="shared" si="80"/>
        <v>3530.1198421016297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2912.4326603262389</v>
      </c>
      <c r="C170" s="122">
        <f t="shared" si="81"/>
        <v>3221.196044205788</v>
      </c>
      <c r="D170" s="122">
        <f t="shared" si="81"/>
        <v>2908.1196956477138</v>
      </c>
      <c r="E170" s="122">
        <f t="shared" si="81"/>
        <v>2920.7908579246659</v>
      </c>
      <c r="F170" s="122">
        <f t="shared" si="81"/>
        <v>3196.05597470865</v>
      </c>
      <c r="G170" s="122">
        <f t="shared" si="81"/>
        <v>3760.4653630674261</v>
      </c>
      <c r="H170" s="122">
        <f t="shared" si="81"/>
        <v>3074.9662348145148</v>
      </c>
      <c r="I170" s="122">
        <f t="shared" si="81"/>
        <v>3000.9352949600461</v>
      </c>
      <c r="J170" s="122">
        <f t="shared" si="81"/>
        <v>2920.7144702750784</v>
      </c>
      <c r="K170" s="122">
        <f t="shared" si="81"/>
        <v>2766.930511531255</v>
      </c>
      <c r="L170" s="122">
        <f t="shared" si="81"/>
        <v>3147.5073467090851</v>
      </c>
      <c r="M170" s="122">
        <f t="shared" si="81"/>
        <v>2759.9107302515094</v>
      </c>
      <c r="N170" s="122">
        <f t="shared" si="81"/>
        <v>2844.9681250669178</v>
      </c>
      <c r="O170" s="122">
        <f t="shared" si="81"/>
        <v>2912.2555729352466</v>
      </c>
      <c r="P170" s="122">
        <f t="shared" si="81"/>
        <v>2182.1658428742821</v>
      </c>
      <c r="Q170" s="122">
        <f t="shared" si="81"/>
        <v>2534.5554477939245</v>
      </c>
      <c r="R170" s="122">
        <f t="shared" si="81"/>
        <v>2484.8723438865673</v>
      </c>
      <c r="S170" s="122">
        <f t="shared" si="81"/>
        <v>2594.7567898809593</v>
      </c>
      <c r="T170" s="122">
        <f t="shared" si="81"/>
        <v>2443.4511865225004</v>
      </c>
      <c r="U170" s="122">
        <f t="shared" si="81"/>
        <v>1503.254697000124</v>
      </c>
      <c r="V170" s="122">
        <f t="shared" si="81"/>
        <v>790.89005768706681</v>
      </c>
      <c r="W170" s="122">
        <f t="shared" si="81"/>
        <v>2628.8876178447758</v>
      </c>
      <c r="X170" s="122">
        <f t="shared" si="81"/>
        <v>2068.1484170768372</v>
      </c>
      <c r="Y170" s="122">
        <f t="shared" si="81"/>
        <v>1925.6644807714565</v>
      </c>
      <c r="DA170" s="130" t="s">
        <v>2378</v>
      </c>
    </row>
    <row r="171" spans="1:105" ht="12" customHeight="1" x14ac:dyDescent="0.25">
      <c r="A171" s="97" t="s">
        <v>53</v>
      </c>
      <c r="B171" s="98">
        <v>2912.4326603262389</v>
      </c>
      <c r="C171" s="98">
        <v>3221.196044205788</v>
      </c>
      <c r="D171" s="98">
        <v>2908.1196956477138</v>
      </c>
      <c r="E171" s="98">
        <v>2920.7908579246659</v>
      </c>
      <c r="F171" s="98">
        <v>3196.05597470865</v>
      </c>
      <c r="G171" s="98">
        <v>3760.4653630674261</v>
      </c>
      <c r="H171" s="98">
        <v>3074.9662348145148</v>
      </c>
      <c r="I171" s="98">
        <v>3000.9352949600461</v>
      </c>
      <c r="J171" s="98">
        <v>2920.7144702750784</v>
      </c>
      <c r="K171" s="98">
        <v>2766.930511531255</v>
      </c>
      <c r="L171" s="98">
        <v>3147.5073467090851</v>
      </c>
      <c r="M171" s="98">
        <v>2759.9107302515094</v>
      </c>
      <c r="N171" s="98">
        <v>2844.9681250669178</v>
      </c>
      <c r="O171" s="98">
        <v>2912.2555729352466</v>
      </c>
      <c r="P171" s="98">
        <v>2182.1658428742821</v>
      </c>
      <c r="Q171" s="98">
        <v>2534.5554477939245</v>
      </c>
      <c r="R171" s="98">
        <v>2484.8723438865673</v>
      </c>
      <c r="S171" s="98">
        <v>2594.7567898809593</v>
      </c>
      <c r="T171" s="98">
        <v>2443.4511865225004</v>
      </c>
      <c r="U171" s="98">
        <v>1503.254697000124</v>
      </c>
      <c r="V171" s="98">
        <v>790.89005768706681</v>
      </c>
      <c r="W171" s="98">
        <v>2628.8876178447758</v>
      </c>
      <c r="X171" s="98">
        <v>2068.1484170768372</v>
      </c>
      <c r="Y171" s="98">
        <v>1925.6644807714565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316.25254829306664</v>
      </c>
      <c r="C172" s="122">
        <f t="shared" si="82"/>
        <v>307.04342618275206</v>
      </c>
      <c r="D172" s="122">
        <f t="shared" si="82"/>
        <v>185.27338361070019</v>
      </c>
      <c r="E172" s="122">
        <f t="shared" si="82"/>
        <v>412.23670701505876</v>
      </c>
      <c r="F172" s="122">
        <f t="shared" si="82"/>
        <v>129.81728742665183</v>
      </c>
      <c r="G172" s="122">
        <f t="shared" si="82"/>
        <v>135.907403484101</v>
      </c>
      <c r="H172" s="122">
        <f t="shared" si="82"/>
        <v>163.49788154269839</v>
      </c>
      <c r="I172" s="122">
        <f t="shared" si="82"/>
        <v>143.14114079997907</v>
      </c>
      <c r="J172" s="122">
        <f t="shared" si="82"/>
        <v>174.44927984843932</v>
      </c>
      <c r="K172" s="122">
        <f t="shared" si="82"/>
        <v>195.97256131566226</v>
      </c>
      <c r="L172" s="122">
        <f t="shared" si="82"/>
        <v>166.54650477869657</v>
      </c>
      <c r="M172" s="122">
        <f t="shared" si="82"/>
        <v>197.427688550418</v>
      </c>
      <c r="N172" s="122">
        <f t="shared" si="82"/>
        <v>308.86867243465514</v>
      </c>
      <c r="O172" s="122">
        <f t="shared" si="82"/>
        <v>202.91043670546989</v>
      </c>
      <c r="P172" s="122">
        <f t="shared" si="82"/>
        <v>150.00489944118203</v>
      </c>
      <c r="Q172" s="122">
        <f t="shared" si="82"/>
        <v>304.90624416292644</v>
      </c>
      <c r="R172" s="122">
        <f t="shared" si="82"/>
        <v>208.90877053925175</v>
      </c>
      <c r="S172" s="122">
        <f t="shared" si="82"/>
        <v>303.6989860685801</v>
      </c>
      <c r="T172" s="122">
        <f t="shared" si="82"/>
        <v>230.07499373626138</v>
      </c>
      <c r="U172" s="122">
        <f t="shared" si="82"/>
        <v>261.78510904244217</v>
      </c>
      <c r="V172" s="122">
        <f t="shared" si="82"/>
        <v>202.97702307628549</v>
      </c>
      <c r="W172" s="122">
        <f t="shared" si="82"/>
        <v>175.77051298685356</v>
      </c>
      <c r="X172" s="122">
        <f t="shared" si="82"/>
        <v>267.27988665942547</v>
      </c>
      <c r="Y172" s="122">
        <f t="shared" si="82"/>
        <v>227.86686903889716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316.25254829306664</v>
      </c>
      <c r="C173" s="98">
        <f>RES_hhdet_fech!C147</f>
        <v>307.04342618275206</v>
      </c>
      <c r="D173" s="98">
        <f>RES_hhdet_fech!D147</f>
        <v>185.27338361070019</v>
      </c>
      <c r="E173" s="98">
        <f>RES_hhdet_fech!E147</f>
        <v>412.23670701505876</v>
      </c>
      <c r="F173" s="98">
        <f>RES_hhdet_fech!F147</f>
        <v>129.81728742665183</v>
      </c>
      <c r="G173" s="98">
        <f>RES_hhdet_fech!G147</f>
        <v>135.907403484101</v>
      </c>
      <c r="H173" s="98">
        <f>RES_hhdet_fech!H147</f>
        <v>163.49788154269839</v>
      </c>
      <c r="I173" s="98">
        <f>RES_hhdet_fech!I147</f>
        <v>143.14114079997907</v>
      </c>
      <c r="J173" s="98">
        <f>RES_hhdet_fech!J147</f>
        <v>174.44927984843932</v>
      </c>
      <c r="K173" s="98">
        <f>RES_hhdet_fech!K147</f>
        <v>195.97256131566226</v>
      </c>
      <c r="L173" s="98">
        <f>RES_hhdet_fech!L147</f>
        <v>166.54650477869657</v>
      </c>
      <c r="M173" s="98">
        <f>RES_hhdet_fech!M147</f>
        <v>197.427688550418</v>
      </c>
      <c r="N173" s="98">
        <f>RES_hhdet_fech!N147</f>
        <v>308.86867243465514</v>
      </c>
      <c r="O173" s="98">
        <f>RES_hhdet_fech!O147</f>
        <v>202.91043670546989</v>
      </c>
      <c r="P173" s="98">
        <f>RES_hhdet_fech!P147</f>
        <v>150.00489944118203</v>
      </c>
      <c r="Q173" s="98">
        <f>RES_hhdet_fech!Q147</f>
        <v>304.90624416292644</v>
      </c>
      <c r="R173" s="98">
        <f>RES_hhdet_fech!R147</f>
        <v>208.90877053925175</v>
      </c>
      <c r="S173" s="98">
        <f>RES_hhdet_fech!S147</f>
        <v>303.6989860685801</v>
      </c>
      <c r="T173" s="98">
        <f>RES_hhdet_fech!T147</f>
        <v>230.07499373626138</v>
      </c>
      <c r="U173" s="98">
        <f>RES_hhdet_fech!U147</f>
        <v>261.78510904244217</v>
      </c>
      <c r="V173" s="98">
        <f>RES_hhdet_fech!V147</f>
        <v>202.97702307628549</v>
      </c>
      <c r="W173" s="98">
        <f>RES_hhdet_fech!W147</f>
        <v>175.77051298685356</v>
      </c>
      <c r="X173" s="98">
        <f>RES_hhdet_fech!X147</f>
        <v>267.27988665942547</v>
      </c>
      <c r="Y173" s="98">
        <f>RES_hhdet_fech!Y147</f>
        <v>227.86686903889716</v>
      </c>
      <c r="DA173" s="63" t="s">
        <v>2381</v>
      </c>
    </row>
    <row r="174" spans="1:105" ht="12" customHeight="1" x14ac:dyDescent="0.25">
      <c r="A174" s="121" t="s">
        <v>55</v>
      </c>
      <c r="B174" s="122">
        <v>1979.5163654986809</v>
      </c>
      <c r="C174" s="122">
        <v>1950.7795774524798</v>
      </c>
      <c r="D174" s="122">
        <v>1956.1971985209395</v>
      </c>
      <c r="E174" s="122">
        <v>1860.6765687709544</v>
      </c>
      <c r="F174" s="122">
        <v>2011.1285662141156</v>
      </c>
      <c r="G174" s="122">
        <v>1854.3113355237658</v>
      </c>
      <c r="H174" s="122">
        <v>1803.6080872819123</v>
      </c>
      <c r="I174" s="122">
        <v>1659.6347260216755</v>
      </c>
      <c r="J174" s="122">
        <v>1592.2832718919794</v>
      </c>
      <c r="K174" s="122">
        <v>1564.5471811225498</v>
      </c>
      <c r="L174" s="122">
        <v>1642.4829916609247</v>
      </c>
      <c r="M174" s="122">
        <v>1805.3561201170157</v>
      </c>
      <c r="N174" s="122">
        <v>1685.7549476578956</v>
      </c>
      <c r="O174" s="122">
        <v>1610.7986939133687</v>
      </c>
      <c r="P174" s="122">
        <v>1592.5099767049192</v>
      </c>
      <c r="Q174" s="122">
        <v>1528.1552071706853</v>
      </c>
      <c r="R174" s="122">
        <v>1520.5333071606012</v>
      </c>
      <c r="S174" s="122">
        <v>1513.464191022699</v>
      </c>
      <c r="T174" s="122">
        <v>1490.896523451657</v>
      </c>
      <c r="U174" s="122">
        <v>1438.9423473040611</v>
      </c>
      <c r="V174" s="122">
        <v>1379.4404183256493</v>
      </c>
      <c r="W174" s="122">
        <v>1132.8802103747166</v>
      </c>
      <c r="X174" s="122">
        <v>824.01300250375834</v>
      </c>
      <c r="Y174" s="122">
        <v>858.02812518937753</v>
      </c>
      <c r="DA174" s="130" t="s">
        <v>2382</v>
      </c>
    </row>
    <row r="175" spans="1:105" ht="12" customHeight="1" x14ac:dyDescent="0.25">
      <c r="A175" s="97" t="s">
        <v>124</v>
      </c>
      <c r="B175" s="98">
        <v>2092.9102655392244</v>
      </c>
      <c r="C175" s="98">
        <v>2109.2144689492661</v>
      </c>
      <c r="D175" s="98">
        <v>2064.5622900553108</v>
      </c>
      <c r="E175" s="98">
        <v>2015.5134462699693</v>
      </c>
      <c r="F175" s="98">
        <v>2261.0667083600524</v>
      </c>
      <c r="G175" s="98">
        <v>2048.5205767807297</v>
      </c>
      <c r="H175" s="98">
        <v>1989.6295376560038</v>
      </c>
      <c r="I175" s="98">
        <v>1804.8346590387141</v>
      </c>
      <c r="J175" s="98">
        <v>1712.6620712061917</v>
      </c>
      <c r="K175" s="98">
        <v>1724.0206508848298</v>
      </c>
      <c r="L175" s="98">
        <v>1859.717180037328</v>
      </c>
      <c r="M175" s="98">
        <v>2076.1590636422188</v>
      </c>
      <c r="N175" s="98">
        <v>1927.9234183657845</v>
      </c>
      <c r="O175" s="98">
        <v>1843.8980391168584</v>
      </c>
      <c r="P175" s="98">
        <v>1690.652087978405</v>
      </c>
      <c r="Q175" s="98">
        <v>1693.2594170275079</v>
      </c>
      <c r="R175" s="98">
        <v>1683.7687631403496</v>
      </c>
      <c r="S175" s="98">
        <v>1665.0699814490524</v>
      </c>
      <c r="T175" s="98">
        <v>1627.6316179055045</v>
      </c>
      <c r="U175" s="98">
        <v>1494.2220815146768</v>
      </c>
      <c r="V175" s="98">
        <v>1365.7081735117508</v>
      </c>
      <c r="W175" s="98">
        <v>1185.6145494851228</v>
      </c>
      <c r="X175" s="98">
        <v>998.40231047293787</v>
      </c>
      <c r="Y175" s="98">
        <v>936.59743665718349</v>
      </c>
      <c r="DA175" s="63" t="s">
        <v>2383</v>
      </c>
    </row>
    <row r="176" spans="1:105" ht="12" customHeight="1" x14ac:dyDescent="0.25">
      <c r="A176" s="97" t="s">
        <v>123</v>
      </c>
      <c r="B176" s="98">
        <v>1348.1710545528206</v>
      </c>
      <c r="C176" s="98">
        <v>1348.125690431795</v>
      </c>
      <c r="D176" s="98">
        <v>1356.5795231126101</v>
      </c>
      <c r="E176" s="98">
        <v>1303.9672801329609</v>
      </c>
      <c r="F176" s="98">
        <v>1499.7820708942854</v>
      </c>
      <c r="G176" s="98">
        <v>1338.1239107594886</v>
      </c>
      <c r="H176" s="98">
        <v>1300.9830339131036</v>
      </c>
      <c r="I176" s="98">
        <v>1174.4051326967733</v>
      </c>
      <c r="J176" s="98">
        <v>1143.022852685687</v>
      </c>
      <c r="K176" s="98">
        <v>1132.6384589568788</v>
      </c>
      <c r="L176" s="98">
        <v>1224.0841599027324</v>
      </c>
      <c r="M176" s="98">
        <v>1406.4795023333379</v>
      </c>
      <c r="N176" s="98">
        <v>1277.935829900227</v>
      </c>
      <c r="O176" s="98">
        <v>1224.6133792989538</v>
      </c>
      <c r="P176" s="98">
        <v>1181.3204455679352</v>
      </c>
      <c r="Q176" s="98">
        <v>1154.0890608190057</v>
      </c>
      <c r="R176" s="98">
        <v>1177.8753196122991</v>
      </c>
      <c r="S176" s="98">
        <v>1211.2535375890977</v>
      </c>
      <c r="T176" s="98">
        <v>1213.0797547316438</v>
      </c>
      <c r="U176" s="98">
        <v>1162.2205491344778</v>
      </c>
      <c r="V176" s="98">
        <v>1088.5856395516428</v>
      </c>
      <c r="W176" s="98">
        <v>970.95287450314765</v>
      </c>
      <c r="X176" s="98">
        <v>800.73758722728803</v>
      </c>
      <c r="Y176" s="98">
        <v>770.66280569656249</v>
      </c>
      <c r="DA176" s="63" t="s">
        <v>2384</v>
      </c>
    </row>
    <row r="177" spans="1:105" ht="12" customHeight="1" x14ac:dyDescent="0.25">
      <c r="A177" s="100" t="s">
        <v>50</v>
      </c>
      <c r="B177" s="101">
        <v>384.40060948119952</v>
      </c>
      <c r="C177" s="101">
        <v>339.54425554835007</v>
      </c>
      <c r="D177" s="101">
        <v>392.10916459740184</v>
      </c>
      <c r="E177" s="101">
        <v>316.55576446850631</v>
      </c>
      <c r="F177" s="101">
        <v>433.27780455460413</v>
      </c>
      <c r="G177" s="101">
        <v>329.04534996480476</v>
      </c>
      <c r="H177" s="101">
        <v>312.38769090934181</v>
      </c>
      <c r="I177" s="101">
        <v>262.18025381987417</v>
      </c>
      <c r="J177" s="101">
        <v>313.06391038435913</v>
      </c>
      <c r="K177" s="101">
        <v>250.58069831781569</v>
      </c>
      <c r="L177" s="101">
        <v>258.41791996091615</v>
      </c>
      <c r="M177" s="101">
        <v>361.33759672932587</v>
      </c>
      <c r="N177" s="101">
        <v>243.70100156950062</v>
      </c>
      <c r="O177" s="101">
        <v>220.15167206926324</v>
      </c>
      <c r="P177" s="101">
        <v>339.03795944496602</v>
      </c>
      <c r="Q177" s="101">
        <v>218.35793010648962</v>
      </c>
      <c r="R177" s="101">
        <v>207.17801803444354</v>
      </c>
      <c r="S177" s="101">
        <v>224.6498539297713</v>
      </c>
      <c r="T177" s="101">
        <v>202.48247039738354</v>
      </c>
      <c r="U177" s="101">
        <v>220.19754334013729</v>
      </c>
      <c r="V177" s="101">
        <v>220.62994278345832</v>
      </c>
      <c r="W177" s="101">
        <v>253.99730880230013</v>
      </c>
      <c r="X177" s="101">
        <v>108.15250475185994</v>
      </c>
      <c r="Y177" s="101">
        <v>189.6943771327069</v>
      </c>
      <c r="DA177" s="131" t="s">
        <v>2385</v>
      </c>
    </row>
    <row r="178" spans="1:105" ht="12" customHeight="1" x14ac:dyDescent="0.25">
      <c r="A178" s="103" t="s">
        <v>52</v>
      </c>
      <c r="B178" s="104">
        <v>963.77044507162111</v>
      </c>
      <c r="C178" s="104">
        <v>1008.5814348834448</v>
      </c>
      <c r="D178" s="104">
        <v>964.4703585152082</v>
      </c>
      <c r="E178" s="104">
        <v>987.41151566445478</v>
      </c>
      <c r="F178" s="104">
        <v>1066.5042663396814</v>
      </c>
      <c r="G178" s="104">
        <v>1009.078560794684</v>
      </c>
      <c r="H178" s="104">
        <v>988.59534300376185</v>
      </c>
      <c r="I178" s="104">
        <v>912.2248788768992</v>
      </c>
      <c r="J178" s="104">
        <v>829.95894230132797</v>
      </c>
      <c r="K178" s="104">
        <v>882.05776063906342</v>
      </c>
      <c r="L178" s="104">
        <v>965.66623994181634</v>
      </c>
      <c r="M178" s="104">
        <v>1045.1419056040124</v>
      </c>
      <c r="N178" s="104">
        <v>1034.2348283307265</v>
      </c>
      <c r="O178" s="104">
        <v>1004.4617072296905</v>
      </c>
      <c r="P178" s="104">
        <v>842.28248612296909</v>
      </c>
      <c r="Q178" s="104">
        <v>935.73113071251589</v>
      </c>
      <c r="R178" s="104">
        <v>970.69730157785568</v>
      </c>
      <c r="S178" s="104">
        <v>986.60368365932652</v>
      </c>
      <c r="T178" s="104">
        <v>1010.5972843342599</v>
      </c>
      <c r="U178" s="104">
        <v>942.02300579434041</v>
      </c>
      <c r="V178" s="104">
        <v>867.95569676818434</v>
      </c>
      <c r="W178" s="104">
        <v>716.95556570084761</v>
      </c>
      <c r="X178" s="104">
        <v>692.58508247542818</v>
      </c>
      <c r="Y178" s="104">
        <v>580.96842856385535</v>
      </c>
      <c r="DA178" s="132" t="s">
        <v>2386</v>
      </c>
    </row>
    <row r="179" spans="1:105" ht="12" customHeight="1" x14ac:dyDescent="0.25">
      <c r="A179" s="106" t="s">
        <v>122</v>
      </c>
      <c r="B179" s="101">
        <v>1877.0737031887686</v>
      </c>
      <c r="C179" s="101">
        <v>1820.6959498218503</v>
      </c>
      <c r="D179" s="101">
        <v>1893.4830758454777</v>
      </c>
      <c r="E179" s="101">
        <v>1777.1539669419658</v>
      </c>
      <c r="F179" s="101">
        <v>1865.4164568523565</v>
      </c>
      <c r="G179" s="101">
        <v>1781.7580168822249</v>
      </c>
      <c r="H179" s="101">
        <v>1753.8033213394824</v>
      </c>
      <c r="I179" s="101">
        <v>1649.411820214262</v>
      </c>
      <c r="J179" s="101">
        <v>1612.9644687256605</v>
      </c>
      <c r="K179" s="101">
        <v>1589.4429906456228</v>
      </c>
      <c r="L179" s="101">
        <v>1693.9535977542557</v>
      </c>
      <c r="M179" s="101">
        <v>1823.7991038432419</v>
      </c>
      <c r="N179" s="101">
        <v>1721.5531641553725</v>
      </c>
      <c r="O179" s="101">
        <v>1654.8024480844674</v>
      </c>
      <c r="P179" s="101">
        <v>1678.6432892888524</v>
      </c>
      <c r="Q179" s="101">
        <v>1597.1841296247112</v>
      </c>
      <c r="R179" s="101">
        <v>1594.4871154210416</v>
      </c>
      <c r="S179" s="101">
        <v>1590.7909770511342</v>
      </c>
      <c r="T179" s="101">
        <v>1569.4199926616691</v>
      </c>
      <c r="U179" s="101">
        <v>1540.1144865885117</v>
      </c>
      <c r="V179" s="101">
        <v>1516.0863927513985</v>
      </c>
      <c r="W179" s="101">
        <v>1291.3950730046483</v>
      </c>
      <c r="X179" s="101">
        <v>865.68276986705825</v>
      </c>
      <c r="Y179" s="101">
        <v>983.35511030282078</v>
      </c>
      <c r="DA179" s="131" t="s">
        <v>2387</v>
      </c>
    </row>
    <row r="180" spans="1:105" ht="12" customHeight="1" x14ac:dyDescent="0.25">
      <c r="A180" s="107" t="s">
        <v>121</v>
      </c>
      <c r="B180" s="104">
        <v>1319.9095377822864</v>
      </c>
      <c r="C180" s="104">
        <v>1272.2677011849139</v>
      </c>
      <c r="D180" s="104">
        <v>1351.1406003494953</v>
      </c>
      <c r="E180" s="104">
        <v>1255.6605448121518</v>
      </c>
      <c r="F180" s="104">
        <v>1347.1655834583248</v>
      </c>
      <c r="G180" s="104">
        <v>1270.4143355711844</v>
      </c>
      <c r="H180" s="104">
        <v>1250.8848753240752</v>
      </c>
      <c r="I180" s="104">
        <v>1171.7834225017502</v>
      </c>
      <c r="J180" s="104">
        <v>1167.8602960050364</v>
      </c>
      <c r="K180" s="104">
        <v>1132.830718698124</v>
      </c>
      <c r="L180" s="104">
        <v>1206.1067270359865</v>
      </c>
      <c r="M180" s="104">
        <v>1325.1042566334436</v>
      </c>
      <c r="N180" s="104">
        <v>1228.3479504178297</v>
      </c>
      <c r="O180" s="104">
        <v>1182.8608572561284</v>
      </c>
      <c r="P180" s="104">
        <v>1251.6430690225407</v>
      </c>
      <c r="Q180" s="104">
        <v>1165.9840749980581</v>
      </c>
      <c r="R180" s="104">
        <v>1172.0075639560641</v>
      </c>
      <c r="S180" s="104">
        <v>1189.1165232769915</v>
      </c>
      <c r="T180" s="104">
        <v>1182.9472868652181</v>
      </c>
      <c r="U180" s="104">
        <v>1196.1572678399295</v>
      </c>
      <c r="V180" s="104">
        <v>1202.3437449630169</v>
      </c>
      <c r="W180" s="104">
        <v>1034.894330234006</v>
      </c>
      <c r="X180" s="104">
        <v>697.92988372966738</v>
      </c>
      <c r="Y180" s="104">
        <v>787.35668015220813</v>
      </c>
      <c r="DA180" s="132" t="s">
        <v>2388</v>
      </c>
    </row>
    <row r="181" spans="1:105" ht="12" customHeight="1" x14ac:dyDescent="0.25">
      <c r="A181" s="108" t="s">
        <v>53</v>
      </c>
      <c r="B181" s="98">
        <v>344.80103028444165</v>
      </c>
      <c r="C181" s="98">
        <v>289.53166425679768</v>
      </c>
      <c r="D181" s="98">
        <v>352.16638973834483</v>
      </c>
      <c r="E181" s="98">
        <v>276.31951766562162</v>
      </c>
      <c r="F181" s="98">
        <v>360.58397316828183</v>
      </c>
      <c r="G181" s="98">
        <v>287.4170973982292</v>
      </c>
      <c r="H181" s="98">
        <v>276.20798984952683</v>
      </c>
      <c r="I181" s="98">
        <v>240.71431241553233</v>
      </c>
      <c r="J181" s="98">
        <v>297.79402098878569</v>
      </c>
      <c r="K181" s="98">
        <v>232.39215621232077</v>
      </c>
      <c r="L181" s="98">
        <v>235.38576419467802</v>
      </c>
      <c r="M181" s="98">
        <v>317.50539412667337</v>
      </c>
      <c r="N181" s="98">
        <v>216.72817884986998</v>
      </c>
      <c r="O181" s="98">
        <v>196.40855950325854</v>
      </c>
      <c r="P181" s="98">
        <v>339.44633196583379</v>
      </c>
      <c r="Q181" s="98">
        <v>208.60637438882569</v>
      </c>
      <c r="R181" s="98">
        <v>197.50000194971756</v>
      </c>
      <c r="S181" s="98">
        <v>215.73287903368765</v>
      </c>
      <c r="T181" s="98">
        <v>193.5743933617583</v>
      </c>
      <c r="U181" s="98">
        <v>227.77724089744788</v>
      </c>
      <c r="V181" s="98">
        <v>249.56097426755088</v>
      </c>
      <c r="W181" s="98">
        <v>252.73539576605521</v>
      </c>
      <c r="X181" s="98">
        <v>8.3183272571843645</v>
      </c>
      <c r="Y181" s="98">
        <v>166.91825847275035</v>
      </c>
      <c r="DA181" s="63" t="s">
        <v>2389</v>
      </c>
    </row>
    <row r="182" spans="1:105" ht="12" customHeight="1" x14ac:dyDescent="0.25">
      <c r="A182" s="108" t="s">
        <v>52</v>
      </c>
      <c r="B182" s="98">
        <v>975.1085074978447</v>
      </c>
      <c r="C182" s="98">
        <v>982.73603692811616</v>
      </c>
      <c r="D182" s="98">
        <v>998.9742106111504</v>
      </c>
      <c r="E182" s="98">
        <v>979.34102714653011</v>
      </c>
      <c r="F182" s="98">
        <v>986.58161029004316</v>
      </c>
      <c r="G182" s="98">
        <v>982.99723817295535</v>
      </c>
      <c r="H182" s="98">
        <v>974.67688547454816</v>
      </c>
      <c r="I182" s="98">
        <v>931.06911008621773</v>
      </c>
      <c r="J182" s="98">
        <v>870.06627501625064</v>
      </c>
      <c r="K182" s="98">
        <v>900.43856248580312</v>
      </c>
      <c r="L182" s="98">
        <v>970.72096284130873</v>
      </c>
      <c r="M182" s="98">
        <v>1007.5988625067703</v>
      </c>
      <c r="N182" s="98">
        <v>1011.6197715679597</v>
      </c>
      <c r="O182" s="98">
        <v>986.45229775286987</v>
      </c>
      <c r="P182" s="98">
        <v>912.19673705670698</v>
      </c>
      <c r="Q182" s="98">
        <v>957.37770060923231</v>
      </c>
      <c r="R182" s="98">
        <v>974.50756200634669</v>
      </c>
      <c r="S182" s="98">
        <v>973.38364424330382</v>
      </c>
      <c r="T182" s="98">
        <v>989.37289350345975</v>
      </c>
      <c r="U182" s="98">
        <v>968.38002694248166</v>
      </c>
      <c r="V182" s="98">
        <v>952.78277069546596</v>
      </c>
      <c r="W182" s="98">
        <v>782.1589344679511</v>
      </c>
      <c r="X182" s="98">
        <v>689.61155647248313</v>
      </c>
      <c r="Y182" s="98">
        <v>620.43842167945775</v>
      </c>
      <c r="DA182" s="63" t="s">
        <v>2390</v>
      </c>
    </row>
    <row r="183" spans="1:105" ht="12" customHeight="1" x14ac:dyDescent="0.25">
      <c r="A183" s="121" t="s">
        <v>54</v>
      </c>
      <c r="B183" s="122">
        <v>890.25391224704322</v>
      </c>
      <c r="C183" s="122">
        <v>896.85401870406702</v>
      </c>
      <c r="D183" s="122">
        <v>900.9769621676063</v>
      </c>
      <c r="E183" s="122">
        <v>847.27388500716779</v>
      </c>
      <c r="F183" s="122">
        <v>966.88832119334222</v>
      </c>
      <c r="G183" s="122">
        <v>826.1192507275631</v>
      </c>
      <c r="H183" s="122">
        <v>844.40696400072386</v>
      </c>
      <c r="I183" s="122">
        <v>766.07087368896362</v>
      </c>
      <c r="J183" s="122">
        <v>715.24549374218407</v>
      </c>
      <c r="K183" s="122">
        <v>700.83484639329606</v>
      </c>
      <c r="L183" s="122">
        <v>664.02303189169811</v>
      </c>
      <c r="M183" s="122">
        <v>668.02506490634755</v>
      </c>
      <c r="N183" s="122">
        <v>577.15146603103994</v>
      </c>
      <c r="O183" s="122">
        <v>619.93643786279983</v>
      </c>
      <c r="P183" s="122">
        <v>566.92098609280254</v>
      </c>
      <c r="Q183" s="122">
        <v>580.56949621307456</v>
      </c>
      <c r="R183" s="122">
        <v>584.74153211649491</v>
      </c>
      <c r="S183" s="122">
        <v>661.62887628306885</v>
      </c>
      <c r="T183" s="122">
        <v>663.06104974090294</v>
      </c>
      <c r="U183" s="122">
        <v>651.89331020228371</v>
      </c>
      <c r="V183" s="122">
        <v>665.82860899403261</v>
      </c>
      <c r="W183" s="122">
        <v>624.01109400659323</v>
      </c>
      <c r="X183" s="122">
        <v>517.64368954276642</v>
      </c>
      <c r="Y183" s="122">
        <v>518.56036710189835</v>
      </c>
      <c r="DA183" s="130" t="s">
        <v>2391</v>
      </c>
    </row>
    <row r="184" spans="1:105" ht="12" customHeight="1" x14ac:dyDescent="0.25">
      <c r="A184" s="97" t="s">
        <v>50</v>
      </c>
      <c r="B184" s="98">
        <v>1032.6353722495389</v>
      </c>
      <c r="C184" s="98">
        <v>1006.3643673813622</v>
      </c>
      <c r="D184" s="98">
        <v>1016.4740587208538</v>
      </c>
      <c r="E184" s="98">
        <v>988.76621973147758</v>
      </c>
      <c r="F184" s="98">
        <v>1061.955750708488</v>
      </c>
      <c r="G184" s="98">
        <v>992.1175552346084</v>
      </c>
      <c r="H184" s="98">
        <v>947.91491291630427</v>
      </c>
      <c r="I184" s="98">
        <v>854.04494040933059</v>
      </c>
      <c r="J184" s="98">
        <v>829.68988707550125</v>
      </c>
      <c r="K184" s="98">
        <v>786.3609064241042</v>
      </c>
      <c r="L184" s="98">
        <v>765.04320312247603</v>
      </c>
      <c r="M184" s="98">
        <v>787.12267575126771</v>
      </c>
      <c r="N184" s="98">
        <v>674.24077984838004</v>
      </c>
      <c r="O184" s="98">
        <v>674.06000969799311</v>
      </c>
      <c r="P184" s="98">
        <v>692.70002182446547</v>
      </c>
      <c r="Q184" s="98">
        <v>666.70147135511627</v>
      </c>
      <c r="R184" s="98">
        <v>699.1094852922505</v>
      </c>
      <c r="S184" s="98">
        <v>763.49906110879544</v>
      </c>
      <c r="T184" s="98">
        <v>791.67028376753603</v>
      </c>
      <c r="U184" s="98">
        <v>791.31282690117234</v>
      </c>
      <c r="V184" s="98">
        <v>787.01874783586152</v>
      </c>
      <c r="W184" s="98">
        <v>735.88168806691726</v>
      </c>
      <c r="X184" s="98">
        <v>650.9161716433299</v>
      </c>
      <c r="Y184" s="98">
        <v>615.35309448996077</v>
      </c>
      <c r="DA184" s="63" t="s">
        <v>2392</v>
      </c>
    </row>
    <row r="185" spans="1:105" ht="12" customHeight="1" x14ac:dyDescent="0.25">
      <c r="A185" s="109" t="s">
        <v>120</v>
      </c>
      <c r="B185" s="33">
        <v>797.71364293582053</v>
      </c>
      <c r="C185" s="33">
        <v>831.9154007773717</v>
      </c>
      <c r="D185" s="33">
        <v>834.54540140139</v>
      </c>
      <c r="E185" s="33">
        <v>757.62170253678369</v>
      </c>
      <c r="F185" s="33">
        <v>906.24141761322687</v>
      </c>
      <c r="G185" s="33">
        <v>732.45285023895428</v>
      </c>
      <c r="H185" s="33">
        <v>790.37877224557928</v>
      </c>
      <c r="I185" s="33">
        <v>722.47753614037322</v>
      </c>
      <c r="J185" s="33">
        <v>642.75900258361924</v>
      </c>
      <c r="K185" s="33">
        <v>646.02347231767942</v>
      </c>
      <c r="L185" s="33">
        <v>601.21814631747804</v>
      </c>
      <c r="M185" s="33">
        <v>598.24220997911243</v>
      </c>
      <c r="N185" s="33">
        <v>518.74130687770969</v>
      </c>
      <c r="O185" s="33">
        <v>588.14661185552325</v>
      </c>
      <c r="P185" s="33">
        <v>492.34119032144781</v>
      </c>
      <c r="Q185" s="33">
        <v>532.39688622297467</v>
      </c>
      <c r="R185" s="33">
        <v>522.02398303508528</v>
      </c>
      <c r="S185" s="33">
        <v>610.62623338877438</v>
      </c>
      <c r="T185" s="33">
        <v>600.47773496207628</v>
      </c>
      <c r="U185" s="33">
        <v>588.11365322982806</v>
      </c>
      <c r="V185" s="33">
        <v>602.83375966831738</v>
      </c>
      <c r="W185" s="33">
        <v>559.88923020810478</v>
      </c>
      <c r="X185" s="33">
        <v>423.13657899663849</v>
      </c>
      <c r="Y185" s="33">
        <v>450.28482684050704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6637.937150119762</v>
      </c>
      <c r="C187" s="117">
        <f t="shared" si="83"/>
        <v>7207.1907483236</v>
      </c>
      <c r="D187" s="117">
        <f t="shared" si="83"/>
        <v>6763.7073389195284</v>
      </c>
      <c r="E187" s="117">
        <f t="shared" si="83"/>
        <v>7437.7206190225688</v>
      </c>
      <c r="F187" s="117">
        <f t="shared" si="83"/>
        <v>7776.8910166759488</v>
      </c>
      <c r="G187" s="117">
        <f t="shared" si="83"/>
        <v>8905.2912497317757</v>
      </c>
      <c r="H187" s="117">
        <f t="shared" si="83"/>
        <v>7935.1738707077211</v>
      </c>
      <c r="I187" s="117">
        <f t="shared" si="83"/>
        <v>7816.73221835204</v>
      </c>
      <c r="J187" s="117">
        <f t="shared" si="83"/>
        <v>7929.8277325548888</v>
      </c>
      <c r="K187" s="117">
        <f t="shared" si="83"/>
        <v>7985.7714860279621</v>
      </c>
      <c r="L187" s="117">
        <f t="shared" si="83"/>
        <v>9126.3452377587291</v>
      </c>
      <c r="M187" s="117">
        <f t="shared" si="83"/>
        <v>8747.2319299650298</v>
      </c>
      <c r="N187" s="117">
        <f t="shared" si="83"/>
        <v>9387.4366144582018</v>
      </c>
      <c r="O187" s="117">
        <f t="shared" si="83"/>
        <v>9407.9740931533033</v>
      </c>
      <c r="P187" s="117">
        <f t="shared" si="83"/>
        <v>7490.4529414675098</v>
      </c>
      <c r="Q187" s="117">
        <f t="shared" si="83"/>
        <v>9090.8492596472079</v>
      </c>
      <c r="R187" s="117">
        <f t="shared" ref="R187:V187" si="84">R188+R190+R192+R201</f>
        <v>8860.7106481300125</v>
      </c>
      <c r="S187" s="117">
        <f t="shared" si="84"/>
        <v>9834.800497447799</v>
      </c>
      <c r="T187" s="117">
        <f t="shared" si="84"/>
        <v>9352.8881686437489</v>
      </c>
      <c r="U187" s="117">
        <f t="shared" si="84"/>
        <v>7199.0565373366726</v>
      </c>
      <c r="V187" s="117">
        <f t="shared" si="84"/>
        <v>5001.5627664051526</v>
      </c>
      <c r="W187" s="117">
        <f t="shared" ref="W187:Y187" si="85">W188+W190+W192+W201</f>
        <v>11121.931775830264</v>
      </c>
      <c r="X187" s="117">
        <f t="shared" si="85"/>
        <v>9428.4035681574896</v>
      </c>
      <c r="Y187" s="117">
        <f t="shared" si="85"/>
        <v>8883.9813784605994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4263.176472517237</v>
      </c>
      <c r="C188" s="122">
        <f t="shared" si="86"/>
        <v>4825.3595286979571</v>
      </c>
      <c r="D188" s="122">
        <f t="shared" si="86"/>
        <v>4548.9420268874692</v>
      </c>
      <c r="E188" s="122">
        <f t="shared" si="86"/>
        <v>4801.3635460179876</v>
      </c>
      <c r="F188" s="122">
        <f t="shared" si="86"/>
        <v>5531.9194953036413</v>
      </c>
      <c r="G188" s="122">
        <f t="shared" si="86"/>
        <v>6797.1809628992287</v>
      </c>
      <c r="H188" s="122">
        <f t="shared" si="86"/>
        <v>5737.7957025537389</v>
      </c>
      <c r="I188" s="122">
        <f t="shared" si="86"/>
        <v>5790.9977863451932</v>
      </c>
      <c r="J188" s="122">
        <f t="shared" si="86"/>
        <v>5878.9893967599537</v>
      </c>
      <c r="K188" s="122">
        <f t="shared" si="86"/>
        <v>5864.8044965913969</v>
      </c>
      <c r="L188" s="122">
        <f t="shared" si="86"/>
        <v>7019.5935480340768</v>
      </c>
      <c r="M188" s="122">
        <f t="shared" si="86"/>
        <v>6415.5100100757518</v>
      </c>
      <c r="N188" s="122">
        <f t="shared" si="86"/>
        <v>6811.6615426711442</v>
      </c>
      <c r="O188" s="122">
        <f t="shared" si="86"/>
        <v>7154.3072366736142</v>
      </c>
      <c r="P188" s="122">
        <f t="shared" si="86"/>
        <v>5448.6838031505658</v>
      </c>
      <c r="Q188" s="122">
        <f t="shared" si="86"/>
        <v>6505.1500612862819</v>
      </c>
      <c r="R188" s="122">
        <f t="shared" si="86"/>
        <v>6569.0221101849047</v>
      </c>
      <c r="S188" s="122">
        <f t="shared" si="86"/>
        <v>7081.731946338381</v>
      </c>
      <c r="T188" s="122">
        <f t="shared" si="86"/>
        <v>6840.0259963922063</v>
      </c>
      <c r="U188" s="122">
        <f t="shared" si="86"/>
        <v>4541.9189391673808</v>
      </c>
      <c r="V188" s="122">
        <f t="shared" si="86"/>
        <v>2566.170884584953</v>
      </c>
      <c r="W188" s="122">
        <f t="shared" si="86"/>
        <v>8975.1211951816676</v>
      </c>
      <c r="X188" s="122">
        <f t="shared" si="86"/>
        <v>7236.4567881891971</v>
      </c>
      <c r="Y188" s="122">
        <f t="shared" si="86"/>
        <v>6818.5310815720286</v>
      </c>
      <c r="DA188" s="130" t="s">
        <v>2546</v>
      </c>
    </row>
    <row r="189" spans="1:105" ht="12" customHeight="1" x14ac:dyDescent="0.25">
      <c r="A189" s="97" t="s">
        <v>53</v>
      </c>
      <c r="B189" s="98">
        <v>4263.176472517237</v>
      </c>
      <c r="C189" s="98">
        <v>4825.3595286979571</v>
      </c>
      <c r="D189" s="98">
        <v>4548.9420268874692</v>
      </c>
      <c r="E189" s="98">
        <v>4801.3635460179876</v>
      </c>
      <c r="F189" s="98">
        <v>5531.9194953036413</v>
      </c>
      <c r="G189" s="98">
        <v>6797.1809628992287</v>
      </c>
      <c r="H189" s="98">
        <v>5737.7957025537389</v>
      </c>
      <c r="I189" s="98">
        <v>5790.9977863451932</v>
      </c>
      <c r="J189" s="98">
        <v>5878.9893967599537</v>
      </c>
      <c r="K189" s="98">
        <v>5864.8044965913969</v>
      </c>
      <c r="L189" s="98">
        <v>7019.5935480340768</v>
      </c>
      <c r="M189" s="98">
        <v>6415.5100100757518</v>
      </c>
      <c r="N189" s="98">
        <v>6811.6615426711442</v>
      </c>
      <c r="O189" s="98">
        <v>7154.3072366736142</v>
      </c>
      <c r="P189" s="98">
        <v>5448.6838031505658</v>
      </c>
      <c r="Q189" s="98">
        <v>6505.1500612862819</v>
      </c>
      <c r="R189" s="98">
        <v>6569.0221101849047</v>
      </c>
      <c r="S189" s="98">
        <v>7081.731946338381</v>
      </c>
      <c r="T189" s="98">
        <v>6840.0259963922063</v>
      </c>
      <c r="U189" s="98">
        <v>4541.9189391673808</v>
      </c>
      <c r="V189" s="98">
        <v>2566.170884584953</v>
      </c>
      <c r="W189" s="98">
        <v>8975.1211951816676</v>
      </c>
      <c r="X189" s="98">
        <v>7236.4567881891971</v>
      </c>
      <c r="Y189" s="98">
        <v>6818.5310815720286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568.02594021962852</v>
      </c>
      <c r="C190" s="122">
        <f t="shared" si="87"/>
        <v>566.77274695453582</v>
      </c>
      <c r="D190" s="122">
        <f t="shared" si="87"/>
        <v>366.57750101497845</v>
      </c>
      <c r="E190" s="122">
        <f t="shared" si="87"/>
        <v>876.34616201061579</v>
      </c>
      <c r="F190" s="122">
        <f t="shared" si="87"/>
        <v>296.35480345746714</v>
      </c>
      <c r="G190" s="122">
        <f t="shared" si="87"/>
        <v>338.02325602898634</v>
      </c>
      <c r="H190" s="122">
        <f t="shared" si="87"/>
        <v>427.94055647801861</v>
      </c>
      <c r="I190" s="122">
        <f t="shared" si="87"/>
        <v>387.58309453519087</v>
      </c>
      <c r="J190" s="122">
        <f t="shared" si="87"/>
        <v>486.68316360373331</v>
      </c>
      <c r="K190" s="122">
        <f t="shared" si="87"/>
        <v>571.56757504931659</v>
      </c>
      <c r="L190" s="122">
        <f t="shared" si="87"/>
        <v>506.32687005458087</v>
      </c>
      <c r="M190" s="122">
        <f t="shared" si="87"/>
        <v>621.79516816698447</v>
      </c>
      <c r="N190" s="122">
        <f t="shared" si="87"/>
        <v>998.90050114736266</v>
      </c>
      <c r="O190" s="122">
        <f t="shared" si="87"/>
        <v>681.24840783789773</v>
      </c>
      <c r="P190" s="122">
        <f t="shared" si="87"/>
        <v>513.41864188448972</v>
      </c>
      <c r="Q190" s="122">
        <f t="shared" si="87"/>
        <v>1069.3780362234722</v>
      </c>
      <c r="R190" s="122">
        <f t="shared" si="87"/>
        <v>755.35121243615458</v>
      </c>
      <c r="S190" s="122">
        <f t="shared" si="87"/>
        <v>1133.8602398029511</v>
      </c>
      <c r="T190" s="122">
        <f t="shared" si="87"/>
        <v>884.28053212004318</v>
      </c>
      <c r="U190" s="122">
        <f t="shared" si="87"/>
        <v>1032.4337293410913</v>
      </c>
      <c r="V190" s="122">
        <f t="shared" si="87"/>
        <v>810.87570647404414</v>
      </c>
      <c r="W190" s="122">
        <f t="shared" si="87"/>
        <v>707.97211698366414</v>
      </c>
      <c r="X190" s="122">
        <f t="shared" si="87"/>
        <v>1083.8186366010511</v>
      </c>
      <c r="Y190" s="122">
        <f t="shared" si="87"/>
        <v>927.49217846350393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568.02594021962852</v>
      </c>
      <c r="C191" s="98">
        <f>RES_hhdet_tesh!C147</f>
        <v>566.77274695453582</v>
      </c>
      <c r="D191" s="98">
        <f>RES_hhdet_tesh!D147</f>
        <v>366.57750101497845</v>
      </c>
      <c r="E191" s="98">
        <f>RES_hhdet_tesh!E147</f>
        <v>876.34616201061579</v>
      </c>
      <c r="F191" s="98">
        <f>RES_hhdet_tesh!F147</f>
        <v>296.35480345746714</v>
      </c>
      <c r="G191" s="98">
        <f>RES_hhdet_tesh!G147</f>
        <v>338.02325602898634</v>
      </c>
      <c r="H191" s="98">
        <f>RES_hhdet_tesh!H147</f>
        <v>427.94055647801861</v>
      </c>
      <c r="I191" s="98">
        <f>RES_hhdet_tesh!I147</f>
        <v>387.58309453519087</v>
      </c>
      <c r="J191" s="98">
        <f>RES_hhdet_tesh!J147</f>
        <v>486.68316360373331</v>
      </c>
      <c r="K191" s="98">
        <f>RES_hhdet_tesh!K147</f>
        <v>571.56757504931659</v>
      </c>
      <c r="L191" s="98">
        <f>RES_hhdet_tesh!L147</f>
        <v>506.32687005458087</v>
      </c>
      <c r="M191" s="98">
        <f>RES_hhdet_tesh!M147</f>
        <v>621.79516816698447</v>
      </c>
      <c r="N191" s="98">
        <f>RES_hhdet_tesh!N147</f>
        <v>998.90050114736266</v>
      </c>
      <c r="O191" s="98">
        <f>RES_hhdet_tesh!O147</f>
        <v>681.24840783789773</v>
      </c>
      <c r="P191" s="98">
        <f>RES_hhdet_tesh!P147</f>
        <v>513.41864188448972</v>
      </c>
      <c r="Q191" s="98">
        <f>RES_hhdet_tesh!Q147</f>
        <v>1069.3780362234722</v>
      </c>
      <c r="R191" s="98">
        <f>RES_hhdet_tesh!R147</f>
        <v>755.35121243615458</v>
      </c>
      <c r="S191" s="98">
        <f>RES_hhdet_tesh!S147</f>
        <v>1133.8602398029511</v>
      </c>
      <c r="T191" s="98">
        <f>RES_hhdet_tesh!T147</f>
        <v>884.28053212004318</v>
      </c>
      <c r="U191" s="98">
        <f>RES_hhdet_tesh!U147</f>
        <v>1032.4337293410913</v>
      </c>
      <c r="V191" s="98">
        <f>RES_hhdet_tesh!V147</f>
        <v>810.87570647404414</v>
      </c>
      <c r="W191" s="98">
        <f>RES_hhdet_tesh!W147</f>
        <v>707.97211698366414</v>
      </c>
      <c r="X191" s="98">
        <f>RES_hhdet_tesh!X147</f>
        <v>1083.8186366010511</v>
      </c>
      <c r="Y191" s="98">
        <f>RES_hhdet_tesh!Y147</f>
        <v>927.49217846350393</v>
      </c>
      <c r="DA191" s="63" t="s">
        <v>2549</v>
      </c>
    </row>
    <row r="192" spans="1:105" ht="12" customHeight="1" x14ac:dyDescent="0.25">
      <c r="A192" s="121" t="s">
        <v>55</v>
      </c>
      <c r="B192" s="122">
        <v>1187.6025108308224</v>
      </c>
      <c r="C192" s="122">
        <v>1183.7192227411383</v>
      </c>
      <c r="D192" s="122">
        <v>1210.4369152812549</v>
      </c>
      <c r="E192" s="122">
        <v>1163.488421780102</v>
      </c>
      <c r="F192" s="122">
        <v>1262.4355268339814</v>
      </c>
      <c r="G192" s="122">
        <v>1183.3552772092414</v>
      </c>
      <c r="H192" s="122">
        <v>1162.5174857936624</v>
      </c>
      <c r="I192" s="122">
        <v>1085.0751172984112</v>
      </c>
      <c r="J192" s="122">
        <v>1056.3847096739146</v>
      </c>
      <c r="K192" s="122">
        <v>1049.8352147523965</v>
      </c>
      <c r="L192" s="122">
        <v>1126.7222865411547</v>
      </c>
      <c r="M192" s="122">
        <v>1231.9415815256925</v>
      </c>
      <c r="N192" s="122">
        <v>1163.6765030587719</v>
      </c>
      <c r="O192" s="122">
        <v>1124.0640854366534</v>
      </c>
      <c r="P192" s="122">
        <v>1122.6157558613972</v>
      </c>
      <c r="Q192" s="122">
        <v>1095.1063755836101</v>
      </c>
      <c r="R192" s="122">
        <v>1111.1704387997488</v>
      </c>
      <c r="S192" s="122">
        <v>1129.5144438567402</v>
      </c>
      <c r="T192" s="122">
        <v>1134.3435879666442</v>
      </c>
      <c r="U192" s="122">
        <v>1128.638261999379</v>
      </c>
      <c r="V192" s="122">
        <v>1113.2976704248251</v>
      </c>
      <c r="W192" s="122">
        <v>957.76047584602941</v>
      </c>
      <c r="X192" s="122">
        <v>719.01515992540101</v>
      </c>
      <c r="Y192" s="122">
        <v>742.82539153374353</v>
      </c>
      <c r="DA192" s="130" t="s">
        <v>2550</v>
      </c>
    </row>
    <row r="193" spans="1:105" ht="12" customHeight="1" x14ac:dyDescent="0.25">
      <c r="A193" s="97" t="s">
        <v>124</v>
      </c>
      <c r="B193" s="98">
        <v>1180.6108621988367</v>
      </c>
      <c r="C193" s="98">
        <v>1199.9435612287814</v>
      </c>
      <c r="D193" s="98">
        <v>1185.185499825747</v>
      </c>
      <c r="E193" s="98">
        <v>1168.7593387926463</v>
      </c>
      <c r="F193" s="98">
        <v>1323.1353385881655</v>
      </c>
      <c r="G193" s="98">
        <v>1204.6863312270702</v>
      </c>
      <c r="H193" s="98">
        <v>1175.2716900061557</v>
      </c>
      <c r="I193" s="98">
        <v>1068.8013757683364</v>
      </c>
      <c r="J193" s="98">
        <v>1019.0443174978127</v>
      </c>
      <c r="K193" s="98">
        <v>1034.0344069625069</v>
      </c>
      <c r="L193" s="98">
        <v>1123.4636077713487</v>
      </c>
      <c r="M193" s="98">
        <v>1265.8506553975526</v>
      </c>
      <c r="N193" s="98">
        <v>1184.0233796568814</v>
      </c>
      <c r="O193" s="98">
        <v>1140.5039549260207</v>
      </c>
      <c r="P193" s="98">
        <v>1052.943933667955</v>
      </c>
      <c r="Q193" s="98">
        <v>1074.9435059739819</v>
      </c>
      <c r="R193" s="98">
        <v>1108.6336527161618</v>
      </c>
      <c r="S193" s="98">
        <v>1142.3341541739198</v>
      </c>
      <c r="T193" s="98">
        <v>1155.3020155675522</v>
      </c>
      <c r="U193" s="98">
        <v>1104.6335869575914</v>
      </c>
      <c r="V193" s="98">
        <v>1036.3396909038486</v>
      </c>
      <c r="W193" s="98">
        <v>913.42739086536756</v>
      </c>
      <c r="X193" s="98">
        <v>774.63765435788923</v>
      </c>
      <c r="Y193" s="98">
        <v>728.39570976066</v>
      </c>
      <c r="DA193" s="63" t="s">
        <v>2551</v>
      </c>
    </row>
    <row r="194" spans="1:105" ht="12" customHeight="1" x14ac:dyDescent="0.25">
      <c r="A194" s="97" t="s">
        <v>123</v>
      </c>
      <c r="B194" s="98">
        <v>1180.6108621988369</v>
      </c>
      <c r="C194" s="98">
        <v>1200.1183788691051</v>
      </c>
      <c r="D194" s="98">
        <v>1185.6591722516316</v>
      </c>
      <c r="E194" s="98">
        <v>1169.939098511155</v>
      </c>
      <c r="F194" s="98">
        <v>1322.6771020982205</v>
      </c>
      <c r="G194" s="98">
        <v>1203.9354484391306</v>
      </c>
      <c r="H194" s="98">
        <v>1173.9313017371946</v>
      </c>
      <c r="I194" s="98">
        <v>1068.2075631377056</v>
      </c>
      <c r="J194" s="98">
        <v>1017.4638223905944</v>
      </c>
      <c r="K194" s="98">
        <v>1033.1035530538402</v>
      </c>
      <c r="L194" s="98">
        <v>1122.6610115655594</v>
      </c>
      <c r="M194" s="98">
        <v>1265.5730241450624</v>
      </c>
      <c r="N194" s="98">
        <v>1183.993421622735</v>
      </c>
      <c r="O194" s="98">
        <v>1140.9079935452639</v>
      </c>
      <c r="P194" s="98">
        <v>1053.8064710655447</v>
      </c>
      <c r="Q194" s="98">
        <v>1075.723900930283</v>
      </c>
      <c r="R194" s="98">
        <v>1109.0116146889204</v>
      </c>
      <c r="S194" s="98">
        <v>1142.8320441726416</v>
      </c>
      <c r="T194" s="98">
        <v>1155.8293245571699</v>
      </c>
      <c r="U194" s="98">
        <v>1104.8304461985165</v>
      </c>
      <c r="V194" s="98">
        <v>1035.7819922907368</v>
      </c>
      <c r="W194" s="98">
        <v>913.96659150107507</v>
      </c>
      <c r="X194" s="98">
        <v>776.96136365147765</v>
      </c>
      <c r="Y194" s="98">
        <v>729.00227458113784</v>
      </c>
      <c r="DA194" s="63" t="s">
        <v>2552</v>
      </c>
    </row>
    <row r="195" spans="1:105" ht="12" customHeight="1" x14ac:dyDescent="0.25">
      <c r="A195" s="100" t="s">
        <v>50</v>
      </c>
      <c r="B195" s="101">
        <v>216.84041712721574</v>
      </c>
      <c r="C195" s="101">
        <v>191.53694398566023</v>
      </c>
      <c r="D195" s="101">
        <v>221.18881373642353</v>
      </c>
      <c r="E195" s="101">
        <v>182.52758284670008</v>
      </c>
      <c r="F195" s="101">
        <v>256.17283575853907</v>
      </c>
      <c r="G195" s="101">
        <v>194.85688764444652</v>
      </c>
      <c r="H195" s="101">
        <v>185.3359587334329</v>
      </c>
      <c r="I195" s="101">
        <v>155.98268426080665</v>
      </c>
      <c r="J195" s="101">
        <v>187.50488008926663</v>
      </c>
      <c r="K195" s="101">
        <v>151.04579241477688</v>
      </c>
      <c r="L195" s="101">
        <v>156.99477162374302</v>
      </c>
      <c r="M195" s="101">
        <v>220.43111854105007</v>
      </c>
      <c r="N195" s="101">
        <v>149.75859329200878</v>
      </c>
      <c r="O195" s="101">
        <v>136.44628631557336</v>
      </c>
      <c r="P195" s="101">
        <v>211.52398494257554</v>
      </c>
      <c r="Q195" s="101">
        <v>139.9927702177672</v>
      </c>
      <c r="R195" s="101">
        <v>138.31431311106471</v>
      </c>
      <c r="S195" s="101">
        <v>156.22836051331507</v>
      </c>
      <c r="T195" s="101">
        <v>145.23204022291006</v>
      </c>
      <c r="U195" s="101">
        <v>162.80744040417616</v>
      </c>
      <c r="V195" s="101">
        <v>167.82629552255247</v>
      </c>
      <c r="W195" s="101">
        <v>197.01102580022749</v>
      </c>
      <c r="X195" s="101">
        <v>84.376281176049389</v>
      </c>
      <c r="Y195" s="101">
        <v>148.03384601728243</v>
      </c>
      <c r="DA195" s="131" t="s">
        <v>2553</v>
      </c>
    </row>
    <row r="196" spans="1:105" ht="12" customHeight="1" x14ac:dyDescent="0.25">
      <c r="A196" s="103" t="s">
        <v>52</v>
      </c>
      <c r="B196" s="104">
        <v>963.77044507162111</v>
      </c>
      <c r="C196" s="104">
        <v>1008.5814348834448</v>
      </c>
      <c r="D196" s="104">
        <v>964.4703585152082</v>
      </c>
      <c r="E196" s="104">
        <v>987.41151566445478</v>
      </c>
      <c r="F196" s="104">
        <v>1066.5042663396814</v>
      </c>
      <c r="G196" s="104">
        <v>1009.078560794684</v>
      </c>
      <c r="H196" s="104">
        <v>988.59534300376185</v>
      </c>
      <c r="I196" s="104">
        <v>912.2248788768992</v>
      </c>
      <c r="J196" s="104">
        <v>829.95894230132797</v>
      </c>
      <c r="K196" s="104">
        <v>882.05776063906342</v>
      </c>
      <c r="L196" s="104">
        <v>965.66623994181634</v>
      </c>
      <c r="M196" s="104">
        <v>1045.1419056040124</v>
      </c>
      <c r="N196" s="104">
        <v>1034.2348283307265</v>
      </c>
      <c r="O196" s="104">
        <v>1004.4617072296905</v>
      </c>
      <c r="P196" s="104">
        <v>842.28248612296909</v>
      </c>
      <c r="Q196" s="104">
        <v>935.73113071251589</v>
      </c>
      <c r="R196" s="104">
        <v>970.69730157785568</v>
      </c>
      <c r="S196" s="104">
        <v>986.60368365932652</v>
      </c>
      <c r="T196" s="104">
        <v>1010.5972843342599</v>
      </c>
      <c r="U196" s="104">
        <v>942.02300579434041</v>
      </c>
      <c r="V196" s="104">
        <v>867.95569676818434</v>
      </c>
      <c r="W196" s="104">
        <v>716.95556570084761</v>
      </c>
      <c r="X196" s="104">
        <v>692.58508247542818</v>
      </c>
      <c r="Y196" s="104">
        <v>580.96842856385535</v>
      </c>
      <c r="DA196" s="132" t="s">
        <v>2554</v>
      </c>
    </row>
    <row r="197" spans="1:105" ht="12" customHeight="1" x14ac:dyDescent="0.25">
      <c r="A197" s="106" t="s">
        <v>122</v>
      </c>
      <c r="B197" s="101">
        <v>1194.5331725524654</v>
      </c>
      <c r="C197" s="101">
        <v>1169.2257821930889</v>
      </c>
      <c r="D197" s="101">
        <v>1228.1315045472952</v>
      </c>
      <c r="E197" s="101">
        <v>1160.1365060009007</v>
      </c>
      <c r="F197" s="101">
        <v>1223.2677377907819</v>
      </c>
      <c r="G197" s="101">
        <v>1172.6506375916595</v>
      </c>
      <c r="H197" s="101">
        <v>1157.2382846287194</v>
      </c>
      <c r="I197" s="101">
        <v>1090.4138498633483</v>
      </c>
      <c r="J197" s="101">
        <v>1068.1574941460801</v>
      </c>
      <c r="K197" s="101">
        <v>1055.2617780720973</v>
      </c>
      <c r="L197" s="101">
        <v>1127.7833151052364</v>
      </c>
      <c r="M197" s="101">
        <v>1219.4684805839606</v>
      </c>
      <c r="N197" s="101">
        <v>1156.6445005872415</v>
      </c>
      <c r="O197" s="101">
        <v>1118.7729640736927</v>
      </c>
      <c r="P197" s="101">
        <v>1142.5934342813821</v>
      </c>
      <c r="Q197" s="101">
        <v>1100.470387815828</v>
      </c>
      <c r="R197" s="101">
        <v>1111.452530065118</v>
      </c>
      <c r="S197" s="101">
        <v>1124.9224330648897</v>
      </c>
      <c r="T197" s="101">
        <v>1127.0887030075837</v>
      </c>
      <c r="U197" s="101">
        <v>1135.8238352968719</v>
      </c>
      <c r="V197" s="101">
        <v>1141.2643780069195</v>
      </c>
      <c r="W197" s="101">
        <v>976.51795102003416</v>
      </c>
      <c r="X197" s="101">
        <v>656.8768965566818</v>
      </c>
      <c r="Y197" s="101">
        <v>748.67288569361858</v>
      </c>
      <c r="DA197" s="131" t="s">
        <v>2555</v>
      </c>
    </row>
    <row r="198" spans="1:105" ht="12" customHeight="1" x14ac:dyDescent="0.25">
      <c r="A198" s="107" t="s">
        <v>121</v>
      </c>
      <c r="B198" s="104">
        <v>1194.5331725524657</v>
      </c>
      <c r="C198" s="104">
        <v>1169.2439341711247</v>
      </c>
      <c r="D198" s="104">
        <v>1228.1702590237132</v>
      </c>
      <c r="E198" s="104">
        <v>1160.2419444697382</v>
      </c>
      <c r="F198" s="104">
        <v>1223.4342279897821</v>
      </c>
      <c r="G198" s="104">
        <v>1172.5668751886844</v>
      </c>
      <c r="H198" s="104">
        <v>1157.1629931743237</v>
      </c>
      <c r="I198" s="104">
        <v>1090.5086715728412</v>
      </c>
      <c r="J198" s="104">
        <v>1067.8877174079084</v>
      </c>
      <c r="K198" s="104">
        <v>1055.1903728040475</v>
      </c>
      <c r="L198" s="104">
        <v>1127.9981863550327</v>
      </c>
      <c r="M198" s="104">
        <v>1220.0165691579814</v>
      </c>
      <c r="N198" s="104">
        <v>1157.1402940073581</v>
      </c>
      <c r="O198" s="104">
        <v>1119.1356065641521</v>
      </c>
      <c r="P198" s="104">
        <v>1143.6997108616522</v>
      </c>
      <c r="Q198" s="104">
        <v>1101.190239014659</v>
      </c>
      <c r="R198" s="104">
        <v>1113.013923744903</v>
      </c>
      <c r="S198" s="104">
        <v>1127.3865634255299</v>
      </c>
      <c r="T198" s="104">
        <v>1129.6740556956531</v>
      </c>
      <c r="U198" s="104">
        <v>1137.1559234201898</v>
      </c>
      <c r="V198" s="104">
        <v>1141.8110316607349</v>
      </c>
      <c r="W198" s="104">
        <v>977.15320067207506</v>
      </c>
      <c r="X198" s="104">
        <v>696.08692918028169</v>
      </c>
      <c r="Y198" s="104">
        <v>751.10159594737729</v>
      </c>
      <c r="DA198" s="132" t="s">
        <v>2556</v>
      </c>
    </row>
    <row r="199" spans="1:105" ht="12" customHeight="1" x14ac:dyDescent="0.25">
      <c r="A199" s="108" t="s">
        <v>53</v>
      </c>
      <c r="B199" s="98">
        <v>219.42466505462104</v>
      </c>
      <c r="C199" s="98">
        <v>186.50789724300856</v>
      </c>
      <c r="D199" s="98">
        <v>229.19604841256285</v>
      </c>
      <c r="E199" s="98">
        <v>180.90091732320801</v>
      </c>
      <c r="F199" s="98">
        <v>236.85261769973891</v>
      </c>
      <c r="G199" s="98">
        <v>189.56963701572906</v>
      </c>
      <c r="H199" s="98">
        <v>182.48610769977543</v>
      </c>
      <c r="I199" s="98">
        <v>159.43956148662332</v>
      </c>
      <c r="J199" s="98">
        <v>197.82144239165763</v>
      </c>
      <c r="K199" s="98">
        <v>154.75181031824437</v>
      </c>
      <c r="L199" s="98">
        <v>157.27722351372412</v>
      </c>
      <c r="M199" s="98">
        <v>212.41770665121129</v>
      </c>
      <c r="N199" s="98">
        <v>145.52052243939821</v>
      </c>
      <c r="O199" s="98">
        <v>132.68330881128219</v>
      </c>
      <c r="P199" s="98">
        <v>231.50297380494536</v>
      </c>
      <c r="Q199" s="98">
        <v>143.81253840542672</v>
      </c>
      <c r="R199" s="98">
        <v>138.50636173855614</v>
      </c>
      <c r="S199" s="98">
        <v>154.00291918222615</v>
      </c>
      <c r="T199" s="98">
        <v>140.30116219219346</v>
      </c>
      <c r="U199" s="98">
        <v>168.77589647770827</v>
      </c>
      <c r="V199" s="98">
        <v>189.02826096526888</v>
      </c>
      <c r="W199" s="98">
        <v>194.99426620412405</v>
      </c>
      <c r="X199" s="98">
        <v>6.4753727077986367</v>
      </c>
      <c r="Y199" s="98">
        <v>130.66317426791957</v>
      </c>
      <c r="DA199" s="63" t="s">
        <v>2557</v>
      </c>
    </row>
    <row r="200" spans="1:105" ht="12" customHeight="1" x14ac:dyDescent="0.25">
      <c r="A200" s="108" t="s">
        <v>52</v>
      </c>
      <c r="B200" s="98">
        <v>975.1085074978447</v>
      </c>
      <c r="C200" s="98">
        <v>982.73603692811616</v>
      </c>
      <c r="D200" s="98">
        <v>998.9742106111504</v>
      </c>
      <c r="E200" s="98">
        <v>979.34102714653011</v>
      </c>
      <c r="F200" s="98">
        <v>986.58161029004316</v>
      </c>
      <c r="G200" s="98">
        <v>982.99723817295535</v>
      </c>
      <c r="H200" s="98">
        <v>974.67688547454816</v>
      </c>
      <c r="I200" s="98">
        <v>931.06911008621773</v>
      </c>
      <c r="J200" s="98">
        <v>870.06627501625064</v>
      </c>
      <c r="K200" s="98">
        <v>900.43856248580312</v>
      </c>
      <c r="L200" s="98">
        <v>970.72096284130873</v>
      </c>
      <c r="M200" s="98">
        <v>1007.5988625067703</v>
      </c>
      <c r="N200" s="98">
        <v>1011.6197715679597</v>
      </c>
      <c r="O200" s="98">
        <v>986.45229775286987</v>
      </c>
      <c r="P200" s="98">
        <v>912.19673705670698</v>
      </c>
      <c r="Q200" s="98">
        <v>957.37770060923231</v>
      </c>
      <c r="R200" s="98">
        <v>974.50756200634669</v>
      </c>
      <c r="S200" s="98">
        <v>973.38364424330382</v>
      </c>
      <c r="T200" s="98">
        <v>989.37289350345975</v>
      </c>
      <c r="U200" s="98">
        <v>968.38002694248166</v>
      </c>
      <c r="V200" s="98">
        <v>952.78277069546596</v>
      </c>
      <c r="W200" s="98">
        <v>782.1589344679511</v>
      </c>
      <c r="X200" s="98">
        <v>689.61155647248313</v>
      </c>
      <c r="Y200" s="98">
        <v>620.43842167945775</v>
      </c>
      <c r="DA200" s="63" t="s">
        <v>2558</v>
      </c>
    </row>
    <row r="201" spans="1:105" ht="12" customHeight="1" x14ac:dyDescent="0.25">
      <c r="A201" s="121" t="s">
        <v>54</v>
      </c>
      <c r="B201" s="122">
        <v>619.1322265520738</v>
      </c>
      <c r="C201" s="122">
        <v>631.33924992996913</v>
      </c>
      <c r="D201" s="122">
        <v>637.75089573582557</v>
      </c>
      <c r="E201" s="122">
        <v>596.52248921386376</v>
      </c>
      <c r="F201" s="122">
        <v>686.18119108085898</v>
      </c>
      <c r="G201" s="122">
        <v>586.73175359432003</v>
      </c>
      <c r="H201" s="122">
        <v>606.92012588230125</v>
      </c>
      <c r="I201" s="122">
        <v>553.07622017324479</v>
      </c>
      <c r="J201" s="122">
        <v>507.77046251728711</v>
      </c>
      <c r="K201" s="122">
        <v>499.56419963485212</v>
      </c>
      <c r="L201" s="122">
        <v>473.70253312891708</v>
      </c>
      <c r="M201" s="122">
        <v>477.98517019660017</v>
      </c>
      <c r="N201" s="122">
        <v>413.19806758092329</v>
      </c>
      <c r="O201" s="122">
        <v>448.35436320513924</v>
      </c>
      <c r="P201" s="122">
        <v>405.73474057105585</v>
      </c>
      <c r="Q201" s="122">
        <v>421.21478655384516</v>
      </c>
      <c r="R201" s="122">
        <v>425.16688670920399</v>
      </c>
      <c r="S201" s="122">
        <v>489.69386744972746</v>
      </c>
      <c r="T201" s="122">
        <v>494.2380521648563</v>
      </c>
      <c r="U201" s="122">
        <v>496.06560682882042</v>
      </c>
      <c r="V201" s="122">
        <v>511.21850492133041</v>
      </c>
      <c r="W201" s="122">
        <v>481.07798781890142</v>
      </c>
      <c r="X201" s="122">
        <v>389.1129834418411</v>
      </c>
      <c r="Y201" s="122">
        <v>395.13272689132401</v>
      </c>
      <c r="DA201" s="130" t="s">
        <v>2559</v>
      </c>
    </row>
    <row r="202" spans="1:105" ht="12" customHeight="1" x14ac:dyDescent="0.25">
      <c r="A202" s="97" t="s">
        <v>50</v>
      </c>
      <c r="B202" s="98">
        <v>636.50118515268935</v>
      </c>
      <c r="C202" s="98">
        <v>621.73163814089844</v>
      </c>
      <c r="D202" s="98">
        <v>629.81553924562172</v>
      </c>
      <c r="E202" s="98">
        <v>614.1317383745519</v>
      </c>
      <c r="F202" s="98">
        <v>660.53842595423782</v>
      </c>
      <c r="G202" s="98">
        <v>617.59463180027683</v>
      </c>
      <c r="H202" s="98">
        <v>590.4295300635381</v>
      </c>
      <c r="I202" s="98">
        <v>532.1061712066861</v>
      </c>
      <c r="J202" s="98">
        <v>517.03622717561518</v>
      </c>
      <c r="K202" s="98">
        <v>490.11810737187221</v>
      </c>
      <c r="L202" s="98">
        <v>476.90891907263716</v>
      </c>
      <c r="M202" s="98">
        <v>490.73408536059918</v>
      </c>
      <c r="N202" s="98">
        <v>420.397775220342</v>
      </c>
      <c r="O202" s="98">
        <v>420.31122204095647</v>
      </c>
      <c r="P202" s="98">
        <v>431.96171106080334</v>
      </c>
      <c r="Q202" s="98">
        <v>415.80099614791396</v>
      </c>
      <c r="R202" s="98">
        <v>436.17546981842492</v>
      </c>
      <c r="S202" s="98">
        <v>476.60423401849062</v>
      </c>
      <c r="T202" s="98">
        <v>494.59773024432235</v>
      </c>
      <c r="U202" s="98">
        <v>495.38228247869262</v>
      </c>
      <c r="V202" s="98">
        <v>493.82861152518495</v>
      </c>
      <c r="W202" s="98">
        <v>462.36629819654644</v>
      </c>
      <c r="X202" s="98">
        <v>409.29058394233891</v>
      </c>
      <c r="Y202" s="98">
        <v>387.01172818179208</v>
      </c>
      <c r="DA202" s="63" t="s">
        <v>2560</v>
      </c>
    </row>
    <row r="203" spans="1:105" ht="12" customHeight="1" x14ac:dyDescent="0.25">
      <c r="A203" s="109" t="s">
        <v>120</v>
      </c>
      <c r="B203" s="33">
        <v>607.84334029870729</v>
      </c>
      <c r="C203" s="33">
        <v>637.03647433564606</v>
      </c>
      <c r="D203" s="33">
        <v>642.31515001244736</v>
      </c>
      <c r="E203" s="33">
        <v>585.36494048872282</v>
      </c>
      <c r="F203" s="33">
        <v>702.53962542680915</v>
      </c>
      <c r="G203" s="33">
        <v>569.31702927617118</v>
      </c>
      <c r="H203" s="33">
        <v>615.52774570654628</v>
      </c>
      <c r="I203" s="33">
        <v>563.46740085965519</v>
      </c>
      <c r="J203" s="33">
        <v>501.90173668091444</v>
      </c>
      <c r="K203" s="33">
        <v>505.61794859034569</v>
      </c>
      <c r="L203" s="33">
        <v>471.70910251155959</v>
      </c>
      <c r="M203" s="33">
        <v>470.51519921181341</v>
      </c>
      <c r="N203" s="33">
        <v>408.86663240498746</v>
      </c>
      <c r="O203" s="33">
        <v>464.82568148807599</v>
      </c>
      <c r="P203" s="33">
        <v>390.18364263610556</v>
      </c>
      <c r="Q203" s="33">
        <v>424.24265644029521</v>
      </c>
      <c r="R203" s="33">
        <v>419.12995650019417</v>
      </c>
      <c r="S203" s="33">
        <v>496.2473639477725</v>
      </c>
      <c r="T203" s="33">
        <v>494.06302704604076</v>
      </c>
      <c r="U203" s="33">
        <v>496.37820433083454</v>
      </c>
      <c r="V203" s="33">
        <v>520.25780238191169</v>
      </c>
      <c r="W203" s="33">
        <v>491.8031334524112</v>
      </c>
      <c r="X203" s="33">
        <v>374.80450286880551</v>
      </c>
      <c r="Y203" s="33">
        <v>400.86110741450511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329.04914443418181</v>
      </c>
      <c r="C205" s="117">
        <f t="shared" si="88"/>
        <v>311.13791944057084</v>
      </c>
      <c r="D205" s="117">
        <f t="shared" si="88"/>
        <v>277.53546964642555</v>
      </c>
      <c r="E205" s="117">
        <f t="shared" si="88"/>
        <v>264.96682248002412</v>
      </c>
      <c r="F205" s="117">
        <f t="shared" si="88"/>
        <v>295.34234700160249</v>
      </c>
      <c r="G205" s="117">
        <f t="shared" si="88"/>
        <v>236.78612999868625</v>
      </c>
      <c r="H205" s="117">
        <f t="shared" si="88"/>
        <v>206.18804303746737</v>
      </c>
      <c r="I205" s="117">
        <f t="shared" si="88"/>
        <v>165.60975726829241</v>
      </c>
      <c r="J205" s="117">
        <f t="shared" si="88"/>
        <v>166.04684012739469</v>
      </c>
      <c r="K205" s="117">
        <f t="shared" si="88"/>
        <v>169.57549849042164</v>
      </c>
      <c r="L205" s="117">
        <f t="shared" si="88"/>
        <v>174.13140495952214</v>
      </c>
      <c r="M205" s="117">
        <f t="shared" si="88"/>
        <v>191.68940084481537</v>
      </c>
      <c r="N205" s="117">
        <f t="shared" si="88"/>
        <v>168.35706477795887</v>
      </c>
      <c r="O205" s="117">
        <f t="shared" si="88"/>
        <v>157.07907451354649</v>
      </c>
      <c r="P205" s="117">
        <f t="shared" si="88"/>
        <v>144.94633762241253</v>
      </c>
      <c r="Q205" s="117">
        <f t="shared" si="88"/>
        <v>137.17746688395792</v>
      </c>
      <c r="R205" s="117">
        <f t="shared" ref="R205:V205" si="89">R206+R208+R210+R219</f>
        <v>141.16753027403632</v>
      </c>
      <c r="S205" s="117">
        <f t="shared" si="89"/>
        <v>144.78684996862901</v>
      </c>
      <c r="T205" s="117">
        <f t="shared" si="89"/>
        <v>145.57868362422528</v>
      </c>
      <c r="U205" s="117">
        <f t="shared" si="89"/>
        <v>138.1010813510336</v>
      </c>
      <c r="V205" s="117">
        <f t="shared" si="89"/>
        <v>143.97357682363673</v>
      </c>
      <c r="W205" s="117">
        <f t="shared" ref="W205:Y205" si="90">W206+W208+W210+W219</f>
        <v>141.43736114956553</v>
      </c>
      <c r="X205" s="117">
        <f t="shared" si="90"/>
        <v>139.81906573802968</v>
      </c>
      <c r="Y205" s="117">
        <f t="shared" si="90"/>
        <v>131.59875583199374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236.64606870745826</v>
      </c>
      <c r="C210" s="122">
        <v>226.03944952429677</v>
      </c>
      <c r="D210" s="122">
        <v>193.2211186775497</v>
      </c>
      <c r="E210" s="122">
        <v>177.8498547033123</v>
      </c>
      <c r="F210" s="122">
        <v>201.38768745221739</v>
      </c>
      <c r="G210" s="122">
        <v>155.49074288667111</v>
      </c>
      <c r="H210" s="122">
        <v>132.33958247465208</v>
      </c>
      <c r="I210" s="122">
        <v>101.32849474100907</v>
      </c>
      <c r="J210" s="122">
        <v>92.962610556581225</v>
      </c>
      <c r="K210" s="122">
        <v>99.808356497745194</v>
      </c>
      <c r="L210" s="122">
        <v>107.50737134870428</v>
      </c>
      <c r="M210" s="122">
        <v>125.6297959171752</v>
      </c>
      <c r="N210" s="122">
        <v>110.8254790651695</v>
      </c>
      <c r="O210" s="122">
        <v>100.42153926079583</v>
      </c>
      <c r="P210" s="122">
        <v>86.374377114727437</v>
      </c>
      <c r="Q210" s="122">
        <v>82.855859668517539</v>
      </c>
      <c r="R210" s="122">
        <v>84.922633333519812</v>
      </c>
      <c r="S210" s="122">
        <v>86.923609725626648</v>
      </c>
      <c r="T210" s="122">
        <v>86.712781653599123</v>
      </c>
      <c r="U210" s="122">
        <v>81.680142683549917</v>
      </c>
      <c r="V210" s="122">
        <v>82.827619487442107</v>
      </c>
      <c r="W210" s="122">
        <v>80.532502912041807</v>
      </c>
      <c r="X210" s="122">
        <v>78.470191914180802</v>
      </c>
      <c r="Y210" s="122">
        <v>73.781456624435165</v>
      </c>
      <c r="DA210" s="130" t="s">
        <v>2718</v>
      </c>
    </row>
    <row r="211" spans="1:105" ht="12" customHeight="1" x14ac:dyDescent="0.25">
      <c r="A211" s="97" t="s">
        <v>124</v>
      </c>
      <c r="B211" s="98">
        <v>475.4254959198903</v>
      </c>
      <c r="C211" s="98">
        <v>479.12915876651539</v>
      </c>
      <c r="D211" s="98">
        <v>468.98596980896451</v>
      </c>
      <c r="E211" s="98">
        <v>457.84403445468632</v>
      </c>
      <c r="F211" s="98">
        <v>513.62391347106961</v>
      </c>
      <c r="G211" s="98">
        <v>465.34193422151071</v>
      </c>
      <c r="H211" s="98">
        <v>451.96424577393788</v>
      </c>
      <c r="I211" s="98">
        <v>409.9862411472343</v>
      </c>
      <c r="J211" s="98">
        <v>389.04831609519857</v>
      </c>
      <c r="K211" s="98">
        <v>391.62853105499801</v>
      </c>
      <c r="L211" s="98">
        <v>422.45335461727944</v>
      </c>
      <c r="M211" s="98">
        <v>471.62029289696653</v>
      </c>
      <c r="N211" s="98">
        <v>437.94708371597159</v>
      </c>
      <c r="O211" s="98">
        <v>418.85987856578561</v>
      </c>
      <c r="P211" s="98">
        <v>384.04852830517456</v>
      </c>
      <c r="Q211" s="98">
        <v>384.64080917196878</v>
      </c>
      <c r="R211" s="98">
        <v>382.48491223496188</v>
      </c>
      <c r="S211" s="98">
        <v>378.23729698596685</v>
      </c>
      <c r="T211" s="98">
        <v>369.73279832341444</v>
      </c>
      <c r="U211" s="98">
        <v>339.42748803687402</v>
      </c>
      <c r="V211" s="98">
        <v>310.23426869492937</v>
      </c>
      <c r="W211" s="98">
        <v>269.32420106104053</v>
      </c>
      <c r="X211" s="98">
        <v>226.79706884703262</v>
      </c>
      <c r="Y211" s="98">
        <v>212.7574737110458</v>
      </c>
      <c r="DA211" s="63" t="s">
        <v>2719</v>
      </c>
    </row>
    <row r="212" spans="1:105" ht="12" customHeight="1" x14ac:dyDescent="0.25">
      <c r="A212" s="97" t="s">
        <v>123</v>
      </c>
      <c r="B212" s="98">
        <v>87.320442449749294</v>
      </c>
      <c r="C212" s="98">
        <v>77.13087309036321</v>
      </c>
      <c r="D212" s="98">
        <v>89.071517829945819</v>
      </c>
      <c r="E212" s="98">
        <v>71.908807456665912</v>
      </c>
      <c r="F212" s="98">
        <v>98.423386082623892</v>
      </c>
      <c r="G212" s="98">
        <v>74.745941698005069</v>
      </c>
      <c r="H212" s="98">
        <v>70.961987866966098</v>
      </c>
      <c r="I212" s="98">
        <v>59.55686645772262</v>
      </c>
      <c r="J212" s="98">
        <v>71.115597882911032</v>
      </c>
      <c r="K212" s="98">
        <v>56.921911429875017</v>
      </c>
      <c r="L212" s="98">
        <v>58.702214698321725</v>
      </c>
      <c r="M212" s="98">
        <v>82.08144847303366</v>
      </c>
      <c r="N212" s="98">
        <v>55.359119516527777</v>
      </c>
      <c r="O212" s="98">
        <v>50.00965382725385</v>
      </c>
      <c r="P212" s="98">
        <v>77.015862867518507</v>
      </c>
      <c r="Q212" s="98">
        <v>49.602187402990197</v>
      </c>
      <c r="R212" s="98">
        <v>47.062558576704205</v>
      </c>
      <c r="S212" s="98">
        <v>51.03146081868686</v>
      </c>
      <c r="T212" s="98">
        <v>45.995917975469652</v>
      </c>
      <c r="U212" s="98">
        <v>50.020073945145597</v>
      </c>
      <c r="V212" s="98">
        <v>50.118297802690392</v>
      </c>
      <c r="W212" s="98">
        <v>57.698028667530501</v>
      </c>
      <c r="X212" s="98">
        <v>24.56792297943251</v>
      </c>
      <c r="Y212" s="98">
        <v>43.090974709465705</v>
      </c>
      <c r="DA212" s="63" t="s">
        <v>2720</v>
      </c>
    </row>
    <row r="213" spans="1:105" ht="12" customHeight="1" x14ac:dyDescent="0.25">
      <c r="A213" s="100" t="s">
        <v>50</v>
      </c>
      <c r="B213" s="101">
        <v>87.320442449749294</v>
      </c>
      <c r="C213" s="101">
        <v>77.13087309036321</v>
      </c>
      <c r="D213" s="101">
        <v>89.071517829945819</v>
      </c>
      <c r="E213" s="101">
        <v>71.908807456665912</v>
      </c>
      <c r="F213" s="101">
        <v>98.423386082623892</v>
      </c>
      <c r="G213" s="101">
        <v>74.745941698005069</v>
      </c>
      <c r="H213" s="101">
        <v>70.961987866966098</v>
      </c>
      <c r="I213" s="101">
        <v>59.55686645772262</v>
      </c>
      <c r="J213" s="101">
        <v>71.115597882911032</v>
      </c>
      <c r="K213" s="101">
        <v>56.921911429875017</v>
      </c>
      <c r="L213" s="101">
        <v>58.702214698321725</v>
      </c>
      <c r="M213" s="101">
        <v>82.08144847303366</v>
      </c>
      <c r="N213" s="101">
        <v>55.359119516527777</v>
      </c>
      <c r="O213" s="101">
        <v>50.00965382725385</v>
      </c>
      <c r="P213" s="101">
        <v>77.015862867518507</v>
      </c>
      <c r="Q213" s="101">
        <v>49.602187402990197</v>
      </c>
      <c r="R213" s="101">
        <v>47.062558576704205</v>
      </c>
      <c r="S213" s="101">
        <v>51.03146081868686</v>
      </c>
      <c r="T213" s="101">
        <v>45.995917975469652</v>
      </c>
      <c r="U213" s="101">
        <v>50.020073945145597</v>
      </c>
      <c r="V213" s="101">
        <v>50.118297802690392</v>
      </c>
      <c r="W213" s="101">
        <v>57.698028667530501</v>
      </c>
      <c r="X213" s="101">
        <v>24.56792297943251</v>
      </c>
      <c r="Y213" s="101">
        <v>43.090974709465705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92.403075726723571</v>
      </c>
      <c r="C219" s="122">
        <v>85.098469916274084</v>
      </c>
      <c r="D219" s="122">
        <v>84.314350968875871</v>
      </c>
      <c r="E219" s="122">
        <v>87.116967776711789</v>
      </c>
      <c r="F219" s="122">
        <v>93.954659549385113</v>
      </c>
      <c r="G219" s="122">
        <v>81.295387112015121</v>
      </c>
      <c r="H219" s="122">
        <v>73.848460562815291</v>
      </c>
      <c r="I219" s="122">
        <v>64.28126252728336</v>
      </c>
      <c r="J219" s="122">
        <v>73.084229570813463</v>
      </c>
      <c r="K219" s="122">
        <v>69.767141992676457</v>
      </c>
      <c r="L219" s="122">
        <v>66.624033610817861</v>
      </c>
      <c r="M219" s="122">
        <v>66.059604927640166</v>
      </c>
      <c r="N219" s="122">
        <v>57.531585712789372</v>
      </c>
      <c r="O219" s="122">
        <v>56.657535252750662</v>
      </c>
      <c r="P219" s="122">
        <v>58.571960507685084</v>
      </c>
      <c r="Q219" s="122">
        <v>54.32160721544038</v>
      </c>
      <c r="R219" s="122">
        <v>56.244896940516519</v>
      </c>
      <c r="S219" s="122">
        <v>57.863240243002359</v>
      </c>
      <c r="T219" s="122">
        <v>58.865901970626169</v>
      </c>
      <c r="U219" s="122">
        <v>56.420938667483675</v>
      </c>
      <c r="V219" s="122">
        <v>61.145957336194613</v>
      </c>
      <c r="W219" s="122">
        <v>60.904858237523733</v>
      </c>
      <c r="X219" s="122">
        <v>61.348873823848891</v>
      </c>
      <c r="Y219" s="122">
        <v>57.817299207558584</v>
      </c>
      <c r="DA219" s="130" t="s">
        <v>2727</v>
      </c>
    </row>
    <row r="220" spans="1:105" ht="12" customHeight="1" x14ac:dyDescent="0.25">
      <c r="A220" s="97" t="s">
        <v>50</v>
      </c>
      <c r="B220" s="98">
        <v>234.57345116020531</v>
      </c>
      <c r="C220" s="98">
        <v>228.60572969435029</v>
      </c>
      <c r="D220" s="98">
        <v>230.90224717902919</v>
      </c>
      <c r="E220" s="98">
        <v>224.6081344742025</v>
      </c>
      <c r="F220" s="98">
        <v>241.23386833094017</v>
      </c>
      <c r="G220" s="98">
        <v>225.36942384709363</v>
      </c>
      <c r="H220" s="98">
        <v>215.32835161806773</v>
      </c>
      <c r="I220" s="98">
        <v>194.00484866338357</v>
      </c>
      <c r="J220" s="98">
        <v>188.4723547480709</v>
      </c>
      <c r="K220" s="98">
        <v>178.62974350329955</v>
      </c>
      <c r="L220" s="98">
        <v>173.78721402130168</v>
      </c>
      <c r="M220" s="98">
        <v>178.80278702365803</v>
      </c>
      <c r="N220" s="98">
        <v>153.16053555035802</v>
      </c>
      <c r="O220" s="98">
        <v>153.11947180299615</v>
      </c>
      <c r="P220" s="98">
        <v>157.35373695764559</v>
      </c>
      <c r="Q220" s="98">
        <v>151.44790623302825</v>
      </c>
      <c r="R220" s="98">
        <v>158.80971067898764</v>
      </c>
      <c r="S220" s="98">
        <v>173.43644672147397</v>
      </c>
      <c r="T220" s="98">
        <v>179.83582166063351</v>
      </c>
      <c r="U220" s="98">
        <v>179.75462175887031</v>
      </c>
      <c r="V220" s="98">
        <v>178.77917875839432</v>
      </c>
      <c r="W220" s="98">
        <v>167.16288426128096</v>
      </c>
      <c r="X220" s="98">
        <v>147.86211755049882</v>
      </c>
      <c r="Y220" s="98">
        <v>139.78360894433951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66.349563632583184</v>
      </c>
      <c r="C223" s="118">
        <f t="shared" si="93"/>
        <v>69.339222759357412</v>
      </c>
      <c r="D223" s="118">
        <f t="shared" si="93"/>
        <v>64.683292928034192</v>
      </c>
      <c r="E223" s="118">
        <f t="shared" si="93"/>
        <v>65.615137128244996</v>
      </c>
      <c r="F223" s="118">
        <f t="shared" si="93"/>
        <v>68.400352268778718</v>
      </c>
      <c r="G223" s="118">
        <f t="shared" si="93"/>
        <v>71.262388245590344</v>
      </c>
      <c r="H223" s="118">
        <f t="shared" si="93"/>
        <v>63.699880268127757</v>
      </c>
      <c r="I223" s="118">
        <f t="shared" si="93"/>
        <v>60.182711871098292</v>
      </c>
      <c r="J223" s="118">
        <f t="shared" si="93"/>
        <v>58.278785352381263</v>
      </c>
      <c r="K223" s="118">
        <f t="shared" si="93"/>
        <v>56.281557946749899</v>
      </c>
      <c r="L223" s="118">
        <f t="shared" si="93"/>
        <v>60.386928034526825</v>
      </c>
      <c r="M223" s="118">
        <f t="shared" si="93"/>
        <v>58.186545787192344</v>
      </c>
      <c r="N223" s="118">
        <f t="shared" si="93"/>
        <v>57.871188153744761</v>
      </c>
      <c r="O223" s="118">
        <f t="shared" si="93"/>
        <v>56.956936377942654</v>
      </c>
      <c r="P223" s="118">
        <f t="shared" si="93"/>
        <v>47.699000046400222</v>
      </c>
      <c r="Q223" s="118">
        <f t="shared" si="93"/>
        <v>52.40261795208334</v>
      </c>
      <c r="R223" s="118">
        <f t="shared" ref="R223:V223" si="94">R224+R226+R228+R237</f>
        <v>50.665002690759493</v>
      </c>
      <c r="S223" s="118">
        <f t="shared" si="94"/>
        <v>53.38576931802244</v>
      </c>
      <c r="T223" s="118">
        <f t="shared" si="94"/>
        <v>50.605379695974563</v>
      </c>
      <c r="U223" s="118">
        <f t="shared" si="94"/>
        <v>40.23808022343227</v>
      </c>
      <c r="V223" s="118">
        <f t="shared" si="94"/>
        <v>31.582905641436817</v>
      </c>
      <c r="W223" s="118">
        <f t="shared" ref="W223:Y223" si="95">W224+W226+W228+W237</f>
        <v>47.196424482286275</v>
      </c>
      <c r="X223" s="118">
        <f t="shared" si="95"/>
        <v>37.760114700729886</v>
      </c>
      <c r="Y223" s="118">
        <f t="shared" si="95"/>
        <v>36.044669136258591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31.686487923700298</v>
      </c>
      <c r="C224" s="123">
        <f t="shared" si="96"/>
        <v>35.031316923907362</v>
      </c>
      <c r="D224" s="123">
        <f t="shared" si="96"/>
        <v>31.611567529324041</v>
      </c>
      <c r="E224" s="123">
        <f t="shared" si="96"/>
        <v>31.724679691240986</v>
      </c>
      <c r="F224" s="123">
        <f t="shared" si="96"/>
        <v>34.678801399587066</v>
      </c>
      <c r="G224" s="123">
        <f t="shared" si="96"/>
        <v>40.746199682677151</v>
      </c>
      <c r="H224" s="123">
        <f t="shared" si="96"/>
        <v>33.275405451703172</v>
      </c>
      <c r="I224" s="123">
        <f t="shared" si="96"/>
        <v>32.425761555878942</v>
      </c>
      <c r="J224" s="123">
        <f t="shared" si="96"/>
        <v>31.505715195210204</v>
      </c>
      <c r="K224" s="123">
        <f t="shared" si="96"/>
        <v>29.785514165738888</v>
      </c>
      <c r="L224" s="123">
        <f t="shared" si="96"/>
        <v>33.816613266218368</v>
      </c>
      <c r="M224" s="123">
        <f t="shared" si="96"/>
        <v>29.570606436986132</v>
      </c>
      <c r="N224" s="123">
        <f t="shared" si="96"/>
        <v>30.394958601142289</v>
      </c>
      <c r="O224" s="123">
        <f t="shared" si="96"/>
        <v>31.028100033293644</v>
      </c>
      <c r="P224" s="123">
        <f t="shared" si="96"/>
        <v>23.173721864523699</v>
      </c>
      <c r="Q224" s="123">
        <f t="shared" si="96"/>
        <v>26.841620383213954</v>
      </c>
      <c r="R224" s="123">
        <f t="shared" si="96"/>
        <v>26.233506173660327</v>
      </c>
      <c r="S224" s="123">
        <f t="shared" si="96"/>
        <v>27.302996718974658</v>
      </c>
      <c r="T224" s="123">
        <f t="shared" si="96"/>
        <v>25.614125573006454</v>
      </c>
      <c r="U224" s="123">
        <f t="shared" si="96"/>
        <v>15.687250188954417</v>
      </c>
      <c r="V224" s="123">
        <f t="shared" si="96"/>
        <v>8.2189823608909247</v>
      </c>
      <c r="W224" s="123">
        <f t="shared" si="96"/>
        <v>27.199989321662692</v>
      </c>
      <c r="X224" s="123">
        <f t="shared" si="96"/>
        <v>21.237888581993349</v>
      </c>
      <c r="Y224" s="123">
        <f t="shared" si="96"/>
        <v>19.662204735669729</v>
      </c>
      <c r="DA224" s="130" t="s">
        <v>2882</v>
      </c>
    </row>
    <row r="225" spans="1:105" ht="12" customHeight="1" x14ac:dyDescent="0.25">
      <c r="A225" s="97" t="s">
        <v>53</v>
      </c>
      <c r="B225" s="99">
        <v>31.686487923700298</v>
      </c>
      <c r="C225" s="99">
        <v>35.031316923907362</v>
      </c>
      <c r="D225" s="99">
        <v>31.611567529324041</v>
      </c>
      <c r="E225" s="99">
        <v>31.724679691240986</v>
      </c>
      <c r="F225" s="99">
        <v>34.678801399587066</v>
      </c>
      <c r="G225" s="99">
        <v>40.746199682677151</v>
      </c>
      <c r="H225" s="99">
        <v>33.275405451703172</v>
      </c>
      <c r="I225" s="99">
        <v>32.425761555878942</v>
      </c>
      <c r="J225" s="99">
        <v>31.505715195210204</v>
      </c>
      <c r="K225" s="99">
        <v>29.785514165738888</v>
      </c>
      <c r="L225" s="99">
        <v>33.816613266218368</v>
      </c>
      <c r="M225" s="99">
        <v>29.570606436986132</v>
      </c>
      <c r="N225" s="99">
        <v>30.394958601142289</v>
      </c>
      <c r="O225" s="99">
        <v>31.028100033293644</v>
      </c>
      <c r="P225" s="99">
        <v>23.173721864523699</v>
      </c>
      <c r="Q225" s="99">
        <v>26.841620383213954</v>
      </c>
      <c r="R225" s="99">
        <v>26.233506173660327</v>
      </c>
      <c r="S225" s="99">
        <v>27.302996718974658</v>
      </c>
      <c r="T225" s="99">
        <v>25.614125573006454</v>
      </c>
      <c r="U225" s="99">
        <v>15.687250188954417</v>
      </c>
      <c r="V225" s="99">
        <v>8.2189823608909247</v>
      </c>
      <c r="W225" s="99">
        <v>27.199989321662692</v>
      </c>
      <c r="X225" s="99">
        <v>21.237888581993349</v>
      </c>
      <c r="Y225" s="99">
        <v>19.662204735669729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3.4407430904188518</v>
      </c>
      <c r="C226" s="123">
        <f t="shared" si="97"/>
        <v>3.3391744632737361</v>
      </c>
      <c r="D226" s="123">
        <f t="shared" si="97"/>
        <v>2.0139412026820134</v>
      </c>
      <c r="E226" s="123">
        <f t="shared" si="97"/>
        <v>4.4775809440588192</v>
      </c>
      <c r="F226" s="123">
        <f t="shared" si="97"/>
        <v>1.4085823166198961</v>
      </c>
      <c r="G226" s="123">
        <f t="shared" si="97"/>
        <v>1.4726130055882818</v>
      </c>
      <c r="H226" s="123">
        <f t="shared" si="97"/>
        <v>1.7692741589261711</v>
      </c>
      <c r="I226" s="123">
        <f t="shared" si="97"/>
        <v>1.5466713021809462</v>
      </c>
      <c r="J226" s="123">
        <f t="shared" si="97"/>
        <v>1.8817824826254974</v>
      </c>
      <c r="K226" s="123">
        <f t="shared" si="97"/>
        <v>2.1096097198094941</v>
      </c>
      <c r="L226" s="123">
        <f t="shared" si="97"/>
        <v>1.789364764733661</v>
      </c>
      <c r="M226" s="123">
        <f t="shared" si="97"/>
        <v>2.115306272009843</v>
      </c>
      <c r="N226" s="123">
        <f t="shared" si="97"/>
        <v>3.2998789790027265</v>
      </c>
      <c r="O226" s="123">
        <f t="shared" si="97"/>
        <v>2.1618725315206415</v>
      </c>
      <c r="P226" s="123">
        <f t="shared" si="97"/>
        <v>1.5929915818804548</v>
      </c>
      <c r="Q226" s="123">
        <f t="shared" si="97"/>
        <v>3.2290387118641735</v>
      </c>
      <c r="R226" s="123">
        <f t="shared" si="97"/>
        <v>2.2055094842825564</v>
      </c>
      <c r="S226" s="123">
        <f t="shared" si="97"/>
        <v>3.195633769038825</v>
      </c>
      <c r="T226" s="123">
        <f t="shared" si="97"/>
        <v>2.4118221854705366</v>
      </c>
      <c r="U226" s="123">
        <f t="shared" si="97"/>
        <v>2.7318647395459728</v>
      </c>
      <c r="V226" s="123">
        <f t="shared" si="97"/>
        <v>2.1093507954935329</v>
      </c>
      <c r="W226" s="123">
        <f t="shared" si="97"/>
        <v>1.8186232244591465</v>
      </c>
      <c r="X226" s="123">
        <f t="shared" si="97"/>
        <v>2.7447065240626745</v>
      </c>
      <c r="Y226" s="123">
        <f t="shared" si="97"/>
        <v>2.3266592265979384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3.4407430904188518</v>
      </c>
      <c r="C227" s="99">
        <f>RES_hhdet_fecs!C147</f>
        <v>3.3391744632737361</v>
      </c>
      <c r="D227" s="99">
        <f>RES_hhdet_fecs!D147</f>
        <v>2.0139412026820134</v>
      </c>
      <c r="E227" s="99">
        <f>RES_hhdet_fecs!E147</f>
        <v>4.4775809440588192</v>
      </c>
      <c r="F227" s="99">
        <f>RES_hhdet_fecs!F147</f>
        <v>1.4085823166198961</v>
      </c>
      <c r="G227" s="99">
        <f>RES_hhdet_fecs!G147</f>
        <v>1.4726130055882818</v>
      </c>
      <c r="H227" s="99">
        <f>RES_hhdet_fecs!H147</f>
        <v>1.7692741589261711</v>
      </c>
      <c r="I227" s="99">
        <f>RES_hhdet_fecs!I147</f>
        <v>1.5466713021809462</v>
      </c>
      <c r="J227" s="99">
        <f>RES_hhdet_fecs!J147</f>
        <v>1.8817824826254974</v>
      </c>
      <c r="K227" s="99">
        <f>RES_hhdet_fecs!K147</f>
        <v>2.1096097198094941</v>
      </c>
      <c r="L227" s="99">
        <f>RES_hhdet_fecs!L147</f>
        <v>1.789364764733661</v>
      </c>
      <c r="M227" s="99">
        <f>RES_hhdet_fecs!M147</f>
        <v>2.115306272009843</v>
      </c>
      <c r="N227" s="99">
        <f>RES_hhdet_fecs!N147</f>
        <v>3.2998789790027265</v>
      </c>
      <c r="O227" s="99">
        <f>RES_hhdet_fecs!O147</f>
        <v>2.1618725315206415</v>
      </c>
      <c r="P227" s="99">
        <f>RES_hhdet_fecs!P147</f>
        <v>1.5929915818804548</v>
      </c>
      <c r="Q227" s="99">
        <f>RES_hhdet_fecs!Q147</f>
        <v>3.2290387118641735</v>
      </c>
      <c r="R227" s="99">
        <f>RES_hhdet_fecs!R147</f>
        <v>2.2055094842825564</v>
      </c>
      <c r="S227" s="99">
        <f>RES_hhdet_fecs!S147</f>
        <v>3.195633769038825</v>
      </c>
      <c r="T227" s="99">
        <f>RES_hhdet_fecs!T147</f>
        <v>2.4118221854705366</v>
      </c>
      <c r="U227" s="99">
        <f>RES_hhdet_fecs!U147</f>
        <v>2.7318647395459728</v>
      </c>
      <c r="V227" s="99">
        <f>RES_hhdet_fecs!V147</f>
        <v>2.1093507954935329</v>
      </c>
      <c r="W227" s="99">
        <f>RES_hhdet_fecs!W147</f>
        <v>1.8186232244591465</v>
      </c>
      <c r="X227" s="99">
        <f>RES_hhdet_fecs!X147</f>
        <v>2.7447065240626745</v>
      </c>
      <c r="Y227" s="99">
        <f>RES_hhdet_fecs!Y147</f>
        <v>2.3266592265979384</v>
      </c>
      <c r="DA227" s="63" t="s">
        <v>2885</v>
      </c>
    </row>
    <row r="228" spans="1:105" ht="12" customHeight="1" x14ac:dyDescent="0.25">
      <c r="A228" s="121" t="s">
        <v>55</v>
      </c>
      <c r="B228" s="123">
        <v>21.536608301568414</v>
      </c>
      <c r="C228" s="123">
        <v>21.215218412225912</v>
      </c>
      <c r="D228" s="123">
        <v>21.264069678516503</v>
      </c>
      <c r="E228" s="123">
        <v>20.210063309770316</v>
      </c>
      <c r="F228" s="123">
        <v>21.821748019645799</v>
      </c>
      <c r="G228" s="123">
        <v>20.09223132146381</v>
      </c>
      <c r="H228" s="123">
        <v>19.517544518304831</v>
      </c>
      <c r="I228" s="123">
        <v>17.932715839030379</v>
      </c>
      <c r="J228" s="123">
        <v>17.175942319894567</v>
      </c>
      <c r="K228" s="123">
        <v>16.842071758608441</v>
      </c>
      <c r="L228" s="123">
        <v>17.646729938029452</v>
      </c>
      <c r="M228" s="123">
        <v>19.343189155150515</v>
      </c>
      <c r="N228" s="123">
        <v>18.01020243224248</v>
      </c>
      <c r="O228" s="123">
        <v>17.161963212544617</v>
      </c>
      <c r="P228" s="123">
        <v>16.911814190084463</v>
      </c>
      <c r="Q228" s="123">
        <v>16.183572544530204</v>
      </c>
      <c r="R228" s="123">
        <v>16.052703873819077</v>
      </c>
      <c r="S228" s="123">
        <v>15.9252335336115</v>
      </c>
      <c r="T228" s="123">
        <v>15.628718502209315</v>
      </c>
      <c r="U228" s="123">
        <v>15.016117132171038</v>
      </c>
      <c r="V228" s="123">
        <v>14.335237060982857</v>
      </c>
      <c r="W228" s="123">
        <v>11.721432827994979</v>
      </c>
      <c r="X228" s="123">
        <v>8.4618184037410131</v>
      </c>
      <c r="Y228" s="123">
        <v>8.7609886534738788</v>
      </c>
      <c r="DA228" s="130" t="s">
        <v>2886</v>
      </c>
    </row>
    <row r="229" spans="1:105" ht="12" customHeight="1" x14ac:dyDescent="0.25">
      <c r="A229" s="97" t="s">
        <v>124</v>
      </c>
      <c r="B229" s="99">
        <v>22.770303587712291</v>
      </c>
      <c r="C229" s="99">
        <v>22.938237694399792</v>
      </c>
      <c r="D229" s="99">
        <v>22.442009642262452</v>
      </c>
      <c r="E229" s="99">
        <v>21.891851079586345</v>
      </c>
      <c r="F229" s="99">
        <v>24.533701521790213</v>
      </c>
      <c r="G229" s="99">
        <v>22.1965688862227</v>
      </c>
      <c r="H229" s="99">
        <v>21.530554974754658</v>
      </c>
      <c r="I229" s="99">
        <v>19.501632840955534</v>
      </c>
      <c r="J229" s="99">
        <v>18.474467117622481</v>
      </c>
      <c r="K229" s="99">
        <v>18.558775258341512</v>
      </c>
      <c r="L229" s="99">
        <v>19.980679863263621</v>
      </c>
      <c r="M229" s="99">
        <v>22.244662444553398</v>
      </c>
      <c r="N229" s="99">
        <v>20.597472418437874</v>
      </c>
      <c r="O229" s="99">
        <v>19.64547800701693</v>
      </c>
      <c r="P229" s="99">
        <v>17.95404386170889</v>
      </c>
      <c r="Q229" s="99">
        <v>17.932070305155104</v>
      </c>
      <c r="R229" s="99">
        <v>17.776027147443337</v>
      </c>
      <c r="S229" s="99">
        <v>17.5204860885834</v>
      </c>
      <c r="T229" s="99">
        <v>17.062080420342113</v>
      </c>
      <c r="U229" s="99">
        <v>15.592990114953915</v>
      </c>
      <c r="V229" s="99">
        <v>14.192530654695569</v>
      </c>
      <c r="W229" s="99">
        <v>12.267052751399664</v>
      </c>
      <c r="X229" s="99">
        <v>10.252628319489316</v>
      </c>
      <c r="Y229" s="99">
        <v>9.5632290766870192</v>
      </c>
      <c r="DA229" s="63" t="s">
        <v>2887</v>
      </c>
    </row>
    <row r="230" spans="1:105" ht="12" customHeight="1" x14ac:dyDescent="0.25">
      <c r="A230" s="97" t="s">
        <v>123</v>
      </c>
      <c r="B230" s="99">
        <v>14.66774027811687</v>
      </c>
      <c r="C230" s="99">
        <v>14.661205858528161</v>
      </c>
      <c r="D230" s="99">
        <v>14.746162363245226</v>
      </c>
      <c r="E230" s="99">
        <v>14.163268204513075</v>
      </c>
      <c r="F230" s="99">
        <v>16.273383504788455</v>
      </c>
      <c r="G230" s="99">
        <v>14.499126784536045</v>
      </c>
      <c r="H230" s="99">
        <v>14.078443349754949</v>
      </c>
      <c r="I230" s="99">
        <v>12.689704062190698</v>
      </c>
      <c r="J230" s="99">
        <v>12.329775068680476</v>
      </c>
      <c r="K230" s="99">
        <v>12.192651287527536</v>
      </c>
      <c r="L230" s="99">
        <v>13.151480228954798</v>
      </c>
      <c r="M230" s="99">
        <v>15.069491693811825</v>
      </c>
      <c r="N230" s="99">
        <v>13.653160575857129</v>
      </c>
      <c r="O230" s="99">
        <v>13.047421657674196</v>
      </c>
      <c r="P230" s="99">
        <v>12.545147073885202</v>
      </c>
      <c r="Q230" s="99">
        <v>12.22211196282432</v>
      </c>
      <c r="R230" s="99">
        <v>12.435165752024618</v>
      </c>
      <c r="S230" s="99">
        <v>12.745260554519557</v>
      </c>
      <c r="T230" s="99">
        <v>12.716430489446191</v>
      </c>
      <c r="U230" s="99">
        <v>12.12838021753744</v>
      </c>
      <c r="V230" s="99">
        <v>11.312654752494339</v>
      </c>
      <c r="W230" s="99">
        <v>10.046039107588319</v>
      </c>
      <c r="X230" s="99">
        <v>8.2228023484813111</v>
      </c>
      <c r="Y230" s="99">
        <v>7.8689356422573313</v>
      </c>
      <c r="DA230" s="63" t="s">
        <v>2888</v>
      </c>
    </row>
    <row r="231" spans="1:105" ht="12" customHeight="1" x14ac:dyDescent="0.25">
      <c r="A231" s="100" t="s">
        <v>50</v>
      </c>
      <c r="B231" s="102">
        <v>4.1821757584687553</v>
      </c>
      <c r="C231" s="102">
        <v>3.6926291546900161</v>
      </c>
      <c r="D231" s="102">
        <v>4.2622679369381578</v>
      </c>
      <c r="E231" s="102">
        <v>3.4383256866652072</v>
      </c>
      <c r="F231" s="102">
        <v>4.7012802822916564</v>
      </c>
      <c r="G231" s="102">
        <v>3.5653426477476966</v>
      </c>
      <c r="H231" s="102">
        <v>3.38046868789657</v>
      </c>
      <c r="I231" s="102">
        <v>2.8329149279895569</v>
      </c>
      <c r="J231" s="102">
        <v>3.3770169932220333</v>
      </c>
      <c r="K231" s="102">
        <v>2.6974565889172073</v>
      </c>
      <c r="L231" s="102">
        <v>2.7764252463193939</v>
      </c>
      <c r="M231" s="102">
        <v>3.8714918372724272</v>
      </c>
      <c r="N231" s="102">
        <v>2.6036431791613319</v>
      </c>
      <c r="O231" s="102">
        <v>2.3455661539269177</v>
      </c>
      <c r="P231" s="102">
        <v>3.6004465010526463</v>
      </c>
      <c r="Q231" s="102">
        <v>2.3124689075886034</v>
      </c>
      <c r="R231" s="102">
        <v>2.1872374363716567</v>
      </c>
      <c r="S231" s="102">
        <v>2.3638493783627696</v>
      </c>
      <c r="T231" s="102">
        <v>2.1225762363079586</v>
      </c>
      <c r="U231" s="102">
        <v>2.297876707295984</v>
      </c>
      <c r="V231" s="102">
        <v>2.2928011174204337</v>
      </c>
      <c r="W231" s="102">
        <v>2.6280028253233434</v>
      </c>
      <c r="X231" s="102">
        <v>1.1106218619600019</v>
      </c>
      <c r="Y231" s="102">
        <v>1.9368948836270787</v>
      </c>
      <c r="DA231" s="131" t="s">
        <v>2889</v>
      </c>
    </row>
    <row r="232" spans="1:105" ht="12" customHeight="1" x14ac:dyDescent="0.25">
      <c r="A232" s="103" t="s">
        <v>52</v>
      </c>
      <c r="B232" s="105">
        <v>10.485564519648117</v>
      </c>
      <c r="C232" s="105">
        <v>10.968576703838144</v>
      </c>
      <c r="D232" s="105">
        <v>10.483894426307067</v>
      </c>
      <c r="E232" s="105">
        <v>10.72494251784787</v>
      </c>
      <c r="F232" s="105">
        <v>11.572103222496802</v>
      </c>
      <c r="G232" s="105">
        <v>10.933784136788351</v>
      </c>
      <c r="H232" s="105">
        <v>10.69797466185838</v>
      </c>
      <c r="I232" s="105">
        <v>9.8567891342011418</v>
      </c>
      <c r="J232" s="105">
        <v>8.9527580754584424</v>
      </c>
      <c r="K232" s="105">
        <v>9.4951946986103319</v>
      </c>
      <c r="L232" s="105">
        <v>10.375054982635405</v>
      </c>
      <c r="M232" s="105">
        <v>11.197999856539402</v>
      </c>
      <c r="N232" s="105">
        <v>11.049517396695798</v>
      </c>
      <c r="O232" s="105">
        <v>10.701855503747279</v>
      </c>
      <c r="P232" s="105">
        <v>8.9447005728325557</v>
      </c>
      <c r="Q232" s="105">
        <v>9.9096430552357138</v>
      </c>
      <c r="R232" s="105">
        <v>10.247928315652963</v>
      </c>
      <c r="S232" s="105">
        <v>10.381411176156789</v>
      </c>
      <c r="T232" s="105">
        <v>10.593854253138229</v>
      </c>
      <c r="U232" s="105">
        <v>9.8305035102414546</v>
      </c>
      <c r="V232" s="105">
        <v>9.019853635073904</v>
      </c>
      <c r="W232" s="105">
        <v>7.4180362822649757</v>
      </c>
      <c r="X232" s="105">
        <v>7.1121804865213099</v>
      </c>
      <c r="Y232" s="105">
        <v>5.9320407586302499</v>
      </c>
      <c r="DA232" s="132" t="s">
        <v>2890</v>
      </c>
    </row>
    <row r="233" spans="1:105" ht="12" customHeight="1" x14ac:dyDescent="0.25">
      <c r="A233" s="106" t="s">
        <v>122</v>
      </c>
      <c r="B233" s="102">
        <v>20.42205955118078</v>
      </c>
      <c r="C233" s="102">
        <v>19.800526253287881</v>
      </c>
      <c r="D233" s="102">
        <v>20.582360556651722</v>
      </c>
      <c r="E233" s="102">
        <v>19.302867992168409</v>
      </c>
      <c r="F233" s="102">
        <v>20.240698957283243</v>
      </c>
      <c r="G233" s="102">
        <v>19.306086064538032</v>
      </c>
      <c r="H233" s="102">
        <v>18.978587777447643</v>
      </c>
      <c r="I233" s="102">
        <v>17.822255108112216</v>
      </c>
      <c r="J233" s="102">
        <v>17.399030164998667</v>
      </c>
      <c r="K233" s="102">
        <v>17.110070714175507</v>
      </c>
      <c r="L233" s="102">
        <v>18.199726766664629</v>
      </c>
      <c r="M233" s="102">
        <v>19.540793449852565</v>
      </c>
      <c r="N233" s="102">
        <v>18.392662010206976</v>
      </c>
      <c r="O233" s="102">
        <v>17.630793248943238</v>
      </c>
      <c r="P233" s="102">
        <v>17.826515259028444</v>
      </c>
      <c r="Q233" s="102">
        <v>16.914607303933867</v>
      </c>
      <c r="R233" s="102">
        <v>16.833455323823753</v>
      </c>
      <c r="S233" s="102">
        <v>16.738894757452091</v>
      </c>
      <c r="T233" s="102">
        <v>16.451861608921359</v>
      </c>
      <c r="U233" s="102">
        <v>16.071901400980671</v>
      </c>
      <c r="V233" s="102">
        <v>15.755271163796628</v>
      </c>
      <c r="W233" s="102">
        <v>13.361519129741771</v>
      </c>
      <c r="X233" s="102">
        <v>8.8897267052884388</v>
      </c>
      <c r="Y233" s="102">
        <v>10.040653343148971</v>
      </c>
      <c r="DA233" s="131" t="s">
        <v>2891</v>
      </c>
    </row>
    <row r="234" spans="1:105" ht="12" customHeight="1" x14ac:dyDescent="0.25">
      <c r="A234" s="107" t="s">
        <v>121</v>
      </c>
      <c r="B234" s="105">
        <v>14.360262538956139</v>
      </c>
      <c r="C234" s="105">
        <v>13.836231151602787</v>
      </c>
      <c r="D234" s="105">
        <v>14.687040699693931</v>
      </c>
      <c r="E234" s="105">
        <v>13.638576167483373</v>
      </c>
      <c r="F234" s="105">
        <v>14.617418496673503</v>
      </c>
      <c r="G234" s="105">
        <v>13.765465494061765</v>
      </c>
      <c r="H234" s="105">
        <v>13.536311692971342</v>
      </c>
      <c r="I234" s="105">
        <v>12.661375910698993</v>
      </c>
      <c r="J234" s="105">
        <v>12.597696299379518</v>
      </c>
      <c r="K234" s="105">
        <v>12.194720929400541</v>
      </c>
      <c r="L234" s="105">
        <v>12.958331864929601</v>
      </c>
      <c r="M234" s="105">
        <v>14.197610100712133</v>
      </c>
      <c r="N234" s="105">
        <v>13.123375538652029</v>
      </c>
      <c r="O234" s="105">
        <v>12.60257696662898</v>
      </c>
      <c r="P234" s="105">
        <v>13.291944995794818</v>
      </c>
      <c r="Q234" s="105">
        <v>12.348083345823643</v>
      </c>
      <c r="R234" s="105">
        <v>12.373218181714988</v>
      </c>
      <c r="S234" s="105">
        <v>12.512326650467973</v>
      </c>
      <c r="T234" s="105">
        <v>12.400558897653251</v>
      </c>
      <c r="U234" s="105">
        <v>12.482527653754994</v>
      </c>
      <c r="V234" s="105">
        <v>12.49483659015552</v>
      </c>
      <c r="W234" s="105">
        <v>10.707614330996597</v>
      </c>
      <c r="X234" s="105">
        <v>7.1670664379323172</v>
      </c>
      <c r="Y234" s="105">
        <v>8.0393902467100098</v>
      </c>
      <c r="DA234" s="132" t="s">
        <v>2892</v>
      </c>
    </row>
    <row r="235" spans="1:105" ht="12" customHeight="1" x14ac:dyDescent="0.25">
      <c r="A235" s="108" t="s">
        <v>53</v>
      </c>
      <c r="B235" s="99">
        <v>3.7513429343851499</v>
      </c>
      <c r="C235" s="99">
        <v>3.1487296491409236</v>
      </c>
      <c r="D235" s="99">
        <v>3.828085765325568</v>
      </c>
      <c r="E235" s="99">
        <v>3.0012926692768191</v>
      </c>
      <c r="F235" s="99">
        <v>3.9125159547672781</v>
      </c>
      <c r="G235" s="99">
        <v>3.1142832899944279</v>
      </c>
      <c r="H235" s="99">
        <v>2.9889540727907624</v>
      </c>
      <c r="I235" s="99">
        <v>2.600970740882742</v>
      </c>
      <c r="J235" s="99">
        <v>3.2123008625439162</v>
      </c>
      <c r="K235" s="99">
        <v>2.5016601725346566</v>
      </c>
      <c r="L235" s="99">
        <v>2.5289692697516086</v>
      </c>
      <c r="M235" s="99">
        <v>3.4018589617514281</v>
      </c>
      <c r="N235" s="99">
        <v>2.3154719962592951</v>
      </c>
      <c r="O235" s="99">
        <v>2.0925994573752047</v>
      </c>
      <c r="P235" s="99">
        <v>3.6047832526550079</v>
      </c>
      <c r="Q235" s="99">
        <v>2.2091973232375408</v>
      </c>
      <c r="R235" s="99">
        <v>2.0850638597965565</v>
      </c>
      <c r="S235" s="99">
        <v>2.2700216495827941</v>
      </c>
      <c r="T235" s="99">
        <v>2.0291949545115116</v>
      </c>
      <c r="U235" s="99">
        <v>2.3769748216577238</v>
      </c>
      <c r="V235" s="99">
        <v>2.5934543310232541</v>
      </c>
      <c r="W235" s="99">
        <v>2.614946344370054</v>
      </c>
      <c r="X235" s="99">
        <v>8.5421194155079025E-2</v>
      </c>
      <c r="Y235" s="99">
        <v>1.7043368691610463</v>
      </c>
      <c r="DA235" s="63" t="s">
        <v>2893</v>
      </c>
    </row>
    <row r="236" spans="1:105" ht="12" customHeight="1" x14ac:dyDescent="0.25">
      <c r="A236" s="108" t="s">
        <v>52</v>
      </c>
      <c r="B236" s="99">
        <v>10.608919604570989</v>
      </c>
      <c r="C236" s="99">
        <v>10.687501502461863</v>
      </c>
      <c r="D236" s="99">
        <v>10.858954934368361</v>
      </c>
      <c r="E236" s="99">
        <v>10.637283498206553</v>
      </c>
      <c r="F236" s="99">
        <v>10.704902541906227</v>
      </c>
      <c r="G236" s="99">
        <v>10.651182204067338</v>
      </c>
      <c r="H236" s="99">
        <v>10.547357620180577</v>
      </c>
      <c r="I236" s="99">
        <v>10.060405169816249</v>
      </c>
      <c r="J236" s="99">
        <v>9.3853954368355996</v>
      </c>
      <c r="K236" s="99">
        <v>9.6930607568658829</v>
      </c>
      <c r="L236" s="99">
        <v>10.429362595177995</v>
      </c>
      <c r="M236" s="99">
        <v>10.795751138960705</v>
      </c>
      <c r="N236" s="99">
        <v>10.807903542392733</v>
      </c>
      <c r="O236" s="99">
        <v>10.509977509253776</v>
      </c>
      <c r="P236" s="99">
        <v>9.6871617431398107</v>
      </c>
      <c r="Q236" s="99">
        <v>10.138886022586101</v>
      </c>
      <c r="R236" s="99">
        <v>10.288154321918432</v>
      </c>
      <c r="S236" s="99">
        <v>10.242305000885178</v>
      </c>
      <c r="T236" s="99">
        <v>10.371363943141739</v>
      </c>
      <c r="U236" s="99">
        <v>10.105552832097272</v>
      </c>
      <c r="V236" s="99">
        <v>9.9013822591322658</v>
      </c>
      <c r="W236" s="99">
        <v>8.0926679866265463</v>
      </c>
      <c r="X236" s="99">
        <v>7.0816452437772393</v>
      </c>
      <c r="Y236" s="99">
        <v>6.3350533775489639</v>
      </c>
      <c r="DA236" s="63" t="s">
        <v>2894</v>
      </c>
    </row>
    <row r="237" spans="1:105" ht="12" customHeight="1" x14ac:dyDescent="0.25">
      <c r="A237" s="121" t="s">
        <v>54</v>
      </c>
      <c r="B237" s="123">
        <v>9.6857243168956284</v>
      </c>
      <c r="C237" s="123">
        <v>9.7535129599503989</v>
      </c>
      <c r="D237" s="123">
        <v>9.7937145175116296</v>
      </c>
      <c r="E237" s="123">
        <v>9.2028131831748663</v>
      </c>
      <c r="F237" s="123">
        <v>10.491220532925956</v>
      </c>
      <c r="G237" s="123">
        <v>8.9513442358610984</v>
      </c>
      <c r="H237" s="123">
        <v>9.1376561391935773</v>
      </c>
      <c r="I237" s="123">
        <v>8.2775631740080247</v>
      </c>
      <c r="J237" s="123">
        <v>7.7153453546509905</v>
      </c>
      <c r="K237" s="123">
        <v>7.5443623025930693</v>
      </c>
      <c r="L237" s="123">
        <v>7.1342200655453443</v>
      </c>
      <c r="M237" s="123">
        <v>7.1574439230458564</v>
      </c>
      <c r="N237" s="123">
        <v>6.1661481413572661</v>
      </c>
      <c r="O237" s="123">
        <v>6.605000600583752</v>
      </c>
      <c r="P237" s="123">
        <v>6.0204724099116032</v>
      </c>
      <c r="Q237" s="123">
        <v>6.1483863124750036</v>
      </c>
      <c r="R237" s="123">
        <v>6.1732831589975312</v>
      </c>
      <c r="S237" s="123">
        <v>6.9619052963974584</v>
      </c>
      <c r="T237" s="123">
        <v>6.9507134352882538</v>
      </c>
      <c r="U237" s="123">
        <v>6.8028481627608395</v>
      </c>
      <c r="V237" s="123">
        <v>6.9193354240695033</v>
      </c>
      <c r="W237" s="123">
        <v>6.4563791081694601</v>
      </c>
      <c r="X237" s="123">
        <v>5.315701190932848</v>
      </c>
      <c r="Y237" s="123">
        <v>5.2948165205170419</v>
      </c>
      <c r="DA237" s="130" t="s">
        <v>2895</v>
      </c>
    </row>
    <row r="238" spans="1:105" ht="12" customHeight="1" x14ac:dyDescent="0.25">
      <c r="A238" s="97" t="s">
        <v>50</v>
      </c>
      <c r="B238" s="99">
        <v>11.23479649782033</v>
      </c>
      <c r="C238" s="99">
        <v>10.944465537289664</v>
      </c>
      <c r="D238" s="99">
        <v>11.049180127334358</v>
      </c>
      <c r="E238" s="99">
        <v>10.739656872518665</v>
      </c>
      <c r="F238" s="99">
        <v>11.522749559267718</v>
      </c>
      <c r="G238" s="99">
        <v>10.75000461679668</v>
      </c>
      <c r="H238" s="99">
        <v>10.257755907654248</v>
      </c>
      <c r="I238" s="99">
        <v>9.2281421869465845</v>
      </c>
      <c r="J238" s="99">
        <v>8.9498557796664553</v>
      </c>
      <c r="K238" s="99">
        <v>8.4650351066157796</v>
      </c>
      <c r="L238" s="99">
        <v>8.2195741843117975</v>
      </c>
      <c r="M238" s="99">
        <v>8.4334955501068247</v>
      </c>
      <c r="N238" s="99">
        <v>7.2034271351322667</v>
      </c>
      <c r="O238" s="99">
        <v>7.1816504031177111</v>
      </c>
      <c r="P238" s="99">
        <v>7.3561950819310225</v>
      </c>
      <c r="Q238" s="99">
        <v>7.0605469762440292</v>
      </c>
      <c r="R238" s="99">
        <v>7.3806982654864148</v>
      </c>
      <c r="S238" s="99">
        <v>8.0338212975058934</v>
      </c>
      <c r="T238" s="99">
        <v>8.2988938648284289</v>
      </c>
      <c r="U238" s="99">
        <v>8.2577638493993977</v>
      </c>
      <c r="V238" s="99">
        <v>8.1787514500691962</v>
      </c>
      <c r="W238" s="99">
        <v>7.613856872982967</v>
      </c>
      <c r="X238" s="99">
        <v>6.6842809807228152</v>
      </c>
      <c r="Y238" s="99">
        <v>6.283129096166518</v>
      </c>
      <c r="DA238" s="63" t="s">
        <v>2896</v>
      </c>
    </row>
    <row r="239" spans="1:105" ht="12" customHeight="1" x14ac:dyDescent="0.25">
      <c r="A239" s="109" t="s">
        <v>120</v>
      </c>
      <c r="B239" s="110">
        <v>8.6789109522708934</v>
      </c>
      <c r="C239" s="110">
        <v>9.0472891617178757</v>
      </c>
      <c r="D239" s="110">
        <v>9.0715964518823142</v>
      </c>
      <c r="E239" s="110">
        <v>8.229040355594007</v>
      </c>
      <c r="F239" s="110">
        <v>9.833171380659012</v>
      </c>
      <c r="G239" s="110">
        <v>7.936429992706552</v>
      </c>
      <c r="H239" s="110">
        <v>8.5529960651673509</v>
      </c>
      <c r="I239" s="110">
        <v>7.8065276368041632</v>
      </c>
      <c r="J239" s="110">
        <v>6.9334343636300915</v>
      </c>
      <c r="K239" s="110">
        <v>6.9543276225860895</v>
      </c>
      <c r="L239" s="110">
        <v>6.4594484787806259</v>
      </c>
      <c r="M239" s="110">
        <v>6.4097670810073755</v>
      </c>
      <c r="N239" s="110">
        <v>5.5421079794627115</v>
      </c>
      <c r="O239" s="110">
        <v>6.2663016517134738</v>
      </c>
      <c r="P239" s="110">
        <v>5.2284650335877654</v>
      </c>
      <c r="Q239" s="110">
        <v>5.638225482753036</v>
      </c>
      <c r="R239" s="110">
        <v>5.5111561024218192</v>
      </c>
      <c r="S239" s="110">
        <v>6.4252365045351416</v>
      </c>
      <c r="T239" s="110">
        <v>6.2946672280377385</v>
      </c>
      <c r="U239" s="110">
        <v>6.1372740335801739</v>
      </c>
      <c r="V239" s="110">
        <v>6.2646887378421043</v>
      </c>
      <c r="W239" s="110">
        <v>5.792937278718469</v>
      </c>
      <c r="X239" s="110">
        <v>4.3452043603322119</v>
      </c>
      <c r="Y239" s="110">
        <v>4.5976817577051277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72.218979759000064</v>
      </c>
      <c r="C241" s="118">
        <f t="shared" si="98"/>
        <v>78.380011576671194</v>
      </c>
      <c r="D241" s="118">
        <f t="shared" si="98"/>
        <v>73.522211486971798</v>
      </c>
      <c r="E241" s="118">
        <f t="shared" si="98"/>
        <v>80.786100665587455</v>
      </c>
      <c r="F241" s="118">
        <f t="shared" si="98"/>
        <v>84.383146355289668</v>
      </c>
      <c r="G241" s="118">
        <f t="shared" si="98"/>
        <v>96.492518999825293</v>
      </c>
      <c r="H241" s="118">
        <f t="shared" si="98"/>
        <v>85.869602367678624</v>
      </c>
      <c r="I241" s="118">
        <f t="shared" si="98"/>
        <v>84.461499547864946</v>
      </c>
      <c r="J241" s="118">
        <f t="shared" si="98"/>
        <v>85.538965424930396</v>
      </c>
      <c r="K241" s="118">
        <f t="shared" si="98"/>
        <v>85.965407779541465</v>
      </c>
      <c r="L241" s="118">
        <f t="shared" si="98"/>
        <v>98.052856893873269</v>
      </c>
      <c r="M241" s="118">
        <f t="shared" si="98"/>
        <v>93.720767841814535</v>
      </c>
      <c r="N241" s="118">
        <f t="shared" si="98"/>
        <v>100.29312622284407</v>
      </c>
      <c r="O241" s="118">
        <f t="shared" si="98"/>
        <v>100.23555761583785</v>
      </c>
      <c r="P241" s="118">
        <f t="shared" si="98"/>
        <v>79.545591675211526</v>
      </c>
      <c r="Q241" s="118">
        <f t="shared" si="98"/>
        <v>96.274526170205064</v>
      </c>
      <c r="R241" s="118">
        <f t="shared" ref="R241:V241" si="99">R242+R244+R246+R255</f>
        <v>93.54504993490626</v>
      </c>
      <c r="S241" s="118">
        <f t="shared" si="99"/>
        <v>103.48543137482515</v>
      </c>
      <c r="T241" s="118">
        <f t="shared" si="99"/>
        <v>98.044132554526612</v>
      </c>
      <c r="U241" s="118">
        <f t="shared" si="99"/>
        <v>75.125925933241192</v>
      </c>
      <c r="V241" s="118">
        <f t="shared" si="99"/>
        <v>51.976574688764089</v>
      </c>
      <c r="W241" s="118">
        <f t="shared" ref="W241:Y241" si="100">W242+W244+W246+W255</f>
        <v>115.07392841191675</v>
      </c>
      <c r="X241" s="118">
        <f t="shared" si="100"/>
        <v>96.820606699793672</v>
      </c>
      <c r="Y241" s="118">
        <f t="shared" si="100"/>
        <v>90.710849410895435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46.382219116403185</v>
      </c>
      <c r="C242" s="123">
        <f t="shared" si="101"/>
        <v>52.476998171433017</v>
      </c>
      <c r="D242" s="123">
        <f t="shared" si="101"/>
        <v>49.447479168461669</v>
      </c>
      <c r="E242" s="123">
        <f t="shared" si="101"/>
        <v>52.150848173652555</v>
      </c>
      <c r="F242" s="123">
        <f t="shared" si="101"/>
        <v>60.024085639997878</v>
      </c>
      <c r="G242" s="123">
        <f t="shared" si="101"/>
        <v>73.650270924890791</v>
      </c>
      <c r="H242" s="123">
        <f t="shared" si="101"/>
        <v>62.090918670862308</v>
      </c>
      <c r="I242" s="123">
        <f t="shared" si="101"/>
        <v>62.572996394163191</v>
      </c>
      <c r="J242" s="123">
        <f t="shared" si="101"/>
        <v>63.416594622662721</v>
      </c>
      <c r="K242" s="123">
        <f t="shared" si="101"/>
        <v>63.133575882915324</v>
      </c>
      <c r="L242" s="123">
        <f t="shared" si="101"/>
        <v>75.418054400446252</v>
      </c>
      <c r="M242" s="123">
        <f t="shared" si="101"/>
        <v>68.737919499014652</v>
      </c>
      <c r="N242" s="123">
        <f t="shared" si="101"/>
        <v>72.774161780674632</v>
      </c>
      <c r="O242" s="123">
        <f t="shared" si="101"/>
        <v>76.224271891319106</v>
      </c>
      <c r="P242" s="123">
        <f t="shared" si="101"/>
        <v>57.862826234889788</v>
      </c>
      <c r="Q242" s="123">
        <f t="shared" si="101"/>
        <v>68.891279783548129</v>
      </c>
      <c r="R242" s="123">
        <f t="shared" si="101"/>
        <v>69.351040308537307</v>
      </c>
      <c r="S242" s="123">
        <f t="shared" si="101"/>
        <v>74.516619380117447</v>
      </c>
      <c r="T242" s="123">
        <f t="shared" si="101"/>
        <v>71.702387901418888</v>
      </c>
      <c r="U242" s="123">
        <f t="shared" si="101"/>
        <v>47.397303250643539</v>
      </c>
      <c r="V242" s="123">
        <f t="shared" si="101"/>
        <v>26.667819414896268</v>
      </c>
      <c r="W242" s="123">
        <f t="shared" si="101"/>
        <v>92.861786488122235</v>
      </c>
      <c r="X242" s="123">
        <f t="shared" si="101"/>
        <v>74.311428390229366</v>
      </c>
      <c r="Y242" s="123">
        <f t="shared" si="101"/>
        <v>69.621346533164981</v>
      </c>
      <c r="DA242" s="130" t="s">
        <v>3050</v>
      </c>
    </row>
    <row r="243" spans="1:105" ht="12" customHeight="1" x14ac:dyDescent="0.25">
      <c r="A243" s="97" t="s">
        <v>53</v>
      </c>
      <c r="B243" s="99">
        <v>46.382219116403185</v>
      </c>
      <c r="C243" s="99">
        <v>52.476998171433017</v>
      </c>
      <c r="D243" s="99">
        <v>49.447479168461669</v>
      </c>
      <c r="E243" s="99">
        <v>52.150848173652555</v>
      </c>
      <c r="F243" s="99">
        <v>60.024085639997878</v>
      </c>
      <c r="G243" s="99">
        <v>73.650270924890791</v>
      </c>
      <c r="H243" s="99">
        <v>62.090918670862308</v>
      </c>
      <c r="I243" s="99">
        <v>62.572996394163191</v>
      </c>
      <c r="J243" s="99">
        <v>63.416594622662721</v>
      </c>
      <c r="K243" s="99">
        <v>63.133575882915324</v>
      </c>
      <c r="L243" s="99">
        <v>75.418054400446252</v>
      </c>
      <c r="M243" s="99">
        <v>68.737919499014652</v>
      </c>
      <c r="N243" s="99">
        <v>72.774161780674632</v>
      </c>
      <c r="O243" s="99">
        <v>76.224271891319106</v>
      </c>
      <c r="P243" s="99">
        <v>57.862826234889788</v>
      </c>
      <c r="Q243" s="99">
        <v>68.891279783548129</v>
      </c>
      <c r="R243" s="99">
        <v>69.351040308537307</v>
      </c>
      <c r="S243" s="99">
        <v>74.516619380117447</v>
      </c>
      <c r="T243" s="99">
        <v>71.702387901418888</v>
      </c>
      <c r="U243" s="99">
        <v>47.397303250643539</v>
      </c>
      <c r="V243" s="99">
        <v>26.667819414896268</v>
      </c>
      <c r="W243" s="99">
        <v>92.861786488122235</v>
      </c>
      <c r="X243" s="99">
        <v>74.311428390229366</v>
      </c>
      <c r="Y243" s="99">
        <v>69.621346533164981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6.1799702153805747</v>
      </c>
      <c r="C244" s="123">
        <f t="shared" si="102"/>
        <v>6.1637961334617426</v>
      </c>
      <c r="D244" s="123">
        <f t="shared" si="102"/>
        <v>3.9847360634462725</v>
      </c>
      <c r="E244" s="123">
        <f t="shared" si="102"/>
        <v>9.5185867940539275</v>
      </c>
      <c r="F244" s="123">
        <f t="shared" si="102"/>
        <v>3.2155974282809696</v>
      </c>
      <c r="G244" s="123">
        <f t="shared" si="102"/>
        <v>3.662621978337</v>
      </c>
      <c r="H244" s="123">
        <f t="shared" si="102"/>
        <v>4.6309111836125627</v>
      </c>
      <c r="I244" s="123">
        <f t="shared" si="102"/>
        <v>4.1879200219993775</v>
      </c>
      <c r="J244" s="123">
        <f t="shared" si="102"/>
        <v>5.2498459876356875</v>
      </c>
      <c r="K244" s="123">
        <f t="shared" si="102"/>
        <v>6.152823149102832</v>
      </c>
      <c r="L244" s="123">
        <f t="shared" si="102"/>
        <v>5.4399428070701576</v>
      </c>
      <c r="M244" s="123">
        <f t="shared" si="102"/>
        <v>6.6621213507909074</v>
      </c>
      <c r="N244" s="123">
        <f t="shared" si="102"/>
        <v>10.672013901147039</v>
      </c>
      <c r="O244" s="123">
        <f t="shared" si="102"/>
        <v>7.2582378903688038</v>
      </c>
      <c r="P244" s="123">
        <f t="shared" si="102"/>
        <v>5.4522990752257474</v>
      </c>
      <c r="Q244" s="123">
        <f t="shared" si="102"/>
        <v>11.324999545557809</v>
      </c>
      <c r="R244" s="123">
        <f t="shared" si="102"/>
        <v>7.9744582225630181</v>
      </c>
      <c r="S244" s="123">
        <f t="shared" si="102"/>
        <v>11.930899469208462</v>
      </c>
      <c r="T244" s="123">
        <f t="shared" si="102"/>
        <v>9.2697053726385885</v>
      </c>
      <c r="U244" s="123">
        <f t="shared" si="102"/>
        <v>10.773986768848667</v>
      </c>
      <c r="V244" s="123">
        <f t="shared" si="102"/>
        <v>8.4266745593887862</v>
      </c>
      <c r="W244" s="123">
        <f t="shared" si="102"/>
        <v>7.3250883344255708</v>
      </c>
      <c r="X244" s="123">
        <f t="shared" si="102"/>
        <v>11.129771566276272</v>
      </c>
      <c r="Y244" s="123">
        <f t="shared" si="102"/>
        <v>9.4702588565043531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6.1799702153805747</v>
      </c>
      <c r="C245" s="99">
        <f>RES_hhdet_tess!C147</f>
        <v>6.1637961334617426</v>
      </c>
      <c r="D245" s="99">
        <f>RES_hhdet_tess!D147</f>
        <v>3.9847360634462725</v>
      </c>
      <c r="E245" s="99">
        <f>RES_hhdet_tess!E147</f>
        <v>9.5185867940539275</v>
      </c>
      <c r="F245" s="99">
        <f>RES_hhdet_tess!F147</f>
        <v>3.2155974282809696</v>
      </c>
      <c r="G245" s="99">
        <f>RES_hhdet_tess!G147</f>
        <v>3.662621978337</v>
      </c>
      <c r="H245" s="99">
        <f>RES_hhdet_tess!H147</f>
        <v>4.6309111836125627</v>
      </c>
      <c r="I245" s="99">
        <f>RES_hhdet_tess!I147</f>
        <v>4.1879200219993775</v>
      </c>
      <c r="J245" s="99">
        <f>RES_hhdet_tess!J147</f>
        <v>5.2498459876356875</v>
      </c>
      <c r="K245" s="99">
        <f>RES_hhdet_tess!K147</f>
        <v>6.152823149102832</v>
      </c>
      <c r="L245" s="99">
        <f>RES_hhdet_tess!L147</f>
        <v>5.4399428070701576</v>
      </c>
      <c r="M245" s="99">
        <f>RES_hhdet_tess!M147</f>
        <v>6.6621213507909074</v>
      </c>
      <c r="N245" s="99">
        <f>RES_hhdet_tess!N147</f>
        <v>10.672013901147039</v>
      </c>
      <c r="O245" s="99">
        <f>RES_hhdet_tess!O147</f>
        <v>7.2582378903688038</v>
      </c>
      <c r="P245" s="99">
        <f>RES_hhdet_tess!P147</f>
        <v>5.4522990752257474</v>
      </c>
      <c r="Q245" s="99">
        <f>RES_hhdet_tess!Q147</f>
        <v>11.324999545557809</v>
      </c>
      <c r="R245" s="99">
        <f>RES_hhdet_tess!R147</f>
        <v>7.9744582225630181</v>
      </c>
      <c r="S245" s="99">
        <f>RES_hhdet_tess!S147</f>
        <v>11.930899469208462</v>
      </c>
      <c r="T245" s="99">
        <f>RES_hhdet_tess!T147</f>
        <v>9.2697053726385885</v>
      </c>
      <c r="U245" s="99">
        <f>RES_hhdet_tess!U147</f>
        <v>10.773986768848667</v>
      </c>
      <c r="V245" s="99">
        <f>RES_hhdet_tess!V147</f>
        <v>8.4266745593887862</v>
      </c>
      <c r="W245" s="99">
        <f>RES_hhdet_tess!W147</f>
        <v>7.3250883344255708</v>
      </c>
      <c r="X245" s="99">
        <f>RES_hhdet_tess!X147</f>
        <v>11.129771566276272</v>
      </c>
      <c r="Y245" s="99">
        <f>RES_hhdet_tess!Y147</f>
        <v>9.4702588565043531</v>
      </c>
      <c r="DA245" s="63" t="s">
        <v>3053</v>
      </c>
    </row>
    <row r="246" spans="1:105" ht="12" customHeight="1" x14ac:dyDescent="0.25">
      <c r="A246" s="121" t="s">
        <v>55</v>
      </c>
      <c r="B246" s="123">
        <v>12.920797493522731</v>
      </c>
      <c r="C246" s="123">
        <v>12.873244183742376</v>
      </c>
      <c r="D246" s="123">
        <v>13.157576816616459</v>
      </c>
      <c r="E246" s="123">
        <v>12.637432565667547</v>
      </c>
      <c r="F246" s="123">
        <v>13.69805512209455</v>
      </c>
      <c r="G246" s="123">
        <v>12.822144539415874</v>
      </c>
      <c r="H246" s="123">
        <v>12.580053805635403</v>
      </c>
      <c r="I246" s="123">
        <v>11.724473727516372</v>
      </c>
      <c r="J246" s="123">
        <v>11.39521036317754</v>
      </c>
      <c r="K246" s="123">
        <v>11.301289110941164</v>
      </c>
      <c r="L246" s="123">
        <v>12.105430623451745</v>
      </c>
      <c r="M246" s="123">
        <v>13.199434047395705</v>
      </c>
      <c r="N246" s="123">
        <v>12.43244127199543</v>
      </c>
      <c r="O246" s="123">
        <v>11.976137400471449</v>
      </c>
      <c r="P246" s="123">
        <v>11.921726926491367</v>
      </c>
      <c r="Q246" s="123">
        <v>11.597469543717214</v>
      </c>
      <c r="R246" s="123">
        <v>11.730943296929679</v>
      </c>
      <c r="S246" s="123">
        <v>11.885171386744837</v>
      </c>
      <c r="T246" s="123">
        <v>11.891057724162465</v>
      </c>
      <c r="U246" s="123">
        <v>11.777931460412715</v>
      </c>
      <c r="V246" s="123">
        <v>11.569463829652875</v>
      </c>
      <c r="W246" s="123">
        <v>9.9095429332501723</v>
      </c>
      <c r="X246" s="123">
        <v>7.3835918782092227</v>
      </c>
      <c r="Y246" s="123">
        <v>7.5846987245354534</v>
      </c>
      <c r="DA246" s="130" t="s">
        <v>3054</v>
      </c>
    </row>
    <row r="247" spans="1:105" ht="12" customHeight="1" x14ac:dyDescent="0.25">
      <c r="A247" s="97" t="s">
        <v>124</v>
      </c>
      <c r="B247" s="99">
        <v>12.84473022750074</v>
      </c>
      <c r="C247" s="99">
        <v>13.04968794427155</v>
      </c>
      <c r="D247" s="99">
        <v>12.883091269794765</v>
      </c>
      <c r="E247" s="99">
        <v>12.694683550772622</v>
      </c>
      <c r="F247" s="99">
        <v>14.35667835443877</v>
      </c>
      <c r="G247" s="99">
        <v>13.05327534439248</v>
      </c>
      <c r="H247" s="99">
        <v>12.718072009406065</v>
      </c>
      <c r="I247" s="99">
        <v>11.548632394528472</v>
      </c>
      <c r="J247" s="99">
        <v>10.992419959271018</v>
      </c>
      <c r="K247" s="99">
        <v>11.131196229210129</v>
      </c>
      <c r="L247" s="99">
        <v>12.070419591680022</v>
      </c>
      <c r="M247" s="99">
        <v>13.562747203548437</v>
      </c>
      <c r="N247" s="99">
        <v>12.649822432231641</v>
      </c>
      <c r="O247" s="99">
        <v>12.151293015174678</v>
      </c>
      <c r="P247" s="99">
        <v>11.181840251710161</v>
      </c>
      <c r="Q247" s="99">
        <v>11.38393935941253</v>
      </c>
      <c r="R247" s="99">
        <v>11.704161722596993</v>
      </c>
      <c r="S247" s="99">
        <v>12.020065150234794</v>
      </c>
      <c r="T247" s="99">
        <v>12.110760004012974</v>
      </c>
      <c r="U247" s="99">
        <v>11.527430102368369</v>
      </c>
      <c r="V247" s="99">
        <v>10.76971136081734</v>
      </c>
      <c r="W247" s="99">
        <v>9.4508472363002358</v>
      </c>
      <c r="X247" s="99">
        <v>7.9547812230626302</v>
      </c>
      <c r="Y247" s="99">
        <v>7.4373629035105644</v>
      </c>
      <c r="DA247" s="63" t="s">
        <v>3055</v>
      </c>
    </row>
    <row r="248" spans="1:105" ht="12" customHeight="1" x14ac:dyDescent="0.25">
      <c r="A248" s="97" t="s">
        <v>123</v>
      </c>
      <c r="B248" s="99">
        <v>12.844730227500742</v>
      </c>
      <c r="C248" s="99">
        <v>13.051589130066525</v>
      </c>
      <c r="D248" s="99">
        <v>12.888240138976469</v>
      </c>
      <c r="E248" s="99">
        <v>12.707497716867659</v>
      </c>
      <c r="F248" s="99">
        <v>14.351706259971529</v>
      </c>
      <c r="G248" s="99">
        <v>13.04513921839165</v>
      </c>
      <c r="H248" s="99">
        <v>12.70356714668354</v>
      </c>
      <c r="I248" s="99">
        <v>11.542216119308531</v>
      </c>
      <c r="J248" s="99">
        <v>10.975371175755129</v>
      </c>
      <c r="K248" s="99">
        <v>11.121175752668606</v>
      </c>
      <c r="L248" s="99">
        <v>12.061796550488873</v>
      </c>
      <c r="M248" s="99">
        <v>13.559772569473497</v>
      </c>
      <c r="N248" s="99">
        <v>12.649502367764265</v>
      </c>
      <c r="O248" s="99">
        <v>12.155597771533186</v>
      </c>
      <c r="P248" s="99">
        <v>11.191000051280282</v>
      </c>
      <c r="Q248" s="99">
        <v>11.392203950816217</v>
      </c>
      <c r="R248" s="99">
        <v>11.708151974961531</v>
      </c>
      <c r="S248" s="99">
        <v>12.025304134117416</v>
      </c>
      <c r="T248" s="99">
        <v>12.116287660448405</v>
      </c>
      <c r="U248" s="99">
        <v>11.529484431665036</v>
      </c>
      <c r="V248" s="99">
        <v>10.763915719540391</v>
      </c>
      <c r="W248" s="99">
        <v>9.4564261174338089</v>
      </c>
      <c r="X248" s="99">
        <v>7.9786434752427358</v>
      </c>
      <c r="Y248" s="99">
        <v>7.4435562989876995</v>
      </c>
      <c r="DA248" s="63" t="s">
        <v>3056</v>
      </c>
    </row>
    <row r="249" spans="1:105" ht="12" customHeight="1" x14ac:dyDescent="0.25">
      <c r="A249" s="100" t="s">
        <v>50</v>
      </c>
      <c r="B249" s="102">
        <v>2.3591657078526254</v>
      </c>
      <c r="C249" s="102">
        <v>2.0830124262283793</v>
      </c>
      <c r="D249" s="102">
        <v>2.4043457126694028</v>
      </c>
      <c r="E249" s="102">
        <v>1.9825551990197878</v>
      </c>
      <c r="F249" s="102">
        <v>2.7796030374747271</v>
      </c>
      <c r="G249" s="102">
        <v>2.1113550816032989</v>
      </c>
      <c r="H249" s="102">
        <v>2.0055924848251596</v>
      </c>
      <c r="I249" s="102">
        <v>1.6854269851073902</v>
      </c>
      <c r="J249" s="102">
        <v>2.0226131002966881</v>
      </c>
      <c r="K249" s="102">
        <v>1.6259810540582753</v>
      </c>
      <c r="L249" s="102">
        <v>1.6867415678534681</v>
      </c>
      <c r="M249" s="102">
        <v>2.3617727129340955</v>
      </c>
      <c r="N249" s="102">
        <v>1.5999849710684702</v>
      </c>
      <c r="O249" s="102">
        <v>1.4537422677859084</v>
      </c>
      <c r="P249" s="102">
        <v>2.2462994784477268</v>
      </c>
      <c r="Q249" s="102">
        <v>1.4825608955805047</v>
      </c>
      <c r="R249" s="102">
        <v>1.4602236593085689</v>
      </c>
      <c r="S249" s="102">
        <v>1.643892957960627</v>
      </c>
      <c r="T249" s="102">
        <v>1.522433407310176</v>
      </c>
      <c r="U249" s="102">
        <v>1.6989809214235816</v>
      </c>
      <c r="V249" s="102">
        <v>1.7440620844664876</v>
      </c>
      <c r="W249" s="102">
        <v>2.0383898351688337</v>
      </c>
      <c r="X249" s="102">
        <v>0.86646298872142458</v>
      </c>
      <c r="Y249" s="102">
        <v>1.5115155403574487</v>
      </c>
      <c r="DA249" s="131" t="s">
        <v>3057</v>
      </c>
    </row>
    <row r="250" spans="1:105" ht="12" customHeight="1" x14ac:dyDescent="0.25">
      <c r="A250" s="103" t="s">
        <v>52</v>
      </c>
      <c r="B250" s="105">
        <v>10.485564519648117</v>
      </c>
      <c r="C250" s="105">
        <v>10.968576703838144</v>
      </c>
      <c r="D250" s="105">
        <v>10.483894426307067</v>
      </c>
      <c r="E250" s="105">
        <v>10.72494251784787</v>
      </c>
      <c r="F250" s="105">
        <v>11.572103222496802</v>
      </c>
      <c r="G250" s="105">
        <v>10.933784136788351</v>
      </c>
      <c r="H250" s="105">
        <v>10.69797466185838</v>
      </c>
      <c r="I250" s="105">
        <v>9.8567891342011418</v>
      </c>
      <c r="J250" s="105">
        <v>8.9527580754584424</v>
      </c>
      <c r="K250" s="105">
        <v>9.4951946986103319</v>
      </c>
      <c r="L250" s="105">
        <v>10.375054982635405</v>
      </c>
      <c r="M250" s="105">
        <v>11.197999856539402</v>
      </c>
      <c r="N250" s="105">
        <v>11.049517396695798</v>
      </c>
      <c r="O250" s="105">
        <v>10.701855503747279</v>
      </c>
      <c r="P250" s="105">
        <v>8.9447005728325557</v>
      </c>
      <c r="Q250" s="105">
        <v>9.9096430552357138</v>
      </c>
      <c r="R250" s="105">
        <v>10.247928315652963</v>
      </c>
      <c r="S250" s="105">
        <v>10.381411176156789</v>
      </c>
      <c r="T250" s="105">
        <v>10.593854253138229</v>
      </c>
      <c r="U250" s="105">
        <v>9.8305035102414546</v>
      </c>
      <c r="V250" s="105">
        <v>9.019853635073904</v>
      </c>
      <c r="W250" s="105">
        <v>7.4180362822649757</v>
      </c>
      <c r="X250" s="105">
        <v>7.1121804865213099</v>
      </c>
      <c r="Y250" s="105">
        <v>5.9320407586302499</v>
      </c>
      <c r="DA250" s="132" t="s">
        <v>3058</v>
      </c>
    </row>
    <row r="251" spans="1:105" ht="12" customHeight="1" x14ac:dyDescent="0.25">
      <c r="A251" s="106" t="s">
        <v>122</v>
      </c>
      <c r="B251" s="102">
        <v>12.996201238281413</v>
      </c>
      <c r="C251" s="102">
        <v>12.715624373526287</v>
      </c>
      <c r="D251" s="102">
        <v>13.34991886647232</v>
      </c>
      <c r="E251" s="102">
        <v>12.60102514739634</v>
      </c>
      <c r="F251" s="102">
        <v>13.273065075537604</v>
      </c>
      <c r="G251" s="102">
        <v>12.706155335613367</v>
      </c>
      <c r="H251" s="102">
        <v>12.522925516799027</v>
      </c>
      <c r="I251" s="102">
        <v>11.782159899374857</v>
      </c>
      <c r="J251" s="102">
        <v>11.522203261117237</v>
      </c>
      <c r="K251" s="102">
        <v>11.359705098605696</v>
      </c>
      <c r="L251" s="102">
        <v>12.116830245013702</v>
      </c>
      <c r="M251" s="102">
        <v>13.065793073086676</v>
      </c>
      <c r="N251" s="102">
        <v>12.357313040461985</v>
      </c>
      <c r="O251" s="102">
        <v>11.919764105330744</v>
      </c>
      <c r="P251" s="102">
        <v>12.13388182054554</v>
      </c>
      <c r="Q251" s="102">
        <v>11.654275868547641</v>
      </c>
      <c r="R251" s="102">
        <v>11.733921414888055</v>
      </c>
      <c r="S251" s="102">
        <v>11.836852540033526</v>
      </c>
      <c r="T251" s="102">
        <v>11.815006467078193</v>
      </c>
      <c r="U251" s="102">
        <v>11.852916681675477</v>
      </c>
      <c r="V251" s="102">
        <v>11.86009572478839</v>
      </c>
      <c r="W251" s="102">
        <v>10.10361860273526</v>
      </c>
      <c r="X251" s="102">
        <v>6.7454918737769063</v>
      </c>
      <c r="Y251" s="102">
        <v>7.6444051939179269</v>
      </c>
      <c r="DA251" s="131" t="s">
        <v>3059</v>
      </c>
    </row>
    <row r="252" spans="1:105" ht="12" customHeight="1" x14ac:dyDescent="0.25">
      <c r="A252" s="107" t="s">
        <v>121</v>
      </c>
      <c r="B252" s="105">
        <v>12.996201238281417</v>
      </c>
      <c r="C252" s="105">
        <v>12.715821780851593</v>
      </c>
      <c r="D252" s="105">
        <v>13.350340131714665</v>
      </c>
      <c r="E252" s="105">
        <v>12.6021703857286</v>
      </c>
      <c r="F252" s="105">
        <v>13.274871577235881</v>
      </c>
      <c r="G252" s="105">
        <v>12.705247735285216</v>
      </c>
      <c r="H252" s="105">
        <v>12.522110758690889</v>
      </c>
      <c r="I252" s="105">
        <v>11.783184468664137</v>
      </c>
      <c r="J252" s="105">
        <v>11.519293182379437</v>
      </c>
      <c r="K252" s="105">
        <v>11.358936433612433</v>
      </c>
      <c r="L252" s="105">
        <v>12.119138807681232</v>
      </c>
      <c r="M252" s="105">
        <v>13.071665477341396</v>
      </c>
      <c r="N252" s="105">
        <v>12.362609978711093</v>
      </c>
      <c r="O252" s="105">
        <v>11.923627814125696</v>
      </c>
      <c r="P252" s="105">
        <v>12.145630032011743</v>
      </c>
      <c r="Q252" s="105">
        <v>11.661899285359549</v>
      </c>
      <c r="R252" s="105">
        <v>11.750405493371574</v>
      </c>
      <c r="S252" s="105">
        <v>11.862781036844501</v>
      </c>
      <c r="T252" s="105">
        <v>11.84210811280289</v>
      </c>
      <c r="U252" s="105">
        <v>11.866817719008621</v>
      </c>
      <c r="V252" s="105">
        <v>11.865776586109829</v>
      </c>
      <c r="W252" s="105">
        <v>10.110191262454457</v>
      </c>
      <c r="X252" s="105">
        <v>7.1481410730705184</v>
      </c>
      <c r="Y252" s="105">
        <v>7.6692038017386892</v>
      </c>
      <c r="DA252" s="132" t="s">
        <v>3060</v>
      </c>
    </row>
    <row r="253" spans="1:105" ht="12" customHeight="1" x14ac:dyDescent="0.25">
      <c r="A253" s="108" t="s">
        <v>53</v>
      </c>
      <c r="B253" s="99">
        <v>2.3872816337104283</v>
      </c>
      <c r="C253" s="99">
        <v>2.0283202783897303</v>
      </c>
      <c r="D253" s="99">
        <v>2.4913851973463039</v>
      </c>
      <c r="E253" s="99">
        <v>1.9648868875220453</v>
      </c>
      <c r="F253" s="99">
        <v>2.5699690353296543</v>
      </c>
      <c r="G253" s="99">
        <v>2.0540655312178777</v>
      </c>
      <c r="H253" s="99">
        <v>1.9747531385103119</v>
      </c>
      <c r="I253" s="99">
        <v>1.7227792988478876</v>
      </c>
      <c r="J253" s="99">
        <v>2.1338977455438357</v>
      </c>
      <c r="K253" s="99">
        <v>1.6658756767465492</v>
      </c>
      <c r="L253" s="99">
        <v>1.6897762125032383</v>
      </c>
      <c r="M253" s="99">
        <v>2.2759143383806935</v>
      </c>
      <c r="N253" s="99">
        <v>1.5547064363183571</v>
      </c>
      <c r="O253" s="99">
        <v>1.4136503048719187</v>
      </c>
      <c r="P253" s="99">
        <v>2.4584682888719347</v>
      </c>
      <c r="Q253" s="99">
        <v>1.5230132627734476</v>
      </c>
      <c r="R253" s="99">
        <v>1.4622511714531401</v>
      </c>
      <c r="S253" s="99">
        <v>1.6204760359593249</v>
      </c>
      <c r="T253" s="99">
        <v>1.470744169661151</v>
      </c>
      <c r="U253" s="99">
        <v>1.7612648869113507</v>
      </c>
      <c r="V253" s="99">
        <v>1.9643943269775628</v>
      </c>
      <c r="W253" s="99">
        <v>2.0175232758279114</v>
      </c>
      <c r="X253" s="99">
        <v>6.6495829293279712E-2</v>
      </c>
      <c r="Y253" s="99">
        <v>1.3341504241897262</v>
      </c>
      <c r="DA253" s="63" t="s">
        <v>3061</v>
      </c>
    </row>
    <row r="254" spans="1:105" ht="12" customHeight="1" x14ac:dyDescent="0.25">
      <c r="A254" s="108" t="s">
        <v>52</v>
      </c>
      <c r="B254" s="99">
        <v>10.608919604570989</v>
      </c>
      <c r="C254" s="99">
        <v>10.687501502461863</v>
      </c>
      <c r="D254" s="99">
        <v>10.858954934368361</v>
      </c>
      <c r="E254" s="99">
        <v>10.637283498206553</v>
      </c>
      <c r="F254" s="99">
        <v>10.704902541906227</v>
      </c>
      <c r="G254" s="99">
        <v>10.651182204067338</v>
      </c>
      <c r="H254" s="99">
        <v>10.547357620180577</v>
      </c>
      <c r="I254" s="99">
        <v>10.060405169816249</v>
      </c>
      <c r="J254" s="99">
        <v>9.3853954368355996</v>
      </c>
      <c r="K254" s="99">
        <v>9.6930607568658829</v>
      </c>
      <c r="L254" s="99">
        <v>10.429362595177995</v>
      </c>
      <c r="M254" s="99">
        <v>10.795751138960705</v>
      </c>
      <c r="N254" s="99">
        <v>10.807903542392733</v>
      </c>
      <c r="O254" s="99">
        <v>10.509977509253776</v>
      </c>
      <c r="P254" s="99">
        <v>9.6871617431398107</v>
      </c>
      <c r="Q254" s="99">
        <v>10.138886022586101</v>
      </c>
      <c r="R254" s="99">
        <v>10.288154321918432</v>
      </c>
      <c r="S254" s="99">
        <v>10.242305000885178</v>
      </c>
      <c r="T254" s="99">
        <v>10.371363943141739</v>
      </c>
      <c r="U254" s="99">
        <v>10.105552832097272</v>
      </c>
      <c r="V254" s="99">
        <v>9.9013822591322658</v>
      </c>
      <c r="W254" s="99">
        <v>8.0926679866265463</v>
      </c>
      <c r="X254" s="99">
        <v>7.0816452437772393</v>
      </c>
      <c r="Y254" s="99">
        <v>6.3350533775489639</v>
      </c>
      <c r="DA254" s="63" t="s">
        <v>3062</v>
      </c>
    </row>
    <row r="255" spans="1:105" ht="12" customHeight="1" x14ac:dyDescent="0.25">
      <c r="A255" s="121" t="s">
        <v>54</v>
      </c>
      <c r="B255" s="123">
        <v>6.7359929336935878</v>
      </c>
      <c r="C255" s="123">
        <v>6.8659730880340586</v>
      </c>
      <c r="D255" s="123">
        <v>6.9324194384473987</v>
      </c>
      <c r="E255" s="123">
        <v>6.4792331322134293</v>
      </c>
      <c r="F255" s="123">
        <v>7.4454081649162713</v>
      </c>
      <c r="G255" s="123">
        <v>6.3574815571816323</v>
      </c>
      <c r="H255" s="123">
        <v>6.5677187075683507</v>
      </c>
      <c r="I255" s="123">
        <v>5.9761094041860066</v>
      </c>
      <c r="J255" s="123">
        <v>5.477314451454447</v>
      </c>
      <c r="K255" s="123">
        <v>5.3777196365821416</v>
      </c>
      <c r="L255" s="123">
        <v>5.0894290629051149</v>
      </c>
      <c r="M255" s="123">
        <v>5.1212929446132636</v>
      </c>
      <c r="N255" s="123">
        <v>4.4145092690269596</v>
      </c>
      <c r="O255" s="123">
        <v>4.7769104336784975</v>
      </c>
      <c r="P255" s="123">
        <v>4.3087394386046274</v>
      </c>
      <c r="Q255" s="123">
        <v>4.4607772973819202</v>
      </c>
      <c r="R255" s="123">
        <v>4.4886081068762538</v>
      </c>
      <c r="S255" s="123">
        <v>5.152741138754398</v>
      </c>
      <c r="T255" s="123">
        <v>5.180981556306679</v>
      </c>
      <c r="U255" s="123">
        <v>5.1767044533362654</v>
      </c>
      <c r="V255" s="123">
        <v>5.3126168848261575</v>
      </c>
      <c r="W255" s="123">
        <v>4.977510656118783</v>
      </c>
      <c r="X255" s="123">
        <v>3.9958148650788132</v>
      </c>
      <c r="Y255" s="123">
        <v>4.0345452966906308</v>
      </c>
      <c r="DA255" s="130" t="s">
        <v>3063</v>
      </c>
    </row>
    <row r="256" spans="1:105" ht="12" customHeight="1" x14ac:dyDescent="0.25">
      <c r="A256" s="97" t="s">
        <v>50</v>
      </c>
      <c r="B256" s="99">
        <v>6.9249625550148943</v>
      </c>
      <c r="C256" s="99">
        <v>6.7614878940731966</v>
      </c>
      <c r="D256" s="99">
        <v>6.8461612772256455</v>
      </c>
      <c r="E256" s="99">
        <v>6.6704990654487268</v>
      </c>
      <c r="F256" s="99">
        <v>7.1671713736337228</v>
      </c>
      <c r="G256" s="99">
        <v>6.6918936250370518</v>
      </c>
      <c r="H256" s="99">
        <v>6.3892675571795063</v>
      </c>
      <c r="I256" s="99">
        <v>5.7495234432201965</v>
      </c>
      <c r="J256" s="99">
        <v>5.5772641539543404</v>
      </c>
      <c r="K256" s="99">
        <v>5.2760341357221439</v>
      </c>
      <c r="L256" s="99">
        <v>5.1238782639703295</v>
      </c>
      <c r="M256" s="99">
        <v>5.2578890847278332</v>
      </c>
      <c r="N256" s="99">
        <v>4.4914292224395522</v>
      </c>
      <c r="O256" s="99">
        <v>4.4781298605116167</v>
      </c>
      <c r="P256" s="99">
        <v>4.5872592960495293</v>
      </c>
      <c r="Q256" s="99">
        <v>4.4034438083723302</v>
      </c>
      <c r="R256" s="99">
        <v>4.6048288590889408</v>
      </c>
      <c r="S256" s="99">
        <v>5.0150071437921815</v>
      </c>
      <c r="T256" s="99">
        <v>5.1847519772359432</v>
      </c>
      <c r="U256" s="99">
        <v>5.169573605807865</v>
      </c>
      <c r="V256" s="99">
        <v>5.1318999499102231</v>
      </c>
      <c r="W256" s="99">
        <v>4.7839087103895173</v>
      </c>
      <c r="X256" s="99">
        <v>4.203019351827999</v>
      </c>
      <c r="Y256" s="99">
        <v>3.9516249640577321</v>
      </c>
      <c r="DA256" s="63" t="s">
        <v>3064</v>
      </c>
    </row>
    <row r="257" spans="1:105" ht="12" customHeight="1" x14ac:dyDescent="0.25">
      <c r="A257" s="109" t="s">
        <v>120</v>
      </c>
      <c r="B257" s="110">
        <v>6.6131728723709493</v>
      </c>
      <c r="C257" s="110">
        <v>6.9279318359658681</v>
      </c>
      <c r="D257" s="110">
        <v>6.9820333633839722</v>
      </c>
      <c r="E257" s="110">
        <v>6.3580434693232837</v>
      </c>
      <c r="F257" s="110">
        <v>7.6229053365492252</v>
      </c>
      <c r="G257" s="110">
        <v>6.1687858065293097</v>
      </c>
      <c r="H257" s="110">
        <v>6.660865109107017</v>
      </c>
      <c r="I257" s="110">
        <v>6.0883883819392013</v>
      </c>
      <c r="J257" s="110">
        <v>5.4140085697459499</v>
      </c>
      <c r="K257" s="110">
        <v>5.4428871659140912</v>
      </c>
      <c r="L257" s="110">
        <v>5.0680117746084887</v>
      </c>
      <c r="M257" s="110">
        <v>5.0412571776351394</v>
      </c>
      <c r="N257" s="110">
        <v>4.3682332521900378</v>
      </c>
      <c r="O257" s="110">
        <v>4.9524011138621988</v>
      </c>
      <c r="P257" s="110">
        <v>4.1435930454423966</v>
      </c>
      <c r="Q257" s="110">
        <v>4.4928432496705542</v>
      </c>
      <c r="R257" s="110">
        <v>4.4248745125539353</v>
      </c>
      <c r="S257" s="110">
        <v>5.2216994681368387</v>
      </c>
      <c r="T257" s="110">
        <v>5.1791468090457142</v>
      </c>
      <c r="U257" s="110">
        <v>5.1799665720127104</v>
      </c>
      <c r="V257" s="110">
        <v>5.4065538684324927</v>
      </c>
      <c r="W257" s="110">
        <v>5.088479205981673</v>
      </c>
      <c r="X257" s="110">
        <v>3.8488805765729337</v>
      </c>
      <c r="Y257" s="110">
        <v>4.0930355434471615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3.5799666318292465</v>
      </c>
      <c r="C259" s="118">
        <f t="shared" si="103"/>
        <v>3.383703106979064</v>
      </c>
      <c r="D259" s="118">
        <f t="shared" si="103"/>
        <v>3.0168397998338219</v>
      </c>
      <c r="E259" s="118">
        <f t="shared" si="103"/>
        <v>2.8779833890460242</v>
      </c>
      <c r="F259" s="118">
        <f t="shared" si="103"/>
        <v>3.2046117707591675</v>
      </c>
      <c r="G259" s="118">
        <f t="shared" si="103"/>
        <v>2.5656757883670012</v>
      </c>
      <c r="H259" s="118">
        <f t="shared" si="103"/>
        <v>2.2312409982540222</v>
      </c>
      <c r="I259" s="118">
        <f t="shared" si="103"/>
        <v>1.7894496124349577</v>
      </c>
      <c r="J259" s="118">
        <f t="shared" si="103"/>
        <v>1.7911454568257037</v>
      </c>
      <c r="K259" s="118">
        <f t="shared" si="103"/>
        <v>1.8254500398181155</v>
      </c>
      <c r="L259" s="118">
        <f t="shared" si="103"/>
        <v>1.870856436658122</v>
      </c>
      <c r="M259" s="118">
        <f t="shared" si="103"/>
        <v>2.0538243387340125</v>
      </c>
      <c r="N259" s="118">
        <f t="shared" si="103"/>
        <v>1.7986865895081081</v>
      </c>
      <c r="O259" s="118">
        <f t="shared" si="103"/>
        <v>1.6735705761672435</v>
      </c>
      <c r="P259" s="118">
        <f t="shared" si="103"/>
        <v>1.5392716939051865</v>
      </c>
      <c r="Q259" s="118">
        <f t="shared" si="103"/>
        <v>1.4527460799624525</v>
      </c>
      <c r="R259" s="118">
        <f t="shared" ref="R259:V259" si="104">R260+R262+R264+R273</f>
        <v>1.4903458868120298</v>
      </c>
      <c r="S259" s="118">
        <f t="shared" si="104"/>
        <v>1.5235011254467177</v>
      </c>
      <c r="T259" s="118">
        <f t="shared" si="104"/>
        <v>1.5260671887662234</v>
      </c>
      <c r="U259" s="118">
        <f t="shared" si="104"/>
        <v>1.441157123168884</v>
      </c>
      <c r="V259" s="118">
        <f t="shared" si="104"/>
        <v>1.4961830368792548</v>
      </c>
      <c r="W259" s="118">
        <f t="shared" ref="W259:Y259" si="105">W260+W262+W264+W273</f>
        <v>1.4633926101817436</v>
      </c>
      <c r="X259" s="118">
        <f t="shared" si="105"/>
        <v>1.4358068866158917</v>
      </c>
      <c r="Y259" s="118">
        <f t="shared" si="105"/>
        <v>1.3437032805899101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2.5746458966883297</v>
      </c>
      <c r="C264" s="123">
        <v>2.4582358493314125</v>
      </c>
      <c r="D264" s="123">
        <v>2.1003339203362748</v>
      </c>
      <c r="E264" s="123">
        <v>1.9317472383508323</v>
      </c>
      <c r="F264" s="123">
        <v>2.1851568535542327</v>
      </c>
      <c r="G264" s="123">
        <v>1.6848065988567154</v>
      </c>
      <c r="H264" s="123">
        <v>1.4320980875482012</v>
      </c>
      <c r="I264" s="123">
        <v>1.0948765255972766</v>
      </c>
      <c r="J264" s="123">
        <v>1.0027866680590125</v>
      </c>
      <c r="K264" s="123">
        <v>1.0744191818093389</v>
      </c>
      <c r="L264" s="123">
        <v>1.1550521729418792</v>
      </c>
      <c r="M264" s="123">
        <v>1.3460396421905767</v>
      </c>
      <c r="N264" s="123">
        <v>1.184032895995401</v>
      </c>
      <c r="O264" s="123">
        <v>1.0699231189180316</v>
      </c>
      <c r="P264" s="123">
        <v>0.9172610771148848</v>
      </c>
      <c r="Q264" s="123">
        <v>0.87746572428823799</v>
      </c>
      <c r="R264" s="123">
        <v>0.89655246528836685</v>
      </c>
      <c r="S264" s="123">
        <v>0.91464257474747668</v>
      </c>
      <c r="T264" s="123">
        <v>0.90898974790693066</v>
      </c>
      <c r="U264" s="123">
        <v>0.85237507409979274</v>
      </c>
      <c r="V264" s="123">
        <v>0.86075015982971093</v>
      </c>
      <c r="W264" s="123">
        <v>0.83323577789533532</v>
      </c>
      <c r="X264" s="123">
        <v>0.80581315108735296</v>
      </c>
      <c r="Y264" s="123">
        <v>0.75335351528341032</v>
      </c>
      <c r="DA264" s="130" t="s">
        <v>3222</v>
      </c>
    </row>
    <row r="265" spans="1:105" ht="12" customHeight="1" x14ac:dyDescent="0.25">
      <c r="A265" s="97" t="s">
        <v>124</v>
      </c>
      <c r="B265" s="99">
        <v>5.1725021629847259</v>
      </c>
      <c r="C265" s="99">
        <v>5.2106500746598581</v>
      </c>
      <c r="D265" s="99">
        <v>5.0979269103363398</v>
      </c>
      <c r="E265" s="99">
        <v>4.972952891238835</v>
      </c>
      <c r="F265" s="99">
        <v>5.5730756376898665</v>
      </c>
      <c r="G265" s="99">
        <v>5.0421725881943509</v>
      </c>
      <c r="H265" s="99">
        <v>4.8908808680652687</v>
      </c>
      <c r="I265" s="99">
        <v>4.4299909161514588</v>
      </c>
      <c r="J265" s="99">
        <v>4.1966599504391233</v>
      </c>
      <c r="K265" s="99">
        <v>4.2158113876848589</v>
      </c>
      <c r="L265" s="99">
        <v>4.5388112377389644</v>
      </c>
      <c r="M265" s="99">
        <v>5.0530975209047506</v>
      </c>
      <c r="N265" s="99">
        <v>4.6789218345723471</v>
      </c>
      <c r="O265" s="99">
        <v>4.4626667840739662</v>
      </c>
      <c r="P265" s="99">
        <v>4.0784406036257916</v>
      </c>
      <c r="Q265" s="99">
        <v>4.073449090519035</v>
      </c>
      <c r="R265" s="99">
        <v>4.0380023268132295</v>
      </c>
      <c r="S265" s="99">
        <v>3.9799536198826067</v>
      </c>
      <c r="T265" s="99">
        <v>3.8758221882849146</v>
      </c>
      <c r="U265" s="99">
        <v>3.5421036345129315</v>
      </c>
      <c r="V265" s="99">
        <v>3.223975263520646</v>
      </c>
      <c r="W265" s="99">
        <v>2.7865837030079477</v>
      </c>
      <c r="X265" s="99">
        <v>2.3289870490551938</v>
      </c>
      <c r="Y265" s="99">
        <v>2.1723831170602232</v>
      </c>
      <c r="DA265" s="63" t="s">
        <v>3223</v>
      </c>
    </row>
    <row r="266" spans="1:105" ht="12" customHeight="1" x14ac:dyDescent="0.25">
      <c r="A266" s="97" t="s">
        <v>123</v>
      </c>
      <c r="B266" s="99">
        <v>0.95002304529376258</v>
      </c>
      <c r="C266" s="99">
        <v>0.83881763877938409</v>
      </c>
      <c r="D266" s="99">
        <v>0.96821678455487203</v>
      </c>
      <c r="E266" s="99">
        <v>0.78105006298286872</v>
      </c>
      <c r="F266" s="99">
        <v>1.067942828925373</v>
      </c>
      <c r="G266" s="99">
        <v>0.80990323586236701</v>
      </c>
      <c r="H266" s="99">
        <v>0.76790726714258495</v>
      </c>
      <c r="I266" s="99">
        <v>0.64352495504210783</v>
      </c>
      <c r="J266" s="99">
        <v>0.76712318018031722</v>
      </c>
      <c r="K266" s="99">
        <v>0.61275423873843282</v>
      </c>
      <c r="L266" s="99">
        <v>0.63069275895391363</v>
      </c>
      <c r="M266" s="99">
        <v>0.87944808575480449</v>
      </c>
      <c r="N266" s="99">
        <v>0.59144358457828838</v>
      </c>
      <c r="O266" s="99">
        <v>0.53281880752603872</v>
      </c>
      <c r="P266" s="99">
        <v>0.81787742717911938</v>
      </c>
      <c r="Q266" s="99">
        <v>0.52530043704782725</v>
      </c>
      <c r="R266" s="99">
        <v>0.49685285604618568</v>
      </c>
      <c r="S266" s="99">
        <v>0.53697202478888695</v>
      </c>
      <c r="T266" s="99">
        <v>0.48216441783971592</v>
      </c>
      <c r="U266" s="99">
        <v>0.52198567282935582</v>
      </c>
      <c r="V266" s="99">
        <v>0.52083270183322572</v>
      </c>
      <c r="W266" s="99">
        <v>0.59697712180045071</v>
      </c>
      <c r="X266" s="99">
        <v>0.25228886216283408</v>
      </c>
      <c r="Y266" s="99">
        <v>0.43998504176472725</v>
      </c>
      <c r="DA266" s="63" t="s">
        <v>3224</v>
      </c>
    </row>
    <row r="267" spans="1:105" ht="12" customHeight="1" x14ac:dyDescent="0.25">
      <c r="A267" s="100" t="s">
        <v>50</v>
      </c>
      <c r="B267" s="102">
        <v>0.95002304529376258</v>
      </c>
      <c r="C267" s="102">
        <v>0.83881763877938409</v>
      </c>
      <c r="D267" s="102">
        <v>0.96821678455487203</v>
      </c>
      <c r="E267" s="102">
        <v>0.78105006298286872</v>
      </c>
      <c r="F267" s="102">
        <v>1.067942828925373</v>
      </c>
      <c r="G267" s="102">
        <v>0.80990323586236701</v>
      </c>
      <c r="H267" s="102">
        <v>0.76790726714258495</v>
      </c>
      <c r="I267" s="102">
        <v>0.64352495504210783</v>
      </c>
      <c r="J267" s="102">
        <v>0.76712318018031722</v>
      </c>
      <c r="K267" s="102">
        <v>0.61275423873843282</v>
      </c>
      <c r="L267" s="102">
        <v>0.63069275895391363</v>
      </c>
      <c r="M267" s="102">
        <v>0.87944808575480449</v>
      </c>
      <c r="N267" s="102">
        <v>0.59144358457828838</v>
      </c>
      <c r="O267" s="102">
        <v>0.53281880752603872</v>
      </c>
      <c r="P267" s="102">
        <v>0.81787742717911938</v>
      </c>
      <c r="Q267" s="102">
        <v>0.52530043704782725</v>
      </c>
      <c r="R267" s="102">
        <v>0.49685285604618568</v>
      </c>
      <c r="S267" s="102">
        <v>0.53697202478888695</v>
      </c>
      <c r="T267" s="102">
        <v>0.48216441783971592</v>
      </c>
      <c r="U267" s="102">
        <v>0.52198567282935582</v>
      </c>
      <c r="V267" s="102">
        <v>0.52083270183322572</v>
      </c>
      <c r="W267" s="102">
        <v>0.59697712180045071</v>
      </c>
      <c r="X267" s="102">
        <v>0.25228886216283408</v>
      </c>
      <c r="Y267" s="102">
        <v>0.43998504176472725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1.0053207351409168</v>
      </c>
      <c r="C273" s="123">
        <v>0.92546725764765159</v>
      </c>
      <c r="D273" s="123">
        <v>0.91650587949754725</v>
      </c>
      <c r="E273" s="123">
        <v>0.94623615069519218</v>
      </c>
      <c r="F273" s="123">
        <v>1.0194549172049345</v>
      </c>
      <c r="G273" s="123">
        <v>0.88086918951028592</v>
      </c>
      <c r="H273" s="123">
        <v>0.79914291070582111</v>
      </c>
      <c r="I273" s="123">
        <v>0.69457308683768115</v>
      </c>
      <c r="J273" s="123">
        <v>0.78835878876669108</v>
      </c>
      <c r="K273" s="123">
        <v>0.75103085800877645</v>
      </c>
      <c r="L273" s="123">
        <v>0.71580426371624284</v>
      </c>
      <c r="M273" s="123">
        <v>0.70778469654343579</v>
      </c>
      <c r="N273" s="123">
        <v>0.61465369351270704</v>
      </c>
      <c r="O273" s="123">
        <v>0.60364745724921198</v>
      </c>
      <c r="P273" s="123">
        <v>0.62201061679030156</v>
      </c>
      <c r="Q273" s="123">
        <v>0.57528035567421443</v>
      </c>
      <c r="R273" s="123">
        <v>0.59379342152366299</v>
      </c>
      <c r="S273" s="123">
        <v>0.608858550699241</v>
      </c>
      <c r="T273" s="123">
        <v>0.61707744085929273</v>
      </c>
      <c r="U273" s="123">
        <v>0.58878204906909126</v>
      </c>
      <c r="V273" s="123">
        <v>0.63543287704954388</v>
      </c>
      <c r="W273" s="123">
        <v>0.63015683228640818</v>
      </c>
      <c r="X273" s="123">
        <v>0.62999373552853866</v>
      </c>
      <c r="Y273" s="123">
        <v>0.59034976530649974</v>
      </c>
      <c r="DA273" s="130" t="s">
        <v>3231</v>
      </c>
    </row>
    <row r="274" spans="1:105" ht="12" customHeight="1" x14ac:dyDescent="0.25">
      <c r="A274" s="97" t="s">
        <v>50</v>
      </c>
      <c r="B274" s="99">
        <v>2.5520963724448666</v>
      </c>
      <c r="C274" s="99">
        <v>2.4861447914507209</v>
      </c>
      <c r="D274" s="99">
        <v>2.5099317577252731</v>
      </c>
      <c r="E274" s="99">
        <v>2.4396204551613407</v>
      </c>
      <c r="F274" s="99">
        <v>2.6175077898832551</v>
      </c>
      <c r="G274" s="99">
        <v>2.4419710487515336</v>
      </c>
      <c r="H274" s="99">
        <v>2.3301518319827395</v>
      </c>
      <c r="I274" s="99">
        <v>2.0962647791867863</v>
      </c>
      <c r="J274" s="99">
        <v>2.0330492389090322</v>
      </c>
      <c r="K274" s="99">
        <v>1.9229173748188408</v>
      </c>
      <c r="L274" s="99">
        <v>1.8671584717082681</v>
      </c>
      <c r="M274" s="99">
        <v>1.9157528491622671</v>
      </c>
      <c r="N274" s="99">
        <v>1.6363305080166459</v>
      </c>
      <c r="O274" s="99">
        <v>1.6313837055722196</v>
      </c>
      <c r="P274" s="99">
        <v>1.6710332748114511</v>
      </c>
      <c r="Q274" s="99">
        <v>1.6038738511235939</v>
      </c>
      <c r="R274" s="99">
        <v>1.676599417987894</v>
      </c>
      <c r="S274" s="99">
        <v>1.8249628459414386</v>
      </c>
      <c r="T274" s="99">
        <v>1.885176730334426</v>
      </c>
      <c r="U274" s="99">
        <v>1.8758336360295673</v>
      </c>
      <c r="V274" s="99">
        <v>1.8578851793977189</v>
      </c>
      <c r="W274" s="99">
        <v>1.7295637272668112</v>
      </c>
      <c r="X274" s="99">
        <v>1.5184012675809946</v>
      </c>
      <c r="Y274" s="99">
        <v>1.4272756054851865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0.56280489282745705</v>
      </c>
      <c r="D279" s="117">
        <f t="shared" si="108"/>
        <v>0.91568547986120419</v>
      </c>
      <c r="E279" s="117">
        <f t="shared" si="108"/>
        <v>1.4086818127168046</v>
      </c>
      <c r="F279" s="117">
        <f t="shared" si="108"/>
        <v>2.4874952942974762</v>
      </c>
      <c r="G279" s="117">
        <f t="shared" si="108"/>
        <v>2.886747292234793</v>
      </c>
      <c r="H279" s="117">
        <f t="shared" si="108"/>
        <v>1.9507718915984478</v>
      </c>
      <c r="I279" s="117">
        <f t="shared" si="108"/>
        <v>2.0586364992260959</v>
      </c>
      <c r="J279" s="117">
        <f t="shared" si="108"/>
        <v>3.0601104981384641</v>
      </c>
      <c r="K279" s="117">
        <f t="shared" si="108"/>
        <v>4.3528658584985616</v>
      </c>
      <c r="L279" s="117">
        <f t="shared" si="108"/>
        <v>5.33275476505663</v>
      </c>
      <c r="M279" s="117">
        <f t="shared" si="108"/>
        <v>5.2822071824847372</v>
      </c>
      <c r="N279" s="117">
        <f t="shared" si="108"/>
        <v>3.0570124053175833</v>
      </c>
      <c r="O279" s="117">
        <f t="shared" si="108"/>
        <v>2.0435843286164652</v>
      </c>
      <c r="P279" s="117">
        <f t="shared" si="108"/>
        <v>1.7761593297033629</v>
      </c>
      <c r="Q279" s="117">
        <f t="shared" si="108"/>
        <v>2.4601256988732692</v>
      </c>
      <c r="R279" s="117">
        <f t="shared" ref="R279:V279" si="109">R280+R282+R284+R293</f>
        <v>2.1235524774648198</v>
      </c>
      <c r="S279" s="117">
        <f t="shared" si="109"/>
        <v>1.9584309948915202</v>
      </c>
      <c r="T279" s="117">
        <f t="shared" si="109"/>
        <v>1.2692278917838693</v>
      </c>
      <c r="U279" s="117">
        <f t="shared" si="109"/>
        <v>9.6365782023869428</v>
      </c>
      <c r="V279" s="117">
        <f t="shared" si="109"/>
        <v>16.483681531024345</v>
      </c>
      <c r="W279" s="117">
        <f t="shared" ref="W279:Y279" si="110">W280+W282+W284+W293</f>
        <v>40.101678190760012</v>
      </c>
      <c r="X279" s="117">
        <f t="shared" si="110"/>
        <v>48.907622326242226</v>
      </c>
      <c r="Y279" s="117">
        <f t="shared" si="110"/>
        <v>15.49471551489771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0.2806621563039729</v>
      </c>
      <c r="D280" s="122">
        <f t="shared" si="111"/>
        <v>0.42701976856876389</v>
      </c>
      <c r="E280" s="122">
        <f t="shared" si="111"/>
        <v>0.63121605875856612</v>
      </c>
      <c r="F280" s="122">
        <f t="shared" si="111"/>
        <v>1.1690913782125709</v>
      </c>
      <c r="G280" s="122">
        <f t="shared" si="111"/>
        <v>1.5546400399972269</v>
      </c>
      <c r="H280" s="122">
        <f t="shared" si="111"/>
        <v>0.93242724534484767</v>
      </c>
      <c r="I280" s="122">
        <f t="shared" si="111"/>
        <v>1.0094291255793784</v>
      </c>
      <c r="J280" s="122">
        <f t="shared" si="111"/>
        <v>1.4805354694373609</v>
      </c>
      <c r="K280" s="122">
        <f t="shared" si="111"/>
        <v>2.0609316269149098</v>
      </c>
      <c r="L280" s="122">
        <f t="shared" si="111"/>
        <v>2.7134776479033147</v>
      </c>
      <c r="M280" s="122">
        <f t="shared" si="111"/>
        <v>2.3424925882153502</v>
      </c>
      <c r="N280" s="122">
        <f t="shared" si="111"/>
        <v>1.3918444440027715</v>
      </c>
      <c r="O280" s="122">
        <f t="shared" si="111"/>
        <v>0.94993067447963675</v>
      </c>
      <c r="P280" s="122">
        <f t="shared" si="111"/>
        <v>0.69659138472964333</v>
      </c>
      <c r="Q280" s="122">
        <f t="shared" si="111"/>
        <v>1.0008176675942779</v>
      </c>
      <c r="R280" s="122">
        <f t="shared" si="111"/>
        <v>0.87294488338948784</v>
      </c>
      <c r="S280" s="122">
        <f t="shared" si="111"/>
        <v>0.79108729621140816</v>
      </c>
      <c r="T280" s="122">
        <f t="shared" si="111"/>
        <v>0.49523943729390868</v>
      </c>
      <c r="U280" s="122">
        <f t="shared" si="111"/>
        <v>2.81808440172547</v>
      </c>
      <c r="V280" s="122">
        <f t="shared" si="111"/>
        <v>3.0969280435846285</v>
      </c>
      <c r="W280" s="122">
        <f t="shared" si="111"/>
        <v>18.482436006551826</v>
      </c>
      <c r="X280" s="122">
        <f t="shared" si="111"/>
        <v>20.539373386659445</v>
      </c>
      <c r="Y280" s="122">
        <f t="shared" si="111"/>
        <v>5.721524095210853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0.2806621563039729</v>
      </c>
      <c r="D281" s="98">
        <v>0.42701976856876389</v>
      </c>
      <c r="E281" s="98">
        <v>0.63121605875856612</v>
      </c>
      <c r="F281" s="98">
        <v>1.1690913782125709</v>
      </c>
      <c r="G281" s="98">
        <v>1.5546400399972269</v>
      </c>
      <c r="H281" s="98">
        <v>0.93242724534484767</v>
      </c>
      <c r="I281" s="98">
        <v>1.0094291255793784</v>
      </c>
      <c r="J281" s="98">
        <v>1.4805354694373609</v>
      </c>
      <c r="K281" s="98">
        <v>2.0609316269149098</v>
      </c>
      <c r="L281" s="98">
        <v>2.7134776479033147</v>
      </c>
      <c r="M281" s="98">
        <v>2.3424925882153502</v>
      </c>
      <c r="N281" s="98">
        <v>1.3918444440027715</v>
      </c>
      <c r="O281" s="98">
        <v>0.94993067447963675</v>
      </c>
      <c r="P281" s="98">
        <v>0.69659138472964333</v>
      </c>
      <c r="Q281" s="98">
        <v>1.0008176675942779</v>
      </c>
      <c r="R281" s="98">
        <v>0.87294488338948784</v>
      </c>
      <c r="S281" s="98">
        <v>0.79108729621140816</v>
      </c>
      <c r="T281" s="98">
        <v>0.49523943729390868</v>
      </c>
      <c r="U281" s="98">
        <v>2.81808440172547</v>
      </c>
      <c r="V281" s="98">
        <v>3.0969280435846285</v>
      </c>
      <c r="W281" s="98">
        <v>18.482436006551826</v>
      </c>
      <c r="X281" s="98">
        <v>20.539373386659445</v>
      </c>
      <c r="Y281" s="98">
        <v>5.721524095210853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1.8074297168126661E-2</v>
      </c>
      <c r="D282" s="122">
        <f t="shared" si="112"/>
        <v>2.7467398734819497E-2</v>
      </c>
      <c r="E282" s="122">
        <f t="shared" si="112"/>
        <v>0.1196715690432682</v>
      </c>
      <c r="F282" s="122">
        <f t="shared" si="112"/>
        <v>7.7571106646094748E-2</v>
      </c>
      <c r="G282" s="122">
        <f t="shared" si="112"/>
        <v>8.8268818750108016E-2</v>
      </c>
      <c r="H282" s="122">
        <f t="shared" si="112"/>
        <v>8.0986208277404409E-2</v>
      </c>
      <c r="I282" s="122">
        <f t="shared" si="112"/>
        <v>8.0881297259686888E-2</v>
      </c>
      <c r="J282" s="122">
        <f t="shared" si="112"/>
        <v>0.14453612909847227</v>
      </c>
      <c r="K282" s="122">
        <f t="shared" si="112"/>
        <v>0.21864545988744497</v>
      </c>
      <c r="L282" s="122">
        <f t="shared" si="112"/>
        <v>0.1976057092359072</v>
      </c>
      <c r="M282" s="122">
        <f t="shared" si="112"/>
        <v>0.21679832229224102</v>
      </c>
      <c r="N282" s="122">
        <f t="shared" si="112"/>
        <v>0.19505953731601483</v>
      </c>
      <c r="O282" s="122">
        <f t="shared" si="112"/>
        <v>8.4132271122290381E-2</v>
      </c>
      <c r="P282" s="122">
        <f t="shared" si="112"/>
        <v>6.0062505021338364E-2</v>
      </c>
      <c r="Q282" s="122">
        <f t="shared" si="112"/>
        <v>0.15683557138309515</v>
      </c>
      <c r="R282" s="122">
        <f t="shared" si="112"/>
        <v>9.6950842637893164E-2</v>
      </c>
      <c r="S282" s="122">
        <f t="shared" si="112"/>
        <v>0.12448121281267881</v>
      </c>
      <c r="T282" s="122">
        <f t="shared" si="112"/>
        <v>6.2646398376082796E-2</v>
      </c>
      <c r="U282" s="122">
        <f t="shared" si="112"/>
        <v>0.64173439605083826</v>
      </c>
      <c r="V282" s="122">
        <f t="shared" si="112"/>
        <v>0.94977555048651663</v>
      </c>
      <c r="W282" s="122">
        <f t="shared" si="112"/>
        <v>1.5526994881735137</v>
      </c>
      <c r="X282" s="122">
        <f t="shared" si="112"/>
        <v>3.348711519046295</v>
      </c>
      <c r="Y282" s="122">
        <f t="shared" si="112"/>
        <v>0.9270770812866086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1.8074297168126661E-2</v>
      </c>
      <c r="D283" s="98">
        <v>2.7467398734819497E-2</v>
      </c>
      <c r="E283" s="98">
        <v>0.1196715690432682</v>
      </c>
      <c r="F283" s="98">
        <v>7.7571106646094748E-2</v>
      </c>
      <c r="G283" s="98">
        <v>8.8268818750108016E-2</v>
      </c>
      <c r="H283" s="98">
        <v>8.0986208277404409E-2</v>
      </c>
      <c r="I283" s="98">
        <v>8.0881297259686888E-2</v>
      </c>
      <c r="J283" s="98">
        <v>0.14453612909847227</v>
      </c>
      <c r="K283" s="98">
        <v>0.21864545988744497</v>
      </c>
      <c r="L283" s="98">
        <v>0.1976057092359072</v>
      </c>
      <c r="M283" s="98">
        <v>0.21679832229224102</v>
      </c>
      <c r="N283" s="98">
        <v>0.19505953731601483</v>
      </c>
      <c r="O283" s="98">
        <v>8.4132271122290381E-2</v>
      </c>
      <c r="P283" s="98">
        <v>6.0062505021338364E-2</v>
      </c>
      <c r="Q283" s="98">
        <v>0.15683557138309515</v>
      </c>
      <c r="R283" s="98">
        <v>9.6950842637893164E-2</v>
      </c>
      <c r="S283" s="98">
        <v>0.12448121281267881</v>
      </c>
      <c r="T283" s="98">
        <v>6.2646398376082796E-2</v>
      </c>
      <c r="U283" s="98">
        <v>0.64173439605083826</v>
      </c>
      <c r="V283" s="98">
        <v>0.94977555048651663</v>
      </c>
      <c r="W283" s="98">
        <v>1.5526994881735137</v>
      </c>
      <c r="X283" s="98">
        <v>3.348711519046295</v>
      </c>
      <c r="Y283" s="98">
        <v>0.9270770812866086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0.17996513773807779</v>
      </c>
      <c r="D284" s="122">
        <v>0.31349650292856601</v>
      </c>
      <c r="E284" s="122">
        <v>0.44753014940978025</v>
      </c>
      <c r="F284" s="122">
        <v>0.83563827485135456</v>
      </c>
      <c r="G284" s="122">
        <v>0.85561014433286764</v>
      </c>
      <c r="H284" s="122">
        <v>0.63341613050607792</v>
      </c>
      <c r="I284" s="122">
        <v>0.65226745583548551</v>
      </c>
      <c r="J284" s="122">
        <v>0.95849422205576396</v>
      </c>
      <c r="K284" s="122">
        <v>1.4159254637728935</v>
      </c>
      <c r="L284" s="122">
        <v>1.6948976341309627</v>
      </c>
      <c r="M284" s="122">
        <v>1.9917575721976948</v>
      </c>
      <c r="N284" s="122">
        <v>1.0781958856523508</v>
      </c>
      <c r="O284" s="122">
        <v>0.71338511310961805</v>
      </c>
      <c r="P284" s="122">
        <v>0.72855493630611545</v>
      </c>
      <c r="Q284" s="122">
        <v>0.92381153838765306</v>
      </c>
      <c r="R284" s="122">
        <v>0.80669994676176304</v>
      </c>
      <c r="S284" s="122">
        <v>0.7089342774757692</v>
      </c>
      <c r="T284" s="122">
        <v>0.48028585346410285</v>
      </c>
      <c r="U284" s="122">
        <v>4.1499183476548076</v>
      </c>
      <c r="V284" s="122">
        <v>8.11122306795491</v>
      </c>
      <c r="W284" s="122">
        <v>12.333624783127409</v>
      </c>
      <c r="X284" s="122">
        <v>14.642967079184846</v>
      </c>
      <c r="Y284" s="122">
        <v>5.2699593045782667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7.8579484298466881E-2</v>
      </c>
      <c r="D285" s="98">
        <v>0.10071366855346872</v>
      </c>
      <c r="E285" s="98">
        <v>0.17535167530722418</v>
      </c>
      <c r="F285" s="98">
        <v>0.38878491265945514</v>
      </c>
      <c r="G285" s="98">
        <v>0.19536916174510016</v>
      </c>
      <c r="H285" s="98">
        <v>0.12087574487253332</v>
      </c>
      <c r="I285" s="98">
        <v>6.7277867783792869E-2</v>
      </c>
      <c r="J285" s="98">
        <v>0.25152986271700262</v>
      </c>
      <c r="K285" s="98">
        <v>0.49031185720692494</v>
      </c>
      <c r="L285" s="98">
        <v>0.523430228312459</v>
      </c>
      <c r="M285" s="98">
        <v>0.68664396654380588</v>
      </c>
      <c r="N285" s="98">
        <v>0.23072645111646237</v>
      </c>
      <c r="O285" s="98">
        <v>0.11128958549561502</v>
      </c>
      <c r="P285" s="98">
        <v>7.5871629549284336E-2</v>
      </c>
      <c r="Q285" s="98">
        <v>0.17097407006542259</v>
      </c>
      <c r="R285" s="98">
        <v>0.25166881778927969</v>
      </c>
      <c r="S285" s="98">
        <v>0.22685773448496674</v>
      </c>
      <c r="T285" s="98">
        <v>0.13992751496978567</v>
      </c>
      <c r="U285" s="98">
        <v>1.0682984074401196</v>
      </c>
      <c r="V285" s="98">
        <v>2.3446891206666649</v>
      </c>
      <c r="W285" s="98">
        <v>4.349012501598617</v>
      </c>
      <c r="X285" s="98">
        <v>7.4939126398792615</v>
      </c>
      <c r="Y285" s="98">
        <v>1.9279111801738271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1.2800575851458411E-4</v>
      </c>
      <c r="G286" s="98">
        <v>1.1394757682255341E-4</v>
      </c>
      <c r="H286" s="98">
        <v>1.1047139211931947E-4</v>
      </c>
      <c r="I286" s="98">
        <v>9.9375546787115995E-5</v>
      </c>
      <c r="J286" s="98">
        <v>4.8281070635630496E-4</v>
      </c>
      <c r="K286" s="98">
        <v>7.6307175539910073E-4</v>
      </c>
      <c r="L286" s="98">
        <v>1.540549523099939E-3</v>
      </c>
      <c r="M286" s="98">
        <v>8.1978123942927643E-4</v>
      </c>
      <c r="N286" s="98">
        <v>5.2822121087863719E-4</v>
      </c>
      <c r="O286" s="98">
        <v>3.0067904041645142E-4</v>
      </c>
      <c r="P286" s="98">
        <v>1.8923602629262684E-4</v>
      </c>
      <c r="Q286" s="98">
        <v>6.4879467032837469E-4</v>
      </c>
      <c r="R286" s="98">
        <v>8.5085036745745964E-4</v>
      </c>
      <c r="S286" s="98">
        <v>7.7489952503674564E-4</v>
      </c>
      <c r="T286" s="98">
        <v>4.8306744517196738E-4</v>
      </c>
      <c r="U286" s="98">
        <v>3.6987145255366572E-3</v>
      </c>
      <c r="V286" s="98">
        <v>1.1182306667757094E-2</v>
      </c>
      <c r="W286" s="98">
        <v>7.64542267905155E-2</v>
      </c>
      <c r="X286" s="98">
        <v>0.31017077473236809</v>
      </c>
      <c r="Y286" s="98">
        <v>5.5920761663874226E-3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3.6956697391303014E-5</v>
      </c>
      <c r="G287" s="101">
        <v>2.7951927148394717E-5</v>
      </c>
      <c r="H287" s="101">
        <v>2.6413092201678597E-5</v>
      </c>
      <c r="I287" s="101">
        <v>2.2056393833561666E-5</v>
      </c>
      <c r="J287" s="101">
        <v>1.3164357642883075E-4</v>
      </c>
      <c r="K287" s="101">
        <v>1.6800720907724225E-4</v>
      </c>
      <c r="L287" s="101">
        <v>3.2374039697995004E-4</v>
      </c>
      <c r="M287" s="101">
        <v>2.0800852054422581E-4</v>
      </c>
      <c r="N287" s="101">
        <v>9.80163154827676E-5</v>
      </c>
      <c r="O287" s="101">
        <v>5.1462308331911255E-5</v>
      </c>
      <c r="P287" s="101">
        <v>5.0773313078698501E-5</v>
      </c>
      <c r="Q287" s="101">
        <v>1.1302464706591304E-4</v>
      </c>
      <c r="R287" s="101">
        <v>1.3976141535332979E-4</v>
      </c>
      <c r="S287" s="101">
        <v>1.3664013987374653E-4</v>
      </c>
      <c r="T287" s="101">
        <v>7.7431338419986612E-5</v>
      </c>
      <c r="U287" s="101">
        <v>6.8229821464842666E-4</v>
      </c>
      <c r="V287" s="101">
        <v>2.2376986571982474E-3</v>
      </c>
      <c r="W287" s="101">
        <v>1.994911133264787E-2</v>
      </c>
      <c r="X287" s="101">
        <v>4.1821532602551406E-2</v>
      </c>
      <c r="Y287" s="101">
        <v>1.3724184434865607E-3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9.1049061123281094E-5</v>
      </c>
      <c r="G288" s="104">
        <v>8.5995649674158687E-5</v>
      </c>
      <c r="H288" s="104">
        <v>8.4058299917640867E-5</v>
      </c>
      <c r="I288" s="104">
        <v>7.7319152953554332E-5</v>
      </c>
      <c r="J288" s="104">
        <v>3.5116712992747421E-4</v>
      </c>
      <c r="K288" s="104">
        <v>5.9506454632185849E-4</v>
      </c>
      <c r="L288" s="104">
        <v>1.2168091261199889E-3</v>
      </c>
      <c r="M288" s="104">
        <v>6.1177271888505057E-4</v>
      </c>
      <c r="N288" s="104">
        <v>4.3020489539586965E-4</v>
      </c>
      <c r="O288" s="104">
        <v>2.4921673208454015E-4</v>
      </c>
      <c r="P288" s="104">
        <v>1.3846271321392835E-4</v>
      </c>
      <c r="Q288" s="104">
        <v>5.357700232624617E-4</v>
      </c>
      <c r="R288" s="104">
        <v>7.1108895210412982E-4</v>
      </c>
      <c r="S288" s="104">
        <v>6.3825938516299911E-4</v>
      </c>
      <c r="T288" s="104">
        <v>4.0563610675198075E-4</v>
      </c>
      <c r="U288" s="104">
        <v>3.0164163108882306E-3</v>
      </c>
      <c r="V288" s="104">
        <v>8.9446080105588469E-3</v>
      </c>
      <c r="W288" s="104">
        <v>5.6505115457867627E-2</v>
      </c>
      <c r="X288" s="104">
        <v>0.2683492421298167</v>
      </c>
      <c r="Y288" s="104">
        <v>4.2196577229008624E-3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9.9428186072418545E-2</v>
      </c>
      <c r="D289" s="101">
        <v>0.20827974448409914</v>
      </c>
      <c r="E289" s="101">
        <v>0.26542291035917454</v>
      </c>
      <c r="F289" s="101">
        <v>0.43650608291288562</v>
      </c>
      <c r="G289" s="101">
        <v>0.61955489861108004</v>
      </c>
      <c r="H289" s="101">
        <v>0.48799917342428473</v>
      </c>
      <c r="I289" s="101">
        <v>0.51957093825374101</v>
      </c>
      <c r="J289" s="101">
        <v>0.54926542194905148</v>
      </c>
      <c r="K289" s="101">
        <v>0.73708513589260394</v>
      </c>
      <c r="L289" s="101">
        <v>0.7664393182987892</v>
      </c>
      <c r="M289" s="101">
        <v>1.1977636295786336</v>
      </c>
      <c r="N289" s="101">
        <v>0.70729339841735595</v>
      </c>
      <c r="O289" s="101">
        <v>0.4778785147283886</v>
      </c>
      <c r="P289" s="101">
        <v>0.45120798736474321</v>
      </c>
      <c r="Q289" s="101">
        <v>0.60586042687934094</v>
      </c>
      <c r="R289" s="101">
        <v>0.36835014844137159</v>
      </c>
      <c r="S289" s="101">
        <v>0.32222431567382304</v>
      </c>
      <c r="T289" s="101">
        <v>0.24797541601761591</v>
      </c>
      <c r="U289" s="101">
        <v>2.1018543581175635</v>
      </c>
      <c r="V289" s="101">
        <v>3.2015555709464598</v>
      </c>
      <c r="W289" s="101">
        <v>0</v>
      </c>
      <c r="X289" s="101">
        <v>0</v>
      </c>
      <c r="Y289" s="101">
        <v>0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1.9574673671923465E-3</v>
      </c>
      <c r="D290" s="104">
        <v>4.5030898909981295E-3</v>
      </c>
      <c r="E290" s="104">
        <v>6.7555637433815612E-3</v>
      </c>
      <c r="F290" s="104">
        <v>1.0219273520499211E-2</v>
      </c>
      <c r="G290" s="104">
        <v>4.0572136399864865E-2</v>
      </c>
      <c r="H290" s="104">
        <v>2.4430740817140556E-2</v>
      </c>
      <c r="I290" s="104">
        <v>6.5319274251164544E-2</v>
      </c>
      <c r="J290" s="104">
        <v>0.15721612668335366</v>
      </c>
      <c r="K290" s="104">
        <v>0.18776539891796554</v>
      </c>
      <c r="L290" s="104">
        <v>0.4034875379966148</v>
      </c>
      <c r="M290" s="104">
        <v>0.106530194835826</v>
      </c>
      <c r="N290" s="104">
        <v>0.13964781490765385</v>
      </c>
      <c r="O290" s="104">
        <v>0.1239163338451979</v>
      </c>
      <c r="P290" s="104">
        <v>0.20128608336579518</v>
      </c>
      <c r="Q290" s="104">
        <v>0.1463282467725612</v>
      </c>
      <c r="R290" s="104">
        <v>0.18583013016365418</v>
      </c>
      <c r="S290" s="104">
        <v>0.15907732779194267</v>
      </c>
      <c r="T290" s="104">
        <v>9.1899855031529309E-2</v>
      </c>
      <c r="U290" s="104">
        <v>0.97606686757158823</v>
      </c>
      <c r="V290" s="104">
        <v>2.5537960696740281</v>
      </c>
      <c r="W290" s="104">
        <v>7.9081580547382773</v>
      </c>
      <c r="X290" s="104">
        <v>6.8388836645732161</v>
      </c>
      <c r="Y290" s="104">
        <v>3.3364560482380519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4.39224569978585E-4</v>
      </c>
      <c r="D291" s="98">
        <v>1.1653008471870217E-3</v>
      </c>
      <c r="E291" s="98">
        <v>1.4800298325471203E-3</v>
      </c>
      <c r="F291" s="98">
        <v>2.7266933911648345E-3</v>
      </c>
      <c r="G291" s="98">
        <v>9.1628746084312512E-3</v>
      </c>
      <c r="H291" s="98">
        <v>5.3828609254115024E-3</v>
      </c>
      <c r="I291" s="98">
        <v>1.3390268281516644E-2</v>
      </c>
      <c r="J291" s="98">
        <v>4.0017268114978147E-2</v>
      </c>
      <c r="K291" s="98">
        <v>3.8425425346829238E-2</v>
      </c>
      <c r="L291" s="98">
        <v>7.8542446444640479E-2</v>
      </c>
      <c r="M291" s="98">
        <v>2.5358421594336867E-2</v>
      </c>
      <c r="N291" s="98">
        <v>2.4317097262683864E-2</v>
      </c>
      <c r="O291" s="98">
        <v>2.0127880174121943E-2</v>
      </c>
      <c r="P291" s="98">
        <v>5.3098948494973097E-2</v>
      </c>
      <c r="Q291" s="98">
        <v>2.5188566047214912E-2</v>
      </c>
      <c r="R291" s="98">
        <v>3.0214418111971477E-2</v>
      </c>
      <c r="S291" s="98">
        <v>2.7979451947013949E-2</v>
      </c>
      <c r="T291" s="98">
        <v>1.4604469211421119E-2</v>
      </c>
      <c r="U291" s="98">
        <v>0.1821252619428147</v>
      </c>
      <c r="V291" s="98">
        <v>0.52382092089535803</v>
      </c>
      <c r="W291" s="98">
        <v>1.9207376447618227</v>
      </c>
      <c r="X291" s="98">
        <v>8.0433303679131665E-2</v>
      </c>
      <c r="Y291" s="98">
        <v>0.69525079127623191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1.5182427972137613E-3</v>
      </c>
      <c r="D292" s="98">
        <v>3.3377890438111078E-3</v>
      </c>
      <c r="E292" s="98">
        <v>5.2755339108344406E-3</v>
      </c>
      <c r="F292" s="98">
        <v>7.492580129334377E-3</v>
      </c>
      <c r="G292" s="98">
        <v>3.1409261791433614E-2</v>
      </c>
      <c r="H292" s="98">
        <v>1.9047879891729052E-2</v>
      </c>
      <c r="I292" s="98">
        <v>5.1929005969647897E-2</v>
      </c>
      <c r="J292" s="98">
        <v>0.11719885856837553</v>
      </c>
      <c r="K292" s="98">
        <v>0.14933997357113629</v>
      </c>
      <c r="L292" s="98">
        <v>0.32494509155197432</v>
      </c>
      <c r="M292" s="98">
        <v>8.1171773241489137E-2</v>
      </c>
      <c r="N292" s="98">
        <v>0.11533071764496998</v>
      </c>
      <c r="O292" s="98">
        <v>0.10378845367107596</v>
      </c>
      <c r="P292" s="98">
        <v>0.14818713487082208</v>
      </c>
      <c r="Q292" s="98">
        <v>0.12113968072534628</v>
      </c>
      <c r="R292" s="98">
        <v>0.1556157120516827</v>
      </c>
      <c r="S292" s="98">
        <v>0.13109787584492871</v>
      </c>
      <c r="T292" s="98">
        <v>7.7295385820108184E-2</v>
      </c>
      <c r="U292" s="98">
        <v>0.79394160562877347</v>
      </c>
      <c r="V292" s="98">
        <v>2.0299751487786701</v>
      </c>
      <c r="W292" s="98">
        <v>5.9874204099764547</v>
      </c>
      <c r="X292" s="98">
        <v>6.7584503608940842</v>
      </c>
      <c r="Y292" s="98">
        <v>2.6412052569618201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8.4103301617279774E-2</v>
      </c>
      <c r="D293" s="122">
        <v>0.14770180962905477</v>
      </c>
      <c r="E293" s="122">
        <v>0.21026403550519002</v>
      </c>
      <c r="F293" s="122">
        <v>0.4051945345874558</v>
      </c>
      <c r="G293" s="122">
        <v>0.38822828915459029</v>
      </c>
      <c r="H293" s="122">
        <v>0.30394230747011775</v>
      </c>
      <c r="I293" s="122">
        <v>0.31605862055154543</v>
      </c>
      <c r="J293" s="122">
        <v>0.47654467754686675</v>
      </c>
      <c r="K293" s="122">
        <v>0.65736330792331299</v>
      </c>
      <c r="L293" s="122">
        <v>0.72677377378644548</v>
      </c>
      <c r="M293" s="122">
        <v>0.73115869977945125</v>
      </c>
      <c r="N293" s="122">
        <v>0.39191253834644629</v>
      </c>
      <c r="O293" s="122">
        <v>0.29613626990492031</v>
      </c>
      <c r="P293" s="122">
        <v>0.29095050364626579</v>
      </c>
      <c r="Q293" s="122">
        <v>0.37866092150824282</v>
      </c>
      <c r="R293" s="122">
        <v>0.34695680467567558</v>
      </c>
      <c r="S293" s="122">
        <v>0.33392820839166404</v>
      </c>
      <c r="T293" s="122">
        <v>0.231056202649775</v>
      </c>
      <c r="U293" s="122">
        <v>2.0268410569558268</v>
      </c>
      <c r="V293" s="122">
        <v>4.3257548689982919</v>
      </c>
      <c r="W293" s="122">
        <v>7.7329179129072667</v>
      </c>
      <c r="X293" s="122">
        <v>10.376570341351647</v>
      </c>
      <c r="Y293" s="122">
        <v>3.5761550338219816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2.9961678319679916E-2</v>
      </c>
      <c r="D294" s="98">
        <v>5.9823806517303867E-2</v>
      </c>
      <c r="E294" s="98">
        <v>0.10622319055935935</v>
      </c>
      <c r="F294" s="98">
        <v>0.17495014019561916</v>
      </c>
      <c r="G294" s="98">
        <v>0.13713089111529342</v>
      </c>
      <c r="H294" s="98">
        <v>9.7759635113803006E-2</v>
      </c>
      <c r="I294" s="98">
        <v>0.10438609836274285</v>
      </c>
      <c r="J294" s="98">
        <v>0.29953636436996345</v>
      </c>
      <c r="K294" s="98">
        <v>0.28842785001905002</v>
      </c>
      <c r="L294" s="98">
        <v>0.30527334752008828</v>
      </c>
      <c r="M294" s="98">
        <v>0.28451869004135572</v>
      </c>
      <c r="N294" s="98">
        <v>0.18176373727876968</v>
      </c>
      <c r="O294" s="98">
        <v>0.1052303460665492</v>
      </c>
      <c r="P294" s="98">
        <v>0.14029053092896898</v>
      </c>
      <c r="Q294" s="98">
        <v>0.13601457837853614</v>
      </c>
      <c r="R294" s="98">
        <v>0.15572395044604373</v>
      </c>
      <c r="S294" s="98">
        <v>0.10321456660784074</v>
      </c>
      <c r="T294" s="98">
        <v>8.9012096097961332E-2</v>
      </c>
      <c r="U294" s="98">
        <v>0.75055259464258661</v>
      </c>
      <c r="V294" s="98">
        <v>1.9392737041621624</v>
      </c>
      <c r="W294" s="98">
        <v>3.5237036955601861</v>
      </c>
      <c r="X294" s="98">
        <v>6.3865295861971747</v>
      </c>
      <c r="Y294" s="98">
        <v>1.6721510361159975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5.4141623297599861E-2</v>
      </c>
      <c r="D295" s="33">
        <v>8.787800311175091E-2</v>
      </c>
      <c r="E295" s="33">
        <v>0.10404084494583066</v>
      </c>
      <c r="F295" s="33">
        <v>0.23024439439183667</v>
      </c>
      <c r="G295" s="33">
        <v>0.25109739803929687</v>
      </c>
      <c r="H295" s="33">
        <v>0.20618267235631477</v>
      </c>
      <c r="I295" s="33">
        <v>0.21167252218880259</v>
      </c>
      <c r="J295" s="33">
        <v>0.1770083131769033</v>
      </c>
      <c r="K295" s="33">
        <v>0.36893545790426296</v>
      </c>
      <c r="L295" s="33">
        <v>0.42150042626635725</v>
      </c>
      <c r="M295" s="33">
        <v>0.44664000973809553</v>
      </c>
      <c r="N295" s="33">
        <v>0.21014880106767661</v>
      </c>
      <c r="O295" s="33">
        <v>0.1909059238383711</v>
      </c>
      <c r="P295" s="33">
        <v>0.15065997271729681</v>
      </c>
      <c r="Q295" s="33">
        <v>0.24264634312970665</v>
      </c>
      <c r="R295" s="33">
        <v>0.19123285422963182</v>
      </c>
      <c r="S295" s="33">
        <v>0.23071364178382328</v>
      </c>
      <c r="T295" s="33">
        <v>0.14204410655181365</v>
      </c>
      <c r="U295" s="33">
        <v>1.2762884623132402</v>
      </c>
      <c r="V295" s="33">
        <v>2.3864811648361299</v>
      </c>
      <c r="W295" s="33">
        <v>4.2092142173470801</v>
      </c>
      <c r="X295" s="33">
        <v>3.9900407551544719</v>
      </c>
      <c r="Y295" s="33">
        <v>1.9040039977059844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0.6789110687892681</v>
      </c>
      <c r="D297" s="117">
        <f t="shared" si="113"/>
        <v>1.1186781534215609</v>
      </c>
      <c r="E297" s="117">
        <f t="shared" si="113"/>
        <v>1.8976149633157364</v>
      </c>
      <c r="F297" s="117">
        <f t="shared" si="113"/>
        <v>3.2960765098095663</v>
      </c>
      <c r="G297" s="117">
        <f t="shared" si="113"/>
        <v>4.2711912438673512</v>
      </c>
      <c r="H297" s="117">
        <f t="shared" si="113"/>
        <v>2.8755234712172593</v>
      </c>
      <c r="I297" s="117">
        <f t="shared" si="113"/>
        <v>3.19216129901183</v>
      </c>
      <c r="J297" s="117">
        <f t="shared" si="113"/>
        <v>4.925550210893415</v>
      </c>
      <c r="K297" s="117">
        <f t="shared" si="113"/>
        <v>7.2217500001504122</v>
      </c>
      <c r="L297" s="117">
        <f t="shared" si="113"/>
        <v>9.4040809636703848</v>
      </c>
      <c r="M297" s="117">
        <f t="shared" si="113"/>
        <v>8.9879142405997268</v>
      </c>
      <c r="N297" s="117">
        <f t="shared" si="113"/>
        <v>5.7658717128918111</v>
      </c>
      <c r="O297" s="117">
        <f t="shared" si="113"/>
        <v>4.005374617908835</v>
      </c>
      <c r="P297" s="117">
        <f t="shared" si="113"/>
        <v>3.3197634795164248</v>
      </c>
      <c r="Q297" s="117">
        <f t="shared" si="113"/>
        <v>5.1143648994507842</v>
      </c>
      <c r="R297" s="117">
        <f t="shared" ref="R297:V297" si="114">R298+R300+R302+R311</f>
        <v>4.3362193934857851</v>
      </c>
      <c r="S297" s="117">
        <f t="shared" si="114"/>
        <v>4.0912385813176364</v>
      </c>
      <c r="T297" s="117">
        <f t="shared" si="114"/>
        <v>2.5460274691307503</v>
      </c>
      <c r="U297" s="117">
        <f t="shared" si="114"/>
        <v>17.390610118310452</v>
      </c>
      <c r="V297" s="117">
        <f t="shared" si="114"/>
        <v>24.756692854905168</v>
      </c>
      <c r="W297" s="117">
        <f t="shared" ref="W297:Y297" si="115">W298+W300+W302+W311</f>
        <v>89.266509882727689</v>
      </c>
      <c r="X297" s="117">
        <f t="shared" si="115"/>
        <v>109.2371593676246</v>
      </c>
      <c r="Y297" s="117">
        <f t="shared" si="115"/>
        <v>32.689700088992453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0.46361584867107858</v>
      </c>
      <c r="D298" s="122">
        <f t="shared" si="116"/>
        <v>0.74714360549675785</v>
      </c>
      <c r="E298" s="122">
        <f t="shared" si="116"/>
        <v>1.1671954086269822</v>
      </c>
      <c r="F298" s="122">
        <f t="shared" si="116"/>
        <v>2.2788651277916538</v>
      </c>
      <c r="G298" s="122">
        <f t="shared" si="116"/>
        <v>3.1885094430512928</v>
      </c>
      <c r="H298" s="122">
        <f t="shared" si="116"/>
        <v>2.0085610401583351</v>
      </c>
      <c r="I298" s="122">
        <f t="shared" si="116"/>
        <v>2.2802521807197729</v>
      </c>
      <c r="J298" s="122">
        <f t="shared" si="116"/>
        <v>3.5034539876212967</v>
      </c>
      <c r="K298" s="122">
        <f t="shared" si="116"/>
        <v>5.1050250021370838</v>
      </c>
      <c r="L298" s="122">
        <f t="shared" si="116"/>
        <v>7.0313630571493348</v>
      </c>
      <c r="M298" s="122">
        <f t="shared" si="116"/>
        <v>6.3972274316444642</v>
      </c>
      <c r="N298" s="122">
        <f t="shared" si="116"/>
        <v>4.0414072337062343</v>
      </c>
      <c r="O298" s="122">
        <f t="shared" si="116"/>
        <v>2.9561155278438132</v>
      </c>
      <c r="P298" s="122">
        <f t="shared" si="116"/>
        <v>2.3230113499687226</v>
      </c>
      <c r="Q298" s="122">
        <f t="shared" si="116"/>
        <v>3.5110361742469456</v>
      </c>
      <c r="R298" s="122">
        <f t="shared" si="116"/>
        <v>3.0631667141840002</v>
      </c>
      <c r="S298" s="122">
        <f t="shared" si="116"/>
        <v>2.7760016239342553</v>
      </c>
      <c r="T298" s="122">
        <f t="shared" si="116"/>
        <v>1.7378940603156912</v>
      </c>
      <c r="U298" s="122">
        <f t="shared" si="116"/>
        <v>9.8895439355403152</v>
      </c>
      <c r="V298" s="122">
        <f t="shared" si="116"/>
        <v>10.900053949901206</v>
      </c>
      <c r="W298" s="122">
        <f t="shared" si="116"/>
        <v>66.067356027319804</v>
      </c>
      <c r="X298" s="122">
        <f t="shared" si="116"/>
        <v>74.932158741500132</v>
      </c>
      <c r="Y298" s="122">
        <f t="shared" si="116"/>
        <v>21.356734395279485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0.46361584867107858</v>
      </c>
      <c r="D299" s="98">
        <v>0.74714360549675785</v>
      </c>
      <c r="E299" s="98">
        <v>1.1671954086269822</v>
      </c>
      <c r="F299" s="98">
        <v>2.2788651277916538</v>
      </c>
      <c r="G299" s="98">
        <v>3.1885094430512928</v>
      </c>
      <c r="H299" s="98">
        <v>2.0085610401583351</v>
      </c>
      <c r="I299" s="98">
        <v>2.2802521807197729</v>
      </c>
      <c r="J299" s="98">
        <v>3.5034539876212967</v>
      </c>
      <c r="K299" s="98">
        <v>5.1050250021370838</v>
      </c>
      <c r="L299" s="98">
        <v>7.0313630571493348</v>
      </c>
      <c r="M299" s="98">
        <v>6.3972274316444642</v>
      </c>
      <c r="N299" s="98">
        <v>4.0414072337062343</v>
      </c>
      <c r="O299" s="98">
        <v>2.9561155278438132</v>
      </c>
      <c r="P299" s="98">
        <v>2.3230113499687226</v>
      </c>
      <c r="Q299" s="98">
        <v>3.5110361742469456</v>
      </c>
      <c r="R299" s="98">
        <v>3.0631667141840002</v>
      </c>
      <c r="S299" s="98">
        <v>2.7760016239342553</v>
      </c>
      <c r="T299" s="98">
        <v>1.7378940603156912</v>
      </c>
      <c r="U299" s="98">
        <v>9.8895439355403152</v>
      </c>
      <c r="V299" s="98">
        <v>10.900053949901206</v>
      </c>
      <c r="W299" s="98">
        <v>66.067356027319804</v>
      </c>
      <c r="X299" s="98">
        <v>74.932158741500132</v>
      </c>
      <c r="Y299" s="98">
        <v>21.356734395279485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4.1614487678661528E-2</v>
      </c>
      <c r="D300" s="122">
        <f t="shared" si="117"/>
        <v>6.5909691178579824E-2</v>
      </c>
      <c r="E300" s="122">
        <f t="shared" si="117"/>
        <v>0.29895937174979814</v>
      </c>
      <c r="F300" s="122">
        <f t="shared" si="117"/>
        <v>0.20149575910747952</v>
      </c>
      <c r="G300" s="122">
        <f t="shared" si="117"/>
        <v>0.23817808415034963</v>
      </c>
      <c r="H300" s="122">
        <f t="shared" si="117"/>
        <v>0.2267911933230746</v>
      </c>
      <c r="I300" s="122">
        <f t="shared" si="117"/>
        <v>0.23486373933147189</v>
      </c>
      <c r="J300" s="122">
        <f t="shared" si="117"/>
        <v>0.43493615949776721</v>
      </c>
      <c r="K300" s="122">
        <f t="shared" si="117"/>
        <v>0.68150316431980029</v>
      </c>
      <c r="L300" s="122">
        <f t="shared" si="117"/>
        <v>0.63769399985432573</v>
      </c>
      <c r="M300" s="122">
        <f t="shared" si="117"/>
        <v>0.727000738947157</v>
      </c>
      <c r="N300" s="122">
        <f t="shared" si="117"/>
        <v>0.6826551731056365</v>
      </c>
      <c r="O300" s="122">
        <f t="shared" si="117"/>
        <v>0.30842659159466973</v>
      </c>
      <c r="P300" s="122">
        <f t="shared" si="117"/>
        <v>0.23039419568055761</v>
      </c>
      <c r="Q300" s="122">
        <f t="shared" si="117"/>
        <v>0.62206155180018385</v>
      </c>
      <c r="R300" s="122">
        <f t="shared" si="117"/>
        <v>0.38727878362190621</v>
      </c>
      <c r="S300" s="122">
        <f t="shared" si="117"/>
        <v>0.4976421677308423</v>
      </c>
      <c r="T300" s="122">
        <f t="shared" si="117"/>
        <v>0.25066189389377819</v>
      </c>
      <c r="U300" s="122">
        <f t="shared" si="117"/>
        <v>2.5702068675449903</v>
      </c>
      <c r="V300" s="122">
        <f t="shared" si="117"/>
        <v>3.8144616662690702</v>
      </c>
      <c r="W300" s="122">
        <f t="shared" si="117"/>
        <v>6.2923601550093036</v>
      </c>
      <c r="X300" s="122">
        <f t="shared" si="117"/>
        <v>13.718243887684684</v>
      </c>
      <c r="Y300" s="122">
        <f t="shared" si="117"/>
        <v>3.843865351516929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4.1614487678661528E-2</v>
      </c>
      <c r="D301" s="98">
        <v>6.5909691178579824E-2</v>
      </c>
      <c r="E301" s="98">
        <v>0.29895937174979814</v>
      </c>
      <c r="F301" s="98">
        <v>0.20149575910747952</v>
      </c>
      <c r="G301" s="98">
        <v>0.23817808415034963</v>
      </c>
      <c r="H301" s="98">
        <v>0.2267911933230746</v>
      </c>
      <c r="I301" s="98">
        <v>0.23486373933147189</v>
      </c>
      <c r="J301" s="98">
        <v>0.43493615949776721</v>
      </c>
      <c r="K301" s="98">
        <v>0.68150316431980029</v>
      </c>
      <c r="L301" s="98">
        <v>0.63769399985432573</v>
      </c>
      <c r="M301" s="98">
        <v>0.727000738947157</v>
      </c>
      <c r="N301" s="98">
        <v>0.6826551731056365</v>
      </c>
      <c r="O301" s="98">
        <v>0.30842659159466973</v>
      </c>
      <c r="P301" s="98">
        <v>0.23039419568055761</v>
      </c>
      <c r="Q301" s="98">
        <v>0.62206155180018385</v>
      </c>
      <c r="R301" s="98">
        <v>0.38727878362190621</v>
      </c>
      <c r="S301" s="98">
        <v>0.4976421677308423</v>
      </c>
      <c r="T301" s="98">
        <v>0.25066189389377819</v>
      </c>
      <c r="U301" s="98">
        <v>2.5702068675449903</v>
      </c>
      <c r="V301" s="98">
        <v>3.8144616662690702</v>
      </c>
      <c r="W301" s="98">
        <v>6.2923601550093036</v>
      </c>
      <c r="X301" s="98">
        <v>13.718243887684684</v>
      </c>
      <c r="Y301" s="98">
        <v>3.843865351516929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0.11306557499737158</v>
      </c>
      <c r="D302" s="122">
        <v>0.20015862275943386</v>
      </c>
      <c r="E302" s="122">
        <v>0.28441043852376319</v>
      </c>
      <c r="F302" s="122">
        <v>0.52743438063416836</v>
      </c>
      <c r="G302" s="122">
        <v>0.5632012921858629</v>
      </c>
      <c r="H302" s="122">
        <v>0.41814355983327245</v>
      </c>
      <c r="I302" s="122">
        <v>0.44628755553875121</v>
      </c>
      <c r="J302" s="122">
        <v>0.66160803960925341</v>
      </c>
      <c r="K302" s="122">
        <v>0.96541910959607402</v>
      </c>
      <c r="L302" s="122">
        <v>1.2126082897623969</v>
      </c>
      <c r="M302" s="122">
        <v>1.3332258415245624</v>
      </c>
      <c r="N302" s="122">
        <v>0.76159877637357132</v>
      </c>
      <c r="O302" s="122">
        <v>0.52268460682934847</v>
      </c>
      <c r="P302" s="122">
        <v>0.55750186966473336</v>
      </c>
      <c r="Q302" s="122">
        <v>0.6988973275891317</v>
      </c>
      <c r="R302" s="122">
        <v>0.63063817958530921</v>
      </c>
      <c r="S302" s="122">
        <v>0.55924676278237762</v>
      </c>
      <c r="T302" s="122">
        <v>0.38017723466055647</v>
      </c>
      <c r="U302" s="122">
        <v>3.3490303000957895</v>
      </c>
      <c r="V302" s="122">
        <v>6.7171045349519058</v>
      </c>
      <c r="W302" s="122">
        <v>10.937089059927674</v>
      </c>
      <c r="X302" s="122">
        <v>12.981046673406784</v>
      </c>
      <c r="Y302" s="122">
        <v>4.7131128839090737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4.6032635231166699E-2</v>
      </c>
      <c r="D303" s="98">
        <v>5.9181119370509065E-2</v>
      </c>
      <c r="E303" s="98">
        <v>0.10340076961050675</v>
      </c>
      <c r="F303" s="98">
        <v>0.23007116935905156</v>
      </c>
      <c r="G303" s="98">
        <v>0.11606773823004106</v>
      </c>
      <c r="H303" s="98">
        <v>7.2117663327472631E-2</v>
      </c>
      <c r="I303" s="98">
        <v>4.0327312076200959E-2</v>
      </c>
      <c r="J303" s="98">
        <v>0.15158621401604497</v>
      </c>
      <c r="K303" s="98">
        <v>0.29738575454887728</v>
      </c>
      <c r="L303" s="98">
        <v>0.31984716370786193</v>
      </c>
      <c r="M303" s="98">
        <v>0.42593000224276989</v>
      </c>
      <c r="N303" s="98">
        <v>0.14663814375169959</v>
      </c>
      <c r="O303" s="98">
        <v>7.3210065303174435E-2</v>
      </c>
      <c r="P303" s="98">
        <v>5.1961131005214219E-2</v>
      </c>
      <c r="Q303" s="98">
        <v>0.1212523127179875</v>
      </c>
      <c r="R303" s="98">
        <v>0.18245230407968541</v>
      </c>
      <c r="S303" s="98">
        <v>0.16779910685435565</v>
      </c>
      <c r="T303" s="98">
        <v>0.10534338572798592</v>
      </c>
      <c r="U303" s="98">
        <v>0.81624844330658364</v>
      </c>
      <c r="V303" s="98">
        <v>1.8122054419031008</v>
      </c>
      <c r="W303" s="98">
        <v>3.3849570341309603</v>
      </c>
      <c r="X303" s="98">
        <v>5.8580935421905149</v>
      </c>
      <c r="Y303" s="98">
        <v>1.5103798776590831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1.1291891848555318E-4</v>
      </c>
      <c r="G304" s="98">
        <v>1.0260173496574602E-4</v>
      </c>
      <c r="H304" s="98">
        <v>9.9817048646319771E-5</v>
      </c>
      <c r="I304" s="98">
        <v>9.0540069529865762E-5</v>
      </c>
      <c r="J304" s="98">
        <v>4.3050304310622133E-4</v>
      </c>
      <c r="K304" s="98">
        <v>6.9696489791788556E-4</v>
      </c>
      <c r="L304" s="98">
        <v>1.4146338640712755E-3</v>
      </c>
      <c r="M304" s="98">
        <v>7.4080184305818947E-4</v>
      </c>
      <c r="N304" s="98">
        <v>4.9249914250201992E-4</v>
      </c>
      <c r="O304" s="98">
        <v>2.8307038457909249E-4</v>
      </c>
      <c r="P304" s="98">
        <v>1.7323511481019661E-4</v>
      </c>
      <c r="Q304" s="98">
        <v>6.1592545177645969E-4</v>
      </c>
      <c r="R304" s="98">
        <v>8.1241176387179077E-4</v>
      </c>
      <c r="S304" s="98">
        <v>7.3932754351044251E-4</v>
      </c>
      <c r="T304" s="98">
        <v>4.63929712211723E-4</v>
      </c>
      <c r="U304" s="98">
        <v>3.5377358707592925E-3</v>
      </c>
      <c r="V304" s="98">
        <v>1.0674120741338661E-2</v>
      </c>
      <c r="W304" s="98">
        <v>7.2032062024539129E-2</v>
      </c>
      <c r="X304" s="98">
        <v>0.30104170357642673</v>
      </c>
      <c r="Y304" s="98">
        <v>5.2948489568577107E-3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2.1869857362272083E-5</v>
      </c>
      <c r="G305" s="101">
        <v>1.6606085291587341E-5</v>
      </c>
      <c r="H305" s="101">
        <v>1.5758748728678904E-5</v>
      </c>
      <c r="I305" s="101">
        <v>1.3220916576311429E-5</v>
      </c>
      <c r="J305" s="101">
        <v>7.933591317874715E-5</v>
      </c>
      <c r="K305" s="101">
        <v>1.0190035159602707E-4</v>
      </c>
      <c r="L305" s="101">
        <v>1.9782473795128654E-4</v>
      </c>
      <c r="M305" s="101">
        <v>1.2902912417313888E-4</v>
      </c>
      <c r="N305" s="101">
        <v>6.229424710615029E-5</v>
      </c>
      <c r="O305" s="101">
        <v>3.3853652494552315E-5</v>
      </c>
      <c r="P305" s="101">
        <v>3.4772401596268269E-5</v>
      </c>
      <c r="Q305" s="101">
        <v>8.0155428513997948E-5</v>
      </c>
      <c r="R305" s="101">
        <v>1.0132281176766093E-4</v>
      </c>
      <c r="S305" s="101">
        <v>1.0106815834744342E-4</v>
      </c>
      <c r="T305" s="101">
        <v>5.8293605459742264E-5</v>
      </c>
      <c r="U305" s="101">
        <v>5.2131955987106196E-4</v>
      </c>
      <c r="V305" s="101">
        <v>1.7295127307798144E-3</v>
      </c>
      <c r="W305" s="101">
        <v>1.5526946566671496E-2</v>
      </c>
      <c r="X305" s="101">
        <v>3.2692461446610047E-2</v>
      </c>
      <c r="Y305" s="101">
        <v>1.0751912339568481E-3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9.1049061123281094E-5</v>
      </c>
      <c r="G306" s="104">
        <v>8.5995649674158687E-5</v>
      </c>
      <c r="H306" s="104">
        <v>8.4058299917640867E-5</v>
      </c>
      <c r="I306" s="104">
        <v>7.7319152953554332E-5</v>
      </c>
      <c r="J306" s="104">
        <v>3.5116712992747421E-4</v>
      </c>
      <c r="K306" s="104">
        <v>5.9506454632185849E-4</v>
      </c>
      <c r="L306" s="104">
        <v>1.2168091261199889E-3</v>
      </c>
      <c r="M306" s="104">
        <v>6.1177271888505057E-4</v>
      </c>
      <c r="N306" s="104">
        <v>4.3020489539586965E-4</v>
      </c>
      <c r="O306" s="104">
        <v>2.4921673208454015E-4</v>
      </c>
      <c r="P306" s="104">
        <v>1.3846271321392835E-4</v>
      </c>
      <c r="Q306" s="104">
        <v>5.357700232624617E-4</v>
      </c>
      <c r="R306" s="104">
        <v>7.1108895210412982E-4</v>
      </c>
      <c r="S306" s="104">
        <v>6.3825938516299911E-4</v>
      </c>
      <c r="T306" s="104">
        <v>4.0563610675198075E-4</v>
      </c>
      <c r="U306" s="104">
        <v>3.0164163108882306E-3</v>
      </c>
      <c r="V306" s="104">
        <v>8.9446080105588469E-3</v>
      </c>
      <c r="W306" s="104">
        <v>5.6505115457867627E-2</v>
      </c>
      <c r="X306" s="104">
        <v>0.2683492421298167</v>
      </c>
      <c r="Y306" s="104">
        <v>4.2196577229008624E-3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6.522655828172183E-2</v>
      </c>
      <c r="D307" s="101">
        <v>0.13687392074288621</v>
      </c>
      <c r="E307" s="101">
        <v>0.17475965430837787</v>
      </c>
      <c r="F307" s="101">
        <v>0.28795893836160918</v>
      </c>
      <c r="G307" s="101">
        <v>0.40956445839914646</v>
      </c>
      <c r="H307" s="101">
        <v>0.32331191671499848</v>
      </c>
      <c r="I307" s="101">
        <v>0.34504819110934576</v>
      </c>
      <c r="J307" s="101">
        <v>0.36574570394241945</v>
      </c>
      <c r="K307" s="101">
        <v>0.49233044421106453</v>
      </c>
      <c r="L307" s="101">
        <v>0.5137534577691828</v>
      </c>
      <c r="M307" s="101">
        <v>0.80827097620411203</v>
      </c>
      <c r="N307" s="101">
        <v>0.4825472040209296</v>
      </c>
      <c r="O307" s="101">
        <v>0.33144289443075825</v>
      </c>
      <c r="P307" s="101">
        <v>0.31957251391119523</v>
      </c>
      <c r="Q307" s="101">
        <v>0.43769240559310446</v>
      </c>
      <c r="R307" s="101">
        <v>0.26964015409928427</v>
      </c>
      <c r="S307" s="101">
        <v>0.23886893330601983</v>
      </c>
      <c r="T307" s="101">
        <v>0.18611341597540051</v>
      </c>
      <c r="U307" s="101">
        <v>1.596928940336845</v>
      </c>
      <c r="V307" s="101">
        <v>2.4615109369972368</v>
      </c>
      <c r="W307" s="101">
        <v>0</v>
      </c>
      <c r="X307" s="101">
        <v>0</v>
      </c>
      <c r="Y307" s="101">
        <v>0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1.8063814844830413E-3</v>
      </c>
      <c r="D308" s="104">
        <v>4.1035826460385739E-3</v>
      </c>
      <c r="E308" s="104">
        <v>6.2500146048785699E-3</v>
      </c>
      <c r="F308" s="104">
        <v>9.2913539950221571E-3</v>
      </c>
      <c r="G308" s="104">
        <v>3.7466493821709621E-2</v>
      </c>
      <c r="H308" s="104">
        <v>2.2614162742154997E-2</v>
      </c>
      <c r="I308" s="104">
        <v>6.0821512283674592E-2</v>
      </c>
      <c r="J308" s="104">
        <v>0.14384561860768277</v>
      </c>
      <c r="K308" s="104">
        <v>0.17500594593821434</v>
      </c>
      <c r="L308" s="104">
        <v>0.37759303442128084</v>
      </c>
      <c r="M308" s="104">
        <v>9.8284061234622341E-2</v>
      </c>
      <c r="N308" s="104">
        <v>0.13192092945844017</v>
      </c>
      <c r="O308" s="104">
        <v>0.11774857671083677</v>
      </c>
      <c r="P308" s="104">
        <v>0.18579498963351365</v>
      </c>
      <c r="Q308" s="104">
        <v>0.13933668382626332</v>
      </c>
      <c r="R308" s="104">
        <v>0.17773330964246775</v>
      </c>
      <c r="S308" s="104">
        <v>0.15183939507849167</v>
      </c>
      <c r="T308" s="104">
        <v>8.8256503244958304E-2</v>
      </c>
      <c r="U308" s="104">
        <v>0.93231518058160168</v>
      </c>
      <c r="V308" s="104">
        <v>2.4327140353102297</v>
      </c>
      <c r="W308" s="104">
        <v>7.4800999637721741</v>
      </c>
      <c r="X308" s="104">
        <v>6.8219114276398409</v>
      </c>
      <c r="Y308" s="104">
        <v>3.1974381572931332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2.8813868726927996E-4</v>
      </c>
      <c r="D309" s="98">
        <v>7.6579360222746643E-4</v>
      </c>
      <c r="E309" s="98">
        <v>9.7448069404412936E-4</v>
      </c>
      <c r="F309" s="98">
        <v>1.7987738656877797E-3</v>
      </c>
      <c r="G309" s="98">
        <v>6.0572320302760049E-3</v>
      </c>
      <c r="H309" s="98">
        <v>3.566282850425945E-3</v>
      </c>
      <c r="I309" s="98">
        <v>8.8925063140266949E-3</v>
      </c>
      <c r="J309" s="98">
        <v>2.6646760039307247E-2</v>
      </c>
      <c r="K309" s="98">
        <v>2.5665972367078044E-2</v>
      </c>
      <c r="L309" s="98">
        <v>5.2647942869306533E-2</v>
      </c>
      <c r="M309" s="98">
        <v>1.7112287993133201E-2</v>
      </c>
      <c r="N309" s="98">
        <v>1.6590211813470195E-2</v>
      </c>
      <c r="O309" s="98">
        <v>1.3960123039760805E-2</v>
      </c>
      <c r="P309" s="98">
        <v>3.7607854762691559E-2</v>
      </c>
      <c r="Q309" s="98">
        <v>1.8197003100917042E-2</v>
      </c>
      <c r="R309" s="98">
        <v>2.2117597590785049E-2</v>
      </c>
      <c r="S309" s="98">
        <v>2.0741519233562954E-2</v>
      </c>
      <c r="T309" s="98">
        <v>1.0961117424850123E-2</v>
      </c>
      <c r="U309" s="98">
        <v>0.13837357495282826</v>
      </c>
      <c r="V309" s="98">
        <v>0.40273888653155943</v>
      </c>
      <c r="W309" s="98">
        <v>1.4926795537957191</v>
      </c>
      <c r="X309" s="98">
        <v>6.3461066745756509E-2</v>
      </c>
      <c r="Y309" s="98">
        <v>0.55623290033131323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1.5182427972137613E-3</v>
      </c>
      <c r="D310" s="98">
        <v>3.3377890438111078E-3</v>
      </c>
      <c r="E310" s="98">
        <v>5.2755339108344406E-3</v>
      </c>
      <c r="F310" s="98">
        <v>7.492580129334377E-3</v>
      </c>
      <c r="G310" s="98">
        <v>3.1409261791433614E-2</v>
      </c>
      <c r="H310" s="98">
        <v>1.9047879891729052E-2</v>
      </c>
      <c r="I310" s="98">
        <v>5.1929005969647897E-2</v>
      </c>
      <c r="J310" s="98">
        <v>0.11719885856837553</v>
      </c>
      <c r="K310" s="98">
        <v>0.14933997357113629</v>
      </c>
      <c r="L310" s="98">
        <v>0.32494509155197432</v>
      </c>
      <c r="M310" s="98">
        <v>8.1171773241489137E-2</v>
      </c>
      <c r="N310" s="98">
        <v>0.11533071764496998</v>
      </c>
      <c r="O310" s="98">
        <v>0.10378845367107596</v>
      </c>
      <c r="P310" s="98">
        <v>0.14818713487082208</v>
      </c>
      <c r="Q310" s="98">
        <v>0.12113968072534628</v>
      </c>
      <c r="R310" s="98">
        <v>0.1556157120516827</v>
      </c>
      <c r="S310" s="98">
        <v>0.13109787584492871</v>
      </c>
      <c r="T310" s="98">
        <v>7.7295385820108184E-2</v>
      </c>
      <c r="U310" s="98">
        <v>0.79394160562877347</v>
      </c>
      <c r="V310" s="98">
        <v>2.0299751487786701</v>
      </c>
      <c r="W310" s="98">
        <v>5.9874204099764547</v>
      </c>
      <c r="X310" s="98">
        <v>6.7584503608940842</v>
      </c>
      <c r="Y310" s="98">
        <v>2.6412052569618201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6.0615157442156356E-2</v>
      </c>
      <c r="D311" s="122">
        <v>0.10546623398678935</v>
      </c>
      <c r="E311" s="122">
        <v>0.1470497444151927</v>
      </c>
      <c r="F311" s="122">
        <v>0.28828124227626417</v>
      </c>
      <c r="G311" s="122">
        <v>0.28130242447984577</v>
      </c>
      <c r="H311" s="122">
        <v>0.22202767790257716</v>
      </c>
      <c r="I311" s="122">
        <v>0.23075782342183387</v>
      </c>
      <c r="J311" s="122">
        <v>0.32555202416509754</v>
      </c>
      <c r="K311" s="122">
        <v>0.46980272409745327</v>
      </c>
      <c r="L311" s="122">
        <v>0.52241561690432659</v>
      </c>
      <c r="M311" s="122">
        <v>0.53046022848354346</v>
      </c>
      <c r="N311" s="122">
        <v>0.28021052970636873</v>
      </c>
      <c r="O311" s="122">
        <v>0.21814789164100415</v>
      </c>
      <c r="P311" s="122">
        <v>0.20885606420241121</v>
      </c>
      <c r="Q311" s="122">
        <v>0.28236984581452296</v>
      </c>
      <c r="R311" s="122">
        <v>0.25513571609456942</v>
      </c>
      <c r="S311" s="122">
        <v>0.25834802687016101</v>
      </c>
      <c r="T311" s="122">
        <v>0.17729428026072486</v>
      </c>
      <c r="U311" s="122">
        <v>1.5818290151293564</v>
      </c>
      <c r="V311" s="122">
        <v>3.3250727037829853</v>
      </c>
      <c r="W311" s="122">
        <v>5.9697046404709067</v>
      </c>
      <c r="X311" s="122">
        <v>7.6057100650330085</v>
      </c>
      <c r="Y311" s="122">
        <v>2.7759874582869637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1.8657295074047595E-2</v>
      </c>
      <c r="D312" s="98">
        <v>3.7258219346602561E-2</v>
      </c>
      <c r="E312" s="98">
        <v>6.6165698038118101E-2</v>
      </c>
      <c r="F312" s="98">
        <v>0.10899168008651608</v>
      </c>
      <c r="G312" s="98">
        <v>8.5443659721981577E-2</v>
      </c>
      <c r="H312" s="98">
        <v>6.0921361657458768E-2</v>
      </c>
      <c r="I312" s="98">
        <v>6.5060616978152019E-2</v>
      </c>
      <c r="J312" s="98">
        <v>0.18671987567821005</v>
      </c>
      <c r="K312" s="98">
        <v>0.17982235289387613</v>
      </c>
      <c r="L312" s="98">
        <v>0.19035349977086705</v>
      </c>
      <c r="M312" s="98">
        <v>0.17743222948764564</v>
      </c>
      <c r="N312" s="98">
        <v>0.11335919373095385</v>
      </c>
      <c r="O312" s="98">
        <v>6.5630711885328957E-2</v>
      </c>
      <c r="P312" s="98">
        <v>8.7506602859780971E-2</v>
      </c>
      <c r="Q312" s="98">
        <v>8.4876316840511529E-2</v>
      </c>
      <c r="R312" s="98">
        <v>9.7286256982716895E-2</v>
      </c>
      <c r="S312" s="98">
        <v>6.4585406088834355E-2</v>
      </c>
      <c r="T312" s="98">
        <v>5.5796407745533093E-2</v>
      </c>
      <c r="U312" s="98">
        <v>0.47123079888751385</v>
      </c>
      <c r="V312" s="98">
        <v>1.2189456535729535</v>
      </c>
      <c r="W312" s="98">
        <v>2.2160584546666877</v>
      </c>
      <c r="X312" s="98">
        <v>4.0189308774761123</v>
      </c>
      <c r="Y312" s="98">
        <v>1.0523191642556144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4.1957862368108764E-2</v>
      </c>
      <c r="D313" s="33">
        <v>6.820801464018679E-2</v>
      </c>
      <c r="E313" s="33">
        <v>8.0884046377074609E-2</v>
      </c>
      <c r="F313" s="33">
        <v>0.17928956218974806</v>
      </c>
      <c r="G313" s="33">
        <v>0.19585876475786421</v>
      </c>
      <c r="H313" s="33">
        <v>0.1611063162451184</v>
      </c>
      <c r="I313" s="33">
        <v>0.16569720644368185</v>
      </c>
      <c r="J313" s="33">
        <v>0.13883214848688752</v>
      </c>
      <c r="K313" s="33">
        <v>0.28998037120357717</v>
      </c>
      <c r="L313" s="33">
        <v>0.33206211713345951</v>
      </c>
      <c r="M313" s="33">
        <v>0.35302799899589782</v>
      </c>
      <c r="N313" s="33">
        <v>0.16685133597541485</v>
      </c>
      <c r="O313" s="33">
        <v>0.15251717975567519</v>
      </c>
      <c r="P313" s="33">
        <v>0.12134946134263024</v>
      </c>
      <c r="Q313" s="33">
        <v>0.19749352897401146</v>
      </c>
      <c r="R313" s="33">
        <v>0.15784945911185252</v>
      </c>
      <c r="S313" s="33">
        <v>0.19376262078132664</v>
      </c>
      <c r="T313" s="33">
        <v>0.12149787251519177</v>
      </c>
      <c r="U313" s="33">
        <v>1.1105982162418426</v>
      </c>
      <c r="V313" s="33">
        <v>2.1061270502100315</v>
      </c>
      <c r="W313" s="33">
        <v>3.7536461858042194</v>
      </c>
      <c r="X313" s="33">
        <v>3.5867791875568962</v>
      </c>
      <c r="Y313" s="33">
        <v>1.7236682940313495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1.2062991588052994</v>
      </c>
      <c r="D315" s="154">
        <f t="shared" si="118"/>
        <v>1.2216838401665224</v>
      </c>
      <c r="E315" s="154">
        <f t="shared" si="118"/>
        <v>1.3470855846828662</v>
      </c>
      <c r="F315" s="154">
        <f t="shared" si="118"/>
        <v>1.325058390006101</v>
      </c>
      <c r="G315" s="154">
        <f t="shared" si="118"/>
        <v>1.4795861263494188</v>
      </c>
      <c r="H315" s="154">
        <f t="shared" si="118"/>
        <v>1.4740439328665316</v>
      </c>
      <c r="I315" s="154">
        <f t="shared" si="118"/>
        <v>1.5506192084964299</v>
      </c>
      <c r="J315" s="154">
        <f t="shared" si="118"/>
        <v>1.6095988082422974</v>
      </c>
      <c r="K315" s="154">
        <f t="shared" si="118"/>
        <v>1.6590793823914018</v>
      </c>
      <c r="L315" s="154">
        <f t="shared" si="118"/>
        <v>1.763456483184169</v>
      </c>
      <c r="M315" s="154">
        <f t="shared" si="118"/>
        <v>1.7015451931538652</v>
      </c>
      <c r="N315" s="154">
        <f t="shared" si="118"/>
        <v>1.88611328592002</v>
      </c>
      <c r="O315" s="154">
        <f t="shared" si="118"/>
        <v>1.959975207199073</v>
      </c>
      <c r="P315" s="154">
        <f t="shared" si="118"/>
        <v>1.8690685142930616</v>
      </c>
      <c r="Q315" s="154">
        <f t="shared" si="118"/>
        <v>2.0789038957615658</v>
      </c>
      <c r="R315" s="154">
        <f t="shared" ref="R315:V315" si="119">IF(R297=0,"",R297/R279)</f>
        <v>2.0419647922534665</v>
      </c>
      <c r="S315" s="154">
        <f t="shared" si="119"/>
        <v>2.0890389255426665</v>
      </c>
      <c r="T315" s="154">
        <f t="shared" si="119"/>
        <v>2.0059655839680373</v>
      </c>
      <c r="U315" s="154">
        <f t="shared" si="119"/>
        <v>1.8046457729158329</v>
      </c>
      <c r="V315" s="154">
        <f t="shared" si="119"/>
        <v>1.5018909949400554</v>
      </c>
      <c r="W315" s="154">
        <f t="shared" ref="W315:Y315" si="120">IF(W297=0,"",W297/W279)</f>
        <v>2.2260043447083455</v>
      </c>
      <c r="X315" s="154">
        <f t="shared" si="120"/>
        <v>2.233540584716005</v>
      </c>
      <c r="Y315" s="154">
        <f t="shared" si="120"/>
        <v>2.1097321895043684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1.6518644863861038</v>
      </c>
      <c r="D316" s="155">
        <f t="shared" si="121"/>
        <v>1.7496698291063866</v>
      </c>
      <c r="E316" s="155">
        <f t="shared" si="121"/>
        <v>1.8491218536526854</v>
      </c>
      <c r="F316" s="155">
        <f t="shared" si="121"/>
        <v>1.9492617688070037</v>
      </c>
      <c r="G316" s="155">
        <f t="shared" si="121"/>
        <v>2.0509631561123181</v>
      </c>
      <c r="H316" s="155">
        <f t="shared" si="121"/>
        <v>2.1541209249151567</v>
      </c>
      <c r="I316" s="155">
        <f t="shared" si="121"/>
        <v>2.2589522364048937</v>
      </c>
      <c r="J316" s="155">
        <f t="shared" si="121"/>
        <v>2.3663424888784959</v>
      </c>
      <c r="K316" s="155">
        <f t="shared" si="121"/>
        <v>2.4770472418723557</v>
      </c>
      <c r="L316" s="155">
        <f t="shared" si="121"/>
        <v>2.5912736235665772</v>
      </c>
      <c r="M316" s="155">
        <f t="shared" si="121"/>
        <v>2.7309488464671094</v>
      </c>
      <c r="N316" s="155">
        <f t="shared" si="121"/>
        <v>2.9036342754536921</v>
      </c>
      <c r="O316" s="155">
        <f t="shared" si="121"/>
        <v>3.1119276461549639</v>
      </c>
      <c r="P316" s="155">
        <f t="shared" si="121"/>
        <v>3.3348264145849509</v>
      </c>
      <c r="Q316" s="155">
        <f t="shared" si="121"/>
        <v>3.5081676592366939</v>
      </c>
      <c r="R316" s="155">
        <f t="shared" ref="R316:V316" si="122">IF(R298=0,"",R298/R280)</f>
        <v>3.5090035722418982</v>
      </c>
      <c r="S316" s="155">
        <f t="shared" si="122"/>
        <v>3.5090964514646985</v>
      </c>
      <c r="T316" s="155">
        <f t="shared" si="122"/>
        <v>3.5091996506011434</v>
      </c>
      <c r="U316" s="155">
        <f t="shared" si="122"/>
        <v>3.5093143163083047</v>
      </c>
      <c r="V316" s="155">
        <f t="shared" si="122"/>
        <v>3.5196342299527972</v>
      </c>
      <c r="W316" s="155">
        <f t="shared" ref="W316:Y316" si="123">IF(W298=0,"",W298/W280)</f>
        <v>3.5746021792744003</v>
      </c>
      <c r="X316" s="155">
        <f t="shared" si="123"/>
        <v>3.6482202904091228</v>
      </c>
      <c r="Y316" s="155">
        <f t="shared" si="123"/>
        <v>3.7327002455789593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1.6518644863861038</v>
      </c>
      <c r="D317" s="156">
        <f t="shared" si="124"/>
        <v>1.7496698291063866</v>
      </c>
      <c r="E317" s="156">
        <f t="shared" si="124"/>
        <v>1.8491218536526854</v>
      </c>
      <c r="F317" s="156">
        <f t="shared" si="124"/>
        <v>1.9492617688070037</v>
      </c>
      <c r="G317" s="156">
        <f t="shared" si="124"/>
        <v>2.0509631561123181</v>
      </c>
      <c r="H317" s="156">
        <f t="shared" si="124"/>
        <v>2.1541209249151567</v>
      </c>
      <c r="I317" s="156">
        <f t="shared" si="124"/>
        <v>2.2589522364048937</v>
      </c>
      <c r="J317" s="156">
        <f t="shared" si="124"/>
        <v>2.3663424888784959</v>
      </c>
      <c r="K317" s="156">
        <f t="shared" si="124"/>
        <v>2.4770472418723557</v>
      </c>
      <c r="L317" s="156">
        <f t="shared" si="124"/>
        <v>2.5912736235665772</v>
      </c>
      <c r="M317" s="156">
        <f t="shared" si="124"/>
        <v>2.7309488464671094</v>
      </c>
      <c r="N317" s="156">
        <f t="shared" si="124"/>
        <v>2.9036342754536921</v>
      </c>
      <c r="O317" s="156">
        <f t="shared" si="124"/>
        <v>3.1119276461549639</v>
      </c>
      <c r="P317" s="156">
        <f t="shared" si="124"/>
        <v>3.3348264145849509</v>
      </c>
      <c r="Q317" s="156">
        <f t="shared" si="124"/>
        <v>3.5081676592366939</v>
      </c>
      <c r="R317" s="156">
        <f t="shared" ref="R317:V317" si="125">IF(R299=0,"",R299/R281)</f>
        <v>3.5090035722418982</v>
      </c>
      <c r="S317" s="156">
        <f t="shared" si="125"/>
        <v>3.5090964514646985</v>
      </c>
      <c r="T317" s="156">
        <f t="shared" si="125"/>
        <v>3.5091996506011434</v>
      </c>
      <c r="U317" s="156">
        <f t="shared" si="125"/>
        <v>3.5093143163083047</v>
      </c>
      <c r="V317" s="156">
        <f t="shared" si="125"/>
        <v>3.5196342299527972</v>
      </c>
      <c r="W317" s="156">
        <f t="shared" ref="W317:Y317" si="126">IF(W299=0,"",W299/W281)</f>
        <v>3.5746021792744003</v>
      </c>
      <c r="X317" s="156">
        <f t="shared" si="126"/>
        <v>3.6482202904091228</v>
      </c>
      <c r="Y317" s="156">
        <f t="shared" si="126"/>
        <v>3.7327002455789593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2.3024124972365234</v>
      </c>
      <c r="D318" s="155">
        <f t="shared" si="127"/>
        <v>2.3995607234196634</v>
      </c>
      <c r="E318" s="155">
        <f t="shared" si="127"/>
        <v>2.4981653883196517</v>
      </c>
      <c r="F318" s="155">
        <f t="shared" si="127"/>
        <v>2.5975620023931123</v>
      </c>
      <c r="G318" s="155">
        <f t="shared" si="127"/>
        <v>2.6983264024937252</v>
      </c>
      <c r="H318" s="155">
        <f t="shared" si="127"/>
        <v>2.800368089171926</v>
      </c>
      <c r="I318" s="155">
        <f t="shared" si="127"/>
        <v>2.9038077687773862</v>
      </c>
      <c r="J318" s="155">
        <f t="shared" si="127"/>
        <v>3.0091864380942828</v>
      </c>
      <c r="K318" s="155">
        <f t="shared" si="127"/>
        <v>3.1169326116838958</v>
      </c>
      <c r="L318" s="155">
        <f t="shared" si="127"/>
        <v>3.2271031151889891</v>
      </c>
      <c r="M318" s="155">
        <f t="shared" si="127"/>
        <v>3.3533503915550162</v>
      </c>
      <c r="N318" s="155">
        <f t="shared" si="127"/>
        <v>3.4997272243072679</v>
      </c>
      <c r="O318" s="155">
        <f t="shared" si="127"/>
        <v>3.6659724916537266</v>
      </c>
      <c r="P318" s="155">
        <f t="shared" si="127"/>
        <v>3.8359072036490258</v>
      </c>
      <c r="Q318" s="155">
        <f t="shared" si="127"/>
        <v>3.9663294896328223</v>
      </c>
      <c r="R318" s="155">
        <f t="shared" ref="R318:V318" si="128">IF(R300=0,"",R300/R282)</f>
        <v>3.9945891452266613</v>
      </c>
      <c r="S318" s="155">
        <f t="shared" si="128"/>
        <v>3.9977291069593104</v>
      </c>
      <c r="T318" s="155">
        <f t="shared" si="128"/>
        <v>4.0012179533289203</v>
      </c>
      <c r="U318" s="155">
        <f t="shared" si="128"/>
        <v>4.0050944492951537</v>
      </c>
      <c r="V318" s="155">
        <f t="shared" si="128"/>
        <v>4.0161716779455272</v>
      </c>
      <c r="W318" s="155">
        <f t="shared" ref="W318:Y318" si="129">IF(W300=0,"",W300/W282)</f>
        <v>4.0525292903981009</v>
      </c>
      <c r="X318" s="155">
        <f t="shared" si="129"/>
        <v>4.0965738044797622</v>
      </c>
      <c r="Y318" s="155">
        <f t="shared" si="129"/>
        <v>4.1462198010357101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2.3024124972365234</v>
      </c>
      <c r="D319" s="156">
        <f t="shared" si="130"/>
        <v>2.3995607234196634</v>
      </c>
      <c r="E319" s="156">
        <f t="shared" si="130"/>
        <v>2.4981653883196517</v>
      </c>
      <c r="F319" s="156">
        <f t="shared" si="130"/>
        <v>2.5975620023931123</v>
      </c>
      <c r="G319" s="156">
        <f t="shared" si="130"/>
        <v>2.6983264024937252</v>
      </c>
      <c r="H319" s="156">
        <f t="shared" si="130"/>
        <v>2.800368089171926</v>
      </c>
      <c r="I319" s="156">
        <f t="shared" si="130"/>
        <v>2.9038077687773862</v>
      </c>
      <c r="J319" s="156">
        <f t="shared" si="130"/>
        <v>3.0091864380942828</v>
      </c>
      <c r="K319" s="156">
        <f t="shared" si="130"/>
        <v>3.1169326116838958</v>
      </c>
      <c r="L319" s="156">
        <f t="shared" si="130"/>
        <v>3.2271031151889891</v>
      </c>
      <c r="M319" s="156">
        <f t="shared" si="130"/>
        <v>3.3533503915550162</v>
      </c>
      <c r="N319" s="156">
        <f t="shared" si="130"/>
        <v>3.4997272243072679</v>
      </c>
      <c r="O319" s="156">
        <f t="shared" si="130"/>
        <v>3.6659724916537266</v>
      </c>
      <c r="P319" s="156">
        <f t="shared" si="130"/>
        <v>3.8359072036490258</v>
      </c>
      <c r="Q319" s="156">
        <f t="shared" si="130"/>
        <v>3.9663294896328223</v>
      </c>
      <c r="R319" s="156">
        <f t="shared" ref="R319:V319" si="131">IF(R301=0,"",R301/R283)</f>
        <v>3.9945891452266613</v>
      </c>
      <c r="S319" s="156">
        <f t="shared" si="131"/>
        <v>3.9977291069593104</v>
      </c>
      <c r="T319" s="156">
        <f t="shared" si="131"/>
        <v>4.0012179533289203</v>
      </c>
      <c r="U319" s="156">
        <f t="shared" si="131"/>
        <v>4.0050944492951537</v>
      </c>
      <c r="V319" s="156">
        <f t="shared" si="131"/>
        <v>4.0161716779455272</v>
      </c>
      <c r="W319" s="156">
        <f t="shared" ref="W319:Y319" si="132">IF(W301=0,"",W301/W283)</f>
        <v>4.0525292903981009</v>
      </c>
      <c r="X319" s="156">
        <f t="shared" si="132"/>
        <v>4.0965738044797622</v>
      </c>
      <c r="Y319" s="156">
        <f t="shared" si="132"/>
        <v>4.1462198010357101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0.62826376496278857</v>
      </c>
      <c r="D320" s="155">
        <f t="shared" si="133"/>
        <v>0.6384716285177906</v>
      </c>
      <c r="E320" s="155">
        <f t="shared" si="133"/>
        <v>0.63551123627950978</v>
      </c>
      <c r="F320" s="155">
        <f t="shared" si="133"/>
        <v>0.63117546970666194</v>
      </c>
      <c r="G320" s="155">
        <f t="shared" si="133"/>
        <v>0.65824522525384455</v>
      </c>
      <c r="H320" s="155">
        <f t="shared" si="133"/>
        <v>0.66014037170033857</v>
      </c>
      <c r="I320" s="155">
        <f t="shared" si="133"/>
        <v>0.68420944743763756</v>
      </c>
      <c r="J320" s="155">
        <f t="shared" si="133"/>
        <v>0.69025772340103053</v>
      </c>
      <c r="K320" s="155">
        <f t="shared" si="133"/>
        <v>0.68182904700619318</v>
      </c>
      <c r="L320" s="155">
        <f t="shared" si="133"/>
        <v>0.71544632864163882</v>
      </c>
      <c r="M320" s="155">
        <f t="shared" si="133"/>
        <v>0.66937154407475807</v>
      </c>
      <c r="N320" s="155">
        <f t="shared" si="133"/>
        <v>0.70636401650964764</v>
      </c>
      <c r="O320" s="155">
        <f t="shared" si="133"/>
        <v>0.73268224585033259</v>
      </c>
      <c r="P320" s="155">
        <f t="shared" si="133"/>
        <v>0.76521596640515921</v>
      </c>
      <c r="Q320" s="155">
        <f t="shared" si="133"/>
        <v>0.75653669449607797</v>
      </c>
      <c r="R320" s="155">
        <f t="shared" ref="R320:V320" si="134">IF(R302=0,"",R302/R284)</f>
        <v>0.78175061510392174</v>
      </c>
      <c r="S320" s="155">
        <f t="shared" si="134"/>
        <v>0.7888555830219286</v>
      </c>
      <c r="T320" s="155">
        <f t="shared" si="134"/>
        <v>0.79156450667554668</v>
      </c>
      <c r="U320" s="155">
        <f t="shared" si="134"/>
        <v>0.80701113119210788</v>
      </c>
      <c r="V320" s="155">
        <f t="shared" si="134"/>
        <v>0.82812474502017308</v>
      </c>
      <c r="W320" s="155">
        <f t="shared" ref="W320:Y320" si="135">IF(W302=0,"",W302/W284)</f>
        <v>0.88677004953886573</v>
      </c>
      <c r="X320" s="155">
        <f t="shared" si="135"/>
        <v>0.88650384879028366</v>
      </c>
      <c r="Y320" s="155">
        <f t="shared" si="135"/>
        <v>0.89433572661833771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0.58580984136166969</v>
      </c>
      <c r="D321" s="156">
        <f t="shared" si="136"/>
        <v>0.58761755202164945</v>
      </c>
      <c r="E321" s="156">
        <f t="shared" si="136"/>
        <v>0.58967654246441537</v>
      </c>
      <c r="F321" s="156">
        <f t="shared" si="136"/>
        <v>0.59176979833210686</v>
      </c>
      <c r="G321" s="156">
        <f t="shared" si="136"/>
        <v>0.59409446809970778</v>
      </c>
      <c r="H321" s="156">
        <f t="shared" si="136"/>
        <v>0.59662642330372084</v>
      </c>
      <c r="I321" s="156">
        <f t="shared" si="136"/>
        <v>0.59941424133414267</v>
      </c>
      <c r="J321" s="156">
        <f t="shared" si="136"/>
        <v>0.60265692661151449</v>
      </c>
      <c r="K321" s="156">
        <f t="shared" si="136"/>
        <v>0.60652368523768418</v>
      </c>
      <c r="L321" s="156">
        <f t="shared" si="136"/>
        <v>0.61105978678199457</v>
      </c>
      <c r="M321" s="156">
        <f t="shared" si="136"/>
        <v>0.62030691740680544</v>
      </c>
      <c r="N321" s="156">
        <f t="shared" si="136"/>
        <v>0.63554977351808684</v>
      </c>
      <c r="O321" s="156">
        <f t="shared" si="136"/>
        <v>0.65783392917802741</v>
      </c>
      <c r="P321" s="156">
        <f t="shared" si="136"/>
        <v>0.6848558718705462</v>
      </c>
      <c r="Q321" s="156">
        <f t="shared" si="136"/>
        <v>0.70918539092852362</v>
      </c>
      <c r="R321" s="156">
        <f t="shared" ref="R321:V321" si="137">IF(R303=0,"",R303/R285)</f>
        <v>0.72496984601585124</v>
      </c>
      <c r="S321" s="156">
        <f t="shared" si="137"/>
        <v>0.73966667804079322</v>
      </c>
      <c r="T321" s="156">
        <f t="shared" si="137"/>
        <v>0.75284253958724667</v>
      </c>
      <c r="U321" s="156">
        <f t="shared" si="137"/>
        <v>0.76406408323915442</v>
      </c>
      <c r="V321" s="156">
        <f t="shared" si="137"/>
        <v>0.77289796158044055</v>
      </c>
      <c r="W321" s="156">
        <f t="shared" ref="W321:Y321" si="138">IF(W303=0,"",W303/W285)</f>
        <v>0.77832773138424238</v>
      </c>
      <c r="X321" s="156">
        <f t="shared" si="138"/>
        <v>0.7817136152637213</v>
      </c>
      <c r="Y321" s="156">
        <f t="shared" si="138"/>
        <v>0.78342814398892691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0.88213936463403675</v>
      </c>
      <c r="G322" s="156">
        <f t="shared" si="139"/>
        <v>0.90042928359524599</v>
      </c>
      <c r="H322" s="156">
        <f t="shared" si="139"/>
        <v>0.90355563310461406</v>
      </c>
      <c r="I322" s="156">
        <f t="shared" si="139"/>
        <v>0.91109002623977764</v>
      </c>
      <c r="J322" s="156">
        <f t="shared" si="139"/>
        <v>0.89166010081913638</v>
      </c>
      <c r="K322" s="156">
        <f t="shared" si="139"/>
        <v>0.91336744282110127</v>
      </c>
      <c r="L322" s="156">
        <f t="shared" si="139"/>
        <v>0.91826575053861792</v>
      </c>
      <c r="M322" s="156">
        <f t="shared" si="139"/>
        <v>0.903657960718799</v>
      </c>
      <c r="N322" s="156">
        <f t="shared" si="139"/>
        <v>0.9323729005179523</v>
      </c>
      <c r="O322" s="156">
        <f t="shared" si="139"/>
        <v>0.94143703594048223</v>
      </c>
      <c r="P322" s="156">
        <f t="shared" si="139"/>
        <v>0.91544468674433543</v>
      </c>
      <c r="Q322" s="156">
        <f t="shared" si="139"/>
        <v>0.94933802625832475</v>
      </c>
      <c r="R322" s="156">
        <f t="shared" ref="R322:V322" si="140">IF(R304=0,"",R304/R286)</f>
        <v>0.95482330964898987</v>
      </c>
      <c r="S322" s="156">
        <f t="shared" si="140"/>
        <v>0.95409471760275466</v>
      </c>
      <c r="T322" s="156">
        <f t="shared" si="140"/>
        <v>0.96038289652611231</v>
      </c>
      <c r="U322" s="156">
        <f t="shared" si="140"/>
        <v>0.95647713451093985</v>
      </c>
      <c r="V322" s="156">
        <f t="shared" si="140"/>
        <v>0.95455446344681916</v>
      </c>
      <c r="W322" s="156">
        <f t="shared" ref="W322:Y322" si="141">IF(W304=0,"",W304/W286)</f>
        <v>0.94215931608211667</v>
      </c>
      <c r="X322" s="156">
        <f t="shared" si="141"/>
        <v>0.97056759727341035</v>
      </c>
      <c r="Y322" s="156">
        <f t="shared" si="141"/>
        <v>0.94684850479750782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0.59176979833210686</v>
      </c>
      <c r="G323" s="157">
        <f t="shared" si="142"/>
        <v>0.59409446809970778</v>
      </c>
      <c r="H323" s="157">
        <f t="shared" si="142"/>
        <v>0.59662642330372095</v>
      </c>
      <c r="I323" s="157">
        <f t="shared" si="142"/>
        <v>0.59941424133414267</v>
      </c>
      <c r="J323" s="157">
        <f t="shared" si="142"/>
        <v>0.60265692661151449</v>
      </c>
      <c r="K323" s="157">
        <f t="shared" si="142"/>
        <v>0.60652368523768418</v>
      </c>
      <c r="L323" s="157">
        <f t="shared" si="142"/>
        <v>0.61105978678199457</v>
      </c>
      <c r="M323" s="157">
        <f t="shared" si="142"/>
        <v>0.62030691740680544</v>
      </c>
      <c r="N323" s="157">
        <f t="shared" si="142"/>
        <v>0.63554977351808672</v>
      </c>
      <c r="O323" s="157">
        <f t="shared" si="142"/>
        <v>0.6578339291780273</v>
      </c>
      <c r="P323" s="157">
        <f t="shared" si="142"/>
        <v>0.6848558718705462</v>
      </c>
      <c r="Q323" s="157">
        <f t="shared" si="142"/>
        <v>0.70918539092852362</v>
      </c>
      <c r="R323" s="157">
        <f t="shared" ref="R323:V323" si="143">IF(R305=0,"",R305/R287)</f>
        <v>0.72496984601585124</v>
      </c>
      <c r="S323" s="157">
        <f t="shared" si="143"/>
        <v>0.73966667804079322</v>
      </c>
      <c r="T323" s="157">
        <f t="shared" si="143"/>
        <v>0.75284253958724667</v>
      </c>
      <c r="U323" s="157">
        <f t="shared" si="143"/>
        <v>0.76406408323915453</v>
      </c>
      <c r="V323" s="157">
        <f t="shared" si="143"/>
        <v>0.77289796158044055</v>
      </c>
      <c r="W323" s="157">
        <f t="shared" ref="W323:Y323" si="144">IF(W305=0,"",W305/W287)</f>
        <v>0.77832773138424238</v>
      </c>
      <c r="X323" s="157">
        <f t="shared" si="144"/>
        <v>0.7817136152637213</v>
      </c>
      <c r="Y323" s="157">
        <f t="shared" si="144"/>
        <v>0.78342814398892691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0.65601677812178982</v>
      </c>
      <c r="D325" s="157">
        <f t="shared" si="148"/>
        <v>0.65716385950980305</v>
      </c>
      <c r="E325" s="157">
        <f t="shared" si="148"/>
        <v>0.65841962953345023</v>
      </c>
      <c r="F325" s="157">
        <f t="shared" si="148"/>
        <v>0.65969055102280838</v>
      </c>
      <c r="G325" s="157">
        <f t="shared" si="148"/>
        <v>0.66106241644979202</v>
      </c>
      <c r="H325" s="157">
        <f t="shared" si="148"/>
        <v>0.66252554168549582</v>
      </c>
      <c r="I325" s="157">
        <f t="shared" si="148"/>
        <v>0.66410217682505523</v>
      </c>
      <c r="J325" s="157">
        <f t="shared" si="148"/>
        <v>0.66588153800867722</v>
      </c>
      <c r="K325" s="157">
        <f t="shared" si="148"/>
        <v>0.66794244007492631</v>
      </c>
      <c r="L325" s="157">
        <f t="shared" si="148"/>
        <v>0.67031198100526046</v>
      </c>
      <c r="M325" s="157">
        <f t="shared" si="148"/>
        <v>0.674816763711933</v>
      </c>
      <c r="N325" s="157">
        <f t="shared" si="148"/>
        <v>0.68224474468541652</v>
      </c>
      <c r="O325" s="157">
        <f t="shared" si="148"/>
        <v>0.6935714500978144</v>
      </c>
      <c r="P325" s="157">
        <f t="shared" si="148"/>
        <v>0.70825987761795151</v>
      </c>
      <c r="Q325" s="157">
        <f t="shared" si="148"/>
        <v>0.72243108507278742</v>
      </c>
      <c r="R325" s="157">
        <f t="shared" ref="R325:V325" si="149">IF(R307=0,"",R307/R289)</f>
        <v>0.73202129886531464</v>
      </c>
      <c r="S325" s="157">
        <f t="shared" si="149"/>
        <v>0.74131256297808046</v>
      </c>
      <c r="T325" s="157">
        <f t="shared" si="149"/>
        <v>0.75053172191141404</v>
      </c>
      <c r="U325" s="157">
        <f t="shared" si="149"/>
        <v>0.75977145332137408</v>
      </c>
      <c r="V325" s="157">
        <f t="shared" si="149"/>
        <v>0.76884841835481643</v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0.92281563144216694</v>
      </c>
      <c r="D326" s="158">
        <f t="shared" si="151"/>
        <v>0.91128153009821378</v>
      </c>
      <c r="E326" s="158">
        <f t="shared" si="151"/>
        <v>0.92516551427728311</v>
      </c>
      <c r="F326" s="158">
        <f t="shared" si="151"/>
        <v>0.90919907138059219</v>
      </c>
      <c r="G326" s="158">
        <f t="shared" si="151"/>
        <v>0.92345380712646952</v>
      </c>
      <c r="H326" s="158">
        <f t="shared" si="151"/>
        <v>0.92564375805947519</v>
      </c>
      <c r="I326" s="158">
        <f t="shared" si="151"/>
        <v>0.93114188699961309</v>
      </c>
      <c r="J326" s="158">
        <f t="shared" si="151"/>
        <v>0.91495460193724143</v>
      </c>
      <c r="K326" s="158">
        <f t="shared" si="151"/>
        <v>0.93204577066232641</v>
      </c>
      <c r="L326" s="158">
        <f t="shared" si="151"/>
        <v>0.93582328786682079</v>
      </c>
      <c r="M326" s="158">
        <f t="shared" si="151"/>
        <v>0.92259346175127344</v>
      </c>
      <c r="N326" s="158">
        <f t="shared" si="151"/>
        <v>0.94466876940163147</v>
      </c>
      <c r="O326" s="158">
        <f t="shared" si="151"/>
        <v>0.95022643954213348</v>
      </c>
      <c r="P326" s="158">
        <f t="shared" si="151"/>
        <v>0.9230394199477282</v>
      </c>
      <c r="Q326" s="158">
        <f t="shared" si="151"/>
        <v>0.95222000467780565</v>
      </c>
      <c r="R326" s="158">
        <f t="shared" ref="R326:V326" si="152">IF(R308=0,"",R308/R290)</f>
        <v>0.95642891433129906</v>
      </c>
      <c r="S326" s="158">
        <f t="shared" si="152"/>
        <v>0.95450053873850904</v>
      </c>
      <c r="T326" s="158">
        <f t="shared" si="152"/>
        <v>0.96035519549708726</v>
      </c>
      <c r="U326" s="158">
        <f t="shared" si="152"/>
        <v>0.95517552286265095</v>
      </c>
      <c r="V326" s="158">
        <f t="shared" si="152"/>
        <v>0.95258743021745917</v>
      </c>
      <c r="W326" s="158">
        <f t="shared" ref="W326:Y326" si="153">IF(W308=0,"",W308/W290)</f>
        <v>0.94587132831650644</v>
      </c>
      <c r="X326" s="158">
        <f t="shared" si="153"/>
        <v>0.99751827377598268</v>
      </c>
      <c r="Y326" s="158">
        <f t="shared" si="153"/>
        <v>0.95833366634086714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0.65601677812178982</v>
      </c>
      <c r="D327" s="156">
        <f t="shared" si="154"/>
        <v>0.65716385950980305</v>
      </c>
      <c r="E327" s="156">
        <f t="shared" si="154"/>
        <v>0.65841962953345023</v>
      </c>
      <c r="F327" s="156">
        <f t="shared" si="154"/>
        <v>0.65969055102280838</v>
      </c>
      <c r="G327" s="156">
        <f t="shared" si="154"/>
        <v>0.66106241644979202</v>
      </c>
      <c r="H327" s="156">
        <f t="shared" si="154"/>
        <v>0.66252554168549582</v>
      </c>
      <c r="I327" s="156">
        <f t="shared" si="154"/>
        <v>0.66410217682505523</v>
      </c>
      <c r="J327" s="156">
        <f t="shared" si="154"/>
        <v>0.66588153800867722</v>
      </c>
      <c r="K327" s="156">
        <f t="shared" si="154"/>
        <v>0.66794244007492631</v>
      </c>
      <c r="L327" s="156">
        <f t="shared" si="154"/>
        <v>0.67031198100526046</v>
      </c>
      <c r="M327" s="156">
        <f t="shared" si="154"/>
        <v>0.674816763711933</v>
      </c>
      <c r="N327" s="156">
        <f t="shared" si="154"/>
        <v>0.68224474468541652</v>
      </c>
      <c r="O327" s="156">
        <f t="shared" si="154"/>
        <v>0.6935714500978144</v>
      </c>
      <c r="P327" s="156">
        <f t="shared" si="154"/>
        <v>0.70825987761795151</v>
      </c>
      <c r="Q327" s="156">
        <f t="shared" si="154"/>
        <v>0.72243108507278753</v>
      </c>
      <c r="R327" s="156">
        <f t="shared" ref="R327:V327" si="155">IF(R309=0,"",R309/R291)</f>
        <v>0.73202129886531464</v>
      </c>
      <c r="S327" s="156">
        <f t="shared" si="155"/>
        <v>0.74131256297808046</v>
      </c>
      <c r="T327" s="156">
        <f t="shared" si="155"/>
        <v>0.75053172191141404</v>
      </c>
      <c r="U327" s="156">
        <f t="shared" si="155"/>
        <v>0.75977145332137408</v>
      </c>
      <c r="V327" s="156">
        <f t="shared" si="155"/>
        <v>0.76884841835481643</v>
      </c>
      <c r="W327" s="156">
        <f t="shared" ref="W327:Y327" si="156">IF(W309=0,"",W309/W291)</f>
        <v>0.77713869870073582</v>
      </c>
      <c r="X327" s="156">
        <f t="shared" si="156"/>
        <v>0.78898993132146344</v>
      </c>
      <c r="Y327" s="156">
        <f t="shared" si="156"/>
        <v>0.80004641103718632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0.72072268598908884</v>
      </c>
      <c r="D329" s="155">
        <f t="shared" si="160"/>
        <v>0.71404835358254704</v>
      </c>
      <c r="E329" s="155">
        <f t="shared" si="160"/>
        <v>0.69935756755492795</v>
      </c>
      <c r="F329" s="155">
        <f t="shared" si="160"/>
        <v>0.71146379743195309</v>
      </c>
      <c r="G329" s="155">
        <f t="shared" si="160"/>
        <v>0.7245799245913086</v>
      </c>
      <c r="H329" s="155">
        <f t="shared" si="160"/>
        <v>0.73049283513913554</v>
      </c>
      <c r="I329" s="155">
        <f t="shared" si="160"/>
        <v>0.73011083519615627</v>
      </c>
      <c r="J329" s="155">
        <f t="shared" si="160"/>
        <v>0.68315110734413875</v>
      </c>
      <c r="K329" s="155">
        <f t="shared" si="160"/>
        <v>0.71467743701974273</v>
      </c>
      <c r="L329" s="155">
        <f t="shared" si="160"/>
        <v>0.71881462395454121</v>
      </c>
      <c r="M329" s="155">
        <f t="shared" si="160"/>
        <v>0.72550628015990637</v>
      </c>
      <c r="N329" s="155">
        <f t="shared" si="160"/>
        <v>0.71498230418610842</v>
      </c>
      <c r="O329" s="155">
        <f t="shared" si="160"/>
        <v>0.73664698927640415</v>
      </c>
      <c r="P329" s="155">
        <f t="shared" si="160"/>
        <v>0.71784053158517969</v>
      </c>
      <c r="Q329" s="155">
        <f t="shared" si="160"/>
        <v>0.74570632926634395</v>
      </c>
      <c r="R329" s="155">
        <f t="shared" ref="R329:V329" si="161">IF(R311=0,"",R311/R293)</f>
        <v>0.73535296802454231</v>
      </c>
      <c r="S329" s="155">
        <f t="shared" si="161"/>
        <v>0.77366338146295466</v>
      </c>
      <c r="T329" s="155">
        <f t="shared" si="161"/>
        <v>0.76732101639123651</v>
      </c>
      <c r="U329" s="155">
        <f t="shared" si="161"/>
        <v>0.78044058250189219</v>
      </c>
      <c r="V329" s="155">
        <f t="shared" si="161"/>
        <v>0.76866877677536249</v>
      </c>
      <c r="W329" s="155">
        <f t="shared" ref="W329:Y329" si="162">IF(W311=0,"",W311/W293)</f>
        <v>0.77198603524636888</v>
      </c>
      <c r="X329" s="155">
        <f t="shared" si="162"/>
        <v>0.73296954724274466</v>
      </c>
      <c r="Y329" s="155">
        <f t="shared" si="162"/>
        <v>0.77624919278741489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0.62270527288161981</v>
      </c>
      <c r="D330" s="156">
        <f t="shared" si="163"/>
        <v>0.6227992084693863</v>
      </c>
      <c r="E330" s="156">
        <f t="shared" si="163"/>
        <v>0.622893152518739</v>
      </c>
      <c r="F330" s="156">
        <f t="shared" si="163"/>
        <v>0.62298709772194449</v>
      </c>
      <c r="G330" s="156">
        <f t="shared" si="163"/>
        <v>0.6230810507177732</v>
      </c>
      <c r="H330" s="156">
        <f t="shared" si="163"/>
        <v>0.62317501069372427</v>
      </c>
      <c r="I330" s="156">
        <f t="shared" si="163"/>
        <v>0.62326897928559089</v>
      </c>
      <c r="J330" s="156">
        <f t="shared" si="163"/>
        <v>0.6233629631946408</v>
      </c>
      <c r="K330" s="156">
        <f t="shared" si="163"/>
        <v>0.62345696811871409</v>
      </c>
      <c r="L330" s="156">
        <f t="shared" si="163"/>
        <v>0.62355099558221661</v>
      </c>
      <c r="M330" s="156">
        <f t="shared" si="163"/>
        <v>0.62362240407424652</v>
      </c>
      <c r="N330" s="156">
        <f t="shared" si="163"/>
        <v>0.62366231806235206</v>
      </c>
      <c r="O330" s="156">
        <f t="shared" si="163"/>
        <v>0.6236861736045527</v>
      </c>
      <c r="P330" s="156">
        <f t="shared" si="163"/>
        <v>0.62375273855144764</v>
      </c>
      <c r="Q330" s="156">
        <f t="shared" si="163"/>
        <v>0.62402367343518139</v>
      </c>
      <c r="R330" s="156">
        <f t="shared" ref="R330:V330" si="164">IF(R312=0,"",R312/R294)</f>
        <v>0.624735351909951</v>
      </c>
      <c r="S330" s="156">
        <f t="shared" si="164"/>
        <v>0.62573925572176059</v>
      </c>
      <c r="T330" s="156">
        <f t="shared" si="164"/>
        <v>0.62684073504040327</v>
      </c>
      <c r="U330" s="156">
        <f t="shared" si="164"/>
        <v>0.62784514003567482</v>
      </c>
      <c r="V330" s="156">
        <f t="shared" si="164"/>
        <v>0.62855782087736956</v>
      </c>
      <c r="W330" s="156">
        <f t="shared" ref="W330:Y330" si="165">IF(W312=0,"",W312/W294)</f>
        <v>0.62890034070086209</v>
      </c>
      <c r="X330" s="156">
        <f t="shared" si="165"/>
        <v>0.62928243316401256</v>
      </c>
      <c r="Y330" s="156">
        <f t="shared" si="165"/>
        <v>0.62932064241032759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0.77496498650362389</v>
      </c>
      <c r="D331" s="159">
        <f t="shared" si="166"/>
        <v>0.7761670978509766</v>
      </c>
      <c r="E331" s="159">
        <f t="shared" si="166"/>
        <v>0.77742588902644205</v>
      </c>
      <c r="F331" s="159">
        <f t="shared" si="166"/>
        <v>0.77869240926937755</v>
      </c>
      <c r="G331" s="159">
        <f t="shared" si="166"/>
        <v>0.78001112830015151</v>
      </c>
      <c r="H331" s="159">
        <f t="shared" si="166"/>
        <v>0.78137660359112227</v>
      </c>
      <c r="I331" s="159">
        <f t="shared" si="166"/>
        <v>0.78279979248268805</v>
      </c>
      <c r="J331" s="159">
        <f t="shared" si="166"/>
        <v>0.78432558333086722</v>
      </c>
      <c r="K331" s="159">
        <f t="shared" si="166"/>
        <v>0.7859921430453175</v>
      </c>
      <c r="L331" s="159">
        <f t="shared" si="166"/>
        <v>0.78780968283913599</v>
      </c>
      <c r="M331" s="159">
        <f t="shared" si="166"/>
        <v>0.7904083631086013</v>
      </c>
      <c r="N331" s="159">
        <f t="shared" si="166"/>
        <v>0.79396758452922034</v>
      </c>
      <c r="O331" s="159">
        <f t="shared" si="166"/>
        <v>0.79891276650379162</v>
      </c>
      <c r="P331" s="159">
        <f t="shared" si="166"/>
        <v>0.80545256416801725</v>
      </c>
      <c r="Q331" s="159">
        <f t="shared" si="166"/>
        <v>0.81391512613252637</v>
      </c>
      <c r="R331" s="159">
        <f t="shared" ref="R331:V331" si="167">IF(R313=0,"",R313/R295)</f>
        <v>0.8254306497057633</v>
      </c>
      <c r="S331" s="159">
        <f t="shared" si="167"/>
        <v>0.83984032883014592</v>
      </c>
      <c r="T331" s="159">
        <f t="shared" si="167"/>
        <v>0.85535313970152504</v>
      </c>
      <c r="U331" s="159">
        <f t="shared" si="167"/>
        <v>0.87017805851579333</v>
      </c>
      <c r="V331" s="159">
        <f t="shared" si="167"/>
        <v>0.88252406146882401</v>
      </c>
      <c r="W331" s="159">
        <f t="shared" ref="W331:Y331" si="168">IF(W313=0,"",W313/W295)</f>
        <v>0.891768865156502</v>
      </c>
      <c r="X331" s="159">
        <f t="shared" si="168"/>
        <v>0.89893297027690044</v>
      </c>
      <c r="Y331" s="159">
        <f t="shared" si="168"/>
        <v>0.90528606878351614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0.28675172811893362</v>
      </c>
      <c r="D333" s="117">
        <f t="shared" si="169"/>
        <v>0.42411926769520208</v>
      </c>
      <c r="E333" s="117">
        <f t="shared" si="169"/>
        <v>0.74388441614684386</v>
      </c>
      <c r="F333" s="117">
        <f t="shared" si="169"/>
        <v>1.4894128098939803</v>
      </c>
      <c r="G333" s="117">
        <f t="shared" si="169"/>
        <v>0.8784960260304675</v>
      </c>
      <c r="H333" s="117">
        <f t="shared" si="169"/>
        <v>0.57767620620983173</v>
      </c>
      <c r="I333" s="117">
        <f t="shared" si="169"/>
        <v>0.45357228971754349</v>
      </c>
      <c r="J333" s="117">
        <f t="shared" si="169"/>
        <v>1.4561935595277999</v>
      </c>
      <c r="K333" s="117">
        <f t="shared" si="169"/>
        <v>2.0577735466607034</v>
      </c>
      <c r="L333" s="117">
        <f t="shared" si="169"/>
        <v>2.1901830591491542</v>
      </c>
      <c r="M333" s="117">
        <f t="shared" si="169"/>
        <v>2.5662357961193436</v>
      </c>
      <c r="N333" s="117">
        <f t="shared" si="169"/>
        <v>1.0900047304496601</v>
      </c>
      <c r="O333" s="117">
        <f t="shared" si="169"/>
        <v>0.57215364158176274</v>
      </c>
      <c r="P333" s="117">
        <f t="shared" si="169"/>
        <v>0.57120663636565339</v>
      </c>
      <c r="Q333" s="117">
        <f t="shared" si="169"/>
        <v>0.81132294277032391</v>
      </c>
      <c r="R333" s="117">
        <f t="shared" ref="R333:V333" si="170">R334+R336+R338+R347</f>
        <v>1.0766482901342571</v>
      </c>
      <c r="S333" s="117">
        <f t="shared" si="170"/>
        <v>0.87236935974153673</v>
      </c>
      <c r="T333" s="117">
        <f t="shared" si="170"/>
        <v>0.60503343703521439</v>
      </c>
      <c r="U333" s="117">
        <f t="shared" si="170"/>
        <v>4.8069718956832137</v>
      </c>
      <c r="V333" s="117">
        <f t="shared" si="170"/>
        <v>11.323588005942447</v>
      </c>
      <c r="W333" s="117">
        <f t="shared" ref="W333:Y333" si="171">W334+W336+W338+W347</f>
        <v>20.851402012676559</v>
      </c>
      <c r="X333" s="117">
        <f t="shared" si="171"/>
        <v>36.780822093952267</v>
      </c>
      <c r="Y333" s="117">
        <f t="shared" si="171"/>
        <v>9.5145249996106021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0.20759684504717818</v>
      </c>
      <c r="D338" s="122">
        <v>0.26607250011228728</v>
      </c>
      <c r="E338" s="122">
        <v>0.46325647072523662</v>
      </c>
      <c r="F338" s="122">
        <v>1.0272171430552677</v>
      </c>
      <c r="G338" s="122">
        <v>0.5162139290149943</v>
      </c>
      <c r="H338" s="122">
        <v>0.31940788078402088</v>
      </c>
      <c r="I338" s="122">
        <v>0.17779770452708532</v>
      </c>
      <c r="J338" s="122">
        <v>0.66485718496063284</v>
      </c>
      <c r="K338" s="122">
        <v>1.2957844317885956</v>
      </c>
      <c r="L338" s="122">
        <v>1.3836903163175807</v>
      </c>
      <c r="M338" s="122">
        <v>1.8145741768448349</v>
      </c>
      <c r="N338" s="122">
        <v>0.60980842043400685</v>
      </c>
      <c r="O338" s="122">
        <v>0.29414866303465159</v>
      </c>
      <c r="P338" s="122">
        <v>0.20057717918791335</v>
      </c>
      <c r="Q338" s="122">
        <v>0.45198999977775783</v>
      </c>
      <c r="R338" s="122">
        <v>0.66524573259020725</v>
      </c>
      <c r="S338" s="122">
        <v>0.59968981008562716</v>
      </c>
      <c r="T338" s="122">
        <v>0.36987497950721637</v>
      </c>
      <c r="U338" s="122">
        <v>2.824108912032727</v>
      </c>
      <c r="V338" s="122">
        <v>6.2002774337085906</v>
      </c>
      <c r="W338" s="122">
        <v>11.542232111524013</v>
      </c>
      <c r="X338" s="122">
        <v>19.908436066841865</v>
      </c>
      <c r="Y338" s="122">
        <v>5.0969180041060023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0.20759684504717818</v>
      </c>
      <c r="D339" s="98">
        <v>0.26607250011228728</v>
      </c>
      <c r="E339" s="98">
        <v>0.46325647072523662</v>
      </c>
      <c r="F339" s="98">
        <v>1.0271195082355651</v>
      </c>
      <c r="G339" s="98">
        <v>0.51614008363485719</v>
      </c>
      <c r="H339" s="98">
        <v>0.31933810080699554</v>
      </c>
      <c r="I339" s="98">
        <v>0.17773943438426312</v>
      </c>
      <c r="J339" s="98">
        <v>0.66450939964005795</v>
      </c>
      <c r="K339" s="98">
        <v>1.2953405784487448</v>
      </c>
      <c r="L339" s="98">
        <v>1.3828350360160189</v>
      </c>
      <c r="M339" s="98">
        <v>1.814024645208258</v>
      </c>
      <c r="N339" s="98">
        <v>0.60954947399220938</v>
      </c>
      <c r="O339" s="98">
        <v>0.29401270626496889</v>
      </c>
      <c r="P339" s="98">
        <v>0.20044304265467147</v>
      </c>
      <c r="Q339" s="98">
        <v>0.45169140326299412</v>
      </c>
      <c r="R339" s="98">
        <v>0.66487650098801865</v>
      </c>
      <c r="S339" s="98">
        <v>0.59932882448998681</v>
      </c>
      <c r="T339" s="98">
        <v>0.36967041591523969</v>
      </c>
      <c r="U339" s="98">
        <v>2.8223063683025553</v>
      </c>
      <c r="V339" s="98">
        <v>6.1943657229669391</v>
      </c>
      <c r="W339" s="98">
        <v>11.489529136808342</v>
      </c>
      <c r="X339" s="98">
        <v>19.797948981047938</v>
      </c>
      <c r="Y339" s="98">
        <v>5.0932922518947734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9.7634819702519627E-5</v>
      </c>
      <c r="G340" s="98">
        <v>7.3845380137071284E-5</v>
      </c>
      <c r="H340" s="98">
        <v>6.9779977025322405E-5</v>
      </c>
      <c r="I340" s="98">
        <v>5.8270142822186636E-5</v>
      </c>
      <c r="J340" s="98">
        <v>3.477853205748963E-4</v>
      </c>
      <c r="K340" s="98">
        <v>4.4385333985066131E-4</v>
      </c>
      <c r="L340" s="98">
        <v>8.5528030156173829E-4</v>
      </c>
      <c r="M340" s="98">
        <v>5.4953163657699036E-4</v>
      </c>
      <c r="N340" s="98">
        <v>2.5894644179751168E-4</v>
      </c>
      <c r="O340" s="98">
        <v>1.3595676968267308E-4</v>
      </c>
      <c r="P340" s="98">
        <v>1.341365332418717E-4</v>
      </c>
      <c r="Q340" s="98">
        <v>2.9859651476374138E-4</v>
      </c>
      <c r="R340" s="98">
        <v>3.6923160218863373E-4</v>
      </c>
      <c r="S340" s="98">
        <v>3.609855956403667E-4</v>
      </c>
      <c r="T340" s="98">
        <v>2.0456359197668081E-4</v>
      </c>
      <c r="U340" s="98">
        <v>1.802543730171811E-3</v>
      </c>
      <c r="V340" s="98">
        <v>5.9117107416512609E-3</v>
      </c>
      <c r="W340" s="98">
        <v>5.2702974715671501E-2</v>
      </c>
      <c r="X340" s="98">
        <v>0.11048708579392859</v>
      </c>
      <c r="Y340" s="98">
        <v>3.6257522112285953E-3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9.7634819702519627E-5</v>
      </c>
      <c r="G341" s="101">
        <v>7.3845380137071284E-5</v>
      </c>
      <c r="H341" s="101">
        <v>6.9779977025322405E-5</v>
      </c>
      <c r="I341" s="101">
        <v>5.8270142822186636E-5</v>
      </c>
      <c r="J341" s="101">
        <v>3.477853205748963E-4</v>
      </c>
      <c r="K341" s="101">
        <v>4.4385333985066131E-4</v>
      </c>
      <c r="L341" s="101">
        <v>8.5528030156173829E-4</v>
      </c>
      <c r="M341" s="101">
        <v>5.4953163657699036E-4</v>
      </c>
      <c r="N341" s="101">
        <v>2.5894644179751168E-4</v>
      </c>
      <c r="O341" s="101">
        <v>1.3595676968267308E-4</v>
      </c>
      <c r="P341" s="101">
        <v>1.341365332418717E-4</v>
      </c>
      <c r="Q341" s="101">
        <v>2.9859651476374138E-4</v>
      </c>
      <c r="R341" s="101">
        <v>3.6923160218863373E-4</v>
      </c>
      <c r="S341" s="101">
        <v>3.609855956403667E-4</v>
      </c>
      <c r="T341" s="101">
        <v>2.0456359197668081E-4</v>
      </c>
      <c r="U341" s="101">
        <v>1.802543730171811E-3</v>
      </c>
      <c r="V341" s="101">
        <v>5.9117107416512609E-3</v>
      </c>
      <c r="W341" s="101">
        <v>5.2702974715671501E-2</v>
      </c>
      <c r="X341" s="101">
        <v>0.11048708579392859</v>
      </c>
      <c r="Y341" s="101">
        <v>3.6257522112285953E-3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7.9154883071755444E-2</v>
      </c>
      <c r="D347" s="122">
        <v>0.1580467675829148</v>
      </c>
      <c r="E347" s="122">
        <v>0.28062794542160718</v>
      </c>
      <c r="F347" s="122">
        <v>0.4621956668387126</v>
      </c>
      <c r="G347" s="122">
        <v>0.36228209701547315</v>
      </c>
      <c r="H347" s="122">
        <v>0.25826832542581085</v>
      </c>
      <c r="I347" s="122">
        <v>0.27577458519045817</v>
      </c>
      <c r="J347" s="122">
        <v>0.79133637456716699</v>
      </c>
      <c r="K347" s="122">
        <v>0.76198911487210785</v>
      </c>
      <c r="L347" s="122">
        <v>0.80649274283157379</v>
      </c>
      <c r="M347" s="122">
        <v>0.75166161927450859</v>
      </c>
      <c r="N347" s="122">
        <v>0.48019631001565316</v>
      </c>
      <c r="O347" s="122">
        <v>0.2780049785471112</v>
      </c>
      <c r="P347" s="122">
        <v>0.3706294571777401</v>
      </c>
      <c r="Q347" s="122">
        <v>0.35933294299256602</v>
      </c>
      <c r="R347" s="122">
        <v>0.41140255754404997</v>
      </c>
      <c r="S347" s="122">
        <v>0.27267954965590957</v>
      </c>
      <c r="T347" s="122">
        <v>0.23515845752799802</v>
      </c>
      <c r="U347" s="122">
        <v>1.9828629836504863</v>
      </c>
      <c r="V347" s="122">
        <v>5.1233105722338559</v>
      </c>
      <c r="W347" s="122">
        <v>9.3091699011525471</v>
      </c>
      <c r="X347" s="122">
        <v>16.872386027110402</v>
      </c>
      <c r="Y347" s="122">
        <v>4.4176069955045998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7.9154883071755444E-2</v>
      </c>
      <c r="D348" s="98">
        <v>0.1580467675829148</v>
      </c>
      <c r="E348" s="98">
        <v>0.28062794542160718</v>
      </c>
      <c r="F348" s="98">
        <v>0.4621956668387126</v>
      </c>
      <c r="G348" s="98">
        <v>0.36228209701547315</v>
      </c>
      <c r="H348" s="98">
        <v>0.25826832542581085</v>
      </c>
      <c r="I348" s="98">
        <v>0.27577458519045817</v>
      </c>
      <c r="J348" s="98">
        <v>0.79133637456716699</v>
      </c>
      <c r="K348" s="98">
        <v>0.76198911487210785</v>
      </c>
      <c r="L348" s="98">
        <v>0.80649274283157379</v>
      </c>
      <c r="M348" s="98">
        <v>0.75166161927450859</v>
      </c>
      <c r="N348" s="98">
        <v>0.48019631001565316</v>
      </c>
      <c r="O348" s="98">
        <v>0.2780049785471112</v>
      </c>
      <c r="P348" s="98">
        <v>0.3706294571777401</v>
      </c>
      <c r="Q348" s="98">
        <v>0.35933294299256602</v>
      </c>
      <c r="R348" s="98">
        <v>0.41140255754404997</v>
      </c>
      <c r="S348" s="98">
        <v>0.27267954965590957</v>
      </c>
      <c r="T348" s="98">
        <v>0.23515845752799802</v>
      </c>
      <c r="U348" s="98">
        <v>1.9828629836504863</v>
      </c>
      <c r="V348" s="98">
        <v>5.1233105722338559</v>
      </c>
      <c r="W348" s="98">
        <v>9.3091699011525471</v>
      </c>
      <c r="X348" s="98">
        <v>16.872386027110402</v>
      </c>
      <c r="Y348" s="98">
        <v>4.4176069955045998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5870.3326489536557</v>
      </c>
      <c r="D351" s="117">
        <f t="shared" si="174"/>
        <v>5537.921024849612</v>
      </c>
      <c r="E351" s="117">
        <f t="shared" si="174"/>
        <v>5728.311007656097</v>
      </c>
      <c r="F351" s="117">
        <f t="shared" si="174"/>
        <v>5919.6992577613355</v>
      </c>
      <c r="G351" s="117">
        <f t="shared" si="174"/>
        <v>5984.4689855063534</v>
      </c>
      <c r="H351" s="117">
        <f t="shared" si="174"/>
        <v>5345.7768848468304</v>
      </c>
      <c r="I351" s="117">
        <f t="shared" si="174"/>
        <v>4944.6390925236474</v>
      </c>
      <c r="J351" s="117">
        <f t="shared" si="174"/>
        <v>4798.3126726911596</v>
      </c>
      <c r="K351" s="117">
        <f t="shared" si="174"/>
        <v>4628.676047758825</v>
      </c>
      <c r="L351" s="117">
        <f t="shared" si="174"/>
        <v>4834.3548146861494</v>
      </c>
      <c r="M351" s="117">
        <f t="shared" si="174"/>
        <v>4750.7593791893505</v>
      </c>
      <c r="N351" s="117">
        <f t="shared" si="174"/>
        <v>4510.6640794016112</v>
      </c>
      <c r="O351" s="117">
        <f t="shared" si="174"/>
        <v>4219.9726104065157</v>
      </c>
      <c r="P351" s="117">
        <f t="shared" si="174"/>
        <v>3458.3514154445188</v>
      </c>
      <c r="Q351" s="117">
        <f t="shared" si="174"/>
        <v>3673.7624393806009</v>
      </c>
      <c r="R351" s="117">
        <f t="shared" ref="R351:V351" si="175">R352+R354+R356+R365</f>
        <v>3541.2840999305781</v>
      </c>
      <c r="S351" s="117">
        <f t="shared" si="175"/>
        <v>3723.4841377453622</v>
      </c>
      <c r="T351" s="117">
        <f t="shared" si="175"/>
        <v>3538.1400722546505</v>
      </c>
      <c r="U351" s="117">
        <f t="shared" si="175"/>
        <v>3022.1498353403122</v>
      </c>
      <c r="V351" s="117">
        <f t="shared" si="175"/>
        <v>2529.4930095241089</v>
      </c>
      <c r="W351" s="117">
        <f t="shared" ref="W351:Y351" si="176">W352+W354+W356+W365</f>
        <v>3227.4266629658214</v>
      </c>
      <c r="X351" s="117">
        <f t="shared" si="176"/>
        <v>2522.4424936104601</v>
      </c>
      <c r="Y351" s="117">
        <f t="shared" si="176"/>
        <v>2207.5380852649159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2927.4447334665515</v>
      </c>
      <c r="D352" s="122">
        <f t="shared" si="177"/>
        <v>2582.5480543186291</v>
      </c>
      <c r="E352" s="122">
        <f t="shared" si="177"/>
        <v>2566.7981690077354</v>
      </c>
      <c r="F352" s="122">
        <f t="shared" si="177"/>
        <v>2782.1839019055042</v>
      </c>
      <c r="G352" s="122">
        <f t="shared" si="177"/>
        <v>3222.8990490495098</v>
      </c>
      <c r="H352" s="122">
        <f t="shared" si="177"/>
        <v>2555.1670271820403</v>
      </c>
      <c r="I352" s="122">
        <f t="shared" si="177"/>
        <v>2424.5478584238267</v>
      </c>
      <c r="J352" s="122">
        <f t="shared" si="177"/>
        <v>2321.5083604633282</v>
      </c>
      <c r="K352" s="122">
        <f t="shared" si="177"/>
        <v>2191.5182244692696</v>
      </c>
      <c r="L352" s="122">
        <f t="shared" si="177"/>
        <v>2459.8756758216191</v>
      </c>
      <c r="M352" s="122">
        <f t="shared" si="177"/>
        <v>2106.8122187722929</v>
      </c>
      <c r="N352" s="122">
        <f t="shared" si="177"/>
        <v>2053.6857249114732</v>
      </c>
      <c r="O352" s="122">
        <f t="shared" si="177"/>
        <v>1961.5933494670055</v>
      </c>
      <c r="P352" s="122">
        <f t="shared" si="177"/>
        <v>1356.3297847657377</v>
      </c>
      <c r="Q352" s="122">
        <f t="shared" si="177"/>
        <v>1494.5441029945366</v>
      </c>
      <c r="R352" s="122">
        <f t="shared" si="177"/>
        <v>1455.74261454255</v>
      </c>
      <c r="S352" s="122">
        <f t="shared" si="177"/>
        <v>1504.0616731957948</v>
      </c>
      <c r="T352" s="122">
        <f t="shared" si="177"/>
        <v>1380.5452194938057</v>
      </c>
      <c r="U352" s="122">
        <f t="shared" si="177"/>
        <v>883.7860422841984</v>
      </c>
      <c r="V352" s="122">
        <f t="shared" si="177"/>
        <v>475.23715029937762</v>
      </c>
      <c r="W352" s="122">
        <f t="shared" si="177"/>
        <v>1487.4865455842507</v>
      </c>
      <c r="X352" s="122">
        <f t="shared" si="177"/>
        <v>1059.3315675221927</v>
      </c>
      <c r="Y352" s="122">
        <f t="shared" si="177"/>
        <v>815.14774077620291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2927.4447334665515</v>
      </c>
      <c r="D353" s="98">
        <v>2582.5480543186291</v>
      </c>
      <c r="E353" s="98">
        <v>2566.7981690077354</v>
      </c>
      <c r="F353" s="98">
        <v>2782.1839019055042</v>
      </c>
      <c r="G353" s="98">
        <v>3222.8990490495098</v>
      </c>
      <c r="H353" s="98">
        <v>2555.1670271820403</v>
      </c>
      <c r="I353" s="98">
        <v>2424.5478584238267</v>
      </c>
      <c r="J353" s="98">
        <v>2321.5083604633282</v>
      </c>
      <c r="K353" s="98">
        <v>2191.5182244692696</v>
      </c>
      <c r="L353" s="98">
        <v>2459.8756758216191</v>
      </c>
      <c r="M353" s="98">
        <v>2106.8122187722929</v>
      </c>
      <c r="N353" s="98">
        <v>2053.6857249114732</v>
      </c>
      <c r="O353" s="98">
        <v>1961.5933494670055</v>
      </c>
      <c r="P353" s="98">
        <v>1356.3297847657377</v>
      </c>
      <c r="Q353" s="98">
        <v>1494.5441029945366</v>
      </c>
      <c r="R353" s="98">
        <v>1455.74261454255</v>
      </c>
      <c r="S353" s="98">
        <v>1504.0616731957948</v>
      </c>
      <c r="T353" s="98">
        <v>1380.5452194938057</v>
      </c>
      <c r="U353" s="98">
        <v>883.7860422841984</v>
      </c>
      <c r="V353" s="98">
        <v>475.23715029937762</v>
      </c>
      <c r="W353" s="98">
        <v>1487.4865455842507</v>
      </c>
      <c r="X353" s="98">
        <v>1059.3315675221927</v>
      </c>
      <c r="Y353" s="98">
        <v>815.14774077620291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188.52383503615522</v>
      </c>
      <c r="D354" s="122">
        <f t="shared" si="178"/>
        <v>166.11848532810751</v>
      </c>
      <c r="E354" s="122">
        <f t="shared" si="178"/>
        <v>486.63648530531793</v>
      </c>
      <c r="F354" s="122">
        <f t="shared" si="178"/>
        <v>184.60240849070635</v>
      </c>
      <c r="G354" s="122">
        <f t="shared" si="178"/>
        <v>182.98865633935048</v>
      </c>
      <c r="H354" s="122">
        <f t="shared" si="178"/>
        <v>221.92968950664783</v>
      </c>
      <c r="I354" s="122">
        <f t="shared" si="178"/>
        <v>194.26879122886379</v>
      </c>
      <c r="J354" s="122">
        <f t="shared" si="178"/>
        <v>226.63545657479202</v>
      </c>
      <c r="K354" s="122">
        <f t="shared" si="178"/>
        <v>232.49946955206957</v>
      </c>
      <c r="L354" s="122">
        <f t="shared" si="178"/>
        <v>179.1374540816588</v>
      </c>
      <c r="M354" s="122">
        <f t="shared" si="178"/>
        <v>194.98604038811868</v>
      </c>
      <c r="N354" s="122">
        <f t="shared" si="178"/>
        <v>287.81304478371635</v>
      </c>
      <c r="O354" s="122">
        <f t="shared" si="178"/>
        <v>173.73194480686027</v>
      </c>
      <c r="P354" s="122">
        <f t="shared" si="178"/>
        <v>116.94741895164326</v>
      </c>
      <c r="Q354" s="122">
        <f t="shared" si="178"/>
        <v>234.20617555025638</v>
      </c>
      <c r="R354" s="122">
        <f t="shared" si="178"/>
        <v>161.67741609961246</v>
      </c>
      <c r="S354" s="122">
        <f t="shared" si="178"/>
        <v>236.6709996749149</v>
      </c>
      <c r="T354" s="122">
        <f t="shared" si="178"/>
        <v>174.63509422671211</v>
      </c>
      <c r="U354" s="122">
        <f t="shared" si="178"/>
        <v>201.25582531742126</v>
      </c>
      <c r="V354" s="122">
        <f t="shared" si="178"/>
        <v>145.74721132841859</v>
      </c>
      <c r="W354" s="122">
        <f t="shared" si="178"/>
        <v>124.96294304359655</v>
      </c>
      <c r="X354" s="122">
        <f t="shared" si="178"/>
        <v>172.71197888417612</v>
      </c>
      <c r="Y354" s="122">
        <f t="shared" si="178"/>
        <v>132.08102871903148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188.52383503615522</v>
      </c>
      <c r="D355" s="98">
        <f>RES_hhdet_in_fech!D147</f>
        <v>166.11848532810751</v>
      </c>
      <c r="E355" s="98">
        <f>RES_hhdet_in_fech!E147</f>
        <v>486.63648530531793</v>
      </c>
      <c r="F355" s="98">
        <f>RES_hhdet_in_fech!F147</f>
        <v>184.60240849070635</v>
      </c>
      <c r="G355" s="98">
        <f>RES_hhdet_in_fech!G147</f>
        <v>182.98865633935048</v>
      </c>
      <c r="H355" s="98">
        <f>RES_hhdet_in_fech!H147</f>
        <v>221.92968950664783</v>
      </c>
      <c r="I355" s="98">
        <f>RES_hhdet_in_fech!I147</f>
        <v>194.26879122886379</v>
      </c>
      <c r="J355" s="98">
        <f>RES_hhdet_in_fech!J147</f>
        <v>226.63545657479202</v>
      </c>
      <c r="K355" s="98">
        <f>RES_hhdet_in_fech!K147</f>
        <v>232.49946955206957</v>
      </c>
      <c r="L355" s="98">
        <f>RES_hhdet_in_fech!L147</f>
        <v>179.1374540816588</v>
      </c>
      <c r="M355" s="98">
        <f>RES_hhdet_in_fech!M147</f>
        <v>194.98604038811868</v>
      </c>
      <c r="N355" s="98">
        <f>RES_hhdet_in_fech!N147</f>
        <v>287.81304478371635</v>
      </c>
      <c r="O355" s="98">
        <f>RES_hhdet_in_fech!O147</f>
        <v>173.73194480686027</v>
      </c>
      <c r="P355" s="98">
        <f>RES_hhdet_in_fech!P147</f>
        <v>116.94741895164326</v>
      </c>
      <c r="Q355" s="98">
        <f>RES_hhdet_in_fech!Q147</f>
        <v>234.20617555025638</v>
      </c>
      <c r="R355" s="98">
        <f>RES_hhdet_in_fech!R147</f>
        <v>161.67741609961246</v>
      </c>
      <c r="S355" s="98">
        <f>RES_hhdet_in_fech!S147</f>
        <v>236.6709996749149</v>
      </c>
      <c r="T355" s="98">
        <f>RES_hhdet_in_fech!T147</f>
        <v>174.63509422671211</v>
      </c>
      <c r="U355" s="98">
        <f>RES_hhdet_in_fech!U147</f>
        <v>201.25582531742126</v>
      </c>
      <c r="V355" s="98">
        <f>RES_hhdet_in_fech!V147</f>
        <v>145.74721132841859</v>
      </c>
      <c r="W355" s="98">
        <f>RES_hhdet_in_fech!W147</f>
        <v>124.96294304359655</v>
      </c>
      <c r="X355" s="98">
        <f>RES_hhdet_in_fech!X147</f>
        <v>172.71197888417612</v>
      </c>
      <c r="Y355" s="98">
        <f>RES_hhdet_in_fech!Y147</f>
        <v>132.08102871903148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1877.1251586491881</v>
      </c>
      <c r="D356" s="122">
        <v>1895.977290202404</v>
      </c>
      <c r="E356" s="122">
        <v>1819.8516215509599</v>
      </c>
      <c r="F356" s="122">
        <v>1988.6378425457856</v>
      </c>
      <c r="G356" s="122">
        <v>1773.7515113353388</v>
      </c>
      <c r="H356" s="122">
        <v>1735.7751172916319</v>
      </c>
      <c r="I356" s="122">
        <v>1566.6812291133201</v>
      </c>
      <c r="J356" s="122">
        <v>1502.937549212422</v>
      </c>
      <c r="K356" s="122">
        <v>1505.6426025124579</v>
      </c>
      <c r="L356" s="122">
        <v>1536.4922819349206</v>
      </c>
      <c r="M356" s="122">
        <v>1791.3649806402593</v>
      </c>
      <c r="N356" s="122">
        <v>1590.8929396265974</v>
      </c>
      <c r="O356" s="122">
        <v>1473.1301252600956</v>
      </c>
      <c r="P356" s="122">
        <v>1418.5658645973754</v>
      </c>
      <c r="Q356" s="122">
        <v>1379.5490744027229</v>
      </c>
      <c r="R356" s="122">
        <v>1345.2710612043741</v>
      </c>
      <c r="S356" s="122">
        <v>1347.8675244471465</v>
      </c>
      <c r="T356" s="122">
        <v>1338.8601332184842</v>
      </c>
      <c r="U356" s="122">
        <v>1301.465601963796</v>
      </c>
      <c r="V356" s="122">
        <v>1244.7026479167625</v>
      </c>
      <c r="W356" s="122">
        <v>992.6235327790663</v>
      </c>
      <c r="X356" s="122">
        <v>755.22056964229535</v>
      </c>
      <c r="Y356" s="122">
        <v>750.81313119091078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2044.4729359981427</v>
      </c>
      <c r="D357" s="98">
        <v>2009.0908495314602</v>
      </c>
      <c r="E357" s="98">
        <v>1970.3767959642676</v>
      </c>
      <c r="F357" s="98">
        <v>2218.6302915748106</v>
      </c>
      <c r="G357" s="98">
        <v>2007.1937730525749</v>
      </c>
      <c r="H357" s="98">
        <v>1944.3774728458682</v>
      </c>
      <c r="I357" s="98">
        <v>1754.3533684428498</v>
      </c>
      <c r="J357" s="98">
        <v>1659.2695992051847</v>
      </c>
      <c r="K357" s="98">
        <v>1668.8109158081759</v>
      </c>
      <c r="L357" s="98">
        <v>1793.6044653134643</v>
      </c>
      <c r="M357" s="98">
        <v>1983.5244239703086</v>
      </c>
      <c r="N357" s="98">
        <v>1802.1145913260291</v>
      </c>
      <c r="O357" s="98">
        <v>1667.9096382912405</v>
      </c>
      <c r="P357" s="98">
        <v>1470.6450860969614</v>
      </c>
      <c r="Q357" s="98">
        <v>1441.9350506605256</v>
      </c>
      <c r="R357" s="98">
        <v>1446.8157938157799</v>
      </c>
      <c r="S357" s="98">
        <v>1452.0393241938159</v>
      </c>
      <c r="T357" s="98">
        <v>1432.5325696290558</v>
      </c>
      <c r="U357" s="98">
        <v>1346.0791417690782</v>
      </c>
      <c r="V357" s="98">
        <v>1244.5793917550577</v>
      </c>
      <c r="W357" s="98">
        <v>1079.5026122335748</v>
      </c>
      <c r="X357" s="98">
        <v>907.31757187707103</v>
      </c>
      <c r="Y357" s="98">
        <v>839.63477476863432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1488.7069715246132</v>
      </c>
      <c r="G358" s="98">
        <v>1325.2103184462962</v>
      </c>
      <c r="H358" s="98">
        <v>1284.7822903476856</v>
      </c>
      <c r="I358" s="98">
        <v>1155.7376091341591</v>
      </c>
      <c r="J358" s="98">
        <v>1123.0177029847653</v>
      </c>
      <c r="K358" s="98">
        <v>1109.3155644114427</v>
      </c>
      <c r="L358" s="98">
        <v>1194.4393969101527</v>
      </c>
      <c r="M358" s="98">
        <v>1362.0079735089264</v>
      </c>
      <c r="N358" s="98">
        <v>1228.6425365037101</v>
      </c>
      <c r="O358" s="98">
        <v>1165.6324133477767</v>
      </c>
      <c r="P358" s="98">
        <v>1100.407492891625</v>
      </c>
      <c r="Q358" s="98">
        <v>1077.9260022741425</v>
      </c>
      <c r="R358" s="98">
        <v>1099.4877526144728</v>
      </c>
      <c r="S358" s="98">
        <v>1126.5101845221691</v>
      </c>
      <c r="T358" s="98">
        <v>1123.6148774699961</v>
      </c>
      <c r="U358" s="98">
        <v>1075.4012482997832</v>
      </c>
      <c r="V358" s="98">
        <v>1008.14129105438</v>
      </c>
      <c r="W358" s="98">
        <v>894.5298365932548</v>
      </c>
      <c r="X358" s="98">
        <v>738.44137362076583</v>
      </c>
      <c r="Y358" s="98">
        <v>699.31017005468516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429.80639066085405</v>
      </c>
      <c r="G359" s="101">
        <v>325.08091273583057</v>
      </c>
      <c r="H359" s="101">
        <v>307.18426230552211</v>
      </c>
      <c r="I359" s="101">
        <v>256.51586028432217</v>
      </c>
      <c r="J359" s="101">
        <v>306.2029587734603</v>
      </c>
      <c r="K359" s="101">
        <v>244.24048019604092</v>
      </c>
      <c r="L359" s="101">
        <v>251.00672112512126</v>
      </c>
      <c r="M359" s="101">
        <v>345.59129913276371</v>
      </c>
      <c r="N359" s="101">
        <v>227.98594981291745</v>
      </c>
      <c r="O359" s="101">
        <v>199.50221530004262</v>
      </c>
      <c r="P359" s="101">
        <v>295.24681555263174</v>
      </c>
      <c r="Q359" s="101">
        <v>187.78237791093835</v>
      </c>
      <c r="R359" s="101">
        <v>180.60280672880285</v>
      </c>
      <c r="S359" s="101">
        <v>198.64060334145901</v>
      </c>
      <c r="T359" s="101">
        <v>180.10529316488885</v>
      </c>
      <c r="U359" s="101">
        <v>198.37820590903007</v>
      </c>
      <c r="V359" s="101">
        <v>201.73980917221411</v>
      </c>
      <c r="W359" s="101">
        <v>233.40861649768084</v>
      </c>
      <c r="X359" s="101">
        <v>99.566924087548188</v>
      </c>
      <c r="Y359" s="101">
        <v>171.62609137364194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1058.9005808637589</v>
      </c>
      <c r="G360" s="104">
        <v>1000.1294057104654</v>
      </c>
      <c r="H360" s="104">
        <v>977.59802804216326</v>
      </c>
      <c r="I360" s="104">
        <v>899.2217488498369</v>
      </c>
      <c r="J360" s="104">
        <v>816.81474421130497</v>
      </c>
      <c r="K360" s="104">
        <v>865.07508421540183</v>
      </c>
      <c r="L360" s="104">
        <v>943.43267578503151</v>
      </c>
      <c r="M360" s="104">
        <v>1016.4166743761625</v>
      </c>
      <c r="N360" s="104">
        <v>1000.6565866907929</v>
      </c>
      <c r="O360" s="104">
        <v>966.13019804773387</v>
      </c>
      <c r="P360" s="104">
        <v>805.16067733899331</v>
      </c>
      <c r="Q360" s="104">
        <v>890.14362436320414</v>
      </c>
      <c r="R360" s="104">
        <v>918.88494588566994</v>
      </c>
      <c r="S360" s="104">
        <v>927.86958118070993</v>
      </c>
      <c r="T360" s="104">
        <v>943.5095843051073</v>
      </c>
      <c r="U360" s="104">
        <v>877.02304239075306</v>
      </c>
      <c r="V360" s="104">
        <v>806.40148188216585</v>
      </c>
      <c r="W360" s="104">
        <v>661.1212200955739</v>
      </c>
      <c r="X360" s="104">
        <v>638.87444953321767</v>
      </c>
      <c r="Y360" s="104">
        <v>527.68407868104339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1778.9996984957352</v>
      </c>
      <c r="D361" s="101">
        <v>1861.8704291699257</v>
      </c>
      <c r="E361" s="101">
        <v>1751.9117182049943</v>
      </c>
      <c r="F361" s="101">
        <v>1840.0020820140846</v>
      </c>
      <c r="G361" s="101">
        <v>1756.5634984999663</v>
      </c>
      <c r="H361" s="101">
        <v>1725.0548288524108</v>
      </c>
      <c r="I361" s="101">
        <v>1616.9681594570534</v>
      </c>
      <c r="J361" s="101">
        <v>1574.9400535669304</v>
      </c>
      <c r="K361" s="101">
        <v>1546.2301822566708</v>
      </c>
      <c r="L361" s="101">
        <v>1640.6569614973162</v>
      </c>
      <c r="M361" s="101">
        <v>1755.7336793546142</v>
      </c>
      <c r="N361" s="101">
        <v>1639.589839265268</v>
      </c>
      <c r="O361" s="101">
        <v>1552.0042240410942</v>
      </c>
      <c r="P361" s="101">
        <v>1544.3051480435442</v>
      </c>
      <c r="Q361" s="101">
        <v>1450.7220021838036</v>
      </c>
      <c r="R361" s="101">
        <v>1437.0721993871693</v>
      </c>
      <c r="S361" s="101">
        <v>1426.5202859865101</v>
      </c>
      <c r="T361" s="101">
        <v>1401.3382353182087</v>
      </c>
      <c r="U361" s="101">
        <v>1390.9506193756267</v>
      </c>
      <c r="V361" s="101">
        <v>1375.6776505618609</v>
      </c>
      <c r="W361" s="101">
        <v>0</v>
      </c>
      <c r="X361" s="101">
        <v>0</v>
      </c>
      <c r="Y361" s="101">
        <v>0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1264.7414155803881</v>
      </c>
      <c r="D362" s="104">
        <v>1342.8444982643139</v>
      </c>
      <c r="E362" s="104">
        <v>1247.0985132623423</v>
      </c>
      <c r="F362" s="104">
        <v>1335.3949555438855</v>
      </c>
      <c r="G362" s="104">
        <v>1258.2771902144757</v>
      </c>
      <c r="H362" s="104">
        <v>1235.3457204493245</v>
      </c>
      <c r="I362" s="104">
        <v>1154.50328197727</v>
      </c>
      <c r="J362" s="104">
        <v>1147.7862858301339</v>
      </c>
      <c r="K362" s="104">
        <v>1109.6095474674487</v>
      </c>
      <c r="L362" s="104">
        <v>1176.9651534739478</v>
      </c>
      <c r="M362" s="104">
        <v>1285.2138650836685</v>
      </c>
      <c r="N362" s="104">
        <v>1184.6127551976763</v>
      </c>
      <c r="O362" s="104">
        <v>1132.9771718707952</v>
      </c>
      <c r="P362" s="104">
        <v>1186.4962744775457</v>
      </c>
      <c r="Q362" s="104">
        <v>1101.4870614659462</v>
      </c>
      <c r="R362" s="104">
        <v>1102.0930208073933</v>
      </c>
      <c r="S362" s="104">
        <v>1111.1527460782543</v>
      </c>
      <c r="T362" s="104">
        <v>1098.4535601404787</v>
      </c>
      <c r="U362" s="104">
        <v>1108.5603193220284</v>
      </c>
      <c r="V362" s="104">
        <v>1113.0925417047913</v>
      </c>
      <c r="W362" s="104">
        <v>951.51853107457384</v>
      </c>
      <c r="X362" s="104">
        <v>638.57840114158341</v>
      </c>
      <c r="Y362" s="104">
        <v>707.64459716614772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283.78787493616352</v>
      </c>
      <c r="D363" s="98">
        <v>347.49868853295033</v>
      </c>
      <c r="E363" s="98">
        <v>273.21820559560331</v>
      </c>
      <c r="F363" s="98">
        <v>356.30836111513514</v>
      </c>
      <c r="G363" s="98">
        <v>284.17128452281457</v>
      </c>
      <c r="H363" s="98">
        <v>272.1855328805903</v>
      </c>
      <c r="I363" s="98">
        <v>236.66993938303733</v>
      </c>
      <c r="J363" s="98">
        <v>292.15369000451716</v>
      </c>
      <c r="K363" s="98">
        <v>227.07708169899595</v>
      </c>
      <c r="L363" s="98">
        <v>229.1067600078176</v>
      </c>
      <c r="M363" s="98">
        <v>305.93199496072384</v>
      </c>
      <c r="N363" s="98">
        <v>206.27851288476538</v>
      </c>
      <c r="O363" s="98">
        <v>184.03085410773443</v>
      </c>
      <c r="P363" s="98">
        <v>312.99582919236553</v>
      </c>
      <c r="Q363" s="98">
        <v>189.60713471139766</v>
      </c>
      <c r="R363" s="98">
        <v>179.19106713015211</v>
      </c>
      <c r="S363" s="98">
        <v>195.43605173800134</v>
      </c>
      <c r="T363" s="98">
        <v>174.56318286621544</v>
      </c>
      <c r="U363" s="98">
        <v>206.84734339794289</v>
      </c>
      <c r="V363" s="98">
        <v>228.31155829603171</v>
      </c>
      <c r="W363" s="98">
        <v>231.10532815266197</v>
      </c>
      <c r="X363" s="98">
        <v>7.510431962459867</v>
      </c>
      <c r="Y363" s="98">
        <v>147.45899811326143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980.95354064422463</v>
      </c>
      <c r="D364" s="98">
        <v>995.3458097313636</v>
      </c>
      <c r="E364" s="98">
        <v>973.88030766673887</v>
      </c>
      <c r="F364" s="98">
        <v>979.08659442875069</v>
      </c>
      <c r="G364" s="98">
        <v>974.10590569166129</v>
      </c>
      <c r="H364" s="98">
        <v>963.16018756873416</v>
      </c>
      <c r="I364" s="98">
        <v>917.83334259423259</v>
      </c>
      <c r="J364" s="98">
        <v>855.63259582561682</v>
      </c>
      <c r="K364" s="98">
        <v>882.53246576845288</v>
      </c>
      <c r="L364" s="98">
        <v>947.85839346613022</v>
      </c>
      <c r="M364" s="98">
        <v>979.28187012294461</v>
      </c>
      <c r="N364" s="98">
        <v>978.33424231291076</v>
      </c>
      <c r="O364" s="98">
        <v>948.94631776306085</v>
      </c>
      <c r="P364" s="98">
        <v>873.50044528518038</v>
      </c>
      <c r="Q364" s="98">
        <v>911.87992675454836</v>
      </c>
      <c r="R364" s="98">
        <v>922.90195367724107</v>
      </c>
      <c r="S364" s="98">
        <v>915.71669434025273</v>
      </c>
      <c r="T364" s="98">
        <v>923.8903772742633</v>
      </c>
      <c r="U364" s="98">
        <v>901.71297592408553</v>
      </c>
      <c r="V364" s="98">
        <v>884.78098340875965</v>
      </c>
      <c r="W364" s="98">
        <v>720.41320292191199</v>
      </c>
      <c r="X364" s="98">
        <v>631.06796917912357</v>
      </c>
      <c r="Y364" s="98">
        <v>560.18559905288635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877.23892180176119</v>
      </c>
      <c r="D365" s="122">
        <v>893.27719500047169</v>
      </c>
      <c r="E365" s="122">
        <v>855.0247317920838</v>
      </c>
      <c r="F365" s="122">
        <v>964.27510481933928</v>
      </c>
      <c r="G365" s="122">
        <v>804.82976878215413</v>
      </c>
      <c r="H365" s="122">
        <v>832.90505086651024</v>
      </c>
      <c r="I365" s="122">
        <v>759.14121375763602</v>
      </c>
      <c r="J365" s="122">
        <v>747.23130644061746</v>
      </c>
      <c r="K365" s="122">
        <v>699.01575122502788</v>
      </c>
      <c r="L365" s="122">
        <v>658.84940284795073</v>
      </c>
      <c r="M365" s="122">
        <v>657.59613938867983</v>
      </c>
      <c r="N365" s="122">
        <v>578.27237007982376</v>
      </c>
      <c r="O365" s="122">
        <v>611.51719087255378</v>
      </c>
      <c r="P365" s="122">
        <v>566.50834712976246</v>
      </c>
      <c r="Q365" s="122">
        <v>565.46308643308464</v>
      </c>
      <c r="R365" s="122">
        <v>578.59300808404168</v>
      </c>
      <c r="S365" s="122">
        <v>634.88394042750576</v>
      </c>
      <c r="T365" s="122">
        <v>644.09962531564804</v>
      </c>
      <c r="U365" s="122">
        <v>635.64236577489658</v>
      </c>
      <c r="V365" s="122">
        <v>663.80599997955005</v>
      </c>
      <c r="W365" s="122">
        <v>622.35364155890761</v>
      </c>
      <c r="X365" s="122">
        <v>535.17837756179608</v>
      </c>
      <c r="Y365" s="122">
        <v>509.49618457877091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998.43644371884636</v>
      </c>
      <c r="D366" s="98">
        <v>1011.2657991224477</v>
      </c>
      <c r="E366" s="98">
        <v>985.93432259006318</v>
      </c>
      <c r="F366" s="98">
        <v>1060.2762535044558</v>
      </c>
      <c r="G366" s="98">
        <v>991.19469463695611</v>
      </c>
      <c r="H366" s="98">
        <v>947.45379697794078</v>
      </c>
      <c r="I366" s="98">
        <v>853.73440503424706</v>
      </c>
      <c r="J366" s="98">
        <v>829.43045657682728</v>
      </c>
      <c r="K366" s="98">
        <v>786.12980916839751</v>
      </c>
      <c r="L366" s="98">
        <v>764.82745188682179</v>
      </c>
      <c r="M366" s="98">
        <v>786.9090047992787</v>
      </c>
      <c r="N366" s="98">
        <v>674.07916599237615</v>
      </c>
      <c r="O366" s="98">
        <v>673.91460614205243</v>
      </c>
      <c r="P366" s="98">
        <v>692.52074478094607</v>
      </c>
      <c r="Q366" s="98">
        <v>666.32247116359531</v>
      </c>
      <c r="R366" s="98">
        <v>698.17638538453673</v>
      </c>
      <c r="S366" s="98">
        <v>761.66586906674343</v>
      </c>
      <c r="T366" s="98">
        <v>789.03252867323943</v>
      </c>
      <c r="U366" s="98">
        <v>789.01985679230609</v>
      </c>
      <c r="V366" s="98">
        <v>785.65343572668496</v>
      </c>
      <c r="W366" s="98">
        <v>735.1980405691495</v>
      </c>
      <c r="X366" s="98">
        <v>650.40840546658558</v>
      </c>
      <c r="Y366" s="98">
        <v>614.96747778607505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822.01968531473415</v>
      </c>
      <c r="D367" s="33">
        <v>827.54751108474738</v>
      </c>
      <c r="E367" s="33">
        <v>752.952723534543</v>
      </c>
      <c r="F367" s="33">
        <v>902.20428125911747</v>
      </c>
      <c r="G367" s="33">
        <v>729.88321399575671</v>
      </c>
      <c r="H367" s="33">
        <v>787.74785791850877</v>
      </c>
      <c r="I367" s="33">
        <v>719.81036054262404</v>
      </c>
      <c r="J367" s="33">
        <v>639.91503955467374</v>
      </c>
      <c r="K367" s="33">
        <v>643.2862631823956</v>
      </c>
      <c r="L367" s="33">
        <v>598.76022443846773</v>
      </c>
      <c r="M367" s="33">
        <v>595.28114981137412</v>
      </c>
      <c r="N367" s="33">
        <v>514.96640463908113</v>
      </c>
      <c r="O367" s="33">
        <v>581.82282343822203</v>
      </c>
      <c r="P367" s="33">
        <v>484.42783596963284</v>
      </c>
      <c r="Q367" s="33">
        <v>521.23697277400959</v>
      </c>
      <c r="R367" s="33">
        <v>507.77125449557491</v>
      </c>
      <c r="S367" s="33">
        <v>590.88298919750378</v>
      </c>
      <c r="T367" s="33">
        <v>577.6129227963612</v>
      </c>
      <c r="U367" s="33">
        <v>570.43291252077097</v>
      </c>
      <c r="V367" s="33">
        <v>589.51118173029874</v>
      </c>
      <c r="W367" s="33">
        <v>551.49170672840137</v>
      </c>
      <c r="X367" s="33">
        <v>416.94377140639835</v>
      </c>
      <c r="Y367" s="33">
        <v>442.80048178932572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7081.3773363400778</v>
      </c>
      <c r="D369" s="117">
        <f t="shared" si="179"/>
        <v>6765.5886241771987</v>
      </c>
      <c r="E369" s="117">
        <f t="shared" si="179"/>
        <v>7716.5251829937115</v>
      </c>
      <c r="F369" s="117">
        <f t="shared" si="179"/>
        <v>7843.947167809546</v>
      </c>
      <c r="G369" s="117">
        <f t="shared" si="179"/>
        <v>8854.5372845235815</v>
      </c>
      <c r="H369" s="117">
        <f t="shared" si="179"/>
        <v>7879.9099835666184</v>
      </c>
      <c r="I369" s="117">
        <f t="shared" si="179"/>
        <v>7667.2523559495212</v>
      </c>
      <c r="J369" s="117">
        <f t="shared" si="179"/>
        <v>7723.3583595376049</v>
      </c>
      <c r="K369" s="117">
        <f t="shared" si="179"/>
        <v>7679.3409986055849</v>
      </c>
      <c r="L369" s="117">
        <f t="shared" si="179"/>
        <v>8525.1743399708903</v>
      </c>
      <c r="M369" s="117">
        <f t="shared" si="179"/>
        <v>8083.6317854902818</v>
      </c>
      <c r="N369" s="117">
        <f t="shared" si="179"/>
        <v>8507.6234484815741</v>
      </c>
      <c r="O369" s="117">
        <f t="shared" si="179"/>
        <v>8271.0416914559228</v>
      </c>
      <c r="P369" s="117">
        <f t="shared" si="179"/>
        <v>6463.8957419681947</v>
      </c>
      <c r="Q369" s="117">
        <f t="shared" si="179"/>
        <v>7637.399047330845</v>
      </c>
      <c r="R369" s="117">
        <f t="shared" ref="R369:V369" si="180">R370+R372+R374+R383</f>
        <v>7231.1774514252484</v>
      </c>
      <c r="S369" s="117">
        <f t="shared" si="180"/>
        <v>7778.5033023907317</v>
      </c>
      <c r="T369" s="117">
        <f t="shared" si="180"/>
        <v>7097.3872162010148</v>
      </c>
      <c r="U369" s="117">
        <f t="shared" si="180"/>
        <v>5453.9099254651746</v>
      </c>
      <c r="V369" s="117">
        <f t="shared" si="180"/>
        <v>3799.0227727680781</v>
      </c>
      <c r="W369" s="117">
        <f t="shared" ref="W369:Y369" si="181">W370+W372+W374+W383</f>
        <v>7184.2657739894748</v>
      </c>
      <c r="X369" s="117">
        <f t="shared" si="181"/>
        <v>5633.9776820912048</v>
      </c>
      <c r="Y369" s="117">
        <f t="shared" si="181"/>
        <v>4657.3141580402325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4835.7419910714298</v>
      </c>
      <c r="D370" s="122">
        <f t="shared" si="182"/>
        <v>4518.6064128587077</v>
      </c>
      <c r="E370" s="122">
        <f t="shared" si="182"/>
        <v>4746.3225882279039</v>
      </c>
      <c r="F370" s="122">
        <f t="shared" si="182"/>
        <v>5423.2047137746949</v>
      </c>
      <c r="G370" s="122">
        <f t="shared" si="182"/>
        <v>6610.0472054699712</v>
      </c>
      <c r="H370" s="122">
        <f t="shared" si="182"/>
        <v>5504.1387599060881</v>
      </c>
      <c r="I370" s="122">
        <f t="shared" si="182"/>
        <v>5476.9378070571993</v>
      </c>
      <c r="J370" s="122">
        <f t="shared" si="182"/>
        <v>5493.4838716510294</v>
      </c>
      <c r="K370" s="122">
        <f t="shared" si="182"/>
        <v>5428.4941734346057</v>
      </c>
      <c r="L370" s="122">
        <f t="shared" si="182"/>
        <v>6374.2109560095687</v>
      </c>
      <c r="M370" s="122">
        <f t="shared" si="182"/>
        <v>5753.5963985790058</v>
      </c>
      <c r="N370" s="122">
        <f t="shared" si="182"/>
        <v>5963.1522618629169</v>
      </c>
      <c r="O370" s="122">
        <f t="shared" si="182"/>
        <v>6104.3365747200905</v>
      </c>
      <c r="P370" s="122">
        <f t="shared" si="182"/>
        <v>4523.1243931251038</v>
      </c>
      <c r="Q370" s="122">
        <f t="shared" si="182"/>
        <v>5243.1112874283481</v>
      </c>
      <c r="R370" s="122">
        <f t="shared" si="182"/>
        <v>5108.2060346945691</v>
      </c>
      <c r="S370" s="122">
        <f t="shared" si="182"/>
        <v>5277.8974801954209</v>
      </c>
      <c r="T370" s="122">
        <f t="shared" si="182"/>
        <v>4844.6088018867422</v>
      </c>
      <c r="U370" s="122">
        <f t="shared" si="182"/>
        <v>3101.4830107413941</v>
      </c>
      <c r="V370" s="122">
        <f t="shared" si="182"/>
        <v>1672.6609415389116</v>
      </c>
      <c r="W370" s="122">
        <f t="shared" si="182"/>
        <v>5317.1726474868128</v>
      </c>
      <c r="X370" s="122">
        <f t="shared" si="182"/>
        <v>3864.6749189053658</v>
      </c>
      <c r="Y370" s="122">
        <f t="shared" si="182"/>
        <v>3042.7021721784668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4835.7419910714298</v>
      </c>
      <c r="D371" s="98">
        <v>4518.6064128587077</v>
      </c>
      <c r="E371" s="98">
        <v>4746.3225882279039</v>
      </c>
      <c r="F371" s="98">
        <v>5423.2047137746949</v>
      </c>
      <c r="G371" s="98">
        <v>6610.0472054699712</v>
      </c>
      <c r="H371" s="98">
        <v>5504.1387599060881</v>
      </c>
      <c r="I371" s="98">
        <v>5476.9378070571993</v>
      </c>
      <c r="J371" s="98">
        <v>5493.4838716510294</v>
      </c>
      <c r="K371" s="98">
        <v>5428.4941734346057</v>
      </c>
      <c r="L371" s="98">
        <v>6374.2109560095687</v>
      </c>
      <c r="M371" s="98">
        <v>5753.5963985790058</v>
      </c>
      <c r="N371" s="98">
        <v>5963.1522618629169</v>
      </c>
      <c r="O371" s="98">
        <v>6104.3365747200905</v>
      </c>
      <c r="P371" s="98">
        <v>4523.1243931251038</v>
      </c>
      <c r="Q371" s="98">
        <v>5243.1112874283481</v>
      </c>
      <c r="R371" s="98">
        <v>5108.2060346945691</v>
      </c>
      <c r="S371" s="98">
        <v>5277.8974801954209</v>
      </c>
      <c r="T371" s="98">
        <v>4844.6088018867422</v>
      </c>
      <c r="U371" s="98">
        <v>3101.4830107413941</v>
      </c>
      <c r="V371" s="98">
        <v>1672.6609415389116</v>
      </c>
      <c r="W371" s="98">
        <v>5317.1726474868128</v>
      </c>
      <c r="X371" s="98">
        <v>3864.6749189053658</v>
      </c>
      <c r="Y371" s="98">
        <v>3042.7021721784668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434.05963381420048</v>
      </c>
      <c r="D372" s="122">
        <f t="shared" si="183"/>
        <v>398.61139282729238</v>
      </c>
      <c r="E372" s="122">
        <f t="shared" si="183"/>
        <v>1215.6984242832702</v>
      </c>
      <c r="F372" s="122">
        <f t="shared" si="183"/>
        <v>479.51620184571038</v>
      </c>
      <c r="G372" s="122">
        <f t="shared" si="183"/>
        <v>493.76312275732022</v>
      </c>
      <c r="H372" s="122">
        <f t="shared" si="183"/>
        <v>621.48482053425016</v>
      </c>
      <c r="I372" s="122">
        <f t="shared" si="183"/>
        <v>564.11922520136682</v>
      </c>
      <c r="J372" s="122">
        <f t="shared" si="183"/>
        <v>681.98834231617002</v>
      </c>
      <c r="K372" s="122">
        <f t="shared" si="183"/>
        <v>724.68517884605251</v>
      </c>
      <c r="L372" s="122">
        <f t="shared" si="183"/>
        <v>578.09503611394564</v>
      </c>
      <c r="M372" s="122">
        <f t="shared" si="183"/>
        <v>653.85651488325993</v>
      </c>
      <c r="N372" s="122">
        <f t="shared" si="183"/>
        <v>1007.2671483403392</v>
      </c>
      <c r="O372" s="122">
        <f t="shared" si="183"/>
        <v>636.89653058345334</v>
      </c>
      <c r="P372" s="122">
        <f t="shared" si="183"/>
        <v>448.599446804769</v>
      </c>
      <c r="Q372" s="122">
        <f t="shared" si="183"/>
        <v>928.93886073910357</v>
      </c>
      <c r="R372" s="122">
        <f t="shared" si="183"/>
        <v>645.83485137980631</v>
      </c>
      <c r="S372" s="122">
        <f t="shared" si="183"/>
        <v>946.14654417356485</v>
      </c>
      <c r="T372" s="122">
        <f t="shared" si="183"/>
        <v>698.75307430120813</v>
      </c>
      <c r="U372" s="122">
        <f t="shared" si="183"/>
        <v>806.04858886711895</v>
      </c>
      <c r="V372" s="122">
        <f t="shared" si="183"/>
        <v>585.34582227673616</v>
      </c>
      <c r="W372" s="122">
        <f t="shared" si="183"/>
        <v>506.41598689852464</v>
      </c>
      <c r="X372" s="122">
        <f t="shared" si="183"/>
        <v>707.52736841677779</v>
      </c>
      <c r="Y372" s="122">
        <f t="shared" si="183"/>
        <v>547.63697661601452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434.05963381420048</v>
      </c>
      <c r="D373" s="98">
        <f>RES_hhdet_in_tesh!D147</f>
        <v>398.61139282729238</v>
      </c>
      <c r="E373" s="98">
        <f>RES_hhdet_in_tesh!E147</f>
        <v>1215.6984242832702</v>
      </c>
      <c r="F373" s="98">
        <f>RES_hhdet_in_tesh!F147</f>
        <v>479.51620184571038</v>
      </c>
      <c r="G373" s="98">
        <f>RES_hhdet_in_tesh!G147</f>
        <v>493.76312275732022</v>
      </c>
      <c r="H373" s="98">
        <f>RES_hhdet_in_tesh!H147</f>
        <v>621.48482053425016</v>
      </c>
      <c r="I373" s="98">
        <f>RES_hhdet_in_tesh!I147</f>
        <v>564.11922520136682</v>
      </c>
      <c r="J373" s="98">
        <f>RES_hhdet_in_tesh!J147</f>
        <v>681.98834231617002</v>
      </c>
      <c r="K373" s="98">
        <f>RES_hhdet_in_tesh!K147</f>
        <v>724.68517884605251</v>
      </c>
      <c r="L373" s="98">
        <f>RES_hhdet_in_tesh!L147</f>
        <v>578.09503611394564</v>
      </c>
      <c r="M373" s="98">
        <f>RES_hhdet_in_tesh!M147</f>
        <v>653.85651488325993</v>
      </c>
      <c r="N373" s="98">
        <f>RES_hhdet_in_tesh!N147</f>
        <v>1007.2671483403392</v>
      </c>
      <c r="O373" s="98">
        <f>RES_hhdet_in_tesh!O147</f>
        <v>636.89653058345334</v>
      </c>
      <c r="P373" s="98">
        <f>RES_hhdet_in_tesh!P147</f>
        <v>448.599446804769</v>
      </c>
      <c r="Q373" s="98">
        <f>RES_hhdet_in_tesh!Q147</f>
        <v>928.93886073910357</v>
      </c>
      <c r="R373" s="98">
        <f>RES_hhdet_in_tesh!R147</f>
        <v>645.83485137980631</v>
      </c>
      <c r="S373" s="98">
        <f>RES_hhdet_in_tesh!S147</f>
        <v>946.14654417356485</v>
      </c>
      <c r="T373" s="98">
        <f>RES_hhdet_in_tesh!T147</f>
        <v>698.75307430120813</v>
      </c>
      <c r="U373" s="98">
        <f>RES_hhdet_in_tesh!U147</f>
        <v>806.04858886711895</v>
      </c>
      <c r="V373" s="98">
        <f>RES_hhdet_in_tesh!V147</f>
        <v>585.34582227673616</v>
      </c>
      <c r="W373" s="98">
        <f>RES_hhdet_in_tesh!W147</f>
        <v>506.41598689852464</v>
      </c>
      <c r="X373" s="98">
        <f>RES_hhdet_in_tesh!X147</f>
        <v>707.52736841677779</v>
      </c>
      <c r="Y373" s="98">
        <f>RES_hhdet_in_tesh!Y147</f>
        <v>547.63697661601452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1179.3297194793106</v>
      </c>
      <c r="D374" s="122">
        <v>1210.5277081082763</v>
      </c>
      <c r="E374" s="122">
        <v>1156.536153857121</v>
      </c>
      <c r="F374" s="122">
        <v>1255.1794243452789</v>
      </c>
      <c r="G374" s="122">
        <v>1167.5634631232772</v>
      </c>
      <c r="H374" s="122">
        <v>1145.8552311170968</v>
      </c>
      <c r="I374" s="122">
        <v>1071.9380980825438</v>
      </c>
      <c r="J374" s="122">
        <v>1037.4142511332907</v>
      </c>
      <c r="K374" s="122">
        <v>1026.5908608029936</v>
      </c>
      <c r="L374" s="122">
        <v>1099.2777620965528</v>
      </c>
      <c r="M374" s="122">
        <v>1199.0887430926193</v>
      </c>
      <c r="N374" s="122">
        <v>1123.7495266714836</v>
      </c>
      <c r="O374" s="122">
        <v>1079.3362886053485</v>
      </c>
      <c r="P374" s="122">
        <v>1085.5092489872509</v>
      </c>
      <c r="Q374" s="122">
        <v>1043.6794966437599</v>
      </c>
      <c r="R374" s="122">
        <v>1051.666479578025</v>
      </c>
      <c r="S374" s="122">
        <v>1063.2728218340774</v>
      </c>
      <c r="T374" s="122">
        <v>1059.7941608586464</v>
      </c>
      <c r="U374" s="122">
        <v>1050.2972276484206</v>
      </c>
      <c r="V374" s="122">
        <v>1030.7690629320032</v>
      </c>
      <c r="W374" s="122">
        <v>880.22881933593646</v>
      </c>
      <c r="X374" s="122">
        <v>669.50594167348538</v>
      </c>
      <c r="Y374" s="122">
        <v>671.47900723821249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1197.672366305299</v>
      </c>
      <c r="D375" s="98">
        <v>1180.5770467907726</v>
      </c>
      <c r="E375" s="98">
        <v>1161.8849763963221</v>
      </c>
      <c r="F375" s="98">
        <v>1312.9184002187287</v>
      </c>
      <c r="G375" s="98">
        <v>1192.462716974715</v>
      </c>
      <c r="H375" s="98">
        <v>1160.0669771763578</v>
      </c>
      <c r="I375" s="98">
        <v>1051.5843933771685</v>
      </c>
      <c r="J375" s="98">
        <v>999.9703170769161</v>
      </c>
      <c r="K375" s="98">
        <v>1012.1733466208494</v>
      </c>
      <c r="L375" s="98">
        <v>1095.999562145679</v>
      </c>
      <c r="M375" s="98">
        <v>1230.3939210341316</v>
      </c>
      <c r="N375" s="98">
        <v>1145.3335203708975</v>
      </c>
      <c r="O375" s="98">
        <v>1097.2075508710293</v>
      </c>
      <c r="P375" s="98">
        <v>1007.1799226510688</v>
      </c>
      <c r="Q375" s="98">
        <v>1022.5992725962253</v>
      </c>
      <c r="R375" s="98">
        <v>1048.8978232559273</v>
      </c>
      <c r="S375" s="98">
        <v>1074.025103311038</v>
      </c>
      <c r="T375" s="98">
        <v>1078.4714577609827</v>
      </c>
      <c r="U375" s="98">
        <v>1028.4907254231384</v>
      </c>
      <c r="V375" s="98">
        <v>961.93287491250862</v>
      </c>
      <c r="W375" s="98">
        <v>840.20681920312188</v>
      </c>
      <c r="X375" s="98">
        <v>709.26249930432652</v>
      </c>
      <c r="Y375" s="98">
        <v>657.79351322555181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1313.2470219869833</v>
      </c>
      <c r="G376" s="98">
        <v>1193.2581776516263</v>
      </c>
      <c r="H376" s="98">
        <v>1160.8722757566989</v>
      </c>
      <c r="I376" s="98">
        <v>1052.9810086323389</v>
      </c>
      <c r="J376" s="98">
        <v>1001.3500782650708</v>
      </c>
      <c r="K376" s="98">
        <v>1013.212720348126</v>
      </c>
      <c r="L376" s="98">
        <v>1096.8127892765956</v>
      </c>
      <c r="M376" s="98">
        <v>1230.7893478238204</v>
      </c>
      <c r="N376" s="98">
        <v>1145.5530054596984</v>
      </c>
      <c r="O376" s="98">
        <v>1097.3695242182819</v>
      </c>
      <c r="P376" s="98">
        <v>1007.3621926212933</v>
      </c>
      <c r="Q376" s="98">
        <v>1023.3161434514608</v>
      </c>
      <c r="R376" s="98">
        <v>1049.8165348698808</v>
      </c>
      <c r="S376" s="98">
        <v>1074.7974163783058</v>
      </c>
      <c r="T376" s="98">
        <v>1079.1005106044677</v>
      </c>
      <c r="U376" s="98">
        <v>1028.5967044232643</v>
      </c>
      <c r="V376" s="98">
        <v>962.3257691609972</v>
      </c>
      <c r="W376" s="98">
        <v>842.78961905974859</v>
      </c>
      <c r="X376" s="98">
        <v>716.70726972238344</v>
      </c>
      <c r="Y376" s="98">
        <v>662.14078890596954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254.34644112322431</v>
      </c>
      <c r="G377" s="101">
        <v>193.12877194116078</v>
      </c>
      <c r="H377" s="101">
        <v>183.27424771453565</v>
      </c>
      <c r="I377" s="101">
        <v>153.75925978250191</v>
      </c>
      <c r="J377" s="101">
        <v>184.53533405376589</v>
      </c>
      <c r="K377" s="101">
        <v>148.13763613272434</v>
      </c>
      <c r="L377" s="101">
        <v>153.38011349156417</v>
      </c>
      <c r="M377" s="101">
        <v>214.37267344765789</v>
      </c>
      <c r="N377" s="101">
        <v>144.89641876890556</v>
      </c>
      <c r="O377" s="101">
        <v>131.2393261705478</v>
      </c>
      <c r="P377" s="101">
        <v>202.20151528229999</v>
      </c>
      <c r="Q377" s="101">
        <v>133.17251908825659</v>
      </c>
      <c r="R377" s="101">
        <v>130.93158898421075</v>
      </c>
      <c r="S377" s="101">
        <v>146.92783519759587</v>
      </c>
      <c r="T377" s="101">
        <v>135.59092629936052</v>
      </c>
      <c r="U377" s="101">
        <v>151.57366203251127</v>
      </c>
      <c r="V377" s="101">
        <v>155.92428727883132</v>
      </c>
      <c r="W377" s="101">
        <v>181.66839896417454</v>
      </c>
      <c r="X377" s="101">
        <v>77.832820189165773</v>
      </c>
      <c r="Y377" s="101">
        <v>134.4567102249263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1058.9005808637589</v>
      </c>
      <c r="G378" s="104">
        <v>1000.1294057104654</v>
      </c>
      <c r="H378" s="104">
        <v>977.59802804216326</v>
      </c>
      <c r="I378" s="104">
        <v>899.2217488498369</v>
      </c>
      <c r="J378" s="104">
        <v>816.81474421130497</v>
      </c>
      <c r="K378" s="104">
        <v>865.07508421540183</v>
      </c>
      <c r="L378" s="104">
        <v>943.43267578503151</v>
      </c>
      <c r="M378" s="104">
        <v>1016.4166743761625</v>
      </c>
      <c r="N378" s="104">
        <v>1000.6565866907929</v>
      </c>
      <c r="O378" s="104">
        <v>966.13019804773387</v>
      </c>
      <c r="P378" s="104">
        <v>805.16067733899331</v>
      </c>
      <c r="Q378" s="104">
        <v>890.14362436320414</v>
      </c>
      <c r="R378" s="104">
        <v>918.88494588566994</v>
      </c>
      <c r="S378" s="104">
        <v>927.86958118070993</v>
      </c>
      <c r="T378" s="104">
        <v>943.5095843051073</v>
      </c>
      <c r="U378" s="104">
        <v>877.02304239075306</v>
      </c>
      <c r="V378" s="104">
        <v>806.40148188216585</v>
      </c>
      <c r="W378" s="104">
        <v>661.1212200955739</v>
      </c>
      <c r="X378" s="104">
        <v>638.87444953321767</v>
      </c>
      <c r="Y378" s="104">
        <v>527.68407868104339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1167.0536504868076</v>
      </c>
      <c r="D379" s="101">
        <v>1223.5539571404815</v>
      </c>
      <c r="E379" s="101">
        <v>1153.4930644758426</v>
      </c>
      <c r="F379" s="101">
        <v>1213.8319873669861</v>
      </c>
      <c r="G379" s="101">
        <v>1161.1981109658882</v>
      </c>
      <c r="H379" s="101">
        <v>1142.8928849226238</v>
      </c>
      <c r="I379" s="101">
        <v>1073.8320745522319</v>
      </c>
      <c r="J379" s="101">
        <v>1048.7235051406158</v>
      </c>
      <c r="K379" s="101">
        <v>1032.7927608540188</v>
      </c>
      <c r="L379" s="101">
        <v>1099.7520180113374</v>
      </c>
      <c r="M379" s="101">
        <v>1184.7985194421253</v>
      </c>
      <c r="N379" s="101">
        <v>1118.601551278336</v>
      </c>
      <c r="O379" s="101">
        <v>1076.4258202261151</v>
      </c>
      <c r="P379" s="101">
        <v>1093.7693751580932</v>
      </c>
      <c r="Q379" s="101">
        <v>1048.046670176612</v>
      </c>
      <c r="R379" s="101">
        <v>1051.9674579586301</v>
      </c>
      <c r="S379" s="101">
        <v>1057.4974093448843</v>
      </c>
      <c r="T379" s="101">
        <v>1051.7487987336772</v>
      </c>
      <c r="U379" s="101">
        <v>1056.8045735812852</v>
      </c>
      <c r="V379" s="101">
        <v>1057.6875858005565</v>
      </c>
      <c r="W379" s="101">
        <v>0</v>
      </c>
      <c r="X379" s="101">
        <v>0</v>
      </c>
      <c r="Y379" s="101">
        <v>0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1167.1231480298761</v>
      </c>
      <c r="D380" s="104">
        <v>1223.7093890622723</v>
      </c>
      <c r="E380" s="104">
        <v>1153.7725373767898</v>
      </c>
      <c r="F380" s="104">
        <v>1214.1398535068279</v>
      </c>
      <c r="G380" s="104">
        <v>1161.9608617239544</v>
      </c>
      <c r="H380" s="104">
        <v>1143.4900551794026</v>
      </c>
      <c r="I380" s="104">
        <v>1075.0063645275616</v>
      </c>
      <c r="J380" s="104">
        <v>1050.1723442607349</v>
      </c>
      <c r="K380" s="104">
        <v>1034.2068858035736</v>
      </c>
      <c r="L380" s="104">
        <v>1101.4313996286671</v>
      </c>
      <c r="M380" s="104">
        <v>1185.7299088782756</v>
      </c>
      <c r="N380" s="104">
        <v>1119.066673670065</v>
      </c>
      <c r="O380" s="104">
        <v>1076.5848641093016</v>
      </c>
      <c r="P380" s="104">
        <v>1095.1828329638945</v>
      </c>
      <c r="Q380" s="104">
        <v>1048.8580148216456</v>
      </c>
      <c r="R380" s="104">
        <v>1054.0736313829168</v>
      </c>
      <c r="S380" s="104">
        <v>1060.5958947524673</v>
      </c>
      <c r="T380" s="104">
        <v>1054.9055834931808</v>
      </c>
      <c r="U380" s="104">
        <v>1058.8696826332057</v>
      </c>
      <c r="V380" s="104">
        <v>1060.317963896787</v>
      </c>
      <c r="W380" s="104">
        <v>900.01409690527828</v>
      </c>
      <c r="X380" s="104">
        <v>636.99362437737932</v>
      </c>
      <c r="Y380" s="104">
        <v>678.15964126854033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186.16960738565143</v>
      </c>
      <c r="D381" s="98">
        <v>228.36357933090861</v>
      </c>
      <c r="E381" s="98">
        <v>179.89222971005117</v>
      </c>
      <c r="F381" s="98">
        <v>235.05325907807728</v>
      </c>
      <c r="G381" s="98">
        <v>187.85495603229319</v>
      </c>
      <c r="H381" s="98">
        <v>180.32986761066843</v>
      </c>
      <c r="I381" s="98">
        <v>157.17302193332898</v>
      </c>
      <c r="J381" s="98">
        <v>194.53974843511821</v>
      </c>
      <c r="K381" s="98">
        <v>151.67442003512073</v>
      </c>
      <c r="L381" s="98">
        <v>153.57300616253701</v>
      </c>
      <c r="M381" s="98">
        <v>206.44803875533103</v>
      </c>
      <c r="N381" s="98">
        <v>140.73243135715416</v>
      </c>
      <c r="O381" s="98">
        <v>127.6385463462407</v>
      </c>
      <c r="P381" s="98">
        <v>221.68238767871406</v>
      </c>
      <c r="Q381" s="98">
        <v>136.97808806709722</v>
      </c>
      <c r="R381" s="98">
        <v>131.17167770567576</v>
      </c>
      <c r="S381" s="98">
        <v>144.87920041221449</v>
      </c>
      <c r="T381" s="98">
        <v>131.01520621891771</v>
      </c>
      <c r="U381" s="98">
        <v>157.15670670912039</v>
      </c>
      <c r="V381" s="98">
        <v>175.53698048802747</v>
      </c>
      <c r="W381" s="98">
        <v>179.60089398336621</v>
      </c>
      <c r="X381" s="98">
        <v>5.9256551982557335</v>
      </c>
      <c r="Y381" s="98">
        <v>117.97404221565404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980.95354064422463</v>
      </c>
      <c r="D382" s="98">
        <v>995.3458097313636</v>
      </c>
      <c r="E382" s="98">
        <v>973.88030766673887</v>
      </c>
      <c r="F382" s="98">
        <v>979.08659442875069</v>
      </c>
      <c r="G382" s="98">
        <v>974.10590569166129</v>
      </c>
      <c r="H382" s="98">
        <v>963.16018756873416</v>
      </c>
      <c r="I382" s="98">
        <v>917.83334259423259</v>
      </c>
      <c r="J382" s="98">
        <v>855.63259582561682</v>
      </c>
      <c r="K382" s="98">
        <v>882.53246576845288</v>
      </c>
      <c r="L382" s="98">
        <v>947.85839346613022</v>
      </c>
      <c r="M382" s="98">
        <v>979.28187012294461</v>
      </c>
      <c r="N382" s="98">
        <v>978.33424231291076</v>
      </c>
      <c r="O382" s="98">
        <v>948.94631776306085</v>
      </c>
      <c r="P382" s="98">
        <v>873.50044528518038</v>
      </c>
      <c r="Q382" s="98">
        <v>911.87992675454836</v>
      </c>
      <c r="R382" s="98">
        <v>922.90195367724107</v>
      </c>
      <c r="S382" s="98">
        <v>915.71669434025273</v>
      </c>
      <c r="T382" s="98">
        <v>923.8903772742633</v>
      </c>
      <c r="U382" s="98">
        <v>901.71297592408553</v>
      </c>
      <c r="V382" s="98">
        <v>884.78098340875965</v>
      </c>
      <c r="W382" s="98">
        <v>720.41320292191199</v>
      </c>
      <c r="X382" s="98">
        <v>631.06796917912357</v>
      </c>
      <c r="Y382" s="98">
        <v>560.18559905288635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632.2459919751376</v>
      </c>
      <c r="D383" s="122">
        <v>637.84311038292265</v>
      </c>
      <c r="E383" s="122">
        <v>597.96801662541645</v>
      </c>
      <c r="F383" s="122">
        <v>686.04682784386171</v>
      </c>
      <c r="G383" s="122">
        <v>583.16349317301365</v>
      </c>
      <c r="H383" s="122">
        <v>608.431172009183</v>
      </c>
      <c r="I383" s="122">
        <v>554.25722560841143</v>
      </c>
      <c r="J383" s="122">
        <v>510.47189443711534</v>
      </c>
      <c r="K383" s="122">
        <v>499.57078552193298</v>
      </c>
      <c r="L383" s="122">
        <v>473.59058575082378</v>
      </c>
      <c r="M383" s="122">
        <v>477.09012893539636</v>
      </c>
      <c r="N383" s="122">
        <v>413.45451160683433</v>
      </c>
      <c r="O383" s="122">
        <v>450.47229754703091</v>
      </c>
      <c r="P383" s="122">
        <v>406.66265305107021</v>
      </c>
      <c r="Q383" s="122">
        <v>421.66940251963302</v>
      </c>
      <c r="R383" s="122">
        <v>425.47008577284805</v>
      </c>
      <c r="S383" s="122">
        <v>491.18645618766914</v>
      </c>
      <c r="T383" s="122">
        <v>494.23117915441759</v>
      </c>
      <c r="U383" s="122">
        <v>496.08109820824109</v>
      </c>
      <c r="V383" s="122">
        <v>510.246946020427</v>
      </c>
      <c r="W383" s="122">
        <v>480.44832026820092</v>
      </c>
      <c r="X383" s="122">
        <v>392.26945309557635</v>
      </c>
      <c r="Y383" s="122">
        <v>395.49600200753866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621.73163814089833</v>
      </c>
      <c r="D384" s="98">
        <v>629.81553924562184</v>
      </c>
      <c r="E384" s="98">
        <v>614.1317383745519</v>
      </c>
      <c r="F384" s="98">
        <v>660.5384259542376</v>
      </c>
      <c r="G384" s="98">
        <v>617.59463180027706</v>
      </c>
      <c r="H384" s="98">
        <v>590.42953006353787</v>
      </c>
      <c r="I384" s="98">
        <v>532.10617120668633</v>
      </c>
      <c r="J384" s="98">
        <v>517.03622717561495</v>
      </c>
      <c r="K384" s="98">
        <v>490.11810737187238</v>
      </c>
      <c r="L384" s="98">
        <v>476.90891907263756</v>
      </c>
      <c r="M384" s="98">
        <v>490.73408536059895</v>
      </c>
      <c r="N384" s="98">
        <v>420.39777522034223</v>
      </c>
      <c r="O384" s="98">
        <v>420.31122204095584</v>
      </c>
      <c r="P384" s="98">
        <v>431.96171106080334</v>
      </c>
      <c r="Q384" s="98">
        <v>415.80099614791447</v>
      </c>
      <c r="R384" s="98">
        <v>436.17546981842611</v>
      </c>
      <c r="S384" s="98">
        <v>476.60423401849209</v>
      </c>
      <c r="T384" s="98">
        <v>494.59773024432161</v>
      </c>
      <c r="U384" s="98">
        <v>495.38228247869353</v>
      </c>
      <c r="V384" s="98">
        <v>493.8286115251837</v>
      </c>
      <c r="W384" s="98">
        <v>462.36629819654434</v>
      </c>
      <c r="X384" s="98">
        <v>409.29058394233863</v>
      </c>
      <c r="Y384" s="98">
        <v>387.01172818179157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637.03647433564618</v>
      </c>
      <c r="D385" s="33">
        <v>642.31515001244725</v>
      </c>
      <c r="E385" s="33">
        <v>585.36494048872294</v>
      </c>
      <c r="F385" s="33">
        <v>702.53962542680927</v>
      </c>
      <c r="G385" s="33">
        <v>569.31702927617118</v>
      </c>
      <c r="H385" s="33">
        <v>615.52774570654628</v>
      </c>
      <c r="I385" s="33">
        <v>563.46740085965496</v>
      </c>
      <c r="J385" s="33">
        <v>501.90173668091444</v>
      </c>
      <c r="K385" s="33">
        <v>505.61794859034518</v>
      </c>
      <c r="L385" s="33">
        <v>471.70910251155908</v>
      </c>
      <c r="M385" s="33">
        <v>470.51519921181426</v>
      </c>
      <c r="N385" s="33">
        <v>408.86663240498837</v>
      </c>
      <c r="O385" s="33">
        <v>464.82568148807712</v>
      </c>
      <c r="P385" s="33">
        <v>390.18364263610442</v>
      </c>
      <c r="Q385" s="33">
        <v>424.24265644029435</v>
      </c>
      <c r="R385" s="33">
        <v>419.12995650019286</v>
      </c>
      <c r="S385" s="33">
        <v>496.24736394777113</v>
      </c>
      <c r="T385" s="33">
        <v>494.06302704604212</v>
      </c>
      <c r="U385" s="33">
        <v>496.37820433083391</v>
      </c>
      <c r="V385" s="33">
        <v>520.25780238190919</v>
      </c>
      <c r="W385" s="33">
        <v>491.80313345240882</v>
      </c>
      <c r="X385" s="33">
        <v>374.80450286880665</v>
      </c>
      <c r="Y385" s="33">
        <v>400.86110741450557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257.17643777482834</v>
      </c>
      <c r="D387" s="117">
        <f t="shared" si="184"/>
        <v>220.55084123515448</v>
      </c>
      <c r="E387" s="117">
        <f t="shared" si="184"/>
        <v>260.09944620519013</v>
      </c>
      <c r="F387" s="117">
        <f t="shared" si="184"/>
        <v>304.77037239492125</v>
      </c>
      <c r="G387" s="117">
        <f t="shared" si="184"/>
        <v>156.59465704642912</v>
      </c>
      <c r="H387" s="117">
        <f t="shared" si="184"/>
        <v>136.11597695801879</v>
      </c>
      <c r="I387" s="117">
        <f t="shared" si="184"/>
        <v>93.674574497633927</v>
      </c>
      <c r="J387" s="117">
        <f t="shared" si="184"/>
        <v>196.33188075068085</v>
      </c>
      <c r="K387" s="117">
        <f t="shared" si="184"/>
        <v>188.14789674140107</v>
      </c>
      <c r="L387" s="117">
        <f t="shared" si="184"/>
        <v>170.72126113876018</v>
      </c>
      <c r="M387" s="117">
        <f t="shared" si="184"/>
        <v>198.45609744948908</v>
      </c>
      <c r="N387" s="117">
        <f t="shared" si="184"/>
        <v>138.2903743275387</v>
      </c>
      <c r="O387" s="117">
        <f t="shared" si="184"/>
        <v>101.58978011039822</v>
      </c>
      <c r="P387" s="117">
        <f t="shared" si="184"/>
        <v>95.631447575029881</v>
      </c>
      <c r="Q387" s="117">
        <f t="shared" si="184"/>
        <v>104.17603271319003</v>
      </c>
      <c r="R387" s="117">
        <f t="shared" ref="R387:V387" si="185">R388+R390+R392+R401</f>
        <v>154.38031117497235</v>
      </c>
      <c r="S387" s="117">
        <f t="shared" si="185"/>
        <v>142.61392181486622</v>
      </c>
      <c r="T387" s="117">
        <f t="shared" si="185"/>
        <v>145.0223962212882</v>
      </c>
      <c r="U387" s="117">
        <f t="shared" si="185"/>
        <v>129.62387810600833</v>
      </c>
      <c r="V387" s="117">
        <f t="shared" si="185"/>
        <v>149.41135807703654</v>
      </c>
      <c r="W387" s="117">
        <f t="shared" ref="W387:Y387" si="186">W388+W390+W392+W401</f>
        <v>144.29436848765147</v>
      </c>
      <c r="X387" s="117">
        <f t="shared" si="186"/>
        <v>163.11219852391758</v>
      </c>
      <c r="Y387" s="117">
        <f t="shared" si="186"/>
        <v>116.55529148988253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186.18551125307459</v>
      </c>
      <c r="D392" s="122">
        <v>138.36323458777289</v>
      </c>
      <c r="E392" s="122">
        <v>161.97778696686595</v>
      </c>
      <c r="F392" s="122">
        <v>210.1938086873885</v>
      </c>
      <c r="G392" s="122">
        <v>92.016743139927684</v>
      </c>
      <c r="H392" s="122">
        <v>75.261046367582679</v>
      </c>
      <c r="I392" s="122">
        <v>36.719889410798288</v>
      </c>
      <c r="J392" s="122">
        <v>89.639636640236318</v>
      </c>
      <c r="K392" s="122">
        <v>118.47713557544077</v>
      </c>
      <c r="L392" s="122">
        <v>107.85644370703723</v>
      </c>
      <c r="M392" s="122">
        <v>140.32744388251757</v>
      </c>
      <c r="N392" s="122">
        <v>77.367219035017357</v>
      </c>
      <c r="O392" s="122">
        <v>52.228100680868536</v>
      </c>
      <c r="P392" s="122">
        <v>33.580642757058989</v>
      </c>
      <c r="Q392" s="122">
        <v>58.036723135305323</v>
      </c>
      <c r="R392" s="122">
        <v>95.389408171810615</v>
      </c>
      <c r="S392" s="122">
        <v>98.036588210826736</v>
      </c>
      <c r="T392" s="122">
        <v>88.656514742861063</v>
      </c>
      <c r="U392" s="122">
        <v>76.154376875006122</v>
      </c>
      <c r="V392" s="122">
        <v>81.810806904900389</v>
      </c>
      <c r="W392" s="122">
        <v>79.873722278133869</v>
      </c>
      <c r="X392" s="122">
        <v>88.288096653755161</v>
      </c>
      <c r="Y392" s="122">
        <v>62.43850993012461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464.42247214133823</v>
      </c>
      <c r="D393" s="98">
        <v>456.38507737956655</v>
      </c>
      <c r="E393" s="98">
        <v>447.5907929712431</v>
      </c>
      <c r="F393" s="98">
        <v>503.98405703413397</v>
      </c>
      <c r="G393" s="98">
        <v>455.95413748662298</v>
      </c>
      <c r="H393" s="98">
        <v>441.68478673166737</v>
      </c>
      <c r="I393" s="98">
        <v>398.51891117547785</v>
      </c>
      <c r="J393" s="98">
        <v>376.91968215544978</v>
      </c>
      <c r="K393" s="98">
        <v>379.08708763498527</v>
      </c>
      <c r="L393" s="98">
        <v>407.4351903406066</v>
      </c>
      <c r="M393" s="98">
        <v>450.57740814909539</v>
      </c>
      <c r="N393" s="98">
        <v>409.36835056562086</v>
      </c>
      <c r="O393" s="98">
        <v>378.88235343423827</v>
      </c>
      <c r="P393" s="98">
        <v>334.0717377577858</v>
      </c>
      <c r="Q393" s="98">
        <v>327.54996610804506</v>
      </c>
      <c r="R393" s="98">
        <v>328.65867572319263</v>
      </c>
      <c r="S393" s="98">
        <v>329.8452528838672</v>
      </c>
      <c r="T393" s="98">
        <v>325.41409851693635</v>
      </c>
      <c r="U393" s="98">
        <v>305.77533784426384</v>
      </c>
      <c r="V393" s="98">
        <v>282.71865463107895</v>
      </c>
      <c r="W393" s="98">
        <v>245.2198133949789</v>
      </c>
      <c r="X393" s="98">
        <v>206.10625962759548</v>
      </c>
      <c r="Y393" s="98">
        <v>190.73143543644298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97.634819702519621</v>
      </c>
      <c r="G394" s="98">
        <v>73.845380137071288</v>
      </c>
      <c r="H394" s="98">
        <v>69.77997702532241</v>
      </c>
      <c r="I394" s="98">
        <v>58.270142822186635</v>
      </c>
      <c r="J394" s="98">
        <v>69.557064114979269</v>
      </c>
      <c r="K394" s="98">
        <v>55.481667481332664</v>
      </c>
      <c r="L394" s="98">
        <v>57.018686770782551</v>
      </c>
      <c r="M394" s="98">
        <v>78.50451951099862</v>
      </c>
      <c r="N394" s="98">
        <v>51.789288359502336</v>
      </c>
      <c r="O394" s="98">
        <v>45.31892322755769</v>
      </c>
      <c r="P394" s="98">
        <v>67.068266620935844</v>
      </c>
      <c r="Q394" s="98">
        <v>42.65664496624877</v>
      </c>
      <c r="R394" s="98">
        <v>41.02573357651486</v>
      </c>
      <c r="S394" s="98">
        <v>45.123199455045835</v>
      </c>
      <c r="T394" s="98">
        <v>40.912718395336164</v>
      </c>
      <c r="U394" s="98">
        <v>45.06359325429527</v>
      </c>
      <c r="V394" s="98">
        <v>45.82721505156016</v>
      </c>
      <c r="W394" s="98">
        <v>53.021101323613181</v>
      </c>
      <c r="X394" s="98">
        <v>22.617622475727451</v>
      </c>
      <c r="Y394" s="98">
        <v>38.986582916436504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97.634819702519621</v>
      </c>
      <c r="G395" s="101">
        <v>73.845380137071288</v>
      </c>
      <c r="H395" s="101">
        <v>69.77997702532241</v>
      </c>
      <c r="I395" s="101">
        <v>58.270142822186635</v>
      </c>
      <c r="J395" s="101">
        <v>69.557064114979269</v>
      </c>
      <c r="K395" s="101">
        <v>55.481667481332664</v>
      </c>
      <c r="L395" s="101">
        <v>57.018686770782551</v>
      </c>
      <c r="M395" s="101">
        <v>78.50451951099862</v>
      </c>
      <c r="N395" s="101">
        <v>51.789288359502336</v>
      </c>
      <c r="O395" s="101">
        <v>45.31892322755769</v>
      </c>
      <c r="P395" s="101">
        <v>67.068266620935844</v>
      </c>
      <c r="Q395" s="101">
        <v>42.65664496624877</v>
      </c>
      <c r="R395" s="101">
        <v>41.02573357651486</v>
      </c>
      <c r="S395" s="101">
        <v>45.123199455045835</v>
      </c>
      <c r="T395" s="101">
        <v>40.912718395336164</v>
      </c>
      <c r="U395" s="101">
        <v>45.06359325429527</v>
      </c>
      <c r="V395" s="101">
        <v>45.82721505156016</v>
      </c>
      <c r="W395" s="101">
        <v>53.021101323613181</v>
      </c>
      <c r="X395" s="101">
        <v>22.617622475727451</v>
      </c>
      <c r="Y395" s="101">
        <v>38.986582916436504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70.99092652175375</v>
      </c>
      <c r="D401" s="122">
        <v>82.187606647381585</v>
      </c>
      <c r="E401" s="122">
        <v>98.121659238324185</v>
      </c>
      <c r="F401" s="122">
        <v>94.576563707532756</v>
      </c>
      <c r="G401" s="122">
        <v>64.57791390650145</v>
      </c>
      <c r="H401" s="122">
        <v>60.854930590436112</v>
      </c>
      <c r="I401" s="122">
        <v>56.954685086835639</v>
      </c>
      <c r="J401" s="122">
        <v>106.69224411044452</v>
      </c>
      <c r="K401" s="122">
        <v>69.6707611659603</v>
      </c>
      <c r="L401" s="122">
        <v>62.864817431722955</v>
      </c>
      <c r="M401" s="122">
        <v>58.128653566971508</v>
      </c>
      <c r="N401" s="122">
        <v>60.923155292521329</v>
      </c>
      <c r="O401" s="122">
        <v>49.361679429529687</v>
      </c>
      <c r="P401" s="122">
        <v>62.050804817970885</v>
      </c>
      <c r="Q401" s="122">
        <v>46.139309577884703</v>
      </c>
      <c r="R401" s="122">
        <v>58.990903003161741</v>
      </c>
      <c r="S401" s="122">
        <v>44.577333604039495</v>
      </c>
      <c r="T401" s="122">
        <v>56.365881478427141</v>
      </c>
      <c r="U401" s="122">
        <v>53.469501231002219</v>
      </c>
      <c r="V401" s="122">
        <v>67.600551172136164</v>
      </c>
      <c r="W401" s="122">
        <v>64.420646209517585</v>
      </c>
      <c r="X401" s="122">
        <v>74.824101870162409</v>
      </c>
      <c r="Y401" s="122">
        <v>54.116781559757932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226.80482255517316</v>
      </c>
      <c r="D402" s="98">
        <v>229.71913892865521</v>
      </c>
      <c r="E402" s="98">
        <v>223.96484071955879</v>
      </c>
      <c r="F402" s="98">
        <v>240.85235374607223</v>
      </c>
      <c r="G402" s="98">
        <v>225.159786833731</v>
      </c>
      <c r="H402" s="98">
        <v>215.22360452150903</v>
      </c>
      <c r="I402" s="98">
        <v>193.93430744757958</v>
      </c>
      <c r="J402" s="98">
        <v>188.41342251599215</v>
      </c>
      <c r="K402" s="98">
        <v>178.57724745069319</v>
      </c>
      <c r="L402" s="98">
        <v>173.73820397061047</v>
      </c>
      <c r="M402" s="98">
        <v>178.75424953020416</v>
      </c>
      <c r="N402" s="98">
        <v>153.12382334682817</v>
      </c>
      <c r="O402" s="98">
        <v>153.08644193122865</v>
      </c>
      <c r="P402" s="98">
        <v>157.31301238443979</v>
      </c>
      <c r="Q402" s="98">
        <v>151.36181254952234</v>
      </c>
      <c r="R402" s="98">
        <v>158.59774770395143</v>
      </c>
      <c r="S402" s="98">
        <v>173.02001881720153</v>
      </c>
      <c r="T402" s="98">
        <v>179.23662921341312</v>
      </c>
      <c r="U402" s="98">
        <v>179.23375066894027</v>
      </c>
      <c r="V402" s="98">
        <v>178.46903445967379</v>
      </c>
      <c r="W402" s="98">
        <v>167.00758689568804</v>
      </c>
      <c r="X402" s="98">
        <v>147.7467733857896</v>
      </c>
      <c r="Y402" s="98">
        <v>139.69601225388482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62.873812384118736</v>
      </c>
      <c r="D405" s="118">
        <f t="shared" si="189"/>
        <v>59.169272248407843</v>
      </c>
      <c r="E405" s="118">
        <f t="shared" si="189"/>
        <v>60.669650283193171</v>
      </c>
      <c r="F405" s="118">
        <f t="shared" si="189"/>
        <v>62.398891956127642</v>
      </c>
      <c r="G405" s="118">
        <f t="shared" si="189"/>
        <v>62.659136578903272</v>
      </c>
      <c r="H405" s="118">
        <f t="shared" si="189"/>
        <v>55.846308339005823</v>
      </c>
      <c r="I405" s="118">
        <f t="shared" si="189"/>
        <v>51.491793222581201</v>
      </c>
      <c r="J405" s="118">
        <f t="shared" si="189"/>
        <v>49.635236661033112</v>
      </c>
      <c r="K405" s="118">
        <f t="shared" si="189"/>
        <v>47.30457163484499</v>
      </c>
      <c r="L405" s="118">
        <f t="shared" si="189"/>
        <v>49.239904159558293</v>
      </c>
      <c r="M405" s="118">
        <f t="shared" si="189"/>
        <v>47.629239780697489</v>
      </c>
      <c r="N405" s="118">
        <f t="shared" si="189"/>
        <v>44.905593786125664</v>
      </c>
      <c r="O405" s="118">
        <f t="shared" si="189"/>
        <v>41.587773364480157</v>
      </c>
      <c r="P405" s="118">
        <f t="shared" si="189"/>
        <v>33.733818332811822</v>
      </c>
      <c r="Q405" s="118">
        <f t="shared" si="189"/>
        <v>35.418808570480557</v>
      </c>
      <c r="R405" s="118">
        <f t="shared" ref="R405:V405" si="190">R406+R408+R410+R419</f>
        <v>33.761999135189861</v>
      </c>
      <c r="S405" s="118">
        <f t="shared" si="190"/>
        <v>35.093313824649861</v>
      </c>
      <c r="T405" s="118">
        <f t="shared" si="190"/>
        <v>32.986964209931493</v>
      </c>
      <c r="U405" s="118">
        <f t="shared" si="190"/>
        <v>27.871433817969024</v>
      </c>
      <c r="V405" s="118">
        <f t="shared" si="190"/>
        <v>23.098494371186924</v>
      </c>
      <c r="W405" s="118">
        <f t="shared" ref="W405:Y405" si="191">W406+W408+W410+W419</f>
        <v>29.019610000279986</v>
      </c>
      <c r="X405" s="118">
        <f t="shared" si="191"/>
        <v>22.356964303791834</v>
      </c>
      <c r="Y405" s="118">
        <f t="shared" si="191"/>
        <v>19.365466852797852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31.354204598551966</v>
      </c>
      <c r="D406" s="123">
        <f t="shared" si="192"/>
        <v>27.592933925005649</v>
      </c>
      <c r="E406" s="123">
        <f t="shared" si="192"/>
        <v>27.185456071275699</v>
      </c>
      <c r="F406" s="123">
        <f t="shared" si="192"/>
        <v>29.326691295924345</v>
      </c>
      <c r="G406" s="123">
        <f t="shared" si="192"/>
        <v>33.744693503048374</v>
      </c>
      <c r="H406" s="123">
        <f t="shared" si="192"/>
        <v>26.69334106744294</v>
      </c>
      <c r="I406" s="123">
        <f t="shared" si="192"/>
        <v>25.248418468595183</v>
      </c>
      <c r="J406" s="123">
        <f t="shared" si="192"/>
        <v>24.014403550225012</v>
      </c>
      <c r="K406" s="123">
        <f t="shared" si="192"/>
        <v>22.397080670329185</v>
      </c>
      <c r="L406" s="123">
        <f t="shared" si="192"/>
        <v>25.054851612034334</v>
      </c>
      <c r="M406" s="123">
        <f t="shared" si="192"/>
        <v>21.122068354034685</v>
      </c>
      <c r="N406" s="123">
        <f t="shared" si="192"/>
        <v>20.445321421380129</v>
      </c>
      <c r="O406" s="123">
        <f t="shared" si="192"/>
        <v>19.331476097672301</v>
      </c>
      <c r="P406" s="123">
        <f t="shared" si="192"/>
        <v>13.230055903034408</v>
      </c>
      <c r="Q406" s="123">
        <f t="shared" si="192"/>
        <v>14.408926096220025</v>
      </c>
      <c r="R406" s="123">
        <f t="shared" si="192"/>
        <v>13.878802012582975</v>
      </c>
      <c r="S406" s="123">
        <f t="shared" si="192"/>
        <v>14.175569535539573</v>
      </c>
      <c r="T406" s="123">
        <f t="shared" si="192"/>
        <v>12.871168132304668</v>
      </c>
      <c r="U406" s="123">
        <f t="shared" si="192"/>
        <v>8.1506164580999538</v>
      </c>
      <c r="V406" s="123">
        <f t="shared" si="192"/>
        <v>4.3397086292933924</v>
      </c>
      <c r="W406" s="123">
        <f t="shared" si="192"/>
        <v>13.374828909001856</v>
      </c>
      <c r="X406" s="123">
        <f t="shared" si="192"/>
        <v>9.3890893849772485</v>
      </c>
      <c r="Y406" s="123">
        <f t="shared" si="192"/>
        <v>7.1508241055964588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31.354204598551966</v>
      </c>
      <c r="D407" s="99">
        <v>27.592933925005649</v>
      </c>
      <c r="E407" s="99">
        <v>27.185456071275699</v>
      </c>
      <c r="F407" s="99">
        <v>29.326691295924345</v>
      </c>
      <c r="G407" s="99">
        <v>33.744693503048374</v>
      </c>
      <c r="H407" s="99">
        <v>26.69334106744294</v>
      </c>
      <c r="I407" s="99">
        <v>25.248418468595183</v>
      </c>
      <c r="J407" s="99">
        <v>24.014403550225012</v>
      </c>
      <c r="K407" s="99">
        <v>22.397080670329185</v>
      </c>
      <c r="L407" s="99">
        <v>25.054851612034334</v>
      </c>
      <c r="M407" s="99">
        <v>21.122068354034685</v>
      </c>
      <c r="N407" s="99">
        <v>20.445321421380129</v>
      </c>
      <c r="O407" s="99">
        <v>19.331476097672301</v>
      </c>
      <c r="P407" s="99">
        <v>13.230055903034408</v>
      </c>
      <c r="Q407" s="99">
        <v>14.408926096220025</v>
      </c>
      <c r="R407" s="99">
        <v>13.878802012582975</v>
      </c>
      <c r="S407" s="99">
        <v>14.175569535539573</v>
      </c>
      <c r="T407" s="99">
        <v>12.871168132304668</v>
      </c>
      <c r="U407" s="99">
        <v>8.1506164580999538</v>
      </c>
      <c r="V407" s="99">
        <v>4.3397086292933924</v>
      </c>
      <c r="W407" s="99">
        <v>13.374828909001856</v>
      </c>
      <c r="X407" s="99">
        <v>9.3890893849772485</v>
      </c>
      <c r="Y407" s="99">
        <v>7.1508241055964588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2.0191721564723464</v>
      </c>
      <c r="D408" s="123">
        <f t="shared" si="193"/>
        <v>1.7748736104698886</v>
      </c>
      <c r="E408" s="123">
        <f t="shared" si="193"/>
        <v>5.1540611777286394</v>
      </c>
      <c r="F408" s="123">
        <f t="shared" si="193"/>
        <v>1.9458734710466832</v>
      </c>
      <c r="G408" s="123">
        <f t="shared" si="193"/>
        <v>1.9159446289597926</v>
      </c>
      <c r="H408" s="123">
        <f t="shared" si="193"/>
        <v>2.3184570057347607</v>
      </c>
      <c r="I408" s="123">
        <f t="shared" si="193"/>
        <v>2.0230492540259375</v>
      </c>
      <c r="J408" s="123">
        <f t="shared" si="193"/>
        <v>2.3443875566704104</v>
      </c>
      <c r="K408" s="123">
        <f t="shared" si="193"/>
        <v>2.376119585602591</v>
      </c>
      <c r="L408" s="123">
        <f t="shared" si="193"/>
        <v>1.824589093785993</v>
      </c>
      <c r="M408" s="123">
        <f t="shared" si="193"/>
        <v>1.9548531361567656</v>
      </c>
      <c r="N408" s="123">
        <f t="shared" si="193"/>
        <v>2.8653021922927424</v>
      </c>
      <c r="O408" s="123">
        <f t="shared" si="193"/>
        <v>1.7121259813347638</v>
      </c>
      <c r="P408" s="123">
        <f t="shared" si="193"/>
        <v>1.1407409229113541</v>
      </c>
      <c r="Q408" s="123">
        <f t="shared" si="193"/>
        <v>2.2579858754387749</v>
      </c>
      <c r="R408" s="123">
        <f t="shared" si="193"/>
        <v>1.5414049334934337</v>
      </c>
      <c r="S408" s="123">
        <f t="shared" si="193"/>
        <v>2.230590854568423</v>
      </c>
      <c r="T408" s="123">
        <f t="shared" si="193"/>
        <v>1.6281666314538024</v>
      </c>
      <c r="U408" s="123">
        <f t="shared" si="193"/>
        <v>1.8560590048254846</v>
      </c>
      <c r="V408" s="123">
        <f t="shared" si="193"/>
        <v>1.3309153762472894</v>
      </c>
      <c r="W408" s="123">
        <f t="shared" si="193"/>
        <v>1.1236121685503893</v>
      </c>
      <c r="X408" s="123">
        <f t="shared" si="193"/>
        <v>1.5307843713114502</v>
      </c>
      <c r="Y408" s="123">
        <f t="shared" si="193"/>
        <v>1.1586711915028611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2.0191721564723464</v>
      </c>
      <c r="D409" s="99">
        <f>RES_hhdet_in_fecs!D147</f>
        <v>1.7748736104698886</v>
      </c>
      <c r="E409" s="99">
        <f>RES_hhdet_in_fecs!E147</f>
        <v>5.1540611777286394</v>
      </c>
      <c r="F409" s="99">
        <f>RES_hhdet_in_fecs!F147</f>
        <v>1.9458734710466832</v>
      </c>
      <c r="G409" s="99">
        <f>RES_hhdet_in_fecs!G147</f>
        <v>1.9159446289597926</v>
      </c>
      <c r="H409" s="99">
        <f>RES_hhdet_in_fecs!H147</f>
        <v>2.3184570057347607</v>
      </c>
      <c r="I409" s="99">
        <f>RES_hhdet_in_fecs!I147</f>
        <v>2.0230492540259375</v>
      </c>
      <c r="J409" s="99">
        <f>RES_hhdet_in_fecs!J147</f>
        <v>2.3443875566704104</v>
      </c>
      <c r="K409" s="99">
        <f>RES_hhdet_in_fecs!K147</f>
        <v>2.376119585602591</v>
      </c>
      <c r="L409" s="99">
        <f>RES_hhdet_in_fecs!L147</f>
        <v>1.824589093785993</v>
      </c>
      <c r="M409" s="99">
        <f>RES_hhdet_in_fecs!M147</f>
        <v>1.9548531361567656</v>
      </c>
      <c r="N409" s="99">
        <f>RES_hhdet_in_fecs!N147</f>
        <v>2.8653021922927424</v>
      </c>
      <c r="O409" s="99">
        <f>RES_hhdet_in_fecs!O147</f>
        <v>1.7121259813347638</v>
      </c>
      <c r="P409" s="99">
        <f>RES_hhdet_in_fecs!P147</f>
        <v>1.1407409229113541</v>
      </c>
      <c r="Q409" s="99">
        <f>RES_hhdet_in_fecs!Q147</f>
        <v>2.2579858754387749</v>
      </c>
      <c r="R409" s="99">
        <f>RES_hhdet_in_fecs!R147</f>
        <v>1.5414049334934337</v>
      </c>
      <c r="S409" s="99">
        <f>RES_hhdet_in_fecs!S147</f>
        <v>2.230590854568423</v>
      </c>
      <c r="T409" s="99">
        <f>RES_hhdet_in_fecs!T147</f>
        <v>1.6281666314538024</v>
      </c>
      <c r="U409" s="99">
        <f>RES_hhdet_in_fecs!U147</f>
        <v>1.8560590048254846</v>
      </c>
      <c r="V409" s="99">
        <f>RES_hhdet_in_fecs!V147</f>
        <v>1.3309153762472894</v>
      </c>
      <c r="W409" s="99">
        <f>RES_hhdet_in_fecs!W147</f>
        <v>1.1236121685503893</v>
      </c>
      <c r="X409" s="99">
        <f>RES_hhdet_in_fecs!X147</f>
        <v>1.5307843713114502</v>
      </c>
      <c r="Y409" s="99">
        <f>RES_hhdet_in_fecs!Y147</f>
        <v>1.1586711915028611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20.10482575760928</v>
      </c>
      <c r="D410" s="123">
        <v>20.257348553256239</v>
      </c>
      <c r="E410" s="123">
        <v>19.274400656534198</v>
      </c>
      <c r="F410" s="123">
        <v>20.962010479533742</v>
      </c>
      <c r="G410" s="123">
        <v>18.57169591403493</v>
      </c>
      <c r="H410" s="123">
        <v>18.133310554396612</v>
      </c>
      <c r="I410" s="123">
        <v>16.31488656415355</v>
      </c>
      <c r="J410" s="123">
        <v>15.546852827344534</v>
      </c>
      <c r="K410" s="123">
        <v>15.387505544163346</v>
      </c>
      <c r="L410" s="123">
        <v>15.649809665302403</v>
      </c>
      <c r="M410" s="123">
        <v>17.959518760602499</v>
      </c>
      <c r="N410" s="123">
        <v>15.838020931402328</v>
      </c>
      <c r="O410" s="123">
        <v>14.517677587439</v>
      </c>
      <c r="P410" s="123">
        <v>13.837125676629693</v>
      </c>
      <c r="Q410" s="123">
        <v>13.300256994323197</v>
      </c>
      <c r="R410" s="123">
        <v>12.825585048617929</v>
      </c>
      <c r="S410" s="123">
        <v>12.703461671819916</v>
      </c>
      <c r="T410" s="123">
        <v>12.482527654265118</v>
      </c>
      <c r="U410" s="123">
        <v>12.002618787235782</v>
      </c>
      <c r="V410" s="123">
        <v>11.366213307747342</v>
      </c>
      <c r="W410" s="123">
        <v>8.9252369787011627</v>
      </c>
      <c r="X410" s="123">
        <v>6.6936865200105498</v>
      </c>
      <c r="Y410" s="123">
        <v>6.5864534350618413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21.897193138666108</v>
      </c>
      <c r="D411" s="99">
        <v>21.465897204798107</v>
      </c>
      <c r="E411" s="99">
        <v>20.868641904655391</v>
      </c>
      <c r="F411" s="99">
        <v>23.38633532321078</v>
      </c>
      <c r="G411" s="99">
        <v>21.015904513938089</v>
      </c>
      <c r="H411" s="99">
        <v>20.31253945217329</v>
      </c>
      <c r="I411" s="99">
        <v>18.269240524305474</v>
      </c>
      <c r="J411" s="99">
        <v>17.1640001098169</v>
      </c>
      <c r="K411" s="99">
        <v>17.055068165784149</v>
      </c>
      <c r="L411" s="99">
        <v>18.268603641564606</v>
      </c>
      <c r="M411" s="99">
        <v>19.886033549497999</v>
      </c>
      <c r="N411" s="99">
        <v>17.94082298517608</v>
      </c>
      <c r="O411" s="99">
        <v>16.437227070771485</v>
      </c>
      <c r="P411" s="99">
        <v>14.345122344965809</v>
      </c>
      <c r="Q411" s="99">
        <v>13.901721293394807</v>
      </c>
      <c r="R411" s="99">
        <v>13.793695225001851</v>
      </c>
      <c r="S411" s="99">
        <v>13.68526621964379</v>
      </c>
      <c r="T411" s="99">
        <v>13.355859191239444</v>
      </c>
      <c r="U411" s="99">
        <v>12.414062094092285</v>
      </c>
      <c r="V411" s="99">
        <v>11.365087773204793</v>
      </c>
      <c r="W411" s="99">
        <v>9.7064156904852243</v>
      </c>
      <c r="X411" s="99">
        <v>8.041755805352107</v>
      </c>
      <c r="Y411" s="99">
        <v>7.3656348254064676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15.692294730801594</v>
      </c>
      <c r="G412" s="99">
        <v>13.875338737723036</v>
      </c>
      <c r="H412" s="99">
        <v>13.421874777197473</v>
      </c>
      <c r="I412" s="99">
        <v>12.035459186309037</v>
      </c>
      <c r="J412" s="99">
        <v>11.616843933372902</v>
      </c>
      <c r="K412" s="99">
        <v>11.337085819120563</v>
      </c>
      <c r="L412" s="99">
        <v>12.165859495787711</v>
      </c>
      <c r="M412" s="99">
        <v>13.654954750528306</v>
      </c>
      <c r="N412" s="99">
        <v>12.231662939508892</v>
      </c>
      <c r="O412" s="99">
        <v>11.487291768922081</v>
      </c>
      <c r="P412" s="99">
        <v>10.733711528416107</v>
      </c>
      <c r="Q412" s="99">
        <v>10.392303628137761</v>
      </c>
      <c r="R412" s="99">
        <v>10.482328868686185</v>
      </c>
      <c r="S412" s="99">
        <v>10.617199904613706</v>
      </c>
      <c r="T412" s="99">
        <v>10.475742336913809</v>
      </c>
      <c r="U412" s="99">
        <v>9.9177659457025396</v>
      </c>
      <c r="V412" s="99">
        <v>9.2060131611756368</v>
      </c>
      <c r="W412" s="99">
        <v>8.0432213346393073</v>
      </c>
      <c r="X412" s="99">
        <v>6.5449688039675085</v>
      </c>
      <c r="Y412" s="99">
        <v>6.1346474647087534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4.5305413949427864</v>
      </c>
      <c r="G413" s="102">
        <v>3.4036920167254361</v>
      </c>
      <c r="H413" s="102">
        <v>3.209095216493639</v>
      </c>
      <c r="I413" s="102">
        <v>2.6712691035518041</v>
      </c>
      <c r="J413" s="102">
        <v>3.1674585133913604</v>
      </c>
      <c r="K413" s="102">
        <v>2.4961114522492407</v>
      </c>
      <c r="L413" s="102">
        <v>2.5566073168769554</v>
      </c>
      <c r="M413" s="102">
        <v>3.464762059855337</v>
      </c>
      <c r="N413" s="102">
        <v>2.2696978252038371</v>
      </c>
      <c r="O413" s="102">
        <v>1.966091650725347</v>
      </c>
      <c r="P413" s="102">
        <v>2.8799278161017936</v>
      </c>
      <c r="Q413" s="102">
        <v>1.8104132223798695</v>
      </c>
      <c r="R413" s="102">
        <v>1.7218363826585494</v>
      </c>
      <c r="S413" s="102">
        <v>1.8721597228558775</v>
      </c>
      <c r="T413" s="102">
        <v>1.6791666633660081</v>
      </c>
      <c r="U413" s="102">
        <v>1.829520486464681</v>
      </c>
      <c r="V413" s="102">
        <v>1.8422212787555434</v>
      </c>
      <c r="W413" s="102">
        <v>2.0987082678567268</v>
      </c>
      <c r="X413" s="102">
        <v>0.88248361391878338</v>
      </c>
      <c r="Y413" s="102">
        <v>1.505577369539546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11.161753335858807</v>
      </c>
      <c r="G414" s="105">
        <v>10.471646720997597</v>
      </c>
      <c r="H414" s="105">
        <v>10.212779560703831</v>
      </c>
      <c r="I414" s="105">
        <v>9.3641900827572311</v>
      </c>
      <c r="J414" s="105">
        <v>8.4493854199815406</v>
      </c>
      <c r="K414" s="105">
        <v>8.8409743668713237</v>
      </c>
      <c r="L414" s="105">
        <v>9.6092521789107561</v>
      </c>
      <c r="M414" s="105">
        <v>10.190192690672969</v>
      </c>
      <c r="N414" s="105">
        <v>9.9619651143050589</v>
      </c>
      <c r="O414" s="105">
        <v>9.521200118196731</v>
      </c>
      <c r="P414" s="105">
        <v>7.8537837123143142</v>
      </c>
      <c r="Q414" s="105">
        <v>8.5818904057578909</v>
      </c>
      <c r="R414" s="105">
        <v>8.760492486027637</v>
      </c>
      <c r="S414" s="105">
        <v>8.745040181757826</v>
      </c>
      <c r="T414" s="105">
        <v>8.7965756735478013</v>
      </c>
      <c r="U414" s="105">
        <v>8.0882454592378572</v>
      </c>
      <c r="V414" s="105">
        <v>7.3637918824200925</v>
      </c>
      <c r="W414" s="105">
        <v>5.9445130667825801</v>
      </c>
      <c r="X414" s="105">
        <v>5.6624851900487254</v>
      </c>
      <c r="Y414" s="105">
        <v>4.629070095169209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19.053859459661382</v>
      </c>
      <c r="D415" s="102">
        <v>19.892937768610906</v>
      </c>
      <c r="E415" s="102">
        <v>18.554835994146867</v>
      </c>
      <c r="F415" s="102">
        <v>19.395257447261979</v>
      </c>
      <c r="G415" s="102">
        <v>18.391732404092796</v>
      </c>
      <c r="H415" s="102">
        <v>18.021317752123686</v>
      </c>
      <c r="I415" s="102">
        <v>16.838557588591513</v>
      </c>
      <c r="J415" s="102">
        <v>16.291669096647524</v>
      </c>
      <c r="K415" s="102">
        <v>15.802306246067024</v>
      </c>
      <c r="L415" s="102">
        <v>16.710770028178963</v>
      </c>
      <c r="M415" s="102">
        <v>17.602293387314525</v>
      </c>
      <c r="N415" s="102">
        <v>16.322819434532708</v>
      </c>
      <c r="O415" s="102">
        <v>15.294980770957956</v>
      </c>
      <c r="P415" s="102">
        <v>15.06362513707443</v>
      </c>
      <c r="Q415" s="102">
        <v>13.986436448241223</v>
      </c>
      <c r="R415" s="102">
        <v>13.700801456134553</v>
      </c>
      <c r="S415" s="102">
        <v>13.444752876983362</v>
      </c>
      <c r="T415" s="102">
        <v>13.065026615804175</v>
      </c>
      <c r="U415" s="102">
        <v>12.827884203042938</v>
      </c>
      <c r="V415" s="102">
        <v>12.562233755312514</v>
      </c>
      <c r="W415" s="102">
        <v>0</v>
      </c>
      <c r="X415" s="102">
        <v>0</v>
      </c>
      <c r="Y415" s="102">
        <v>0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13.545929887261122</v>
      </c>
      <c r="D416" s="105">
        <v>14.347465655170749</v>
      </c>
      <c r="E416" s="105">
        <v>13.208261661629878</v>
      </c>
      <c r="F416" s="105">
        <v>14.076249809564274</v>
      </c>
      <c r="G416" s="105">
        <v>13.174529353684422</v>
      </c>
      <c r="H416" s="105">
        <v>12.905420389886133</v>
      </c>
      <c r="I416" s="105">
        <v>12.022605322246916</v>
      </c>
      <c r="J416" s="105">
        <v>11.873057847544269</v>
      </c>
      <c r="K416" s="105">
        <v>11.340090294350365</v>
      </c>
      <c r="L416" s="105">
        <v>11.987877095851809</v>
      </c>
      <c r="M416" s="105">
        <v>12.885047307951071</v>
      </c>
      <c r="N416" s="105">
        <v>11.793327599298189</v>
      </c>
      <c r="O416" s="105">
        <v>11.165474803011428</v>
      </c>
      <c r="P416" s="105">
        <v>11.573447856408469</v>
      </c>
      <c r="Q416" s="105">
        <v>10.619456215982542</v>
      </c>
      <c r="R416" s="105">
        <v>10.50716705167129</v>
      </c>
      <c r="S416" s="105">
        <v>10.472458209223703</v>
      </c>
      <c r="T416" s="105">
        <v>10.241157086676779</v>
      </c>
      <c r="U416" s="105">
        <v>10.223571714382361</v>
      </c>
      <c r="V416" s="105">
        <v>10.164393304259582</v>
      </c>
      <c r="W416" s="105">
        <v>8.5556387683954149</v>
      </c>
      <c r="X416" s="105">
        <v>5.6598612478416275</v>
      </c>
      <c r="Y416" s="105">
        <v>6.2077606186975416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3.0394914006797302</v>
      </c>
      <c r="D417" s="99">
        <v>3.712809268227002</v>
      </c>
      <c r="E417" s="99">
        <v>2.8937068818945626</v>
      </c>
      <c r="F417" s="99">
        <v>3.7558068341289719</v>
      </c>
      <c r="G417" s="99">
        <v>2.9753562716827813</v>
      </c>
      <c r="H417" s="99">
        <v>2.8434701862985787</v>
      </c>
      <c r="I417" s="99">
        <v>2.4646004192982276</v>
      </c>
      <c r="J417" s="99">
        <v>3.0221285134874885</v>
      </c>
      <c r="K417" s="99">
        <v>2.3207033646398316</v>
      </c>
      <c r="L417" s="99">
        <v>2.3335471510740251</v>
      </c>
      <c r="M417" s="99">
        <v>3.06715351831981</v>
      </c>
      <c r="N417" s="99">
        <v>2.0535909886772616</v>
      </c>
      <c r="O417" s="99">
        <v>1.8136215940906084</v>
      </c>
      <c r="P417" s="99">
        <v>3.0530571282461523</v>
      </c>
      <c r="Q417" s="99">
        <v>1.8280057349251411</v>
      </c>
      <c r="R417" s="99">
        <v>1.7083770979008837</v>
      </c>
      <c r="S417" s="99">
        <v>1.8419572751141449</v>
      </c>
      <c r="T417" s="99">
        <v>1.6274961838664972</v>
      </c>
      <c r="U417" s="99">
        <v>1.907626145640555</v>
      </c>
      <c r="V417" s="99">
        <v>2.0848657119514922</v>
      </c>
      <c r="W417" s="99">
        <v>2.0779981057149741</v>
      </c>
      <c r="X417" s="99">
        <v>6.6566615380173208E-2</v>
      </c>
      <c r="Y417" s="99">
        <v>1.2935733064675334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10.506438486581391</v>
      </c>
      <c r="D418" s="99">
        <v>10.63465638694375</v>
      </c>
      <c r="E418" s="99">
        <v>10.314554779735316</v>
      </c>
      <c r="F418" s="99">
        <v>10.320442975435306</v>
      </c>
      <c r="G418" s="99">
        <v>10.199173082001643</v>
      </c>
      <c r="H418" s="99">
        <v>10.061950203587555</v>
      </c>
      <c r="I418" s="99">
        <v>9.5580049029486869</v>
      </c>
      <c r="J418" s="99">
        <v>8.8509293340567812</v>
      </c>
      <c r="K418" s="99">
        <v>9.0193869297105351</v>
      </c>
      <c r="L418" s="99">
        <v>9.6543299447777837</v>
      </c>
      <c r="M418" s="99">
        <v>9.8178937896312615</v>
      </c>
      <c r="N418" s="99">
        <v>9.7397366106209269</v>
      </c>
      <c r="O418" s="99">
        <v>9.3518532089208204</v>
      </c>
      <c r="P418" s="99">
        <v>8.5203907281623188</v>
      </c>
      <c r="Q418" s="99">
        <v>8.7914504810573977</v>
      </c>
      <c r="R418" s="99">
        <v>8.798789953770406</v>
      </c>
      <c r="S418" s="99">
        <v>8.6305009341095573</v>
      </c>
      <c r="T418" s="99">
        <v>8.6136609028102828</v>
      </c>
      <c r="U418" s="99">
        <v>8.3159455687418067</v>
      </c>
      <c r="V418" s="99">
        <v>8.0795275923080894</v>
      </c>
      <c r="W418" s="99">
        <v>6.4776406626804421</v>
      </c>
      <c r="X418" s="99">
        <v>5.5932946324614541</v>
      </c>
      <c r="Y418" s="99">
        <v>4.914187312230009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9.395609871485151</v>
      </c>
      <c r="D419" s="123">
        <v>9.5441161596760633</v>
      </c>
      <c r="E419" s="123">
        <v>9.0557323776546337</v>
      </c>
      <c r="F419" s="123">
        <v>10.164316709622863</v>
      </c>
      <c r="G419" s="123">
        <v>8.4268025328601812</v>
      </c>
      <c r="H419" s="123">
        <v>8.7011997114315065</v>
      </c>
      <c r="I419" s="123">
        <v>7.905438935806532</v>
      </c>
      <c r="J419" s="123">
        <v>7.729592726793153</v>
      </c>
      <c r="K419" s="123">
        <v>7.1438658347498674</v>
      </c>
      <c r="L419" s="123">
        <v>6.7106537884355619</v>
      </c>
      <c r="M419" s="123">
        <v>6.5927995299035436</v>
      </c>
      <c r="N419" s="123">
        <v>5.7569492410504646</v>
      </c>
      <c r="O419" s="123">
        <v>6.0264936980340869</v>
      </c>
      <c r="P419" s="123">
        <v>5.525895830236367</v>
      </c>
      <c r="Q419" s="123">
        <v>5.4516396044985616</v>
      </c>
      <c r="R419" s="123">
        <v>5.5162071404955233</v>
      </c>
      <c r="S419" s="123">
        <v>5.9836917627219508</v>
      </c>
      <c r="T419" s="123">
        <v>6.0051017919079062</v>
      </c>
      <c r="U419" s="123">
        <v>5.8621395678078061</v>
      </c>
      <c r="V419" s="123">
        <v>6.0616570578989002</v>
      </c>
      <c r="W419" s="123">
        <v>5.5959319440265789</v>
      </c>
      <c r="X419" s="123">
        <v>4.7434040274925886</v>
      </c>
      <c r="Y419" s="123">
        <v>4.4695181206366899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10.69368797201548</v>
      </c>
      <c r="D420" s="99">
        <v>10.804751659564289</v>
      </c>
      <c r="E420" s="99">
        <v>10.442221184183163</v>
      </c>
      <c r="F420" s="99">
        <v>11.176254148271076</v>
      </c>
      <c r="G420" s="99">
        <v>10.378097688860588</v>
      </c>
      <c r="H420" s="99">
        <v>9.8978685460996285</v>
      </c>
      <c r="I420" s="99">
        <v>8.8905003233694782</v>
      </c>
      <c r="J420" s="99">
        <v>8.5798862671801928</v>
      </c>
      <c r="K420" s="99">
        <v>8.0341621423472578</v>
      </c>
      <c r="L420" s="99">
        <v>7.7900840697707885</v>
      </c>
      <c r="M420" s="99">
        <v>7.8892393160038949</v>
      </c>
      <c r="N420" s="99">
        <v>6.7107469487640623</v>
      </c>
      <c r="O420" s="99">
        <v>6.6414193869729266</v>
      </c>
      <c r="P420" s="99">
        <v>6.7550593302390656</v>
      </c>
      <c r="Q420" s="99">
        <v>6.4240267142401217</v>
      </c>
      <c r="R420" s="99">
        <v>6.6562946813628434</v>
      </c>
      <c r="S420" s="99">
        <v>7.178593592416652</v>
      </c>
      <c r="T420" s="99">
        <v>7.3563474741772739</v>
      </c>
      <c r="U420" s="99">
        <v>7.2766460691297352</v>
      </c>
      <c r="V420" s="99">
        <v>7.1743275804706412</v>
      </c>
      <c r="W420" s="99">
        <v>6.6105794610623141</v>
      </c>
      <c r="X420" s="99">
        <v>5.76471318602366</v>
      </c>
      <c r="Y420" s="99">
        <v>5.394757348064406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8.8041878648466607</v>
      </c>
      <c r="D421" s="110">
        <v>8.841835006701892</v>
      </c>
      <c r="E421" s="110">
        <v>7.9746679877478233</v>
      </c>
      <c r="F421" s="110">
        <v>9.5100350570736989</v>
      </c>
      <c r="G421" s="110">
        <v>7.642090234433625</v>
      </c>
      <c r="H421" s="110">
        <v>8.2294511563718</v>
      </c>
      <c r="I421" s="110">
        <v>7.4958607799250965</v>
      </c>
      <c r="J421" s="110">
        <v>6.6194799292719946</v>
      </c>
      <c r="K421" s="110">
        <v>6.5743164577606539</v>
      </c>
      <c r="L421" s="110">
        <v>6.0986206424775666</v>
      </c>
      <c r="M421" s="110">
        <v>5.9680540221620832</v>
      </c>
      <c r="N421" s="110">
        <v>5.1267112276939866</v>
      </c>
      <c r="O421" s="110">
        <v>5.7338561060233584</v>
      </c>
      <c r="P421" s="110">
        <v>4.7252573989379538</v>
      </c>
      <c r="Q421" s="110">
        <v>5.0252548615125132</v>
      </c>
      <c r="R421" s="110">
        <v>4.8410046105846023</v>
      </c>
      <c r="S421" s="110">
        <v>5.5689889916145177</v>
      </c>
      <c r="T421" s="110">
        <v>5.3852296467549632</v>
      </c>
      <c r="U421" s="110">
        <v>5.2607527869721542</v>
      </c>
      <c r="V421" s="110">
        <v>5.3832213260438646</v>
      </c>
      <c r="W421" s="110">
        <v>4.9587723963772925</v>
      </c>
      <c r="X421" s="110">
        <v>3.6954646290781694</v>
      </c>
      <c r="Y421" s="110">
        <v>3.8844349321679115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75.844626989844642</v>
      </c>
      <c r="D423" s="118">
        <f t="shared" si="194"/>
        <v>72.28614374029334</v>
      </c>
      <c r="E423" s="118">
        <f t="shared" si="194"/>
        <v>81.727211324240287</v>
      </c>
      <c r="F423" s="118">
        <f t="shared" si="194"/>
        <v>82.682175313551127</v>
      </c>
      <c r="G423" s="118">
        <f t="shared" si="194"/>
        <v>92.709589171178678</v>
      </c>
      <c r="H423" s="118">
        <f t="shared" si="194"/>
        <v>82.319911980105118</v>
      </c>
      <c r="I423" s="118">
        <f t="shared" si="194"/>
        <v>79.844163650860693</v>
      </c>
      <c r="J423" s="118">
        <f t="shared" si="194"/>
        <v>79.8928177764233</v>
      </c>
      <c r="K423" s="118">
        <f t="shared" si="194"/>
        <v>78.482039492228424</v>
      </c>
      <c r="L423" s="118">
        <f t="shared" si="194"/>
        <v>86.832428221540198</v>
      </c>
      <c r="M423" s="118">
        <f t="shared" si="194"/>
        <v>81.043304002418679</v>
      </c>
      <c r="N423" s="118">
        <f t="shared" si="194"/>
        <v>84.697037052139109</v>
      </c>
      <c r="O423" s="118">
        <f t="shared" si="194"/>
        <v>81.511004716995075</v>
      </c>
      <c r="P423" s="118">
        <f t="shared" si="194"/>
        <v>63.050817712740646</v>
      </c>
      <c r="Q423" s="118">
        <f t="shared" si="194"/>
        <v>73.632299120405179</v>
      </c>
      <c r="R423" s="118">
        <f t="shared" ref="R423:V423" si="195">R424+R426+R428+R437</f>
        <v>68.940813550149699</v>
      </c>
      <c r="S423" s="118">
        <f t="shared" si="195"/>
        <v>73.311298605978138</v>
      </c>
      <c r="T423" s="118">
        <f t="shared" si="195"/>
        <v>66.17071492470798</v>
      </c>
      <c r="U423" s="118">
        <f t="shared" si="195"/>
        <v>50.29806522470119</v>
      </c>
      <c r="V423" s="118">
        <f t="shared" si="195"/>
        <v>34.691420692759195</v>
      </c>
      <c r="W423" s="118">
        <f t="shared" ref="W423:Y423" si="196">W424+W426+W428+W437</f>
        <v>64.597777942364999</v>
      </c>
      <c r="X423" s="118">
        <f t="shared" si="196"/>
        <v>49.935187123566067</v>
      </c>
      <c r="Y423" s="118">
        <f t="shared" si="196"/>
        <v>40.855948784127477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51.792897075231856</v>
      </c>
      <c r="D424" s="123">
        <f t="shared" si="197"/>
        <v>48.278523985108457</v>
      </c>
      <c r="E424" s="123">
        <f t="shared" si="197"/>
        <v>50.269220922910989</v>
      </c>
      <c r="F424" s="123">
        <f t="shared" si="197"/>
        <v>57.165398148750455</v>
      </c>
      <c r="G424" s="123">
        <f t="shared" si="197"/>
        <v>69.209123089054927</v>
      </c>
      <c r="H424" s="123">
        <f t="shared" si="197"/>
        <v>57.500684549275924</v>
      </c>
      <c r="I424" s="123">
        <f t="shared" si="197"/>
        <v>57.03497136531972</v>
      </c>
      <c r="J424" s="123">
        <f t="shared" si="197"/>
        <v>56.826303465972053</v>
      </c>
      <c r="K424" s="123">
        <f t="shared" si="197"/>
        <v>55.47862690043155</v>
      </c>
      <c r="L424" s="123">
        <f t="shared" si="197"/>
        <v>64.923976124639097</v>
      </c>
      <c r="M424" s="123">
        <f t="shared" si="197"/>
        <v>57.68328820645047</v>
      </c>
      <c r="N424" s="123">
        <f t="shared" si="197"/>
        <v>59.365736051786953</v>
      </c>
      <c r="O424" s="123">
        <f t="shared" si="197"/>
        <v>60.158154909330321</v>
      </c>
      <c r="P424" s="123">
        <f t="shared" si="197"/>
        <v>44.119939891874701</v>
      </c>
      <c r="Q424" s="123">
        <f t="shared" si="197"/>
        <v>50.548928535090724</v>
      </c>
      <c r="R424" s="123">
        <f t="shared" si="197"/>
        <v>48.700765840591714</v>
      </c>
      <c r="S424" s="123">
        <f t="shared" si="197"/>
        <v>49.743440754653001</v>
      </c>
      <c r="T424" s="123">
        <f t="shared" si="197"/>
        <v>45.167498712712117</v>
      </c>
      <c r="U424" s="123">
        <f t="shared" si="197"/>
        <v>28.60307502314825</v>
      </c>
      <c r="V424" s="123">
        <f t="shared" si="197"/>
        <v>15.274187039682557</v>
      </c>
      <c r="W424" s="123">
        <f t="shared" si="197"/>
        <v>47.809692565540288</v>
      </c>
      <c r="X424" s="123">
        <f t="shared" si="197"/>
        <v>34.253466402738916</v>
      </c>
      <c r="Y424" s="123">
        <f t="shared" si="197"/>
        <v>26.691882895051847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51.792897075231856</v>
      </c>
      <c r="D425" s="99">
        <v>48.278523985108457</v>
      </c>
      <c r="E425" s="99">
        <v>50.269220922910989</v>
      </c>
      <c r="F425" s="99">
        <v>57.165398148750455</v>
      </c>
      <c r="G425" s="99">
        <v>69.209123089054927</v>
      </c>
      <c r="H425" s="99">
        <v>57.500684549275924</v>
      </c>
      <c r="I425" s="99">
        <v>57.03497136531972</v>
      </c>
      <c r="J425" s="99">
        <v>56.826303465972053</v>
      </c>
      <c r="K425" s="99">
        <v>55.47862690043155</v>
      </c>
      <c r="L425" s="99">
        <v>64.923976124639097</v>
      </c>
      <c r="M425" s="99">
        <v>57.68328820645047</v>
      </c>
      <c r="N425" s="99">
        <v>59.365736051786953</v>
      </c>
      <c r="O425" s="99">
        <v>60.158154909330321</v>
      </c>
      <c r="P425" s="99">
        <v>44.119939891874701</v>
      </c>
      <c r="Q425" s="99">
        <v>50.548928535090724</v>
      </c>
      <c r="R425" s="99">
        <v>48.700765840591714</v>
      </c>
      <c r="S425" s="99">
        <v>49.743440754653001</v>
      </c>
      <c r="T425" s="99">
        <v>45.167498712712117</v>
      </c>
      <c r="U425" s="99">
        <v>28.60307502314825</v>
      </c>
      <c r="V425" s="99">
        <v>15.274187039682557</v>
      </c>
      <c r="W425" s="99">
        <v>47.809692565540288</v>
      </c>
      <c r="X425" s="99">
        <v>34.253466402738916</v>
      </c>
      <c r="Y425" s="99">
        <v>26.691882895051847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4.6489672071339507</v>
      </c>
      <c r="D426" s="123">
        <f t="shared" si="198"/>
        <v>4.2589170047175955</v>
      </c>
      <c r="E426" s="123">
        <f t="shared" si="198"/>
        <v>12.875697243483708</v>
      </c>
      <c r="F426" s="123">
        <f t="shared" si="198"/>
        <v>5.0545269898556571</v>
      </c>
      <c r="G426" s="123">
        <f t="shared" si="198"/>
        <v>5.1698439780382524</v>
      </c>
      <c r="H426" s="123">
        <f t="shared" si="198"/>
        <v>6.4925330149767166</v>
      </c>
      <c r="I426" s="123">
        <f t="shared" si="198"/>
        <v>5.8745461404598132</v>
      </c>
      <c r="J426" s="123">
        <f t="shared" si="198"/>
        <v>7.0546992411695912</v>
      </c>
      <c r="K426" s="123">
        <f t="shared" si="198"/>
        <v>7.4062046256255378</v>
      </c>
      <c r="L426" s="123">
        <f t="shared" si="198"/>
        <v>5.8881371484966332</v>
      </c>
      <c r="M426" s="123">
        <f t="shared" si="198"/>
        <v>6.5553075295638408</v>
      </c>
      <c r="N426" s="123">
        <f t="shared" si="198"/>
        <v>10.02777608823421</v>
      </c>
      <c r="O426" s="123">
        <f t="shared" si="198"/>
        <v>6.2766067498188862</v>
      </c>
      <c r="P426" s="123">
        <f t="shared" si="198"/>
        <v>4.375776323692901</v>
      </c>
      <c r="Q426" s="123">
        <f t="shared" si="198"/>
        <v>8.9559159649271987</v>
      </c>
      <c r="R426" s="123">
        <f t="shared" si="198"/>
        <v>6.1572794157316952</v>
      </c>
      <c r="S426" s="123">
        <f t="shared" si="198"/>
        <v>8.9172979850254261</v>
      </c>
      <c r="T426" s="123">
        <f t="shared" si="198"/>
        <v>6.5146495567840246</v>
      </c>
      <c r="U426" s="123">
        <f t="shared" si="198"/>
        <v>7.433691617790835</v>
      </c>
      <c r="V426" s="123">
        <f t="shared" si="198"/>
        <v>5.345184639826579</v>
      </c>
      <c r="W426" s="123">
        <f t="shared" si="198"/>
        <v>4.5534712240981801</v>
      </c>
      <c r="X426" s="123">
        <f t="shared" si="198"/>
        <v>6.2709711558215089</v>
      </c>
      <c r="Y426" s="123">
        <f t="shared" si="198"/>
        <v>4.8041054370988014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4.6489672071339507</v>
      </c>
      <c r="D427" s="99">
        <f>RES_hhdet_in_tess!D147</f>
        <v>4.2589170047175955</v>
      </c>
      <c r="E427" s="99">
        <f>RES_hhdet_in_tess!E147</f>
        <v>12.875697243483708</v>
      </c>
      <c r="F427" s="99">
        <f>RES_hhdet_in_tess!F147</f>
        <v>5.0545269898556571</v>
      </c>
      <c r="G427" s="99">
        <f>RES_hhdet_in_tess!G147</f>
        <v>5.1698439780382524</v>
      </c>
      <c r="H427" s="99">
        <f>RES_hhdet_in_tess!H147</f>
        <v>6.4925330149767166</v>
      </c>
      <c r="I427" s="99">
        <f>RES_hhdet_in_tess!I147</f>
        <v>5.8745461404598132</v>
      </c>
      <c r="J427" s="99">
        <f>RES_hhdet_in_tess!J147</f>
        <v>7.0546992411695912</v>
      </c>
      <c r="K427" s="99">
        <f>RES_hhdet_in_tess!K147</f>
        <v>7.4062046256255378</v>
      </c>
      <c r="L427" s="99">
        <f>RES_hhdet_in_tess!L147</f>
        <v>5.8881371484966332</v>
      </c>
      <c r="M427" s="99">
        <f>RES_hhdet_in_tess!M147</f>
        <v>6.5553075295638408</v>
      </c>
      <c r="N427" s="99">
        <f>RES_hhdet_in_tess!N147</f>
        <v>10.02777608823421</v>
      </c>
      <c r="O427" s="99">
        <f>RES_hhdet_in_tess!O147</f>
        <v>6.2766067498188862</v>
      </c>
      <c r="P427" s="99">
        <f>RES_hhdet_in_tess!P147</f>
        <v>4.375776323692901</v>
      </c>
      <c r="Q427" s="99">
        <f>RES_hhdet_in_tess!Q147</f>
        <v>8.9559159649271987</v>
      </c>
      <c r="R427" s="99">
        <f>RES_hhdet_in_tess!R147</f>
        <v>6.1572794157316952</v>
      </c>
      <c r="S427" s="99">
        <f>RES_hhdet_in_tess!S147</f>
        <v>8.9172979850254261</v>
      </c>
      <c r="T427" s="99">
        <f>RES_hhdet_in_tess!T147</f>
        <v>6.5146495567840246</v>
      </c>
      <c r="U427" s="99">
        <f>RES_hhdet_in_tess!U147</f>
        <v>7.433691617790835</v>
      </c>
      <c r="V427" s="99">
        <f>RES_hhdet_in_tess!V147</f>
        <v>5.345184639826579</v>
      </c>
      <c r="W427" s="99">
        <f>RES_hhdet_in_tess!W147</f>
        <v>4.5534712240981801</v>
      </c>
      <c r="X427" s="99">
        <f>RES_hhdet_in_tess!X147</f>
        <v>6.2709711558215089</v>
      </c>
      <c r="Y427" s="99">
        <f>RES_hhdet_in_tess!Y147</f>
        <v>4.8041054370988014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12.631133524396454</v>
      </c>
      <c r="D428" s="123">
        <v>12.933742320250017</v>
      </c>
      <c r="E428" s="123">
        <v>12.249098189780641</v>
      </c>
      <c r="F428" s="123">
        <v>13.230706810415677</v>
      </c>
      <c r="G428" s="123">
        <v>12.224730160279824</v>
      </c>
      <c r="H428" s="123">
        <v>11.970530369537052</v>
      </c>
      <c r="I428" s="123">
        <v>11.162799521067241</v>
      </c>
      <c r="J428" s="123">
        <v>10.731335238653712</v>
      </c>
      <c r="K428" s="123">
        <v>10.491648240979407</v>
      </c>
      <c r="L428" s="123">
        <v>11.19659886898104</v>
      </c>
      <c r="M428" s="123">
        <v>12.021590803624079</v>
      </c>
      <c r="N428" s="123">
        <v>11.187408078669218</v>
      </c>
      <c r="O428" s="123">
        <v>10.636844619295843</v>
      </c>
      <c r="P428" s="123">
        <v>10.588389496911834</v>
      </c>
      <c r="Q428" s="123">
        <v>10.062132462433613</v>
      </c>
      <c r="R428" s="123">
        <v>10.026409000824728</v>
      </c>
      <c r="S428" s="123">
        <v>10.021196663520223</v>
      </c>
      <c r="T428" s="123">
        <v>9.8807258447122379</v>
      </c>
      <c r="U428" s="123">
        <v>9.6862469647547957</v>
      </c>
      <c r="V428" s="123">
        <v>9.4126424973231657</v>
      </c>
      <c r="W428" s="123">
        <v>7.914632837748945</v>
      </c>
      <c r="X428" s="123">
        <v>5.9339788625849934</v>
      </c>
      <c r="Y428" s="123">
        <v>5.8905006186838786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12.827591238827834</v>
      </c>
      <c r="D429" s="99">
        <v>12.613737967431829</v>
      </c>
      <c r="E429" s="99">
        <v>12.305748604265203</v>
      </c>
      <c r="F429" s="99">
        <v>13.839326937943467</v>
      </c>
      <c r="G429" s="99">
        <v>12.485432613842297</v>
      </c>
      <c r="H429" s="99">
        <v>12.11899776156587</v>
      </c>
      <c r="I429" s="99">
        <v>10.950842948627539</v>
      </c>
      <c r="J429" s="99">
        <v>10.344003554541951</v>
      </c>
      <c r="K429" s="99">
        <v>10.344302795891311</v>
      </c>
      <c r="L429" s="99">
        <v>11.163209046019238</v>
      </c>
      <c r="M429" s="99">
        <v>12.335444170537416</v>
      </c>
      <c r="N429" s="99">
        <v>11.402285984956746</v>
      </c>
      <c r="O429" s="99">
        <v>10.812965668757045</v>
      </c>
      <c r="P429" s="99">
        <v>9.8243412706512103</v>
      </c>
      <c r="Q429" s="99">
        <v>9.8588976500355763</v>
      </c>
      <c r="R429" s="99">
        <v>10.000013103259173</v>
      </c>
      <c r="S429" s="99">
        <v>10.122535402787804</v>
      </c>
      <c r="T429" s="99">
        <v>10.054858951902375</v>
      </c>
      <c r="U429" s="99">
        <v>9.485138973196559</v>
      </c>
      <c r="V429" s="99">
        <v>8.784053173092774</v>
      </c>
      <c r="W429" s="99">
        <v>7.5547725042477802</v>
      </c>
      <c r="X429" s="99">
        <v>6.2863500036698134</v>
      </c>
      <c r="Y429" s="99">
        <v>5.7704456205683918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13.842790903479361</v>
      </c>
      <c r="G430" s="99">
        <v>12.493761319249318</v>
      </c>
      <c r="H430" s="99">
        <v>12.12741056176151</v>
      </c>
      <c r="I430" s="99">
        <v>10.965386825862073</v>
      </c>
      <c r="J430" s="99">
        <v>10.358276232831455</v>
      </c>
      <c r="K430" s="99">
        <v>10.354925083653519</v>
      </c>
      <c r="L430" s="99">
        <v>11.171492100846875</v>
      </c>
      <c r="M430" s="99">
        <v>12.339408563569886</v>
      </c>
      <c r="N430" s="99">
        <v>11.40447105306785</v>
      </c>
      <c r="O430" s="99">
        <v>10.814561913917501</v>
      </c>
      <c r="P430" s="99">
        <v>9.8261191877349461</v>
      </c>
      <c r="Q430" s="99">
        <v>9.8658090146135269</v>
      </c>
      <c r="R430" s="99">
        <v>10.008771943228096</v>
      </c>
      <c r="S430" s="99">
        <v>10.129814344724405</v>
      </c>
      <c r="T430" s="99">
        <v>10.060723768786509</v>
      </c>
      <c r="U430" s="99">
        <v>9.4861163524957455</v>
      </c>
      <c r="V430" s="99">
        <v>8.7876409535503655</v>
      </c>
      <c r="W430" s="99">
        <v>7.5779959117408602</v>
      </c>
      <c r="X430" s="99">
        <v>6.3523346462961712</v>
      </c>
      <c r="Y430" s="99">
        <v>5.8085817794193053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2.6810375676205545</v>
      </c>
      <c r="G431" s="102">
        <v>2.0221145982517195</v>
      </c>
      <c r="H431" s="102">
        <v>1.9146310010576795</v>
      </c>
      <c r="I431" s="102">
        <v>1.6011967431048399</v>
      </c>
      <c r="J431" s="102">
        <v>1.9088908128499142</v>
      </c>
      <c r="K431" s="102">
        <v>1.5139507167821971</v>
      </c>
      <c r="L431" s="102">
        <v>1.5622399219361196</v>
      </c>
      <c r="M431" s="102">
        <v>2.1492158728969182</v>
      </c>
      <c r="N431" s="102">
        <v>1.4425059387627925</v>
      </c>
      <c r="O431" s="102">
        <v>1.2933617957207688</v>
      </c>
      <c r="P431" s="102">
        <v>1.9723354754206321</v>
      </c>
      <c r="Q431" s="102">
        <v>1.283918608855636</v>
      </c>
      <c r="R431" s="102">
        <v>1.248279457200459</v>
      </c>
      <c r="S431" s="102">
        <v>1.3847741629665791</v>
      </c>
      <c r="T431" s="102">
        <v>1.264148095238709</v>
      </c>
      <c r="U431" s="102">
        <v>1.3978708932578883</v>
      </c>
      <c r="V431" s="102">
        <v>1.4238490711302718</v>
      </c>
      <c r="W431" s="102">
        <v>1.6334828449582788</v>
      </c>
      <c r="X431" s="102">
        <v>0.68984945624744598</v>
      </c>
      <c r="Y431" s="102">
        <v>1.1795116842500974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11.161753335858807</v>
      </c>
      <c r="G432" s="105">
        <v>10.471646720997597</v>
      </c>
      <c r="H432" s="105">
        <v>10.212779560703831</v>
      </c>
      <c r="I432" s="105">
        <v>9.3641900827572311</v>
      </c>
      <c r="J432" s="105">
        <v>8.4493854199815406</v>
      </c>
      <c r="K432" s="105">
        <v>8.8409743668713237</v>
      </c>
      <c r="L432" s="105">
        <v>9.6092521789107561</v>
      </c>
      <c r="M432" s="105">
        <v>10.190192690672969</v>
      </c>
      <c r="N432" s="105">
        <v>9.9619651143050589</v>
      </c>
      <c r="O432" s="105">
        <v>9.521200118196731</v>
      </c>
      <c r="P432" s="105">
        <v>7.8537837123143142</v>
      </c>
      <c r="Q432" s="105">
        <v>8.5818904057578909</v>
      </c>
      <c r="R432" s="105">
        <v>8.760492486027637</v>
      </c>
      <c r="S432" s="105">
        <v>8.745040181757826</v>
      </c>
      <c r="T432" s="105">
        <v>8.7965756735478013</v>
      </c>
      <c r="U432" s="105">
        <v>8.0882454592378572</v>
      </c>
      <c r="V432" s="105">
        <v>7.3637918824200925</v>
      </c>
      <c r="W432" s="105">
        <v>5.9445130667825801</v>
      </c>
      <c r="X432" s="105">
        <v>5.6624851900487254</v>
      </c>
      <c r="Y432" s="105">
        <v>4.629070095169209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12.499651493512445</v>
      </c>
      <c r="D433" s="102">
        <v>13.072919761008672</v>
      </c>
      <c r="E433" s="102">
        <v>12.216868241320109</v>
      </c>
      <c r="F433" s="102">
        <v>12.794868072613484</v>
      </c>
      <c r="G433" s="102">
        <v>12.158083065747526</v>
      </c>
      <c r="H433" s="102">
        <v>11.939583305612189</v>
      </c>
      <c r="I433" s="102">
        <v>11.182522749177675</v>
      </c>
      <c r="J433" s="102">
        <v>10.848321674804087</v>
      </c>
      <c r="K433" s="102">
        <v>10.555030992809257</v>
      </c>
      <c r="L433" s="102">
        <v>11.201429361711973</v>
      </c>
      <c r="M433" s="102">
        <v>11.878322657535547</v>
      </c>
      <c r="N433" s="102">
        <v>11.136157777658923</v>
      </c>
      <c r="O433" s="102">
        <v>10.6081619925315</v>
      </c>
      <c r="P433" s="102">
        <v>10.668961296067033</v>
      </c>
      <c r="Q433" s="102">
        <v>10.104236459604492</v>
      </c>
      <c r="R433" s="102">
        <v>10.02927847741541</v>
      </c>
      <c r="S433" s="102">
        <v>9.9667642138434598</v>
      </c>
      <c r="T433" s="102">
        <v>9.8057169227779593</v>
      </c>
      <c r="U433" s="102">
        <v>9.746260223984228</v>
      </c>
      <c r="V433" s="102">
        <v>9.6584535537755105</v>
      </c>
      <c r="W433" s="102">
        <v>0</v>
      </c>
      <c r="X433" s="102">
        <v>0</v>
      </c>
      <c r="Y433" s="102">
        <v>0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12.500395842384195</v>
      </c>
      <c r="D434" s="105">
        <v>13.074580455275575</v>
      </c>
      <c r="E434" s="105">
        <v>12.219828192890727</v>
      </c>
      <c r="F434" s="105">
        <v>12.798113255377075</v>
      </c>
      <c r="G434" s="105">
        <v>12.166069288759305</v>
      </c>
      <c r="H434" s="105">
        <v>11.945821829031578</v>
      </c>
      <c r="I434" s="105">
        <v>11.194751406408583</v>
      </c>
      <c r="J434" s="105">
        <v>10.863308916677706</v>
      </c>
      <c r="K434" s="105">
        <v>10.569483197778156</v>
      </c>
      <c r="L434" s="105">
        <v>11.218534558383395</v>
      </c>
      <c r="M434" s="105">
        <v>11.887660400671503</v>
      </c>
      <c r="N434" s="105">
        <v>11.140788270379318</v>
      </c>
      <c r="O434" s="105">
        <v>10.609729367862954</v>
      </c>
      <c r="P434" s="105">
        <v>10.682748596174553</v>
      </c>
      <c r="Q434" s="105">
        <v>10.112058647658646</v>
      </c>
      <c r="R434" s="105">
        <v>10.049358375927568</v>
      </c>
      <c r="S434" s="105">
        <v>9.9959670026205458</v>
      </c>
      <c r="T434" s="105">
        <v>9.8351484160918581</v>
      </c>
      <c r="U434" s="105">
        <v>9.7653054578089797</v>
      </c>
      <c r="V434" s="105">
        <v>9.6824732974241812</v>
      </c>
      <c r="W434" s="105">
        <v>8.0925334064583723</v>
      </c>
      <c r="X434" s="105">
        <v>5.6458150217585592</v>
      </c>
      <c r="Y434" s="105">
        <v>5.9491059934828652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1.993957355802803</v>
      </c>
      <c r="D435" s="99">
        <v>2.4399240683318246</v>
      </c>
      <c r="E435" s="99">
        <v>1.9052734131554132</v>
      </c>
      <c r="F435" s="99">
        <v>2.4776702799417709</v>
      </c>
      <c r="G435" s="99">
        <v>1.9668962067576634</v>
      </c>
      <c r="H435" s="99">
        <v>1.8838716254440238</v>
      </c>
      <c r="I435" s="99">
        <v>1.6367465034598969</v>
      </c>
      <c r="J435" s="99">
        <v>2.0123795826209263</v>
      </c>
      <c r="K435" s="99">
        <v>1.5500962680676202</v>
      </c>
      <c r="L435" s="99">
        <v>1.5642046136056118</v>
      </c>
      <c r="M435" s="99">
        <v>2.0697666110402428</v>
      </c>
      <c r="N435" s="99">
        <v>1.4010516597583902</v>
      </c>
      <c r="O435" s="99">
        <v>1.2578761589421332</v>
      </c>
      <c r="P435" s="99">
        <v>2.1623578680122342</v>
      </c>
      <c r="Q435" s="99">
        <v>1.3206081666012481</v>
      </c>
      <c r="R435" s="99">
        <v>1.2505684221571618</v>
      </c>
      <c r="S435" s="99">
        <v>1.3654660685109878</v>
      </c>
      <c r="T435" s="99">
        <v>1.2214875132815772</v>
      </c>
      <c r="U435" s="99">
        <v>1.4493598890671755</v>
      </c>
      <c r="V435" s="99">
        <v>1.6029457051160934</v>
      </c>
      <c r="W435" s="99">
        <v>1.6148927437779288</v>
      </c>
      <c r="X435" s="99">
        <v>5.2520389297105126E-2</v>
      </c>
      <c r="Y435" s="99">
        <v>1.0349186812528564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10.506438486581391</v>
      </c>
      <c r="D436" s="99">
        <v>10.63465638694375</v>
      </c>
      <c r="E436" s="99">
        <v>10.314554779735316</v>
      </c>
      <c r="F436" s="99">
        <v>10.320442975435306</v>
      </c>
      <c r="G436" s="99">
        <v>10.199173082001643</v>
      </c>
      <c r="H436" s="99">
        <v>10.061950203587555</v>
      </c>
      <c r="I436" s="99">
        <v>9.5580049029486869</v>
      </c>
      <c r="J436" s="99">
        <v>8.8509293340567812</v>
      </c>
      <c r="K436" s="99">
        <v>9.0193869297105351</v>
      </c>
      <c r="L436" s="99">
        <v>9.6543299447777837</v>
      </c>
      <c r="M436" s="99">
        <v>9.8178937896312615</v>
      </c>
      <c r="N436" s="99">
        <v>9.7397366106209269</v>
      </c>
      <c r="O436" s="99">
        <v>9.3518532089208204</v>
      </c>
      <c r="P436" s="99">
        <v>8.5203907281623188</v>
      </c>
      <c r="Q436" s="99">
        <v>8.7914504810573977</v>
      </c>
      <c r="R436" s="99">
        <v>8.798789953770406</v>
      </c>
      <c r="S436" s="99">
        <v>8.6305009341095573</v>
      </c>
      <c r="T436" s="99">
        <v>8.6136609028102828</v>
      </c>
      <c r="U436" s="99">
        <v>8.3159455687418067</v>
      </c>
      <c r="V436" s="99">
        <v>8.0795275923080894</v>
      </c>
      <c r="W436" s="99">
        <v>6.4776406626804421</v>
      </c>
      <c r="X436" s="99">
        <v>5.5932946324614541</v>
      </c>
      <c r="Y436" s="99">
        <v>4.914187312230009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6.7716291830823767</v>
      </c>
      <c r="D437" s="123">
        <v>6.8149604302172744</v>
      </c>
      <c r="E437" s="123">
        <v>6.3331949680649497</v>
      </c>
      <c r="F437" s="123">
        <v>7.2315433645293359</v>
      </c>
      <c r="G437" s="123">
        <v>6.1058919438056796</v>
      </c>
      <c r="H437" s="123">
        <v>6.3561640463154294</v>
      </c>
      <c r="I437" s="123">
        <v>5.7718466240139197</v>
      </c>
      <c r="J437" s="123">
        <v>5.2804798306279439</v>
      </c>
      <c r="K437" s="123">
        <v>5.1055597251919398</v>
      </c>
      <c r="L437" s="123">
        <v>4.8237160794234262</v>
      </c>
      <c r="M437" s="123">
        <v>4.7831174627802993</v>
      </c>
      <c r="N437" s="123">
        <v>4.1161168334487286</v>
      </c>
      <c r="O437" s="123">
        <v>4.4393984385500325</v>
      </c>
      <c r="P437" s="123">
        <v>3.9667120002612015</v>
      </c>
      <c r="Q437" s="123">
        <v>4.0653221579536467</v>
      </c>
      <c r="R437" s="123">
        <v>4.056359293001556</v>
      </c>
      <c r="S437" s="123">
        <v>4.6293632027794915</v>
      </c>
      <c r="T437" s="123">
        <v>4.6078408104996091</v>
      </c>
      <c r="U437" s="123">
        <v>4.5750516190073149</v>
      </c>
      <c r="V437" s="123">
        <v>4.6594065159268903</v>
      </c>
      <c r="W437" s="123">
        <v>4.3199813149775839</v>
      </c>
      <c r="X437" s="123">
        <v>3.4767707024206542</v>
      </c>
      <c r="Y437" s="123">
        <v>3.4694598332929538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6.6590158867247959</v>
      </c>
      <c r="D438" s="99">
        <v>6.7291907812849274</v>
      </c>
      <c r="E438" s="99">
        <v>6.5043880727138106</v>
      </c>
      <c r="F438" s="99">
        <v>6.9626621352342397</v>
      </c>
      <c r="G438" s="99">
        <v>6.4663960124269506</v>
      </c>
      <c r="H438" s="99">
        <v>6.1681043370607131</v>
      </c>
      <c r="I438" s="99">
        <v>5.5411730618847095</v>
      </c>
      <c r="J438" s="99">
        <v>5.348383327382451</v>
      </c>
      <c r="K438" s="99">
        <v>5.0089543706419741</v>
      </c>
      <c r="L438" s="99">
        <v>4.8575146773747404</v>
      </c>
      <c r="M438" s="99">
        <v>4.9199063885634127</v>
      </c>
      <c r="N438" s="99">
        <v>4.1852399979960504</v>
      </c>
      <c r="O438" s="99">
        <v>4.1421614447642385</v>
      </c>
      <c r="P438" s="99">
        <v>4.2134867563141256</v>
      </c>
      <c r="Q438" s="99">
        <v>4.0087447484658592</v>
      </c>
      <c r="R438" s="99">
        <v>4.1584226001775511</v>
      </c>
      <c r="S438" s="99">
        <v>4.4919278116477965</v>
      </c>
      <c r="T438" s="99">
        <v>4.6112582579258978</v>
      </c>
      <c r="U438" s="99">
        <v>4.5686068702628013</v>
      </c>
      <c r="V438" s="99">
        <v>4.5094797102410382</v>
      </c>
      <c r="W438" s="99">
        <v>4.1573956752922108</v>
      </c>
      <c r="X438" s="99">
        <v>3.6276327401936359</v>
      </c>
      <c r="Y438" s="99">
        <v>3.395032159931727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6.8229373298562619</v>
      </c>
      <c r="D439" s="110">
        <v>6.8627414168289773</v>
      </c>
      <c r="E439" s="110">
        <v>6.1997133500655597</v>
      </c>
      <c r="F439" s="110">
        <v>7.4053921108289611</v>
      </c>
      <c r="G439" s="110">
        <v>5.960915426332142</v>
      </c>
      <c r="H439" s="110">
        <v>6.4303005939848301</v>
      </c>
      <c r="I439" s="110">
        <v>5.8677582630044851</v>
      </c>
      <c r="J439" s="110">
        <v>5.1918274568732246</v>
      </c>
      <c r="K439" s="110">
        <v>5.1673610816933957</v>
      </c>
      <c r="L439" s="110">
        <v>4.8045523941064596</v>
      </c>
      <c r="M439" s="110">
        <v>4.7171998106008362</v>
      </c>
      <c r="N439" s="110">
        <v>4.0704425300310287</v>
      </c>
      <c r="O439" s="110">
        <v>4.58085084439778</v>
      </c>
      <c r="P439" s="110">
        <v>3.8059706883284705</v>
      </c>
      <c r="Q439" s="110">
        <v>4.0901309444560496</v>
      </c>
      <c r="R439" s="110">
        <v>3.9959135809434434</v>
      </c>
      <c r="S439" s="110">
        <v>4.677061545968999</v>
      </c>
      <c r="T439" s="110">
        <v>4.6062730863655927</v>
      </c>
      <c r="U439" s="110">
        <v>4.5777916464989783</v>
      </c>
      <c r="V439" s="110">
        <v>4.7508223484458192</v>
      </c>
      <c r="W439" s="110">
        <v>4.4220788324867648</v>
      </c>
      <c r="X439" s="110">
        <v>3.3219749955704629</v>
      </c>
      <c r="Y439" s="110">
        <v>3.5165248291876527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2.7544713502994878</v>
      </c>
      <c r="D441" s="118">
        <f t="shared" si="199"/>
        <v>2.356449778012609</v>
      </c>
      <c r="E441" s="118">
        <f t="shared" si="199"/>
        <v>2.7547635627727551</v>
      </c>
      <c r="F441" s="118">
        <f t="shared" si="199"/>
        <v>3.212550623000956</v>
      </c>
      <c r="G441" s="118">
        <f t="shared" si="199"/>
        <v>1.6395917544501248</v>
      </c>
      <c r="H441" s="118">
        <f t="shared" si="199"/>
        <v>1.4219775689872125</v>
      </c>
      <c r="I441" s="118">
        <f t="shared" si="199"/>
        <v>0.97549522421941615</v>
      </c>
      <c r="J441" s="118">
        <f t="shared" si="199"/>
        <v>2.0309179559364248</v>
      </c>
      <c r="K441" s="118">
        <f t="shared" si="199"/>
        <v>1.922851279181327</v>
      </c>
      <c r="L441" s="118">
        <f t="shared" si="199"/>
        <v>1.7388666861882416</v>
      </c>
      <c r="M441" s="118">
        <f t="shared" si="199"/>
        <v>1.9896425596229808</v>
      </c>
      <c r="N441" s="118">
        <f t="shared" si="199"/>
        <v>1.3767399355767456</v>
      </c>
      <c r="O441" s="118">
        <f t="shared" si="199"/>
        <v>1.0011659177502636</v>
      </c>
      <c r="P441" s="118">
        <f t="shared" si="199"/>
        <v>0.93281841312971947</v>
      </c>
      <c r="Q441" s="118">
        <f t="shared" si="199"/>
        <v>1.0043629715270048</v>
      </c>
      <c r="R441" s="118">
        <f t="shared" ref="R441:V441" si="200">R442+R444+R446+R455</f>
        <v>1.4718355786484163</v>
      </c>
      <c r="S441" s="118">
        <f t="shared" si="200"/>
        <v>1.3441161366256484</v>
      </c>
      <c r="T441" s="118">
        <f t="shared" si="200"/>
        <v>1.3520800466052976</v>
      </c>
      <c r="U441" s="118">
        <f t="shared" si="200"/>
        <v>1.1954415024737755</v>
      </c>
      <c r="V441" s="118">
        <f t="shared" si="200"/>
        <v>1.3643751536530702</v>
      </c>
      <c r="W441" s="118">
        <f t="shared" ref="W441:Y441" si="201">W442+W444+W446+W455</f>
        <v>1.2974318973061914</v>
      </c>
      <c r="X441" s="118">
        <f t="shared" si="201"/>
        <v>1.4456994001447354</v>
      </c>
      <c r="Y441" s="118">
        <f t="shared" si="201"/>
        <v>1.0224727939833673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1.9941276931305734</v>
      </c>
      <c r="D446" s="123">
        <v>1.4783258662878054</v>
      </c>
      <c r="E446" s="123">
        <v>1.7155380837023331</v>
      </c>
      <c r="F446" s="123">
        <v>2.2156295762719824</v>
      </c>
      <c r="G446" s="123">
        <v>0.96344215166197367</v>
      </c>
      <c r="H446" s="123">
        <v>0.78623775213556524</v>
      </c>
      <c r="I446" s="123">
        <v>0.38238846502583895</v>
      </c>
      <c r="J446" s="123">
        <v>0.92726024382894978</v>
      </c>
      <c r="K446" s="123">
        <v>1.210823589530174</v>
      </c>
      <c r="L446" s="123">
        <v>1.0985625082775583</v>
      </c>
      <c r="M446" s="123">
        <v>1.4068676055812528</v>
      </c>
      <c r="N446" s="123">
        <v>0.7702238183096074</v>
      </c>
      <c r="O446" s="123">
        <v>0.5147072303305722</v>
      </c>
      <c r="P446" s="123">
        <v>0.3275558687317715</v>
      </c>
      <c r="Q446" s="123">
        <v>0.55953307289350318</v>
      </c>
      <c r="R446" s="123">
        <v>0.90942636211143768</v>
      </c>
      <c r="S446" s="123">
        <v>0.92398104278315907</v>
      </c>
      <c r="T446" s="123">
        <v>0.82656684559591298</v>
      </c>
      <c r="U446" s="123">
        <v>0.70232509659184195</v>
      </c>
      <c r="V446" s="123">
        <v>0.74706925683523662</v>
      </c>
      <c r="W446" s="123">
        <v>0.71818960175909863</v>
      </c>
      <c r="X446" s="123">
        <v>0.78251687812017534</v>
      </c>
      <c r="Y446" s="123">
        <v>0.54773727459601818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4.9741663933793943</v>
      </c>
      <c r="D447" s="99">
        <v>4.8761932090419382</v>
      </c>
      <c r="E447" s="99">
        <v>4.7405206950615195</v>
      </c>
      <c r="F447" s="99">
        <v>5.3124399320205606</v>
      </c>
      <c r="G447" s="99">
        <v>4.7739728693861769</v>
      </c>
      <c r="H447" s="99">
        <v>4.6141964619556841</v>
      </c>
      <c r="I447" s="99">
        <v>4.1500406775012317</v>
      </c>
      <c r="J447" s="99">
        <v>3.8989742649460077</v>
      </c>
      <c r="K447" s="99">
        <v>3.8742292845395276</v>
      </c>
      <c r="L447" s="99">
        <v>4.1498960032178163</v>
      </c>
      <c r="M447" s="99">
        <v>4.5173113811039656</v>
      </c>
      <c r="N447" s="99">
        <v>4.0754373493125993</v>
      </c>
      <c r="O447" s="99">
        <v>3.7338805013964511</v>
      </c>
      <c r="P447" s="99">
        <v>3.2586379918824333</v>
      </c>
      <c r="Q447" s="99">
        <v>3.1579150090075649</v>
      </c>
      <c r="R447" s="99">
        <v>3.1333758073114213</v>
      </c>
      <c r="S447" s="99">
        <v>3.1087450744542831</v>
      </c>
      <c r="T447" s="99">
        <v>3.0339169738819525</v>
      </c>
      <c r="U447" s="99">
        <v>2.8199783452940039</v>
      </c>
      <c r="V447" s="99">
        <v>2.5816933385612013</v>
      </c>
      <c r="W447" s="99">
        <v>2.2049093882506239</v>
      </c>
      <c r="X447" s="99">
        <v>1.8267652487437847</v>
      </c>
      <c r="Y447" s="99">
        <v>1.6731776069393332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1.0291577832752035</v>
      </c>
      <c r="G448" s="99">
        <v>0.77318267851935019</v>
      </c>
      <c r="H448" s="99">
        <v>0.72897806937869514</v>
      </c>
      <c r="I448" s="99">
        <v>0.60680548956282787</v>
      </c>
      <c r="J448" s="99">
        <v>0.71951987590198174</v>
      </c>
      <c r="K448" s="99">
        <v>0.5670166774929376</v>
      </c>
      <c r="L448" s="99">
        <v>0.58075891810176927</v>
      </c>
      <c r="M448" s="99">
        <v>0.7870553495167385</v>
      </c>
      <c r="N448" s="99">
        <v>0.51558455797330371</v>
      </c>
      <c r="O448" s="99">
        <v>0.44661737937876989</v>
      </c>
      <c r="P448" s="99">
        <v>0.65420440270568359</v>
      </c>
      <c r="Q448" s="99">
        <v>0.41125346759581127</v>
      </c>
      <c r="R448" s="99">
        <v>0.39113235268471613</v>
      </c>
      <c r="S448" s="99">
        <v>0.42527980264394122</v>
      </c>
      <c r="T448" s="99">
        <v>0.38143949925022252</v>
      </c>
      <c r="U448" s="99">
        <v>0.41559387370531692</v>
      </c>
      <c r="V448" s="99">
        <v>0.41847898568210928</v>
      </c>
      <c r="W448" s="99">
        <v>0.47674257012633409</v>
      </c>
      <c r="X448" s="99">
        <v>0.20046497773779087</v>
      </c>
      <c r="Y448" s="99">
        <v>0.34200695526460329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1.0291577832752035</v>
      </c>
      <c r="G449" s="102">
        <v>0.77318267851935019</v>
      </c>
      <c r="H449" s="102">
        <v>0.72897806937869514</v>
      </c>
      <c r="I449" s="102">
        <v>0.60680548956282787</v>
      </c>
      <c r="J449" s="102">
        <v>0.71951987590198174</v>
      </c>
      <c r="K449" s="102">
        <v>0.5670166774929376</v>
      </c>
      <c r="L449" s="102">
        <v>0.58075891810176927</v>
      </c>
      <c r="M449" s="102">
        <v>0.7870553495167385</v>
      </c>
      <c r="N449" s="102">
        <v>0.51558455797330371</v>
      </c>
      <c r="O449" s="102">
        <v>0.44661737937876989</v>
      </c>
      <c r="P449" s="102">
        <v>0.65420440270568359</v>
      </c>
      <c r="Q449" s="102">
        <v>0.41125346759581127</v>
      </c>
      <c r="R449" s="102">
        <v>0.39113235268471613</v>
      </c>
      <c r="S449" s="102">
        <v>0.42527980264394122</v>
      </c>
      <c r="T449" s="102">
        <v>0.38143949925022252</v>
      </c>
      <c r="U449" s="102">
        <v>0.41559387370531692</v>
      </c>
      <c r="V449" s="102">
        <v>0.41847898568210928</v>
      </c>
      <c r="W449" s="102">
        <v>0.47674257012633409</v>
      </c>
      <c r="X449" s="102">
        <v>0.20046497773779087</v>
      </c>
      <c r="Y449" s="102">
        <v>0.34200695526460329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0.76034365716891461</v>
      </c>
      <c r="D455" s="123">
        <v>0.87812391172480364</v>
      </c>
      <c r="E455" s="123">
        <v>1.0392254790704218</v>
      </c>
      <c r="F455" s="123">
        <v>0.99692104672897353</v>
      </c>
      <c r="G455" s="123">
        <v>0.67614960278815128</v>
      </c>
      <c r="H455" s="123">
        <v>0.63573981685164715</v>
      </c>
      <c r="I455" s="123">
        <v>0.59310675919357714</v>
      </c>
      <c r="J455" s="123">
        <v>1.1036577121074751</v>
      </c>
      <c r="K455" s="123">
        <v>0.71202768965115293</v>
      </c>
      <c r="L455" s="123">
        <v>0.64030417791068317</v>
      </c>
      <c r="M455" s="123">
        <v>0.58277495404172808</v>
      </c>
      <c r="N455" s="123">
        <v>0.60651611726713806</v>
      </c>
      <c r="O455" s="123">
        <v>0.4864586874196915</v>
      </c>
      <c r="P455" s="123">
        <v>0.60526254439794802</v>
      </c>
      <c r="Q455" s="123">
        <v>0.4448298986335017</v>
      </c>
      <c r="R455" s="123">
        <v>0.56240921653697851</v>
      </c>
      <c r="S455" s="123">
        <v>0.42013509384248932</v>
      </c>
      <c r="T455" s="123">
        <v>0.52551320100938459</v>
      </c>
      <c r="U455" s="123">
        <v>0.49311640588193345</v>
      </c>
      <c r="V455" s="123">
        <v>0.61730589681783354</v>
      </c>
      <c r="W455" s="123">
        <v>0.57924229554709272</v>
      </c>
      <c r="X455" s="123">
        <v>0.66318252202455996</v>
      </c>
      <c r="Y455" s="123">
        <v>0.4747355193873492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2.4291781597230369</v>
      </c>
      <c r="D456" s="99">
        <v>2.4544073869866239</v>
      </c>
      <c r="E456" s="99">
        <v>2.3720549641990476</v>
      </c>
      <c r="F456" s="99">
        <v>2.538797892321258</v>
      </c>
      <c r="G456" s="99">
        <v>2.3574886710015721</v>
      </c>
      <c r="H456" s="99">
        <v>2.2483998189319916</v>
      </c>
      <c r="I456" s="99">
        <v>2.0195660534566109</v>
      </c>
      <c r="J456" s="99">
        <v>1.9490069644526533</v>
      </c>
      <c r="K456" s="99">
        <v>1.8250402722556034</v>
      </c>
      <c r="L456" s="99">
        <v>1.7695954972891328</v>
      </c>
      <c r="M456" s="99">
        <v>1.7921196030234448</v>
      </c>
      <c r="N456" s="99">
        <v>1.5244132768812444</v>
      </c>
      <c r="O456" s="99">
        <v>1.5086648279447703</v>
      </c>
      <c r="P456" s="99">
        <v>1.5344792774571068</v>
      </c>
      <c r="Q456" s="99">
        <v>1.4592819084067865</v>
      </c>
      <c r="R456" s="99">
        <v>1.5120438998183843</v>
      </c>
      <c r="S456" s="99">
        <v>1.6306893204533677</v>
      </c>
      <c r="T456" s="99">
        <v>1.6710678922341102</v>
      </c>
      <c r="U456" s="99">
        <v>1.6529629210635108</v>
      </c>
      <c r="V456" s="99">
        <v>1.6297202531797113</v>
      </c>
      <c r="W456" s="99">
        <v>1.5016592303749157</v>
      </c>
      <c r="X456" s="99">
        <v>1.3095122473371348</v>
      </c>
      <c r="Y456" s="99">
        <v>1.2254730791863107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579659</v>
      </c>
      <c r="C5" s="120">
        <v>555875</v>
      </c>
      <c r="D5" s="120">
        <v>541952</v>
      </c>
      <c r="E5" s="120">
        <v>533416</v>
      </c>
      <c r="F5" s="120">
        <v>531787</v>
      </c>
      <c r="G5" s="120">
        <v>517750</v>
      </c>
      <c r="H5" s="120">
        <v>479729</v>
      </c>
      <c r="I5" s="120">
        <v>448591</v>
      </c>
      <c r="J5" s="120">
        <v>432463</v>
      </c>
      <c r="K5" s="120">
        <v>437730</v>
      </c>
      <c r="L5" s="120">
        <v>453846</v>
      </c>
      <c r="M5" s="120">
        <v>452847</v>
      </c>
      <c r="N5" s="120">
        <v>417587</v>
      </c>
      <c r="O5" s="120">
        <v>353123</v>
      </c>
      <c r="P5" s="120">
        <v>307428</v>
      </c>
      <c r="Q5" s="120">
        <v>301632</v>
      </c>
      <c r="R5" s="120">
        <v>287947</v>
      </c>
      <c r="S5" s="120">
        <v>253323</v>
      </c>
      <c r="T5" s="120">
        <v>233389</v>
      </c>
      <c r="U5" s="120">
        <v>206466</v>
      </c>
      <c r="V5" s="120">
        <v>171615</v>
      </c>
      <c r="W5" s="120">
        <v>107022</v>
      </c>
      <c r="X5" s="120">
        <v>74232</v>
      </c>
      <c r="Y5" s="120">
        <v>80594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579659</v>
      </c>
      <c r="C7" s="52">
        <v>555875</v>
      </c>
      <c r="D7" s="52">
        <v>541952</v>
      </c>
      <c r="E7" s="52">
        <v>533416</v>
      </c>
      <c r="F7" s="52">
        <v>531787</v>
      </c>
      <c r="G7" s="52">
        <v>517750</v>
      </c>
      <c r="H7" s="52">
        <v>479729</v>
      </c>
      <c r="I7" s="52">
        <v>448591</v>
      </c>
      <c r="J7" s="52">
        <v>432463</v>
      </c>
      <c r="K7" s="52">
        <v>437730</v>
      </c>
      <c r="L7" s="52">
        <v>453846</v>
      </c>
      <c r="M7" s="52">
        <v>452847</v>
      </c>
      <c r="N7" s="52">
        <v>417587</v>
      </c>
      <c r="O7" s="52">
        <v>353123</v>
      </c>
      <c r="P7" s="52">
        <v>307428</v>
      </c>
      <c r="Q7" s="52">
        <v>301632</v>
      </c>
      <c r="R7" s="52">
        <v>287947</v>
      </c>
      <c r="S7" s="52">
        <v>253323</v>
      </c>
      <c r="T7" s="52">
        <v>233389</v>
      </c>
      <c r="U7" s="52">
        <v>206466</v>
      </c>
      <c r="V7" s="52">
        <v>171615</v>
      </c>
      <c r="W7" s="52">
        <v>107022</v>
      </c>
      <c r="X7" s="52">
        <v>74232</v>
      </c>
      <c r="Y7" s="52">
        <v>80594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255863</v>
      </c>
      <c r="C9" s="52">
        <v>251014</v>
      </c>
      <c r="D9" s="52">
        <v>260516</v>
      </c>
      <c r="E9" s="52">
        <v>243670</v>
      </c>
      <c r="F9" s="52">
        <v>221947</v>
      </c>
      <c r="G9" s="52">
        <v>223420</v>
      </c>
      <c r="H9" s="52">
        <v>188559</v>
      </c>
      <c r="I9" s="52">
        <v>174273</v>
      </c>
      <c r="J9" s="52">
        <v>184478</v>
      </c>
      <c r="K9" s="52">
        <v>212731</v>
      </c>
      <c r="L9" s="52">
        <v>253279</v>
      </c>
      <c r="M9" s="52">
        <v>290998</v>
      </c>
      <c r="N9" s="52">
        <v>272991</v>
      </c>
      <c r="O9" s="52">
        <v>251897</v>
      </c>
      <c r="P9" s="52">
        <v>238722</v>
      </c>
      <c r="Q9" s="52">
        <v>234842</v>
      </c>
      <c r="R9" s="52">
        <v>226251</v>
      </c>
      <c r="S9" s="52">
        <v>202927</v>
      </c>
      <c r="T9" s="52">
        <v>184752</v>
      </c>
      <c r="U9" s="52">
        <v>168580</v>
      </c>
      <c r="V9" s="52">
        <v>152029</v>
      </c>
      <c r="W9" s="52">
        <v>106079</v>
      </c>
      <c r="X9" s="52">
        <v>74220</v>
      </c>
      <c r="Y9" s="52">
        <v>72523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288526</v>
      </c>
      <c r="C11" s="52">
        <v>270220</v>
      </c>
      <c r="D11" s="52">
        <v>248354</v>
      </c>
      <c r="E11" s="52">
        <v>232909</v>
      </c>
      <c r="F11" s="52">
        <v>225089</v>
      </c>
      <c r="G11" s="52">
        <v>193970</v>
      </c>
      <c r="H11" s="52">
        <v>154373</v>
      </c>
      <c r="I11" s="52">
        <v>128333</v>
      </c>
      <c r="J11" s="52">
        <v>118115</v>
      </c>
      <c r="K11" s="52">
        <v>117691</v>
      </c>
      <c r="L11" s="52">
        <v>118038</v>
      </c>
      <c r="M11" s="52">
        <v>118062</v>
      </c>
      <c r="N11" s="52">
        <v>104828</v>
      </c>
      <c r="O11" s="52">
        <v>90964</v>
      </c>
      <c r="P11" s="52">
        <v>78937</v>
      </c>
      <c r="Q11" s="52">
        <v>75589</v>
      </c>
      <c r="R11" s="52">
        <v>72464</v>
      </c>
      <c r="S11" s="52">
        <v>63382</v>
      </c>
      <c r="T11" s="52">
        <v>58567</v>
      </c>
      <c r="U11" s="52">
        <v>51425</v>
      </c>
      <c r="V11" s="52">
        <v>44497</v>
      </c>
      <c r="W11" s="52">
        <v>28445</v>
      </c>
      <c r="X11" s="52">
        <v>20078</v>
      </c>
      <c r="Y11" s="52">
        <v>23345</v>
      </c>
      <c r="DA11" s="63" t="s">
        <v>1130</v>
      </c>
    </row>
    <row r="12" spans="1:105" ht="12" customHeight="1" x14ac:dyDescent="0.25">
      <c r="A12" s="97" t="s">
        <v>123</v>
      </c>
      <c r="B12" s="52">
        <v>51</v>
      </c>
      <c r="C12" s="52">
        <v>52</v>
      </c>
      <c r="D12" s="52">
        <v>50</v>
      </c>
      <c r="E12" s="52">
        <v>55</v>
      </c>
      <c r="F12" s="52">
        <v>64</v>
      </c>
      <c r="G12" s="52">
        <v>69</v>
      </c>
      <c r="H12" s="52">
        <v>70</v>
      </c>
      <c r="I12" s="52">
        <v>71</v>
      </c>
      <c r="J12" s="52">
        <v>93</v>
      </c>
      <c r="K12" s="52">
        <v>134</v>
      </c>
      <c r="L12" s="52">
        <v>233</v>
      </c>
      <c r="M12" s="52">
        <v>261</v>
      </c>
      <c r="N12" s="52">
        <v>274</v>
      </c>
      <c r="O12" s="52">
        <v>261</v>
      </c>
      <c r="P12" s="52">
        <v>230</v>
      </c>
      <c r="Q12" s="52">
        <v>230</v>
      </c>
      <c r="R12" s="52">
        <v>238</v>
      </c>
      <c r="S12" s="52">
        <v>229</v>
      </c>
      <c r="T12" s="52">
        <v>230</v>
      </c>
      <c r="U12" s="52">
        <v>220</v>
      </c>
      <c r="V12" s="52">
        <v>194</v>
      </c>
      <c r="W12" s="52">
        <v>122</v>
      </c>
      <c r="X12" s="52">
        <v>88</v>
      </c>
      <c r="Y12" s="52">
        <v>96</v>
      </c>
      <c r="DA12" s="63" t="s">
        <v>1131</v>
      </c>
    </row>
    <row r="13" spans="1:105" ht="12" customHeight="1" x14ac:dyDescent="0.25">
      <c r="A13" s="97" t="s">
        <v>122</v>
      </c>
      <c r="B13" s="52">
        <v>285937</v>
      </c>
      <c r="C13" s="52">
        <v>280159</v>
      </c>
      <c r="D13" s="52">
        <v>287371</v>
      </c>
      <c r="E13" s="52">
        <v>293258</v>
      </c>
      <c r="F13" s="52">
        <v>298617</v>
      </c>
      <c r="G13" s="52">
        <v>310938</v>
      </c>
      <c r="H13" s="52">
        <v>309838</v>
      </c>
      <c r="I13" s="52">
        <v>300709</v>
      </c>
      <c r="J13" s="52">
        <v>285978</v>
      </c>
      <c r="K13" s="52">
        <v>279078</v>
      </c>
      <c r="L13" s="52">
        <v>267549</v>
      </c>
      <c r="M13" s="52">
        <v>264299</v>
      </c>
      <c r="N13" s="52">
        <v>239576</v>
      </c>
      <c r="O13" s="52">
        <v>194373</v>
      </c>
      <c r="P13" s="52">
        <v>167664</v>
      </c>
      <c r="Q13" s="52">
        <v>166435</v>
      </c>
      <c r="R13" s="52">
        <v>155602</v>
      </c>
      <c r="S13" s="52">
        <v>134423</v>
      </c>
      <c r="T13" s="52">
        <v>122742</v>
      </c>
      <c r="U13" s="52">
        <v>103405</v>
      </c>
      <c r="V13" s="52">
        <v>82356</v>
      </c>
      <c r="W13" s="52">
        <v>50470</v>
      </c>
      <c r="X13" s="52">
        <v>34650</v>
      </c>
      <c r="Y13" s="52">
        <v>28861</v>
      </c>
      <c r="DA13" s="63" t="s">
        <v>1132</v>
      </c>
    </row>
    <row r="14" spans="1:105" ht="12" customHeight="1" x14ac:dyDescent="0.25">
      <c r="A14" s="97" t="s">
        <v>121</v>
      </c>
      <c r="B14" s="52">
        <v>5145</v>
      </c>
      <c r="C14" s="52">
        <v>5444</v>
      </c>
      <c r="D14" s="52">
        <v>6177</v>
      </c>
      <c r="E14" s="52">
        <v>7194</v>
      </c>
      <c r="F14" s="52">
        <v>8017</v>
      </c>
      <c r="G14" s="52">
        <v>12773</v>
      </c>
      <c r="H14" s="52">
        <v>15448</v>
      </c>
      <c r="I14" s="52">
        <v>19478</v>
      </c>
      <c r="J14" s="52">
        <v>28277</v>
      </c>
      <c r="K14" s="52">
        <v>40827</v>
      </c>
      <c r="L14" s="52">
        <v>68026</v>
      </c>
      <c r="M14" s="52">
        <v>70225</v>
      </c>
      <c r="N14" s="52">
        <v>72909</v>
      </c>
      <c r="O14" s="52">
        <v>67525</v>
      </c>
      <c r="P14" s="52">
        <v>60597</v>
      </c>
      <c r="Q14" s="52">
        <v>59378</v>
      </c>
      <c r="R14" s="52">
        <v>59643</v>
      </c>
      <c r="S14" s="52">
        <v>55289</v>
      </c>
      <c r="T14" s="52">
        <v>51850</v>
      </c>
      <c r="U14" s="52">
        <v>51416</v>
      </c>
      <c r="V14" s="52">
        <v>44568</v>
      </c>
      <c r="W14" s="52">
        <v>27985</v>
      </c>
      <c r="X14" s="52">
        <v>19416</v>
      </c>
      <c r="Y14" s="52">
        <v>28292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228355</v>
      </c>
      <c r="C16" s="52">
        <v>213589</v>
      </c>
      <c r="D16" s="52">
        <v>205352</v>
      </c>
      <c r="E16" s="52">
        <v>205751</v>
      </c>
      <c r="F16" s="52">
        <v>205221</v>
      </c>
      <c r="G16" s="52">
        <v>190964</v>
      </c>
      <c r="H16" s="52">
        <v>168861</v>
      </c>
      <c r="I16" s="52">
        <v>154065</v>
      </c>
      <c r="J16" s="52">
        <v>158860</v>
      </c>
      <c r="K16" s="52">
        <v>163537</v>
      </c>
      <c r="L16" s="52">
        <v>168590</v>
      </c>
      <c r="M16" s="52">
        <v>164343</v>
      </c>
      <c r="N16" s="52">
        <v>155139</v>
      </c>
      <c r="O16" s="52">
        <v>134082</v>
      </c>
      <c r="P16" s="52">
        <v>116689</v>
      </c>
      <c r="Q16" s="52">
        <v>110536</v>
      </c>
      <c r="R16" s="52">
        <v>102406</v>
      </c>
      <c r="S16" s="52">
        <v>85511</v>
      </c>
      <c r="T16" s="52">
        <v>76738</v>
      </c>
      <c r="U16" s="52">
        <v>66476</v>
      </c>
      <c r="V16" s="52">
        <v>54402</v>
      </c>
      <c r="W16" s="52">
        <v>33767</v>
      </c>
      <c r="X16" s="52">
        <v>23368</v>
      </c>
      <c r="Y16" s="52">
        <v>26470</v>
      </c>
      <c r="DA16" s="63" t="s">
        <v>1134</v>
      </c>
    </row>
    <row r="17" spans="1:105" ht="12" customHeight="1" x14ac:dyDescent="0.25">
      <c r="A17" s="109" t="s">
        <v>120</v>
      </c>
      <c r="B17" s="36">
        <v>351304</v>
      </c>
      <c r="C17" s="36">
        <v>342286</v>
      </c>
      <c r="D17" s="36">
        <v>336600</v>
      </c>
      <c r="E17" s="36">
        <v>327665</v>
      </c>
      <c r="F17" s="36">
        <v>326566</v>
      </c>
      <c r="G17" s="36">
        <v>326786</v>
      </c>
      <c r="H17" s="36">
        <v>310868</v>
      </c>
      <c r="I17" s="36">
        <v>294526</v>
      </c>
      <c r="J17" s="36">
        <v>273603</v>
      </c>
      <c r="K17" s="36">
        <v>274193</v>
      </c>
      <c r="L17" s="36">
        <v>285256</v>
      </c>
      <c r="M17" s="36">
        <v>288504</v>
      </c>
      <c r="N17" s="36">
        <v>262448</v>
      </c>
      <c r="O17" s="36">
        <v>219041</v>
      </c>
      <c r="P17" s="36">
        <v>190739</v>
      </c>
      <c r="Q17" s="36">
        <v>191096</v>
      </c>
      <c r="R17" s="36">
        <v>185541</v>
      </c>
      <c r="S17" s="36">
        <v>167812</v>
      </c>
      <c r="T17" s="36">
        <v>156651</v>
      </c>
      <c r="U17" s="36">
        <v>139990</v>
      </c>
      <c r="V17" s="36">
        <v>117213</v>
      </c>
      <c r="W17" s="36">
        <v>73255</v>
      </c>
      <c r="X17" s="36">
        <v>50864</v>
      </c>
      <c r="Y17" s="36">
        <v>54124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45286</v>
      </c>
      <c r="D21" s="52">
        <v>45292</v>
      </c>
      <c r="E21" s="52">
        <v>45329</v>
      </c>
      <c r="F21" s="52">
        <v>45448</v>
      </c>
      <c r="G21" s="52">
        <v>45698</v>
      </c>
      <c r="H21" s="52">
        <v>46146</v>
      </c>
      <c r="I21" s="52">
        <v>46820</v>
      </c>
      <c r="J21" s="52">
        <v>47758</v>
      </c>
      <c r="K21" s="52">
        <v>48974</v>
      </c>
      <c r="L21" s="52">
        <v>50514</v>
      </c>
      <c r="M21" s="52">
        <v>52472</v>
      </c>
      <c r="N21" s="52">
        <v>54913</v>
      </c>
      <c r="O21" s="52">
        <v>64464</v>
      </c>
      <c r="P21" s="52">
        <v>45697</v>
      </c>
      <c r="Q21" s="52">
        <v>5796</v>
      </c>
      <c r="R21" s="52">
        <v>17324</v>
      </c>
      <c r="S21" s="52">
        <v>34624</v>
      </c>
      <c r="T21" s="52">
        <v>20458</v>
      </c>
      <c r="U21" s="52">
        <v>26923</v>
      </c>
      <c r="V21" s="52">
        <v>34851</v>
      </c>
      <c r="W21" s="52">
        <v>64593</v>
      </c>
      <c r="X21" s="52">
        <v>32790</v>
      </c>
      <c r="Y21" s="52">
        <v>3516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39979</v>
      </c>
      <c r="D23" s="52">
        <v>40046</v>
      </c>
      <c r="E23" s="52">
        <v>40558</v>
      </c>
      <c r="F23" s="52">
        <v>49144</v>
      </c>
      <c r="G23" s="52">
        <v>50744</v>
      </c>
      <c r="H23" s="52">
        <v>57600</v>
      </c>
      <c r="I23" s="52">
        <v>36224</v>
      </c>
      <c r="J23" s="52">
        <v>20942</v>
      </c>
      <c r="K23" s="52">
        <v>33229</v>
      </c>
      <c r="L23" s="52">
        <v>37393</v>
      </c>
      <c r="M23" s="52">
        <v>37535</v>
      </c>
      <c r="N23" s="52">
        <v>62929</v>
      </c>
      <c r="O23" s="52">
        <v>72479</v>
      </c>
      <c r="P23" s="52">
        <v>28518</v>
      </c>
      <c r="Q23" s="52">
        <v>20352</v>
      </c>
      <c r="R23" s="52">
        <v>32199</v>
      </c>
      <c r="S23" s="52">
        <v>48280</v>
      </c>
      <c r="T23" s="52">
        <v>52856</v>
      </c>
      <c r="U23" s="52">
        <v>48896</v>
      </c>
      <c r="V23" s="52">
        <v>38474</v>
      </c>
      <c r="W23" s="52">
        <v>46665</v>
      </c>
      <c r="X23" s="52">
        <v>31859</v>
      </c>
      <c r="Y23" s="52">
        <v>6838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45082</v>
      </c>
      <c r="D25" s="52">
        <v>45134</v>
      </c>
      <c r="E25" s="52">
        <v>45494</v>
      </c>
      <c r="F25" s="52">
        <v>46451</v>
      </c>
      <c r="G25" s="52">
        <v>48368</v>
      </c>
      <c r="H25" s="52">
        <v>51629</v>
      </c>
      <c r="I25" s="52">
        <v>29429</v>
      </c>
      <c r="J25" s="52">
        <v>21933</v>
      </c>
      <c r="K25" s="52">
        <v>25703</v>
      </c>
      <c r="L25" s="52">
        <v>25141</v>
      </c>
      <c r="M25" s="52">
        <v>25289</v>
      </c>
      <c r="N25" s="52">
        <v>22261</v>
      </c>
      <c r="O25" s="52">
        <v>15947</v>
      </c>
      <c r="P25" s="52">
        <v>12818</v>
      </c>
      <c r="Q25" s="52">
        <v>9404</v>
      </c>
      <c r="R25" s="52">
        <v>16966</v>
      </c>
      <c r="S25" s="52">
        <v>20871</v>
      </c>
      <c r="T25" s="52">
        <v>17241</v>
      </c>
      <c r="U25" s="52">
        <v>12937</v>
      </c>
      <c r="V25" s="52">
        <v>8605</v>
      </c>
      <c r="W25" s="52">
        <v>16056</v>
      </c>
      <c r="X25" s="52">
        <v>8368</v>
      </c>
      <c r="Y25" s="52">
        <v>2184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8</v>
      </c>
      <c r="D26" s="52">
        <v>8</v>
      </c>
      <c r="E26" s="52">
        <v>8</v>
      </c>
      <c r="F26" s="52">
        <v>8</v>
      </c>
      <c r="G26" s="52">
        <v>9</v>
      </c>
      <c r="H26" s="52">
        <v>8</v>
      </c>
      <c r="I26" s="52">
        <v>8</v>
      </c>
      <c r="J26" s="52">
        <v>8</v>
      </c>
      <c r="K26" s="52">
        <v>12</v>
      </c>
      <c r="L26" s="52">
        <v>11</v>
      </c>
      <c r="M26" s="52">
        <v>13</v>
      </c>
      <c r="N26" s="52">
        <v>17</v>
      </c>
      <c r="O26" s="52">
        <v>21</v>
      </c>
      <c r="P26" s="52">
        <v>33</v>
      </c>
      <c r="Q26" s="52">
        <v>28</v>
      </c>
      <c r="R26" s="52">
        <v>49</v>
      </c>
      <c r="S26" s="52">
        <v>60</v>
      </c>
      <c r="T26" s="52">
        <v>53</v>
      </c>
      <c r="U26" s="52">
        <v>32</v>
      </c>
      <c r="V26" s="52">
        <v>35</v>
      </c>
      <c r="W26" s="52">
        <v>72</v>
      </c>
      <c r="X26" s="52">
        <v>34</v>
      </c>
      <c r="Y26" s="52">
        <v>9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44678</v>
      </c>
      <c r="D27" s="52">
        <v>44754</v>
      </c>
      <c r="E27" s="52">
        <v>45310</v>
      </c>
      <c r="F27" s="52">
        <v>46931</v>
      </c>
      <c r="G27" s="52">
        <v>50219</v>
      </c>
      <c r="H27" s="52">
        <v>55804</v>
      </c>
      <c r="I27" s="52">
        <v>37574</v>
      </c>
      <c r="J27" s="52">
        <v>41678</v>
      </c>
      <c r="K27" s="52">
        <v>47894</v>
      </c>
      <c r="L27" s="52">
        <v>52322</v>
      </c>
      <c r="M27" s="52">
        <v>53128</v>
      </c>
      <c r="N27" s="52">
        <v>55158</v>
      </c>
      <c r="O27" s="52">
        <v>54832</v>
      </c>
      <c r="P27" s="52">
        <v>31199</v>
      </c>
      <c r="Q27" s="52">
        <v>22552</v>
      </c>
      <c r="R27" s="52">
        <v>31216</v>
      </c>
      <c r="S27" s="52">
        <v>38242</v>
      </c>
      <c r="T27" s="52">
        <v>34191</v>
      </c>
      <c r="U27" s="52">
        <v>30396</v>
      </c>
      <c r="V27" s="52">
        <v>23131</v>
      </c>
      <c r="W27" s="52">
        <v>31886</v>
      </c>
      <c r="X27" s="52">
        <v>15820</v>
      </c>
      <c r="Y27" s="52">
        <v>5789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804</v>
      </c>
      <c r="D28" s="52">
        <v>805</v>
      </c>
      <c r="E28" s="52">
        <v>824</v>
      </c>
      <c r="F28" s="52">
        <v>868</v>
      </c>
      <c r="G28" s="52">
        <v>970</v>
      </c>
      <c r="H28" s="52">
        <v>1149</v>
      </c>
      <c r="I28" s="52">
        <v>978</v>
      </c>
      <c r="J28" s="52">
        <v>1780</v>
      </c>
      <c r="K28" s="52">
        <v>1999</v>
      </c>
      <c r="L28" s="52">
        <v>2725</v>
      </c>
      <c r="M28" s="52">
        <v>3856</v>
      </c>
      <c r="N28" s="52">
        <v>5628</v>
      </c>
      <c r="O28" s="52">
        <v>8803</v>
      </c>
      <c r="P28" s="52">
        <v>9529</v>
      </c>
      <c r="Q28" s="52">
        <v>7999</v>
      </c>
      <c r="R28" s="52">
        <v>13146</v>
      </c>
      <c r="S28" s="52">
        <v>15165</v>
      </c>
      <c r="T28" s="52">
        <v>14078</v>
      </c>
      <c r="U28" s="52">
        <v>6870</v>
      </c>
      <c r="V28" s="52">
        <v>8878</v>
      </c>
      <c r="W28" s="52">
        <v>16602</v>
      </c>
      <c r="X28" s="52">
        <v>8584</v>
      </c>
      <c r="Y28" s="52">
        <v>2303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35680</v>
      </c>
      <c r="D30" s="52">
        <v>35722</v>
      </c>
      <c r="E30" s="52">
        <v>36020</v>
      </c>
      <c r="F30" s="52">
        <v>36903</v>
      </c>
      <c r="G30" s="52">
        <v>38781</v>
      </c>
      <c r="H30" s="52">
        <v>42053</v>
      </c>
      <c r="I30" s="52">
        <v>25616</v>
      </c>
      <c r="J30" s="52">
        <v>23106</v>
      </c>
      <c r="K30" s="52">
        <v>26869</v>
      </c>
      <c r="L30" s="52">
        <v>29802</v>
      </c>
      <c r="M30" s="52">
        <v>30673</v>
      </c>
      <c r="N30" s="52">
        <v>28229</v>
      </c>
      <c r="O30" s="52">
        <v>25935</v>
      </c>
      <c r="P30" s="52">
        <v>20498</v>
      </c>
      <c r="Q30" s="52">
        <v>16568</v>
      </c>
      <c r="R30" s="52">
        <v>25876</v>
      </c>
      <c r="S30" s="52">
        <v>27129</v>
      </c>
      <c r="T30" s="52">
        <v>23137</v>
      </c>
      <c r="U30" s="52">
        <v>17209</v>
      </c>
      <c r="V30" s="52">
        <v>14270</v>
      </c>
      <c r="W30" s="52">
        <v>20636</v>
      </c>
      <c r="X30" s="52">
        <v>10409</v>
      </c>
      <c r="Y30" s="52">
        <v>3340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54891</v>
      </c>
      <c r="D31" s="36">
        <v>54981</v>
      </c>
      <c r="E31" s="36">
        <v>55615</v>
      </c>
      <c r="F31" s="36">
        <v>57357</v>
      </c>
      <c r="G31" s="36">
        <v>60785</v>
      </c>
      <c r="H31" s="36">
        <v>66535</v>
      </c>
      <c r="I31" s="36">
        <v>42380</v>
      </c>
      <c r="J31" s="36">
        <v>42290</v>
      </c>
      <c r="K31" s="36">
        <v>48738</v>
      </c>
      <c r="L31" s="36">
        <v>50410</v>
      </c>
      <c r="M31" s="36">
        <v>51602</v>
      </c>
      <c r="N31" s="36">
        <v>54848</v>
      </c>
      <c r="O31" s="36">
        <v>53659</v>
      </c>
      <c r="P31" s="36">
        <v>33078</v>
      </c>
      <c r="Q31" s="36">
        <v>23391</v>
      </c>
      <c r="R31" s="36">
        <v>35520</v>
      </c>
      <c r="S31" s="36">
        <v>47214</v>
      </c>
      <c r="T31" s="36">
        <v>42464</v>
      </c>
      <c r="U31" s="36">
        <v>33009</v>
      </c>
      <c r="V31" s="36">
        <v>26393</v>
      </c>
      <c r="W31" s="36">
        <v>43979</v>
      </c>
      <c r="X31" s="36">
        <v>22391</v>
      </c>
      <c r="Y31" s="36">
        <v>6937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21502</v>
      </c>
      <c r="D35" s="52">
        <v>31369</v>
      </c>
      <c r="E35" s="52">
        <v>36793</v>
      </c>
      <c r="F35" s="52">
        <v>43819</v>
      </c>
      <c r="G35" s="52">
        <v>31661</v>
      </c>
      <c r="H35" s="52">
        <v>8125</v>
      </c>
      <c r="I35" s="52">
        <v>15682</v>
      </c>
      <c r="J35" s="52">
        <v>31630</v>
      </c>
      <c r="K35" s="52">
        <v>54241</v>
      </c>
      <c r="L35" s="52">
        <v>66630</v>
      </c>
      <c r="M35" s="52">
        <v>51473</v>
      </c>
      <c r="N35" s="52">
        <v>19653</v>
      </c>
      <c r="O35" s="52">
        <v>0</v>
      </c>
      <c r="P35" s="52">
        <v>2</v>
      </c>
      <c r="Q35" s="52">
        <v>0</v>
      </c>
      <c r="R35" s="52">
        <v>3639</v>
      </c>
      <c r="S35" s="52">
        <v>0</v>
      </c>
      <c r="T35" s="52">
        <v>524</v>
      </c>
      <c r="U35" s="52">
        <v>0</v>
      </c>
      <c r="V35" s="52">
        <v>0</v>
      </c>
      <c r="W35" s="52">
        <v>0</v>
      </c>
      <c r="X35" s="52">
        <v>0</v>
      </c>
      <c r="Y35" s="52">
        <v>9878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35130</v>
      </c>
      <c r="D37" s="52">
        <v>49548</v>
      </c>
      <c r="E37" s="52">
        <v>23712</v>
      </c>
      <c r="F37" s="52">
        <v>27421</v>
      </c>
      <c r="G37" s="52">
        <v>52217</v>
      </c>
      <c r="H37" s="52">
        <v>22739</v>
      </c>
      <c r="I37" s="52">
        <v>21938</v>
      </c>
      <c r="J37" s="52">
        <v>31147</v>
      </c>
      <c r="K37" s="52">
        <v>61482</v>
      </c>
      <c r="L37" s="52">
        <v>77941</v>
      </c>
      <c r="M37" s="52">
        <v>75254</v>
      </c>
      <c r="N37" s="52">
        <v>44922</v>
      </c>
      <c r="O37" s="52">
        <v>51385</v>
      </c>
      <c r="P37" s="52">
        <v>15343</v>
      </c>
      <c r="Q37" s="52">
        <v>16472</v>
      </c>
      <c r="R37" s="52">
        <v>23608</v>
      </c>
      <c r="S37" s="52">
        <v>24956</v>
      </c>
      <c r="T37" s="52">
        <v>34681</v>
      </c>
      <c r="U37" s="52">
        <v>32724</v>
      </c>
      <c r="V37" s="52">
        <v>21923</v>
      </c>
      <c r="W37" s="52">
        <v>715</v>
      </c>
      <c r="X37" s="52">
        <v>0</v>
      </c>
      <c r="Y37" s="52">
        <v>5141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26776</v>
      </c>
      <c r="D39" s="52">
        <v>23268</v>
      </c>
      <c r="E39" s="52">
        <v>30049</v>
      </c>
      <c r="F39" s="52">
        <v>38631</v>
      </c>
      <c r="G39" s="52">
        <v>17249</v>
      </c>
      <c r="H39" s="52">
        <v>12032</v>
      </c>
      <c r="I39" s="52">
        <v>3389</v>
      </c>
      <c r="J39" s="52">
        <v>11715</v>
      </c>
      <c r="K39" s="52">
        <v>25279</v>
      </c>
      <c r="L39" s="52">
        <v>25488</v>
      </c>
      <c r="M39" s="52">
        <v>25313</v>
      </c>
      <c r="N39" s="52">
        <v>9027</v>
      </c>
      <c r="O39" s="52">
        <v>2083</v>
      </c>
      <c r="P39" s="52">
        <v>791</v>
      </c>
      <c r="Q39" s="52">
        <v>6056</v>
      </c>
      <c r="R39" s="52">
        <v>13841</v>
      </c>
      <c r="S39" s="52">
        <v>11789</v>
      </c>
      <c r="T39" s="52">
        <v>12426</v>
      </c>
      <c r="U39" s="52">
        <v>5795</v>
      </c>
      <c r="V39" s="52">
        <v>1677</v>
      </c>
      <c r="W39" s="52">
        <v>4</v>
      </c>
      <c r="X39" s="52">
        <v>1</v>
      </c>
      <c r="Y39" s="52">
        <v>5451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9</v>
      </c>
      <c r="D40" s="52">
        <v>6</v>
      </c>
      <c r="E40" s="52">
        <v>13</v>
      </c>
      <c r="F40" s="52">
        <v>17</v>
      </c>
      <c r="G40" s="52">
        <v>14</v>
      </c>
      <c r="H40" s="52">
        <v>9</v>
      </c>
      <c r="I40" s="52">
        <v>9</v>
      </c>
      <c r="J40" s="52">
        <v>30</v>
      </c>
      <c r="K40" s="52">
        <v>53</v>
      </c>
      <c r="L40" s="52">
        <v>110</v>
      </c>
      <c r="M40" s="52">
        <v>41</v>
      </c>
      <c r="N40" s="52">
        <v>30</v>
      </c>
      <c r="O40" s="52">
        <v>8</v>
      </c>
      <c r="P40" s="52">
        <v>2</v>
      </c>
      <c r="Q40" s="52">
        <v>28</v>
      </c>
      <c r="R40" s="52">
        <v>57</v>
      </c>
      <c r="S40" s="52">
        <v>51</v>
      </c>
      <c r="T40" s="52">
        <v>54</v>
      </c>
      <c r="U40" s="52">
        <v>22</v>
      </c>
      <c r="V40" s="52">
        <v>9</v>
      </c>
      <c r="W40" s="52">
        <v>0</v>
      </c>
      <c r="X40" s="52">
        <v>0</v>
      </c>
      <c r="Y40" s="52">
        <v>17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38900</v>
      </c>
      <c r="D41" s="52">
        <v>51966</v>
      </c>
      <c r="E41" s="52">
        <v>51197</v>
      </c>
      <c r="F41" s="52">
        <v>52290</v>
      </c>
      <c r="G41" s="52">
        <v>62540</v>
      </c>
      <c r="H41" s="52">
        <v>54704</v>
      </c>
      <c r="I41" s="52">
        <v>28445</v>
      </c>
      <c r="J41" s="52">
        <v>26947</v>
      </c>
      <c r="K41" s="52">
        <v>40994</v>
      </c>
      <c r="L41" s="52">
        <v>40793</v>
      </c>
      <c r="M41" s="52">
        <v>49878</v>
      </c>
      <c r="N41" s="52">
        <v>30435</v>
      </c>
      <c r="O41" s="52">
        <v>9629</v>
      </c>
      <c r="P41" s="52">
        <v>4490</v>
      </c>
      <c r="Q41" s="52">
        <v>21323</v>
      </c>
      <c r="R41" s="52">
        <v>20383</v>
      </c>
      <c r="S41" s="52">
        <v>17063</v>
      </c>
      <c r="T41" s="52">
        <v>22510</v>
      </c>
      <c r="U41" s="52">
        <v>11059</v>
      </c>
      <c r="V41" s="52">
        <v>2082</v>
      </c>
      <c r="W41" s="52">
        <v>0</v>
      </c>
      <c r="X41" s="52">
        <v>0</v>
      </c>
      <c r="Y41" s="52">
        <v>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1103</v>
      </c>
      <c r="D42" s="52">
        <v>1538</v>
      </c>
      <c r="E42" s="52">
        <v>1841</v>
      </c>
      <c r="F42" s="52">
        <v>1691</v>
      </c>
      <c r="G42" s="52">
        <v>5726</v>
      </c>
      <c r="H42" s="52">
        <v>3824</v>
      </c>
      <c r="I42" s="52">
        <v>5008</v>
      </c>
      <c r="J42" s="52">
        <v>10579</v>
      </c>
      <c r="K42" s="52">
        <v>14549</v>
      </c>
      <c r="L42" s="52">
        <v>29924</v>
      </c>
      <c r="M42" s="52">
        <v>6055</v>
      </c>
      <c r="N42" s="52">
        <v>8312</v>
      </c>
      <c r="O42" s="52">
        <v>3419</v>
      </c>
      <c r="P42" s="52">
        <v>2601</v>
      </c>
      <c r="Q42" s="52">
        <v>6780</v>
      </c>
      <c r="R42" s="52">
        <v>13411</v>
      </c>
      <c r="S42" s="52">
        <v>10811</v>
      </c>
      <c r="T42" s="52">
        <v>10639</v>
      </c>
      <c r="U42" s="52">
        <v>6436</v>
      </c>
      <c r="V42" s="52">
        <v>2030</v>
      </c>
      <c r="W42" s="52">
        <v>19</v>
      </c>
      <c r="X42" s="52">
        <v>15</v>
      </c>
      <c r="Y42" s="52">
        <v>11179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20914</v>
      </c>
      <c r="D44" s="52">
        <v>27485</v>
      </c>
      <c r="E44" s="52">
        <v>36419</v>
      </c>
      <c r="F44" s="52">
        <v>36373</v>
      </c>
      <c r="G44" s="52">
        <v>24524</v>
      </c>
      <c r="H44" s="52">
        <v>19950</v>
      </c>
      <c r="I44" s="52">
        <v>10820</v>
      </c>
      <c r="J44" s="52">
        <v>27901</v>
      </c>
      <c r="K44" s="52">
        <v>31546</v>
      </c>
      <c r="L44" s="52">
        <v>34855</v>
      </c>
      <c r="M44" s="52">
        <v>26426</v>
      </c>
      <c r="N44" s="52">
        <v>19025</v>
      </c>
      <c r="O44" s="52">
        <v>4878</v>
      </c>
      <c r="P44" s="52">
        <v>3105</v>
      </c>
      <c r="Q44" s="52">
        <v>10415</v>
      </c>
      <c r="R44" s="52">
        <v>17746</v>
      </c>
      <c r="S44" s="52">
        <v>10234</v>
      </c>
      <c r="T44" s="52">
        <v>14364</v>
      </c>
      <c r="U44" s="52">
        <v>6947</v>
      </c>
      <c r="V44" s="52">
        <v>2196</v>
      </c>
      <c r="W44" s="52">
        <v>1</v>
      </c>
      <c r="X44" s="52">
        <v>10</v>
      </c>
      <c r="Y44" s="52">
        <v>6442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45873</v>
      </c>
      <c r="D45" s="36">
        <v>49295</v>
      </c>
      <c r="E45" s="36">
        <v>46680</v>
      </c>
      <c r="F45" s="36">
        <v>56258</v>
      </c>
      <c r="G45" s="36">
        <v>61005</v>
      </c>
      <c r="H45" s="36">
        <v>50617</v>
      </c>
      <c r="I45" s="36">
        <v>26038</v>
      </c>
      <c r="J45" s="36">
        <v>21367</v>
      </c>
      <c r="K45" s="36">
        <v>49328</v>
      </c>
      <c r="L45" s="36">
        <v>61473</v>
      </c>
      <c r="M45" s="36">
        <v>54850</v>
      </c>
      <c r="N45" s="36">
        <v>28792</v>
      </c>
      <c r="O45" s="36">
        <v>10252</v>
      </c>
      <c r="P45" s="36">
        <v>4776</v>
      </c>
      <c r="Q45" s="36">
        <v>23748</v>
      </c>
      <c r="R45" s="36">
        <v>29965</v>
      </c>
      <c r="S45" s="36">
        <v>29485</v>
      </c>
      <c r="T45" s="36">
        <v>31303</v>
      </c>
      <c r="U45" s="36">
        <v>16348</v>
      </c>
      <c r="V45" s="36">
        <v>3616</v>
      </c>
      <c r="W45" s="36">
        <v>21</v>
      </c>
      <c r="X45" s="36">
        <v>0</v>
      </c>
      <c r="Y45" s="36">
        <v>10197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6782</v>
      </c>
      <c r="D49" s="52">
        <v>9145</v>
      </c>
      <c r="E49" s="52">
        <v>11347</v>
      </c>
      <c r="F49" s="52">
        <v>16683</v>
      </c>
      <c r="G49" s="52">
        <v>12985</v>
      </c>
      <c r="H49" s="52">
        <v>3159</v>
      </c>
      <c r="I49" s="52">
        <v>6041</v>
      </c>
      <c r="J49" s="52">
        <v>12492</v>
      </c>
      <c r="K49" s="52">
        <v>19823</v>
      </c>
      <c r="L49" s="52">
        <v>21724</v>
      </c>
      <c r="M49" s="52">
        <v>17691</v>
      </c>
      <c r="N49" s="52">
        <v>6199</v>
      </c>
      <c r="O49" s="52">
        <v>0</v>
      </c>
      <c r="P49" s="52">
        <v>1</v>
      </c>
      <c r="Q49" s="52">
        <v>0</v>
      </c>
      <c r="R49" s="52">
        <v>1228</v>
      </c>
      <c r="S49" s="52">
        <v>0</v>
      </c>
      <c r="T49" s="52">
        <v>149</v>
      </c>
      <c r="U49" s="52">
        <v>0</v>
      </c>
      <c r="V49" s="52">
        <v>0</v>
      </c>
      <c r="W49" s="52">
        <v>0</v>
      </c>
      <c r="X49" s="52">
        <v>0</v>
      </c>
      <c r="Y49" s="52">
        <v>3223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3810</v>
      </c>
      <c r="D51" s="52">
        <v>6482</v>
      </c>
      <c r="E51" s="52">
        <v>9010</v>
      </c>
      <c r="F51" s="52">
        <v>13358</v>
      </c>
      <c r="G51" s="52">
        <v>10634</v>
      </c>
      <c r="H51" s="52">
        <v>2568</v>
      </c>
      <c r="I51" s="52">
        <v>4970</v>
      </c>
      <c r="J51" s="52">
        <v>10391</v>
      </c>
      <c r="K51" s="52">
        <v>16835</v>
      </c>
      <c r="L51" s="52">
        <v>18642</v>
      </c>
      <c r="M51" s="52">
        <v>15293</v>
      </c>
      <c r="N51" s="52">
        <v>5326</v>
      </c>
      <c r="O51" s="52">
        <v>0</v>
      </c>
      <c r="P51" s="52">
        <v>1</v>
      </c>
      <c r="Q51" s="52">
        <v>0</v>
      </c>
      <c r="R51" s="52">
        <v>1090</v>
      </c>
      <c r="S51" s="52">
        <v>0</v>
      </c>
      <c r="T51" s="52">
        <v>137</v>
      </c>
      <c r="U51" s="52">
        <v>0</v>
      </c>
      <c r="V51" s="52">
        <v>0</v>
      </c>
      <c r="W51" s="52">
        <v>0</v>
      </c>
      <c r="X51" s="52">
        <v>0</v>
      </c>
      <c r="Y51" s="52">
        <v>1988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2719</v>
      </c>
      <c r="D53" s="52">
        <v>2771</v>
      </c>
      <c r="E53" s="52">
        <v>4103</v>
      </c>
      <c r="F53" s="52">
        <v>6958</v>
      </c>
      <c r="G53" s="52">
        <v>2619</v>
      </c>
      <c r="H53" s="52">
        <v>539</v>
      </c>
      <c r="I53" s="52">
        <v>555</v>
      </c>
      <c r="J53" s="52">
        <v>2970</v>
      </c>
      <c r="K53" s="52">
        <v>6195</v>
      </c>
      <c r="L53" s="52">
        <v>5748</v>
      </c>
      <c r="M53" s="52">
        <v>5508</v>
      </c>
      <c r="N53" s="52">
        <v>1171</v>
      </c>
      <c r="O53" s="52">
        <v>0</v>
      </c>
      <c r="P53" s="52">
        <v>0</v>
      </c>
      <c r="Q53" s="52">
        <v>0</v>
      </c>
      <c r="R53" s="52">
        <v>356</v>
      </c>
      <c r="S53" s="52">
        <v>0</v>
      </c>
      <c r="T53" s="52">
        <v>41</v>
      </c>
      <c r="U53" s="52">
        <v>0</v>
      </c>
      <c r="V53" s="52">
        <v>0</v>
      </c>
      <c r="W53" s="52">
        <v>0</v>
      </c>
      <c r="X53" s="52">
        <v>0</v>
      </c>
      <c r="Y53" s="52">
        <v>1054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1</v>
      </c>
      <c r="D54" s="52">
        <v>1</v>
      </c>
      <c r="E54" s="52">
        <v>2</v>
      </c>
      <c r="F54" s="52">
        <v>3</v>
      </c>
      <c r="G54" s="52">
        <v>2</v>
      </c>
      <c r="H54" s="52">
        <v>0</v>
      </c>
      <c r="I54" s="52">
        <v>2</v>
      </c>
      <c r="J54" s="52">
        <v>8</v>
      </c>
      <c r="K54" s="52">
        <v>14</v>
      </c>
      <c r="L54" s="52">
        <v>25</v>
      </c>
      <c r="M54" s="52">
        <v>10</v>
      </c>
      <c r="N54" s="52">
        <v>4</v>
      </c>
      <c r="O54" s="52">
        <v>0</v>
      </c>
      <c r="P54" s="52">
        <v>0</v>
      </c>
      <c r="Q54" s="52">
        <v>0</v>
      </c>
      <c r="R54" s="52">
        <v>2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4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3950</v>
      </c>
      <c r="D55" s="52">
        <v>6190</v>
      </c>
      <c r="E55" s="52">
        <v>6991</v>
      </c>
      <c r="F55" s="52">
        <v>9417</v>
      </c>
      <c r="G55" s="52">
        <v>9495</v>
      </c>
      <c r="H55" s="52">
        <v>2449</v>
      </c>
      <c r="I55" s="52">
        <v>4663</v>
      </c>
      <c r="J55" s="52">
        <v>6832</v>
      </c>
      <c r="K55" s="52">
        <v>10048</v>
      </c>
      <c r="L55" s="52">
        <v>9201</v>
      </c>
      <c r="M55" s="52">
        <v>10854</v>
      </c>
      <c r="N55" s="52">
        <v>3946</v>
      </c>
      <c r="O55" s="52">
        <v>0</v>
      </c>
      <c r="P55" s="52">
        <v>1</v>
      </c>
      <c r="Q55" s="52">
        <v>0</v>
      </c>
      <c r="R55" s="52">
        <v>525</v>
      </c>
      <c r="S55" s="52">
        <v>0</v>
      </c>
      <c r="T55" s="52">
        <v>73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112</v>
      </c>
      <c r="D56" s="52">
        <v>183</v>
      </c>
      <c r="E56" s="52">
        <v>251</v>
      </c>
      <c r="F56" s="52">
        <v>305</v>
      </c>
      <c r="G56" s="52">
        <v>869</v>
      </c>
      <c r="H56" s="52">
        <v>171</v>
      </c>
      <c r="I56" s="52">
        <v>821</v>
      </c>
      <c r="J56" s="52">
        <v>2682</v>
      </c>
      <c r="K56" s="52">
        <v>3566</v>
      </c>
      <c r="L56" s="52">
        <v>6750</v>
      </c>
      <c r="M56" s="52">
        <v>1319</v>
      </c>
      <c r="N56" s="52">
        <v>1078</v>
      </c>
      <c r="O56" s="52">
        <v>0</v>
      </c>
      <c r="P56" s="52">
        <v>0</v>
      </c>
      <c r="Q56" s="52">
        <v>0</v>
      </c>
      <c r="R56" s="52">
        <v>345</v>
      </c>
      <c r="S56" s="52">
        <v>0</v>
      </c>
      <c r="T56" s="52">
        <v>35</v>
      </c>
      <c r="U56" s="52">
        <v>0</v>
      </c>
      <c r="V56" s="52">
        <v>0</v>
      </c>
      <c r="W56" s="52">
        <v>0</v>
      </c>
      <c r="X56" s="52">
        <v>0</v>
      </c>
      <c r="Y56" s="52">
        <v>2165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2124</v>
      </c>
      <c r="D58" s="52">
        <v>3274</v>
      </c>
      <c r="E58" s="52">
        <v>4973</v>
      </c>
      <c r="F58" s="52">
        <v>6551</v>
      </c>
      <c r="G58" s="52">
        <v>3723</v>
      </c>
      <c r="H58" s="52">
        <v>893</v>
      </c>
      <c r="I58" s="52">
        <v>1774</v>
      </c>
      <c r="J58" s="52">
        <v>7074</v>
      </c>
      <c r="K58" s="52">
        <v>7733</v>
      </c>
      <c r="L58" s="52">
        <v>7861</v>
      </c>
      <c r="M58" s="52">
        <v>5752</v>
      </c>
      <c r="N58" s="52">
        <v>2467</v>
      </c>
      <c r="O58" s="52">
        <v>0</v>
      </c>
      <c r="P58" s="52">
        <v>0</v>
      </c>
      <c r="Q58" s="52">
        <v>0</v>
      </c>
      <c r="R58" s="52">
        <v>457</v>
      </c>
      <c r="S58" s="52">
        <v>0</v>
      </c>
      <c r="T58" s="52">
        <v>47</v>
      </c>
      <c r="U58" s="52">
        <v>0</v>
      </c>
      <c r="V58" s="52">
        <v>0</v>
      </c>
      <c r="W58" s="52">
        <v>0</v>
      </c>
      <c r="X58" s="52">
        <v>0</v>
      </c>
      <c r="Y58" s="52">
        <v>1249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4658</v>
      </c>
      <c r="D59" s="36">
        <v>5871</v>
      </c>
      <c r="E59" s="36">
        <v>6374</v>
      </c>
      <c r="F59" s="36">
        <v>10132</v>
      </c>
      <c r="G59" s="36">
        <v>9262</v>
      </c>
      <c r="H59" s="36">
        <v>2266</v>
      </c>
      <c r="I59" s="36">
        <v>4267</v>
      </c>
      <c r="J59" s="36">
        <v>5418</v>
      </c>
      <c r="K59" s="36">
        <v>12090</v>
      </c>
      <c r="L59" s="36">
        <v>13863</v>
      </c>
      <c r="M59" s="36">
        <v>11939</v>
      </c>
      <c r="N59" s="36">
        <v>3732</v>
      </c>
      <c r="O59" s="36">
        <v>0</v>
      </c>
      <c r="P59" s="36">
        <v>1</v>
      </c>
      <c r="Q59" s="36">
        <v>0</v>
      </c>
      <c r="R59" s="36">
        <v>771</v>
      </c>
      <c r="S59" s="36">
        <v>0</v>
      </c>
      <c r="T59" s="36">
        <v>102</v>
      </c>
      <c r="U59" s="36">
        <v>0</v>
      </c>
      <c r="V59" s="36">
        <v>0</v>
      </c>
      <c r="W59" s="36">
        <v>0</v>
      </c>
      <c r="X59" s="36">
        <v>0</v>
      </c>
      <c r="Y59" s="36">
        <v>1974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14720</v>
      </c>
      <c r="D63" s="52">
        <v>22224</v>
      </c>
      <c r="E63" s="52">
        <v>25446</v>
      </c>
      <c r="F63" s="52">
        <v>27136</v>
      </c>
      <c r="G63" s="52">
        <v>18676</v>
      </c>
      <c r="H63" s="52">
        <v>4966</v>
      </c>
      <c r="I63" s="52">
        <v>9641</v>
      </c>
      <c r="J63" s="52">
        <v>19138</v>
      </c>
      <c r="K63" s="52">
        <v>34418</v>
      </c>
      <c r="L63" s="52">
        <v>44906</v>
      </c>
      <c r="M63" s="52">
        <v>33782</v>
      </c>
      <c r="N63" s="52">
        <v>13454</v>
      </c>
      <c r="O63" s="52">
        <v>0</v>
      </c>
      <c r="P63" s="52">
        <v>1</v>
      </c>
      <c r="Q63" s="52">
        <v>0</v>
      </c>
      <c r="R63" s="52">
        <v>2411</v>
      </c>
      <c r="S63" s="52">
        <v>0</v>
      </c>
      <c r="T63" s="52">
        <v>375</v>
      </c>
      <c r="U63" s="52">
        <v>0</v>
      </c>
      <c r="V63" s="52">
        <v>0</v>
      </c>
      <c r="W63" s="52">
        <v>0</v>
      </c>
      <c r="X63" s="52">
        <v>0</v>
      </c>
      <c r="Y63" s="52">
        <v>6655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31320</v>
      </c>
      <c r="D65" s="52">
        <v>43066</v>
      </c>
      <c r="E65" s="52">
        <v>14702</v>
      </c>
      <c r="F65" s="52">
        <v>14063</v>
      </c>
      <c r="G65" s="52">
        <v>41583</v>
      </c>
      <c r="H65" s="52">
        <v>20171</v>
      </c>
      <c r="I65" s="52">
        <v>16968</v>
      </c>
      <c r="J65" s="52">
        <v>20756</v>
      </c>
      <c r="K65" s="52">
        <v>44647</v>
      </c>
      <c r="L65" s="52">
        <v>59299</v>
      </c>
      <c r="M65" s="52">
        <v>59961</v>
      </c>
      <c r="N65" s="52">
        <v>39596</v>
      </c>
      <c r="O65" s="52">
        <v>51385</v>
      </c>
      <c r="P65" s="52">
        <v>15342</v>
      </c>
      <c r="Q65" s="52">
        <v>16472</v>
      </c>
      <c r="R65" s="52">
        <v>22518</v>
      </c>
      <c r="S65" s="52">
        <v>24956</v>
      </c>
      <c r="T65" s="52">
        <v>34544</v>
      </c>
      <c r="U65" s="52">
        <v>32724</v>
      </c>
      <c r="V65" s="52">
        <v>21923</v>
      </c>
      <c r="W65" s="52">
        <v>715</v>
      </c>
      <c r="X65" s="52">
        <v>0</v>
      </c>
      <c r="Y65" s="52">
        <v>3153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24057</v>
      </c>
      <c r="D67" s="52">
        <f t="shared" si="0"/>
        <v>20497</v>
      </c>
      <c r="E67" s="52">
        <f t="shared" si="0"/>
        <v>25946</v>
      </c>
      <c r="F67" s="52">
        <f t="shared" si="0"/>
        <v>31673</v>
      </c>
      <c r="G67" s="52">
        <f t="shared" si="0"/>
        <v>14630</v>
      </c>
      <c r="H67" s="52">
        <f t="shared" si="0"/>
        <v>11493</v>
      </c>
      <c r="I67" s="52">
        <f t="shared" si="0"/>
        <v>2834</v>
      </c>
      <c r="J67" s="52">
        <f t="shared" si="0"/>
        <v>8745</v>
      </c>
      <c r="K67" s="52">
        <f t="shared" si="0"/>
        <v>19084</v>
      </c>
      <c r="L67" s="52">
        <f t="shared" si="0"/>
        <v>19740</v>
      </c>
      <c r="M67" s="52">
        <f t="shared" si="0"/>
        <v>19805</v>
      </c>
      <c r="N67" s="52">
        <f t="shared" si="0"/>
        <v>7856</v>
      </c>
      <c r="O67" s="52">
        <f t="shared" si="0"/>
        <v>2083</v>
      </c>
      <c r="P67" s="52">
        <f t="shared" si="0"/>
        <v>791</v>
      </c>
      <c r="Q67" s="52">
        <f t="shared" si="0"/>
        <v>6056</v>
      </c>
      <c r="R67" s="52">
        <f t="shared" ref="R67:V67" si="1">R39-R53</f>
        <v>13485</v>
      </c>
      <c r="S67" s="52">
        <f t="shared" si="1"/>
        <v>11789</v>
      </c>
      <c r="T67" s="52">
        <f t="shared" si="1"/>
        <v>12385</v>
      </c>
      <c r="U67" s="52">
        <f t="shared" si="1"/>
        <v>5795</v>
      </c>
      <c r="V67" s="52">
        <f t="shared" si="1"/>
        <v>1677</v>
      </c>
      <c r="W67" s="52">
        <f t="shared" ref="W67:Y67" si="2">W39-W53</f>
        <v>4</v>
      </c>
      <c r="X67" s="52">
        <f t="shared" si="2"/>
        <v>1</v>
      </c>
      <c r="Y67" s="52">
        <f t="shared" si="2"/>
        <v>4397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8</v>
      </c>
      <c r="D68" s="52">
        <f t="shared" si="3"/>
        <v>5</v>
      </c>
      <c r="E68" s="52">
        <f t="shared" si="3"/>
        <v>11</v>
      </c>
      <c r="F68" s="52">
        <f t="shared" si="3"/>
        <v>14</v>
      </c>
      <c r="G68" s="52">
        <f t="shared" si="3"/>
        <v>12</v>
      </c>
      <c r="H68" s="52">
        <f t="shared" si="3"/>
        <v>9</v>
      </c>
      <c r="I68" s="52">
        <f t="shared" si="3"/>
        <v>7</v>
      </c>
      <c r="J68" s="52">
        <f t="shared" si="3"/>
        <v>22</v>
      </c>
      <c r="K68" s="52">
        <f t="shared" si="3"/>
        <v>39</v>
      </c>
      <c r="L68" s="52">
        <f t="shared" si="3"/>
        <v>85</v>
      </c>
      <c r="M68" s="52">
        <f t="shared" si="3"/>
        <v>31</v>
      </c>
      <c r="N68" s="52">
        <f t="shared" si="3"/>
        <v>26</v>
      </c>
      <c r="O68" s="52">
        <f t="shared" si="3"/>
        <v>8</v>
      </c>
      <c r="P68" s="52">
        <f t="shared" si="3"/>
        <v>2</v>
      </c>
      <c r="Q68" s="52">
        <f t="shared" si="3"/>
        <v>28</v>
      </c>
      <c r="R68" s="52">
        <f t="shared" ref="R68:V68" si="4">R40-R54</f>
        <v>55</v>
      </c>
      <c r="S68" s="52">
        <f t="shared" si="4"/>
        <v>51</v>
      </c>
      <c r="T68" s="52">
        <f t="shared" si="4"/>
        <v>54</v>
      </c>
      <c r="U68" s="52">
        <f t="shared" si="4"/>
        <v>22</v>
      </c>
      <c r="V68" s="52">
        <f t="shared" si="4"/>
        <v>9</v>
      </c>
      <c r="W68" s="52">
        <f t="shared" ref="W68:Y68" si="5">W40-W54</f>
        <v>0</v>
      </c>
      <c r="X68" s="52">
        <f t="shared" si="5"/>
        <v>0</v>
      </c>
      <c r="Y68" s="52">
        <f t="shared" si="5"/>
        <v>13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34950</v>
      </c>
      <c r="D69" s="52">
        <f t="shared" si="6"/>
        <v>45776</v>
      </c>
      <c r="E69" s="52">
        <f t="shared" si="6"/>
        <v>44206</v>
      </c>
      <c r="F69" s="52">
        <f t="shared" si="6"/>
        <v>42873</v>
      </c>
      <c r="G69" s="52">
        <f t="shared" si="6"/>
        <v>53045</v>
      </c>
      <c r="H69" s="52">
        <f t="shared" si="6"/>
        <v>52255</v>
      </c>
      <c r="I69" s="52">
        <f t="shared" si="6"/>
        <v>23782</v>
      </c>
      <c r="J69" s="52">
        <f t="shared" si="6"/>
        <v>20115</v>
      </c>
      <c r="K69" s="52">
        <f t="shared" si="6"/>
        <v>30946</v>
      </c>
      <c r="L69" s="52">
        <f t="shared" si="6"/>
        <v>31592</v>
      </c>
      <c r="M69" s="52">
        <f t="shared" si="6"/>
        <v>39024</v>
      </c>
      <c r="N69" s="52">
        <f t="shared" si="6"/>
        <v>26489</v>
      </c>
      <c r="O69" s="52">
        <f t="shared" si="6"/>
        <v>9629</v>
      </c>
      <c r="P69" s="52">
        <f t="shared" si="6"/>
        <v>4489</v>
      </c>
      <c r="Q69" s="52">
        <f t="shared" si="6"/>
        <v>21323</v>
      </c>
      <c r="R69" s="52">
        <f t="shared" ref="R69:V69" si="7">R41-R55</f>
        <v>19858</v>
      </c>
      <c r="S69" s="52">
        <f t="shared" si="7"/>
        <v>17063</v>
      </c>
      <c r="T69" s="52">
        <f t="shared" si="7"/>
        <v>22437</v>
      </c>
      <c r="U69" s="52">
        <f t="shared" si="7"/>
        <v>11059</v>
      </c>
      <c r="V69" s="52">
        <f t="shared" si="7"/>
        <v>2082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991</v>
      </c>
      <c r="D70" s="52">
        <f t="shared" si="9"/>
        <v>1355</v>
      </c>
      <c r="E70" s="52">
        <f t="shared" si="9"/>
        <v>1590</v>
      </c>
      <c r="F70" s="52">
        <f t="shared" si="9"/>
        <v>1386</v>
      </c>
      <c r="G70" s="52">
        <f t="shared" si="9"/>
        <v>4857</v>
      </c>
      <c r="H70" s="52">
        <f t="shared" si="9"/>
        <v>3653</v>
      </c>
      <c r="I70" s="52">
        <f t="shared" si="9"/>
        <v>4187</v>
      </c>
      <c r="J70" s="52">
        <f t="shared" si="9"/>
        <v>7897</v>
      </c>
      <c r="K70" s="52">
        <f t="shared" si="9"/>
        <v>10983</v>
      </c>
      <c r="L70" s="52">
        <f t="shared" si="9"/>
        <v>23174</v>
      </c>
      <c r="M70" s="52">
        <f t="shared" si="9"/>
        <v>4736</v>
      </c>
      <c r="N70" s="52">
        <f t="shared" si="9"/>
        <v>7234</v>
      </c>
      <c r="O70" s="52">
        <f t="shared" si="9"/>
        <v>3419</v>
      </c>
      <c r="P70" s="52">
        <f t="shared" si="9"/>
        <v>2601</v>
      </c>
      <c r="Q70" s="52">
        <f t="shared" si="9"/>
        <v>6780</v>
      </c>
      <c r="R70" s="52">
        <f t="shared" ref="R70:V70" si="10">R42-R56</f>
        <v>13066</v>
      </c>
      <c r="S70" s="52">
        <f t="shared" si="10"/>
        <v>10811</v>
      </c>
      <c r="T70" s="52">
        <f t="shared" si="10"/>
        <v>10604</v>
      </c>
      <c r="U70" s="52">
        <f t="shared" si="10"/>
        <v>6436</v>
      </c>
      <c r="V70" s="52">
        <f t="shared" si="10"/>
        <v>2030</v>
      </c>
      <c r="W70" s="52">
        <f t="shared" ref="W70:Y70" si="11">W42-W56</f>
        <v>19</v>
      </c>
      <c r="X70" s="52">
        <f t="shared" si="11"/>
        <v>15</v>
      </c>
      <c r="Y70" s="52">
        <f t="shared" si="11"/>
        <v>9014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18790</v>
      </c>
      <c r="D72" s="52">
        <v>24211</v>
      </c>
      <c r="E72" s="52">
        <v>31446</v>
      </c>
      <c r="F72" s="52">
        <v>29822</v>
      </c>
      <c r="G72" s="52">
        <v>20801</v>
      </c>
      <c r="H72" s="52">
        <v>19057</v>
      </c>
      <c r="I72" s="52">
        <v>9046</v>
      </c>
      <c r="J72" s="52">
        <v>20827</v>
      </c>
      <c r="K72" s="52">
        <v>23813</v>
      </c>
      <c r="L72" s="52">
        <v>26994</v>
      </c>
      <c r="M72" s="52">
        <v>20674</v>
      </c>
      <c r="N72" s="52">
        <v>16558</v>
      </c>
      <c r="O72" s="52">
        <v>4878</v>
      </c>
      <c r="P72" s="52">
        <v>3105</v>
      </c>
      <c r="Q72" s="52">
        <v>10415</v>
      </c>
      <c r="R72" s="52">
        <v>17289</v>
      </c>
      <c r="S72" s="52">
        <v>10234</v>
      </c>
      <c r="T72" s="52">
        <v>14317</v>
      </c>
      <c r="U72" s="52">
        <v>6947</v>
      </c>
      <c r="V72" s="52">
        <v>2196</v>
      </c>
      <c r="W72" s="52">
        <v>1</v>
      </c>
      <c r="X72" s="52">
        <v>10</v>
      </c>
      <c r="Y72" s="52">
        <v>5193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41215</v>
      </c>
      <c r="D73" s="36">
        <v>43424</v>
      </c>
      <c r="E73" s="36">
        <v>40306</v>
      </c>
      <c r="F73" s="36">
        <v>46126</v>
      </c>
      <c r="G73" s="36">
        <v>51743</v>
      </c>
      <c r="H73" s="36">
        <v>48351</v>
      </c>
      <c r="I73" s="36">
        <v>21771</v>
      </c>
      <c r="J73" s="36">
        <v>15949</v>
      </c>
      <c r="K73" s="36">
        <v>37238</v>
      </c>
      <c r="L73" s="36">
        <v>47610</v>
      </c>
      <c r="M73" s="36">
        <v>42911</v>
      </c>
      <c r="N73" s="36">
        <v>25060</v>
      </c>
      <c r="O73" s="36">
        <v>10252</v>
      </c>
      <c r="P73" s="36">
        <v>4775</v>
      </c>
      <c r="Q73" s="36">
        <v>23748</v>
      </c>
      <c r="R73" s="36">
        <v>29194</v>
      </c>
      <c r="S73" s="36">
        <v>29485</v>
      </c>
      <c r="T73" s="36">
        <v>31201</v>
      </c>
      <c r="U73" s="36">
        <v>16348</v>
      </c>
      <c r="V73" s="36">
        <v>3616</v>
      </c>
      <c r="W73" s="36">
        <v>21</v>
      </c>
      <c r="X73" s="36">
        <v>0</v>
      </c>
      <c r="Y73" s="36">
        <v>8223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5567</v>
      </c>
      <c r="K79" s="138">
        <f>RES_hhdet_numvin!K163</f>
        <v>15261</v>
      </c>
      <c r="L79" s="138">
        <f>RES_hhdet_numvin!L163</f>
        <v>21885</v>
      </c>
      <c r="M79" s="138">
        <f>RES_hhdet_numvin!M163</f>
        <v>18932</v>
      </c>
      <c r="N79" s="138">
        <f>RES_hhdet_numvin!N163</f>
        <v>7247</v>
      </c>
      <c r="O79" s="138">
        <f>RES_hhdet_numvin!O163</f>
        <v>0</v>
      </c>
      <c r="P79" s="138">
        <f>RES_hhdet_numvin!P163</f>
        <v>2</v>
      </c>
      <c r="Q79" s="138">
        <f>RES_hhdet_numvin!Q163</f>
        <v>0</v>
      </c>
      <c r="R79" s="138">
        <f>RES_hhdet_numvin!R163</f>
        <v>1582</v>
      </c>
      <c r="S79" s="138">
        <f>RES_hhdet_numvin!S163</f>
        <v>0</v>
      </c>
      <c r="T79" s="138">
        <f>RES_hhdet_numvin!T163</f>
        <v>240</v>
      </c>
      <c r="U79" s="138">
        <f>RES_hhdet_numvin!U163</f>
        <v>0</v>
      </c>
      <c r="V79" s="138">
        <f>RES_hhdet_numvin!V163</f>
        <v>0</v>
      </c>
      <c r="W79" s="138">
        <f>RES_hhdet_numvin!W163</f>
        <v>0</v>
      </c>
      <c r="X79" s="138">
        <f>RES_hhdet_numvin!X163</f>
        <v>0</v>
      </c>
      <c r="Y79" s="138">
        <f>RES_hhdet_numvin!Y163</f>
        <v>9878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4919</v>
      </c>
      <c r="S81" s="138">
        <f>RES_hhdet_numvin!S165</f>
        <v>9728</v>
      </c>
      <c r="T81" s="138">
        <f>RES_hhdet_numvin!T165</f>
        <v>17268</v>
      </c>
      <c r="U81" s="138">
        <f>RES_hhdet_numvin!U165</f>
        <v>19592</v>
      </c>
      <c r="V81" s="138">
        <f>RES_hhdet_numvin!V165</f>
        <v>15189</v>
      </c>
      <c r="W81" s="138">
        <f>RES_hhdet_numvin!W165</f>
        <v>686</v>
      </c>
      <c r="X81" s="138">
        <f>RES_hhdet_numvin!X165</f>
        <v>0</v>
      </c>
      <c r="Y81" s="138">
        <f>RES_hhdet_numvin!Y165</f>
        <v>5141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4290</v>
      </c>
      <c r="S83" s="138">
        <f>RES_hhdet_numvin!S167</f>
        <v>4999</v>
      </c>
      <c r="T83" s="138">
        <f>RES_hhdet_numvin!T167</f>
        <v>5114</v>
      </c>
      <c r="U83" s="138">
        <f>RES_hhdet_numvin!U167</f>
        <v>2659</v>
      </c>
      <c r="V83" s="138">
        <f>RES_hhdet_numvin!V167</f>
        <v>827</v>
      </c>
      <c r="W83" s="138">
        <f>RES_hhdet_numvin!W167</f>
        <v>4</v>
      </c>
      <c r="X83" s="138">
        <f>RES_hhdet_numvin!X167</f>
        <v>1</v>
      </c>
      <c r="Y83" s="138">
        <f>RES_hhdet_numvin!Y167</f>
        <v>5451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19</v>
      </c>
      <c r="S84" s="138">
        <f>RES_hhdet_numvin!S168</f>
        <v>22</v>
      </c>
      <c r="T84" s="138">
        <f>RES_hhdet_numvin!T168</f>
        <v>23</v>
      </c>
      <c r="U84" s="138">
        <f>RES_hhdet_numvin!U168</f>
        <v>11</v>
      </c>
      <c r="V84" s="138">
        <f>RES_hhdet_numvin!V168</f>
        <v>4</v>
      </c>
      <c r="W84" s="138">
        <f>RES_hhdet_numvin!W168</f>
        <v>0</v>
      </c>
      <c r="X84" s="138">
        <f>RES_hhdet_numvin!X168</f>
        <v>0</v>
      </c>
      <c r="Y84" s="138">
        <f>RES_hhdet_numvin!Y168</f>
        <v>17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6318</v>
      </c>
      <c r="S87" s="138">
        <f>RES_hhdet_numvin!S171</f>
        <v>7220</v>
      </c>
      <c r="T87" s="138">
        <f>RES_hhdet_numvin!T171</f>
        <v>9248</v>
      </c>
      <c r="U87" s="138">
        <f>RES_hhdet_numvin!U171</f>
        <v>5047</v>
      </c>
      <c r="V87" s="138">
        <f>RES_hhdet_numvin!V171</f>
        <v>1028</v>
      </c>
      <c r="W87" s="138">
        <f>RES_hhdet_numvin!W171</f>
        <v>0</v>
      </c>
      <c r="X87" s="138">
        <f>RES_hhdet_numvin!X171</f>
        <v>0</v>
      </c>
      <c r="Y87" s="138">
        <f>RES_hhdet_numvin!Y171</f>
        <v>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4160</v>
      </c>
      <c r="S88" s="138">
        <f>RES_hhdet_numvin!S172</f>
        <v>4584</v>
      </c>
      <c r="T88" s="138">
        <f>RES_hhdet_numvin!T172</f>
        <v>4386</v>
      </c>
      <c r="U88" s="138">
        <f>RES_hhdet_numvin!U172</f>
        <v>2952</v>
      </c>
      <c r="V88" s="138">
        <f>RES_hhdet_numvin!V172</f>
        <v>999</v>
      </c>
      <c r="W88" s="138">
        <f>RES_hhdet_numvin!W172</f>
        <v>18</v>
      </c>
      <c r="X88" s="138">
        <f>RES_hhdet_numvin!X172</f>
        <v>14</v>
      </c>
      <c r="Y88" s="138">
        <f>RES_hhdet_numvin!Y172</f>
        <v>11179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5505</v>
      </c>
      <c r="S92" s="138">
        <f>RES_hhdet_numvin!S176</f>
        <v>4337</v>
      </c>
      <c r="T92" s="138">
        <f>RES_hhdet_numvin!T176</f>
        <v>5909</v>
      </c>
      <c r="U92" s="138">
        <f>RES_hhdet_numvin!U176</f>
        <v>3187</v>
      </c>
      <c r="V92" s="138">
        <f>RES_hhdet_numvin!V176</f>
        <v>1080</v>
      </c>
      <c r="W92" s="138">
        <f>RES_hhdet_numvin!W176</f>
        <v>1</v>
      </c>
      <c r="X92" s="138">
        <f>RES_hhdet_numvin!X176</f>
        <v>9</v>
      </c>
      <c r="Y92" s="138">
        <f>RES_hhdet_numvin!Y176</f>
        <v>6442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9286</v>
      </c>
      <c r="S93" s="39">
        <f>RES_hhdet_numvin!S177</f>
        <v>12489</v>
      </c>
      <c r="T93" s="39">
        <f>RES_hhdet_numvin!T177</f>
        <v>12871</v>
      </c>
      <c r="U93" s="39">
        <f>RES_hhdet_numvin!U177</f>
        <v>7480</v>
      </c>
      <c r="V93" s="39">
        <f>RES_hhdet_numvin!V177</f>
        <v>1783</v>
      </c>
      <c r="W93" s="39">
        <f>RES_hhdet_numvin!W177</f>
        <v>18</v>
      </c>
      <c r="X93" s="39">
        <f>RES_hhdet_numvin!X177</f>
        <v>0</v>
      </c>
      <c r="Y93" s="39">
        <f>RES_hhdet_numvin!Y177</f>
        <v>10197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511.3205396360139</v>
      </c>
      <c r="C97" s="117">
        <f t="shared" si="12"/>
        <v>464.24080003257313</v>
      </c>
      <c r="D97" s="117">
        <f t="shared" si="12"/>
        <v>482.63171704423303</v>
      </c>
      <c r="E97" s="117">
        <f t="shared" si="12"/>
        <v>518.28246117769959</v>
      </c>
      <c r="F97" s="117">
        <f t="shared" si="12"/>
        <v>517.72446102698973</v>
      </c>
      <c r="G97" s="117">
        <f t="shared" si="12"/>
        <v>559.87251023445333</v>
      </c>
      <c r="H97" s="117">
        <f t="shared" si="12"/>
        <v>466.67702179705918</v>
      </c>
      <c r="I97" s="117">
        <f t="shared" si="12"/>
        <v>404.29192982509107</v>
      </c>
      <c r="J97" s="117">
        <f t="shared" si="12"/>
        <v>424.85666404406135</v>
      </c>
      <c r="K97" s="117">
        <f t="shared" si="12"/>
        <v>407.85954240543873</v>
      </c>
      <c r="L97" s="117">
        <f t="shared" si="12"/>
        <v>473.82677188058483</v>
      </c>
      <c r="M97" s="117">
        <f t="shared" si="12"/>
        <v>481.72651919217395</v>
      </c>
      <c r="N97" s="117">
        <f t="shared" si="12"/>
        <v>443.52983436395573</v>
      </c>
      <c r="O97" s="117">
        <f t="shared" si="12"/>
        <v>333.58537958494151</v>
      </c>
      <c r="P97" s="117">
        <f t="shared" si="12"/>
        <v>226.63365706991365</v>
      </c>
      <c r="Q97" s="117">
        <f t="shared" si="12"/>
        <v>316.24426594945436</v>
      </c>
      <c r="R97" s="117">
        <f t="shared" ref="R97:V97" si="13">R98+R100+R102+R111</f>
        <v>310.72305501503234</v>
      </c>
      <c r="S97" s="117">
        <f t="shared" si="13"/>
        <v>227.16935362290062</v>
      </c>
      <c r="T97" s="117">
        <f t="shared" si="13"/>
        <v>220.21394859643263</v>
      </c>
      <c r="U97" s="117">
        <f t="shared" si="13"/>
        <v>220.67932446564419</v>
      </c>
      <c r="V97" s="117">
        <f t="shared" si="13"/>
        <v>197.10954163761144</v>
      </c>
      <c r="W97" s="117">
        <f t="shared" ref="W97:Y97" si="14">W98+W100+W102+W111</f>
        <v>52.055434068070795</v>
      </c>
      <c r="X97" s="117">
        <f t="shared" si="14"/>
        <v>87.57364654784547</v>
      </c>
      <c r="Y97" s="117">
        <f t="shared" si="14"/>
        <v>66.822461336920881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360.40448292297583</v>
      </c>
      <c r="C98" s="122">
        <f t="shared" si="15"/>
        <v>318.28784332180953</v>
      </c>
      <c r="D98" s="122">
        <f t="shared" si="15"/>
        <v>341.37093618855215</v>
      </c>
      <c r="E98" s="122">
        <f t="shared" si="15"/>
        <v>376.257729456682</v>
      </c>
      <c r="F98" s="122">
        <f t="shared" si="15"/>
        <v>374.09692205976808</v>
      </c>
      <c r="G98" s="122">
        <f t="shared" si="15"/>
        <v>433.75306154656528</v>
      </c>
      <c r="H98" s="122">
        <f t="shared" si="15"/>
        <v>351.32478621685209</v>
      </c>
      <c r="I98" s="122">
        <f t="shared" si="15"/>
        <v>305.75126636950483</v>
      </c>
      <c r="J98" s="122">
        <f t="shared" si="15"/>
        <v>333.0763128568758</v>
      </c>
      <c r="K98" s="122">
        <f t="shared" si="15"/>
        <v>315.90296997992397</v>
      </c>
      <c r="L98" s="122">
        <f t="shared" si="15"/>
        <v>377.55664139335033</v>
      </c>
      <c r="M98" s="122">
        <f t="shared" si="15"/>
        <v>378.4397435163537</v>
      </c>
      <c r="N98" s="122">
        <f t="shared" si="15"/>
        <v>352.76447503951908</v>
      </c>
      <c r="O98" s="122">
        <f t="shared" si="15"/>
        <v>260.49350813501485</v>
      </c>
      <c r="P98" s="122">
        <f t="shared" si="15"/>
        <v>165.3954985075404</v>
      </c>
      <c r="Q98" s="122">
        <f t="shared" si="15"/>
        <v>253.57795685587726</v>
      </c>
      <c r="R98" s="122">
        <f t="shared" si="15"/>
        <v>253.06745872000707</v>
      </c>
      <c r="S98" s="122">
        <f t="shared" si="15"/>
        <v>173.03077769714179</v>
      </c>
      <c r="T98" s="122">
        <f t="shared" si="15"/>
        <v>172.64950045988664</v>
      </c>
      <c r="U98" s="122">
        <f t="shared" si="15"/>
        <v>178.75503555193905</v>
      </c>
      <c r="V98" s="122">
        <f t="shared" si="15"/>
        <v>163.11330605070637</v>
      </c>
      <c r="W98" s="122">
        <f t="shared" si="15"/>
        <v>32.902770118355427</v>
      </c>
      <c r="X98" s="122">
        <f t="shared" si="15"/>
        <v>76.655430519693738</v>
      </c>
      <c r="Y98" s="122">
        <f t="shared" si="15"/>
        <v>55.108032055617585</v>
      </c>
      <c r="DA98" s="130" t="s">
        <v>1723</v>
      </c>
    </row>
    <row r="99" spans="1:105" ht="12" customHeight="1" x14ac:dyDescent="0.25">
      <c r="A99" s="97" t="s">
        <v>53</v>
      </c>
      <c r="B99" s="98">
        <v>360.40448292297583</v>
      </c>
      <c r="C99" s="98">
        <v>318.28784332180953</v>
      </c>
      <c r="D99" s="98">
        <v>341.37093618855215</v>
      </c>
      <c r="E99" s="98">
        <v>376.257729456682</v>
      </c>
      <c r="F99" s="98">
        <v>374.09692205976808</v>
      </c>
      <c r="G99" s="98">
        <v>433.75306154656528</v>
      </c>
      <c r="H99" s="98">
        <v>351.32478621685209</v>
      </c>
      <c r="I99" s="98">
        <v>305.75126636950483</v>
      </c>
      <c r="J99" s="98">
        <v>333.0763128568758</v>
      </c>
      <c r="K99" s="98">
        <v>315.90296997992397</v>
      </c>
      <c r="L99" s="98">
        <v>377.55664139335033</v>
      </c>
      <c r="M99" s="98">
        <v>378.4397435163537</v>
      </c>
      <c r="N99" s="98">
        <v>352.76447503951908</v>
      </c>
      <c r="O99" s="98">
        <v>260.49350813501485</v>
      </c>
      <c r="P99" s="98">
        <v>165.3954985075404</v>
      </c>
      <c r="Q99" s="98">
        <v>253.57795685587726</v>
      </c>
      <c r="R99" s="98">
        <v>253.06745872000707</v>
      </c>
      <c r="S99" s="98">
        <v>173.03077769714179</v>
      </c>
      <c r="T99" s="98">
        <v>172.64950045988664</v>
      </c>
      <c r="U99" s="98">
        <v>178.75503555193905</v>
      </c>
      <c r="V99" s="98">
        <v>163.11330605070637</v>
      </c>
      <c r="W99" s="98">
        <v>32.902770118355427</v>
      </c>
      <c r="X99" s="98">
        <v>76.655430519693738</v>
      </c>
      <c r="Y99" s="98">
        <v>55.108032055617585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7.8815781156779456</v>
      </c>
      <c r="C100" s="122">
        <f t="shared" si="16"/>
        <v>8.9661999984632992</v>
      </c>
      <c r="D100" s="122">
        <f t="shared" si="16"/>
        <v>6.4892444517640282</v>
      </c>
      <c r="E100" s="122">
        <f t="shared" si="16"/>
        <v>15.969087166186085</v>
      </c>
      <c r="F100" s="122">
        <f t="shared" si="16"/>
        <v>5.4705896273918659</v>
      </c>
      <c r="G100" s="122">
        <f t="shared" si="16"/>
        <v>5.0738484788557585</v>
      </c>
      <c r="H100" s="122">
        <f t="shared" si="16"/>
        <v>5.166450673340667</v>
      </c>
      <c r="I100" s="122">
        <f t="shared" si="16"/>
        <v>4.0983826320402574</v>
      </c>
      <c r="J100" s="122">
        <f t="shared" si="16"/>
        <v>5.0582338093456718</v>
      </c>
      <c r="K100" s="122">
        <f t="shared" si="16"/>
        <v>5.6786914835480484</v>
      </c>
      <c r="L100" s="122">
        <f t="shared" si="16"/>
        <v>5.0900638033691585</v>
      </c>
      <c r="M100" s="122">
        <f t="shared" si="16"/>
        <v>6.3391553236923155</v>
      </c>
      <c r="N100" s="122">
        <f t="shared" si="16"/>
        <v>9.1707489871018488</v>
      </c>
      <c r="O100" s="122">
        <f t="shared" si="16"/>
        <v>4.9169706095787591</v>
      </c>
      <c r="P100" s="122">
        <f t="shared" si="16"/>
        <v>3.4565834788491308</v>
      </c>
      <c r="Q100" s="122">
        <f t="shared" si="16"/>
        <v>7.0467938123948786</v>
      </c>
      <c r="R100" s="122">
        <f t="shared" si="16"/>
        <v>4.6114419442874217</v>
      </c>
      <c r="S100" s="122">
        <f t="shared" si="16"/>
        <v>5.952119924559951</v>
      </c>
      <c r="T100" s="122">
        <f t="shared" si="16"/>
        <v>3.8792219244062442</v>
      </c>
      <c r="U100" s="122">
        <f t="shared" si="16"/>
        <v>4.0695803016643337</v>
      </c>
      <c r="V100" s="122">
        <f t="shared" si="16"/>
        <v>2.7202908863784754</v>
      </c>
      <c r="W100" s="122">
        <f t="shared" si="16"/>
        <v>1.8382175958243572</v>
      </c>
      <c r="X100" s="122">
        <f t="shared" si="16"/>
        <v>1.8985957353162546</v>
      </c>
      <c r="Y100" s="122">
        <f t="shared" si="16"/>
        <v>1.6192061959036292</v>
      </c>
      <c r="DA100" s="130" t="s">
        <v>1725</v>
      </c>
    </row>
    <row r="101" spans="1:105" ht="12" customHeight="1" x14ac:dyDescent="0.25">
      <c r="A101" s="97" t="s">
        <v>53</v>
      </c>
      <c r="B101" s="98">
        <v>7.8815781156779456</v>
      </c>
      <c r="C101" s="98">
        <v>8.9661999984632992</v>
      </c>
      <c r="D101" s="98">
        <v>6.4892444517640282</v>
      </c>
      <c r="E101" s="98">
        <v>15.969087166186085</v>
      </c>
      <c r="F101" s="98">
        <v>5.4705896273918659</v>
      </c>
      <c r="G101" s="98">
        <v>5.0738484788557585</v>
      </c>
      <c r="H101" s="98">
        <v>5.166450673340667</v>
      </c>
      <c r="I101" s="98">
        <v>4.0983826320402574</v>
      </c>
      <c r="J101" s="98">
        <v>5.0582338093456718</v>
      </c>
      <c r="K101" s="98">
        <v>5.6786914835480484</v>
      </c>
      <c r="L101" s="98">
        <v>5.0900638033691585</v>
      </c>
      <c r="M101" s="98">
        <v>6.3391553236923155</v>
      </c>
      <c r="N101" s="98">
        <v>9.1707489871018488</v>
      </c>
      <c r="O101" s="98">
        <v>4.9169706095787591</v>
      </c>
      <c r="P101" s="98">
        <v>3.4565834788491308</v>
      </c>
      <c r="Q101" s="98">
        <v>7.0467938123948786</v>
      </c>
      <c r="R101" s="98">
        <v>4.6114419442874217</v>
      </c>
      <c r="S101" s="98">
        <v>5.952119924559951</v>
      </c>
      <c r="T101" s="98">
        <v>3.8792219244062442</v>
      </c>
      <c r="U101" s="98">
        <v>4.0695803016643337</v>
      </c>
      <c r="V101" s="98">
        <v>2.7202908863784754</v>
      </c>
      <c r="W101" s="98">
        <v>1.8382175958243572</v>
      </c>
      <c r="X101" s="98">
        <v>1.8985957353162546</v>
      </c>
      <c r="Y101" s="98">
        <v>1.6192061959036292</v>
      </c>
      <c r="DA101" s="63" t="s">
        <v>1726</v>
      </c>
    </row>
    <row r="102" spans="1:105" ht="12" customHeight="1" x14ac:dyDescent="0.25">
      <c r="A102" s="121" t="s">
        <v>55</v>
      </c>
      <c r="B102" s="122">
        <v>98.662385386012843</v>
      </c>
      <c r="C102" s="122">
        <v>93.930442121810017</v>
      </c>
      <c r="D102" s="122">
        <v>92.497005443322678</v>
      </c>
      <c r="E102" s="122">
        <v>87.03049559612198</v>
      </c>
      <c r="F102" s="122">
        <v>93.769790049999429</v>
      </c>
      <c r="G102" s="122">
        <v>84.051413524301452</v>
      </c>
      <c r="H102" s="122">
        <v>75.243242742890004</v>
      </c>
      <c r="I102" s="122">
        <v>64.808299253337566</v>
      </c>
      <c r="J102" s="122">
        <v>60.241994550733722</v>
      </c>
      <c r="K102" s="122">
        <v>59.959574466354262</v>
      </c>
      <c r="L102" s="122">
        <v>65.315283323524085</v>
      </c>
      <c r="M102" s="122">
        <v>70.959004078730899</v>
      </c>
      <c r="N102" s="122">
        <v>60.878076438250723</v>
      </c>
      <c r="O102" s="122">
        <v>49.304176929316888</v>
      </c>
      <c r="P102" s="122">
        <v>42.725495916285169</v>
      </c>
      <c r="Q102" s="122">
        <v>40.491641189728306</v>
      </c>
      <c r="R102" s="122">
        <v>38.521148130192834</v>
      </c>
      <c r="S102" s="122">
        <v>33.719927827670318</v>
      </c>
      <c r="T102" s="122">
        <v>30.373500265012083</v>
      </c>
      <c r="U102" s="122">
        <v>26.165893696065361</v>
      </c>
      <c r="V102" s="122">
        <v>21.345219038495436</v>
      </c>
      <c r="W102" s="122">
        <v>11.494530992559152</v>
      </c>
      <c r="X102" s="122">
        <v>5.7630867638929715</v>
      </c>
      <c r="Y102" s="122">
        <v>6.516565680033036</v>
      </c>
      <c r="DA102" s="130" t="s">
        <v>1727</v>
      </c>
    </row>
    <row r="103" spans="1:105" ht="12" customHeight="1" x14ac:dyDescent="0.25">
      <c r="A103" s="97" t="s">
        <v>124</v>
      </c>
      <c r="B103" s="98">
        <v>51.922530290195212</v>
      </c>
      <c r="C103" s="98">
        <v>49.247353530940188</v>
      </c>
      <c r="D103" s="98">
        <v>44.532122225610792</v>
      </c>
      <c r="E103" s="98">
        <v>40.948706886318831</v>
      </c>
      <c r="F103" s="98">
        <v>44.452935627281562</v>
      </c>
      <c r="G103" s="98">
        <v>34.627523798466896</v>
      </c>
      <c r="H103" s="98">
        <v>26.613172285363817</v>
      </c>
      <c r="I103" s="98">
        <v>19.998199383824389</v>
      </c>
      <c r="J103" s="98">
        <v>17.515280769351673</v>
      </c>
      <c r="K103" s="98">
        <v>17.603367444885745</v>
      </c>
      <c r="L103" s="98">
        <v>19.037140021768746</v>
      </c>
      <c r="M103" s="98">
        <v>21.235091388388447</v>
      </c>
      <c r="N103" s="98">
        <v>17.482132043371344</v>
      </c>
      <c r="O103" s="98">
        <v>14.542317102701663</v>
      </c>
      <c r="P103" s="98">
        <v>11.633145975683743</v>
      </c>
      <c r="Q103" s="98">
        <v>11.244315076181799</v>
      </c>
      <c r="R103" s="98">
        <v>10.771328942932662</v>
      </c>
      <c r="S103" s="98">
        <v>9.3317913391223151</v>
      </c>
      <c r="T103" s="98">
        <v>8.3222751847530052</v>
      </c>
      <c r="U103" s="98">
        <v>6.7829621514958616</v>
      </c>
      <c r="V103" s="98">
        <v>5.4699763192209199</v>
      </c>
      <c r="W103" s="98">
        <v>3.0867315389503713</v>
      </c>
      <c r="X103" s="98">
        <v>1.8653811588313451</v>
      </c>
      <c r="Y103" s="98">
        <v>1.998590937793945</v>
      </c>
      <c r="DA103" s="63" t="s">
        <v>1728</v>
      </c>
    </row>
    <row r="104" spans="1:105" ht="12" customHeight="1" x14ac:dyDescent="0.25">
      <c r="A104" s="97" t="s">
        <v>123</v>
      </c>
      <c r="B104" s="98">
        <v>5.9120140827337801E-3</v>
      </c>
      <c r="C104" s="98">
        <v>6.0177657002917695E-3</v>
      </c>
      <c r="D104" s="98">
        <v>5.8121809558051851E-3</v>
      </c>
      <c r="E104" s="98">
        <v>6.1659937541954134E-3</v>
      </c>
      <c r="F104" s="98">
        <v>8.3060696471977894E-3</v>
      </c>
      <c r="G104" s="98">
        <v>7.97973456750521E-3</v>
      </c>
      <c r="H104" s="98">
        <v>7.8693955553256322E-3</v>
      </c>
      <c r="I104" s="98">
        <v>7.2017447485401651E-3</v>
      </c>
      <c r="J104" s="98">
        <v>9.1898754224012426E-3</v>
      </c>
      <c r="K104" s="98">
        <v>1.3099327006297942E-2</v>
      </c>
      <c r="L104" s="98">
        <v>2.4590530115529731E-2</v>
      </c>
      <c r="M104" s="98">
        <v>3.1640486682420046E-2</v>
      </c>
      <c r="N104" s="98">
        <v>3.0185575939273845E-2</v>
      </c>
      <c r="O104" s="98">
        <v>2.7575313647684029E-2</v>
      </c>
      <c r="P104" s="98">
        <v>2.3494997677112255E-2</v>
      </c>
      <c r="Q104" s="98">
        <v>2.3012606559418454E-2</v>
      </c>
      <c r="R104" s="98">
        <v>2.4335471661667812E-2</v>
      </c>
      <c r="S104" s="98">
        <v>2.4096383975421472E-2</v>
      </c>
      <c r="T104" s="98">
        <v>2.4181258993850971E-2</v>
      </c>
      <c r="U104" s="98">
        <v>2.2318025482030428E-2</v>
      </c>
      <c r="V104" s="98">
        <v>1.8631572867930865E-2</v>
      </c>
      <c r="W104" s="98">
        <v>1.0576982854198225E-2</v>
      </c>
      <c r="X104" s="98">
        <v>6.3582067490424157E-3</v>
      </c>
      <c r="Y104" s="98">
        <v>6.6555174386463767E-3</v>
      </c>
      <c r="DA104" s="63" t="s">
        <v>1729</v>
      </c>
    </row>
    <row r="105" spans="1:105" ht="12" customHeight="1" x14ac:dyDescent="0.25">
      <c r="A105" s="100" t="s">
        <v>50</v>
      </c>
      <c r="B105" s="101">
        <v>1.6856776512073238E-3</v>
      </c>
      <c r="C105" s="101">
        <v>1.5083746898816785E-3</v>
      </c>
      <c r="D105" s="101">
        <v>1.6662224425731567E-3</v>
      </c>
      <c r="E105" s="101">
        <v>1.4980512458315301E-3</v>
      </c>
      <c r="F105" s="101">
        <v>2.4275658305081701E-3</v>
      </c>
      <c r="G105" s="101">
        <v>1.977295286325567E-3</v>
      </c>
      <c r="H105" s="101">
        <v>1.897139536927659E-3</v>
      </c>
      <c r="I105" s="101">
        <v>1.6124394711587791E-3</v>
      </c>
      <c r="J105" s="101">
        <v>2.5255263844145932E-3</v>
      </c>
      <c r="K105" s="101">
        <v>2.905468226938122E-3</v>
      </c>
      <c r="L105" s="101">
        <v>5.2011872145224913E-3</v>
      </c>
      <c r="M105" s="101">
        <v>8.1397099593381907E-3</v>
      </c>
      <c r="N105" s="101">
        <v>5.7716893753163214E-3</v>
      </c>
      <c r="O105" s="101">
        <v>4.9910017373992121E-3</v>
      </c>
      <c r="P105" s="101">
        <v>6.8056923491524104E-3</v>
      </c>
      <c r="Q105" s="101">
        <v>4.4326329817542713E-3</v>
      </c>
      <c r="R105" s="101">
        <v>4.3627909061393919E-3</v>
      </c>
      <c r="S105" s="101">
        <v>4.5443239219743799E-3</v>
      </c>
      <c r="T105" s="101">
        <v>4.0524390675298243E-3</v>
      </c>
      <c r="U105" s="101">
        <v>4.2714232431074525E-3</v>
      </c>
      <c r="V105" s="101">
        <v>3.8642388206582929E-3</v>
      </c>
      <c r="W105" s="101">
        <v>2.8608790747978842E-3</v>
      </c>
      <c r="X105" s="101">
        <v>8.9740704108462617E-4</v>
      </c>
      <c r="Y105" s="101">
        <v>1.6857914583689405E-3</v>
      </c>
      <c r="DA105" s="131" t="s">
        <v>1730</v>
      </c>
    </row>
    <row r="106" spans="1:105" ht="12" customHeight="1" x14ac:dyDescent="0.25">
      <c r="A106" s="103" t="s">
        <v>52</v>
      </c>
      <c r="B106" s="104">
        <v>4.2263364315264559E-3</v>
      </c>
      <c r="C106" s="104">
        <v>4.5093910104100909E-3</v>
      </c>
      <c r="D106" s="104">
        <v>4.145958513232028E-3</v>
      </c>
      <c r="E106" s="104">
        <v>4.6679425083638836E-3</v>
      </c>
      <c r="F106" s="104">
        <v>5.8785038166896198E-3</v>
      </c>
      <c r="G106" s="104">
        <v>6.002439281179643E-3</v>
      </c>
      <c r="H106" s="104">
        <v>5.9722560183979737E-3</v>
      </c>
      <c r="I106" s="104">
        <v>5.5893052773813862E-3</v>
      </c>
      <c r="J106" s="104">
        <v>6.6643490379866503E-3</v>
      </c>
      <c r="K106" s="104">
        <v>1.019385877935982E-2</v>
      </c>
      <c r="L106" s="104">
        <v>1.9389342901007238E-2</v>
      </c>
      <c r="M106" s="104">
        <v>2.3500776723081852E-2</v>
      </c>
      <c r="N106" s="104">
        <v>2.4413886563957526E-2</v>
      </c>
      <c r="O106" s="104">
        <v>2.2584311910284816E-2</v>
      </c>
      <c r="P106" s="104">
        <v>1.6689305327959845E-2</v>
      </c>
      <c r="Q106" s="104">
        <v>1.8579973577664183E-2</v>
      </c>
      <c r="R106" s="104">
        <v>1.9972680755528421E-2</v>
      </c>
      <c r="S106" s="104">
        <v>1.955206005344709E-2</v>
      </c>
      <c r="T106" s="104">
        <v>2.0128819926321147E-2</v>
      </c>
      <c r="U106" s="104">
        <v>1.8046602238922977E-2</v>
      </c>
      <c r="V106" s="104">
        <v>1.4767334047272571E-2</v>
      </c>
      <c r="W106" s="104">
        <v>7.7161037794003405E-3</v>
      </c>
      <c r="X106" s="104">
        <v>5.4607997079577893E-3</v>
      </c>
      <c r="Y106" s="104">
        <v>4.969725980277436E-3</v>
      </c>
      <c r="DA106" s="132" t="s">
        <v>1731</v>
      </c>
    </row>
    <row r="107" spans="1:105" ht="12" customHeight="1" x14ac:dyDescent="0.25">
      <c r="A107" s="106" t="s">
        <v>122</v>
      </c>
      <c r="B107" s="101">
        <v>46.150027813300682</v>
      </c>
      <c r="C107" s="101">
        <v>44.080608653593984</v>
      </c>
      <c r="D107" s="101">
        <v>47.239404586233682</v>
      </c>
      <c r="E107" s="101">
        <v>45.296861133621022</v>
      </c>
      <c r="F107" s="101">
        <v>48.377188758085509</v>
      </c>
      <c r="G107" s="101">
        <v>48.016554591983315</v>
      </c>
      <c r="H107" s="101">
        <v>46.955588575273751</v>
      </c>
      <c r="I107" s="101">
        <v>42.833285235144366</v>
      </c>
      <c r="J107" s="101">
        <v>39.868233945384006</v>
      </c>
      <c r="K107" s="101">
        <v>38.355420237656965</v>
      </c>
      <c r="L107" s="101">
        <v>39.184136252427123</v>
      </c>
      <c r="M107" s="101">
        <v>41.675105006415343</v>
      </c>
      <c r="N107" s="101">
        <v>35.649239952779489</v>
      </c>
      <c r="O107" s="101">
        <v>27.84655153431699</v>
      </c>
      <c r="P107" s="101">
        <v>24.501695627330218</v>
      </c>
      <c r="Q107" s="101">
        <v>23.225802256902135</v>
      </c>
      <c r="R107" s="101">
        <v>21.667646213076246</v>
      </c>
      <c r="S107" s="101">
        <v>18.665601511250181</v>
      </c>
      <c r="T107" s="101">
        <v>16.717531396655573</v>
      </c>
      <c r="U107" s="101">
        <v>13.995496773591304</v>
      </c>
      <c r="V107" s="101">
        <v>11.13608889897732</v>
      </c>
      <c r="W107" s="101">
        <v>5.8198193818221648</v>
      </c>
      <c r="X107" s="101">
        <v>2.686090085914727</v>
      </c>
      <c r="Y107" s="101">
        <v>2.5393455590575109</v>
      </c>
      <c r="DA107" s="131" t="s">
        <v>1732</v>
      </c>
    </row>
    <row r="108" spans="1:105" ht="12" customHeight="1" x14ac:dyDescent="0.25">
      <c r="A108" s="107" t="s">
        <v>121</v>
      </c>
      <c r="B108" s="104">
        <v>0.58391526843421004</v>
      </c>
      <c r="C108" s="104">
        <v>0.59646217157555048</v>
      </c>
      <c r="D108" s="104">
        <v>0.71966645052239742</v>
      </c>
      <c r="E108" s="104">
        <v>0.77876158242793847</v>
      </c>
      <c r="F108" s="104">
        <v>0.93135959498515386</v>
      </c>
      <c r="G108" s="104">
        <v>1.3993553992837313</v>
      </c>
      <c r="H108" s="104">
        <v>1.6666124866971146</v>
      </c>
      <c r="I108" s="104">
        <v>1.9696128896202696</v>
      </c>
      <c r="J108" s="104">
        <v>2.8492899605756481</v>
      </c>
      <c r="K108" s="104">
        <v>3.9876874568052521</v>
      </c>
      <c r="L108" s="104">
        <v>7.0694165192126812</v>
      </c>
      <c r="M108" s="104">
        <v>8.0171671972446941</v>
      </c>
      <c r="N108" s="104">
        <v>7.7165188661606168</v>
      </c>
      <c r="O108" s="104">
        <v>6.8877329786505541</v>
      </c>
      <c r="P108" s="104">
        <v>6.5671593155940986</v>
      </c>
      <c r="Q108" s="104">
        <v>5.9985112500849542</v>
      </c>
      <c r="R108" s="104">
        <v>6.0578375025222559</v>
      </c>
      <c r="S108" s="104">
        <v>5.6984385933224031</v>
      </c>
      <c r="T108" s="104">
        <v>5.3095124246096548</v>
      </c>
      <c r="U108" s="104">
        <v>5.3651167454961683</v>
      </c>
      <c r="V108" s="104">
        <v>4.7205222474292663</v>
      </c>
      <c r="W108" s="104">
        <v>2.5774030889324164</v>
      </c>
      <c r="X108" s="104">
        <v>1.2052573123978561</v>
      </c>
      <c r="Y108" s="104">
        <v>1.9719736657429336</v>
      </c>
      <c r="DA108" s="132" t="s">
        <v>1733</v>
      </c>
    </row>
    <row r="109" spans="1:105" ht="12" customHeight="1" x14ac:dyDescent="0.25">
      <c r="A109" s="108" t="s">
        <v>53</v>
      </c>
      <c r="B109" s="98">
        <v>0.15253665527200796</v>
      </c>
      <c r="C109" s="98">
        <v>0.13637679517579865</v>
      </c>
      <c r="D109" s="98">
        <v>0.18884595298135512</v>
      </c>
      <c r="E109" s="98">
        <v>0.17248921473892068</v>
      </c>
      <c r="F109" s="98">
        <v>0.25045151133176863</v>
      </c>
      <c r="G109" s="98">
        <v>0.31738247278986886</v>
      </c>
      <c r="H109" s="98">
        <v>0.36837701902742387</v>
      </c>
      <c r="I109" s="98">
        <v>0.40507954983825123</v>
      </c>
      <c r="J109" s="98">
        <v>0.72744373432320764</v>
      </c>
      <c r="K109" s="98">
        <v>0.81887188214661444</v>
      </c>
      <c r="L109" s="98">
        <v>1.3807250686222765</v>
      </c>
      <c r="M109" s="98">
        <v>1.9222228880155778</v>
      </c>
      <c r="N109" s="98">
        <v>1.3633104170531549</v>
      </c>
      <c r="O109" s="98">
        <v>1.1486436613417985</v>
      </c>
      <c r="P109" s="98">
        <v>1.7966213096406785</v>
      </c>
      <c r="Q109" s="98">
        <v>1.0853916974308055</v>
      </c>
      <c r="R109" s="98">
        <v>1.0303138125028062</v>
      </c>
      <c r="S109" s="98">
        <v>1.0404258295675017</v>
      </c>
      <c r="T109" s="98">
        <v>0.86751869703605278</v>
      </c>
      <c r="U109" s="98">
        <v>1.0288043080945954</v>
      </c>
      <c r="V109" s="98">
        <v>0.99744631225154945</v>
      </c>
      <c r="W109" s="98">
        <v>0.64766188876775721</v>
      </c>
      <c r="X109" s="98">
        <v>1.5026621702854286E-2</v>
      </c>
      <c r="Y109" s="98">
        <v>0.42516645931847186</v>
      </c>
      <c r="DA109" s="63" t="s">
        <v>1734</v>
      </c>
    </row>
    <row r="110" spans="1:105" ht="12" customHeight="1" x14ac:dyDescent="0.25">
      <c r="A110" s="108" t="s">
        <v>52</v>
      </c>
      <c r="B110" s="98">
        <v>0.43137861316220211</v>
      </c>
      <c r="C110" s="98">
        <v>0.46008537639975178</v>
      </c>
      <c r="D110" s="98">
        <v>0.53082049754104232</v>
      </c>
      <c r="E110" s="98">
        <v>0.60627236768901782</v>
      </c>
      <c r="F110" s="98">
        <v>0.68090808365338518</v>
      </c>
      <c r="G110" s="98">
        <v>1.0819729264938625</v>
      </c>
      <c r="H110" s="98">
        <v>1.2982354676696908</v>
      </c>
      <c r="I110" s="98">
        <v>1.5645333397820185</v>
      </c>
      <c r="J110" s="98">
        <v>2.1218462262524405</v>
      </c>
      <c r="K110" s="98">
        <v>3.1688155746586375</v>
      </c>
      <c r="L110" s="98">
        <v>5.6886914505904045</v>
      </c>
      <c r="M110" s="98">
        <v>6.0949443092291169</v>
      </c>
      <c r="N110" s="98">
        <v>6.3532084491074619</v>
      </c>
      <c r="O110" s="98">
        <v>5.739089317308756</v>
      </c>
      <c r="P110" s="98">
        <v>4.7705380059534201</v>
      </c>
      <c r="Q110" s="98">
        <v>4.9131195526541482</v>
      </c>
      <c r="R110" s="98">
        <v>5.02752369001945</v>
      </c>
      <c r="S110" s="98">
        <v>4.6580127637549014</v>
      </c>
      <c r="T110" s="98">
        <v>4.4419937275736023</v>
      </c>
      <c r="U110" s="98">
        <v>4.3363124374015731</v>
      </c>
      <c r="V110" s="98">
        <v>3.7230759351777167</v>
      </c>
      <c r="W110" s="98">
        <v>1.929741200164659</v>
      </c>
      <c r="X110" s="98">
        <v>1.1902306906950018</v>
      </c>
      <c r="Y110" s="98">
        <v>1.5468072064244618</v>
      </c>
      <c r="DA110" s="63" t="s">
        <v>1735</v>
      </c>
    </row>
    <row r="111" spans="1:105" ht="12" customHeight="1" x14ac:dyDescent="0.25">
      <c r="A111" s="121" t="s">
        <v>54</v>
      </c>
      <c r="B111" s="122">
        <v>44.372093211347291</v>
      </c>
      <c r="C111" s="122">
        <v>43.056314590490281</v>
      </c>
      <c r="D111" s="122">
        <v>42.274530960594163</v>
      </c>
      <c r="E111" s="122">
        <v>39.025148958709536</v>
      </c>
      <c r="F111" s="122">
        <v>44.387159289830365</v>
      </c>
      <c r="G111" s="122">
        <v>36.994186684730813</v>
      </c>
      <c r="H111" s="122">
        <v>34.942542163976427</v>
      </c>
      <c r="I111" s="122">
        <v>29.63398157020837</v>
      </c>
      <c r="J111" s="122">
        <v>26.4801228271062</v>
      </c>
      <c r="K111" s="122">
        <v>26.318306475612459</v>
      </c>
      <c r="L111" s="122">
        <v>25.864783360341249</v>
      </c>
      <c r="M111" s="122">
        <v>25.988616273397046</v>
      </c>
      <c r="N111" s="122">
        <v>20.716533899084098</v>
      </c>
      <c r="O111" s="122">
        <v>18.870723911030979</v>
      </c>
      <c r="P111" s="122">
        <v>15.056079167238938</v>
      </c>
      <c r="Q111" s="122">
        <v>15.127874091453918</v>
      </c>
      <c r="R111" s="122">
        <v>14.523006220545046</v>
      </c>
      <c r="S111" s="122">
        <v>14.466528173528571</v>
      </c>
      <c r="T111" s="122">
        <v>13.311725947127645</v>
      </c>
      <c r="U111" s="122">
        <v>11.688814915975463</v>
      </c>
      <c r="V111" s="122">
        <v>9.9307256620311559</v>
      </c>
      <c r="W111" s="122">
        <v>5.8199153613318622</v>
      </c>
      <c r="X111" s="122">
        <v>3.256533528942505</v>
      </c>
      <c r="Y111" s="122">
        <v>3.5786574053666271</v>
      </c>
      <c r="DA111" s="130" t="s">
        <v>1736</v>
      </c>
    </row>
    <row r="112" spans="1:105" ht="12" customHeight="1" x14ac:dyDescent="0.25">
      <c r="A112" s="97" t="s">
        <v>50</v>
      </c>
      <c r="B112" s="98">
        <v>20.275791094586712</v>
      </c>
      <c r="C112" s="98">
        <v>18.506236282909342</v>
      </c>
      <c r="D112" s="98">
        <v>17.998339802284072</v>
      </c>
      <c r="E112" s="98">
        <v>17.552022330060513</v>
      </c>
      <c r="F112" s="98">
        <v>18.79513277125842</v>
      </c>
      <c r="G112" s="98">
        <v>16.324947340839913</v>
      </c>
      <c r="H112" s="98">
        <v>13.773905022406595</v>
      </c>
      <c r="I112" s="98">
        <v>11.31485981128942</v>
      </c>
      <c r="J112" s="98">
        <v>11.335085611572589</v>
      </c>
      <c r="K112" s="98">
        <v>11.059376752800363</v>
      </c>
      <c r="L112" s="98">
        <v>11.091682148241727</v>
      </c>
      <c r="M112" s="98">
        <v>11.123842065141245</v>
      </c>
      <c r="N112" s="98">
        <v>8.994585738728059</v>
      </c>
      <c r="O112" s="98">
        <v>7.7715742777094992</v>
      </c>
      <c r="P112" s="98">
        <v>6.9507290766020722</v>
      </c>
      <c r="Q112" s="98">
        <v>6.3372222746842599</v>
      </c>
      <c r="R112" s="98">
        <v>6.1565188850953154</v>
      </c>
      <c r="S112" s="98">
        <v>5.6144680155372146</v>
      </c>
      <c r="T112" s="98">
        <v>5.2231608723009542</v>
      </c>
      <c r="U112" s="98">
        <v>4.5276599829047468</v>
      </c>
      <c r="V112" s="98">
        <v>3.6913565317452357</v>
      </c>
      <c r="W112" s="98">
        <v>2.1447100006940598</v>
      </c>
      <c r="X112" s="98">
        <v>1.3137169155269692</v>
      </c>
      <c r="Y112" s="98">
        <v>1.4048229194431379</v>
      </c>
      <c r="DA112" s="63" t="s">
        <v>1737</v>
      </c>
    </row>
    <row r="113" spans="1:105" ht="12" customHeight="1" x14ac:dyDescent="0.25">
      <c r="A113" s="109" t="s">
        <v>120</v>
      </c>
      <c r="B113" s="33">
        <v>24.096302116760576</v>
      </c>
      <c r="C113" s="33">
        <v>24.550078307580939</v>
      </c>
      <c r="D113" s="33">
        <v>24.276191158310091</v>
      </c>
      <c r="E113" s="33">
        <v>21.473126628649023</v>
      </c>
      <c r="F113" s="33">
        <v>25.592026518571942</v>
      </c>
      <c r="G113" s="33">
        <v>20.669239343890901</v>
      </c>
      <c r="H113" s="33">
        <v>21.168637141569832</v>
      </c>
      <c r="I113" s="33">
        <v>18.31912175891895</v>
      </c>
      <c r="J113" s="33">
        <v>15.145037215533613</v>
      </c>
      <c r="K113" s="33">
        <v>15.258929722812095</v>
      </c>
      <c r="L113" s="33">
        <v>14.773101212099521</v>
      </c>
      <c r="M113" s="33">
        <v>14.864774208255801</v>
      </c>
      <c r="N113" s="33">
        <v>11.721948160356037</v>
      </c>
      <c r="O113" s="33">
        <v>11.099149633321481</v>
      </c>
      <c r="P113" s="33">
        <v>8.1053500906368665</v>
      </c>
      <c r="Q113" s="33">
        <v>8.7906518167696586</v>
      </c>
      <c r="R113" s="33">
        <v>8.3664873354497296</v>
      </c>
      <c r="S113" s="33">
        <v>8.8520601579913567</v>
      </c>
      <c r="T113" s="33">
        <v>8.0885650748266915</v>
      </c>
      <c r="U113" s="33">
        <v>7.1611549330707174</v>
      </c>
      <c r="V113" s="33">
        <v>6.2393691302859207</v>
      </c>
      <c r="W113" s="33">
        <v>3.6752053606378019</v>
      </c>
      <c r="X113" s="33">
        <v>1.942816613415536</v>
      </c>
      <c r="Y113" s="33">
        <v>2.1738344859234893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346.20840483100602</v>
      </c>
      <c r="C115" s="117">
        <f t="shared" si="17"/>
        <v>317.57284605252005</v>
      </c>
      <c r="D115" s="117">
        <f t="shared" si="17"/>
        <v>329.21436608673707</v>
      </c>
      <c r="E115" s="117">
        <f t="shared" si="17"/>
        <v>368.25208863549909</v>
      </c>
      <c r="F115" s="117">
        <f t="shared" si="17"/>
        <v>356.11155134521965</v>
      </c>
      <c r="G115" s="117">
        <f t="shared" si="17"/>
        <v>387.95750775002654</v>
      </c>
      <c r="H115" s="117">
        <f t="shared" si="17"/>
        <v>327.3795342341989</v>
      </c>
      <c r="I115" s="117">
        <f t="shared" si="17"/>
        <v>285.01834398436398</v>
      </c>
      <c r="J115" s="117">
        <f t="shared" si="17"/>
        <v>303.39182026790422</v>
      </c>
      <c r="K115" s="117">
        <f t="shared" si="17"/>
        <v>296.53307546696982</v>
      </c>
      <c r="L115" s="117">
        <f t="shared" si="17"/>
        <v>346.33120975247425</v>
      </c>
      <c r="M115" s="117">
        <f t="shared" si="17"/>
        <v>358.43609506845314</v>
      </c>
      <c r="N115" s="117">
        <f t="shared" si="17"/>
        <v>342.09055213341031</v>
      </c>
      <c r="O115" s="117">
        <f t="shared" si="17"/>
        <v>254.94289377449064</v>
      </c>
      <c r="P115" s="117">
        <f t="shared" si="17"/>
        <v>173.29332765297659</v>
      </c>
      <c r="Q115" s="117">
        <f t="shared" si="17"/>
        <v>249.54113545739565</v>
      </c>
      <c r="R115" s="117">
        <f t="shared" ref="R115:V115" si="18">R116+R118+R120+R129</f>
        <v>240.30104033212046</v>
      </c>
      <c r="S115" s="117">
        <f t="shared" si="18"/>
        <v>184.41734615890437</v>
      </c>
      <c r="T115" s="117">
        <f t="shared" si="18"/>
        <v>174.82000121679312</v>
      </c>
      <c r="U115" s="117">
        <f t="shared" si="18"/>
        <v>177.05677697060895</v>
      </c>
      <c r="V115" s="117">
        <f t="shared" si="18"/>
        <v>155.85708320908475</v>
      </c>
      <c r="W115" s="117">
        <f t="shared" ref="W115:Y115" si="19">W116+W118+W120+W129</f>
        <v>45.204058835049025</v>
      </c>
      <c r="X115" s="117">
        <f t="shared" si="19"/>
        <v>71.487309783764829</v>
      </c>
      <c r="Y115" s="117">
        <f t="shared" si="19"/>
        <v>56.097020777660504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242.00143015044245</v>
      </c>
      <c r="C116" s="122">
        <f t="shared" si="20"/>
        <v>214.18515317262265</v>
      </c>
      <c r="D116" s="122">
        <f t="shared" si="20"/>
        <v>230.53731241566734</v>
      </c>
      <c r="E116" s="122">
        <f t="shared" si="20"/>
        <v>255.26328587485884</v>
      </c>
      <c r="F116" s="122">
        <f t="shared" si="20"/>
        <v>255.26085085336385</v>
      </c>
      <c r="G116" s="122">
        <f t="shared" si="20"/>
        <v>297.42857276293466</v>
      </c>
      <c r="H116" s="122">
        <f t="shared" si="20"/>
        <v>241.60791642686837</v>
      </c>
      <c r="I116" s="122">
        <f t="shared" si="20"/>
        <v>211.18709843129082</v>
      </c>
      <c r="J116" s="122">
        <f t="shared" si="20"/>
        <v>231.70096438317336</v>
      </c>
      <c r="K116" s="122">
        <f t="shared" si="20"/>
        <v>222.07423165169837</v>
      </c>
      <c r="L116" s="122">
        <f t="shared" si="20"/>
        <v>268.61890014479047</v>
      </c>
      <c r="M116" s="122">
        <f t="shared" si="20"/>
        <v>272.17519448732781</v>
      </c>
      <c r="N116" s="122">
        <f t="shared" si="20"/>
        <v>256.15163828168545</v>
      </c>
      <c r="O116" s="122">
        <f t="shared" si="20"/>
        <v>190.77587760115887</v>
      </c>
      <c r="P116" s="122">
        <f t="shared" si="20"/>
        <v>121.19189240350099</v>
      </c>
      <c r="Q116" s="122">
        <f t="shared" si="20"/>
        <v>185.87687752431515</v>
      </c>
      <c r="R116" s="122">
        <f t="shared" si="20"/>
        <v>185.85505729083982</v>
      </c>
      <c r="S116" s="122">
        <f t="shared" si="20"/>
        <v>127.32765221494948</v>
      </c>
      <c r="T116" s="122">
        <f t="shared" si="20"/>
        <v>127.31847550910553</v>
      </c>
      <c r="U116" s="122">
        <f t="shared" si="20"/>
        <v>132.10301094313058</v>
      </c>
      <c r="V116" s="122">
        <f t="shared" si="20"/>
        <v>120.76814480266344</v>
      </c>
      <c r="W116" s="122">
        <f t="shared" si="20"/>
        <v>24.390137464322006</v>
      </c>
      <c r="X116" s="122">
        <f t="shared" si="20"/>
        <v>56.83905161553448</v>
      </c>
      <c r="Y116" s="122">
        <f t="shared" si="20"/>
        <v>41.573025660201544</v>
      </c>
      <c r="DA116" s="130" t="s">
        <v>1891</v>
      </c>
    </row>
    <row r="117" spans="1:105" ht="12" customHeight="1" x14ac:dyDescent="0.25">
      <c r="A117" s="97" t="s">
        <v>53</v>
      </c>
      <c r="B117" s="98">
        <v>242.00143015044245</v>
      </c>
      <c r="C117" s="98">
        <v>214.18515317262265</v>
      </c>
      <c r="D117" s="98">
        <v>230.53731241566734</v>
      </c>
      <c r="E117" s="98">
        <v>255.26328587485884</v>
      </c>
      <c r="F117" s="98">
        <v>255.26085085336385</v>
      </c>
      <c r="G117" s="98">
        <v>297.42857276293466</v>
      </c>
      <c r="H117" s="98">
        <v>241.60791642686837</v>
      </c>
      <c r="I117" s="98">
        <v>211.18709843129082</v>
      </c>
      <c r="J117" s="98">
        <v>231.70096438317336</v>
      </c>
      <c r="K117" s="98">
        <v>222.07423165169837</v>
      </c>
      <c r="L117" s="98">
        <v>268.61890014479047</v>
      </c>
      <c r="M117" s="98">
        <v>272.17519448732781</v>
      </c>
      <c r="N117" s="98">
        <v>256.15163828168545</v>
      </c>
      <c r="O117" s="98">
        <v>190.77587760115887</v>
      </c>
      <c r="P117" s="98">
        <v>121.19189240350099</v>
      </c>
      <c r="Q117" s="98">
        <v>185.87687752431515</v>
      </c>
      <c r="R117" s="98">
        <v>185.85505729083982</v>
      </c>
      <c r="S117" s="98">
        <v>127.32765221494948</v>
      </c>
      <c r="T117" s="98">
        <v>127.31847550910553</v>
      </c>
      <c r="U117" s="98">
        <v>132.10301094313058</v>
      </c>
      <c r="V117" s="98">
        <v>120.76814480266344</v>
      </c>
      <c r="W117" s="98">
        <v>24.390137464322006</v>
      </c>
      <c r="X117" s="98">
        <v>56.83905161553448</v>
      </c>
      <c r="Y117" s="98">
        <v>41.573025660201544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14.156220538731274</v>
      </c>
      <c r="C118" s="122">
        <f t="shared" si="21"/>
        <v>16.615892024865857</v>
      </c>
      <c r="D118" s="122">
        <f t="shared" si="21"/>
        <v>12.633557522589145</v>
      </c>
      <c r="E118" s="122">
        <f t="shared" si="21"/>
        <v>32.211075720266301</v>
      </c>
      <c r="F118" s="122">
        <f t="shared" si="21"/>
        <v>11.527877879371768</v>
      </c>
      <c r="G118" s="122">
        <f t="shared" si="21"/>
        <v>11.558735096394351</v>
      </c>
      <c r="H118" s="122">
        <f t="shared" si="21"/>
        <v>12.663442727052294</v>
      </c>
      <c r="I118" s="122">
        <f t="shared" si="21"/>
        <v>10.580626691240454</v>
      </c>
      <c r="J118" s="122">
        <f t="shared" si="21"/>
        <v>13.481630014693437</v>
      </c>
      <c r="K118" s="122">
        <f t="shared" si="21"/>
        <v>16.018365475338069</v>
      </c>
      <c r="L118" s="122">
        <f t="shared" si="21"/>
        <v>15.134844627804751</v>
      </c>
      <c r="M118" s="122">
        <f t="shared" si="21"/>
        <v>19.569498056006559</v>
      </c>
      <c r="N118" s="122">
        <f t="shared" si="21"/>
        <v>29.229560187499011</v>
      </c>
      <c r="O118" s="122">
        <f t="shared" si="21"/>
        <v>16.35637710301781</v>
      </c>
      <c r="P118" s="122">
        <f t="shared" si="21"/>
        <v>11.678510813246824</v>
      </c>
      <c r="Q118" s="122">
        <f t="shared" si="21"/>
        <v>24.234122773157981</v>
      </c>
      <c r="R118" s="122">
        <f t="shared" si="21"/>
        <v>16.262101185512833</v>
      </c>
      <c r="S118" s="122">
        <f t="shared" si="21"/>
        <v>21.664536936014137</v>
      </c>
      <c r="T118" s="122">
        <f t="shared" si="21"/>
        <v>14.657252967596746</v>
      </c>
      <c r="U118" s="122">
        <f t="shared" si="21"/>
        <v>15.86377291636437</v>
      </c>
      <c r="V118" s="122">
        <f t="shared" si="21"/>
        <v>10.789094390539418</v>
      </c>
      <c r="W118" s="122">
        <f t="shared" si="21"/>
        <v>7.3492452102533177</v>
      </c>
      <c r="X118" s="122">
        <f t="shared" si="21"/>
        <v>7.6008705545702391</v>
      </c>
      <c r="Y118" s="122">
        <f t="shared" si="21"/>
        <v>6.4982202722030129</v>
      </c>
      <c r="DA118" s="130" t="s">
        <v>1893</v>
      </c>
    </row>
    <row r="119" spans="1:105" ht="12" customHeight="1" x14ac:dyDescent="0.25">
      <c r="A119" s="97" t="s">
        <v>53</v>
      </c>
      <c r="B119" s="98">
        <v>14.156220538731274</v>
      </c>
      <c r="C119" s="98">
        <v>16.615892024865857</v>
      </c>
      <c r="D119" s="98">
        <v>12.633557522589145</v>
      </c>
      <c r="E119" s="98">
        <v>32.211075720266301</v>
      </c>
      <c r="F119" s="98">
        <v>11.527877879371768</v>
      </c>
      <c r="G119" s="98">
        <v>11.558735096394351</v>
      </c>
      <c r="H119" s="98">
        <v>12.663442727052294</v>
      </c>
      <c r="I119" s="98">
        <v>10.580626691240454</v>
      </c>
      <c r="J119" s="98">
        <v>13.481630014693437</v>
      </c>
      <c r="K119" s="98">
        <v>16.018365475338069</v>
      </c>
      <c r="L119" s="98">
        <v>15.134844627804751</v>
      </c>
      <c r="M119" s="98">
        <v>19.569498056006559</v>
      </c>
      <c r="N119" s="98">
        <v>29.229560187499011</v>
      </c>
      <c r="O119" s="98">
        <v>16.35637710301781</v>
      </c>
      <c r="P119" s="98">
        <v>11.678510813246824</v>
      </c>
      <c r="Q119" s="98">
        <v>24.234122773157981</v>
      </c>
      <c r="R119" s="98">
        <v>16.262101185512833</v>
      </c>
      <c r="S119" s="98">
        <v>21.664536936014137</v>
      </c>
      <c r="T119" s="98">
        <v>14.657252967596746</v>
      </c>
      <c r="U119" s="98">
        <v>15.86377291636437</v>
      </c>
      <c r="V119" s="98">
        <v>10.789094390539418</v>
      </c>
      <c r="W119" s="98">
        <v>7.3492452102533177</v>
      </c>
      <c r="X119" s="98">
        <v>7.6008705545702391</v>
      </c>
      <c r="Y119" s="98">
        <v>6.4982202722030129</v>
      </c>
      <c r="DA119" s="63" t="s">
        <v>1894</v>
      </c>
    </row>
    <row r="120" spans="1:105" ht="12" customHeight="1" x14ac:dyDescent="0.25">
      <c r="A120" s="121" t="s">
        <v>55</v>
      </c>
      <c r="B120" s="122">
        <v>59.192110551476397</v>
      </c>
      <c r="C120" s="122">
        <v>56.604672264031741</v>
      </c>
      <c r="D120" s="122">
        <v>56.332648331682954</v>
      </c>
      <c r="E120" s="122">
        <v>53.420734561651699</v>
      </c>
      <c r="F120" s="122">
        <v>57.940027115503312</v>
      </c>
      <c r="G120" s="122">
        <v>52.832351567726683</v>
      </c>
      <c r="H120" s="122">
        <v>48.082517287641821</v>
      </c>
      <c r="I120" s="122">
        <v>41.932068821200872</v>
      </c>
      <c r="J120" s="122">
        <v>39.339217623242327</v>
      </c>
      <c r="K120" s="122">
        <v>39.627980738634456</v>
      </c>
      <c r="L120" s="122">
        <v>44.094238289208931</v>
      </c>
      <c r="M120" s="122">
        <v>48.084848026079854</v>
      </c>
      <c r="N120" s="122">
        <v>41.87476033737002</v>
      </c>
      <c r="O120" s="122">
        <v>34.210290714980758</v>
      </c>
      <c r="P120" s="122">
        <v>29.689612491710985</v>
      </c>
      <c r="Q120" s="122">
        <v>28.507344653876093</v>
      </c>
      <c r="R120" s="122">
        <v>27.656558001835897</v>
      </c>
      <c r="S120" s="122">
        <v>24.760396277591749</v>
      </c>
      <c r="T120" s="122">
        <v>22.925965958209634</v>
      </c>
      <c r="U120" s="122">
        <v>20.283542772822738</v>
      </c>
      <c r="V120" s="122">
        <v>16.746426826304628</v>
      </c>
      <c r="W120" s="122">
        <v>9.0244559255417123</v>
      </c>
      <c r="X120" s="122">
        <v>4.585791861339942</v>
      </c>
      <c r="Y120" s="122">
        <v>5.279394189823905</v>
      </c>
      <c r="DA120" s="130" t="s">
        <v>1895</v>
      </c>
    </row>
    <row r="121" spans="1:105" ht="12" customHeight="1" x14ac:dyDescent="0.25">
      <c r="A121" s="97" t="s">
        <v>124</v>
      </c>
      <c r="B121" s="98">
        <v>29.289503837212521</v>
      </c>
      <c r="C121" s="98">
        <v>27.882808943828334</v>
      </c>
      <c r="D121" s="98">
        <v>25.316400712762711</v>
      </c>
      <c r="E121" s="98">
        <v>23.42180389922715</v>
      </c>
      <c r="F121" s="98">
        <v>25.641072302038513</v>
      </c>
      <c r="G121" s="98">
        <v>20.125270022593142</v>
      </c>
      <c r="H121" s="98">
        <v>15.630288670870504</v>
      </c>
      <c r="I121" s="98">
        <v>11.818852078440001</v>
      </c>
      <c r="J121" s="98">
        <v>10.378222069991137</v>
      </c>
      <c r="K121" s="98">
        <v>10.497003270375533</v>
      </c>
      <c r="L121" s="98">
        <v>11.435469914264413</v>
      </c>
      <c r="M121" s="98">
        <v>12.882527416441359</v>
      </c>
      <c r="N121" s="98">
        <v>10.693748311559137</v>
      </c>
      <c r="O121" s="98">
        <v>8.9363006846463033</v>
      </c>
      <c r="P121" s="98">
        <v>7.1630398969937259</v>
      </c>
      <c r="Q121" s="98">
        <v>7.0116202283740909</v>
      </c>
      <c r="R121" s="98">
        <v>6.940803089151605</v>
      </c>
      <c r="S121" s="98">
        <v>6.2617976260377182</v>
      </c>
      <c r="T121" s="98">
        <v>5.8562408457557105</v>
      </c>
      <c r="U121" s="98">
        <v>4.9460976818757825</v>
      </c>
      <c r="V121" s="98">
        <v>4.0408243166336701</v>
      </c>
      <c r="W121" s="98">
        <v>2.2875722753348975</v>
      </c>
      <c r="X121" s="98">
        <v>1.3834001886841769</v>
      </c>
      <c r="Y121" s="98">
        <v>1.505501215809945</v>
      </c>
      <c r="DA121" s="63" t="s">
        <v>1896</v>
      </c>
    </row>
    <row r="122" spans="1:105" ht="12" customHeight="1" x14ac:dyDescent="0.25">
      <c r="A122" s="97" t="s">
        <v>123</v>
      </c>
      <c r="B122" s="98">
        <v>5.1772273406827758E-3</v>
      </c>
      <c r="C122" s="98">
        <v>5.3657571336574138E-3</v>
      </c>
      <c r="D122" s="98">
        <v>5.0967805237228337E-3</v>
      </c>
      <c r="E122" s="98">
        <v>5.5308332579675785E-3</v>
      </c>
      <c r="F122" s="98">
        <v>7.2905122260954027E-3</v>
      </c>
      <c r="G122" s="98">
        <v>7.1615330148571488E-3</v>
      </c>
      <c r="H122" s="98">
        <v>7.0918989570427811E-3</v>
      </c>
      <c r="I122" s="98">
        <v>6.5450288719761923E-3</v>
      </c>
      <c r="J122" s="98">
        <v>8.1699632359321459E-3</v>
      </c>
      <c r="K122" s="98">
        <v>1.1939480830207343E-2</v>
      </c>
      <c r="L122" s="98">
        <v>2.254159710103134E-2</v>
      </c>
      <c r="M122" s="98">
        <v>2.8457330921010205E-2</v>
      </c>
      <c r="N122" s="98">
        <v>2.7949050153942317E-2</v>
      </c>
      <c r="O122" s="98">
        <v>2.5652169516972329E-2</v>
      </c>
      <c r="P122" s="98">
        <v>2.0880521964961166E-2</v>
      </c>
      <c r="Q122" s="98">
        <v>2.1359684422305569E-2</v>
      </c>
      <c r="R122" s="98">
        <v>2.2818580929760982E-2</v>
      </c>
      <c r="S122" s="98">
        <v>2.2648122167748565E-2</v>
      </c>
      <c r="T122" s="98">
        <v>2.302151480141669E-2</v>
      </c>
      <c r="U122" s="98">
        <v>2.1165550609014868E-2</v>
      </c>
      <c r="V122" s="98">
        <v>1.7622718230043528E-2</v>
      </c>
      <c r="W122" s="98">
        <v>9.8363990856717536E-3</v>
      </c>
      <c r="X122" s="98">
        <v>6.126078217795E-3</v>
      </c>
      <c r="Y122" s="98">
        <v>6.2360385961472611E-3</v>
      </c>
      <c r="DA122" s="63" t="s">
        <v>1897</v>
      </c>
    </row>
    <row r="123" spans="1:105" ht="12" customHeight="1" x14ac:dyDescent="0.25">
      <c r="A123" s="100" t="s">
        <v>50</v>
      </c>
      <c r="B123" s="101">
        <v>9.5089090915632013E-4</v>
      </c>
      <c r="C123" s="101">
        <v>8.563661232473224E-4</v>
      </c>
      <c r="D123" s="101">
        <v>9.5082201049080553E-4</v>
      </c>
      <c r="E123" s="101">
        <v>8.6289074960369514E-4</v>
      </c>
      <c r="F123" s="101">
        <v>1.4120084094057831E-3</v>
      </c>
      <c r="G123" s="101">
        <v>1.1590937336775056E-3</v>
      </c>
      <c r="H123" s="101">
        <v>1.1196429386448072E-3</v>
      </c>
      <c r="I123" s="101">
        <v>9.5572359459480602E-4</v>
      </c>
      <c r="J123" s="101">
        <v>1.5056141979454961E-3</v>
      </c>
      <c r="K123" s="101">
        <v>1.7456220508475229E-3</v>
      </c>
      <c r="L123" s="101">
        <v>3.1522542000241034E-3</v>
      </c>
      <c r="M123" s="101">
        <v>4.9565541979283536E-3</v>
      </c>
      <c r="N123" s="101">
        <v>3.5351635899847906E-3</v>
      </c>
      <c r="O123" s="101">
        <v>3.0678576066875147E-3</v>
      </c>
      <c r="P123" s="101">
        <v>4.1912166370013208E-3</v>
      </c>
      <c r="Q123" s="101">
        <v>2.7797108446413871E-3</v>
      </c>
      <c r="R123" s="101">
        <v>2.8459001742325591E-3</v>
      </c>
      <c r="S123" s="101">
        <v>3.0960621143014742E-3</v>
      </c>
      <c r="T123" s="101">
        <v>2.8926948750955432E-3</v>
      </c>
      <c r="U123" s="101">
        <v>3.118948370091891E-3</v>
      </c>
      <c r="V123" s="101">
        <v>2.8553841827709571E-3</v>
      </c>
      <c r="W123" s="101">
        <v>2.120295306271414E-3</v>
      </c>
      <c r="X123" s="101">
        <v>6.6527850983721102E-4</v>
      </c>
      <c r="Y123" s="101">
        <v>1.2663126158698249E-3</v>
      </c>
      <c r="DA123" s="131" t="s">
        <v>1898</v>
      </c>
    </row>
    <row r="124" spans="1:105" ht="12" customHeight="1" x14ac:dyDescent="0.25">
      <c r="A124" s="103" t="s">
        <v>52</v>
      </c>
      <c r="B124" s="104">
        <v>4.2263364315264559E-3</v>
      </c>
      <c r="C124" s="104">
        <v>4.5093910104100909E-3</v>
      </c>
      <c r="D124" s="104">
        <v>4.145958513232028E-3</v>
      </c>
      <c r="E124" s="104">
        <v>4.6679425083638836E-3</v>
      </c>
      <c r="F124" s="104">
        <v>5.8785038166896198E-3</v>
      </c>
      <c r="G124" s="104">
        <v>6.002439281179643E-3</v>
      </c>
      <c r="H124" s="104">
        <v>5.9722560183979737E-3</v>
      </c>
      <c r="I124" s="104">
        <v>5.5893052773813862E-3</v>
      </c>
      <c r="J124" s="104">
        <v>6.6643490379866503E-3</v>
      </c>
      <c r="K124" s="104">
        <v>1.019385877935982E-2</v>
      </c>
      <c r="L124" s="104">
        <v>1.9389342901007238E-2</v>
      </c>
      <c r="M124" s="104">
        <v>2.3500776723081852E-2</v>
      </c>
      <c r="N124" s="104">
        <v>2.4413886563957526E-2</v>
      </c>
      <c r="O124" s="104">
        <v>2.2584311910284816E-2</v>
      </c>
      <c r="P124" s="104">
        <v>1.6689305327959845E-2</v>
      </c>
      <c r="Q124" s="104">
        <v>1.8579973577664183E-2</v>
      </c>
      <c r="R124" s="104">
        <v>1.9972680755528421E-2</v>
      </c>
      <c r="S124" s="104">
        <v>1.955206005344709E-2</v>
      </c>
      <c r="T124" s="104">
        <v>2.0128819926321147E-2</v>
      </c>
      <c r="U124" s="104">
        <v>1.8046602238922977E-2</v>
      </c>
      <c r="V124" s="104">
        <v>1.4767334047272571E-2</v>
      </c>
      <c r="W124" s="104">
        <v>7.7161037794003405E-3</v>
      </c>
      <c r="X124" s="104">
        <v>5.4607997079577893E-3</v>
      </c>
      <c r="Y124" s="104">
        <v>4.969725980277436E-3</v>
      </c>
      <c r="DA124" s="132" t="s">
        <v>1899</v>
      </c>
    </row>
    <row r="125" spans="1:105" ht="12" customHeight="1" x14ac:dyDescent="0.25">
      <c r="A125" s="106" t="s">
        <v>122</v>
      </c>
      <c r="B125" s="101">
        <v>29.36897951505884</v>
      </c>
      <c r="C125" s="101">
        <v>28.169095193214861</v>
      </c>
      <c r="D125" s="101">
        <v>30.358543452705121</v>
      </c>
      <c r="E125" s="101">
        <v>29.275138660413841</v>
      </c>
      <c r="F125" s="101">
        <v>31.447287873614457</v>
      </c>
      <c r="G125" s="101">
        <v>31.40929012610221</v>
      </c>
      <c r="H125" s="101">
        <v>30.90383614733619</v>
      </c>
      <c r="I125" s="101">
        <v>28.274222161525245</v>
      </c>
      <c r="J125" s="101">
        <v>26.348548665017812</v>
      </c>
      <c r="K125" s="101">
        <v>25.40562118490918</v>
      </c>
      <c r="L125" s="101">
        <v>26.025847601301106</v>
      </c>
      <c r="M125" s="101">
        <v>27.794008733372859</v>
      </c>
      <c r="N125" s="101">
        <v>23.885951656454761</v>
      </c>
      <c r="O125" s="101">
        <v>18.737309178656865</v>
      </c>
      <c r="P125" s="101">
        <v>16.52445719608745</v>
      </c>
      <c r="Q125" s="101">
        <v>15.823220693070263</v>
      </c>
      <c r="R125" s="101">
        <v>14.950852753225503</v>
      </c>
      <c r="S125" s="101">
        <v>13.080974937615114</v>
      </c>
      <c r="T125" s="101">
        <v>11.974798856222296</v>
      </c>
      <c r="U125" s="101">
        <v>10.224204903523145</v>
      </c>
      <c r="V125" s="101">
        <v>8.2262605987297039</v>
      </c>
      <c r="W125" s="101">
        <v>4.3162165271937249</v>
      </c>
      <c r="X125" s="101">
        <v>1.9948587753005522</v>
      </c>
      <c r="Y125" s="101">
        <v>1.895095016664573</v>
      </c>
      <c r="DA125" s="131" t="s">
        <v>1900</v>
      </c>
    </row>
    <row r="126" spans="1:105" ht="12" customHeight="1" x14ac:dyDescent="0.25">
      <c r="A126" s="107" t="s">
        <v>121</v>
      </c>
      <c r="B126" s="104">
        <v>0.52844997186435394</v>
      </c>
      <c r="C126" s="104">
        <v>0.54740236985488488</v>
      </c>
      <c r="D126" s="104">
        <v>0.65260738569140542</v>
      </c>
      <c r="E126" s="104">
        <v>0.71826116875274248</v>
      </c>
      <c r="F126" s="104">
        <v>0.84437642762424459</v>
      </c>
      <c r="G126" s="104">
        <v>1.2906298860164682</v>
      </c>
      <c r="H126" s="104">
        <v>1.541300570478088</v>
      </c>
      <c r="I126" s="104">
        <v>1.8324495523636477</v>
      </c>
      <c r="J126" s="104">
        <v>2.6042769249974453</v>
      </c>
      <c r="K126" s="104">
        <v>3.7134168025195371</v>
      </c>
      <c r="L126" s="104">
        <v>6.6103791765423807</v>
      </c>
      <c r="M126" s="104">
        <v>7.3798545453446316</v>
      </c>
      <c r="N126" s="104">
        <v>7.2671113192021775</v>
      </c>
      <c r="O126" s="104">
        <v>6.5110286821606147</v>
      </c>
      <c r="P126" s="104">
        <v>5.9812348766648471</v>
      </c>
      <c r="Q126" s="104">
        <v>5.6511440480094306</v>
      </c>
      <c r="R126" s="104">
        <v>5.7420835785290274</v>
      </c>
      <c r="S126" s="104">
        <v>5.3949755917711677</v>
      </c>
      <c r="T126" s="104">
        <v>5.0719047414302105</v>
      </c>
      <c r="U126" s="104">
        <v>5.0920746368147976</v>
      </c>
      <c r="V126" s="104">
        <v>4.461719192711211</v>
      </c>
      <c r="W126" s="104">
        <v>2.4108307239274183</v>
      </c>
      <c r="X126" s="104">
        <v>1.2014068191374174</v>
      </c>
      <c r="Y126" s="104">
        <v>1.8725619187532399</v>
      </c>
      <c r="DA126" s="132" t="s">
        <v>1901</v>
      </c>
    </row>
    <row r="127" spans="1:105" ht="12" customHeight="1" x14ac:dyDescent="0.25">
      <c r="A127" s="108" t="s">
        <v>53</v>
      </c>
      <c r="B127" s="98">
        <v>9.7071358702151819E-2</v>
      </c>
      <c r="C127" s="98">
        <v>8.7316993455133163E-2</v>
      </c>
      <c r="D127" s="98">
        <v>0.12178688815036307</v>
      </c>
      <c r="E127" s="98">
        <v>0.11198880106372469</v>
      </c>
      <c r="F127" s="98">
        <v>0.16346834397085941</v>
      </c>
      <c r="G127" s="98">
        <v>0.20865695952260582</v>
      </c>
      <c r="H127" s="98">
        <v>0.24306510280839713</v>
      </c>
      <c r="I127" s="98">
        <v>0.26791621258162912</v>
      </c>
      <c r="J127" s="98">
        <v>0.48243069874500505</v>
      </c>
      <c r="K127" s="98">
        <v>0.54460122786089959</v>
      </c>
      <c r="L127" s="98">
        <v>0.92168772595197646</v>
      </c>
      <c r="M127" s="98">
        <v>1.2849102361155149</v>
      </c>
      <c r="N127" s="98">
        <v>0.91390287009471538</v>
      </c>
      <c r="O127" s="98">
        <v>0.77193936485185854</v>
      </c>
      <c r="P127" s="98">
        <v>1.2106968707114272</v>
      </c>
      <c r="Q127" s="98">
        <v>0.73802449535528214</v>
      </c>
      <c r="R127" s="98">
        <v>0.71455988850957719</v>
      </c>
      <c r="S127" s="98">
        <v>0.736962828016266</v>
      </c>
      <c r="T127" s="98">
        <v>0.62991101385660797</v>
      </c>
      <c r="U127" s="98">
        <v>0.75576219941322431</v>
      </c>
      <c r="V127" s="98">
        <v>0.73864325753349458</v>
      </c>
      <c r="W127" s="98">
        <v>0.4810895237627591</v>
      </c>
      <c r="X127" s="98">
        <v>1.117612844241575E-2</v>
      </c>
      <c r="Y127" s="98">
        <v>0.32575471232877801</v>
      </c>
      <c r="DA127" s="63" t="s">
        <v>1902</v>
      </c>
    </row>
    <row r="128" spans="1:105" ht="12" customHeight="1" x14ac:dyDescent="0.25">
      <c r="A128" s="108" t="s">
        <v>52</v>
      </c>
      <c r="B128" s="98">
        <v>0.43137861316220211</v>
      </c>
      <c r="C128" s="98">
        <v>0.46008537639975178</v>
      </c>
      <c r="D128" s="98">
        <v>0.53082049754104232</v>
      </c>
      <c r="E128" s="98">
        <v>0.60627236768901782</v>
      </c>
      <c r="F128" s="98">
        <v>0.68090808365338518</v>
      </c>
      <c r="G128" s="98">
        <v>1.0819729264938625</v>
      </c>
      <c r="H128" s="98">
        <v>1.2982354676696908</v>
      </c>
      <c r="I128" s="98">
        <v>1.5645333397820185</v>
      </c>
      <c r="J128" s="98">
        <v>2.1218462262524405</v>
      </c>
      <c r="K128" s="98">
        <v>3.1688155746586375</v>
      </c>
      <c r="L128" s="98">
        <v>5.6886914505904045</v>
      </c>
      <c r="M128" s="98">
        <v>6.0949443092291169</v>
      </c>
      <c r="N128" s="98">
        <v>6.3532084491074619</v>
      </c>
      <c r="O128" s="98">
        <v>5.739089317308756</v>
      </c>
      <c r="P128" s="98">
        <v>4.7705380059534201</v>
      </c>
      <c r="Q128" s="98">
        <v>4.9131195526541482</v>
      </c>
      <c r="R128" s="98">
        <v>5.02752369001945</v>
      </c>
      <c r="S128" s="98">
        <v>4.6580127637549014</v>
      </c>
      <c r="T128" s="98">
        <v>4.4419937275736023</v>
      </c>
      <c r="U128" s="98">
        <v>4.3363124374015731</v>
      </c>
      <c r="V128" s="98">
        <v>3.7230759351777167</v>
      </c>
      <c r="W128" s="98">
        <v>1.929741200164659</v>
      </c>
      <c r="X128" s="98">
        <v>1.1902306906950018</v>
      </c>
      <c r="Y128" s="98">
        <v>1.5468072064244618</v>
      </c>
      <c r="DA128" s="63" t="s">
        <v>1903</v>
      </c>
    </row>
    <row r="129" spans="1:105" ht="12" customHeight="1" x14ac:dyDescent="0.25">
      <c r="A129" s="121" t="s">
        <v>54</v>
      </c>
      <c r="B129" s="122">
        <v>30.858643590355925</v>
      </c>
      <c r="C129" s="122">
        <v>30.167128590999766</v>
      </c>
      <c r="D129" s="122">
        <v>29.710847816797649</v>
      </c>
      <c r="E129" s="122">
        <v>27.356992478722251</v>
      </c>
      <c r="F129" s="122">
        <v>31.382795496980741</v>
      </c>
      <c r="G129" s="122">
        <v>26.137848322970839</v>
      </c>
      <c r="H129" s="122">
        <v>25.025657792636427</v>
      </c>
      <c r="I129" s="122">
        <v>21.318550040631873</v>
      </c>
      <c r="J129" s="122">
        <v>18.870008246795066</v>
      </c>
      <c r="K129" s="122">
        <v>18.812497601298912</v>
      </c>
      <c r="L129" s="122">
        <v>18.483226690670115</v>
      </c>
      <c r="M129" s="122">
        <v>18.606554499038889</v>
      </c>
      <c r="N129" s="122">
        <v>14.834593326855792</v>
      </c>
      <c r="O129" s="122">
        <v>13.600348355333217</v>
      </c>
      <c r="P129" s="122">
        <v>10.733311944517794</v>
      </c>
      <c r="Q129" s="122">
        <v>10.922790506046432</v>
      </c>
      <c r="R129" s="122">
        <v>10.527323853931922</v>
      </c>
      <c r="S129" s="122">
        <v>10.664760730348995</v>
      </c>
      <c r="T129" s="122">
        <v>9.9183067818811885</v>
      </c>
      <c r="U129" s="122">
        <v>8.8064503382912545</v>
      </c>
      <c r="V129" s="122">
        <v>7.5534171895772744</v>
      </c>
      <c r="W129" s="122">
        <v>4.4402202349319868</v>
      </c>
      <c r="X129" s="122">
        <v>2.4615957523201661</v>
      </c>
      <c r="Y129" s="122">
        <v>2.7463806554320427</v>
      </c>
      <c r="DA129" s="130" t="s">
        <v>1904</v>
      </c>
    </row>
    <row r="130" spans="1:105" ht="12" customHeight="1" x14ac:dyDescent="0.25">
      <c r="A130" s="97" t="s">
        <v>50</v>
      </c>
      <c r="B130" s="98">
        <v>12.497698034010522</v>
      </c>
      <c r="C130" s="98">
        <v>11.418318044615331</v>
      </c>
      <c r="D130" s="98">
        <v>11.120712004743499</v>
      </c>
      <c r="E130" s="98">
        <v>10.864851186784389</v>
      </c>
      <c r="F130" s="98">
        <v>11.655748608147428</v>
      </c>
      <c r="G130" s="98">
        <v>10.140871992012729</v>
      </c>
      <c r="H130" s="98">
        <v>8.5727017090334527</v>
      </c>
      <c r="I130" s="98">
        <v>7.0489197993945059</v>
      </c>
      <c r="J130" s="98">
        <v>7.0624570119620103</v>
      </c>
      <c r="K130" s="98">
        <v>6.8918697270226899</v>
      </c>
      <c r="L130" s="98">
        <v>6.9133340211913987</v>
      </c>
      <c r="M130" s="98">
        <v>6.9345409965964633</v>
      </c>
      <c r="N130" s="98">
        <v>5.6079183533885315</v>
      </c>
      <c r="O130" s="98">
        <v>4.8457583210400275</v>
      </c>
      <c r="P130" s="98">
        <v>4.3340653570055112</v>
      </c>
      <c r="Q130" s="98">
        <v>3.9519328383667816</v>
      </c>
      <c r="R130" s="98">
        <v>3.8406694034587887</v>
      </c>
      <c r="S130" s="98">
        <v>3.5042910279583133</v>
      </c>
      <c r="T130" s="98">
        <v>3.2634944646164024</v>
      </c>
      <c r="U130" s="98">
        <v>2.8315591238223292</v>
      </c>
      <c r="V130" s="98">
        <v>2.3099969152358617</v>
      </c>
      <c r="W130" s="98">
        <v>1.342452518590088</v>
      </c>
      <c r="X130" s="98">
        <v>0.82238197468311325</v>
      </c>
      <c r="Y130" s="98">
        <v>0.88084268658400766</v>
      </c>
      <c r="DA130" s="63" t="s">
        <v>1905</v>
      </c>
    </row>
    <row r="131" spans="1:105" ht="12" customHeight="1" x14ac:dyDescent="0.25">
      <c r="A131" s="109" t="s">
        <v>120</v>
      </c>
      <c r="B131" s="33">
        <v>18.360945556345403</v>
      </c>
      <c r="C131" s="33">
        <v>18.748810546384433</v>
      </c>
      <c r="D131" s="33">
        <v>18.59013581205415</v>
      </c>
      <c r="E131" s="33">
        <v>16.492141291937862</v>
      </c>
      <c r="F131" s="33">
        <v>19.727046888833314</v>
      </c>
      <c r="G131" s="33">
        <v>15.996976330958111</v>
      </c>
      <c r="H131" s="33">
        <v>16.452956083602974</v>
      </c>
      <c r="I131" s="33">
        <v>14.269630241237367</v>
      </c>
      <c r="J131" s="33">
        <v>11.807551234833058</v>
      </c>
      <c r="K131" s="33">
        <v>11.920627874276223</v>
      </c>
      <c r="L131" s="33">
        <v>11.569892669478717</v>
      </c>
      <c r="M131" s="33">
        <v>11.672013502442427</v>
      </c>
      <c r="N131" s="33">
        <v>9.2266749734672597</v>
      </c>
      <c r="O131" s="33">
        <v>8.754590034293189</v>
      </c>
      <c r="P131" s="33">
        <v>6.3992465875122821</v>
      </c>
      <c r="Q131" s="33">
        <v>6.9708576676796516</v>
      </c>
      <c r="R131" s="33">
        <v>6.6866544504731324</v>
      </c>
      <c r="S131" s="33">
        <v>7.1604697023906816</v>
      </c>
      <c r="T131" s="33">
        <v>6.6548123172647857</v>
      </c>
      <c r="U131" s="33">
        <v>5.9748912144689257</v>
      </c>
      <c r="V131" s="33">
        <v>5.2434202743414131</v>
      </c>
      <c r="W131" s="33">
        <v>3.0977677163418984</v>
      </c>
      <c r="X131" s="33">
        <v>1.6392137776370528</v>
      </c>
      <c r="Y131" s="33">
        <v>1.8655379688480349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0.67708683300196826</v>
      </c>
      <c r="C133" s="154">
        <f t="shared" si="22"/>
        <v>0.68406922879298371</v>
      </c>
      <c r="D133" s="154">
        <f t="shared" si="22"/>
        <v>0.68212335505617983</v>
      </c>
      <c r="E133" s="154">
        <f t="shared" si="22"/>
        <v>0.71052392511742601</v>
      </c>
      <c r="F133" s="154">
        <f t="shared" si="22"/>
        <v>0.68783991901563835</v>
      </c>
      <c r="G133" s="154">
        <f t="shared" si="22"/>
        <v>0.69293901854114015</v>
      </c>
      <c r="H133" s="154">
        <f t="shared" si="22"/>
        <v>0.70151200711262862</v>
      </c>
      <c r="I133" s="154">
        <f t="shared" si="22"/>
        <v>0.7049815318046827</v>
      </c>
      <c r="J133" s="154">
        <f t="shared" si="22"/>
        <v>0.71410394597562399</v>
      </c>
      <c r="K133" s="154">
        <f t="shared" si="22"/>
        <v>0.7270470459465106</v>
      </c>
      <c r="L133" s="154">
        <f t="shared" si="22"/>
        <v>0.73092368415129916</v>
      </c>
      <c r="M133" s="154">
        <f t="shared" si="22"/>
        <v>0.74406552429276396</v>
      </c>
      <c r="N133" s="154">
        <f t="shared" si="22"/>
        <v>0.77129096089778382</v>
      </c>
      <c r="O133" s="154">
        <f t="shared" si="22"/>
        <v>0.76425080167392057</v>
      </c>
      <c r="P133" s="154">
        <f t="shared" si="22"/>
        <v>0.76464074177436836</v>
      </c>
      <c r="Q133" s="154">
        <f t="shared" si="22"/>
        <v>0.7890771859790181</v>
      </c>
      <c r="R133" s="154">
        <f t="shared" ref="R133:V133" si="23">IF(R115=0,"",R115/R97)</f>
        <v>0.77336083194887173</v>
      </c>
      <c r="S133" s="154">
        <f t="shared" si="23"/>
        <v>0.81180556803905757</v>
      </c>
      <c r="T133" s="154">
        <f t="shared" si="23"/>
        <v>0.79386434116019988</v>
      </c>
      <c r="U133" s="154">
        <f t="shared" si="23"/>
        <v>0.80232607834620007</v>
      </c>
      <c r="V133" s="154">
        <f t="shared" si="23"/>
        <v>0.79071303151640471</v>
      </c>
      <c r="W133" s="154">
        <f t="shared" ref="W133:Y133" si="24">IF(W115=0,"",W115/W97)</f>
        <v>0.86838309283786774</v>
      </c>
      <c r="X133" s="154">
        <f t="shared" si="24"/>
        <v>0.81631075787974705</v>
      </c>
      <c r="Y133" s="154">
        <f t="shared" si="24"/>
        <v>0.83949348251058309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0.67147175359126154</v>
      </c>
      <c r="C134" s="155">
        <f t="shared" si="25"/>
        <v>0.67292910384914595</v>
      </c>
      <c r="D134" s="155">
        <f t="shared" si="25"/>
        <v>0.67532788523136844</v>
      </c>
      <c r="E134" s="155">
        <f t="shared" si="25"/>
        <v>0.67842668971468112</v>
      </c>
      <c r="F134" s="155">
        <f t="shared" si="25"/>
        <v>0.68233881596219537</v>
      </c>
      <c r="G134" s="155">
        <f t="shared" si="25"/>
        <v>0.68570944883349116</v>
      </c>
      <c r="H134" s="155">
        <f t="shared" si="25"/>
        <v>0.68770529693779714</v>
      </c>
      <c r="I134" s="155">
        <f t="shared" si="25"/>
        <v>0.69071536788360566</v>
      </c>
      <c r="J134" s="155">
        <f t="shared" si="25"/>
        <v>0.69563927376227497</v>
      </c>
      <c r="K134" s="155">
        <f t="shared" si="25"/>
        <v>0.70298241154811392</v>
      </c>
      <c r="L134" s="155">
        <f t="shared" si="25"/>
        <v>0.71146649454627098</v>
      </c>
      <c r="M134" s="155">
        <f t="shared" si="25"/>
        <v>0.71920351694130713</v>
      </c>
      <c r="N134" s="155">
        <f t="shared" si="25"/>
        <v>0.72612651331455524</v>
      </c>
      <c r="O134" s="155">
        <f t="shared" si="25"/>
        <v>0.73236327065117857</v>
      </c>
      <c r="P134" s="155">
        <f t="shared" si="25"/>
        <v>0.73273996872397251</v>
      </c>
      <c r="Q134" s="155">
        <f t="shared" si="25"/>
        <v>0.7330167015658996</v>
      </c>
      <c r="R134" s="155">
        <f t="shared" ref="R134:V134" si="26">IF(R116=0,"",R116/R98)</f>
        <v>0.7344091501565565</v>
      </c>
      <c r="S134" s="155">
        <f t="shared" si="26"/>
        <v>0.73586707468779267</v>
      </c>
      <c r="T134" s="155">
        <f t="shared" si="26"/>
        <v>0.73743900312463795</v>
      </c>
      <c r="U134" s="155">
        <f t="shared" si="26"/>
        <v>0.73901700466920128</v>
      </c>
      <c r="V134" s="155">
        <f t="shared" si="26"/>
        <v>0.74039419423649433</v>
      </c>
      <c r="W134" s="155">
        <f t="shared" ref="W134:Y134" si="27">IF(W116=0,"",W116/W98)</f>
        <v>0.74127914994961197</v>
      </c>
      <c r="X134" s="155">
        <f t="shared" si="27"/>
        <v>0.74148760538148462</v>
      </c>
      <c r="Y134" s="155">
        <f t="shared" si="27"/>
        <v>0.75439140374753566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0.67147175359126154</v>
      </c>
      <c r="C135" s="156">
        <f t="shared" si="28"/>
        <v>0.67292910384914595</v>
      </c>
      <c r="D135" s="156">
        <f t="shared" si="28"/>
        <v>0.67532788523136844</v>
      </c>
      <c r="E135" s="156">
        <f t="shared" si="28"/>
        <v>0.67842668971468112</v>
      </c>
      <c r="F135" s="156">
        <f t="shared" si="28"/>
        <v>0.68233881596219537</v>
      </c>
      <c r="G135" s="156">
        <f t="shared" si="28"/>
        <v>0.68570944883349116</v>
      </c>
      <c r="H135" s="156">
        <f t="shared" si="28"/>
        <v>0.68770529693779714</v>
      </c>
      <c r="I135" s="156">
        <f t="shared" si="28"/>
        <v>0.69071536788360566</v>
      </c>
      <c r="J135" s="156">
        <f t="shared" si="28"/>
        <v>0.69563927376227497</v>
      </c>
      <c r="K135" s="156">
        <f t="shared" si="28"/>
        <v>0.70298241154811392</v>
      </c>
      <c r="L135" s="156">
        <f t="shared" si="28"/>
        <v>0.71146649454627098</v>
      </c>
      <c r="M135" s="156">
        <f t="shared" si="28"/>
        <v>0.71920351694130713</v>
      </c>
      <c r="N135" s="156">
        <f t="shared" si="28"/>
        <v>0.72612651331455524</v>
      </c>
      <c r="O135" s="156">
        <f t="shared" si="28"/>
        <v>0.73236327065117857</v>
      </c>
      <c r="P135" s="156">
        <f t="shared" si="28"/>
        <v>0.73273996872397251</v>
      </c>
      <c r="Q135" s="156">
        <f t="shared" si="28"/>
        <v>0.7330167015658996</v>
      </c>
      <c r="R135" s="156">
        <f t="shared" ref="R135:V135" si="29">IF(R117=0,"",R117/R99)</f>
        <v>0.7344091501565565</v>
      </c>
      <c r="S135" s="156">
        <f t="shared" si="29"/>
        <v>0.73586707468779267</v>
      </c>
      <c r="T135" s="156">
        <f t="shared" si="29"/>
        <v>0.73743900312463795</v>
      </c>
      <c r="U135" s="156">
        <f t="shared" si="29"/>
        <v>0.73901700466920128</v>
      </c>
      <c r="V135" s="156">
        <f t="shared" si="29"/>
        <v>0.74039419423649433</v>
      </c>
      <c r="W135" s="156">
        <f t="shared" ref="W135:Y135" si="30">IF(W117=0,"",W117/W99)</f>
        <v>0.74127914994961197</v>
      </c>
      <c r="X135" s="156">
        <f t="shared" si="30"/>
        <v>0.74148760538148462</v>
      </c>
      <c r="Y135" s="156">
        <f t="shared" si="30"/>
        <v>0.75439140374753566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1.7961149824261566</v>
      </c>
      <c r="C136" s="155">
        <f t="shared" si="31"/>
        <v>1.8531699078443069</v>
      </c>
      <c r="D136" s="155">
        <f t="shared" si="31"/>
        <v>1.9468456792616056</v>
      </c>
      <c r="E136" s="155">
        <f t="shared" si="31"/>
        <v>2.0170893542664099</v>
      </c>
      <c r="F136" s="155">
        <f t="shared" si="31"/>
        <v>2.1072459578489253</v>
      </c>
      <c r="G136" s="155">
        <f t="shared" si="31"/>
        <v>2.2781001727905457</v>
      </c>
      <c r="H136" s="155">
        <f t="shared" si="31"/>
        <v>2.4510913831804793</v>
      </c>
      <c r="I136" s="155">
        <f t="shared" si="31"/>
        <v>2.581659069244397</v>
      </c>
      <c r="J136" s="155">
        <f t="shared" si="31"/>
        <v>2.6652840740150379</v>
      </c>
      <c r="K136" s="155">
        <f t="shared" si="31"/>
        <v>2.8207845983085154</v>
      </c>
      <c r="L136" s="155">
        <f t="shared" si="31"/>
        <v>2.9734096098730358</v>
      </c>
      <c r="M136" s="155">
        <f t="shared" si="31"/>
        <v>3.0870829088011797</v>
      </c>
      <c r="N136" s="155">
        <f t="shared" si="31"/>
        <v>3.1872598659726452</v>
      </c>
      <c r="O136" s="155">
        <f t="shared" si="31"/>
        <v>3.3265151252183451</v>
      </c>
      <c r="P136" s="155">
        <f t="shared" si="31"/>
        <v>3.3786283145504079</v>
      </c>
      <c r="Q136" s="155">
        <f t="shared" si="31"/>
        <v>3.4390282188378558</v>
      </c>
      <c r="R136" s="155">
        <f t="shared" ref="R136:V136" si="32">IF(R118=0,"",R118/R100)</f>
        <v>3.5264677257095376</v>
      </c>
      <c r="S136" s="155">
        <f t="shared" si="32"/>
        <v>3.6398018202927638</v>
      </c>
      <c r="T136" s="155">
        <f t="shared" si="32"/>
        <v>3.7784002187088568</v>
      </c>
      <c r="U136" s="155">
        <f t="shared" si="32"/>
        <v>3.8981348788907231</v>
      </c>
      <c r="V136" s="155">
        <f t="shared" si="32"/>
        <v>3.9661546655045208</v>
      </c>
      <c r="W136" s="155">
        <f t="shared" ref="W136:Y136" si="33">IF(W118=0,"",W118/W100)</f>
        <v>3.9980278868767516</v>
      </c>
      <c r="X136" s="155">
        <f t="shared" si="33"/>
        <v>4.0034170588211815</v>
      </c>
      <c r="Y136" s="155">
        <f t="shared" si="33"/>
        <v>4.0132135664022428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1.7961149824261566</v>
      </c>
      <c r="C137" s="156">
        <f t="shared" si="34"/>
        <v>1.8531699078443069</v>
      </c>
      <c r="D137" s="156">
        <f t="shared" si="34"/>
        <v>1.9468456792616056</v>
      </c>
      <c r="E137" s="156">
        <f t="shared" si="34"/>
        <v>2.0170893542664099</v>
      </c>
      <c r="F137" s="156">
        <f t="shared" si="34"/>
        <v>2.1072459578489253</v>
      </c>
      <c r="G137" s="156">
        <f t="shared" si="34"/>
        <v>2.2781001727905457</v>
      </c>
      <c r="H137" s="156">
        <f t="shared" si="34"/>
        <v>2.4510913831804793</v>
      </c>
      <c r="I137" s="156">
        <f t="shared" si="34"/>
        <v>2.581659069244397</v>
      </c>
      <c r="J137" s="156">
        <f t="shared" si="34"/>
        <v>2.6652840740150379</v>
      </c>
      <c r="K137" s="156">
        <f t="shared" si="34"/>
        <v>2.8207845983085154</v>
      </c>
      <c r="L137" s="156">
        <f t="shared" si="34"/>
        <v>2.9734096098730358</v>
      </c>
      <c r="M137" s="156">
        <f t="shared" si="34"/>
        <v>3.0870829088011797</v>
      </c>
      <c r="N137" s="156">
        <f t="shared" si="34"/>
        <v>3.1872598659726452</v>
      </c>
      <c r="O137" s="156">
        <f t="shared" si="34"/>
        <v>3.3265151252183451</v>
      </c>
      <c r="P137" s="156">
        <f t="shared" si="34"/>
        <v>3.3786283145504079</v>
      </c>
      <c r="Q137" s="156">
        <f t="shared" si="34"/>
        <v>3.4390282188378558</v>
      </c>
      <c r="R137" s="156">
        <f t="shared" ref="R137:V137" si="35">IF(R119=0,"",R119/R101)</f>
        <v>3.5264677257095376</v>
      </c>
      <c r="S137" s="156">
        <f t="shared" si="35"/>
        <v>3.6398018202927638</v>
      </c>
      <c r="T137" s="156">
        <f t="shared" si="35"/>
        <v>3.7784002187088568</v>
      </c>
      <c r="U137" s="156">
        <f t="shared" si="35"/>
        <v>3.8981348788907231</v>
      </c>
      <c r="V137" s="156">
        <f t="shared" si="35"/>
        <v>3.9661546655045208</v>
      </c>
      <c r="W137" s="156">
        <f t="shared" ref="W137:Y137" si="36">IF(W119=0,"",W119/W101)</f>
        <v>3.9980278868767516</v>
      </c>
      <c r="X137" s="156">
        <f t="shared" si="36"/>
        <v>4.0034170588211815</v>
      </c>
      <c r="Y137" s="156">
        <f t="shared" si="36"/>
        <v>4.0132135664022428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0.59994607184784254</v>
      </c>
      <c r="C138" s="155">
        <f t="shared" si="37"/>
        <v>0.60262329214448052</v>
      </c>
      <c r="D138" s="155">
        <f t="shared" si="37"/>
        <v>0.60902131978965146</v>
      </c>
      <c r="E138" s="155">
        <f t="shared" si="37"/>
        <v>0.61381627435006925</v>
      </c>
      <c r="F138" s="155">
        <f t="shared" si="37"/>
        <v>0.61789652173273335</v>
      </c>
      <c r="G138" s="155">
        <f t="shared" si="37"/>
        <v>0.62857183897866842</v>
      </c>
      <c r="H138" s="155">
        <f t="shared" si="37"/>
        <v>0.63902771245442247</v>
      </c>
      <c r="I138" s="155">
        <f t="shared" si="37"/>
        <v>0.64701696085692928</v>
      </c>
      <c r="J138" s="155">
        <f t="shared" si="37"/>
        <v>0.6530198396753315</v>
      </c>
      <c r="K138" s="155">
        <f t="shared" si="37"/>
        <v>0.66091164074006759</v>
      </c>
      <c r="L138" s="155">
        <f t="shared" si="37"/>
        <v>0.675098323784318</v>
      </c>
      <c r="M138" s="155">
        <f t="shared" si="37"/>
        <v>0.67764265649400091</v>
      </c>
      <c r="N138" s="155">
        <f t="shared" si="37"/>
        <v>0.68784631163312182</v>
      </c>
      <c r="O138" s="155">
        <f t="shared" si="37"/>
        <v>0.6938619168924588</v>
      </c>
      <c r="P138" s="155">
        <f t="shared" si="37"/>
        <v>0.6948921681303305</v>
      </c>
      <c r="Q138" s="155">
        <f t="shared" si="37"/>
        <v>0.70403035827324478</v>
      </c>
      <c r="R138" s="155">
        <f t="shared" ref="R138:V138" si="38">IF(R120=0,"",R120/R102)</f>
        <v>0.71795778018772805</v>
      </c>
      <c r="S138" s="155">
        <f t="shared" si="38"/>
        <v>0.73429564867791786</v>
      </c>
      <c r="T138" s="155">
        <f t="shared" si="38"/>
        <v>0.75480157894803346</v>
      </c>
      <c r="U138" s="155">
        <f t="shared" si="38"/>
        <v>0.77519013905773193</v>
      </c>
      <c r="V138" s="155">
        <f t="shared" si="38"/>
        <v>0.78455165047043884</v>
      </c>
      <c r="W138" s="155">
        <f t="shared" ref="W138:Y138" si="39">IF(W120=0,"",W120/W102)</f>
        <v>0.78510866875591412</v>
      </c>
      <c r="X138" s="155">
        <f t="shared" si="39"/>
        <v>0.79571799787415221</v>
      </c>
      <c r="Y138" s="155">
        <f t="shared" si="39"/>
        <v>0.81014977045349768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0.56410008667746692</v>
      </c>
      <c r="C139" s="156">
        <f t="shared" si="40"/>
        <v>0.56617882880367676</v>
      </c>
      <c r="D139" s="156">
        <f t="shared" si="40"/>
        <v>0.56849751252598146</v>
      </c>
      <c r="E139" s="156">
        <f t="shared" si="40"/>
        <v>0.57197908506000938</v>
      </c>
      <c r="F139" s="156">
        <f t="shared" si="40"/>
        <v>0.57681392556450484</v>
      </c>
      <c r="G139" s="156">
        <f t="shared" si="40"/>
        <v>0.5811928724595713</v>
      </c>
      <c r="H139" s="156">
        <f t="shared" si="40"/>
        <v>0.58731400012265877</v>
      </c>
      <c r="I139" s="156">
        <f t="shared" si="40"/>
        <v>0.59099581175291804</v>
      </c>
      <c r="J139" s="156">
        <f t="shared" si="40"/>
        <v>0.59252387710227306</v>
      </c>
      <c r="K139" s="156">
        <f t="shared" si="40"/>
        <v>0.59630654778073144</v>
      </c>
      <c r="L139" s="156">
        <f t="shared" si="40"/>
        <v>0.60069264086874852</v>
      </c>
      <c r="M139" s="156">
        <f t="shared" si="40"/>
        <v>0.60666220741982069</v>
      </c>
      <c r="N139" s="156">
        <f t="shared" si="40"/>
        <v>0.61169588955334875</v>
      </c>
      <c r="O139" s="156">
        <f t="shared" si="40"/>
        <v>0.61450321991576728</v>
      </c>
      <c r="P139" s="156">
        <f t="shared" si="40"/>
        <v>0.61574400527306339</v>
      </c>
      <c r="Q139" s="156">
        <f t="shared" si="40"/>
        <v>0.62357023801533384</v>
      </c>
      <c r="R139" s="156">
        <f t="shared" ref="R139:V139" si="41">IF(R121=0,"",R121/R103)</f>
        <v>0.64437759963738173</v>
      </c>
      <c r="S139" s="156">
        <f t="shared" si="41"/>
        <v>0.67101774980607964</v>
      </c>
      <c r="T139" s="156">
        <f t="shared" si="41"/>
        <v>0.70368267279658769</v>
      </c>
      <c r="U139" s="156">
        <f t="shared" si="41"/>
        <v>0.7291943506989802</v>
      </c>
      <c r="V139" s="156">
        <f t="shared" si="41"/>
        <v>0.7387279360670429</v>
      </c>
      <c r="W139" s="156">
        <f t="shared" ref="W139:Y139" si="42">IF(W121=0,"",W121/W103)</f>
        <v>0.74109855245551282</v>
      </c>
      <c r="X139" s="156">
        <f t="shared" si="42"/>
        <v>0.74161797021198195</v>
      </c>
      <c r="Y139" s="156">
        <f t="shared" si="42"/>
        <v>0.75328131802284914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0.87571295809376171</v>
      </c>
      <c r="C140" s="156">
        <f t="shared" si="43"/>
        <v>0.89165271645542077</v>
      </c>
      <c r="D140" s="156">
        <f t="shared" si="43"/>
        <v>0.87691359964148874</v>
      </c>
      <c r="E140" s="156">
        <f t="shared" si="43"/>
        <v>0.89698976003735575</v>
      </c>
      <c r="F140" s="156">
        <f t="shared" si="43"/>
        <v>0.87773309588789639</v>
      </c>
      <c r="G140" s="156">
        <f t="shared" si="43"/>
        <v>0.89746506657252578</v>
      </c>
      <c r="H140" s="156">
        <f t="shared" si="43"/>
        <v>0.90119995966441435</v>
      </c>
      <c r="I140" s="156">
        <f t="shared" si="43"/>
        <v>0.90881155893547982</v>
      </c>
      <c r="J140" s="156">
        <f t="shared" si="43"/>
        <v>0.88901784413932772</v>
      </c>
      <c r="K140" s="156">
        <f t="shared" si="43"/>
        <v>0.91145757522253135</v>
      </c>
      <c r="L140" s="156">
        <f t="shared" si="43"/>
        <v>0.91667796485589292</v>
      </c>
      <c r="M140" s="156">
        <f t="shared" si="43"/>
        <v>0.89939611886000315</v>
      </c>
      <c r="N140" s="156">
        <f t="shared" si="43"/>
        <v>0.92590746686990888</v>
      </c>
      <c r="O140" s="156">
        <f t="shared" si="43"/>
        <v>0.93025848571360781</v>
      </c>
      <c r="P140" s="156">
        <f t="shared" si="43"/>
        <v>0.8887220272127121</v>
      </c>
      <c r="Q140" s="156">
        <f t="shared" si="43"/>
        <v>0.9281731892106595</v>
      </c>
      <c r="R140" s="156">
        <f t="shared" ref="R140:V140" si="44">IF(R122=0,"",R122/R104)</f>
        <v>0.93766750227832352</v>
      </c>
      <c r="S140" s="156">
        <f t="shared" si="44"/>
        <v>0.93989713107368533</v>
      </c>
      <c r="T140" s="156">
        <f t="shared" si="44"/>
        <v>0.95203954464367668</v>
      </c>
      <c r="U140" s="156">
        <f t="shared" si="44"/>
        <v>0.9483612529278862</v>
      </c>
      <c r="V140" s="156">
        <f t="shared" si="44"/>
        <v>0.94585241702144196</v>
      </c>
      <c r="W140" s="156">
        <f t="shared" ref="W140:Y140" si="45">IF(W122=0,"",W122/W104)</f>
        <v>0.9299815666967336</v>
      </c>
      <c r="X140" s="156">
        <f t="shared" si="45"/>
        <v>0.9634915094130313</v>
      </c>
      <c r="Y140" s="156">
        <f t="shared" si="45"/>
        <v>0.93697276787776984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0.56410008667746692</v>
      </c>
      <c r="C141" s="157">
        <f t="shared" si="46"/>
        <v>0.56774097907629195</v>
      </c>
      <c r="D141" s="157">
        <f t="shared" si="46"/>
        <v>0.57064530292992921</v>
      </c>
      <c r="E141" s="157">
        <f t="shared" si="46"/>
        <v>0.57600883281180848</v>
      </c>
      <c r="F141" s="157">
        <f t="shared" si="46"/>
        <v>0.58165607361107197</v>
      </c>
      <c r="G141" s="157">
        <f t="shared" si="46"/>
        <v>0.5862016370005434</v>
      </c>
      <c r="H141" s="157">
        <f t="shared" si="46"/>
        <v>0.59017426860336475</v>
      </c>
      <c r="I141" s="157">
        <f t="shared" si="46"/>
        <v>0.59271905190213159</v>
      </c>
      <c r="J141" s="157">
        <f t="shared" si="46"/>
        <v>0.59615857004578132</v>
      </c>
      <c r="K141" s="157">
        <f t="shared" si="46"/>
        <v>0.60080576158532517</v>
      </c>
      <c r="L141" s="157">
        <f t="shared" si="46"/>
        <v>0.60606435992585284</v>
      </c>
      <c r="M141" s="157">
        <f t="shared" si="46"/>
        <v>0.60893498941470303</v>
      </c>
      <c r="N141" s="157">
        <f t="shared" si="46"/>
        <v>0.61250066663385594</v>
      </c>
      <c r="O141" s="157">
        <f t="shared" si="46"/>
        <v>0.6146777276591695</v>
      </c>
      <c r="P141" s="157">
        <f t="shared" si="46"/>
        <v>0.6158398619830795</v>
      </c>
      <c r="Q141" s="157">
        <f t="shared" si="46"/>
        <v>0.62710151191928387</v>
      </c>
      <c r="R141" s="157">
        <f t="shared" ref="R141:V141" si="47">IF(R123=0,"",R123/R105)</f>
        <v>0.65231184245565399</v>
      </c>
      <c r="S141" s="157">
        <f t="shared" si="47"/>
        <v>0.68130313055595804</v>
      </c>
      <c r="T141" s="157">
        <f t="shared" si="47"/>
        <v>0.71381576055597395</v>
      </c>
      <c r="U141" s="157">
        <f t="shared" si="47"/>
        <v>0.73018949248936094</v>
      </c>
      <c r="V141" s="157">
        <f t="shared" si="47"/>
        <v>0.73892539133606849</v>
      </c>
      <c r="W141" s="157">
        <f t="shared" ref="W141:Y141" si="48">IF(W123=0,"",W123/W105)</f>
        <v>0.74113419366430544</v>
      </c>
      <c r="X141" s="157">
        <f t="shared" si="48"/>
        <v>0.74133417655508982</v>
      </c>
      <c r="Y141" s="157">
        <f t="shared" si="48"/>
        <v>0.751168010481572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0.63638053770781355</v>
      </c>
      <c r="C143" s="157">
        <f t="shared" si="52"/>
        <v>0.63903598551872931</v>
      </c>
      <c r="D143" s="157">
        <f t="shared" si="52"/>
        <v>0.64265296564622842</v>
      </c>
      <c r="E143" s="157">
        <f t="shared" si="52"/>
        <v>0.64629508375989297</v>
      </c>
      <c r="F143" s="157">
        <f t="shared" si="52"/>
        <v>0.65004372269065602</v>
      </c>
      <c r="G143" s="157">
        <f t="shared" si="52"/>
        <v>0.65413460822002001</v>
      </c>
      <c r="H143" s="157">
        <f t="shared" si="52"/>
        <v>0.65815033066393669</v>
      </c>
      <c r="I143" s="157">
        <f t="shared" si="52"/>
        <v>0.66009931309976833</v>
      </c>
      <c r="J143" s="157">
        <f t="shared" si="52"/>
        <v>0.66089079092675684</v>
      </c>
      <c r="K143" s="157">
        <f t="shared" si="52"/>
        <v>0.662373688711829</v>
      </c>
      <c r="L143" s="157">
        <f t="shared" si="52"/>
        <v>0.66419347446223287</v>
      </c>
      <c r="M143" s="157">
        <f t="shared" si="52"/>
        <v>0.66692114462805385</v>
      </c>
      <c r="N143" s="157">
        <f t="shared" si="52"/>
        <v>0.67002695395732914</v>
      </c>
      <c r="O143" s="157">
        <f t="shared" si="52"/>
        <v>0.67287718393301754</v>
      </c>
      <c r="P143" s="157">
        <f t="shared" si="52"/>
        <v>0.67442096446808275</v>
      </c>
      <c r="Q143" s="157">
        <f t="shared" si="52"/>
        <v>0.68127768066086902</v>
      </c>
      <c r="R143" s="157">
        <f t="shared" ref="R143:V143" si="53">IF(R125=0,"",R125/R107)</f>
        <v>0.69000816268648446</v>
      </c>
      <c r="S143" s="157">
        <f t="shared" si="53"/>
        <v>0.70080650386385424</v>
      </c>
      <c r="T143" s="157">
        <f t="shared" si="53"/>
        <v>0.71630186132731988</v>
      </c>
      <c r="U143" s="157">
        <f t="shared" si="53"/>
        <v>0.73053533353782985</v>
      </c>
      <c r="V143" s="157">
        <f t="shared" si="53"/>
        <v>0.73870284920993767</v>
      </c>
      <c r="W143" s="157">
        <f t="shared" ref="W143:Y143" si="54">IF(W125=0,"",W125/W107)</f>
        <v>0.7416409761229279</v>
      </c>
      <c r="X143" s="157">
        <f t="shared" si="54"/>
        <v>0.74266264775003576</v>
      </c>
      <c r="Y143" s="157">
        <f t="shared" si="54"/>
        <v>0.74629268549332284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0.90501139537147524</v>
      </c>
      <c r="C144" s="158">
        <f t="shared" si="55"/>
        <v>0.91774867869478716</v>
      </c>
      <c r="D144" s="158">
        <f t="shared" si="55"/>
        <v>0.90681924274458725</v>
      </c>
      <c r="E144" s="158">
        <f t="shared" si="55"/>
        <v>0.92231202072581142</v>
      </c>
      <c r="F144" s="158">
        <f t="shared" si="55"/>
        <v>0.90660624765207276</v>
      </c>
      <c r="G144" s="158">
        <f t="shared" si="55"/>
        <v>0.92230314520320222</v>
      </c>
      <c r="H144" s="158">
        <f t="shared" si="55"/>
        <v>0.92481040600663611</v>
      </c>
      <c r="I144" s="158">
        <f t="shared" si="55"/>
        <v>0.93036025607901751</v>
      </c>
      <c r="J144" s="158">
        <f t="shared" si="55"/>
        <v>0.91400909034589717</v>
      </c>
      <c r="K144" s="158">
        <f t="shared" si="55"/>
        <v>0.93122062416961637</v>
      </c>
      <c r="L144" s="158">
        <f t="shared" si="55"/>
        <v>0.93506715279503383</v>
      </c>
      <c r="M144" s="158">
        <f t="shared" si="55"/>
        <v>0.92050650357908326</v>
      </c>
      <c r="N144" s="158">
        <f t="shared" si="55"/>
        <v>0.94176032551034972</v>
      </c>
      <c r="O144" s="158">
        <f t="shared" si="55"/>
        <v>0.94530794128378892</v>
      </c>
      <c r="P144" s="158">
        <f t="shared" si="55"/>
        <v>0.91077962163367343</v>
      </c>
      <c r="Q144" s="158">
        <f t="shared" si="55"/>
        <v>0.94209109767517663</v>
      </c>
      <c r="R144" s="158">
        <f t="shared" ref="R144:V144" si="56">IF(R126=0,"",R126/R108)</f>
        <v>0.94787679202986863</v>
      </c>
      <c r="S144" s="158">
        <f t="shared" si="56"/>
        <v>0.9467462890787588</v>
      </c>
      <c r="T144" s="158">
        <f t="shared" si="56"/>
        <v>0.95524868120128514</v>
      </c>
      <c r="U144" s="158">
        <f t="shared" si="56"/>
        <v>0.94910789053927291</v>
      </c>
      <c r="V144" s="158">
        <f t="shared" si="56"/>
        <v>0.94517491049660951</v>
      </c>
      <c r="W144" s="158">
        <f t="shared" ref="W144:Y144" si="57">IF(W126=0,"",W126/W108)</f>
        <v>0.93537201622816635</v>
      </c>
      <c r="X144" s="158">
        <f t="shared" si="57"/>
        <v>0.99680525210606019</v>
      </c>
      <c r="Y144" s="158">
        <f t="shared" si="57"/>
        <v>0.94958769038518531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0.63638053770781355</v>
      </c>
      <c r="C145" s="156">
        <f t="shared" si="58"/>
        <v>0.64026283461622502</v>
      </c>
      <c r="D145" s="156">
        <f t="shared" si="58"/>
        <v>0.6449007046626366</v>
      </c>
      <c r="E145" s="156">
        <f t="shared" si="58"/>
        <v>0.64925103423556485</v>
      </c>
      <c r="F145" s="156">
        <f t="shared" si="58"/>
        <v>0.65269457988742507</v>
      </c>
      <c r="G145" s="156">
        <f t="shared" si="58"/>
        <v>0.65743063152939918</v>
      </c>
      <c r="H145" s="156">
        <f t="shared" si="58"/>
        <v>0.6598269985737143</v>
      </c>
      <c r="I145" s="156">
        <f t="shared" si="58"/>
        <v>0.66139160243613482</v>
      </c>
      <c r="J145" s="156">
        <f t="shared" si="58"/>
        <v>0.66318627267281982</v>
      </c>
      <c r="K145" s="156">
        <f t="shared" si="58"/>
        <v>0.6650628013179134</v>
      </c>
      <c r="L145" s="156">
        <f t="shared" si="58"/>
        <v>0.66753892349594302</v>
      </c>
      <c r="M145" s="156">
        <f t="shared" si="58"/>
        <v>0.6684501803232622</v>
      </c>
      <c r="N145" s="156">
        <f t="shared" si="58"/>
        <v>0.67035567150594333</v>
      </c>
      <c r="O145" s="156">
        <f t="shared" si="58"/>
        <v>0.67204424734308865</v>
      </c>
      <c r="P145" s="156">
        <f t="shared" si="58"/>
        <v>0.67387426844756992</v>
      </c>
      <c r="Q145" s="156">
        <f t="shared" si="58"/>
        <v>0.679961434293477</v>
      </c>
      <c r="R145" s="156">
        <f t="shared" ref="R145:V145" si="59">IF(R127=0,"",R127/R109)</f>
        <v>0.69353616329163892</v>
      </c>
      <c r="S145" s="156">
        <f t="shared" si="59"/>
        <v>0.7083280778627119</v>
      </c>
      <c r="T145" s="156">
        <f t="shared" si="59"/>
        <v>0.72610655656039402</v>
      </c>
      <c r="U145" s="156">
        <f t="shared" si="59"/>
        <v>0.73460248316119436</v>
      </c>
      <c r="V145" s="156">
        <f t="shared" si="59"/>
        <v>0.74053435103303444</v>
      </c>
      <c r="W145" s="156">
        <f t="shared" ref="W145:Y145" si="60">IF(W127=0,"",W127/W109)</f>
        <v>0.74280968527896707</v>
      </c>
      <c r="X145" s="156">
        <f t="shared" si="60"/>
        <v>0.74375522745028311</v>
      </c>
      <c r="Y145" s="156">
        <f t="shared" si="60"/>
        <v>0.7661815865036774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0.69545160836506204</v>
      </c>
      <c r="C147" s="155">
        <f t="shared" si="64"/>
        <v>0.70064353807147928</v>
      </c>
      <c r="D147" s="155">
        <f t="shared" si="64"/>
        <v>0.70280727288239719</v>
      </c>
      <c r="E147" s="155">
        <f t="shared" si="64"/>
        <v>0.70100930319746502</v>
      </c>
      <c r="F147" s="155">
        <f t="shared" si="64"/>
        <v>0.70702419346243051</v>
      </c>
      <c r="G147" s="155">
        <f t="shared" si="64"/>
        <v>0.70653934213288494</v>
      </c>
      <c r="H147" s="155">
        <f t="shared" si="64"/>
        <v>0.71619453659660492</v>
      </c>
      <c r="I147" s="155">
        <f t="shared" si="64"/>
        <v>0.71939540051762185</v>
      </c>
      <c r="J147" s="155">
        <f t="shared" si="64"/>
        <v>0.71261029905340578</v>
      </c>
      <c r="K147" s="155">
        <f t="shared" si="64"/>
        <v>0.7148065404106182</v>
      </c>
      <c r="L147" s="155">
        <f t="shared" si="64"/>
        <v>0.71460976236169238</v>
      </c>
      <c r="M147" s="155">
        <f t="shared" si="64"/>
        <v>0.71595018000574662</v>
      </c>
      <c r="N147" s="155">
        <f t="shared" si="64"/>
        <v>0.71607506347920713</v>
      </c>
      <c r="O147" s="155">
        <f t="shared" si="64"/>
        <v>0.72071153281952605</v>
      </c>
      <c r="P147" s="155">
        <f t="shared" si="64"/>
        <v>0.71288891518801201</v>
      </c>
      <c r="Q147" s="155">
        <f t="shared" si="64"/>
        <v>0.72203076519634479</v>
      </c>
      <c r="R147" s="155">
        <f t="shared" ref="R147:V147" si="65">IF(R129=0,"",R129/R111)</f>
        <v>0.72487222645676408</v>
      </c>
      <c r="S147" s="155">
        <f t="shared" si="65"/>
        <v>0.73720249962004003</v>
      </c>
      <c r="T147" s="155">
        <f t="shared" si="65"/>
        <v>0.74508045172168857</v>
      </c>
      <c r="U147" s="155">
        <f t="shared" si="65"/>
        <v>0.75340831398187402</v>
      </c>
      <c r="V147" s="155">
        <f t="shared" si="65"/>
        <v>0.76061079991936409</v>
      </c>
      <c r="W147" s="155">
        <f t="shared" ref="W147:Y147" si="66">IF(W129=0,"",W129/W111)</f>
        <v>0.76293553415454862</v>
      </c>
      <c r="X147" s="155">
        <f t="shared" si="66"/>
        <v>0.7558944903968241</v>
      </c>
      <c r="Y147" s="155">
        <f t="shared" si="66"/>
        <v>0.7674332422303165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0.61638522392091488</v>
      </c>
      <c r="C148" s="156">
        <f t="shared" si="67"/>
        <v>0.61699839286933988</v>
      </c>
      <c r="D148" s="156">
        <f t="shared" si="67"/>
        <v>0.61787432212676807</v>
      </c>
      <c r="E148" s="156">
        <f t="shared" si="67"/>
        <v>0.61900850981579914</v>
      </c>
      <c r="F148" s="156">
        <f t="shared" si="67"/>
        <v>0.62014718118785728</v>
      </c>
      <c r="G148" s="156">
        <f t="shared" si="67"/>
        <v>0.62118864951211439</v>
      </c>
      <c r="H148" s="156">
        <f t="shared" si="67"/>
        <v>0.62238716581012254</v>
      </c>
      <c r="I148" s="156">
        <f t="shared" si="67"/>
        <v>0.62297897781830536</v>
      </c>
      <c r="J148" s="156">
        <f t="shared" si="67"/>
        <v>0.62306163834806627</v>
      </c>
      <c r="K148" s="156">
        <f t="shared" si="67"/>
        <v>0.62316981156081763</v>
      </c>
      <c r="L148" s="156">
        <f t="shared" si="67"/>
        <v>0.6232899508653259</v>
      </c>
      <c r="M148" s="156">
        <f t="shared" si="67"/>
        <v>0.62339441318815703</v>
      </c>
      <c r="N148" s="156">
        <f t="shared" si="67"/>
        <v>0.62347711348644697</v>
      </c>
      <c r="O148" s="156">
        <f t="shared" si="67"/>
        <v>0.62352338765373139</v>
      </c>
      <c r="P148" s="156">
        <f t="shared" si="67"/>
        <v>0.6235411147868043</v>
      </c>
      <c r="Q148" s="156">
        <f t="shared" si="67"/>
        <v>0.6236064741099332</v>
      </c>
      <c r="R148" s="156">
        <f t="shared" ref="R148:V148" si="68">IF(R130=0,"",R130/R112)</f>
        <v>0.62383783354533273</v>
      </c>
      <c r="S148" s="156">
        <f t="shared" si="68"/>
        <v>0.6241537075749124</v>
      </c>
      <c r="T148" s="156">
        <f t="shared" si="68"/>
        <v>0.62481216726888567</v>
      </c>
      <c r="U148" s="156">
        <f t="shared" si="68"/>
        <v>0.62539129142063488</v>
      </c>
      <c r="V148" s="156">
        <f t="shared" si="68"/>
        <v>0.6257853706002543</v>
      </c>
      <c r="W148" s="156">
        <f t="shared" ref="W148:Y148" si="69">IF(W130=0,"",W130/W112)</f>
        <v>0.62593661527929212</v>
      </c>
      <c r="X148" s="156">
        <f t="shared" si="69"/>
        <v>0.6259963352555542</v>
      </c>
      <c r="Y148" s="156">
        <f t="shared" si="69"/>
        <v>0.62701332274189236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0.76198187868727574</v>
      </c>
      <c r="C149" s="159">
        <f t="shared" si="70"/>
        <v>0.76369656794923113</v>
      </c>
      <c r="D149" s="159">
        <f t="shared" si="70"/>
        <v>0.76577646348325434</v>
      </c>
      <c r="E149" s="159">
        <f t="shared" si="70"/>
        <v>0.76803632638827601</v>
      </c>
      <c r="F149" s="159">
        <f t="shared" si="70"/>
        <v>0.77082785431304335</v>
      </c>
      <c r="G149" s="159">
        <f t="shared" si="70"/>
        <v>0.77395089702158071</v>
      </c>
      <c r="H149" s="159">
        <f t="shared" si="70"/>
        <v>0.77723265666893326</v>
      </c>
      <c r="I149" s="159">
        <f t="shared" si="70"/>
        <v>0.77894728956042747</v>
      </c>
      <c r="J149" s="159">
        <f t="shared" si="70"/>
        <v>0.77963170818243754</v>
      </c>
      <c r="K149" s="159">
        <f t="shared" si="70"/>
        <v>0.78122306680886588</v>
      </c>
      <c r="L149" s="159">
        <f t="shared" si="70"/>
        <v>0.78317291023517122</v>
      </c>
      <c r="M149" s="159">
        <f t="shared" si="70"/>
        <v>0.78521296986535227</v>
      </c>
      <c r="N149" s="159">
        <f t="shared" si="70"/>
        <v>0.78712811618397505</v>
      </c>
      <c r="O149" s="159">
        <f t="shared" si="70"/>
        <v>0.78876223165876269</v>
      </c>
      <c r="P149" s="159">
        <f t="shared" si="70"/>
        <v>0.7895089682683244</v>
      </c>
      <c r="Q149" s="159">
        <f t="shared" si="70"/>
        <v>0.79298529995029021</v>
      </c>
      <c r="R149" s="159">
        <f t="shared" ref="R149:V149" si="71">IF(R131=0,"",R131/R113)</f>
        <v>0.79921885761316347</v>
      </c>
      <c r="S149" s="159">
        <f t="shared" si="71"/>
        <v>0.80890431996515955</v>
      </c>
      <c r="T149" s="159">
        <f t="shared" si="71"/>
        <v>0.82274324997099368</v>
      </c>
      <c r="U149" s="159">
        <f t="shared" si="71"/>
        <v>0.83434743003205503</v>
      </c>
      <c r="V149" s="159">
        <f t="shared" si="71"/>
        <v>0.8403766734828737</v>
      </c>
      <c r="W149" s="159">
        <f t="shared" ref="W149:Y149" si="72">IF(W131=0,"",W131/W113)</f>
        <v>0.84288289016979068</v>
      </c>
      <c r="X149" s="159">
        <f t="shared" si="72"/>
        <v>0.84373057462961498</v>
      </c>
      <c r="Y149" s="159">
        <f t="shared" si="72"/>
        <v>0.85817847721535079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190.74309041803591</v>
      </c>
      <c r="C151" s="117">
        <f t="shared" si="73"/>
        <v>179.00021545543518</v>
      </c>
      <c r="D151" s="117">
        <f t="shared" si="73"/>
        <v>165.20180368642158</v>
      </c>
      <c r="E151" s="117">
        <f t="shared" si="73"/>
        <v>154.55532595330277</v>
      </c>
      <c r="F151" s="117">
        <f t="shared" si="73"/>
        <v>167.09963837378828</v>
      </c>
      <c r="G151" s="117">
        <f t="shared" si="73"/>
        <v>134.61506944945734</v>
      </c>
      <c r="H151" s="117">
        <f t="shared" si="73"/>
        <v>106.70245223428742</v>
      </c>
      <c r="I151" s="117">
        <f t="shared" si="73"/>
        <v>82.72931660299831</v>
      </c>
      <c r="J151" s="117">
        <f t="shared" si="73"/>
        <v>76.225612625475108</v>
      </c>
      <c r="K151" s="117">
        <f t="shared" si="73"/>
        <v>75.730942815405456</v>
      </c>
      <c r="L151" s="117">
        <f t="shared" si="73"/>
        <v>79.610196393970696</v>
      </c>
      <c r="M151" s="117">
        <f t="shared" si="73"/>
        <v>85.509625472085304</v>
      </c>
      <c r="N151" s="117">
        <f t="shared" si="73"/>
        <v>69.963315645996502</v>
      </c>
      <c r="O151" s="117">
        <f t="shared" si="73"/>
        <v>58.963603654032738</v>
      </c>
      <c r="P151" s="117">
        <f t="shared" si="73"/>
        <v>49.114176611373381</v>
      </c>
      <c r="Q151" s="117">
        <f t="shared" si="73"/>
        <v>46.459860590004013</v>
      </c>
      <c r="R151" s="117">
        <f t="shared" ref="R151:V151" si="74">R152+R154+R156+R165</f>
        <v>44.732712813611975</v>
      </c>
      <c r="S151" s="117">
        <f t="shared" si="74"/>
        <v>39.498091674977069</v>
      </c>
      <c r="T151" s="117">
        <f t="shared" si="74"/>
        <v>35.795998012839277</v>
      </c>
      <c r="U151" s="117">
        <f t="shared" si="74"/>
        <v>29.892486895047053</v>
      </c>
      <c r="V151" s="117">
        <f t="shared" si="74"/>
        <v>24.213266567752768</v>
      </c>
      <c r="W151" s="117">
        <f t="shared" ref="W151:Y151" si="75">W152+W154+W156+W165</f>
        <v>13.828350718383708</v>
      </c>
      <c r="X151" s="117">
        <f t="shared" si="75"/>
        <v>8.4011372064410175</v>
      </c>
      <c r="Y151" s="117">
        <f t="shared" si="75"/>
        <v>8.9958333329787745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137.17706997834722</v>
      </c>
      <c r="C156" s="122">
        <v>130.10913020171645</v>
      </c>
      <c r="D156" s="122">
        <v>117.65251531428952</v>
      </c>
      <c r="E156" s="122">
        <v>108.18515067856794</v>
      </c>
      <c r="F156" s="122">
        <v>117.44532592327757</v>
      </c>
      <c r="G156" s="122">
        <v>91.486667758154709</v>
      </c>
      <c r="H156" s="122">
        <v>70.313574753618084</v>
      </c>
      <c r="I156" s="122">
        <v>52.836918861459274</v>
      </c>
      <c r="J156" s="122">
        <v>46.279780932761341</v>
      </c>
      <c r="K156" s="122">
        <v>46.513498305983347</v>
      </c>
      <c r="L156" s="122">
        <v>50.307405203649601</v>
      </c>
      <c r="M156" s="122">
        <v>56.121871936376948</v>
      </c>
      <c r="N156" s="122">
        <v>46.200782224754413</v>
      </c>
      <c r="O156" s="122">
        <v>38.432108499720918</v>
      </c>
      <c r="P156" s="122">
        <v>30.751248425187402</v>
      </c>
      <c r="Q156" s="122">
        <v>29.717738109406088</v>
      </c>
      <c r="R156" s="122">
        <v>28.467985341430104</v>
      </c>
      <c r="S156" s="122">
        <v>24.665392567195351</v>
      </c>
      <c r="T156" s="122">
        <v>21.997081820604858</v>
      </c>
      <c r="U156" s="122">
        <v>17.930994193882501</v>
      </c>
      <c r="V156" s="122">
        <v>14.461179534145753</v>
      </c>
      <c r="W156" s="122">
        <v>8.1623039930820909</v>
      </c>
      <c r="X156" s="122">
        <v>4.9304668478442499</v>
      </c>
      <c r="Y156" s="122">
        <v>5.2844726829311952</v>
      </c>
      <c r="DA156" s="130" t="s">
        <v>2231</v>
      </c>
    </row>
    <row r="157" spans="1:105" ht="12" customHeight="1" x14ac:dyDescent="0.25">
      <c r="A157" s="97" t="s">
        <v>124</v>
      </c>
      <c r="B157" s="98">
        <v>137.17261663578228</v>
      </c>
      <c r="C157" s="98">
        <v>130.1051452706678</v>
      </c>
      <c r="D157" s="98">
        <v>117.64811336987218</v>
      </c>
      <c r="E157" s="98">
        <v>108.18119302072466</v>
      </c>
      <c r="F157" s="98">
        <v>117.43891260799487</v>
      </c>
      <c r="G157" s="98">
        <v>91.481443999474791</v>
      </c>
      <c r="H157" s="98">
        <v>70.30856275607195</v>
      </c>
      <c r="I157" s="98">
        <v>52.83265900470365</v>
      </c>
      <c r="J157" s="98">
        <v>46.273108818351723</v>
      </c>
      <c r="K157" s="98">
        <v>46.505822434314268</v>
      </c>
      <c r="L157" s="98">
        <v>50.293664339022222</v>
      </c>
      <c r="M157" s="98">
        <v>56.100367874314905</v>
      </c>
      <c r="N157" s="98">
        <v>46.185534167127095</v>
      </c>
      <c r="O157" s="98">
        <v>38.418922917968132</v>
      </c>
      <c r="P157" s="98">
        <v>30.733268665296393</v>
      </c>
      <c r="Q157" s="98">
        <v>29.706027665764474</v>
      </c>
      <c r="R157" s="98">
        <v>28.45645941152867</v>
      </c>
      <c r="S157" s="98">
        <v>24.653387050520145</v>
      </c>
      <c r="T157" s="98">
        <v>21.986375800163572</v>
      </c>
      <c r="U157" s="98">
        <v>17.919709645542095</v>
      </c>
      <c r="V157" s="98">
        <v>14.45097071444123</v>
      </c>
      <c r="W157" s="98">
        <v>8.1547459201920507</v>
      </c>
      <c r="X157" s="98">
        <v>4.9280960143866936</v>
      </c>
      <c r="Y157" s="98">
        <v>5.2800190397024407</v>
      </c>
      <c r="DA157" s="63" t="s">
        <v>2232</v>
      </c>
    </row>
    <row r="158" spans="1:105" ht="12" customHeight="1" x14ac:dyDescent="0.25">
      <c r="A158" s="97" t="s">
        <v>123</v>
      </c>
      <c r="B158" s="98">
        <v>4.4533425649372141E-3</v>
      </c>
      <c r="C158" s="98">
        <v>3.9849310486574623E-3</v>
      </c>
      <c r="D158" s="98">
        <v>4.4019444173387006E-3</v>
      </c>
      <c r="E158" s="98">
        <v>3.9576578432659413E-3</v>
      </c>
      <c r="F158" s="98">
        <v>6.413315282697285E-3</v>
      </c>
      <c r="G158" s="98">
        <v>5.2237586799211552E-3</v>
      </c>
      <c r="H158" s="98">
        <v>5.011997546134705E-3</v>
      </c>
      <c r="I158" s="98">
        <v>4.2598567556218214E-3</v>
      </c>
      <c r="J158" s="98">
        <v>6.6721144096144897E-3</v>
      </c>
      <c r="K158" s="98">
        <v>7.6758716690755987E-3</v>
      </c>
      <c r="L158" s="98">
        <v>1.3740864627380308E-2</v>
      </c>
      <c r="M158" s="98">
        <v>2.1504062062044756E-2</v>
      </c>
      <c r="N158" s="98">
        <v>1.5248057627318432E-2</v>
      </c>
      <c r="O158" s="98">
        <v>1.3185581752784248E-2</v>
      </c>
      <c r="P158" s="98">
        <v>1.797975989100916E-2</v>
      </c>
      <c r="Q158" s="98">
        <v>1.1710443641613544E-2</v>
      </c>
      <c r="R158" s="98">
        <v>1.1525929901435202E-2</v>
      </c>
      <c r="S158" s="98">
        <v>1.2005516675205595E-2</v>
      </c>
      <c r="T158" s="98">
        <v>1.0706020441286273E-2</v>
      </c>
      <c r="U158" s="98">
        <v>1.1284548340406882E-2</v>
      </c>
      <c r="V158" s="98">
        <v>1.0208819704523583E-2</v>
      </c>
      <c r="W158" s="98">
        <v>7.5580728900395472E-3</v>
      </c>
      <c r="X158" s="98">
        <v>2.3708334575558744E-3</v>
      </c>
      <c r="Y158" s="98">
        <v>4.4536432287543204E-3</v>
      </c>
      <c r="DA158" s="63" t="s">
        <v>2233</v>
      </c>
    </row>
    <row r="159" spans="1:105" ht="12" customHeight="1" x14ac:dyDescent="0.25">
      <c r="A159" s="100" t="s">
        <v>50</v>
      </c>
      <c r="B159" s="101">
        <v>4.4533425649372141E-3</v>
      </c>
      <c r="C159" s="101">
        <v>3.9849310486574623E-3</v>
      </c>
      <c r="D159" s="101">
        <v>4.4019444173387006E-3</v>
      </c>
      <c r="E159" s="101">
        <v>3.9576578432659413E-3</v>
      </c>
      <c r="F159" s="101">
        <v>6.413315282697285E-3</v>
      </c>
      <c r="G159" s="101">
        <v>5.2237586799211552E-3</v>
      </c>
      <c r="H159" s="101">
        <v>5.011997546134705E-3</v>
      </c>
      <c r="I159" s="101">
        <v>4.2598567556218214E-3</v>
      </c>
      <c r="J159" s="101">
        <v>6.6721144096144897E-3</v>
      </c>
      <c r="K159" s="101">
        <v>7.6758716690755987E-3</v>
      </c>
      <c r="L159" s="101">
        <v>1.3740864627380308E-2</v>
      </c>
      <c r="M159" s="101">
        <v>2.1504062062044756E-2</v>
      </c>
      <c r="N159" s="101">
        <v>1.5248057627318432E-2</v>
      </c>
      <c r="O159" s="101">
        <v>1.3185581752784248E-2</v>
      </c>
      <c r="P159" s="101">
        <v>1.797975989100916E-2</v>
      </c>
      <c r="Q159" s="101">
        <v>1.1710443641613544E-2</v>
      </c>
      <c r="R159" s="101">
        <v>1.1525929901435202E-2</v>
      </c>
      <c r="S159" s="101">
        <v>1.2005516675205595E-2</v>
      </c>
      <c r="T159" s="101">
        <v>1.0706020441286273E-2</v>
      </c>
      <c r="U159" s="101">
        <v>1.1284548340406882E-2</v>
      </c>
      <c r="V159" s="101">
        <v>1.0208819704523583E-2</v>
      </c>
      <c r="W159" s="101">
        <v>7.5580728900395472E-3</v>
      </c>
      <c r="X159" s="101">
        <v>2.3708334575558744E-3</v>
      </c>
      <c r="Y159" s="101">
        <v>4.4536432287543204E-3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53.566020439688678</v>
      </c>
      <c r="C165" s="122">
        <v>48.891085253718735</v>
      </c>
      <c r="D165" s="122">
        <v>47.549288372132068</v>
      </c>
      <c r="E165" s="122">
        <v>46.370175274734841</v>
      </c>
      <c r="F165" s="122">
        <v>49.654312450510709</v>
      </c>
      <c r="G165" s="122">
        <v>43.128401691302621</v>
      </c>
      <c r="H165" s="122">
        <v>36.388877480669336</v>
      </c>
      <c r="I165" s="122">
        <v>29.892397741539032</v>
      </c>
      <c r="J165" s="122">
        <v>29.945831692713771</v>
      </c>
      <c r="K165" s="122">
        <v>29.217444509422101</v>
      </c>
      <c r="L165" s="122">
        <v>29.302791190321095</v>
      </c>
      <c r="M165" s="122">
        <v>29.387753535708359</v>
      </c>
      <c r="N165" s="122">
        <v>23.762533421242093</v>
      </c>
      <c r="O165" s="122">
        <v>20.53149515431182</v>
      </c>
      <c r="P165" s="122">
        <v>18.362928186185979</v>
      </c>
      <c r="Q165" s="122">
        <v>16.742122480597928</v>
      </c>
      <c r="R165" s="122">
        <v>16.264727472181871</v>
      </c>
      <c r="S165" s="122">
        <v>14.832699107781716</v>
      </c>
      <c r="T165" s="122">
        <v>13.798916192234422</v>
      </c>
      <c r="U165" s="122">
        <v>11.961492701164552</v>
      </c>
      <c r="V165" s="122">
        <v>9.7520870336070136</v>
      </c>
      <c r="W165" s="122">
        <v>5.6660467253016176</v>
      </c>
      <c r="X165" s="122">
        <v>3.4706703585967671</v>
      </c>
      <c r="Y165" s="122">
        <v>3.7113606500475789</v>
      </c>
      <c r="DA165" s="130" t="s">
        <v>2240</v>
      </c>
    </row>
    <row r="166" spans="1:105" ht="12" customHeight="1" x14ac:dyDescent="0.25">
      <c r="A166" s="97" t="s">
        <v>50</v>
      </c>
      <c r="B166" s="98">
        <v>53.566020439688678</v>
      </c>
      <c r="C166" s="98">
        <v>48.891085253718735</v>
      </c>
      <c r="D166" s="98">
        <v>47.549288372132068</v>
      </c>
      <c r="E166" s="98">
        <v>46.370175274734841</v>
      </c>
      <c r="F166" s="98">
        <v>49.654312450510709</v>
      </c>
      <c r="G166" s="98">
        <v>43.128401691302621</v>
      </c>
      <c r="H166" s="98">
        <v>36.388877480669336</v>
      </c>
      <c r="I166" s="98">
        <v>29.892397741539032</v>
      </c>
      <c r="J166" s="98">
        <v>29.945831692713771</v>
      </c>
      <c r="K166" s="98">
        <v>29.217444509422101</v>
      </c>
      <c r="L166" s="98">
        <v>29.302791190321095</v>
      </c>
      <c r="M166" s="98">
        <v>29.387753535708359</v>
      </c>
      <c r="N166" s="98">
        <v>23.762533421242093</v>
      </c>
      <c r="O166" s="98">
        <v>20.53149515431182</v>
      </c>
      <c r="P166" s="98">
        <v>18.362928186185979</v>
      </c>
      <c r="Q166" s="98">
        <v>16.742122480597928</v>
      </c>
      <c r="R166" s="98">
        <v>16.264727472181871</v>
      </c>
      <c r="S166" s="98">
        <v>14.832699107781716</v>
      </c>
      <c r="T166" s="98">
        <v>13.798916192234422</v>
      </c>
      <c r="U166" s="98">
        <v>11.961492701164552</v>
      </c>
      <c r="V166" s="98">
        <v>9.7520870336070136</v>
      </c>
      <c r="W166" s="98">
        <v>5.6660467253016176</v>
      </c>
      <c r="X166" s="98">
        <v>3.4706703585967671</v>
      </c>
      <c r="Y166" s="98">
        <v>3.7113606500475789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10258.889926606576</v>
      </c>
      <c r="C169" s="117">
        <f t="shared" si="78"/>
        <v>9712.832029464942</v>
      </c>
      <c r="D169" s="117">
        <f t="shared" si="78"/>
        <v>10357.018461458636</v>
      </c>
      <c r="E169" s="117">
        <f t="shared" si="78"/>
        <v>11300.045412017349</v>
      </c>
      <c r="F169" s="117">
        <f t="shared" si="78"/>
        <v>11322.45707725817</v>
      </c>
      <c r="G169" s="117">
        <f t="shared" si="78"/>
        <v>12576.180191263529</v>
      </c>
      <c r="H169" s="117">
        <f t="shared" si="78"/>
        <v>11313.582800914262</v>
      </c>
      <c r="I169" s="117">
        <f t="shared" si="78"/>
        <v>10481.519120681889</v>
      </c>
      <c r="J169" s="117">
        <f t="shared" si="78"/>
        <v>11425.446807778777</v>
      </c>
      <c r="K169" s="117">
        <f t="shared" si="78"/>
        <v>10836.375112912647</v>
      </c>
      <c r="L169" s="117">
        <f t="shared" si="78"/>
        <v>12142.015919433466</v>
      </c>
      <c r="M169" s="117">
        <f t="shared" si="78"/>
        <v>12371.682749813917</v>
      </c>
      <c r="N169" s="117">
        <f t="shared" si="78"/>
        <v>12352.520489509503</v>
      </c>
      <c r="O169" s="117">
        <f t="shared" si="78"/>
        <v>10986.534336684015</v>
      </c>
      <c r="P169" s="117">
        <f t="shared" si="78"/>
        <v>8573.5503328359664</v>
      </c>
      <c r="Q169" s="117">
        <f t="shared" si="78"/>
        <v>12193.403925950011</v>
      </c>
      <c r="R169" s="117">
        <f t="shared" ref="R169:V169" si="79">R170+R172+R174+R183</f>
        <v>12549.910677398362</v>
      </c>
      <c r="S169" s="117">
        <f t="shared" si="79"/>
        <v>10429.292178895459</v>
      </c>
      <c r="T169" s="117">
        <f t="shared" si="79"/>
        <v>10973.474423286922</v>
      </c>
      <c r="U169" s="117">
        <f t="shared" si="79"/>
        <v>12430.620748866362</v>
      </c>
      <c r="V169" s="117">
        <f t="shared" si="79"/>
        <v>13357.713307376518</v>
      </c>
      <c r="W169" s="117">
        <f t="shared" ref="W169:Y169" si="80">W170+W172+W174+W183</f>
        <v>5656.8247482915976</v>
      </c>
      <c r="X169" s="117">
        <f t="shared" si="80"/>
        <v>13720.248805790534</v>
      </c>
      <c r="Y169" s="117">
        <f t="shared" si="80"/>
        <v>9642.7181347046881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7230.9825887188999</v>
      </c>
      <c r="C170" s="122">
        <f t="shared" si="81"/>
        <v>6659.2086671151701</v>
      </c>
      <c r="D170" s="122">
        <f t="shared" si="81"/>
        <v>7325.6376724744287</v>
      </c>
      <c r="E170" s="122">
        <f t="shared" si="81"/>
        <v>8203.4985706863135</v>
      </c>
      <c r="F170" s="122">
        <f t="shared" si="81"/>
        <v>8181.3718717364327</v>
      </c>
      <c r="G170" s="122">
        <f t="shared" si="81"/>
        <v>9743.2121792111138</v>
      </c>
      <c r="H170" s="122">
        <f t="shared" si="81"/>
        <v>8517.1154207938016</v>
      </c>
      <c r="I170" s="122">
        <f t="shared" si="81"/>
        <v>7926.7912817629895</v>
      </c>
      <c r="J170" s="122">
        <f t="shared" si="81"/>
        <v>8957.2460962567093</v>
      </c>
      <c r="K170" s="122">
        <f t="shared" si="81"/>
        <v>8393.1911015158112</v>
      </c>
      <c r="L170" s="122">
        <f t="shared" si="81"/>
        <v>9675.0521970110221</v>
      </c>
      <c r="M170" s="122">
        <f t="shared" si="81"/>
        <v>9719.0755754044822</v>
      </c>
      <c r="N170" s="122">
        <f t="shared" si="81"/>
        <v>9824.6613153896233</v>
      </c>
      <c r="O170" s="122">
        <f t="shared" si="81"/>
        <v>8579.275492137931</v>
      </c>
      <c r="P170" s="122">
        <f t="shared" si="81"/>
        <v>6256.911041423341</v>
      </c>
      <c r="Q170" s="122">
        <f t="shared" si="81"/>
        <v>9777.1842451525445</v>
      </c>
      <c r="R170" s="122">
        <f t="shared" si="81"/>
        <v>10221.237050268563</v>
      </c>
      <c r="S170" s="122">
        <f t="shared" si="81"/>
        <v>7943.8027522876291</v>
      </c>
      <c r="T170" s="122">
        <f t="shared" si="81"/>
        <v>8603.2918875717423</v>
      </c>
      <c r="U170" s="122">
        <f t="shared" si="81"/>
        <v>10069.072212708394</v>
      </c>
      <c r="V170" s="122">
        <f t="shared" si="81"/>
        <v>11053.857467993563</v>
      </c>
      <c r="W170" s="122">
        <f t="shared" si="81"/>
        <v>3575.5192061115813</v>
      </c>
      <c r="X170" s="122">
        <f t="shared" si="81"/>
        <v>12009.68122836564</v>
      </c>
      <c r="Y170" s="122">
        <f t="shared" si="81"/>
        <v>7952.2844480585709</v>
      </c>
      <c r="DA170" s="130" t="s">
        <v>2395</v>
      </c>
    </row>
    <row r="171" spans="1:105" ht="12" customHeight="1" x14ac:dyDescent="0.25">
      <c r="A171" s="97" t="s">
        <v>53</v>
      </c>
      <c r="B171" s="98">
        <v>7230.9825887188999</v>
      </c>
      <c r="C171" s="98">
        <v>6659.2086671151701</v>
      </c>
      <c r="D171" s="98">
        <v>7325.6376724744287</v>
      </c>
      <c r="E171" s="98">
        <v>8203.4985706863135</v>
      </c>
      <c r="F171" s="98">
        <v>8181.3718717364327</v>
      </c>
      <c r="G171" s="98">
        <v>9743.2121792111138</v>
      </c>
      <c r="H171" s="98">
        <v>8517.1154207938016</v>
      </c>
      <c r="I171" s="98">
        <v>7926.7912817629895</v>
      </c>
      <c r="J171" s="98">
        <v>8957.2460962567093</v>
      </c>
      <c r="K171" s="98">
        <v>8393.1911015158112</v>
      </c>
      <c r="L171" s="98">
        <v>9675.0521970110221</v>
      </c>
      <c r="M171" s="98">
        <v>9719.0755754044822</v>
      </c>
      <c r="N171" s="98">
        <v>9824.6613153896233</v>
      </c>
      <c r="O171" s="98">
        <v>8579.275492137931</v>
      </c>
      <c r="P171" s="98">
        <v>6256.911041423341</v>
      </c>
      <c r="Q171" s="98">
        <v>9777.1842451525445</v>
      </c>
      <c r="R171" s="98">
        <v>10221.237050268563</v>
      </c>
      <c r="S171" s="98">
        <v>7943.8027522876291</v>
      </c>
      <c r="T171" s="98">
        <v>8603.2918875717423</v>
      </c>
      <c r="U171" s="98">
        <v>10069.072212708394</v>
      </c>
      <c r="V171" s="98">
        <v>11053.857467993563</v>
      </c>
      <c r="W171" s="98">
        <v>3575.5192061115813</v>
      </c>
      <c r="X171" s="98">
        <v>12009.68122836564</v>
      </c>
      <c r="Y171" s="98">
        <v>7952.2844480585709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158.13220097563311</v>
      </c>
      <c r="C172" s="122">
        <f t="shared" si="82"/>
        <v>187.59056619227013</v>
      </c>
      <c r="D172" s="122">
        <f t="shared" si="82"/>
        <v>139.25571448027802</v>
      </c>
      <c r="E172" s="122">
        <f t="shared" si="82"/>
        <v>348.17194036688846</v>
      </c>
      <c r="F172" s="122">
        <f t="shared" si="82"/>
        <v>119.6399260729717</v>
      </c>
      <c r="G172" s="122">
        <f t="shared" si="82"/>
        <v>113.97171957333168</v>
      </c>
      <c r="H172" s="122">
        <f t="shared" si="82"/>
        <v>125.2495082243349</v>
      </c>
      <c r="I172" s="122">
        <f t="shared" si="82"/>
        <v>106.25311254712688</v>
      </c>
      <c r="J172" s="122">
        <f t="shared" si="82"/>
        <v>136.02842139718348</v>
      </c>
      <c r="K172" s="122">
        <f t="shared" si="82"/>
        <v>150.87652652014668</v>
      </c>
      <c r="L172" s="122">
        <f t="shared" si="82"/>
        <v>130.43508598331442</v>
      </c>
      <c r="M172" s="122">
        <f t="shared" si="82"/>
        <v>162.80195389290782</v>
      </c>
      <c r="N172" s="122">
        <f t="shared" si="82"/>
        <v>255.4097965693245</v>
      </c>
      <c r="O172" s="122">
        <f t="shared" si="82"/>
        <v>161.93895098705258</v>
      </c>
      <c r="P172" s="122">
        <f t="shared" si="82"/>
        <v>130.76253906285501</v>
      </c>
      <c r="Q172" s="122">
        <f t="shared" si="82"/>
        <v>271.70264440826054</v>
      </c>
      <c r="R172" s="122">
        <f t="shared" si="82"/>
        <v>186.25326817804216</v>
      </c>
      <c r="S172" s="122">
        <f t="shared" si="82"/>
        <v>273.26044110733028</v>
      </c>
      <c r="T172" s="122">
        <f t="shared" si="82"/>
        <v>193.30538706127805</v>
      </c>
      <c r="U172" s="122">
        <f t="shared" si="82"/>
        <v>229.23492927821624</v>
      </c>
      <c r="V172" s="122">
        <f t="shared" si="82"/>
        <v>184.3485884601094</v>
      </c>
      <c r="W172" s="122">
        <f t="shared" si="82"/>
        <v>199.75771934216584</v>
      </c>
      <c r="X172" s="122">
        <f t="shared" si="82"/>
        <v>297.45484968380271</v>
      </c>
      <c r="Y172" s="122">
        <f t="shared" si="82"/>
        <v>233.65719604882759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158.13220097563311</v>
      </c>
      <c r="C173" s="98">
        <f>RES_hhdet_fech!C165</f>
        <v>187.59056619227013</v>
      </c>
      <c r="D173" s="98">
        <f>RES_hhdet_fech!D165</f>
        <v>139.25571448027802</v>
      </c>
      <c r="E173" s="98">
        <f>RES_hhdet_fech!E165</f>
        <v>348.17194036688846</v>
      </c>
      <c r="F173" s="98">
        <f>RES_hhdet_fech!F165</f>
        <v>119.6399260729717</v>
      </c>
      <c r="G173" s="98">
        <f>RES_hhdet_fech!G165</f>
        <v>113.97171957333168</v>
      </c>
      <c r="H173" s="98">
        <f>RES_hhdet_fech!H165</f>
        <v>125.2495082243349</v>
      </c>
      <c r="I173" s="98">
        <f>RES_hhdet_fech!I165</f>
        <v>106.25311254712688</v>
      </c>
      <c r="J173" s="98">
        <f>RES_hhdet_fech!J165</f>
        <v>136.02842139718348</v>
      </c>
      <c r="K173" s="98">
        <f>RES_hhdet_fech!K165</f>
        <v>150.87652652014668</v>
      </c>
      <c r="L173" s="98">
        <f>RES_hhdet_fech!L165</f>
        <v>130.43508598331442</v>
      </c>
      <c r="M173" s="98">
        <f>RES_hhdet_fech!M165</f>
        <v>162.80195389290782</v>
      </c>
      <c r="N173" s="98">
        <f>RES_hhdet_fech!N165</f>
        <v>255.4097965693245</v>
      </c>
      <c r="O173" s="98">
        <f>RES_hhdet_fech!O165</f>
        <v>161.93895098705258</v>
      </c>
      <c r="P173" s="98">
        <f>RES_hhdet_fech!P165</f>
        <v>130.76253906285501</v>
      </c>
      <c r="Q173" s="98">
        <f>RES_hhdet_fech!Q165</f>
        <v>271.70264440826054</v>
      </c>
      <c r="R173" s="98">
        <f>RES_hhdet_fech!R165</f>
        <v>186.25326817804216</v>
      </c>
      <c r="S173" s="98">
        <f>RES_hhdet_fech!S165</f>
        <v>273.26044110733028</v>
      </c>
      <c r="T173" s="98">
        <f>RES_hhdet_fech!T165</f>
        <v>193.30538706127805</v>
      </c>
      <c r="U173" s="98">
        <f>RES_hhdet_fech!U165</f>
        <v>229.23492927821624</v>
      </c>
      <c r="V173" s="98">
        <f>RES_hhdet_fech!V165</f>
        <v>184.3485884601094</v>
      </c>
      <c r="W173" s="98">
        <f>RES_hhdet_fech!W165</f>
        <v>199.75771934216584</v>
      </c>
      <c r="X173" s="98">
        <f>RES_hhdet_fech!X165</f>
        <v>297.45484968380271</v>
      </c>
      <c r="Y173" s="98">
        <f>RES_hhdet_fech!Y165</f>
        <v>233.65719604882759</v>
      </c>
      <c r="DA173" s="63" t="s">
        <v>2398</v>
      </c>
    </row>
    <row r="174" spans="1:105" ht="12" customHeight="1" x14ac:dyDescent="0.25">
      <c r="A174" s="121" t="s">
        <v>55</v>
      </c>
      <c r="B174" s="122">
        <v>1979.5147527069009</v>
      </c>
      <c r="C174" s="122">
        <v>1965.2098796971447</v>
      </c>
      <c r="D174" s="122">
        <v>1984.9362550665794</v>
      </c>
      <c r="E174" s="122">
        <v>1897.5146298253121</v>
      </c>
      <c r="F174" s="122">
        <v>2050.713271068103</v>
      </c>
      <c r="G174" s="122">
        <v>1888.0114713425896</v>
      </c>
      <c r="H174" s="122">
        <v>1824.1109315880647</v>
      </c>
      <c r="I174" s="122">
        <v>1680.1953679773244</v>
      </c>
      <c r="J174" s="122">
        <v>1620.056274467488</v>
      </c>
      <c r="K174" s="122">
        <v>1593.0593083492106</v>
      </c>
      <c r="L174" s="122">
        <v>1673.7323784997227</v>
      </c>
      <c r="M174" s="122">
        <v>1822.366533146163</v>
      </c>
      <c r="N174" s="122">
        <v>1695.4838847398407</v>
      </c>
      <c r="O174" s="122">
        <v>1623.8182664056305</v>
      </c>
      <c r="P174" s="122">
        <v>1616.3053381812865</v>
      </c>
      <c r="Q174" s="122">
        <v>1561.2328500840104</v>
      </c>
      <c r="R174" s="122">
        <v>1555.8451824611566</v>
      </c>
      <c r="S174" s="122">
        <v>1548.0740423720142</v>
      </c>
      <c r="T174" s="122">
        <v>1513.5409470116008</v>
      </c>
      <c r="U174" s="122">
        <v>1473.8956713707832</v>
      </c>
      <c r="V174" s="122">
        <v>1446.5221421070532</v>
      </c>
      <c r="W174" s="122">
        <v>1249.1020112076296</v>
      </c>
      <c r="X174" s="122">
        <v>902.9084365782312</v>
      </c>
      <c r="Y174" s="122">
        <v>940.3635364764649</v>
      </c>
      <c r="DA174" s="130" t="s">
        <v>2399</v>
      </c>
    </row>
    <row r="175" spans="1:105" ht="12" customHeight="1" x14ac:dyDescent="0.25">
      <c r="A175" s="97" t="s">
        <v>124</v>
      </c>
      <c r="B175" s="98">
        <v>2092.9102655392244</v>
      </c>
      <c r="C175" s="98">
        <v>2119.5571074118657</v>
      </c>
      <c r="D175" s="98">
        <v>2085.3643649140081</v>
      </c>
      <c r="E175" s="98">
        <v>2044.7190150998372</v>
      </c>
      <c r="F175" s="98">
        <v>2296.8143327540865</v>
      </c>
      <c r="G175" s="98">
        <v>2076.1875639334435</v>
      </c>
      <c r="H175" s="98">
        <v>2004.9567844038868</v>
      </c>
      <c r="I175" s="98">
        <v>1812.3090618459605</v>
      </c>
      <c r="J175" s="98">
        <v>1724.6134305343094</v>
      </c>
      <c r="K175" s="98">
        <v>1739.5311738707394</v>
      </c>
      <c r="L175" s="98">
        <v>1875.6835803145641</v>
      </c>
      <c r="M175" s="98">
        <v>2091.8171202161375</v>
      </c>
      <c r="N175" s="98">
        <v>1939.5313815431825</v>
      </c>
      <c r="O175" s="98">
        <v>1859.2756244714428</v>
      </c>
      <c r="P175" s="98">
        <v>1713.9426086271576</v>
      </c>
      <c r="Q175" s="98">
        <v>1730.0319403087001</v>
      </c>
      <c r="R175" s="98">
        <v>1728.7281354370014</v>
      </c>
      <c r="S175" s="98">
        <v>1712.2958138587064</v>
      </c>
      <c r="T175" s="98">
        <v>1652.6040329652783</v>
      </c>
      <c r="U175" s="98">
        <v>1533.9980519571586</v>
      </c>
      <c r="V175" s="98">
        <v>1429.6654739092364</v>
      </c>
      <c r="W175" s="98">
        <v>1262.0385937069016</v>
      </c>
      <c r="X175" s="98">
        <v>1080.505173683063</v>
      </c>
      <c r="Y175" s="98">
        <v>995.65699749597695</v>
      </c>
      <c r="DA175" s="63" t="s">
        <v>2400</v>
      </c>
    </row>
    <row r="176" spans="1:105" ht="12" customHeight="1" x14ac:dyDescent="0.25">
      <c r="A176" s="97" t="s">
        <v>123</v>
      </c>
      <c r="B176" s="98">
        <v>1348.1710545528208</v>
      </c>
      <c r="C176" s="98">
        <v>1345.8964441229475</v>
      </c>
      <c r="D176" s="98">
        <v>1351.9132903202863</v>
      </c>
      <c r="E176" s="98">
        <v>1303.8274065689573</v>
      </c>
      <c r="F176" s="98">
        <v>1509.3685937017233</v>
      </c>
      <c r="G176" s="98">
        <v>1344.9900437693564</v>
      </c>
      <c r="H176" s="98">
        <v>1307.4438615491015</v>
      </c>
      <c r="I176" s="98">
        <v>1179.6660764158046</v>
      </c>
      <c r="J176" s="98">
        <v>1149.2285071239405</v>
      </c>
      <c r="K176" s="98">
        <v>1136.9042767406349</v>
      </c>
      <c r="L176" s="98">
        <v>1227.4157306592735</v>
      </c>
      <c r="M176" s="98">
        <v>1409.8806901017056</v>
      </c>
      <c r="N176" s="98">
        <v>1281.2344823859664</v>
      </c>
      <c r="O176" s="98">
        <v>1228.7390717339663</v>
      </c>
      <c r="P176" s="98">
        <v>1188.0296651513718</v>
      </c>
      <c r="Q176" s="98">
        <v>1163.6374534175504</v>
      </c>
      <c r="R176" s="98">
        <v>1189.1661152319186</v>
      </c>
      <c r="S176" s="98">
        <v>1223.7595879220601</v>
      </c>
      <c r="T176" s="98">
        <v>1222.7306178195079</v>
      </c>
      <c r="U176" s="98">
        <v>1179.8119834364268</v>
      </c>
      <c r="V176" s="98">
        <v>1116.9339817218347</v>
      </c>
      <c r="W176" s="98">
        <v>1008.281234379716</v>
      </c>
      <c r="X176" s="98">
        <v>840.29482376549197</v>
      </c>
      <c r="Y176" s="98">
        <v>806.28820636934768</v>
      </c>
      <c r="DA176" s="63" t="s">
        <v>2401</v>
      </c>
    </row>
    <row r="177" spans="1:105" ht="12" customHeight="1" x14ac:dyDescent="0.25">
      <c r="A177" s="100" t="s">
        <v>50</v>
      </c>
      <c r="B177" s="101">
        <v>384.40060948119952</v>
      </c>
      <c r="C177" s="101">
        <v>337.35380083315226</v>
      </c>
      <c r="D177" s="101">
        <v>387.56334014251632</v>
      </c>
      <c r="E177" s="101">
        <v>316.76974525492176</v>
      </c>
      <c r="F177" s="101">
        <v>441.13422826265651</v>
      </c>
      <c r="G177" s="101">
        <v>333.27455333284558</v>
      </c>
      <c r="H177" s="101">
        <v>315.19618306383819</v>
      </c>
      <c r="I177" s="101">
        <v>264.12212745882539</v>
      </c>
      <c r="J177" s="101">
        <v>315.82657904023353</v>
      </c>
      <c r="K177" s="101">
        <v>252.16862297977877</v>
      </c>
      <c r="L177" s="101">
        <v>259.61290688796811</v>
      </c>
      <c r="M177" s="101">
        <v>362.70048592759832</v>
      </c>
      <c r="N177" s="101">
        <v>244.98083005448476</v>
      </c>
      <c r="O177" s="101">
        <v>222.39597780058557</v>
      </c>
      <c r="P177" s="101">
        <v>344.13131313322845</v>
      </c>
      <c r="Q177" s="101">
        <v>224.13705033827031</v>
      </c>
      <c r="R177" s="101">
        <v>213.19016066555096</v>
      </c>
      <c r="S177" s="101">
        <v>230.78815376664645</v>
      </c>
      <c r="T177" s="101">
        <v>204.91246241466024</v>
      </c>
      <c r="U177" s="101">
        <v>225.8029650788167</v>
      </c>
      <c r="V177" s="101">
        <v>231.65514167142243</v>
      </c>
      <c r="W177" s="101">
        <v>272.72150524507703</v>
      </c>
      <c r="X177" s="101">
        <v>118.60049872516139</v>
      </c>
      <c r="Y177" s="101">
        <v>204.2266110503206</v>
      </c>
      <c r="DA177" s="131" t="s">
        <v>2402</v>
      </c>
    </row>
    <row r="178" spans="1:105" ht="12" customHeight="1" x14ac:dyDescent="0.25">
      <c r="A178" s="103" t="s">
        <v>52</v>
      </c>
      <c r="B178" s="104">
        <v>963.77044507162122</v>
      </c>
      <c r="C178" s="104">
        <v>1008.5426432897954</v>
      </c>
      <c r="D178" s="104">
        <v>964.34995017776964</v>
      </c>
      <c r="E178" s="104">
        <v>987.05766131403573</v>
      </c>
      <c r="F178" s="104">
        <v>1068.234365439067</v>
      </c>
      <c r="G178" s="104">
        <v>1011.7154904365109</v>
      </c>
      <c r="H178" s="104">
        <v>992.24767848526346</v>
      </c>
      <c r="I178" s="104">
        <v>915.54394895697908</v>
      </c>
      <c r="J178" s="104">
        <v>833.40192808370682</v>
      </c>
      <c r="K178" s="104">
        <v>884.73565376085594</v>
      </c>
      <c r="L178" s="104">
        <v>967.80282377130538</v>
      </c>
      <c r="M178" s="104">
        <v>1047.1802041741071</v>
      </c>
      <c r="N178" s="104">
        <v>1036.2536523314818</v>
      </c>
      <c r="O178" s="104">
        <v>1006.3430939333808</v>
      </c>
      <c r="P178" s="104">
        <v>843.89835201814344</v>
      </c>
      <c r="Q178" s="104">
        <v>939.5004030792802</v>
      </c>
      <c r="R178" s="104">
        <v>975.97595456636782</v>
      </c>
      <c r="S178" s="104">
        <v>992.97143415541336</v>
      </c>
      <c r="T178" s="104">
        <v>1017.8181554048476</v>
      </c>
      <c r="U178" s="104">
        <v>954.00901835761022</v>
      </c>
      <c r="V178" s="104">
        <v>885.27884005041244</v>
      </c>
      <c r="W178" s="104">
        <v>735.55972913463904</v>
      </c>
      <c r="X178" s="104">
        <v>721.69432504033057</v>
      </c>
      <c r="Y178" s="104">
        <v>602.06159531902688</v>
      </c>
      <c r="DA178" s="132" t="s">
        <v>2403</v>
      </c>
    </row>
    <row r="179" spans="1:105" ht="12" customHeight="1" x14ac:dyDescent="0.25">
      <c r="A179" s="106" t="s">
        <v>122</v>
      </c>
      <c r="B179" s="101">
        <v>1877.0737031887684</v>
      </c>
      <c r="C179" s="101">
        <v>1829.8804558886131</v>
      </c>
      <c r="D179" s="101">
        <v>1911.7944237167203</v>
      </c>
      <c r="E179" s="101">
        <v>1796.378939309456</v>
      </c>
      <c r="F179" s="101">
        <v>1884.1080891460783</v>
      </c>
      <c r="G179" s="101">
        <v>1795.9610272940779</v>
      </c>
      <c r="H179" s="101">
        <v>1762.5129749431435</v>
      </c>
      <c r="I179" s="101">
        <v>1656.5886198441981</v>
      </c>
      <c r="J179" s="101">
        <v>1621.3399659582765</v>
      </c>
      <c r="K179" s="101">
        <v>1598.3830232549699</v>
      </c>
      <c r="L179" s="101">
        <v>1703.2824066459882</v>
      </c>
      <c r="M179" s="101">
        <v>1833.8377036031557</v>
      </c>
      <c r="N179" s="101">
        <v>1730.5600755118439</v>
      </c>
      <c r="O179" s="101">
        <v>1666.1542207205046</v>
      </c>
      <c r="P179" s="101">
        <v>1699.5581648168386</v>
      </c>
      <c r="Q179" s="101">
        <v>1622.9523853022008</v>
      </c>
      <c r="R179" s="101">
        <v>1619.4825610087064</v>
      </c>
      <c r="S179" s="101">
        <v>1614.9092460058146</v>
      </c>
      <c r="T179" s="101">
        <v>1584.0127270461969</v>
      </c>
      <c r="U179" s="101">
        <v>1574.0788886114485</v>
      </c>
      <c r="V179" s="101">
        <v>1572.5959723044616</v>
      </c>
      <c r="W179" s="101">
        <v>1341.0838004872551</v>
      </c>
      <c r="X179" s="101">
        <v>901.5650129635867</v>
      </c>
      <c r="Y179" s="101">
        <v>1023.2697706884326</v>
      </c>
      <c r="DA179" s="131" t="s">
        <v>2404</v>
      </c>
    </row>
    <row r="180" spans="1:105" ht="12" customHeight="1" x14ac:dyDescent="0.25">
      <c r="A180" s="107" t="s">
        <v>121</v>
      </c>
      <c r="B180" s="104">
        <v>1319.9095377822864</v>
      </c>
      <c r="C180" s="104">
        <v>1274.2202526494584</v>
      </c>
      <c r="D180" s="104">
        <v>1354.981515229963</v>
      </c>
      <c r="E180" s="104">
        <v>1258.9654161296808</v>
      </c>
      <c r="F180" s="104">
        <v>1351.0929387148983</v>
      </c>
      <c r="G180" s="104">
        <v>1274.1331945251543</v>
      </c>
      <c r="H180" s="104">
        <v>1254.7063192832368</v>
      </c>
      <c r="I180" s="104">
        <v>1176.024124976062</v>
      </c>
      <c r="J180" s="104">
        <v>1171.8796987479147</v>
      </c>
      <c r="K180" s="104">
        <v>1135.9346785863543</v>
      </c>
      <c r="L180" s="104">
        <v>1208.6160309064692</v>
      </c>
      <c r="M180" s="104">
        <v>1327.7273692268536</v>
      </c>
      <c r="N180" s="104">
        <v>1230.8921314713955</v>
      </c>
      <c r="O180" s="104">
        <v>1186.2915148716172</v>
      </c>
      <c r="P180" s="104">
        <v>1260.3934656890501</v>
      </c>
      <c r="Q180" s="104">
        <v>1174.8911354119036</v>
      </c>
      <c r="R180" s="104">
        <v>1181.2392092003058</v>
      </c>
      <c r="S180" s="104">
        <v>1198.6623169227069</v>
      </c>
      <c r="T180" s="104">
        <v>1190.9282449028019</v>
      </c>
      <c r="U180" s="104">
        <v>1213.5581871425322</v>
      </c>
      <c r="V180" s="104">
        <v>1231.8182044875778</v>
      </c>
      <c r="W180" s="104">
        <v>1071.1165954720029</v>
      </c>
      <c r="X180" s="104">
        <v>721.93770823996022</v>
      </c>
      <c r="Y180" s="104">
        <v>810.61974171463021</v>
      </c>
      <c r="DA180" s="132" t="s">
        <v>2405</v>
      </c>
    </row>
    <row r="181" spans="1:105" ht="12" customHeight="1" x14ac:dyDescent="0.25">
      <c r="A181" s="108" t="s">
        <v>53</v>
      </c>
      <c r="B181" s="98">
        <v>344.80103028444171</v>
      </c>
      <c r="C181" s="98">
        <v>291.34131665954044</v>
      </c>
      <c r="D181" s="98">
        <v>355.55746044571151</v>
      </c>
      <c r="E181" s="98">
        <v>278.85037078310364</v>
      </c>
      <c r="F181" s="98">
        <v>363.32182571890598</v>
      </c>
      <c r="G181" s="98">
        <v>288.98130106836101</v>
      </c>
      <c r="H181" s="98">
        <v>277.33199969503755</v>
      </c>
      <c r="I181" s="98">
        <v>241.86647318096632</v>
      </c>
      <c r="J181" s="98">
        <v>299.18911589556552</v>
      </c>
      <c r="K181" s="98">
        <v>233.26426113515873</v>
      </c>
      <c r="L181" s="98">
        <v>236.05434022398902</v>
      </c>
      <c r="M181" s="98">
        <v>318.3403657902623</v>
      </c>
      <c r="N181" s="98">
        <v>217.46698144712167</v>
      </c>
      <c r="O181" s="98">
        <v>197.83377684420759</v>
      </c>
      <c r="P181" s="98">
        <v>344.81419593579039</v>
      </c>
      <c r="Q181" s="98">
        <v>212.58892925191597</v>
      </c>
      <c r="R181" s="98">
        <v>200.90454268577429</v>
      </c>
      <c r="S181" s="98">
        <v>218.85279889073857</v>
      </c>
      <c r="T181" s="98">
        <v>194.58519665437402</v>
      </c>
      <c r="U181" s="98">
        <v>232.70954767271172</v>
      </c>
      <c r="V181" s="98">
        <v>260.28317652767726</v>
      </c>
      <c r="W181" s="98">
        <v>269.15518193207134</v>
      </c>
      <c r="X181" s="98">
        <v>9.0008039969198261</v>
      </c>
      <c r="Y181" s="98">
        <v>174.77329004219663</v>
      </c>
      <c r="DA181" s="63" t="s">
        <v>2406</v>
      </c>
    </row>
    <row r="182" spans="1:105" ht="12" customHeight="1" x14ac:dyDescent="0.25">
      <c r="A182" s="108" t="s">
        <v>52</v>
      </c>
      <c r="B182" s="98">
        <v>975.10850749784447</v>
      </c>
      <c r="C182" s="98">
        <v>982.87893598991798</v>
      </c>
      <c r="D182" s="98">
        <v>999.42405478425155</v>
      </c>
      <c r="E182" s="98">
        <v>980.11504534657729</v>
      </c>
      <c r="F182" s="98">
        <v>987.77111299599233</v>
      </c>
      <c r="G182" s="98">
        <v>985.15189345679323</v>
      </c>
      <c r="H182" s="98">
        <v>977.37431958819946</v>
      </c>
      <c r="I182" s="98">
        <v>934.15765179509572</v>
      </c>
      <c r="J182" s="98">
        <v>872.69058285234928</v>
      </c>
      <c r="K182" s="98">
        <v>902.67041745119548</v>
      </c>
      <c r="L182" s="98">
        <v>972.56169068248028</v>
      </c>
      <c r="M182" s="98">
        <v>1009.3870034365915</v>
      </c>
      <c r="N182" s="98">
        <v>1013.4251500242739</v>
      </c>
      <c r="O182" s="98">
        <v>988.45773802740962</v>
      </c>
      <c r="P182" s="98">
        <v>915.57926975325972</v>
      </c>
      <c r="Q182" s="98">
        <v>962.30220615998758</v>
      </c>
      <c r="R182" s="98">
        <v>980.33466651453148</v>
      </c>
      <c r="S182" s="98">
        <v>979.80951803196842</v>
      </c>
      <c r="T182" s="98">
        <v>996.34304824842809</v>
      </c>
      <c r="U182" s="98">
        <v>980.84863946982057</v>
      </c>
      <c r="V182" s="98">
        <v>971.53502795990039</v>
      </c>
      <c r="W182" s="98">
        <v>801.96141353993141</v>
      </c>
      <c r="X182" s="98">
        <v>712.93690424304032</v>
      </c>
      <c r="Y182" s="98">
        <v>635.84645167243355</v>
      </c>
      <c r="DA182" s="63" t="s">
        <v>2407</v>
      </c>
    </row>
    <row r="183" spans="1:105" ht="12" customHeight="1" x14ac:dyDescent="0.25">
      <c r="A183" s="121" t="s">
        <v>54</v>
      </c>
      <c r="B183" s="122">
        <v>890.26038420514294</v>
      </c>
      <c r="C183" s="122">
        <v>900.82291646035878</v>
      </c>
      <c r="D183" s="122">
        <v>907.18881943734891</v>
      </c>
      <c r="E183" s="122">
        <v>850.86027113883335</v>
      </c>
      <c r="F183" s="122">
        <v>970.73200838066202</v>
      </c>
      <c r="G183" s="122">
        <v>830.98482113649322</v>
      </c>
      <c r="H183" s="122">
        <v>847.1069403080611</v>
      </c>
      <c r="I183" s="122">
        <v>768.27935839444694</v>
      </c>
      <c r="J183" s="122">
        <v>712.11601565739761</v>
      </c>
      <c r="K183" s="122">
        <v>699.24817652747788</v>
      </c>
      <c r="L183" s="122">
        <v>662.79625793940841</v>
      </c>
      <c r="M183" s="122">
        <v>667.43868737036485</v>
      </c>
      <c r="N183" s="122">
        <v>576.96549281071498</v>
      </c>
      <c r="O183" s="122">
        <v>621.50162715340059</v>
      </c>
      <c r="P183" s="122">
        <v>569.57141416848447</v>
      </c>
      <c r="Q183" s="122">
        <v>583.28418630519661</v>
      </c>
      <c r="R183" s="122">
        <v>586.57517649060037</v>
      </c>
      <c r="S183" s="122">
        <v>664.15494312848534</v>
      </c>
      <c r="T183" s="122">
        <v>663.33620164229899</v>
      </c>
      <c r="U183" s="122">
        <v>658.4179355089683</v>
      </c>
      <c r="V183" s="122">
        <v>672.98510881579318</v>
      </c>
      <c r="W183" s="122">
        <v>632.44581163022144</v>
      </c>
      <c r="X183" s="122">
        <v>510.20429116285874</v>
      </c>
      <c r="Y183" s="122">
        <v>516.41295412082638</v>
      </c>
      <c r="DA183" s="130" t="s">
        <v>2408</v>
      </c>
    </row>
    <row r="184" spans="1:105" ht="12" customHeight="1" x14ac:dyDescent="0.25">
      <c r="A184" s="97" t="s">
        <v>50</v>
      </c>
      <c r="B184" s="98">
        <v>1032.6353722495389</v>
      </c>
      <c r="C184" s="98">
        <v>1007.6714061596601</v>
      </c>
      <c r="D184" s="98">
        <v>1019.3262880350021</v>
      </c>
      <c r="E184" s="98">
        <v>992.12164071427981</v>
      </c>
      <c r="F184" s="98">
        <v>1065.1317074263131</v>
      </c>
      <c r="G184" s="98">
        <v>994.21428946800529</v>
      </c>
      <c r="H184" s="98">
        <v>948.65312541432729</v>
      </c>
      <c r="I184" s="98">
        <v>854.13182491348425</v>
      </c>
      <c r="J184" s="98">
        <v>829.83158543742434</v>
      </c>
      <c r="K184" s="98">
        <v>786.49205766932391</v>
      </c>
      <c r="L184" s="98">
        <v>765.14777498102671</v>
      </c>
      <c r="M184" s="98">
        <v>787.1967970500275</v>
      </c>
      <c r="N184" s="98">
        <v>674.27940196473696</v>
      </c>
      <c r="O184" s="98">
        <v>674.09054794649148</v>
      </c>
      <c r="P184" s="98">
        <v>692.75577955833114</v>
      </c>
      <c r="Q184" s="98">
        <v>666.76824794255208</v>
      </c>
      <c r="R184" s="98">
        <v>699.1808549661007</v>
      </c>
      <c r="S184" s="98">
        <v>763.60074166712832</v>
      </c>
      <c r="T184" s="98">
        <v>791.59426809221122</v>
      </c>
      <c r="U184" s="98">
        <v>792.11573501988994</v>
      </c>
      <c r="V184" s="98">
        <v>789.13415801251961</v>
      </c>
      <c r="W184" s="98">
        <v>738.67910409784463</v>
      </c>
      <c r="X184" s="98">
        <v>653.82265181353353</v>
      </c>
      <c r="Y184" s="98">
        <v>617.2304704617942</v>
      </c>
      <c r="DA184" s="63" t="s">
        <v>2409</v>
      </c>
    </row>
    <row r="185" spans="1:105" ht="12" customHeight="1" x14ac:dyDescent="0.25">
      <c r="A185" s="109" t="s">
        <v>120</v>
      </c>
      <c r="B185" s="33">
        <v>797.71364293582064</v>
      </c>
      <c r="C185" s="33">
        <v>834.14866724658998</v>
      </c>
      <c r="D185" s="33">
        <v>838.77630175622801</v>
      </c>
      <c r="E185" s="33">
        <v>762.15788287179942</v>
      </c>
      <c r="F185" s="33">
        <v>911.40923553276127</v>
      </c>
      <c r="G185" s="33">
        <v>735.59838417022513</v>
      </c>
      <c r="H185" s="33">
        <v>791.94786840864015</v>
      </c>
      <c r="I185" s="33">
        <v>723.370385148433</v>
      </c>
      <c r="J185" s="33">
        <v>643.76773213983734</v>
      </c>
      <c r="K185" s="33">
        <v>647.21328654015485</v>
      </c>
      <c r="L185" s="33">
        <v>602.30518235100192</v>
      </c>
      <c r="M185" s="33">
        <v>599.21985151684191</v>
      </c>
      <c r="N185" s="33">
        <v>519.44102109728669</v>
      </c>
      <c r="O185" s="33">
        <v>589.31026718983583</v>
      </c>
      <c r="P185" s="33">
        <v>494.21052618555598</v>
      </c>
      <c r="Q185" s="33">
        <v>534.99435168204002</v>
      </c>
      <c r="R185" s="33">
        <v>524.42450839049241</v>
      </c>
      <c r="S185" s="33">
        <v>613.48091696326526</v>
      </c>
      <c r="T185" s="33">
        <v>600.50693465240829</v>
      </c>
      <c r="U185" s="33">
        <v>594.9298655019104</v>
      </c>
      <c r="V185" s="33">
        <v>619.07691966953541</v>
      </c>
      <c r="W185" s="33">
        <v>583.47741920985106</v>
      </c>
      <c r="X185" s="33">
        <v>444.22297133577155</v>
      </c>
      <c r="Y185" s="33">
        <v>467.10692246120351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6946.1592905218422</v>
      </c>
      <c r="C187" s="117">
        <f t="shared" si="83"/>
        <v>6644.2495157918738</v>
      </c>
      <c r="D187" s="117">
        <f t="shared" si="83"/>
        <v>7064.7641813089585</v>
      </c>
      <c r="E187" s="117">
        <f t="shared" si="83"/>
        <v>8028.9526201517292</v>
      </c>
      <c r="F187" s="117">
        <f t="shared" si="83"/>
        <v>7788.0379590793018</v>
      </c>
      <c r="G187" s="117">
        <f t="shared" si="83"/>
        <v>8714.5259587306791</v>
      </c>
      <c r="H187" s="117">
        <f t="shared" si="83"/>
        <v>7936.6141783042776</v>
      </c>
      <c r="I187" s="117">
        <f t="shared" si="83"/>
        <v>7389.2774053383901</v>
      </c>
      <c r="J187" s="117">
        <f t="shared" si="83"/>
        <v>8158.9566499694211</v>
      </c>
      <c r="K187" s="117">
        <f t="shared" si="83"/>
        <v>7878.5545146114255</v>
      </c>
      <c r="L187" s="117">
        <f t="shared" si="83"/>
        <v>8874.8870088560343</v>
      </c>
      <c r="M187" s="117">
        <f t="shared" si="83"/>
        <v>9205.3426116240353</v>
      </c>
      <c r="N187" s="117">
        <f t="shared" si="83"/>
        <v>9527.3873978633474</v>
      </c>
      <c r="O187" s="117">
        <f t="shared" si="83"/>
        <v>8396.4676744288154</v>
      </c>
      <c r="P187" s="117">
        <f t="shared" si="83"/>
        <v>6555.6858861395758</v>
      </c>
      <c r="Q187" s="117">
        <f t="shared" si="83"/>
        <v>9621.5368573941469</v>
      </c>
      <c r="R187" s="117">
        <f t="shared" ref="R187:V187" si="84">R188+R190+R192+R201</f>
        <v>9705.6093623568268</v>
      </c>
      <c r="S187" s="117">
        <f t="shared" si="84"/>
        <v>8466.5574615335281</v>
      </c>
      <c r="T187" s="117">
        <f t="shared" si="84"/>
        <v>8711.4500432809764</v>
      </c>
      <c r="U187" s="117">
        <f t="shared" si="84"/>
        <v>9973.4111968468533</v>
      </c>
      <c r="V187" s="117">
        <f t="shared" si="84"/>
        <v>10562.117983402708</v>
      </c>
      <c r="W187" s="117">
        <f t="shared" ref="W187:Y187" si="85">W188+W190+W192+W201</f>
        <v>4912.2909705632501</v>
      </c>
      <c r="X187" s="117">
        <f t="shared" si="85"/>
        <v>11199.986700953565</v>
      </c>
      <c r="Y187" s="117">
        <f t="shared" si="85"/>
        <v>8094.999027771195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4855.4005590349598</v>
      </c>
      <c r="C188" s="122">
        <f t="shared" si="86"/>
        <v>4481.1753207062766</v>
      </c>
      <c r="D188" s="122">
        <f t="shared" si="86"/>
        <v>4947.2073973234001</v>
      </c>
      <c r="E188" s="122">
        <f t="shared" si="86"/>
        <v>5565.4723793898356</v>
      </c>
      <c r="F188" s="122">
        <f t="shared" si="86"/>
        <v>5582.4675959070482</v>
      </c>
      <c r="G188" s="122">
        <f t="shared" si="86"/>
        <v>6681.0126532746117</v>
      </c>
      <c r="H188" s="122">
        <f t="shared" si="86"/>
        <v>5857.2653895104922</v>
      </c>
      <c r="I188" s="122">
        <f t="shared" si="86"/>
        <v>5475.1565563194808</v>
      </c>
      <c r="J188" s="122">
        <f t="shared" si="86"/>
        <v>6231.01216930999</v>
      </c>
      <c r="K188" s="122">
        <f t="shared" si="86"/>
        <v>5900.2657211277547</v>
      </c>
      <c r="L188" s="122">
        <f t="shared" si="86"/>
        <v>6883.4754711596297</v>
      </c>
      <c r="M188" s="122">
        <f t="shared" si="86"/>
        <v>6989.9933352492617</v>
      </c>
      <c r="N188" s="122">
        <f t="shared" si="86"/>
        <v>7133.9470654402603</v>
      </c>
      <c r="O188" s="122">
        <f t="shared" si="86"/>
        <v>6283.1462592396356</v>
      </c>
      <c r="P188" s="122">
        <f t="shared" si="86"/>
        <v>4584.6888008012165</v>
      </c>
      <c r="Q188" s="122">
        <f t="shared" si="86"/>
        <v>7166.8393459837989</v>
      </c>
      <c r="R188" s="122">
        <f t="shared" si="86"/>
        <v>7506.5700156364437</v>
      </c>
      <c r="S188" s="122">
        <f t="shared" si="86"/>
        <v>5845.5828932227332</v>
      </c>
      <c r="T188" s="122">
        <f t="shared" si="86"/>
        <v>6344.4029931611913</v>
      </c>
      <c r="U188" s="122">
        <f t="shared" si="86"/>
        <v>7441.2155864336446</v>
      </c>
      <c r="V188" s="122">
        <f t="shared" si="86"/>
        <v>8184.2118932201492</v>
      </c>
      <c r="W188" s="122">
        <f t="shared" si="86"/>
        <v>2650.4578377349039</v>
      </c>
      <c r="X188" s="122">
        <f t="shared" si="86"/>
        <v>8905.0297754158055</v>
      </c>
      <c r="Y188" s="122">
        <f t="shared" si="86"/>
        <v>5999.1350277706024</v>
      </c>
      <c r="DA188" s="130" t="s">
        <v>2563</v>
      </c>
    </row>
    <row r="189" spans="1:105" ht="12" customHeight="1" x14ac:dyDescent="0.25">
      <c r="A189" s="97" t="s">
        <v>53</v>
      </c>
      <c r="B189" s="98">
        <v>4855.4005590349598</v>
      </c>
      <c r="C189" s="98">
        <v>4481.1753207062766</v>
      </c>
      <c r="D189" s="98">
        <v>4947.2073973234001</v>
      </c>
      <c r="E189" s="98">
        <v>5565.4723793898356</v>
      </c>
      <c r="F189" s="98">
        <v>5582.4675959070482</v>
      </c>
      <c r="G189" s="98">
        <v>6681.0126532746117</v>
      </c>
      <c r="H189" s="98">
        <v>5857.2653895104922</v>
      </c>
      <c r="I189" s="98">
        <v>5475.1565563194808</v>
      </c>
      <c r="J189" s="98">
        <v>6231.01216930999</v>
      </c>
      <c r="K189" s="98">
        <v>5900.2657211277547</v>
      </c>
      <c r="L189" s="98">
        <v>6883.4754711596297</v>
      </c>
      <c r="M189" s="98">
        <v>6989.9933352492617</v>
      </c>
      <c r="N189" s="98">
        <v>7133.9470654402603</v>
      </c>
      <c r="O189" s="98">
        <v>6283.1462592396356</v>
      </c>
      <c r="P189" s="98">
        <v>4584.6888008012165</v>
      </c>
      <c r="Q189" s="98">
        <v>7166.8393459837989</v>
      </c>
      <c r="R189" s="98">
        <v>7506.5700156364437</v>
      </c>
      <c r="S189" s="98">
        <v>5845.5828932227332</v>
      </c>
      <c r="T189" s="98">
        <v>6344.4029931611913</v>
      </c>
      <c r="U189" s="98">
        <v>7441.2155864336446</v>
      </c>
      <c r="V189" s="98">
        <v>8184.2118932201492</v>
      </c>
      <c r="W189" s="98">
        <v>2650.4578377349039</v>
      </c>
      <c r="X189" s="98">
        <v>8905.0297754158055</v>
      </c>
      <c r="Y189" s="98">
        <v>5999.1350277706024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284.02361537635875</v>
      </c>
      <c r="C190" s="122">
        <f t="shared" si="87"/>
        <v>347.63719226299065</v>
      </c>
      <c r="D190" s="122">
        <f t="shared" si="87"/>
        <v>271.10938604841715</v>
      </c>
      <c r="E190" s="122">
        <f t="shared" si="87"/>
        <v>702.29391436832987</v>
      </c>
      <c r="F190" s="122">
        <f t="shared" si="87"/>
        <v>252.11075061461389</v>
      </c>
      <c r="G190" s="122">
        <f t="shared" si="87"/>
        <v>259.63899405324247</v>
      </c>
      <c r="H190" s="122">
        <f t="shared" si="87"/>
        <v>306.99799035625983</v>
      </c>
      <c r="I190" s="122">
        <f t="shared" si="87"/>
        <v>274.30931164273579</v>
      </c>
      <c r="J190" s="122">
        <f t="shared" si="87"/>
        <v>362.55438516331958</v>
      </c>
      <c r="K190" s="122">
        <f t="shared" si="87"/>
        <v>425.59018225431601</v>
      </c>
      <c r="L190" s="122">
        <f t="shared" si="87"/>
        <v>387.83693812740285</v>
      </c>
      <c r="M190" s="122">
        <f t="shared" si="87"/>
        <v>502.58312938223349</v>
      </c>
      <c r="N190" s="122">
        <f t="shared" si="87"/>
        <v>814.05739398164565</v>
      </c>
      <c r="O190" s="122">
        <f t="shared" si="87"/>
        <v>538.69236982042275</v>
      </c>
      <c r="P190" s="122">
        <f t="shared" si="87"/>
        <v>441.79801696026561</v>
      </c>
      <c r="Q190" s="122">
        <f t="shared" si="87"/>
        <v>934.39306125287544</v>
      </c>
      <c r="R190" s="122">
        <f t="shared" si="87"/>
        <v>656.81613903778907</v>
      </c>
      <c r="S190" s="122">
        <f t="shared" si="87"/>
        <v>994.61385095646438</v>
      </c>
      <c r="T190" s="122">
        <f t="shared" si="87"/>
        <v>730.38511674993322</v>
      </c>
      <c r="U190" s="122">
        <f t="shared" si="87"/>
        <v>893.58867327946302</v>
      </c>
      <c r="V190" s="122">
        <f t="shared" si="87"/>
        <v>731.15501420023554</v>
      </c>
      <c r="W190" s="122">
        <f t="shared" si="87"/>
        <v>798.63693254887869</v>
      </c>
      <c r="X190" s="122">
        <f t="shared" si="87"/>
        <v>1190.8358194532261</v>
      </c>
      <c r="Y190" s="122">
        <f t="shared" si="87"/>
        <v>937.7162290706633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284.02361537635875</v>
      </c>
      <c r="C191" s="98">
        <f>RES_hhdet_tesh!C165</f>
        <v>347.63719226299065</v>
      </c>
      <c r="D191" s="98">
        <f>RES_hhdet_tesh!D165</f>
        <v>271.10938604841715</v>
      </c>
      <c r="E191" s="98">
        <f>RES_hhdet_tesh!E165</f>
        <v>702.29391436832987</v>
      </c>
      <c r="F191" s="98">
        <f>RES_hhdet_tesh!F165</f>
        <v>252.11075061461389</v>
      </c>
      <c r="G191" s="98">
        <f>RES_hhdet_tesh!G165</f>
        <v>259.63899405324247</v>
      </c>
      <c r="H191" s="98">
        <f>RES_hhdet_tesh!H165</f>
        <v>306.99799035625983</v>
      </c>
      <c r="I191" s="98">
        <f>RES_hhdet_tesh!I165</f>
        <v>274.30931164273579</v>
      </c>
      <c r="J191" s="98">
        <f>RES_hhdet_tesh!J165</f>
        <v>362.55438516331958</v>
      </c>
      <c r="K191" s="98">
        <f>RES_hhdet_tesh!K165</f>
        <v>425.59018225431601</v>
      </c>
      <c r="L191" s="98">
        <f>RES_hhdet_tesh!L165</f>
        <v>387.83693812740285</v>
      </c>
      <c r="M191" s="98">
        <f>RES_hhdet_tesh!M165</f>
        <v>502.58312938223349</v>
      </c>
      <c r="N191" s="98">
        <f>RES_hhdet_tesh!N165</f>
        <v>814.05739398164565</v>
      </c>
      <c r="O191" s="98">
        <f>RES_hhdet_tesh!O165</f>
        <v>538.69236982042275</v>
      </c>
      <c r="P191" s="98">
        <f>RES_hhdet_tesh!P165</f>
        <v>441.79801696026561</v>
      </c>
      <c r="Q191" s="98">
        <f>RES_hhdet_tesh!Q165</f>
        <v>934.39306125287544</v>
      </c>
      <c r="R191" s="98">
        <f>RES_hhdet_tesh!R165</f>
        <v>656.81613903778907</v>
      </c>
      <c r="S191" s="98">
        <f>RES_hhdet_tesh!S165</f>
        <v>994.61385095646438</v>
      </c>
      <c r="T191" s="98">
        <f>RES_hhdet_tesh!T165</f>
        <v>730.38511674993322</v>
      </c>
      <c r="U191" s="98">
        <f>RES_hhdet_tesh!U165</f>
        <v>893.58867327946302</v>
      </c>
      <c r="V191" s="98">
        <f>RES_hhdet_tesh!V165</f>
        <v>731.15501420023554</v>
      </c>
      <c r="W191" s="98">
        <f>RES_hhdet_tesh!W165</f>
        <v>798.63693254887869</v>
      </c>
      <c r="X191" s="98">
        <f>RES_hhdet_tesh!X165</f>
        <v>1190.8358194532261</v>
      </c>
      <c r="Y191" s="98">
        <f>RES_hhdet_tesh!Y165</f>
        <v>937.7162290706633</v>
      </c>
      <c r="DA191" s="63" t="s">
        <v>2566</v>
      </c>
    </row>
    <row r="192" spans="1:105" ht="12" customHeight="1" x14ac:dyDescent="0.25">
      <c r="A192" s="121" t="s">
        <v>55</v>
      </c>
      <c r="B192" s="122">
        <v>1187.6021000513585</v>
      </c>
      <c r="C192" s="122">
        <v>1184.2812474579523</v>
      </c>
      <c r="D192" s="122">
        <v>1208.8684977589764</v>
      </c>
      <c r="E192" s="122">
        <v>1164.7253606041236</v>
      </c>
      <c r="F192" s="122">
        <v>1267.1285972641369</v>
      </c>
      <c r="G192" s="122">
        <v>1186.7508425546332</v>
      </c>
      <c r="H192" s="122">
        <v>1165.6574358758264</v>
      </c>
      <c r="I192" s="122">
        <v>1087.1149006345784</v>
      </c>
      <c r="J192" s="122">
        <v>1057.9288886177737</v>
      </c>
      <c r="K192" s="122">
        <v>1052.871441277314</v>
      </c>
      <c r="L192" s="122">
        <v>1129.9339231887025</v>
      </c>
      <c r="M192" s="122">
        <v>1234.9132986269285</v>
      </c>
      <c r="N192" s="122">
        <v>1166.2323365516966</v>
      </c>
      <c r="O192" s="122">
        <v>1126.7056550132002</v>
      </c>
      <c r="P192" s="122">
        <v>1123.1579208094213</v>
      </c>
      <c r="Q192" s="122">
        <v>1099.1553227926047</v>
      </c>
      <c r="R192" s="122">
        <v>1117.0311535155829</v>
      </c>
      <c r="S192" s="122">
        <v>1136.744033145005</v>
      </c>
      <c r="T192" s="122">
        <v>1142.4230966068585</v>
      </c>
      <c r="U192" s="122">
        <v>1142.5493904465068</v>
      </c>
      <c r="V192" s="122">
        <v>1134.8713340321233</v>
      </c>
      <c r="W192" s="122">
        <v>980.68081715955702</v>
      </c>
      <c r="X192" s="122">
        <v>718.46049341771095</v>
      </c>
      <c r="Y192" s="122">
        <v>761.83530321924718</v>
      </c>
      <c r="DA192" s="130" t="s">
        <v>2567</v>
      </c>
    </row>
    <row r="193" spans="1:105" ht="12" customHeight="1" x14ac:dyDescent="0.25">
      <c r="A193" s="97" t="s">
        <v>124</v>
      </c>
      <c r="B193" s="98">
        <v>1180.6108621988367</v>
      </c>
      <c r="C193" s="98">
        <v>1200.0483606569592</v>
      </c>
      <c r="D193" s="98">
        <v>1185.5244541639368</v>
      </c>
      <c r="E193" s="98">
        <v>1169.5365114616084</v>
      </c>
      <c r="F193" s="98">
        <v>1324.8344915687035</v>
      </c>
      <c r="G193" s="98">
        <v>1206.6654140473179</v>
      </c>
      <c r="H193" s="98">
        <v>1177.5391891213098</v>
      </c>
      <c r="I193" s="98">
        <v>1071.0670651528226</v>
      </c>
      <c r="J193" s="98">
        <v>1021.8746363628408</v>
      </c>
      <c r="K193" s="98">
        <v>1037.2938290478239</v>
      </c>
      <c r="L193" s="98">
        <v>1126.7093232933048</v>
      </c>
      <c r="M193" s="98">
        <v>1269.0263916688943</v>
      </c>
      <c r="N193" s="98">
        <v>1186.4033737496925</v>
      </c>
      <c r="O193" s="98">
        <v>1142.5308579486007</v>
      </c>
      <c r="P193" s="98">
        <v>1055.3498866442483</v>
      </c>
      <c r="Q193" s="98">
        <v>1078.796428792426</v>
      </c>
      <c r="R193" s="98">
        <v>1113.9536863385015</v>
      </c>
      <c r="S193" s="98">
        <v>1148.9808840178389</v>
      </c>
      <c r="T193" s="98">
        <v>1162.9088229914273</v>
      </c>
      <c r="U193" s="98">
        <v>1118.5827134704007</v>
      </c>
      <c r="V193" s="98">
        <v>1056.1338248072811</v>
      </c>
      <c r="W193" s="98">
        <v>935.29497493917586</v>
      </c>
      <c r="X193" s="98">
        <v>801.32205371037844</v>
      </c>
      <c r="Y193" s="98">
        <v>750.00981537244206</v>
      </c>
      <c r="DA193" s="63" t="s">
        <v>2568</v>
      </c>
    </row>
    <row r="194" spans="1:105" ht="12" customHeight="1" x14ac:dyDescent="0.25">
      <c r="A194" s="97" t="s">
        <v>123</v>
      </c>
      <c r="B194" s="98">
        <v>1180.6108621988369</v>
      </c>
      <c r="C194" s="98">
        <v>1200.0722204699177</v>
      </c>
      <c r="D194" s="98">
        <v>1185.5111498179313</v>
      </c>
      <c r="E194" s="98">
        <v>1169.5198325484171</v>
      </c>
      <c r="F194" s="98">
        <v>1324.8227685857739</v>
      </c>
      <c r="G194" s="98">
        <v>1207.0815791708496</v>
      </c>
      <c r="H194" s="98">
        <v>1178.2683552915364</v>
      </c>
      <c r="I194" s="98">
        <v>1072.094165930748</v>
      </c>
      <c r="J194" s="98">
        <v>1021.6846498267835</v>
      </c>
      <c r="K194" s="98">
        <v>1036.2400153381445</v>
      </c>
      <c r="L194" s="98">
        <v>1125.1449540128517</v>
      </c>
      <c r="M194" s="98">
        <v>1268.0412207331367</v>
      </c>
      <c r="N194" s="98">
        <v>1186.3045740523692</v>
      </c>
      <c r="O194" s="98">
        <v>1143.0449482083839</v>
      </c>
      <c r="P194" s="98">
        <v>1055.8281324021668</v>
      </c>
      <c r="Q194" s="98">
        <v>1080.0570862235381</v>
      </c>
      <c r="R194" s="98">
        <v>1115.0424210635304</v>
      </c>
      <c r="S194" s="98">
        <v>1150.2081258118594</v>
      </c>
      <c r="T194" s="98">
        <v>1164.0879006107657</v>
      </c>
      <c r="U194" s="98">
        <v>1118.8879708311042</v>
      </c>
      <c r="V194" s="98">
        <v>1056.4547062649806</v>
      </c>
      <c r="W194" s="98">
        <v>937.68296201936471</v>
      </c>
      <c r="X194" s="98">
        <v>809.61692810177112</v>
      </c>
      <c r="Y194" s="98">
        <v>755.47009242909007</v>
      </c>
      <c r="DA194" s="63" t="s">
        <v>2569</v>
      </c>
    </row>
    <row r="195" spans="1:105" ht="12" customHeight="1" x14ac:dyDescent="0.25">
      <c r="A195" s="100" t="s">
        <v>50</v>
      </c>
      <c r="B195" s="101">
        <v>216.84041712721574</v>
      </c>
      <c r="C195" s="101">
        <v>191.52957718012229</v>
      </c>
      <c r="D195" s="101">
        <v>221.16119964016136</v>
      </c>
      <c r="E195" s="101">
        <v>182.46217123438137</v>
      </c>
      <c r="F195" s="101">
        <v>256.58840314670715</v>
      </c>
      <c r="G195" s="101">
        <v>195.366088734339</v>
      </c>
      <c r="H195" s="101">
        <v>186.02067680627297</v>
      </c>
      <c r="I195" s="101">
        <v>156.55021697376895</v>
      </c>
      <c r="J195" s="101">
        <v>188.28272174307654</v>
      </c>
      <c r="K195" s="101">
        <v>151.50436157728873</v>
      </c>
      <c r="L195" s="101">
        <v>157.34213024154644</v>
      </c>
      <c r="M195" s="101">
        <v>220.86101655902971</v>
      </c>
      <c r="N195" s="101">
        <v>150.05092172088729</v>
      </c>
      <c r="O195" s="101">
        <v>136.70185427500306</v>
      </c>
      <c r="P195" s="101">
        <v>211.9297803840233</v>
      </c>
      <c r="Q195" s="101">
        <v>140.55668314425799</v>
      </c>
      <c r="R195" s="101">
        <v>139.06646649716245</v>
      </c>
      <c r="S195" s="101">
        <v>157.23669165644603</v>
      </c>
      <c r="T195" s="101">
        <v>146.26974520591813</v>
      </c>
      <c r="U195" s="101">
        <v>164.87895247349405</v>
      </c>
      <c r="V195" s="101">
        <v>171.1758662145682</v>
      </c>
      <c r="W195" s="101">
        <v>202.12323288472581</v>
      </c>
      <c r="X195" s="101">
        <v>87.922603061440498</v>
      </c>
      <c r="Y195" s="101">
        <v>153.40849711006317</v>
      </c>
      <c r="DA195" s="131" t="s">
        <v>2570</v>
      </c>
    </row>
    <row r="196" spans="1:105" ht="12" customHeight="1" x14ac:dyDescent="0.25">
      <c r="A196" s="103" t="s">
        <v>52</v>
      </c>
      <c r="B196" s="104">
        <v>963.77044507162122</v>
      </c>
      <c r="C196" s="104">
        <v>1008.5426432897954</v>
      </c>
      <c r="D196" s="104">
        <v>964.34995017776964</v>
      </c>
      <c r="E196" s="104">
        <v>987.05766131403573</v>
      </c>
      <c r="F196" s="104">
        <v>1068.234365439067</v>
      </c>
      <c r="G196" s="104">
        <v>1011.7154904365109</v>
      </c>
      <c r="H196" s="104">
        <v>992.24767848526346</v>
      </c>
      <c r="I196" s="104">
        <v>915.54394895697908</v>
      </c>
      <c r="J196" s="104">
        <v>833.40192808370682</v>
      </c>
      <c r="K196" s="104">
        <v>884.73565376085594</v>
      </c>
      <c r="L196" s="104">
        <v>967.80282377130538</v>
      </c>
      <c r="M196" s="104">
        <v>1047.1802041741071</v>
      </c>
      <c r="N196" s="104">
        <v>1036.2536523314818</v>
      </c>
      <c r="O196" s="104">
        <v>1006.3430939333808</v>
      </c>
      <c r="P196" s="104">
        <v>843.89835201814344</v>
      </c>
      <c r="Q196" s="104">
        <v>939.5004030792802</v>
      </c>
      <c r="R196" s="104">
        <v>975.97595456636782</v>
      </c>
      <c r="S196" s="104">
        <v>992.97143415541336</v>
      </c>
      <c r="T196" s="104">
        <v>1017.8181554048476</v>
      </c>
      <c r="U196" s="104">
        <v>954.00901835761022</v>
      </c>
      <c r="V196" s="104">
        <v>885.27884005041244</v>
      </c>
      <c r="W196" s="104">
        <v>735.55972913463904</v>
      </c>
      <c r="X196" s="104">
        <v>721.69432504033057</v>
      </c>
      <c r="Y196" s="104">
        <v>602.06159531902688</v>
      </c>
      <c r="DA196" s="132" t="s">
        <v>2571</v>
      </c>
    </row>
    <row r="197" spans="1:105" ht="12" customHeight="1" x14ac:dyDescent="0.25">
      <c r="A197" s="106" t="s">
        <v>122</v>
      </c>
      <c r="B197" s="101">
        <v>1194.5331725524654</v>
      </c>
      <c r="C197" s="101">
        <v>1169.3594605102419</v>
      </c>
      <c r="D197" s="101">
        <v>1228.6203561074728</v>
      </c>
      <c r="E197" s="101">
        <v>1160.9908770455127</v>
      </c>
      <c r="F197" s="101">
        <v>1224.7526362200952</v>
      </c>
      <c r="G197" s="101">
        <v>1174.8002629674363</v>
      </c>
      <c r="H197" s="101">
        <v>1159.9984972583088</v>
      </c>
      <c r="I197" s="101">
        <v>1093.5130100480485</v>
      </c>
      <c r="J197" s="101">
        <v>1071.5286524633264</v>
      </c>
      <c r="K197" s="101">
        <v>1058.7268590877595</v>
      </c>
      <c r="L197" s="101">
        <v>1131.3090596605923</v>
      </c>
      <c r="M197" s="101">
        <v>1223.0251403490981</v>
      </c>
      <c r="N197" s="101">
        <v>1159.5218960353661</v>
      </c>
      <c r="O197" s="101">
        <v>1121.1171600365244</v>
      </c>
      <c r="P197" s="101">
        <v>1146.2176566853771</v>
      </c>
      <c r="Q197" s="101">
        <v>1105.6812368817084</v>
      </c>
      <c r="R197" s="101">
        <v>1117.4561864244199</v>
      </c>
      <c r="S197" s="101">
        <v>1131.7389027507479</v>
      </c>
      <c r="T197" s="101">
        <v>1134.6312647493548</v>
      </c>
      <c r="U197" s="101">
        <v>1149.9202459066212</v>
      </c>
      <c r="V197" s="101">
        <v>1161.6811253973781</v>
      </c>
      <c r="W197" s="101">
        <v>994.60269885601394</v>
      </c>
      <c r="X197" s="101">
        <v>669.55865964633256</v>
      </c>
      <c r="Y197" s="101">
        <v>763.65874515120686</v>
      </c>
      <c r="DA197" s="131" t="s">
        <v>2572</v>
      </c>
    </row>
    <row r="198" spans="1:105" ht="12" customHeight="1" x14ac:dyDescent="0.25">
      <c r="A198" s="107" t="s">
        <v>121</v>
      </c>
      <c r="B198" s="104">
        <v>1194.5331725524657</v>
      </c>
      <c r="C198" s="104">
        <v>1169.4139532351785</v>
      </c>
      <c r="D198" s="104">
        <v>1228.7233115737486</v>
      </c>
      <c r="E198" s="104">
        <v>1161.1589369744781</v>
      </c>
      <c r="F198" s="104">
        <v>1224.9092993975257</v>
      </c>
      <c r="G198" s="104">
        <v>1175.1370527183533</v>
      </c>
      <c r="H198" s="104">
        <v>1160.3654605554223</v>
      </c>
      <c r="I198" s="104">
        <v>1094.1261060678316</v>
      </c>
      <c r="J198" s="104">
        <v>1071.1086974474056</v>
      </c>
      <c r="K198" s="104">
        <v>1057.8058004090974</v>
      </c>
      <c r="L198" s="104">
        <v>1130.1371508421469</v>
      </c>
      <c r="M198" s="104">
        <v>1222.1816783532654</v>
      </c>
      <c r="N198" s="104">
        <v>1159.2053744026296</v>
      </c>
      <c r="O198" s="104">
        <v>1121.4107896857156</v>
      </c>
      <c r="P198" s="104">
        <v>1147.9406837898273</v>
      </c>
      <c r="Q198" s="104">
        <v>1106.8544794090351</v>
      </c>
      <c r="R198" s="104">
        <v>1119.6692322366848</v>
      </c>
      <c r="S198" s="104">
        <v>1134.82910040512</v>
      </c>
      <c r="T198" s="104">
        <v>1137.6326353487627</v>
      </c>
      <c r="U198" s="104">
        <v>1151.797651045513</v>
      </c>
      <c r="V198" s="104">
        <v>1164.2836611746407</v>
      </c>
      <c r="W198" s="104">
        <v>1001.8924895220966</v>
      </c>
      <c r="X198" s="104">
        <v>719.63129926700481</v>
      </c>
      <c r="Y198" s="104">
        <v>769.75452831543123</v>
      </c>
      <c r="DA198" s="132" t="s">
        <v>2573</v>
      </c>
    </row>
    <row r="199" spans="1:105" ht="12" customHeight="1" x14ac:dyDescent="0.25">
      <c r="A199" s="108" t="s">
        <v>53</v>
      </c>
      <c r="B199" s="98">
        <v>219.42466505462113</v>
      </c>
      <c r="C199" s="98">
        <v>186.5350172452606</v>
      </c>
      <c r="D199" s="98">
        <v>229.29925678949695</v>
      </c>
      <c r="E199" s="98">
        <v>181.04389162790076</v>
      </c>
      <c r="F199" s="98">
        <v>237.1381864015336</v>
      </c>
      <c r="G199" s="98">
        <v>189.98515926156</v>
      </c>
      <c r="H199" s="98">
        <v>182.99114096722286</v>
      </c>
      <c r="I199" s="98">
        <v>159.96845427273573</v>
      </c>
      <c r="J199" s="98">
        <v>198.41811459505635</v>
      </c>
      <c r="K199" s="98">
        <v>155.13538295790195</v>
      </c>
      <c r="L199" s="98">
        <v>157.5754601596667</v>
      </c>
      <c r="M199" s="98">
        <v>212.7946749166741</v>
      </c>
      <c r="N199" s="98">
        <v>145.78022437835577</v>
      </c>
      <c r="O199" s="98">
        <v>132.95305165830604</v>
      </c>
      <c r="P199" s="98">
        <v>232.36141403656779</v>
      </c>
      <c r="Q199" s="98">
        <v>144.55227324904732</v>
      </c>
      <c r="R199" s="98">
        <v>139.33456572215317</v>
      </c>
      <c r="S199" s="98">
        <v>155.01958237315151</v>
      </c>
      <c r="T199" s="98">
        <v>141.28958710033464</v>
      </c>
      <c r="U199" s="98">
        <v>170.94901157569237</v>
      </c>
      <c r="V199" s="98">
        <v>192.74863321474024</v>
      </c>
      <c r="W199" s="98">
        <v>199.931075982165</v>
      </c>
      <c r="X199" s="98">
        <v>6.6943950239645238</v>
      </c>
      <c r="Y199" s="98">
        <v>133.9080766429976</v>
      </c>
      <c r="DA199" s="63" t="s">
        <v>2574</v>
      </c>
    </row>
    <row r="200" spans="1:105" ht="12" customHeight="1" x14ac:dyDescent="0.25">
      <c r="A200" s="108" t="s">
        <v>52</v>
      </c>
      <c r="B200" s="98">
        <v>975.10850749784447</v>
      </c>
      <c r="C200" s="98">
        <v>982.87893598991798</v>
      </c>
      <c r="D200" s="98">
        <v>999.42405478425155</v>
      </c>
      <c r="E200" s="98">
        <v>980.11504534657729</v>
      </c>
      <c r="F200" s="98">
        <v>987.77111299599233</v>
      </c>
      <c r="G200" s="98">
        <v>985.15189345679323</v>
      </c>
      <c r="H200" s="98">
        <v>977.37431958819946</v>
      </c>
      <c r="I200" s="98">
        <v>934.15765179509572</v>
      </c>
      <c r="J200" s="98">
        <v>872.69058285234928</v>
      </c>
      <c r="K200" s="98">
        <v>902.67041745119548</v>
      </c>
      <c r="L200" s="98">
        <v>972.56169068248028</v>
      </c>
      <c r="M200" s="98">
        <v>1009.3870034365915</v>
      </c>
      <c r="N200" s="98">
        <v>1013.4251500242739</v>
      </c>
      <c r="O200" s="98">
        <v>988.45773802740962</v>
      </c>
      <c r="P200" s="98">
        <v>915.57926975325972</v>
      </c>
      <c r="Q200" s="98">
        <v>962.30220615998758</v>
      </c>
      <c r="R200" s="98">
        <v>980.33466651453148</v>
      </c>
      <c r="S200" s="98">
        <v>979.80951803196842</v>
      </c>
      <c r="T200" s="98">
        <v>996.34304824842809</v>
      </c>
      <c r="U200" s="98">
        <v>980.84863946982057</v>
      </c>
      <c r="V200" s="98">
        <v>971.53502795990039</v>
      </c>
      <c r="W200" s="98">
        <v>801.96141353993141</v>
      </c>
      <c r="X200" s="98">
        <v>712.93690424304032</v>
      </c>
      <c r="Y200" s="98">
        <v>635.84645167243355</v>
      </c>
      <c r="DA200" s="63" t="s">
        <v>2575</v>
      </c>
    </row>
    <row r="201" spans="1:105" ht="12" customHeight="1" x14ac:dyDescent="0.25">
      <c r="A201" s="121" t="s">
        <v>54</v>
      </c>
      <c r="B201" s="122">
        <v>619.13301605916479</v>
      </c>
      <c r="C201" s="122">
        <v>631.1557553646544</v>
      </c>
      <c r="D201" s="122">
        <v>637.57890017816464</v>
      </c>
      <c r="E201" s="122">
        <v>596.4609657894398</v>
      </c>
      <c r="F201" s="122">
        <v>686.3310152935029</v>
      </c>
      <c r="G201" s="122">
        <v>587.1234688481909</v>
      </c>
      <c r="H201" s="122">
        <v>606.6933625616997</v>
      </c>
      <c r="I201" s="122">
        <v>552.69663674159472</v>
      </c>
      <c r="J201" s="122">
        <v>507.4612068783378</v>
      </c>
      <c r="K201" s="122">
        <v>499.82716995203975</v>
      </c>
      <c r="L201" s="122">
        <v>473.64067638029957</v>
      </c>
      <c r="M201" s="122">
        <v>477.85284836561198</v>
      </c>
      <c r="N201" s="122">
        <v>413.15060188974479</v>
      </c>
      <c r="O201" s="122">
        <v>447.92339035555688</v>
      </c>
      <c r="P201" s="122">
        <v>406.04114756867284</v>
      </c>
      <c r="Q201" s="122">
        <v>421.14912736486849</v>
      </c>
      <c r="R201" s="122">
        <v>425.19205416701072</v>
      </c>
      <c r="S201" s="122">
        <v>489.61668420932489</v>
      </c>
      <c r="T201" s="122">
        <v>494.23883676299317</v>
      </c>
      <c r="U201" s="122">
        <v>496.05754668723802</v>
      </c>
      <c r="V201" s="122">
        <v>511.87974195020075</v>
      </c>
      <c r="W201" s="122">
        <v>482.51538311990998</v>
      </c>
      <c r="X201" s="122">
        <v>385.66061266682203</v>
      </c>
      <c r="Y201" s="122">
        <v>396.31246771068135</v>
      </c>
      <c r="DA201" s="130" t="s">
        <v>2576</v>
      </c>
    </row>
    <row r="202" spans="1:105" ht="12" customHeight="1" x14ac:dyDescent="0.25">
      <c r="A202" s="97" t="s">
        <v>50</v>
      </c>
      <c r="B202" s="98">
        <v>636.50118515268935</v>
      </c>
      <c r="C202" s="98">
        <v>621.73163814089821</v>
      </c>
      <c r="D202" s="98">
        <v>629.81553924562172</v>
      </c>
      <c r="E202" s="98">
        <v>614.13173837455201</v>
      </c>
      <c r="F202" s="98">
        <v>660.5384259542376</v>
      </c>
      <c r="G202" s="98">
        <v>617.5946318002766</v>
      </c>
      <c r="H202" s="98">
        <v>590.42953006353775</v>
      </c>
      <c r="I202" s="98">
        <v>532.1061712066861</v>
      </c>
      <c r="J202" s="98">
        <v>517.03622717561495</v>
      </c>
      <c r="K202" s="98">
        <v>490.11810737187233</v>
      </c>
      <c r="L202" s="98">
        <v>476.90891907263756</v>
      </c>
      <c r="M202" s="98">
        <v>490.73408536059867</v>
      </c>
      <c r="N202" s="98">
        <v>420.39777522034188</v>
      </c>
      <c r="O202" s="98">
        <v>420.31122204095647</v>
      </c>
      <c r="P202" s="98">
        <v>431.96171106080345</v>
      </c>
      <c r="Q202" s="98">
        <v>415.8009961479126</v>
      </c>
      <c r="R202" s="98">
        <v>436.17546981842577</v>
      </c>
      <c r="S202" s="98">
        <v>476.60423401849096</v>
      </c>
      <c r="T202" s="98">
        <v>494.59773024432167</v>
      </c>
      <c r="U202" s="98">
        <v>495.38228247869444</v>
      </c>
      <c r="V202" s="98">
        <v>493.82861152518421</v>
      </c>
      <c r="W202" s="98">
        <v>462.36629819654462</v>
      </c>
      <c r="X202" s="98">
        <v>409.29058394234028</v>
      </c>
      <c r="Y202" s="98">
        <v>387.01172818179111</v>
      </c>
      <c r="DA202" s="63" t="s">
        <v>2577</v>
      </c>
    </row>
    <row r="203" spans="1:105" ht="12" customHeight="1" x14ac:dyDescent="0.25">
      <c r="A203" s="109" t="s">
        <v>120</v>
      </c>
      <c r="B203" s="33">
        <v>607.84334029870718</v>
      </c>
      <c r="C203" s="33">
        <v>637.03647433564606</v>
      </c>
      <c r="D203" s="33">
        <v>642.31515001244736</v>
      </c>
      <c r="E203" s="33">
        <v>585.36494048872271</v>
      </c>
      <c r="F203" s="33">
        <v>702.53962542680949</v>
      </c>
      <c r="G203" s="33">
        <v>569.31702927617107</v>
      </c>
      <c r="H203" s="33">
        <v>615.52774570654617</v>
      </c>
      <c r="I203" s="33">
        <v>563.46740085965439</v>
      </c>
      <c r="J203" s="33">
        <v>501.90173668091523</v>
      </c>
      <c r="K203" s="33">
        <v>505.61794859034495</v>
      </c>
      <c r="L203" s="33">
        <v>471.70910251155971</v>
      </c>
      <c r="M203" s="33">
        <v>470.51519921181483</v>
      </c>
      <c r="N203" s="33">
        <v>408.8666324049878</v>
      </c>
      <c r="O203" s="33">
        <v>464.82568148807661</v>
      </c>
      <c r="P203" s="33">
        <v>390.18364263610397</v>
      </c>
      <c r="Q203" s="33">
        <v>424.24265644029362</v>
      </c>
      <c r="R203" s="33">
        <v>419.12995650019423</v>
      </c>
      <c r="S203" s="33">
        <v>496.24736394777267</v>
      </c>
      <c r="T203" s="33">
        <v>494.06302704604161</v>
      </c>
      <c r="U203" s="33">
        <v>496.37820433083505</v>
      </c>
      <c r="V203" s="33">
        <v>520.2578023819085</v>
      </c>
      <c r="W203" s="33">
        <v>491.80313345240984</v>
      </c>
      <c r="X203" s="33">
        <v>374.80450286880551</v>
      </c>
      <c r="Y203" s="33">
        <v>400.86110741450466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329.06086236569411</v>
      </c>
      <c r="C205" s="117">
        <f t="shared" si="88"/>
        <v>322.01522906307207</v>
      </c>
      <c r="D205" s="117">
        <f t="shared" si="88"/>
        <v>304.82737158719146</v>
      </c>
      <c r="E205" s="117">
        <f t="shared" si="88"/>
        <v>289.74632548199298</v>
      </c>
      <c r="F205" s="117">
        <f t="shared" si="88"/>
        <v>314.22287189003924</v>
      </c>
      <c r="G205" s="117">
        <f t="shared" si="88"/>
        <v>260.00013413704943</v>
      </c>
      <c r="H205" s="117">
        <f t="shared" si="88"/>
        <v>222.42235144068303</v>
      </c>
      <c r="I205" s="117">
        <f t="shared" si="88"/>
        <v>184.42036644292531</v>
      </c>
      <c r="J205" s="117">
        <f t="shared" si="88"/>
        <v>176.25926986927232</v>
      </c>
      <c r="K205" s="117">
        <f t="shared" si="88"/>
        <v>173.0083449053194</v>
      </c>
      <c r="L205" s="117">
        <f t="shared" si="88"/>
        <v>175.41235660107327</v>
      </c>
      <c r="M205" s="117">
        <f t="shared" si="88"/>
        <v>188.82674605790766</v>
      </c>
      <c r="N205" s="117">
        <f t="shared" si="88"/>
        <v>167.54189102150332</v>
      </c>
      <c r="O205" s="117">
        <f t="shared" si="88"/>
        <v>166.97752243278615</v>
      </c>
      <c r="P205" s="117">
        <f t="shared" si="88"/>
        <v>159.75830637213716</v>
      </c>
      <c r="Q205" s="117">
        <f t="shared" si="88"/>
        <v>154.02828807952744</v>
      </c>
      <c r="R205" s="117">
        <f t="shared" ref="R205:V205" si="89">R206+R208+R210+R219</f>
        <v>155.35050830052745</v>
      </c>
      <c r="S205" s="117">
        <f t="shared" si="89"/>
        <v>155.91987965947453</v>
      </c>
      <c r="T205" s="117">
        <f t="shared" si="89"/>
        <v>153.37482920291563</v>
      </c>
      <c r="U205" s="117">
        <f t="shared" si="89"/>
        <v>144.78164392707299</v>
      </c>
      <c r="V205" s="117">
        <f t="shared" si="89"/>
        <v>141.09061893047092</v>
      </c>
      <c r="W205" s="117">
        <f t="shared" ref="W205:Y205" si="90">W206+W208+W210+W219</f>
        <v>129.21035598646733</v>
      </c>
      <c r="X205" s="117">
        <f t="shared" si="90"/>
        <v>113.17406517998998</v>
      </c>
      <c r="Y205" s="117">
        <f t="shared" si="90"/>
        <v>111.6191445142166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236.65132427573317</v>
      </c>
      <c r="C210" s="122">
        <v>234.06184880002959</v>
      </c>
      <c r="D210" s="122">
        <v>217.09028717356799</v>
      </c>
      <c r="E210" s="122">
        <v>202.81572108554661</v>
      </c>
      <c r="F210" s="122">
        <v>220.85031398525646</v>
      </c>
      <c r="G210" s="122">
        <v>176.70046887137559</v>
      </c>
      <c r="H210" s="122">
        <v>146.56936469051922</v>
      </c>
      <c r="I210" s="122">
        <v>117.78417057288104</v>
      </c>
      <c r="J210" s="122">
        <v>107.01442882457306</v>
      </c>
      <c r="K210" s="122">
        <v>106.2607047860173</v>
      </c>
      <c r="L210" s="122">
        <v>110.84686260019831</v>
      </c>
      <c r="M210" s="122">
        <v>123.93119958038135</v>
      </c>
      <c r="N210" s="122">
        <v>110.63750122670106</v>
      </c>
      <c r="O210" s="122">
        <v>108.8349059668187</v>
      </c>
      <c r="P210" s="122">
        <v>100.02748098802778</v>
      </c>
      <c r="Q210" s="122">
        <v>98.523161035321479</v>
      </c>
      <c r="R210" s="122">
        <v>98.865365297885049</v>
      </c>
      <c r="S210" s="122">
        <v>97.367363276115285</v>
      </c>
      <c r="T210" s="122">
        <v>94.250722273135651</v>
      </c>
      <c r="U210" s="122">
        <v>86.847200962301315</v>
      </c>
      <c r="V210" s="122">
        <v>84.265242164995797</v>
      </c>
      <c r="W210" s="122">
        <v>76.267533713461631</v>
      </c>
      <c r="X210" s="122">
        <v>66.419695654761412</v>
      </c>
      <c r="Y210" s="122">
        <v>65.569058278918959</v>
      </c>
      <c r="DA210" s="130" t="s">
        <v>2735</v>
      </c>
    </row>
    <row r="211" spans="1:105" ht="12" customHeight="1" x14ac:dyDescent="0.25">
      <c r="A211" s="97" t="s">
        <v>124</v>
      </c>
      <c r="B211" s="98">
        <v>475.4254959198903</v>
      </c>
      <c r="C211" s="98">
        <v>481.47859251967952</v>
      </c>
      <c r="D211" s="98">
        <v>473.71136913386613</v>
      </c>
      <c r="E211" s="98">
        <v>464.4783714700792</v>
      </c>
      <c r="F211" s="98">
        <v>521.74434382841844</v>
      </c>
      <c r="G211" s="98">
        <v>471.62676702312109</v>
      </c>
      <c r="H211" s="98">
        <v>455.44598314518703</v>
      </c>
      <c r="I211" s="98">
        <v>411.68412648892843</v>
      </c>
      <c r="J211" s="98">
        <v>391.76318688017375</v>
      </c>
      <c r="K211" s="98">
        <v>395.15190145647728</v>
      </c>
      <c r="L211" s="98">
        <v>426.08028210425641</v>
      </c>
      <c r="M211" s="98">
        <v>475.17717702829788</v>
      </c>
      <c r="N211" s="98">
        <v>440.58394863134941</v>
      </c>
      <c r="O211" s="98">
        <v>422.35305085493309</v>
      </c>
      <c r="P211" s="98">
        <v>389.33920297574514</v>
      </c>
      <c r="Q211" s="98">
        <v>392.99405556052432</v>
      </c>
      <c r="R211" s="98">
        <v>392.69788324586926</v>
      </c>
      <c r="S211" s="98">
        <v>388.96511707614377</v>
      </c>
      <c r="T211" s="98">
        <v>375.40553212839262</v>
      </c>
      <c r="U211" s="98">
        <v>348.46299748258815</v>
      </c>
      <c r="V211" s="98">
        <v>324.76280905322227</v>
      </c>
      <c r="W211" s="98">
        <v>286.68468694645986</v>
      </c>
      <c r="X211" s="98">
        <v>245.44755525384471</v>
      </c>
      <c r="Y211" s="98">
        <v>226.17344355118615</v>
      </c>
      <c r="DA211" s="63" t="s">
        <v>2736</v>
      </c>
    </row>
    <row r="212" spans="1:105" ht="12" customHeight="1" x14ac:dyDescent="0.25">
      <c r="A212" s="97" t="s">
        <v>123</v>
      </c>
      <c r="B212" s="98">
        <v>87.320442449749294</v>
      </c>
      <c r="C212" s="98">
        <v>76.633289397258892</v>
      </c>
      <c r="D212" s="98">
        <v>88.038888346774016</v>
      </c>
      <c r="E212" s="98">
        <v>71.957415332108027</v>
      </c>
      <c r="F212" s="98">
        <v>100.20805129214507</v>
      </c>
      <c r="G212" s="98">
        <v>75.706647535089203</v>
      </c>
      <c r="H212" s="98">
        <v>71.599964944781505</v>
      </c>
      <c r="I212" s="98">
        <v>59.997982473546777</v>
      </c>
      <c r="J212" s="98">
        <v>71.743165694779464</v>
      </c>
      <c r="K212" s="98">
        <v>57.282624396086554</v>
      </c>
      <c r="L212" s="98">
        <v>58.973667928670849</v>
      </c>
      <c r="M212" s="98">
        <v>82.391042383313234</v>
      </c>
      <c r="N212" s="98">
        <v>55.649845355176758</v>
      </c>
      <c r="O212" s="98">
        <v>50.519470317181025</v>
      </c>
      <c r="P212" s="98">
        <v>78.172869091344182</v>
      </c>
      <c r="Q212" s="98">
        <v>50.914972354841503</v>
      </c>
      <c r="R212" s="98">
        <v>48.428276896786564</v>
      </c>
      <c r="S212" s="98">
        <v>52.425837009631422</v>
      </c>
      <c r="T212" s="98">
        <v>46.547914962114234</v>
      </c>
      <c r="U212" s="98">
        <v>51.293401547304008</v>
      </c>
      <c r="V212" s="98">
        <v>52.622781982080326</v>
      </c>
      <c r="W212" s="98">
        <v>61.9514171314717</v>
      </c>
      <c r="X212" s="98">
        <v>26.941289290407664</v>
      </c>
      <c r="Y212" s="98">
        <v>46.392116966190834</v>
      </c>
      <c r="DA212" s="63" t="s">
        <v>2737</v>
      </c>
    </row>
    <row r="213" spans="1:105" ht="12" customHeight="1" x14ac:dyDescent="0.25">
      <c r="A213" s="100" t="s">
        <v>50</v>
      </c>
      <c r="B213" s="101">
        <v>87.320442449749294</v>
      </c>
      <c r="C213" s="101">
        <v>76.633289397258892</v>
      </c>
      <c r="D213" s="101">
        <v>88.038888346774016</v>
      </c>
      <c r="E213" s="101">
        <v>71.957415332108027</v>
      </c>
      <c r="F213" s="101">
        <v>100.20805129214507</v>
      </c>
      <c r="G213" s="101">
        <v>75.706647535089203</v>
      </c>
      <c r="H213" s="101">
        <v>71.599964944781505</v>
      </c>
      <c r="I213" s="101">
        <v>59.997982473546777</v>
      </c>
      <c r="J213" s="101">
        <v>71.743165694779464</v>
      </c>
      <c r="K213" s="101">
        <v>57.282624396086554</v>
      </c>
      <c r="L213" s="101">
        <v>58.973667928670849</v>
      </c>
      <c r="M213" s="101">
        <v>82.391042383313234</v>
      </c>
      <c r="N213" s="101">
        <v>55.649845355176758</v>
      </c>
      <c r="O213" s="101">
        <v>50.519470317181025</v>
      </c>
      <c r="P213" s="101">
        <v>78.172869091344182</v>
      </c>
      <c r="Q213" s="101">
        <v>50.914972354841503</v>
      </c>
      <c r="R213" s="101">
        <v>48.428276896786564</v>
      </c>
      <c r="S213" s="101">
        <v>52.425837009631422</v>
      </c>
      <c r="T213" s="101">
        <v>46.547914962114234</v>
      </c>
      <c r="U213" s="101">
        <v>51.293401547304008</v>
      </c>
      <c r="V213" s="101">
        <v>52.622781982080326</v>
      </c>
      <c r="W213" s="101">
        <v>61.9514171314717</v>
      </c>
      <c r="X213" s="101">
        <v>26.941289290407664</v>
      </c>
      <c r="Y213" s="101">
        <v>46.392116966190834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92.409538089960947</v>
      </c>
      <c r="C219" s="122">
        <v>87.953380263042476</v>
      </c>
      <c r="D219" s="122">
        <v>87.737084413623478</v>
      </c>
      <c r="E219" s="122">
        <v>86.93060439644637</v>
      </c>
      <c r="F219" s="122">
        <v>93.372557904782767</v>
      </c>
      <c r="G219" s="122">
        <v>83.299665265673823</v>
      </c>
      <c r="H219" s="122">
        <v>75.852986750163808</v>
      </c>
      <c r="I219" s="122">
        <v>66.636195870044276</v>
      </c>
      <c r="J219" s="122">
        <v>69.244841044699243</v>
      </c>
      <c r="K219" s="122">
        <v>66.747640119302091</v>
      </c>
      <c r="L219" s="122">
        <v>64.565494000874949</v>
      </c>
      <c r="M219" s="122">
        <v>64.895546477526324</v>
      </c>
      <c r="N219" s="122">
        <v>56.904389794802263</v>
      </c>
      <c r="O219" s="122">
        <v>58.142616465967443</v>
      </c>
      <c r="P219" s="122">
        <v>59.73082538410938</v>
      </c>
      <c r="Q219" s="122">
        <v>55.505127044205949</v>
      </c>
      <c r="R219" s="122">
        <v>56.485143002642403</v>
      </c>
      <c r="S219" s="122">
        <v>58.552516383359254</v>
      </c>
      <c r="T219" s="122">
        <v>59.124106929779991</v>
      </c>
      <c r="U219" s="122">
        <v>57.934442964771684</v>
      </c>
      <c r="V219" s="122">
        <v>56.825376765475127</v>
      </c>
      <c r="W219" s="122">
        <v>52.942822273005717</v>
      </c>
      <c r="X219" s="122">
        <v>46.754369525228569</v>
      </c>
      <c r="Y219" s="122">
        <v>46.050086235297648</v>
      </c>
      <c r="DA219" s="130" t="s">
        <v>2744</v>
      </c>
    </row>
    <row r="220" spans="1:105" ht="12" customHeight="1" x14ac:dyDescent="0.25">
      <c r="A220" s="97" t="s">
        <v>50</v>
      </c>
      <c r="B220" s="98">
        <v>234.57345116020528</v>
      </c>
      <c r="C220" s="98">
        <v>228.9026366232284</v>
      </c>
      <c r="D220" s="98">
        <v>231.55015959003111</v>
      </c>
      <c r="E220" s="98">
        <v>225.37035190465582</v>
      </c>
      <c r="F220" s="98">
        <v>241.95531865896137</v>
      </c>
      <c r="G220" s="98">
        <v>225.84571799555215</v>
      </c>
      <c r="H220" s="98">
        <v>215.4960439691186</v>
      </c>
      <c r="I220" s="98">
        <v>194.02458534734711</v>
      </c>
      <c r="J220" s="98">
        <v>188.50454294796532</v>
      </c>
      <c r="K220" s="98">
        <v>178.65953582016363</v>
      </c>
      <c r="L220" s="98">
        <v>173.81096856469006</v>
      </c>
      <c r="M220" s="98">
        <v>178.81962441788431</v>
      </c>
      <c r="N220" s="98">
        <v>153.16930895030967</v>
      </c>
      <c r="O220" s="98">
        <v>153.12640887152503</v>
      </c>
      <c r="P220" s="98">
        <v>157.36640288447049</v>
      </c>
      <c r="Q220" s="98">
        <v>151.46307520263016</v>
      </c>
      <c r="R220" s="98">
        <v>158.82592301409949</v>
      </c>
      <c r="S220" s="98">
        <v>173.45954447710488</v>
      </c>
      <c r="T220" s="98">
        <v>179.81855393982673</v>
      </c>
      <c r="U220" s="98">
        <v>179.93701036711823</v>
      </c>
      <c r="V220" s="98">
        <v>179.259715334124</v>
      </c>
      <c r="W220" s="98">
        <v>167.79834528686641</v>
      </c>
      <c r="X220" s="98">
        <v>148.52235358596232</v>
      </c>
      <c r="Y220" s="98">
        <v>140.2100736701012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111.61397693348802</v>
      </c>
      <c r="C223" s="118">
        <f t="shared" si="93"/>
        <v>105.62949053191112</v>
      </c>
      <c r="D223" s="118">
        <f t="shared" si="93"/>
        <v>112.58188202736083</v>
      </c>
      <c r="E223" s="118">
        <f t="shared" si="93"/>
        <v>122.73741552568703</v>
      </c>
      <c r="F223" s="118">
        <f t="shared" si="93"/>
        <v>122.85430650925278</v>
      </c>
      <c r="G223" s="118">
        <f t="shared" si="93"/>
        <v>136.26812105525161</v>
      </c>
      <c r="H223" s="118">
        <f t="shared" si="93"/>
        <v>122.42867923216284</v>
      </c>
      <c r="I223" s="118">
        <f t="shared" si="93"/>
        <v>113.25510427412991</v>
      </c>
      <c r="J223" s="118">
        <f t="shared" si="93"/>
        <v>123.24617033516441</v>
      </c>
      <c r="K223" s="118">
        <f t="shared" si="93"/>
        <v>116.65164812986089</v>
      </c>
      <c r="L223" s="118">
        <f t="shared" si="93"/>
        <v>130.45302564553447</v>
      </c>
      <c r="M223" s="118">
        <f t="shared" si="93"/>
        <v>132.55434588808569</v>
      </c>
      <c r="N223" s="118">
        <f t="shared" si="93"/>
        <v>131.97137275116992</v>
      </c>
      <c r="O223" s="118">
        <f t="shared" si="93"/>
        <v>117.05404209228263</v>
      </c>
      <c r="P223" s="118">
        <f t="shared" si="93"/>
        <v>91.047649496217318</v>
      </c>
      <c r="Q223" s="118">
        <f t="shared" si="93"/>
        <v>129.13141026147784</v>
      </c>
      <c r="R223" s="118">
        <f t="shared" ref="R223:V223" si="94">R224+R226+R228+R237</f>
        <v>132.49298703187009</v>
      </c>
      <c r="S223" s="118">
        <f t="shared" si="94"/>
        <v>109.74089411850981</v>
      </c>
      <c r="T223" s="118">
        <f t="shared" si="94"/>
        <v>115.03235808457904</v>
      </c>
      <c r="U223" s="118">
        <f t="shared" si="94"/>
        <v>129.72003884678927</v>
      </c>
      <c r="V223" s="118">
        <f t="shared" si="94"/>
        <v>138.81424982915283</v>
      </c>
      <c r="W223" s="118">
        <f t="shared" ref="W223:Y223" si="95">W224+W226+W228+W237</f>
        <v>58.528775328247519</v>
      </c>
      <c r="X223" s="118">
        <f t="shared" si="95"/>
        <v>140.8937158709634</v>
      </c>
      <c r="Y223" s="118">
        <f t="shared" si="95"/>
        <v>98.458012839787571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78.671155421070907</v>
      </c>
      <c r="C224" s="123">
        <f t="shared" si="96"/>
        <v>72.420568657956224</v>
      </c>
      <c r="D224" s="123">
        <f t="shared" si="96"/>
        <v>79.630453425063664</v>
      </c>
      <c r="E224" s="123">
        <f t="shared" si="96"/>
        <v>89.10373154464628</v>
      </c>
      <c r="F224" s="123">
        <f t="shared" si="96"/>
        <v>88.771965372721425</v>
      </c>
      <c r="G224" s="123">
        <f t="shared" si="96"/>
        <v>105.57173931286913</v>
      </c>
      <c r="H224" s="123">
        <f t="shared" si="96"/>
        <v>92.167018192628333</v>
      </c>
      <c r="I224" s="123">
        <f t="shared" si="96"/>
        <v>85.650711775539563</v>
      </c>
      <c r="J224" s="123">
        <f t="shared" si="96"/>
        <v>96.621716129442035</v>
      </c>
      <c r="K224" s="123">
        <f t="shared" si="96"/>
        <v>90.351207378750559</v>
      </c>
      <c r="L224" s="123">
        <f t="shared" si="96"/>
        <v>103.94812861005155</v>
      </c>
      <c r="M224" s="123">
        <f t="shared" si="96"/>
        <v>104.13342562910356</v>
      </c>
      <c r="N224" s="123">
        <f t="shared" si="96"/>
        <v>104.9643302926242</v>
      </c>
      <c r="O224" s="123">
        <f t="shared" si="96"/>
        <v>91.406338323164448</v>
      </c>
      <c r="P224" s="123">
        <f t="shared" si="96"/>
        <v>66.445873799411885</v>
      </c>
      <c r="Q224" s="123">
        <f t="shared" si="96"/>
        <v>103.54299731479482</v>
      </c>
      <c r="R224" s="123">
        <f t="shared" si="96"/>
        <v>107.90851526854387</v>
      </c>
      <c r="S224" s="123">
        <f t="shared" si="96"/>
        <v>83.587649265517996</v>
      </c>
      <c r="T224" s="123">
        <f t="shared" si="96"/>
        <v>90.186290589710183</v>
      </c>
      <c r="U224" s="123">
        <f t="shared" si="96"/>
        <v>105.0760428599495</v>
      </c>
      <c r="V224" s="123">
        <f t="shared" si="96"/>
        <v>114.87242590320804</v>
      </c>
      <c r="W224" s="123">
        <f t="shared" si="96"/>
        <v>36.994386357742471</v>
      </c>
      <c r="X224" s="123">
        <f t="shared" si="96"/>
        <v>123.32783746429273</v>
      </c>
      <c r="Y224" s="123">
        <f t="shared" si="96"/>
        <v>81.197657481520096</v>
      </c>
      <c r="DA224" s="130" t="s">
        <v>2899</v>
      </c>
    </row>
    <row r="225" spans="1:105" ht="12" customHeight="1" x14ac:dyDescent="0.25">
      <c r="A225" s="97" t="s">
        <v>53</v>
      </c>
      <c r="B225" s="99">
        <v>78.671155421070907</v>
      </c>
      <c r="C225" s="99">
        <v>72.420568657956224</v>
      </c>
      <c r="D225" s="99">
        <v>79.630453425063664</v>
      </c>
      <c r="E225" s="99">
        <v>89.10373154464628</v>
      </c>
      <c r="F225" s="99">
        <v>88.771965372721425</v>
      </c>
      <c r="G225" s="99">
        <v>105.57173931286913</v>
      </c>
      <c r="H225" s="99">
        <v>92.167018192628333</v>
      </c>
      <c r="I225" s="99">
        <v>85.650711775539563</v>
      </c>
      <c r="J225" s="99">
        <v>96.621716129442035</v>
      </c>
      <c r="K225" s="99">
        <v>90.351207378750559</v>
      </c>
      <c r="L225" s="99">
        <v>103.94812861005155</v>
      </c>
      <c r="M225" s="99">
        <v>104.13342562910356</v>
      </c>
      <c r="N225" s="99">
        <v>104.9643302926242</v>
      </c>
      <c r="O225" s="99">
        <v>91.406338323164448</v>
      </c>
      <c r="P225" s="99">
        <v>66.445873799411885</v>
      </c>
      <c r="Q225" s="99">
        <v>103.54299731479482</v>
      </c>
      <c r="R225" s="99">
        <v>107.90851526854387</v>
      </c>
      <c r="S225" s="99">
        <v>83.587649265517996</v>
      </c>
      <c r="T225" s="99">
        <v>90.186290589710183</v>
      </c>
      <c r="U225" s="99">
        <v>105.0760428599495</v>
      </c>
      <c r="V225" s="99">
        <v>114.87242590320804</v>
      </c>
      <c r="W225" s="99">
        <v>36.994386357742471</v>
      </c>
      <c r="X225" s="99">
        <v>123.32783746429273</v>
      </c>
      <c r="Y225" s="99">
        <v>81.197657481520096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1.720436027523903</v>
      </c>
      <c r="C226" s="123">
        <f t="shared" si="97"/>
        <v>2.0400945754411248</v>
      </c>
      <c r="D226" s="123">
        <f t="shared" si="97"/>
        <v>1.513724290209147</v>
      </c>
      <c r="E226" s="123">
        <f t="shared" si="97"/>
        <v>3.7817302993976596</v>
      </c>
      <c r="F226" s="123">
        <f t="shared" si="97"/>
        <v>1.2981528698426759</v>
      </c>
      <c r="G226" s="123">
        <f t="shared" si="97"/>
        <v>1.2349307853017952</v>
      </c>
      <c r="H226" s="123">
        <f t="shared" si="97"/>
        <v>1.3553736368238778</v>
      </c>
      <c r="I226" s="123">
        <f t="shared" si="97"/>
        <v>1.1480880970040961</v>
      </c>
      <c r="J226" s="123">
        <f t="shared" si="97"/>
        <v>1.4673371007711231</v>
      </c>
      <c r="K226" s="123">
        <f t="shared" si="97"/>
        <v>1.6241589368488718</v>
      </c>
      <c r="L226" s="123">
        <f t="shared" si="97"/>
        <v>1.4013860408159258</v>
      </c>
      <c r="M226" s="123">
        <f t="shared" si="97"/>
        <v>1.7443145725589566</v>
      </c>
      <c r="N226" s="123">
        <f t="shared" si="97"/>
        <v>2.7287371428346638</v>
      </c>
      <c r="O226" s="123">
        <f t="shared" si="97"/>
        <v>1.7253492506664099</v>
      </c>
      <c r="P226" s="123">
        <f t="shared" si="97"/>
        <v>1.3886454691042907</v>
      </c>
      <c r="Q226" s="123">
        <f t="shared" si="97"/>
        <v>2.8774037059120836</v>
      </c>
      <c r="R226" s="123">
        <f t="shared" si="97"/>
        <v>1.9663288831050421</v>
      </c>
      <c r="S226" s="123">
        <f t="shared" si="97"/>
        <v>2.875348069643664</v>
      </c>
      <c r="T226" s="123">
        <f t="shared" si="97"/>
        <v>2.0263750245704362</v>
      </c>
      <c r="U226" s="123">
        <f t="shared" si="97"/>
        <v>2.392186563468528</v>
      </c>
      <c r="V226" s="123">
        <f t="shared" si="97"/>
        <v>1.9157628574062631</v>
      </c>
      <c r="W226" s="123">
        <f t="shared" si="97"/>
        <v>2.0668087126071368</v>
      </c>
      <c r="X226" s="123">
        <f t="shared" si="97"/>
        <v>3.0545742769695412</v>
      </c>
      <c r="Y226" s="123">
        <f t="shared" si="97"/>
        <v>2.3857819846342294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1.720436027523903</v>
      </c>
      <c r="C227" s="99">
        <f>RES_hhdet_fecs!C165</f>
        <v>2.0400945754411248</v>
      </c>
      <c r="D227" s="99">
        <f>RES_hhdet_fecs!D165</f>
        <v>1.513724290209147</v>
      </c>
      <c r="E227" s="99">
        <f>RES_hhdet_fecs!E165</f>
        <v>3.7817302993976596</v>
      </c>
      <c r="F227" s="99">
        <f>RES_hhdet_fecs!F165</f>
        <v>1.2981528698426759</v>
      </c>
      <c r="G227" s="99">
        <f>RES_hhdet_fecs!G165</f>
        <v>1.2349307853017952</v>
      </c>
      <c r="H227" s="99">
        <f>RES_hhdet_fecs!H165</f>
        <v>1.3553736368238778</v>
      </c>
      <c r="I227" s="99">
        <f>RES_hhdet_fecs!I165</f>
        <v>1.1480880970040961</v>
      </c>
      <c r="J227" s="99">
        <f>RES_hhdet_fecs!J165</f>
        <v>1.4673371007711231</v>
      </c>
      <c r="K227" s="99">
        <f>RES_hhdet_fecs!K165</f>
        <v>1.6241589368488718</v>
      </c>
      <c r="L227" s="99">
        <f>RES_hhdet_fecs!L165</f>
        <v>1.4013860408159258</v>
      </c>
      <c r="M227" s="99">
        <f>RES_hhdet_fecs!M165</f>
        <v>1.7443145725589566</v>
      </c>
      <c r="N227" s="99">
        <f>RES_hhdet_fecs!N165</f>
        <v>2.7287371428346638</v>
      </c>
      <c r="O227" s="99">
        <f>RES_hhdet_fecs!O165</f>
        <v>1.7253492506664099</v>
      </c>
      <c r="P227" s="99">
        <f>RES_hhdet_fecs!P165</f>
        <v>1.3886454691042907</v>
      </c>
      <c r="Q227" s="99">
        <f>RES_hhdet_fecs!Q165</f>
        <v>2.8774037059120836</v>
      </c>
      <c r="R227" s="99">
        <f>RES_hhdet_fecs!R165</f>
        <v>1.9663288831050421</v>
      </c>
      <c r="S227" s="99">
        <f>RES_hhdet_fecs!S165</f>
        <v>2.875348069643664</v>
      </c>
      <c r="T227" s="99">
        <f>RES_hhdet_fecs!T165</f>
        <v>2.0263750245704362</v>
      </c>
      <c r="U227" s="99">
        <f>RES_hhdet_fecs!U165</f>
        <v>2.392186563468528</v>
      </c>
      <c r="V227" s="99">
        <f>RES_hhdet_fecs!V165</f>
        <v>1.9157628574062631</v>
      </c>
      <c r="W227" s="99">
        <f>RES_hhdet_fecs!W165</f>
        <v>2.0668087126071368</v>
      </c>
      <c r="X227" s="99">
        <f>RES_hhdet_fecs!X165</f>
        <v>3.0545742769695412</v>
      </c>
      <c r="Y227" s="99">
        <f>RES_hhdet_fecs!Y165</f>
        <v>2.3857819846342294</v>
      </c>
      <c r="DA227" s="63" t="s">
        <v>2902</v>
      </c>
    </row>
    <row r="228" spans="1:105" ht="12" customHeight="1" x14ac:dyDescent="0.25">
      <c r="A228" s="121" t="s">
        <v>55</v>
      </c>
      <c r="B228" s="123">
        <v>21.536590754825461</v>
      </c>
      <c r="C228" s="123">
        <v>21.372151577517091</v>
      </c>
      <c r="D228" s="123">
        <v>21.576466251491539</v>
      </c>
      <c r="E228" s="123">
        <v>20.610186339539819</v>
      </c>
      <c r="F228" s="123">
        <v>22.251261810691915</v>
      </c>
      <c r="G228" s="123">
        <v>20.457386250663063</v>
      </c>
      <c r="H228" s="123">
        <v>19.739413769900537</v>
      </c>
      <c r="I228" s="123">
        <v>18.154878067789316</v>
      </c>
      <c r="J228" s="123">
        <v>17.475529396332544</v>
      </c>
      <c r="K228" s="123">
        <v>17.1489997301877</v>
      </c>
      <c r="L228" s="123">
        <v>17.982471308304245</v>
      </c>
      <c r="M228" s="123">
        <v>19.52544440837374</v>
      </c>
      <c r="N228" s="123">
        <v>18.114144067733346</v>
      </c>
      <c r="O228" s="123">
        <v>17.300677891790112</v>
      </c>
      <c r="P228" s="123">
        <v>17.164511339716693</v>
      </c>
      <c r="Q228" s="123">
        <v>16.533873633829224</v>
      </c>
      <c r="R228" s="123">
        <v>16.425501414497461</v>
      </c>
      <c r="S228" s="123">
        <v>16.289411271393973</v>
      </c>
      <c r="T228" s="123">
        <v>15.866094682176398</v>
      </c>
      <c r="U228" s="123">
        <v>15.380873377845504</v>
      </c>
      <c r="V228" s="123">
        <v>15.032354819815106</v>
      </c>
      <c r="W228" s="123">
        <v>12.923930690642793</v>
      </c>
      <c r="X228" s="123">
        <v>9.2719983814768199</v>
      </c>
      <c r="Y228" s="123">
        <v>9.6016832448150069</v>
      </c>
      <c r="DA228" s="130" t="s">
        <v>2903</v>
      </c>
    </row>
    <row r="229" spans="1:105" ht="12" customHeight="1" x14ac:dyDescent="0.25">
      <c r="A229" s="97" t="s">
        <v>124</v>
      </c>
      <c r="B229" s="99">
        <v>22.770303587712291</v>
      </c>
      <c r="C229" s="99">
        <v>23.050716488251673</v>
      </c>
      <c r="D229" s="99">
        <v>22.668130387955937</v>
      </c>
      <c r="E229" s="99">
        <v>22.209072462902501</v>
      </c>
      <c r="F229" s="99">
        <v>24.921581076052636</v>
      </c>
      <c r="G229" s="99">
        <v>22.496352150872418</v>
      </c>
      <c r="H229" s="99">
        <v>21.696417072432251</v>
      </c>
      <c r="I229" s="99">
        <v>19.582395396418626</v>
      </c>
      <c r="J229" s="99">
        <v>18.603386300589321</v>
      </c>
      <c r="K229" s="99">
        <v>18.725743275857486</v>
      </c>
      <c r="L229" s="99">
        <v>20.15222182455355</v>
      </c>
      <c r="M229" s="99">
        <v>22.412428098507437</v>
      </c>
      <c r="N229" s="99">
        <v>20.7214891190511</v>
      </c>
      <c r="O229" s="99">
        <v>19.809315707624936</v>
      </c>
      <c r="P229" s="99">
        <v>18.201379805196677</v>
      </c>
      <c r="Q229" s="99">
        <v>18.321501166218244</v>
      </c>
      <c r="R229" s="99">
        <v>18.250676065972229</v>
      </c>
      <c r="S229" s="99">
        <v>18.01741387478674</v>
      </c>
      <c r="T229" s="99">
        <v>17.323860389072578</v>
      </c>
      <c r="U229" s="99">
        <v>16.008073201728809</v>
      </c>
      <c r="V229" s="99">
        <v>14.857179196813323</v>
      </c>
      <c r="W229" s="99">
        <v>13.057780043293127</v>
      </c>
      <c r="X229" s="99">
        <v>11.095745499437093</v>
      </c>
      <c r="Y229" s="99">
        <v>10.16626308827448</v>
      </c>
      <c r="DA229" s="63" t="s">
        <v>2904</v>
      </c>
    </row>
    <row r="230" spans="1:105" ht="12" customHeight="1" x14ac:dyDescent="0.25">
      <c r="A230" s="97" t="s">
        <v>123</v>
      </c>
      <c r="B230" s="99">
        <v>14.667740278116874</v>
      </c>
      <c r="C230" s="99">
        <v>14.636962244393853</v>
      </c>
      <c r="D230" s="99">
        <v>14.695439921097178</v>
      </c>
      <c r="E230" s="99">
        <v>14.161748943384451</v>
      </c>
      <c r="F230" s="99">
        <v>16.377402058650627</v>
      </c>
      <c r="G230" s="99">
        <v>14.573524179447745</v>
      </c>
      <c r="H230" s="99">
        <v>14.148358478157771</v>
      </c>
      <c r="I230" s="99">
        <v>12.74654970857258</v>
      </c>
      <c r="J230" s="99">
        <v>12.39671539554957</v>
      </c>
      <c r="K230" s="99">
        <v>12.238572056226644</v>
      </c>
      <c r="L230" s="99">
        <v>13.18727440746904</v>
      </c>
      <c r="M230" s="99">
        <v>15.105933156868685</v>
      </c>
      <c r="N230" s="99">
        <v>13.688402589593661</v>
      </c>
      <c r="O230" s="99">
        <v>13.0913781011848</v>
      </c>
      <c r="P230" s="99">
        <v>12.616396282125848</v>
      </c>
      <c r="Q230" s="99">
        <v>12.323231995381944</v>
      </c>
      <c r="R230" s="99">
        <v>12.554365902214043</v>
      </c>
      <c r="S230" s="99">
        <v>12.876853870910443</v>
      </c>
      <c r="T230" s="99">
        <v>12.817598223176224</v>
      </c>
      <c r="U230" s="99">
        <v>12.311956049116702</v>
      </c>
      <c r="V230" s="99">
        <v>11.607252619786657</v>
      </c>
      <c r="W230" s="99">
        <v>10.43225987379598</v>
      </c>
      <c r="X230" s="99">
        <v>8.6290169969432249</v>
      </c>
      <c r="Y230" s="99">
        <v>8.2326926356552388</v>
      </c>
      <c r="DA230" s="63" t="s">
        <v>2905</v>
      </c>
    </row>
    <row r="231" spans="1:105" ht="12" customHeight="1" x14ac:dyDescent="0.25">
      <c r="A231" s="100" t="s">
        <v>50</v>
      </c>
      <c r="B231" s="102">
        <v>4.1821757584687553</v>
      </c>
      <c r="C231" s="102">
        <v>3.6688074088904736</v>
      </c>
      <c r="D231" s="102">
        <v>4.212854346105865</v>
      </c>
      <c r="E231" s="102">
        <v>3.4406498763245565</v>
      </c>
      <c r="F231" s="102">
        <v>4.7865263980163331</v>
      </c>
      <c r="G231" s="102">
        <v>3.611167817851717</v>
      </c>
      <c r="H231" s="102">
        <v>3.4108604736959451</v>
      </c>
      <c r="I231" s="102">
        <v>2.8538972969510037</v>
      </c>
      <c r="J231" s="102">
        <v>3.4068178699378304</v>
      </c>
      <c r="K231" s="102">
        <v>2.71455031509353</v>
      </c>
      <c r="L231" s="102">
        <v>2.7892641077798936</v>
      </c>
      <c r="M231" s="102">
        <v>3.8860942878725817</v>
      </c>
      <c r="N231" s="102">
        <v>2.6173165604111626</v>
      </c>
      <c r="O231" s="102">
        <v>2.3694777032373295</v>
      </c>
      <c r="P231" s="102">
        <v>3.6545358646612214</v>
      </c>
      <c r="Q231" s="102">
        <v>2.3736713372081351</v>
      </c>
      <c r="R231" s="102">
        <v>2.2507093411631098</v>
      </c>
      <c r="S231" s="102">
        <v>2.4284388539390043</v>
      </c>
      <c r="T231" s="102">
        <v>2.1480492725671811</v>
      </c>
      <c r="U231" s="102">
        <v>2.3563722193371217</v>
      </c>
      <c r="V231" s="102">
        <v>2.4073757214437723</v>
      </c>
      <c r="W231" s="102">
        <v>2.8217341738386446</v>
      </c>
      <c r="X231" s="102">
        <v>1.2179126782660883</v>
      </c>
      <c r="Y231" s="102">
        <v>2.0852778243771173</v>
      </c>
      <c r="DA231" s="131" t="s">
        <v>2906</v>
      </c>
    </row>
    <row r="232" spans="1:105" ht="12" customHeight="1" x14ac:dyDescent="0.25">
      <c r="A232" s="103" t="s">
        <v>52</v>
      </c>
      <c r="B232" s="105">
        <v>10.485564519648117</v>
      </c>
      <c r="C232" s="105">
        <v>10.96815483550338</v>
      </c>
      <c r="D232" s="105">
        <v>10.482585574991308</v>
      </c>
      <c r="E232" s="105">
        <v>10.721099067059898</v>
      </c>
      <c r="F232" s="105">
        <v>11.590875660634298</v>
      </c>
      <c r="G232" s="105">
        <v>10.962356361596029</v>
      </c>
      <c r="H232" s="105">
        <v>10.737498004461829</v>
      </c>
      <c r="I232" s="105">
        <v>9.8926524116215759</v>
      </c>
      <c r="J232" s="105">
        <v>8.9898975256117382</v>
      </c>
      <c r="K232" s="105">
        <v>9.5240217411331116</v>
      </c>
      <c r="L232" s="105">
        <v>10.398010299689146</v>
      </c>
      <c r="M232" s="105">
        <v>11.219838868996101</v>
      </c>
      <c r="N232" s="105">
        <v>11.071086029182501</v>
      </c>
      <c r="O232" s="105">
        <v>10.721900397947472</v>
      </c>
      <c r="P232" s="105">
        <v>8.9618604174646279</v>
      </c>
      <c r="Q232" s="105">
        <v>9.9495606581738105</v>
      </c>
      <c r="R232" s="105">
        <v>10.303656561050934</v>
      </c>
      <c r="S232" s="105">
        <v>10.448415016971435</v>
      </c>
      <c r="T232" s="105">
        <v>10.669548950609043</v>
      </c>
      <c r="U232" s="105">
        <v>9.9555838297795809</v>
      </c>
      <c r="V232" s="105">
        <v>9.199876898342886</v>
      </c>
      <c r="W232" s="105">
        <v>7.6105256999573356</v>
      </c>
      <c r="X232" s="105">
        <v>7.411104318677137</v>
      </c>
      <c r="Y232" s="105">
        <v>6.1474148112781197</v>
      </c>
      <c r="DA232" s="132" t="s">
        <v>2907</v>
      </c>
    </row>
    <row r="233" spans="1:105" ht="12" customHeight="1" x14ac:dyDescent="0.25">
      <c r="A233" s="106" t="s">
        <v>122</v>
      </c>
      <c r="B233" s="102">
        <v>20.422059551180777</v>
      </c>
      <c r="C233" s="102">
        <v>19.900410066132203</v>
      </c>
      <c r="D233" s="102">
        <v>20.781406837535908</v>
      </c>
      <c r="E233" s="102">
        <v>19.511683385018873</v>
      </c>
      <c r="F233" s="102">
        <v>20.443512490361986</v>
      </c>
      <c r="G233" s="102">
        <v>19.459981564818467</v>
      </c>
      <c r="H233" s="102">
        <v>19.072838326193324</v>
      </c>
      <c r="I233" s="102">
        <v>17.899801996219221</v>
      </c>
      <c r="J233" s="102">
        <v>17.489376562469086</v>
      </c>
      <c r="K233" s="102">
        <v>17.206308572993478</v>
      </c>
      <c r="L233" s="102">
        <v>18.299954879827261</v>
      </c>
      <c r="M233" s="102">
        <v>19.648350364438635</v>
      </c>
      <c r="N233" s="102">
        <v>18.488889695639362</v>
      </c>
      <c r="O233" s="102">
        <v>17.751738656406623</v>
      </c>
      <c r="P233" s="102">
        <v>18.048622808690336</v>
      </c>
      <c r="Q233" s="102">
        <v>17.187500026574753</v>
      </c>
      <c r="R233" s="102">
        <v>17.097339373139459</v>
      </c>
      <c r="S233" s="102">
        <v>16.992676160281448</v>
      </c>
      <c r="T233" s="102">
        <v>16.604833820128402</v>
      </c>
      <c r="U233" s="102">
        <v>16.42633772711709</v>
      </c>
      <c r="V233" s="102">
        <v>16.34252249292101</v>
      </c>
      <c r="W233" s="102">
        <v>13.875627396584282</v>
      </c>
      <c r="X233" s="102">
        <v>9.2582027172920576</v>
      </c>
      <c r="Y233" s="102">
        <v>10.448206285155885</v>
      </c>
      <c r="DA233" s="131" t="s">
        <v>2908</v>
      </c>
    </row>
    <row r="234" spans="1:105" ht="12" customHeight="1" x14ac:dyDescent="0.25">
      <c r="A234" s="107" t="s">
        <v>121</v>
      </c>
      <c r="B234" s="105">
        <v>14.360262538956139</v>
      </c>
      <c r="C234" s="105">
        <v>13.857465639732665</v>
      </c>
      <c r="D234" s="105">
        <v>14.728791849173781</v>
      </c>
      <c r="E234" s="105">
        <v>13.674472604123096</v>
      </c>
      <c r="F234" s="105">
        <v>14.660032260026242</v>
      </c>
      <c r="G234" s="105">
        <v>13.805760871069722</v>
      </c>
      <c r="H234" s="105">
        <v>13.577665024176207</v>
      </c>
      <c r="I234" s="105">
        <v>12.707197627512548</v>
      </c>
      <c r="J234" s="105">
        <v>12.641053553010696</v>
      </c>
      <c r="K234" s="105">
        <v>12.228134504781444</v>
      </c>
      <c r="L234" s="105">
        <v>12.985291661749221</v>
      </c>
      <c r="M234" s="105">
        <v>14.225715006167738</v>
      </c>
      <c r="N234" s="105">
        <v>13.150556960164485</v>
      </c>
      <c r="O234" s="105">
        <v>12.639128287420542</v>
      </c>
      <c r="P234" s="105">
        <v>13.384870682087685</v>
      </c>
      <c r="Q234" s="105">
        <v>12.442411498938972</v>
      </c>
      <c r="R234" s="105">
        <v>12.470679293994529</v>
      </c>
      <c r="S234" s="105">
        <v>12.612771044179697</v>
      </c>
      <c r="T234" s="105">
        <v>12.484221408488388</v>
      </c>
      <c r="U234" s="105">
        <v>12.664115361521667</v>
      </c>
      <c r="V234" s="105">
        <v>12.801137144290202</v>
      </c>
      <c r="W234" s="105">
        <v>11.082390803369227</v>
      </c>
      <c r="X234" s="105">
        <v>7.4136036292845304</v>
      </c>
      <c r="Y234" s="105">
        <v>8.2769202441660514</v>
      </c>
      <c r="DA234" s="132" t="s">
        <v>2909</v>
      </c>
    </row>
    <row r="235" spans="1:105" ht="12" customHeight="1" x14ac:dyDescent="0.25">
      <c r="A235" s="108" t="s">
        <v>53</v>
      </c>
      <c r="B235" s="99">
        <v>3.7513429343851503</v>
      </c>
      <c r="C235" s="99">
        <v>3.1684100740429173</v>
      </c>
      <c r="D235" s="99">
        <v>3.8649470612423302</v>
      </c>
      <c r="E235" s="99">
        <v>3.0287819721414362</v>
      </c>
      <c r="F235" s="99">
        <v>3.9422230204807014</v>
      </c>
      <c r="G235" s="99">
        <v>3.1312320846073312</v>
      </c>
      <c r="H235" s="99">
        <v>3.0011174204456457</v>
      </c>
      <c r="I235" s="99">
        <v>2.6134200896963424</v>
      </c>
      <c r="J235" s="99">
        <v>3.2273497361159893</v>
      </c>
      <c r="K235" s="99">
        <v>2.5110482267069405</v>
      </c>
      <c r="L235" s="99">
        <v>2.5361524069239212</v>
      </c>
      <c r="M235" s="99">
        <v>3.4108051273572171</v>
      </c>
      <c r="N235" s="99">
        <v>2.3233651864008729</v>
      </c>
      <c r="O235" s="99">
        <v>2.1077841776432753</v>
      </c>
      <c r="P235" s="99">
        <v>3.6617878048308063</v>
      </c>
      <c r="Q235" s="99">
        <v>2.2513736448814159</v>
      </c>
      <c r="R235" s="99">
        <v>2.1210065675326524</v>
      </c>
      <c r="S235" s="99">
        <v>2.3028506075617163</v>
      </c>
      <c r="T235" s="99">
        <v>2.0397909683011366</v>
      </c>
      <c r="U235" s="99">
        <v>2.4284460264686221</v>
      </c>
      <c r="V235" s="99">
        <v>2.7048801738307917</v>
      </c>
      <c r="W235" s="99">
        <v>2.7848349335010614</v>
      </c>
      <c r="X235" s="99">
        <v>9.2429571715713879E-2</v>
      </c>
      <c r="Y235" s="99">
        <v>1.7845415156432451</v>
      </c>
      <c r="DA235" s="63" t="s">
        <v>2910</v>
      </c>
    </row>
    <row r="236" spans="1:105" ht="12" customHeight="1" x14ac:dyDescent="0.25">
      <c r="A236" s="108" t="s">
        <v>52</v>
      </c>
      <c r="B236" s="99">
        <v>10.608919604570987</v>
      </c>
      <c r="C236" s="99">
        <v>10.689055565689747</v>
      </c>
      <c r="D236" s="99">
        <v>10.863844787931452</v>
      </c>
      <c r="E236" s="99">
        <v>10.645690631981662</v>
      </c>
      <c r="F236" s="99">
        <v>10.71780923954554</v>
      </c>
      <c r="G236" s="99">
        <v>10.674528786462391</v>
      </c>
      <c r="H236" s="99">
        <v>10.576547603730564</v>
      </c>
      <c r="I236" s="99">
        <v>10.093777537816205</v>
      </c>
      <c r="J236" s="99">
        <v>9.4137038168947083</v>
      </c>
      <c r="K236" s="99">
        <v>9.7170862780745022</v>
      </c>
      <c r="L236" s="99">
        <v>10.449139254825301</v>
      </c>
      <c r="M236" s="99">
        <v>10.814909878810523</v>
      </c>
      <c r="N236" s="99">
        <v>10.827191773763612</v>
      </c>
      <c r="O236" s="99">
        <v>10.531344109777267</v>
      </c>
      <c r="P236" s="99">
        <v>9.7230828772568785</v>
      </c>
      <c r="Q236" s="99">
        <v>10.191037854057555</v>
      </c>
      <c r="R236" s="99">
        <v>10.349672726461876</v>
      </c>
      <c r="S236" s="99">
        <v>10.309920436617983</v>
      </c>
      <c r="T236" s="99">
        <v>10.444430440187254</v>
      </c>
      <c r="U236" s="99">
        <v>10.235669335053045</v>
      </c>
      <c r="V236" s="99">
        <v>10.096256970459409</v>
      </c>
      <c r="W236" s="99">
        <v>8.2975558698681642</v>
      </c>
      <c r="X236" s="99">
        <v>7.3211740575688156</v>
      </c>
      <c r="Y236" s="99">
        <v>6.4923787285228052</v>
      </c>
      <c r="DA236" s="63" t="s">
        <v>2911</v>
      </c>
    </row>
    <row r="237" spans="1:105" ht="12" customHeight="1" x14ac:dyDescent="0.25">
      <c r="A237" s="121" t="s">
        <v>54</v>
      </c>
      <c r="B237" s="123">
        <v>9.6857947300677392</v>
      </c>
      <c r="C237" s="123">
        <v>9.7966757209966691</v>
      </c>
      <c r="D237" s="123">
        <v>9.861238060596488</v>
      </c>
      <c r="E237" s="123">
        <v>9.2417673421032607</v>
      </c>
      <c r="F237" s="123">
        <v>10.532926455996765</v>
      </c>
      <c r="G237" s="123">
        <v>9.0040647064176138</v>
      </c>
      <c r="H237" s="123">
        <v>9.1668736328100753</v>
      </c>
      <c r="I237" s="123">
        <v>8.3014263337969343</v>
      </c>
      <c r="J237" s="123">
        <v>7.6815877086187001</v>
      </c>
      <c r="K237" s="123">
        <v>7.5272820840737671</v>
      </c>
      <c r="L237" s="123">
        <v>7.1210396863627423</v>
      </c>
      <c r="M237" s="123">
        <v>7.1511612780494174</v>
      </c>
      <c r="N237" s="123">
        <v>6.1641612479777255</v>
      </c>
      <c r="O237" s="123">
        <v>6.6216766266616593</v>
      </c>
      <c r="P237" s="123">
        <v>6.0486188879844507</v>
      </c>
      <c r="Q237" s="123">
        <v>6.1771356069417065</v>
      </c>
      <c r="R237" s="123">
        <v>6.1926414657237254</v>
      </c>
      <c r="S237" s="123">
        <v>6.9884855119541855</v>
      </c>
      <c r="T237" s="123">
        <v>6.9535977881220177</v>
      </c>
      <c r="U237" s="123">
        <v>6.8709360455257489</v>
      </c>
      <c r="V237" s="123">
        <v>6.9937062487234183</v>
      </c>
      <c r="W237" s="123">
        <v>6.5436495672551231</v>
      </c>
      <c r="X237" s="123">
        <v>5.2393057482243135</v>
      </c>
      <c r="Y237" s="123">
        <v>5.2728901288182364</v>
      </c>
      <c r="DA237" s="130" t="s">
        <v>2912</v>
      </c>
    </row>
    <row r="238" spans="1:105" ht="12" customHeight="1" x14ac:dyDescent="0.25">
      <c r="A238" s="97" t="s">
        <v>50</v>
      </c>
      <c r="B238" s="99">
        <v>11.23479649782033</v>
      </c>
      <c r="C238" s="99">
        <v>10.958679912647773</v>
      </c>
      <c r="D238" s="99">
        <v>11.080184160527439</v>
      </c>
      <c r="E238" s="99">
        <v>10.776102363170573</v>
      </c>
      <c r="F238" s="99">
        <v>11.557210273705355</v>
      </c>
      <c r="G238" s="99">
        <v>10.772723600621013</v>
      </c>
      <c r="H238" s="99">
        <v>10.265744392179093</v>
      </c>
      <c r="I238" s="99">
        <v>9.2290809929979236</v>
      </c>
      <c r="J238" s="99">
        <v>8.9513842783539541</v>
      </c>
      <c r="K238" s="99">
        <v>8.4664469264125053</v>
      </c>
      <c r="L238" s="99">
        <v>8.2206976975270525</v>
      </c>
      <c r="M238" s="99">
        <v>8.4342897104867962</v>
      </c>
      <c r="N238" s="99">
        <v>7.2038397645805246</v>
      </c>
      <c r="O238" s="99">
        <v>7.181975767360484</v>
      </c>
      <c r="P238" s="99">
        <v>7.3567872065949746</v>
      </c>
      <c r="Q238" s="99">
        <v>7.0612541581729147</v>
      </c>
      <c r="R238" s="99">
        <v>7.3814517354922948</v>
      </c>
      <c r="S238" s="99">
        <v>8.0348912181864645</v>
      </c>
      <c r="T238" s="99">
        <v>8.298097010336706</v>
      </c>
      <c r="U238" s="99">
        <v>8.2661426161926777</v>
      </c>
      <c r="V238" s="99">
        <v>8.2007349340680324</v>
      </c>
      <c r="W238" s="99">
        <v>7.6428005545815942</v>
      </c>
      <c r="X238" s="99">
        <v>6.7141277274605589</v>
      </c>
      <c r="Y238" s="99">
        <v>6.3022982458769743</v>
      </c>
      <c r="DA238" s="63" t="s">
        <v>2913</v>
      </c>
    </row>
    <row r="239" spans="1:105" ht="12" customHeight="1" x14ac:dyDescent="0.25">
      <c r="A239" s="109" t="s">
        <v>120</v>
      </c>
      <c r="B239" s="110">
        <v>8.6789109522708934</v>
      </c>
      <c r="C239" s="110">
        <v>9.0715764961070526</v>
      </c>
      <c r="D239" s="110">
        <v>9.1175867845625564</v>
      </c>
      <c r="E239" s="110">
        <v>8.278310870036913</v>
      </c>
      <c r="F239" s="110">
        <v>9.8892447826015726</v>
      </c>
      <c r="G239" s="110">
        <v>7.9705131556392512</v>
      </c>
      <c r="H239" s="110">
        <v>8.5699758649542304</v>
      </c>
      <c r="I239" s="110">
        <v>7.8161750654206257</v>
      </c>
      <c r="J239" s="110">
        <v>6.9443155183717273</v>
      </c>
      <c r="K239" s="110">
        <v>6.9671357607848794</v>
      </c>
      <c r="L239" s="110">
        <v>6.4711275228948697</v>
      </c>
      <c r="M239" s="110">
        <v>6.4202418593513881</v>
      </c>
      <c r="N239" s="110">
        <v>5.5495835587316966</v>
      </c>
      <c r="O239" s="110">
        <v>6.278699606911113</v>
      </c>
      <c r="P239" s="110">
        <v>5.2483166271445425</v>
      </c>
      <c r="Q239" s="110">
        <v>5.6657333369889447</v>
      </c>
      <c r="R239" s="110">
        <v>5.5364991333771254</v>
      </c>
      <c r="S239" s="110">
        <v>6.4552745476272699</v>
      </c>
      <c r="T239" s="110">
        <v>6.2949733215414607</v>
      </c>
      <c r="U239" s="110">
        <v>6.208404779066325</v>
      </c>
      <c r="V239" s="110">
        <v>6.4334887426437364</v>
      </c>
      <c r="W239" s="110">
        <v>6.0369943029174946</v>
      </c>
      <c r="X239" s="110">
        <v>4.5617412623248059</v>
      </c>
      <c r="Y239" s="110">
        <v>4.7694455781836762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75.572354160650121</v>
      </c>
      <c r="C241" s="118">
        <f t="shared" si="98"/>
        <v>72.257884125960189</v>
      </c>
      <c r="D241" s="118">
        <f t="shared" si="98"/>
        <v>76.794731087042408</v>
      </c>
      <c r="E241" s="118">
        <f t="shared" si="98"/>
        <v>87.207870238079664</v>
      </c>
      <c r="F241" s="118">
        <f t="shared" si="98"/>
        <v>84.504096240046863</v>
      </c>
      <c r="G241" s="118">
        <f t="shared" si="98"/>
        <v>94.42549806247132</v>
      </c>
      <c r="H241" s="118">
        <f t="shared" si="98"/>
        <v>85.885188496302732</v>
      </c>
      <c r="I241" s="118">
        <f t="shared" si="98"/>
        <v>79.842756895875198</v>
      </c>
      <c r="J241" s="118">
        <f t="shared" si="98"/>
        <v>88.010576562724779</v>
      </c>
      <c r="K241" s="118">
        <f t="shared" si="98"/>
        <v>84.811236177607171</v>
      </c>
      <c r="L241" s="118">
        <f t="shared" si="98"/>
        <v>95.351206113517961</v>
      </c>
      <c r="M241" s="118">
        <f t="shared" si="98"/>
        <v>98.629118870502836</v>
      </c>
      <c r="N241" s="118">
        <f t="shared" si="98"/>
        <v>101.78832690024946</v>
      </c>
      <c r="O241" s="118">
        <f t="shared" si="98"/>
        <v>89.458645508199865</v>
      </c>
      <c r="P241" s="118">
        <f t="shared" si="98"/>
        <v>69.618742247600309</v>
      </c>
      <c r="Q241" s="118">
        <f t="shared" si="98"/>
        <v>101.89464983062902</v>
      </c>
      <c r="R241" s="118">
        <f t="shared" ref="R241:V241" si="99">R242+R244+R246+R255</f>
        <v>102.46488667835814</v>
      </c>
      <c r="S241" s="118">
        <f t="shared" si="99"/>
        <v>89.088268886990917</v>
      </c>
      <c r="T241" s="118">
        <f t="shared" si="99"/>
        <v>91.320087162918526</v>
      </c>
      <c r="U241" s="118">
        <f t="shared" si="99"/>
        <v>104.07777005086116</v>
      </c>
      <c r="V241" s="118">
        <f t="shared" si="99"/>
        <v>109.76223630008499</v>
      </c>
      <c r="W241" s="118">
        <f t="shared" ref="W241:Y241" si="100">W242+W244+W246+W255</f>
        <v>50.825398939556258</v>
      </c>
      <c r="X241" s="118">
        <f t="shared" si="100"/>
        <v>115.01305598311988</v>
      </c>
      <c r="Y241" s="118">
        <f t="shared" si="100"/>
        <v>82.654860079944982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52.825458687637159</v>
      </c>
      <c r="C242" s="123">
        <f t="shared" si="101"/>
        <v>48.73390836724402</v>
      </c>
      <c r="D242" s="123">
        <f t="shared" si="101"/>
        <v>53.776665711563226</v>
      </c>
      <c r="E242" s="123">
        <f t="shared" si="101"/>
        <v>60.450349633060007</v>
      </c>
      <c r="F242" s="123">
        <f t="shared" si="101"/>
        <v>60.572557743059747</v>
      </c>
      <c r="G242" s="123">
        <f t="shared" si="101"/>
        <v>72.391539176620498</v>
      </c>
      <c r="H242" s="123">
        <f t="shared" si="101"/>
        <v>63.383746614032816</v>
      </c>
      <c r="I242" s="123">
        <f t="shared" si="101"/>
        <v>59.16026289353448</v>
      </c>
      <c r="J242" s="123">
        <f t="shared" si="101"/>
        <v>67.213860437949748</v>
      </c>
      <c r="K242" s="123">
        <f t="shared" si="101"/>
        <v>63.515309649397807</v>
      </c>
      <c r="L242" s="123">
        <f t="shared" si="101"/>
        <v>73.955610676838319</v>
      </c>
      <c r="M242" s="123">
        <f t="shared" si="101"/>
        <v>74.893125943597326</v>
      </c>
      <c r="N242" s="123">
        <f t="shared" si="101"/>
        <v>76.217383177780576</v>
      </c>
      <c r="O242" s="123">
        <f t="shared" si="101"/>
        <v>66.942644892600896</v>
      </c>
      <c r="P242" s="123">
        <f t="shared" si="101"/>
        <v>48.687547489618083</v>
      </c>
      <c r="Q242" s="123">
        <f t="shared" si="101"/>
        <v>75.898746361937697</v>
      </c>
      <c r="R242" s="123">
        <f t="shared" si="101"/>
        <v>79.24900099302711</v>
      </c>
      <c r="S242" s="123">
        <f t="shared" si="101"/>
        <v>61.509398945045938</v>
      </c>
      <c r="T242" s="123">
        <f t="shared" si="101"/>
        <v>66.506888227984803</v>
      </c>
      <c r="U242" s="123">
        <f t="shared" si="101"/>
        <v>77.652982456852499</v>
      </c>
      <c r="V242" s="123">
        <f t="shared" si="101"/>
        <v>85.050877216597115</v>
      </c>
      <c r="W242" s="123">
        <f t="shared" si="101"/>
        <v>27.423167272174855</v>
      </c>
      <c r="X242" s="123">
        <f t="shared" si="101"/>
        <v>91.44606287827537</v>
      </c>
      <c r="Y242" s="123">
        <f t="shared" si="101"/>
        <v>61.254814808495539</v>
      </c>
      <c r="DA242" s="130" t="s">
        <v>3067</v>
      </c>
    </row>
    <row r="243" spans="1:105" ht="12" customHeight="1" x14ac:dyDescent="0.25">
      <c r="A243" s="97" t="s">
        <v>53</v>
      </c>
      <c r="B243" s="99">
        <v>52.825458687637159</v>
      </c>
      <c r="C243" s="99">
        <v>48.73390836724402</v>
      </c>
      <c r="D243" s="99">
        <v>53.776665711563226</v>
      </c>
      <c r="E243" s="99">
        <v>60.450349633060007</v>
      </c>
      <c r="F243" s="99">
        <v>60.572557743059747</v>
      </c>
      <c r="G243" s="99">
        <v>72.391539176620498</v>
      </c>
      <c r="H243" s="99">
        <v>63.383746614032816</v>
      </c>
      <c r="I243" s="99">
        <v>59.16026289353448</v>
      </c>
      <c r="J243" s="99">
        <v>67.213860437949748</v>
      </c>
      <c r="K243" s="99">
        <v>63.515309649397807</v>
      </c>
      <c r="L243" s="99">
        <v>73.955610676838319</v>
      </c>
      <c r="M243" s="99">
        <v>74.893125943597326</v>
      </c>
      <c r="N243" s="99">
        <v>76.217383177780576</v>
      </c>
      <c r="O243" s="99">
        <v>66.942644892600896</v>
      </c>
      <c r="P243" s="99">
        <v>48.687547489618083</v>
      </c>
      <c r="Q243" s="99">
        <v>75.898746361937697</v>
      </c>
      <c r="R243" s="99">
        <v>79.24900099302711</v>
      </c>
      <c r="S243" s="99">
        <v>61.509398945045938</v>
      </c>
      <c r="T243" s="99">
        <v>66.506888227984803</v>
      </c>
      <c r="U243" s="99">
        <v>77.652982456852499</v>
      </c>
      <c r="V243" s="99">
        <v>85.050877216597115</v>
      </c>
      <c r="W243" s="99">
        <v>27.423167272174855</v>
      </c>
      <c r="X243" s="99">
        <v>91.44606287827537</v>
      </c>
      <c r="Y243" s="99">
        <v>61.254814808495539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3.0901009253414218</v>
      </c>
      <c r="C244" s="123">
        <f t="shared" si="102"/>
        <v>3.7806418763638998</v>
      </c>
      <c r="D244" s="123">
        <f t="shared" si="102"/>
        <v>2.9469875939870196</v>
      </c>
      <c r="E244" s="123">
        <f t="shared" si="102"/>
        <v>7.6280879276217401</v>
      </c>
      <c r="F244" s="123">
        <f t="shared" si="102"/>
        <v>2.7355273876459609</v>
      </c>
      <c r="G244" s="123">
        <f t="shared" si="102"/>
        <v>2.8132960353803833</v>
      </c>
      <c r="H244" s="123">
        <f t="shared" si="102"/>
        <v>3.3221446422089951</v>
      </c>
      <c r="I244" s="123">
        <f t="shared" si="102"/>
        <v>2.9639720479221663</v>
      </c>
      <c r="J244" s="123">
        <f t="shared" si="102"/>
        <v>3.910870205896674</v>
      </c>
      <c r="K244" s="123">
        <f t="shared" si="102"/>
        <v>4.5814025142684303</v>
      </c>
      <c r="L244" s="123">
        <f t="shared" si="102"/>
        <v>4.1668947209040006</v>
      </c>
      <c r="M244" s="123">
        <f t="shared" si="102"/>
        <v>5.3848437045195912</v>
      </c>
      <c r="N244" s="123">
        <f t="shared" si="102"/>
        <v>8.6971943801457883</v>
      </c>
      <c r="O244" s="123">
        <f t="shared" si="102"/>
        <v>5.7394003786259509</v>
      </c>
      <c r="P244" s="123">
        <f t="shared" si="102"/>
        <v>4.6917169007878892</v>
      </c>
      <c r="Q244" s="123">
        <f t="shared" si="102"/>
        <v>9.8954725416202773</v>
      </c>
      <c r="R244" s="123">
        <f t="shared" si="102"/>
        <v>6.9341953444004147</v>
      </c>
      <c r="S244" s="123">
        <f t="shared" si="102"/>
        <v>10.465697137864293</v>
      </c>
      <c r="T244" s="123">
        <f t="shared" si="102"/>
        <v>7.6564558360231016</v>
      </c>
      <c r="U244" s="123">
        <f t="shared" si="102"/>
        <v>9.3250658798704062</v>
      </c>
      <c r="V244" s="123">
        <f t="shared" si="102"/>
        <v>7.5982117949021202</v>
      </c>
      <c r="W244" s="123">
        <f t="shared" si="102"/>
        <v>8.2631588698431724</v>
      </c>
      <c r="X244" s="123">
        <f t="shared" si="102"/>
        <v>12.228734767856238</v>
      </c>
      <c r="Y244" s="123">
        <f t="shared" si="102"/>
        <v>9.5746526272121546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3.0901009253414218</v>
      </c>
      <c r="C245" s="99">
        <f>RES_hhdet_tess!C165</f>
        <v>3.7806418763638998</v>
      </c>
      <c r="D245" s="99">
        <f>RES_hhdet_tess!D165</f>
        <v>2.9469875939870196</v>
      </c>
      <c r="E245" s="99">
        <f>RES_hhdet_tess!E165</f>
        <v>7.6280879276217401</v>
      </c>
      <c r="F245" s="99">
        <f>RES_hhdet_tess!F165</f>
        <v>2.7355273876459609</v>
      </c>
      <c r="G245" s="99">
        <f>RES_hhdet_tess!G165</f>
        <v>2.8132960353803833</v>
      </c>
      <c r="H245" s="99">
        <f>RES_hhdet_tess!H165</f>
        <v>3.3221446422089951</v>
      </c>
      <c r="I245" s="99">
        <f>RES_hhdet_tess!I165</f>
        <v>2.9639720479221663</v>
      </c>
      <c r="J245" s="99">
        <f>RES_hhdet_tess!J165</f>
        <v>3.910870205896674</v>
      </c>
      <c r="K245" s="99">
        <f>RES_hhdet_tess!K165</f>
        <v>4.5814025142684303</v>
      </c>
      <c r="L245" s="99">
        <f>RES_hhdet_tess!L165</f>
        <v>4.1668947209040006</v>
      </c>
      <c r="M245" s="99">
        <f>RES_hhdet_tess!M165</f>
        <v>5.3848437045195912</v>
      </c>
      <c r="N245" s="99">
        <f>RES_hhdet_tess!N165</f>
        <v>8.6971943801457883</v>
      </c>
      <c r="O245" s="99">
        <f>RES_hhdet_tess!O165</f>
        <v>5.7394003786259509</v>
      </c>
      <c r="P245" s="99">
        <f>RES_hhdet_tess!P165</f>
        <v>4.6917169007878892</v>
      </c>
      <c r="Q245" s="99">
        <f>RES_hhdet_tess!Q165</f>
        <v>9.8954725416202773</v>
      </c>
      <c r="R245" s="99">
        <f>RES_hhdet_tess!R165</f>
        <v>6.9341953444004147</v>
      </c>
      <c r="S245" s="99">
        <f>RES_hhdet_tess!S165</f>
        <v>10.465697137864293</v>
      </c>
      <c r="T245" s="99">
        <f>RES_hhdet_tess!T165</f>
        <v>7.6564558360231016</v>
      </c>
      <c r="U245" s="99">
        <f>RES_hhdet_tess!U165</f>
        <v>9.3250658798704062</v>
      </c>
      <c r="V245" s="99">
        <f>RES_hhdet_tess!V165</f>
        <v>7.5982117949021202</v>
      </c>
      <c r="W245" s="99">
        <f>RES_hhdet_tess!W165</f>
        <v>8.2631588698431724</v>
      </c>
      <c r="X245" s="99">
        <f>RES_hhdet_tess!X165</f>
        <v>12.228734767856238</v>
      </c>
      <c r="Y245" s="99">
        <f>RES_hhdet_tess!Y165</f>
        <v>9.5746526272121546</v>
      </c>
      <c r="DA245" s="63" t="s">
        <v>3070</v>
      </c>
    </row>
    <row r="246" spans="1:105" ht="12" customHeight="1" x14ac:dyDescent="0.25">
      <c r="A246" s="121" t="s">
        <v>55</v>
      </c>
      <c r="B246" s="123">
        <v>12.920793024352095</v>
      </c>
      <c r="C246" s="123">
        <v>12.879356343854205</v>
      </c>
      <c r="D246" s="123">
        <v>13.140527952880252</v>
      </c>
      <c r="E246" s="123">
        <v>12.650867792597019</v>
      </c>
      <c r="F246" s="123">
        <v>13.748977276990937</v>
      </c>
      <c r="G246" s="123">
        <v>12.858936896276211</v>
      </c>
      <c r="H246" s="123">
        <v>12.614032426570867</v>
      </c>
      <c r="I246" s="123">
        <v>11.746514032149163</v>
      </c>
      <c r="J246" s="123">
        <v>11.41186740463462</v>
      </c>
      <c r="K246" s="123">
        <v>11.333973548729331</v>
      </c>
      <c r="L246" s="123">
        <v>12.139936237735789</v>
      </c>
      <c r="M246" s="123">
        <v>13.231274018116316</v>
      </c>
      <c r="N246" s="123">
        <v>12.459747185381376</v>
      </c>
      <c r="O246" s="123">
        <v>12.004281525536472</v>
      </c>
      <c r="P246" s="123">
        <v>11.927484499753376</v>
      </c>
      <c r="Q246" s="123">
        <v>11.640348978069342</v>
      </c>
      <c r="R246" s="123">
        <v>11.792816534022986</v>
      </c>
      <c r="S246" s="123">
        <v>11.961243816109628</v>
      </c>
      <c r="T246" s="123">
        <v>11.975753317845745</v>
      </c>
      <c r="U246" s="123">
        <v>11.923101372601424</v>
      </c>
      <c r="V246" s="123">
        <v>11.793658784343197</v>
      </c>
      <c r="W246" s="123">
        <v>10.146690019624264</v>
      </c>
      <c r="X246" s="123">
        <v>7.3778959884011135</v>
      </c>
      <c r="Y246" s="123">
        <v>7.7788014767540705</v>
      </c>
      <c r="DA246" s="130" t="s">
        <v>3071</v>
      </c>
    </row>
    <row r="247" spans="1:105" ht="12" customHeight="1" x14ac:dyDescent="0.25">
      <c r="A247" s="97" t="s">
        <v>124</v>
      </c>
      <c r="B247" s="99">
        <v>12.84473022750074</v>
      </c>
      <c r="C247" s="99">
        <v>13.050827664403936</v>
      </c>
      <c r="D247" s="99">
        <v>12.886775739167561</v>
      </c>
      <c r="E247" s="99">
        <v>12.703124947362422</v>
      </c>
      <c r="F247" s="99">
        <v>14.375115011751998</v>
      </c>
      <c r="G247" s="99">
        <v>13.074719526427597</v>
      </c>
      <c r="H247" s="99">
        <v>12.74260949913973</v>
      </c>
      <c r="I247" s="99">
        <v>11.573113663373029</v>
      </c>
      <c r="J247" s="99">
        <v>11.022950578056498</v>
      </c>
      <c r="K247" s="99">
        <v>11.166283327454822</v>
      </c>
      <c r="L247" s="99">
        <v>12.105291347163901</v>
      </c>
      <c r="M247" s="99">
        <v>13.596773103878535</v>
      </c>
      <c r="N247" s="99">
        <v>12.675249719547999</v>
      </c>
      <c r="O247" s="99">
        <v>12.172888286663509</v>
      </c>
      <c r="P247" s="99">
        <v>11.20739050274805</v>
      </c>
      <c r="Q247" s="99">
        <v>11.424742843016928</v>
      </c>
      <c r="R247" s="99">
        <v>11.760326835150597</v>
      </c>
      <c r="S247" s="99">
        <v>12.090004515584237</v>
      </c>
      <c r="T247" s="99">
        <v>12.190500381737527</v>
      </c>
      <c r="U247" s="99">
        <v>11.672996544276382</v>
      </c>
      <c r="V247" s="99">
        <v>10.975413323840115</v>
      </c>
      <c r="W247" s="99">
        <v>9.6771018883670212</v>
      </c>
      <c r="X247" s="99">
        <v>8.2288042552812737</v>
      </c>
      <c r="Y247" s="99">
        <v>7.6580560585024413</v>
      </c>
      <c r="DA247" s="63" t="s">
        <v>3072</v>
      </c>
    </row>
    <row r="248" spans="1:105" ht="12" customHeight="1" x14ac:dyDescent="0.25">
      <c r="A248" s="97" t="s">
        <v>123</v>
      </c>
      <c r="B248" s="99">
        <v>12.844730227500742</v>
      </c>
      <c r="C248" s="99">
        <v>13.051087145869213</v>
      </c>
      <c r="D248" s="99">
        <v>12.88663111952456</v>
      </c>
      <c r="E248" s="99">
        <v>12.702943786435698</v>
      </c>
      <c r="F248" s="99">
        <v>14.374987811540223</v>
      </c>
      <c r="G248" s="99">
        <v>13.079228847904384</v>
      </c>
      <c r="H248" s="99">
        <v>12.750500089833459</v>
      </c>
      <c r="I248" s="99">
        <v>11.58421171169643</v>
      </c>
      <c r="J248" s="99">
        <v>11.02090119536029</v>
      </c>
      <c r="K248" s="99">
        <v>11.154939210554563</v>
      </c>
      <c r="L248" s="99">
        <v>12.088483865834922</v>
      </c>
      <c r="M248" s="99">
        <v>13.586217653046329</v>
      </c>
      <c r="N248" s="99">
        <v>12.674194167226169</v>
      </c>
      <c r="O248" s="99">
        <v>12.178365568312461</v>
      </c>
      <c r="P248" s="99">
        <v>11.21246927996981</v>
      </c>
      <c r="Q248" s="99">
        <v>11.4380935425365</v>
      </c>
      <c r="R248" s="99">
        <v>11.771820918217195</v>
      </c>
      <c r="S248" s="99">
        <v>12.102918010523803</v>
      </c>
      <c r="T248" s="99">
        <v>12.202860375818291</v>
      </c>
      <c r="U248" s="99">
        <v>11.676182064733384</v>
      </c>
      <c r="V248" s="99">
        <v>10.978747945403674</v>
      </c>
      <c r="W248" s="99">
        <v>9.7018093816202526</v>
      </c>
      <c r="X248" s="99">
        <v>8.3139846111355329</v>
      </c>
      <c r="Y248" s="99">
        <v>7.7138088059168206</v>
      </c>
      <c r="DA248" s="63" t="s">
        <v>3073</v>
      </c>
    </row>
    <row r="249" spans="1:105" ht="12" customHeight="1" x14ac:dyDescent="0.25">
      <c r="A249" s="100" t="s">
        <v>50</v>
      </c>
      <c r="B249" s="102">
        <v>2.3591657078526254</v>
      </c>
      <c r="C249" s="102">
        <v>2.0829323103658317</v>
      </c>
      <c r="D249" s="102">
        <v>2.4040455445332496</v>
      </c>
      <c r="E249" s="102">
        <v>1.9818447193758006</v>
      </c>
      <c r="F249" s="102">
        <v>2.7841121509059272</v>
      </c>
      <c r="G249" s="102">
        <v>2.116872486308357</v>
      </c>
      <c r="H249" s="102">
        <v>2.0130020853716308</v>
      </c>
      <c r="I249" s="102">
        <v>1.691559300074855</v>
      </c>
      <c r="J249" s="102">
        <v>2.0310036697485514</v>
      </c>
      <c r="K249" s="102">
        <v>1.6309174694214528</v>
      </c>
      <c r="L249" s="102">
        <v>1.6904735661457764</v>
      </c>
      <c r="M249" s="102">
        <v>2.3663787840502284</v>
      </c>
      <c r="N249" s="102">
        <v>1.603108138043668</v>
      </c>
      <c r="O249" s="102">
        <v>1.4564651703649898</v>
      </c>
      <c r="P249" s="102">
        <v>2.2506088625051803</v>
      </c>
      <c r="Q249" s="102">
        <v>1.4885328843626904</v>
      </c>
      <c r="R249" s="102">
        <v>1.4681643571662595</v>
      </c>
      <c r="S249" s="102">
        <v>1.6545029935523663</v>
      </c>
      <c r="T249" s="102">
        <v>1.5333114252092492</v>
      </c>
      <c r="U249" s="102">
        <v>1.720598234953802</v>
      </c>
      <c r="V249" s="102">
        <v>1.7788710470607896</v>
      </c>
      <c r="W249" s="102">
        <v>2.0912836816629188</v>
      </c>
      <c r="X249" s="102">
        <v>0.90288029245839452</v>
      </c>
      <c r="Y249" s="102">
        <v>1.5663939946387</v>
      </c>
      <c r="DA249" s="131" t="s">
        <v>3074</v>
      </c>
    </row>
    <row r="250" spans="1:105" ht="12" customHeight="1" x14ac:dyDescent="0.25">
      <c r="A250" s="103" t="s">
        <v>52</v>
      </c>
      <c r="B250" s="105">
        <v>10.485564519648117</v>
      </c>
      <c r="C250" s="105">
        <v>10.96815483550338</v>
      </c>
      <c r="D250" s="105">
        <v>10.482585574991308</v>
      </c>
      <c r="E250" s="105">
        <v>10.721099067059898</v>
      </c>
      <c r="F250" s="105">
        <v>11.590875660634298</v>
      </c>
      <c r="G250" s="105">
        <v>10.962356361596029</v>
      </c>
      <c r="H250" s="105">
        <v>10.737498004461829</v>
      </c>
      <c r="I250" s="105">
        <v>9.8926524116215759</v>
      </c>
      <c r="J250" s="105">
        <v>8.9898975256117382</v>
      </c>
      <c r="K250" s="105">
        <v>9.5240217411331116</v>
      </c>
      <c r="L250" s="105">
        <v>10.398010299689146</v>
      </c>
      <c r="M250" s="105">
        <v>11.219838868996101</v>
      </c>
      <c r="N250" s="105">
        <v>11.071086029182501</v>
      </c>
      <c r="O250" s="105">
        <v>10.721900397947472</v>
      </c>
      <c r="P250" s="105">
        <v>8.9618604174646279</v>
      </c>
      <c r="Q250" s="105">
        <v>9.9495606581738105</v>
      </c>
      <c r="R250" s="105">
        <v>10.303656561050934</v>
      </c>
      <c r="S250" s="105">
        <v>10.448415016971435</v>
      </c>
      <c r="T250" s="105">
        <v>10.669548950609043</v>
      </c>
      <c r="U250" s="105">
        <v>9.9555838297795809</v>
      </c>
      <c r="V250" s="105">
        <v>9.199876898342886</v>
      </c>
      <c r="W250" s="105">
        <v>7.6105256999573356</v>
      </c>
      <c r="X250" s="105">
        <v>7.411104318677137</v>
      </c>
      <c r="Y250" s="105">
        <v>6.1474148112781197</v>
      </c>
      <c r="DA250" s="132" t="s">
        <v>3075</v>
      </c>
    </row>
    <row r="251" spans="1:105" ht="12" customHeight="1" x14ac:dyDescent="0.25">
      <c r="A251" s="106" t="s">
        <v>122</v>
      </c>
      <c r="B251" s="102">
        <v>12.996201238281413</v>
      </c>
      <c r="C251" s="102">
        <v>12.717078158837637</v>
      </c>
      <c r="D251" s="102">
        <v>13.355232734443264</v>
      </c>
      <c r="E251" s="102">
        <v>12.610305047617285</v>
      </c>
      <c r="F251" s="102">
        <v>13.289176964107829</v>
      </c>
      <c r="G251" s="102">
        <v>12.72944741687134</v>
      </c>
      <c r="H251" s="102">
        <v>12.552794851083943</v>
      </c>
      <c r="I251" s="102">
        <v>11.815647002326171</v>
      </c>
      <c r="J251" s="102">
        <v>11.558567909186078</v>
      </c>
      <c r="K251" s="102">
        <v>11.397006078607655</v>
      </c>
      <c r="L251" s="102">
        <v>12.154710614134558</v>
      </c>
      <c r="M251" s="102">
        <v>13.10390031510445</v>
      </c>
      <c r="N251" s="102">
        <v>12.38805444482229</v>
      </c>
      <c r="O251" s="102">
        <v>11.944739917037776</v>
      </c>
      <c r="P251" s="102">
        <v>12.172369601957573</v>
      </c>
      <c r="Q251" s="102">
        <v>11.709460154463473</v>
      </c>
      <c r="R251" s="102">
        <v>11.797303727687247</v>
      </c>
      <c r="S251" s="102">
        <v>11.908577971177504</v>
      </c>
      <c r="T251" s="102">
        <v>11.894073372388807</v>
      </c>
      <c r="U251" s="102">
        <v>12.000020110284522</v>
      </c>
      <c r="V251" s="102">
        <v>12.072267928798242</v>
      </c>
      <c r="W251" s="102">
        <v>10.290733846720808</v>
      </c>
      <c r="X251" s="102">
        <v>6.875721343430695</v>
      </c>
      <c r="Y251" s="102">
        <v>7.7974199271371987</v>
      </c>
      <c r="DA251" s="131" t="s">
        <v>3076</v>
      </c>
    </row>
    <row r="252" spans="1:105" ht="12" customHeight="1" x14ac:dyDescent="0.25">
      <c r="A252" s="107" t="s">
        <v>121</v>
      </c>
      <c r="B252" s="105">
        <v>12.996201238281417</v>
      </c>
      <c r="C252" s="105">
        <v>12.717670780923068</v>
      </c>
      <c r="D252" s="105">
        <v>13.356351871210419</v>
      </c>
      <c r="E252" s="105">
        <v>12.612130459868524</v>
      </c>
      <c r="F252" s="105">
        <v>13.290876837720726</v>
      </c>
      <c r="G252" s="105">
        <v>12.733096673310905</v>
      </c>
      <c r="H252" s="105">
        <v>12.556765903630502</v>
      </c>
      <c r="I252" s="105">
        <v>11.822271638779258</v>
      </c>
      <c r="J252" s="105">
        <v>11.554037859001077</v>
      </c>
      <c r="K252" s="105">
        <v>11.387091045972598</v>
      </c>
      <c r="L252" s="105">
        <v>12.142119702364939</v>
      </c>
      <c r="M252" s="105">
        <v>13.09486318123996</v>
      </c>
      <c r="N252" s="105">
        <v>12.3846728034469</v>
      </c>
      <c r="O252" s="105">
        <v>11.947868341003211</v>
      </c>
      <c r="P252" s="105">
        <v>12.190667455447468</v>
      </c>
      <c r="Q252" s="105">
        <v>11.721885106761658</v>
      </c>
      <c r="R252" s="105">
        <v>11.820667483624842</v>
      </c>
      <c r="S252" s="105">
        <v>11.941094181077153</v>
      </c>
      <c r="T252" s="105">
        <v>11.925536036283384</v>
      </c>
      <c r="U252" s="105">
        <v>12.019611816319831</v>
      </c>
      <c r="V252" s="105">
        <v>12.099313654609317</v>
      </c>
      <c r="W252" s="105">
        <v>10.366158230375962</v>
      </c>
      <c r="X252" s="105">
        <v>7.3899190347033681</v>
      </c>
      <c r="Y252" s="105">
        <v>7.8596615781600248</v>
      </c>
      <c r="DA252" s="132" t="s">
        <v>3077</v>
      </c>
    </row>
    <row r="253" spans="1:105" ht="12" customHeight="1" x14ac:dyDescent="0.25">
      <c r="A253" s="108" t="s">
        <v>53</v>
      </c>
      <c r="B253" s="99">
        <v>2.3872816337104292</v>
      </c>
      <c r="C253" s="99">
        <v>2.0286152152333221</v>
      </c>
      <c r="D253" s="99">
        <v>2.4925070832789658</v>
      </c>
      <c r="E253" s="99">
        <v>1.9664398278868609</v>
      </c>
      <c r="F253" s="99">
        <v>2.5730675981751872</v>
      </c>
      <c r="G253" s="99">
        <v>2.0585678868485147</v>
      </c>
      <c r="H253" s="99">
        <v>1.9802182998999378</v>
      </c>
      <c r="I253" s="99">
        <v>1.7284941009630508</v>
      </c>
      <c r="J253" s="99">
        <v>2.140334042106371</v>
      </c>
      <c r="K253" s="99">
        <v>1.6700047678980969</v>
      </c>
      <c r="L253" s="99">
        <v>1.6929804475396393</v>
      </c>
      <c r="M253" s="99">
        <v>2.2799533024294392</v>
      </c>
      <c r="N253" s="99">
        <v>1.5574810296832884</v>
      </c>
      <c r="O253" s="99">
        <v>1.4165242312259461</v>
      </c>
      <c r="P253" s="99">
        <v>2.4675845781905927</v>
      </c>
      <c r="Q253" s="99">
        <v>1.530847252704101</v>
      </c>
      <c r="R253" s="99">
        <v>1.470994757162964</v>
      </c>
      <c r="S253" s="99">
        <v>1.631173744459169</v>
      </c>
      <c r="T253" s="99">
        <v>1.4811055960961301</v>
      </c>
      <c r="U253" s="99">
        <v>1.7839424812667855</v>
      </c>
      <c r="V253" s="99">
        <v>2.0030566841499069</v>
      </c>
      <c r="W253" s="99">
        <v>2.0686023605077963</v>
      </c>
      <c r="X253" s="99">
        <v>6.8744977134553048E-2</v>
      </c>
      <c r="Y253" s="99">
        <v>1.3672828496372189</v>
      </c>
      <c r="DA253" s="63" t="s">
        <v>3078</v>
      </c>
    </row>
    <row r="254" spans="1:105" ht="12" customHeight="1" x14ac:dyDescent="0.25">
      <c r="A254" s="108" t="s">
        <v>52</v>
      </c>
      <c r="B254" s="99">
        <v>10.608919604570987</v>
      </c>
      <c r="C254" s="99">
        <v>10.689055565689747</v>
      </c>
      <c r="D254" s="99">
        <v>10.863844787931452</v>
      </c>
      <c r="E254" s="99">
        <v>10.645690631981662</v>
      </c>
      <c r="F254" s="99">
        <v>10.71780923954554</v>
      </c>
      <c r="G254" s="99">
        <v>10.674528786462391</v>
      </c>
      <c r="H254" s="99">
        <v>10.576547603730564</v>
      </c>
      <c r="I254" s="99">
        <v>10.093777537816205</v>
      </c>
      <c r="J254" s="99">
        <v>9.4137038168947083</v>
      </c>
      <c r="K254" s="99">
        <v>9.7170862780745022</v>
      </c>
      <c r="L254" s="99">
        <v>10.449139254825301</v>
      </c>
      <c r="M254" s="99">
        <v>10.814909878810523</v>
      </c>
      <c r="N254" s="99">
        <v>10.827191773763612</v>
      </c>
      <c r="O254" s="99">
        <v>10.531344109777267</v>
      </c>
      <c r="P254" s="99">
        <v>9.7230828772568785</v>
      </c>
      <c r="Q254" s="99">
        <v>10.191037854057555</v>
      </c>
      <c r="R254" s="99">
        <v>10.349672726461876</v>
      </c>
      <c r="S254" s="99">
        <v>10.309920436617983</v>
      </c>
      <c r="T254" s="99">
        <v>10.444430440187254</v>
      </c>
      <c r="U254" s="99">
        <v>10.235669335053045</v>
      </c>
      <c r="V254" s="99">
        <v>10.096256970459409</v>
      </c>
      <c r="W254" s="99">
        <v>8.2975558698681642</v>
      </c>
      <c r="X254" s="99">
        <v>7.3211740575688156</v>
      </c>
      <c r="Y254" s="99">
        <v>6.4923787285228052</v>
      </c>
      <c r="DA254" s="63" t="s">
        <v>3079</v>
      </c>
    </row>
    <row r="255" spans="1:105" ht="12" customHeight="1" x14ac:dyDescent="0.25">
      <c r="A255" s="121" t="s">
        <v>54</v>
      </c>
      <c r="B255" s="123">
        <v>6.7360015233194517</v>
      </c>
      <c r="C255" s="123">
        <v>6.8639775384980668</v>
      </c>
      <c r="D255" s="123">
        <v>6.9305498286119169</v>
      </c>
      <c r="E255" s="123">
        <v>6.4785648848008961</v>
      </c>
      <c r="F255" s="123">
        <v>7.4470338323502094</v>
      </c>
      <c r="G255" s="123">
        <v>6.3617259541942275</v>
      </c>
      <c r="H255" s="123">
        <v>6.5652648134900486</v>
      </c>
      <c r="I255" s="123">
        <v>5.9720079222693787</v>
      </c>
      <c r="J255" s="123">
        <v>5.4739785142437363</v>
      </c>
      <c r="K255" s="123">
        <v>5.3805504652115985</v>
      </c>
      <c r="L255" s="123">
        <v>5.0887644780398595</v>
      </c>
      <c r="M255" s="123">
        <v>5.1198752042696052</v>
      </c>
      <c r="N255" s="123">
        <v>4.4140021569417192</v>
      </c>
      <c r="O255" s="123">
        <v>4.7723187114365526</v>
      </c>
      <c r="P255" s="123">
        <v>4.3119933574409552</v>
      </c>
      <c r="Q255" s="123">
        <v>4.4600819490017081</v>
      </c>
      <c r="R255" s="123">
        <v>4.4888738069076348</v>
      </c>
      <c r="S255" s="123">
        <v>5.1519289879710604</v>
      </c>
      <c r="T255" s="123">
        <v>5.1809897810648868</v>
      </c>
      <c r="U255" s="123">
        <v>5.1766203415368386</v>
      </c>
      <c r="V255" s="123">
        <v>5.3194885042425746</v>
      </c>
      <c r="W255" s="123">
        <v>4.9923827779139671</v>
      </c>
      <c r="X255" s="123">
        <v>3.9603623485871688</v>
      </c>
      <c r="Y255" s="123">
        <v>4.0465911674832089</v>
      </c>
      <c r="DA255" s="130" t="s">
        <v>3080</v>
      </c>
    </row>
    <row r="256" spans="1:105" ht="12" customHeight="1" x14ac:dyDescent="0.25">
      <c r="A256" s="97" t="s">
        <v>50</v>
      </c>
      <c r="B256" s="99">
        <v>6.9249625550148943</v>
      </c>
      <c r="C256" s="99">
        <v>6.7614878940731939</v>
      </c>
      <c r="D256" s="99">
        <v>6.8461612772256455</v>
      </c>
      <c r="E256" s="99">
        <v>6.6704990654487277</v>
      </c>
      <c r="F256" s="99">
        <v>7.1671713736337201</v>
      </c>
      <c r="G256" s="99">
        <v>6.69189362503705</v>
      </c>
      <c r="H256" s="99">
        <v>6.3892675571795028</v>
      </c>
      <c r="I256" s="99">
        <v>5.7495234432201965</v>
      </c>
      <c r="J256" s="99">
        <v>5.5772641539543377</v>
      </c>
      <c r="K256" s="99">
        <v>5.2760341357221447</v>
      </c>
      <c r="L256" s="99">
        <v>5.123878263970334</v>
      </c>
      <c r="M256" s="99">
        <v>5.2578890847278279</v>
      </c>
      <c r="N256" s="99">
        <v>4.4914292224395513</v>
      </c>
      <c r="O256" s="99">
        <v>4.4781298605116167</v>
      </c>
      <c r="P256" s="99">
        <v>4.5872592960495302</v>
      </c>
      <c r="Q256" s="99">
        <v>4.4034438083723151</v>
      </c>
      <c r="R256" s="99">
        <v>4.6048288590889497</v>
      </c>
      <c r="S256" s="99">
        <v>5.015007143792185</v>
      </c>
      <c r="T256" s="99">
        <v>5.1847519772359361</v>
      </c>
      <c r="U256" s="99">
        <v>5.1695736058078845</v>
      </c>
      <c r="V256" s="99">
        <v>5.131899949910216</v>
      </c>
      <c r="W256" s="99">
        <v>4.7839087103894986</v>
      </c>
      <c r="X256" s="99">
        <v>4.2030193518280123</v>
      </c>
      <c r="Y256" s="99">
        <v>3.9516249640577223</v>
      </c>
      <c r="DA256" s="63" t="s">
        <v>3081</v>
      </c>
    </row>
    <row r="257" spans="1:105" ht="12" customHeight="1" x14ac:dyDescent="0.25">
      <c r="A257" s="109" t="s">
        <v>120</v>
      </c>
      <c r="B257" s="110">
        <v>6.6131728723709484</v>
      </c>
      <c r="C257" s="110">
        <v>6.9279318359658681</v>
      </c>
      <c r="D257" s="110">
        <v>6.9820333633839722</v>
      </c>
      <c r="E257" s="110">
        <v>6.3580434693232819</v>
      </c>
      <c r="F257" s="110">
        <v>7.6229053365492287</v>
      </c>
      <c r="G257" s="110">
        <v>6.168785806529308</v>
      </c>
      <c r="H257" s="110">
        <v>6.6608651091070152</v>
      </c>
      <c r="I257" s="110">
        <v>6.0883883819391933</v>
      </c>
      <c r="J257" s="110">
        <v>5.4140085697459588</v>
      </c>
      <c r="K257" s="110">
        <v>5.4428871659140832</v>
      </c>
      <c r="L257" s="110">
        <v>5.0680117746084905</v>
      </c>
      <c r="M257" s="110">
        <v>5.0412571776351545</v>
      </c>
      <c r="N257" s="110">
        <v>4.3682332521900413</v>
      </c>
      <c r="O257" s="110">
        <v>4.9524011138622051</v>
      </c>
      <c r="P257" s="110">
        <v>4.1435930454423797</v>
      </c>
      <c r="Q257" s="110">
        <v>4.4928432496705373</v>
      </c>
      <c r="R257" s="110">
        <v>4.4248745125539362</v>
      </c>
      <c r="S257" s="110">
        <v>5.2216994681368405</v>
      </c>
      <c r="T257" s="110">
        <v>5.1791468090457231</v>
      </c>
      <c r="U257" s="110">
        <v>5.1799665720127157</v>
      </c>
      <c r="V257" s="110">
        <v>5.4065538684324599</v>
      </c>
      <c r="W257" s="110">
        <v>5.0884792059816588</v>
      </c>
      <c r="X257" s="110">
        <v>3.8488805765729337</v>
      </c>
      <c r="Y257" s="110">
        <v>4.093035543447157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3.5800941197881659</v>
      </c>
      <c r="C259" s="118">
        <f t="shared" si="103"/>
        <v>3.5019965841335283</v>
      </c>
      <c r="D259" s="118">
        <f t="shared" si="103"/>
        <v>3.3135056497626905</v>
      </c>
      <c r="E259" s="118">
        <f t="shared" si="103"/>
        <v>3.1471302858574508</v>
      </c>
      <c r="F259" s="118">
        <f t="shared" si="103"/>
        <v>3.4094748827031767</v>
      </c>
      <c r="G259" s="118">
        <f t="shared" si="103"/>
        <v>2.8172091377620028</v>
      </c>
      <c r="H259" s="118">
        <f t="shared" si="103"/>
        <v>2.4069187628515185</v>
      </c>
      <c r="I259" s="118">
        <f t="shared" si="103"/>
        <v>1.992702354618989</v>
      </c>
      <c r="J259" s="118">
        <f t="shared" si="103"/>
        <v>1.9013068252762073</v>
      </c>
      <c r="K259" s="118">
        <f t="shared" si="103"/>
        <v>1.8624040200838348</v>
      </c>
      <c r="L259" s="118">
        <f t="shared" si="103"/>
        <v>1.884618897394029</v>
      </c>
      <c r="M259" s="118">
        <f t="shared" si="103"/>
        <v>2.0231528981179285</v>
      </c>
      <c r="N259" s="118">
        <f t="shared" si="103"/>
        <v>1.7899774681784546</v>
      </c>
      <c r="O259" s="118">
        <f t="shared" si="103"/>
        <v>1.7790317984125701</v>
      </c>
      <c r="P259" s="118">
        <f t="shared" si="103"/>
        <v>1.6965688329805644</v>
      </c>
      <c r="Q259" s="118">
        <f t="shared" si="103"/>
        <v>1.6312007853312291</v>
      </c>
      <c r="R259" s="118">
        <f t="shared" ref="R259:V259" si="104">R260+R262+R264+R273</f>
        <v>1.6400796317000643</v>
      </c>
      <c r="S259" s="118">
        <f t="shared" si="104"/>
        <v>1.6406470075990669</v>
      </c>
      <c r="T259" s="118">
        <f t="shared" si="104"/>
        <v>1.607792353950396</v>
      </c>
      <c r="U259" s="118">
        <f t="shared" si="104"/>
        <v>1.5108722930216261</v>
      </c>
      <c r="V259" s="118">
        <f t="shared" si="104"/>
        <v>1.4662231456898067</v>
      </c>
      <c r="W259" s="118">
        <f t="shared" ref="W259:Y259" si="105">W260+W262+W264+W273</f>
        <v>1.3368849543904937</v>
      </c>
      <c r="X259" s="118">
        <f t="shared" si="105"/>
        <v>1.1621884419983486</v>
      </c>
      <c r="Y259" s="118">
        <f t="shared" si="105"/>
        <v>1.1396993057583973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2.5747030758646741</v>
      </c>
      <c r="C264" s="123">
        <v>2.5454814586211176</v>
      </c>
      <c r="D264" s="123">
        <v>2.359794297056649</v>
      </c>
      <c r="E264" s="123">
        <v>2.2029183535444328</v>
      </c>
      <c r="F264" s="123">
        <v>2.3963360586728548</v>
      </c>
      <c r="G264" s="123">
        <v>1.914622764343928</v>
      </c>
      <c r="H264" s="123">
        <v>1.5860840947314563</v>
      </c>
      <c r="I264" s="123">
        <v>1.2726836984681011</v>
      </c>
      <c r="J264" s="123">
        <v>1.1543634787441417</v>
      </c>
      <c r="K264" s="123">
        <v>1.1438775619680266</v>
      </c>
      <c r="L264" s="123">
        <v>1.1909314487363485</v>
      </c>
      <c r="M264" s="123">
        <v>1.3278403130528331</v>
      </c>
      <c r="N264" s="123">
        <v>1.1820245857553535</v>
      </c>
      <c r="O264" s="123">
        <v>1.1595618121004942</v>
      </c>
      <c r="P264" s="123">
        <v>1.0622515382113566</v>
      </c>
      <c r="Q264" s="123">
        <v>1.0433866379866126</v>
      </c>
      <c r="R264" s="123">
        <v>1.0437498639655054</v>
      </c>
      <c r="S264" s="123">
        <v>1.0245356368004535</v>
      </c>
      <c r="T264" s="123">
        <v>0.98800821107723913</v>
      </c>
      <c r="U264" s="123">
        <v>0.9062960338156929</v>
      </c>
      <c r="V264" s="123">
        <v>0.87569003081884123</v>
      </c>
      <c r="W264" s="123">
        <v>0.78910794379883398</v>
      </c>
      <c r="X264" s="123">
        <v>0.68206618263863339</v>
      </c>
      <c r="Y264" s="123">
        <v>0.6694999368159269</v>
      </c>
      <c r="DA264" s="130" t="s">
        <v>3239</v>
      </c>
    </row>
    <row r="265" spans="1:105" ht="12" customHeight="1" x14ac:dyDescent="0.25">
      <c r="A265" s="97" t="s">
        <v>124</v>
      </c>
      <c r="B265" s="99">
        <v>5.1725021629847259</v>
      </c>
      <c r="C265" s="99">
        <v>5.2362007574712512</v>
      </c>
      <c r="D265" s="99">
        <v>5.1492924989280713</v>
      </c>
      <c r="E265" s="99">
        <v>5.0450129006729343</v>
      </c>
      <c r="F265" s="99">
        <v>5.6611863572361187</v>
      </c>
      <c r="G265" s="99">
        <v>5.1102713545921796</v>
      </c>
      <c r="H265" s="99">
        <v>4.9285581021737119</v>
      </c>
      <c r="I265" s="99">
        <v>4.4483369382504554</v>
      </c>
      <c r="J265" s="99">
        <v>4.2259452320418704</v>
      </c>
      <c r="K265" s="99">
        <v>4.2537398425437871</v>
      </c>
      <c r="L265" s="99">
        <v>4.5777787096655844</v>
      </c>
      <c r="M265" s="99">
        <v>5.0912071668569503</v>
      </c>
      <c r="N265" s="99">
        <v>4.7070934682836487</v>
      </c>
      <c r="O265" s="99">
        <v>4.4998841561440814</v>
      </c>
      <c r="P265" s="99">
        <v>4.1346254365484771</v>
      </c>
      <c r="Q265" s="99">
        <v>4.1619122049181367</v>
      </c>
      <c r="R265" s="99">
        <v>4.1458235751462515</v>
      </c>
      <c r="S265" s="99">
        <v>4.0928357357965561</v>
      </c>
      <c r="T265" s="99">
        <v>3.9352881259817272</v>
      </c>
      <c r="U265" s="99">
        <v>3.6363939085047159</v>
      </c>
      <c r="V265" s="99">
        <v>3.3749568263481158</v>
      </c>
      <c r="W265" s="99">
        <v>2.9662053146344678</v>
      </c>
      <c r="X265" s="99">
        <v>2.5205095476521313</v>
      </c>
      <c r="Y265" s="99">
        <v>2.3093683231324316</v>
      </c>
      <c r="DA265" s="63" t="s">
        <v>3240</v>
      </c>
    </row>
    <row r="266" spans="1:105" ht="12" customHeight="1" x14ac:dyDescent="0.25">
      <c r="A266" s="97" t="s">
        <v>123</v>
      </c>
      <c r="B266" s="99">
        <v>0.95002304529376258</v>
      </c>
      <c r="C266" s="99">
        <v>0.83340629100356023</v>
      </c>
      <c r="D266" s="99">
        <v>0.95699199326140849</v>
      </c>
      <c r="E266" s="99">
        <v>0.78157802590588621</v>
      </c>
      <c r="F266" s="99">
        <v>1.0873073365733903</v>
      </c>
      <c r="G266" s="99">
        <v>0.82031288150319603</v>
      </c>
      <c r="H266" s="99">
        <v>0.77481106520477117</v>
      </c>
      <c r="I266" s="99">
        <v>0.64829130997538997</v>
      </c>
      <c r="J266" s="99">
        <v>0.77389274733507774</v>
      </c>
      <c r="K266" s="99">
        <v>0.61663724957664634</v>
      </c>
      <c r="L266" s="99">
        <v>0.63360923472328079</v>
      </c>
      <c r="M266" s="99">
        <v>0.88276517843313562</v>
      </c>
      <c r="N266" s="99">
        <v>0.59454962986299964</v>
      </c>
      <c r="O266" s="99">
        <v>0.53825055506739183</v>
      </c>
      <c r="P266" s="99">
        <v>0.83016436701644314</v>
      </c>
      <c r="Q266" s="99">
        <v>0.53920318096020015</v>
      </c>
      <c r="R266" s="99">
        <v>0.51127113393861212</v>
      </c>
      <c r="S266" s="99">
        <v>0.55164417006078437</v>
      </c>
      <c r="T266" s="99">
        <v>0.48795087275636106</v>
      </c>
      <c r="U266" s="99">
        <v>0.5352735133446207</v>
      </c>
      <c r="V266" s="99">
        <v>0.54685946888316739</v>
      </c>
      <c r="W266" s="99">
        <v>0.64098513492918652</v>
      </c>
      <c r="X266" s="99">
        <v>0.27666104399492464</v>
      </c>
      <c r="Y266" s="99">
        <v>0.47369171058550597</v>
      </c>
      <c r="DA266" s="63" t="s">
        <v>3241</v>
      </c>
    </row>
    <row r="267" spans="1:105" ht="12" customHeight="1" x14ac:dyDescent="0.25">
      <c r="A267" s="100" t="s">
        <v>50</v>
      </c>
      <c r="B267" s="102">
        <v>0.95002304529376258</v>
      </c>
      <c r="C267" s="102">
        <v>0.83340629100356023</v>
      </c>
      <c r="D267" s="102">
        <v>0.95699199326140849</v>
      </c>
      <c r="E267" s="102">
        <v>0.78157802590588621</v>
      </c>
      <c r="F267" s="102">
        <v>1.0873073365733903</v>
      </c>
      <c r="G267" s="102">
        <v>0.82031288150319603</v>
      </c>
      <c r="H267" s="102">
        <v>0.77481106520477117</v>
      </c>
      <c r="I267" s="102">
        <v>0.64829130997538997</v>
      </c>
      <c r="J267" s="102">
        <v>0.77389274733507774</v>
      </c>
      <c r="K267" s="102">
        <v>0.61663724957664634</v>
      </c>
      <c r="L267" s="102">
        <v>0.63360923472328079</v>
      </c>
      <c r="M267" s="102">
        <v>0.88276517843313562</v>
      </c>
      <c r="N267" s="102">
        <v>0.59454962986299964</v>
      </c>
      <c r="O267" s="102">
        <v>0.53825055506739183</v>
      </c>
      <c r="P267" s="102">
        <v>0.83016436701644314</v>
      </c>
      <c r="Q267" s="102">
        <v>0.53920318096020015</v>
      </c>
      <c r="R267" s="102">
        <v>0.51127113393861212</v>
      </c>
      <c r="S267" s="102">
        <v>0.55164417006078437</v>
      </c>
      <c r="T267" s="102">
        <v>0.48795087275636106</v>
      </c>
      <c r="U267" s="102">
        <v>0.5352735133446207</v>
      </c>
      <c r="V267" s="102">
        <v>0.54685946888316739</v>
      </c>
      <c r="W267" s="102">
        <v>0.64098513492918652</v>
      </c>
      <c r="X267" s="102">
        <v>0.27666104399492464</v>
      </c>
      <c r="Y267" s="102">
        <v>0.47369171058550597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1.0053910439234919</v>
      </c>
      <c r="C273" s="123">
        <v>0.95651512551241058</v>
      </c>
      <c r="D273" s="123">
        <v>0.95371135270604135</v>
      </c>
      <c r="E273" s="123">
        <v>0.94421193231301803</v>
      </c>
      <c r="F273" s="123">
        <v>1.0131388240303216</v>
      </c>
      <c r="G273" s="123">
        <v>0.90258637341807468</v>
      </c>
      <c r="H273" s="123">
        <v>0.82083466812006212</v>
      </c>
      <c r="I273" s="123">
        <v>0.72001865615088789</v>
      </c>
      <c r="J273" s="123">
        <v>0.74694334653206551</v>
      </c>
      <c r="K273" s="123">
        <v>0.71852645811580818</v>
      </c>
      <c r="L273" s="123">
        <v>0.69368744865768039</v>
      </c>
      <c r="M273" s="123">
        <v>0.69531258506509552</v>
      </c>
      <c r="N273" s="123">
        <v>0.60795288242310119</v>
      </c>
      <c r="O273" s="123">
        <v>0.61946998631207584</v>
      </c>
      <c r="P273" s="123">
        <v>0.63431729476920773</v>
      </c>
      <c r="Q273" s="123">
        <v>0.58781414734461657</v>
      </c>
      <c r="R273" s="123">
        <v>0.59632976773455904</v>
      </c>
      <c r="S273" s="123">
        <v>0.61611137079861344</v>
      </c>
      <c r="T273" s="123">
        <v>0.61978414287315675</v>
      </c>
      <c r="U273" s="123">
        <v>0.60457625920593316</v>
      </c>
      <c r="V273" s="123">
        <v>0.59053311487096538</v>
      </c>
      <c r="W273" s="123">
        <v>0.54777701059165984</v>
      </c>
      <c r="X273" s="123">
        <v>0.48012225935971514</v>
      </c>
      <c r="Y273" s="123">
        <v>0.47019936894247044</v>
      </c>
      <c r="DA273" s="130" t="s">
        <v>3248</v>
      </c>
    </row>
    <row r="274" spans="1:105" ht="12" customHeight="1" x14ac:dyDescent="0.25">
      <c r="A274" s="97" t="s">
        <v>50</v>
      </c>
      <c r="B274" s="99">
        <v>2.5520963724448666</v>
      </c>
      <c r="C274" s="99">
        <v>2.4893737289570681</v>
      </c>
      <c r="D274" s="99">
        <v>2.5169746339054138</v>
      </c>
      <c r="E274" s="99">
        <v>2.4478994128178275</v>
      </c>
      <c r="F274" s="99">
        <v>2.6253358857749092</v>
      </c>
      <c r="G274" s="99">
        <v>2.4471318931170702</v>
      </c>
      <c r="H274" s="99">
        <v>2.3319664961274027</v>
      </c>
      <c r="I274" s="99">
        <v>2.0964780383694088</v>
      </c>
      <c r="J274" s="99">
        <v>2.0333964526708845</v>
      </c>
      <c r="K274" s="99">
        <v>1.9232380838038647</v>
      </c>
      <c r="L274" s="99">
        <v>1.8674136889702455</v>
      </c>
      <c r="M274" s="99">
        <v>1.9159332506341815</v>
      </c>
      <c r="N274" s="99">
        <v>1.6364242409221121</v>
      </c>
      <c r="O274" s="99">
        <v>1.6314576153136078</v>
      </c>
      <c r="P274" s="99">
        <v>1.6711677818501143</v>
      </c>
      <c r="Q274" s="99">
        <v>1.6040344945705596</v>
      </c>
      <c r="R274" s="99">
        <v>1.6767705762344303</v>
      </c>
      <c r="S274" s="99">
        <v>1.8252058891232372</v>
      </c>
      <c r="T274" s="99">
        <v>1.8849957168680862</v>
      </c>
      <c r="U274" s="99">
        <v>1.8777369566943289</v>
      </c>
      <c r="V274" s="99">
        <v>1.8628789476228946</v>
      </c>
      <c r="W274" s="99">
        <v>1.7361385739787552</v>
      </c>
      <c r="X274" s="99">
        <v>1.525181254569941</v>
      </c>
      <c r="Y274" s="99">
        <v>1.4316300695334137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5.3984009304112961</v>
      </c>
      <c r="D279" s="117">
        <f t="shared" si="108"/>
        <v>7.7290670801512702</v>
      </c>
      <c r="E279" s="117">
        <f t="shared" si="108"/>
        <v>10.550832319590103</v>
      </c>
      <c r="F279" s="117">
        <f t="shared" si="108"/>
        <v>15.353373277942094</v>
      </c>
      <c r="G279" s="117">
        <f t="shared" si="108"/>
        <v>13.044694592124326</v>
      </c>
      <c r="H279" s="117">
        <f t="shared" si="108"/>
        <v>2.8408578683012555</v>
      </c>
      <c r="I279" s="117">
        <f t="shared" si="108"/>
        <v>4.9556726439518339</v>
      </c>
      <c r="J279" s="117">
        <f t="shared" si="108"/>
        <v>11.084518822944728</v>
      </c>
      <c r="K279" s="117">
        <f t="shared" si="108"/>
        <v>16.621752444830793</v>
      </c>
      <c r="L279" s="117">
        <f t="shared" si="108"/>
        <v>20.014154130397156</v>
      </c>
      <c r="M279" s="117">
        <f t="shared" si="108"/>
        <v>16.708173352089325</v>
      </c>
      <c r="N279" s="117">
        <f t="shared" si="108"/>
        <v>5.7323699457365205</v>
      </c>
      <c r="O279" s="117">
        <f t="shared" si="108"/>
        <v>0</v>
      </c>
      <c r="P279" s="117">
        <f t="shared" si="108"/>
        <v>6.1732559918310228E-4</v>
      </c>
      <c r="Q279" s="117">
        <f t="shared" si="108"/>
        <v>0</v>
      </c>
      <c r="R279" s="117">
        <f t="shared" ref="R279:V279" si="109">R280+R282+R284+R293</f>
        <v>1.0037154735047285</v>
      </c>
      <c r="S279" s="117">
        <f t="shared" si="109"/>
        <v>0</v>
      </c>
      <c r="T279" s="117">
        <f t="shared" si="109"/>
        <v>9.6666306998156259E-2</v>
      </c>
      <c r="U279" s="117">
        <f t="shared" si="109"/>
        <v>0</v>
      </c>
      <c r="V279" s="117">
        <f t="shared" si="109"/>
        <v>0</v>
      </c>
      <c r="W279" s="117">
        <f t="shared" ref="W279:Y279" si="110">W280+W282+W284+W293</f>
        <v>0</v>
      </c>
      <c r="X279" s="117">
        <f t="shared" si="110"/>
        <v>0</v>
      </c>
      <c r="Y279" s="117">
        <f t="shared" si="110"/>
        <v>1.0965434504877325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3.6823254008401873</v>
      </c>
      <c r="D280" s="122">
        <f t="shared" si="111"/>
        <v>5.4050907907695773</v>
      </c>
      <c r="E280" s="122">
        <f t="shared" si="111"/>
        <v>7.4672465095264995</v>
      </c>
      <c r="F280" s="122">
        <f t="shared" si="111"/>
        <v>10.853695371429874</v>
      </c>
      <c r="G280" s="122">
        <f t="shared" si="111"/>
        <v>9.9655452574963501</v>
      </c>
      <c r="H280" s="122">
        <f t="shared" si="111"/>
        <v>2.083259385195408</v>
      </c>
      <c r="I280" s="122">
        <f t="shared" si="111"/>
        <v>3.6478439724189879</v>
      </c>
      <c r="J280" s="122">
        <f t="shared" si="111"/>
        <v>8.4271325561284804</v>
      </c>
      <c r="K280" s="122">
        <f t="shared" si="111"/>
        <v>12.477750766617945</v>
      </c>
      <c r="L280" s="122">
        <f t="shared" si="111"/>
        <v>15.589422435349928</v>
      </c>
      <c r="M280" s="122">
        <f t="shared" si="111"/>
        <v>12.696925061406498</v>
      </c>
      <c r="N280" s="122">
        <f t="shared" si="111"/>
        <v>4.4265411330760065</v>
      </c>
      <c r="O280" s="122">
        <f t="shared" si="111"/>
        <v>0</v>
      </c>
      <c r="P280" s="122">
        <f t="shared" si="111"/>
        <v>4.3170946280523344E-4</v>
      </c>
      <c r="Q280" s="122">
        <f t="shared" si="111"/>
        <v>0</v>
      </c>
      <c r="R280" s="122">
        <f t="shared" si="111"/>
        <v>0.78426065268198675</v>
      </c>
      <c r="S280" s="122">
        <f t="shared" si="111"/>
        <v>0</v>
      </c>
      <c r="T280" s="122">
        <f t="shared" si="111"/>
        <v>6.9151515373743713E-2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X280" s="122">
        <f t="shared" si="111"/>
        <v>0</v>
      </c>
      <c r="Y280" s="122">
        <f t="shared" si="111"/>
        <v>0.72363012038588181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3.6823254008401873</v>
      </c>
      <c r="D281" s="98">
        <v>5.4050907907695773</v>
      </c>
      <c r="E281" s="98">
        <v>7.4672465095264995</v>
      </c>
      <c r="F281" s="98">
        <v>10.853695371429874</v>
      </c>
      <c r="G281" s="98">
        <v>9.9655452574963501</v>
      </c>
      <c r="H281" s="98">
        <v>2.083259385195408</v>
      </c>
      <c r="I281" s="98">
        <v>3.6478439724189879</v>
      </c>
      <c r="J281" s="98">
        <v>8.4271325561284804</v>
      </c>
      <c r="K281" s="98">
        <v>12.477750766617945</v>
      </c>
      <c r="L281" s="98">
        <v>15.589422435349928</v>
      </c>
      <c r="M281" s="98">
        <v>12.696925061406498</v>
      </c>
      <c r="N281" s="98">
        <v>4.4265411330760065</v>
      </c>
      <c r="O281" s="98">
        <v>0</v>
      </c>
      <c r="P281" s="98">
        <v>4.3170946280523344E-4</v>
      </c>
      <c r="Q281" s="98">
        <v>0</v>
      </c>
      <c r="R281" s="98">
        <v>0.78426065268198675</v>
      </c>
      <c r="S281" s="98">
        <v>0</v>
      </c>
      <c r="T281" s="98">
        <v>6.9151515373743713E-2</v>
      </c>
      <c r="U281" s="98">
        <v>0</v>
      </c>
      <c r="V281" s="98">
        <v>0</v>
      </c>
      <c r="W281" s="98">
        <v>0</v>
      </c>
      <c r="X281" s="98">
        <v>0</v>
      </c>
      <c r="Y281" s="98">
        <v>0.72363012038588181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0.11000490768460477</v>
      </c>
      <c r="D282" s="122">
        <f t="shared" si="112"/>
        <v>0.13062632325685986</v>
      </c>
      <c r="E282" s="122">
        <f t="shared" si="112"/>
        <v>0.47395201629883354</v>
      </c>
      <c r="F282" s="122">
        <f t="shared" si="112"/>
        <v>0.26379705768292605</v>
      </c>
      <c r="G282" s="122">
        <f t="shared" si="112"/>
        <v>0.20022410806071855</v>
      </c>
      <c r="H282" s="122">
        <f t="shared" si="112"/>
        <v>5.9831007726229735E-2</v>
      </c>
      <c r="I282" s="122">
        <f t="shared" si="112"/>
        <v>9.9771667257543759E-2</v>
      </c>
      <c r="J282" s="122">
        <f t="shared" si="112"/>
        <v>0.24037690740432541</v>
      </c>
      <c r="K282" s="122">
        <f t="shared" si="112"/>
        <v>0.38616201397452116</v>
      </c>
      <c r="L282" s="122">
        <f t="shared" si="112"/>
        <v>0.32390447828855895</v>
      </c>
      <c r="M282" s="122">
        <f t="shared" si="112"/>
        <v>0.28604061278709708</v>
      </c>
      <c r="N282" s="122">
        <f t="shared" si="112"/>
        <v>0.14960931678356784</v>
      </c>
      <c r="O282" s="122">
        <f t="shared" si="112"/>
        <v>0</v>
      </c>
      <c r="P282" s="122">
        <f t="shared" si="112"/>
        <v>1.1176498887483878E-5</v>
      </c>
      <c r="Q282" s="122">
        <f t="shared" si="112"/>
        <v>0</v>
      </c>
      <c r="R282" s="122">
        <f t="shared" si="112"/>
        <v>1.6315642809217774E-2</v>
      </c>
      <c r="S282" s="122">
        <f t="shared" si="112"/>
        <v>0</v>
      </c>
      <c r="T282" s="122">
        <f t="shared" si="112"/>
        <v>2.1082182700867948E-3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X282" s="122">
        <f t="shared" si="112"/>
        <v>0</v>
      </c>
      <c r="Y282" s="122">
        <f t="shared" si="112"/>
        <v>2.3643736210362767E-2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0.11000490768460477</v>
      </c>
      <c r="D283" s="98">
        <v>0.13062632325685986</v>
      </c>
      <c r="E283" s="98">
        <v>0.47395201629883354</v>
      </c>
      <c r="F283" s="98">
        <v>0.26379705768292605</v>
      </c>
      <c r="G283" s="98">
        <v>0.20022410806071855</v>
      </c>
      <c r="H283" s="98">
        <v>5.9831007726229735E-2</v>
      </c>
      <c r="I283" s="98">
        <v>9.9771667257543759E-2</v>
      </c>
      <c r="J283" s="98">
        <v>0.24037690740432541</v>
      </c>
      <c r="K283" s="98">
        <v>0.38616201397452116</v>
      </c>
      <c r="L283" s="98">
        <v>0.32390447828855895</v>
      </c>
      <c r="M283" s="98">
        <v>0.28604061278709708</v>
      </c>
      <c r="N283" s="98">
        <v>0.14960931678356784</v>
      </c>
      <c r="O283" s="98">
        <v>0</v>
      </c>
      <c r="P283" s="98">
        <v>1.1176498887483878E-5</v>
      </c>
      <c r="Q283" s="98">
        <v>0</v>
      </c>
      <c r="R283" s="98">
        <v>1.6315642809217774E-2</v>
      </c>
      <c r="S283" s="98">
        <v>0</v>
      </c>
      <c r="T283" s="98">
        <v>2.1082182700867948E-3</v>
      </c>
      <c r="U283" s="98">
        <v>0</v>
      </c>
      <c r="V283" s="98">
        <v>0</v>
      </c>
      <c r="W283" s="98">
        <v>0</v>
      </c>
      <c r="X283" s="98">
        <v>0</v>
      </c>
      <c r="Y283" s="98">
        <v>2.3643736210362767E-2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1.0944930895859997</v>
      </c>
      <c r="D284" s="122">
        <v>1.4909066588242785</v>
      </c>
      <c r="E284" s="122">
        <v>1.7753799634939549</v>
      </c>
      <c r="F284" s="122">
        <v>2.8526475285863824</v>
      </c>
      <c r="G284" s="122">
        <v>1.9803528984363838</v>
      </c>
      <c r="H284" s="122">
        <v>0.47153248941705161</v>
      </c>
      <c r="I284" s="122">
        <v>0.81373579679756036</v>
      </c>
      <c r="J284" s="122">
        <v>1.6143910675691282</v>
      </c>
      <c r="K284" s="122">
        <v>2.5663974685225588</v>
      </c>
      <c r="L284" s="122">
        <v>2.8701374841126825</v>
      </c>
      <c r="M284" s="122">
        <v>2.724918577018391</v>
      </c>
      <c r="N284" s="122">
        <v>0.84798149719971083</v>
      </c>
      <c r="O284" s="122">
        <v>0</v>
      </c>
      <c r="P284" s="122">
        <v>1.3278634119033054E-4</v>
      </c>
      <c r="Q284" s="122">
        <v>0</v>
      </c>
      <c r="R284" s="122">
        <v>0.14204216637665187</v>
      </c>
      <c r="S284" s="122">
        <v>0</v>
      </c>
      <c r="T284" s="122">
        <v>1.7151969143416788E-2</v>
      </c>
      <c r="U284" s="122">
        <v>0</v>
      </c>
      <c r="V284" s="122">
        <v>0</v>
      </c>
      <c r="W284" s="122">
        <v>0</v>
      </c>
      <c r="X284" s="122">
        <v>0</v>
      </c>
      <c r="Y284" s="122">
        <v>0.20806731265271444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0.47798124789156932</v>
      </c>
      <c r="D285" s="98">
        <v>0.47869223938535482</v>
      </c>
      <c r="E285" s="98">
        <v>0.69513809061404908</v>
      </c>
      <c r="F285" s="98">
        <v>1.3273628176076981</v>
      </c>
      <c r="G285" s="98">
        <v>0.45200692103393747</v>
      </c>
      <c r="H285" s="98">
        <v>9.0113452954765486E-2</v>
      </c>
      <c r="I285" s="98">
        <v>8.3720216636782613E-2</v>
      </c>
      <c r="J285" s="98">
        <v>0.42373436884259663</v>
      </c>
      <c r="K285" s="98">
        <v>0.88893238378604034</v>
      </c>
      <c r="L285" s="98">
        <v>0.88646934364761754</v>
      </c>
      <c r="M285" s="98">
        <v>0.93940262486917081</v>
      </c>
      <c r="N285" s="98">
        <v>0.18145109083772828</v>
      </c>
      <c r="O285" s="98">
        <v>0</v>
      </c>
      <c r="P285" s="98">
        <v>0</v>
      </c>
      <c r="Q285" s="98">
        <v>0</v>
      </c>
      <c r="R285" s="98">
        <v>4.4287740550164885E-2</v>
      </c>
      <c r="S285" s="98">
        <v>0</v>
      </c>
      <c r="T285" s="98">
        <v>5.0502008043672641E-3</v>
      </c>
      <c r="U285" s="98">
        <v>0</v>
      </c>
      <c r="V285" s="98">
        <v>0</v>
      </c>
      <c r="W285" s="98">
        <v>0</v>
      </c>
      <c r="X285" s="98">
        <v>0</v>
      </c>
      <c r="Y285" s="98">
        <v>7.6094157575764446E-2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1.1460630292940276E-4</v>
      </c>
      <c r="D286" s="98">
        <v>1.1480639127035312E-4</v>
      </c>
      <c r="E286" s="98">
        <v>2.2153334422539536E-4</v>
      </c>
      <c r="F286" s="98">
        <v>3.8401727554375237E-4</v>
      </c>
      <c r="G286" s="98">
        <v>2.2789515364510682E-4</v>
      </c>
      <c r="H286" s="98">
        <v>0</v>
      </c>
      <c r="I286" s="98">
        <v>1.9875109357423199E-4</v>
      </c>
      <c r="J286" s="98">
        <v>7.7249713017008784E-4</v>
      </c>
      <c r="K286" s="98">
        <v>1.3353755719484265E-3</v>
      </c>
      <c r="L286" s="98">
        <v>2.567582538499898E-3</v>
      </c>
      <c r="M286" s="98">
        <v>1.1711160563275375E-3</v>
      </c>
      <c r="N286" s="98">
        <v>4.225769687029098E-4</v>
      </c>
      <c r="O286" s="98">
        <v>0</v>
      </c>
      <c r="P286" s="98">
        <v>0</v>
      </c>
      <c r="Q286" s="98">
        <v>0</v>
      </c>
      <c r="R286" s="98">
        <v>1.8907785943499101E-4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2.4051940500591069E-4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2.8057354346971317E-5</v>
      </c>
      <c r="D287" s="101">
        <v>3.2228671376946866E-5</v>
      </c>
      <c r="E287" s="101">
        <v>5.2872582211728282E-5</v>
      </c>
      <c r="F287" s="101">
        <v>1.1087009217390905E-4</v>
      </c>
      <c r="G287" s="101">
        <v>5.5903854296789434E-5</v>
      </c>
      <c r="H287" s="101">
        <v>0</v>
      </c>
      <c r="I287" s="101">
        <v>4.4112787667123332E-5</v>
      </c>
      <c r="J287" s="101">
        <v>2.1062972228612923E-4</v>
      </c>
      <c r="K287" s="101">
        <v>2.9401261588517393E-4</v>
      </c>
      <c r="L287" s="101">
        <v>5.3956732829991668E-4</v>
      </c>
      <c r="M287" s="101">
        <v>2.9715502934889399E-4</v>
      </c>
      <c r="N287" s="101">
        <v>7.8413052386214083E-5</v>
      </c>
      <c r="O287" s="101">
        <v>0</v>
      </c>
      <c r="P287" s="101">
        <v>0</v>
      </c>
      <c r="Q287" s="101">
        <v>0</v>
      </c>
      <c r="R287" s="101">
        <v>3.1058092300739954E-5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5.9028750257486465E-5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8.6548948582431447E-5</v>
      </c>
      <c r="D288" s="104">
        <v>8.2577719893406259E-5</v>
      </c>
      <c r="E288" s="104">
        <v>1.6866076201366709E-4</v>
      </c>
      <c r="F288" s="104">
        <v>2.731471833698433E-4</v>
      </c>
      <c r="G288" s="104">
        <v>1.7199129934831737E-4</v>
      </c>
      <c r="H288" s="104">
        <v>0</v>
      </c>
      <c r="I288" s="104">
        <v>1.5463830590710866E-4</v>
      </c>
      <c r="J288" s="104">
        <v>5.6186740788395867E-4</v>
      </c>
      <c r="K288" s="104">
        <v>1.0413629560632525E-3</v>
      </c>
      <c r="L288" s="104">
        <v>2.0280152101999813E-3</v>
      </c>
      <c r="M288" s="104">
        <v>8.7396102697864342E-4</v>
      </c>
      <c r="N288" s="104">
        <v>3.4416391631669573E-4</v>
      </c>
      <c r="O288" s="104">
        <v>0</v>
      </c>
      <c r="P288" s="104">
        <v>0</v>
      </c>
      <c r="Q288" s="104">
        <v>0</v>
      </c>
      <c r="R288" s="104">
        <v>1.5801976713425105E-4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1.8149065474842423E-4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0.60421743844008191</v>
      </c>
      <c r="D289" s="101">
        <v>0.9909697297129697</v>
      </c>
      <c r="E289" s="101">
        <v>1.053105315732684</v>
      </c>
      <c r="F289" s="101">
        <v>1.4898795878182836</v>
      </c>
      <c r="G289" s="101">
        <v>1.4340989181648476</v>
      </c>
      <c r="H289" s="101">
        <v>0.3632553117678034</v>
      </c>
      <c r="I289" s="101">
        <v>0.64831664037388126</v>
      </c>
      <c r="J289" s="101">
        <v>0.92519264367749487</v>
      </c>
      <c r="K289" s="101">
        <v>1.3359003328731753</v>
      </c>
      <c r="L289" s="101">
        <v>1.2979952452912125</v>
      </c>
      <c r="M289" s="101">
        <v>1.6385841234492675</v>
      </c>
      <c r="N289" s="101">
        <v>0.55630451468106168</v>
      </c>
      <c r="O289" s="101">
        <v>0</v>
      </c>
      <c r="P289" s="101">
        <v>1.3278634119033054E-4</v>
      </c>
      <c r="Q289" s="101">
        <v>0</v>
      </c>
      <c r="R289" s="101">
        <v>6.4872132818423384E-2</v>
      </c>
      <c r="S289" s="101">
        <v>0</v>
      </c>
      <c r="T289" s="101">
        <v>8.7960181580592611E-3</v>
      </c>
      <c r="U289" s="101">
        <v>0</v>
      </c>
      <c r="V289" s="101">
        <v>0</v>
      </c>
      <c r="W289" s="101">
        <v>0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1.2179796951419044E-2</v>
      </c>
      <c r="D290" s="104">
        <v>2.1129883334683536E-2</v>
      </c>
      <c r="E290" s="104">
        <v>2.6915023802996384E-2</v>
      </c>
      <c r="F290" s="104">
        <v>3.5021105884856837E-2</v>
      </c>
      <c r="G290" s="104">
        <v>9.4019164083953513E-2</v>
      </c>
      <c r="H290" s="104">
        <v>1.8163724694482762E-2</v>
      </c>
      <c r="I290" s="104">
        <v>8.1500188693322317E-2</v>
      </c>
      <c r="J290" s="104">
        <v>0.26469155791886667</v>
      </c>
      <c r="K290" s="104">
        <v>0.34022937629139494</v>
      </c>
      <c r="L290" s="104">
        <v>0.68310531263535246</v>
      </c>
      <c r="M290" s="104">
        <v>0.145760712643625</v>
      </c>
      <c r="N290" s="104">
        <v>0.10980331471221799</v>
      </c>
      <c r="O290" s="104">
        <v>0</v>
      </c>
      <c r="P290" s="104">
        <v>0</v>
      </c>
      <c r="Q290" s="104">
        <v>0</v>
      </c>
      <c r="R290" s="104">
        <v>3.2693215148628607E-2</v>
      </c>
      <c r="S290" s="104">
        <v>0</v>
      </c>
      <c r="T290" s="104">
        <v>3.3057501809902628E-3</v>
      </c>
      <c r="U290" s="104">
        <v>0</v>
      </c>
      <c r="V290" s="104">
        <v>0</v>
      </c>
      <c r="W290" s="104">
        <v>0</v>
      </c>
      <c r="X290" s="104">
        <v>0</v>
      </c>
      <c r="Y290" s="104">
        <v>0.1317326356719441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2.7329528798667509E-3</v>
      </c>
      <c r="D291" s="98">
        <v>5.4679501291083335E-3</v>
      </c>
      <c r="E291" s="98">
        <v>5.8966267931639246E-3</v>
      </c>
      <c r="F291" s="98">
        <v>9.3442863405087014E-3</v>
      </c>
      <c r="G291" s="98">
        <v>2.1233434759271353E-2</v>
      </c>
      <c r="H291" s="98">
        <v>4.0020400793276826E-3</v>
      </c>
      <c r="I291" s="98">
        <v>1.6707310424202378E-2</v>
      </c>
      <c r="J291" s="98">
        <v>6.7373705639906717E-2</v>
      </c>
      <c r="K291" s="98">
        <v>6.9626558326622498E-2</v>
      </c>
      <c r="L291" s="98">
        <v>0.13297253912749515</v>
      </c>
      <c r="M291" s="98">
        <v>3.4696844484367564E-2</v>
      </c>
      <c r="N291" s="98">
        <v>1.9120226731709121E-2</v>
      </c>
      <c r="O291" s="98">
        <v>0</v>
      </c>
      <c r="P291" s="98">
        <v>0</v>
      </c>
      <c r="Q291" s="98">
        <v>0</v>
      </c>
      <c r="R291" s="98">
        <v>5.3156421461653036E-3</v>
      </c>
      <c r="S291" s="98">
        <v>0</v>
      </c>
      <c r="T291" s="98">
        <v>5.2534061911586763E-4</v>
      </c>
      <c r="U291" s="98">
        <v>0</v>
      </c>
      <c r="V291" s="98">
        <v>0</v>
      </c>
      <c r="W291" s="98">
        <v>0</v>
      </c>
      <c r="X291" s="98">
        <v>0</v>
      </c>
      <c r="Y291" s="98">
        <v>2.7450449777748149E-2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9.446844071552293E-3</v>
      </c>
      <c r="D292" s="98">
        <v>1.5661933205575202E-2</v>
      </c>
      <c r="E292" s="98">
        <v>2.1018397009832459E-2</v>
      </c>
      <c r="F292" s="98">
        <v>2.567681954434814E-2</v>
      </c>
      <c r="G292" s="98">
        <v>7.2785729324682163E-2</v>
      </c>
      <c r="H292" s="98">
        <v>1.4161684615155079E-2</v>
      </c>
      <c r="I292" s="98">
        <v>6.4792878269119947E-2</v>
      </c>
      <c r="J292" s="98">
        <v>0.19731785227895993</v>
      </c>
      <c r="K292" s="98">
        <v>0.27060281796477242</v>
      </c>
      <c r="L292" s="98">
        <v>0.55013277350785728</v>
      </c>
      <c r="M292" s="98">
        <v>0.11106386815925744</v>
      </c>
      <c r="N292" s="98">
        <v>9.0683087980508878E-2</v>
      </c>
      <c r="O292" s="98">
        <v>0</v>
      </c>
      <c r="P292" s="98">
        <v>0</v>
      </c>
      <c r="Q292" s="98">
        <v>0</v>
      </c>
      <c r="R292" s="98">
        <v>2.7377573002463303E-2</v>
      </c>
      <c r="S292" s="98">
        <v>0</v>
      </c>
      <c r="T292" s="98">
        <v>2.7804095618743953E-3</v>
      </c>
      <c r="U292" s="98">
        <v>0</v>
      </c>
      <c r="V292" s="98">
        <v>0</v>
      </c>
      <c r="W292" s="98">
        <v>0</v>
      </c>
      <c r="X292" s="98">
        <v>0</v>
      </c>
      <c r="Y292" s="98">
        <v>0.10428218589419594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0.51157753230050407</v>
      </c>
      <c r="D293" s="122">
        <v>0.70244330730055426</v>
      </c>
      <c r="E293" s="122">
        <v>0.83425383027081357</v>
      </c>
      <c r="F293" s="122">
        <v>1.3832333202429123</v>
      </c>
      <c r="G293" s="122">
        <v>0.89857232813087595</v>
      </c>
      <c r="H293" s="122">
        <v>0.22623498596256597</v>
      </c>
      <c r="I293" s="122">
        <v>0.39432120747774124</v>
      </c>
      <c r="J293" s="122">
        <v>0.80261829184279443</v>
      </c>
      <c r="K293" s="122">
        <v>1.1914421957157679</v>
      </c>
      <c r="L293" s="122">
        <v>1.2306897326459834</v>
      </c>
      <c r="M293" s="122">
        <v>1.0002891008773385</v>
      </c>
      <c r="N293" s="122">
        <v>0.30823799867723495</v>
      </c>
      <c r="O293" s="122">
        <v>0</v>
      </c>
      <c r="P293" s="122">
        <v>4.1653296300054421E-5</v>
      </c>
      <c r="Q293" s="122">
        <v>0</v>
      </c>
      <c r="R293" s="122">
        <v>6.109701163687202E-2</v>
      </c>
      <c r="S293" s="122">
        <v>0</v>
      </c>
      <c r="T293" s="122">
        <v>8.2546042109089487E-3</v>
      </c>
      <c r="U293" s="122">
        <v>0</v>
      </c>
      <c r="V293" s="122">
        <v>0</v>
      </c>
      <c r="W293" s="122">
        <v>0</v>
      </c>
      <c r="X293" s="122">
        <v>0</v>
      </c>
      <c r="Y293" s="122">
        <v>0.14120228123877354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0.18234557235243595</v>
      </c>
      <c r="D294" s="98">
        <v>0.28468480020007686</v>
      </c>
      <c r="E294" s="98">
        <v>0.42158653364061782</v>
      </c>
      <c r="F294" s="98">
        <v>0.59723729464382558</v>
      </c>
      <c r="G294" s="98">
        <v>0.31730162064775486</v>
      </c>
      <c r="H294" s="98">
        <v>7.27494617971884E-2</v>
      </c>
      <c r="I294" s="98">
        <v>0.13022569514451884</v>
      </c>
      <c r="J294" s="98">
        <v>0.50450481941740988</v>
      </c>
      <c r="K294" s="98">
        <v>0.52271210785031974</v>
      </c>
      <c r="L294" s="98">
        <v>0.51696548575084333</v>
      </c>
      <c r="M294" s="98">
        <v>0.38919179669866311</v>
      </c>
      <c r="N294" s="98">
        <v>0.14298824613097091</v>
      </c>
      <c r="O294" s="98">
        <v>0</v>
      </c>
      <c r="P294" s="98">
        <v>0</v>
      </c>
      <c r="Q294" s="98">
        <v>0</v>
      </c>
      <c r="R294" s="98">
        <v>2.7434790036176555E-2</v>
      </c>
      <c r="S294" s="98">
        <v>0</v>
      </c>
      <c r="T294" s="98">
        <v>3.1886955157044068E-3</v>
      </c>
      <c r="U294" s="98">
        <v>0</v>
      </c>
      <c r="V294" s="98">
        <v>0</v>
      </c>
      <c r="W294" s="98">
        <v>0</v>
      </c>
      <c r="X294" s="98">
        <v>0</v>
      </c>
      <c r="Y294" s="98">
        <v>6.604422869774787E-2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0.32923195994806809</v>
      </c>
      <c r="D295" s="33">
        <v>0.41775850710047735</v>
      </c>
      <c r="E295" s="33">
        <v>0.41266729663019569</v>
      </c>
      <c r="F295" s="33">
        <v>0.78599602559908666</v>
      </c>
      <c r="G295" s="33">
        <v>0.58127070748312115</v>
      </c>
      <c r="H295" s="33">
        <v>0.15348552416537756</v>
      </c>
      <c r="I295" s="33">
        <v>0.26409551233322243</v>
      </c>
      <c r="J295" s="33">
        <v>0.29811347242538455</v>
      </c>
      <c r="K295" s="33">
        <v>0.66873008786544819</v>
      </c>
      <c r="L295" s="33">
        <v>0.71372424689513991</v>
      </c>
      <c r="M295" s="33">
        <v>0.61109730417867547</v>
      </c>
      <c r="N295" s="33">
        <v>0.16524975254626403</v>
      </c>
      <c r="O295" s="33">
        <v>0</v>
      </c>
      <c r="P295" s="33">
        <v>4.1653296300054421E-5</v>
      </c>
      <c r="Q295" s="33">
        <v>0</v>
      </c>
      <c r="R295" s="33">
        <v>3.3662221600695465E-2</v>
      </c>
      <c r="S295" s="33">
        <v>0</v>
      </c>
      <c r="T295" s="33">
        <v>5.0659086952045424E-3</v>
      </c>
      <c r="U295" s="33">
        <v>0</v>
      </c>
      <c r="V295" s="33">
        <v>0</v>
      </c>
      <c r="W295" s="33">
        <v>0</v>
      </c>
      <c r="X295" s="33">
        <v>0</v>
      </c>
      <c r="Y295" s="33">
        <v>7.5158052541025686E-2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3.9288067310172456</v>
      </c>
      <c r="D297" s="117">
        <f t="shared" si="113"/>
        <v>5.6295404287276885</v>
      </c>
      <c r="E297" s="117">
        <f t="shared" si="113"/>
        <v>8.2572698146788266</v>
      </c>
      <c r="F297" s="117">
        <f t="shared" si="113"/>
        <v>11.299227715994261</v>
      </c>
      <c r="G297" s="117">
        <f t="shared" si="113"/>
        <v>9.7170181844145791</v>
      </c>
      <c r="H297" s="117">
        <f t="shared" si="113"/>
        <v>2.1607622850992265</v>
      </c>
      <c r="I297" s="117">
        <f t="shared" si="113"/>
        <v>3.8023648302444264</v>
      </c>
      <c r="J297" s="117">
        <f t="shared" si="113"/>
        <v>8.5772984256490652</v>
      </c>
      <c r="K297" s="117">
        <f t="shared" si="113"/>
        <v>13.013335206666341</v>
      </c>
      <c r="L297" s="117">
        <f t="shared" si="113"/>
        <v>15.539010075889532</v>
      </c>
      <c r="M297" s="117">
        <f t="shared" si="113"/>
        <v>12.954142949949727</v>
      </c>
      <c r="N297" s="117">
        <f t="shared" si="113"/>
        <v>4.6438208973479309</v>
      </c>
      <c r="O297" s="117">
        <f t="shared" si="113"/>
        <v>0</v>
      </c>
      <c r="P297" s="117">
        <f t="shared" si="113"/>
        <v>4.9377483186105139E-4</v>
      </c>
      <c r="Q297" s="117">
        <f t="shared" si="113"/>
        <v>0</v>
      </c>
      <c r="R297" s="117">
        <f t="shared" ref="R297:V297" si="114">R298+R300+R302+R311</f>
        <v>0.82441197726821225</v>
      </c>
      <c r="S297" s="117">
        <f t="shared" si="114"/>
        <v>0</v>
      </c>
      <c r="T297" s="117">
        <f t="shared" si="114"/>
        <v>8.4351510467541399E-2</v>
      </c>
      <c r="U297" s="117">
        <f t="shared" si="114"/>
        <v>0</v>
      </c>
      <c r="V297" s="117">
        <f t="shared" si="114"/>
        <v>0</v>
      </c>
      <c r="W297" s="117">
        <f t="shared" ref="W297:Y297" si="115">W298+W300+W302+W311</f>
        <v>0</v>
      </c>
      <c r="X297" s="117">
        <f t="shared" si="115"/>
        <v>0</v>
      </c>
      <c r="Y297" s="117">
        <f t="shared" si="115"/>
        <v>1.0392144895693445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2.6191136775295476</v>
      </c>
      <c r="D298" s="122">
        <f t="shared" si="116"/>
        <v>3.862668515325355</v>
      </c>
      <c r="E298" s="122">
        <f t="shared" si="116"/>
        <v>5.3614451589080518</v>
      </c>
      <c r="F298" s="122">
        <f t="shared" si="116"/>
        <v>7.8293456080832051</v>
      </c>
      <c r="G298" s="122">
        <f t="shared" si="116"/>
        <v>7.2220546735539575</v>
      </c>
      <c r="H298" s="122">
        <f t="shared" si="116"/>
        <v>1.5167046683999161</v>
      </c>
      <c r="I298" s="122">
        <f t="shared" si="116"/>
        <v>2.6679466375049095</v>
      </c>
      <c r="J298" s="122">
        <f t="shared" si="116"/>
        <v>6.1913471366866704</v>
      </c>
      <c r="K298" s="122">
        <f t="shared" si="116"/>
        <v>9.2083970178999976</v>
      </c>
      <c r="L298" s="122">
        <f t="shared" si="116"/>
        <v>11.555732594017073</v>
      </c>
      <c r="M298" s="122">
        <f t="shared" si="116"/>
        <v>9.4452252547556501</v>
      </c>
      <c r="N298" s="122">
        <f t="shared" si="116"/>
        <v>3.3008709777076821</v>
      </c>
      <c r="O298" s="122">
        <f t="shared" si="116"/>
        <v>0</v>
      </c>
      <c r="P298" s="122">
        <f t="shared" si="116"/>
        <v>3.2330582719524857E-4</v>
      </c>
      <c r="Q298" s="122">
        <f t="shared" si="116"/>
        <v>0</v>
      </c>
      <c r="R298" s="122">
        <f t="shared" si="116"/>
        <v>0.60326804335980966</v>
      </c>
      <c r="S298" s="122">
        <f t="shared" si="116"/>
        <v>0</v>
      </c>
      <c r="T298" s="122">
        <f t="shared" si="116"/>
        <v>5.6005733512518308E-2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X298" s="122">
        <f t="shared" si="116"/>
        <v>0</v>
      </c>
      <c r="Y298" s="122">
        <f t="shared" si="116"/>
        <v>0.64549396817239546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2.6191136775295476</v>
      </c>
      <c r="D299" s="98">
        <v>3.862668515325355</v>
      </c>
      <c r="E299" s="98">
        <v>5.3614451589080518</v>
      </c>
      <c r="F299" s="98">
        <v>7.8293456080832051</v>
      </c>
      <c r="G299" s="98">
        <v>7.2220546735539575</v>
      </c>
      <c r="H299" s="98">
        <v>1.5167046683999161</v>
      </c>
      <c r="I299" s="98">
        <v>2.6679466375049095</v>
      </c>
      <c r="J299" s="98">
        <v>6.1913471366866704</v>
      </c>
      <c r="K299" s="98">
        <v>9.2083970178999976</v>
      </c>
      <c r="L299" s="98">
        <v>11.555732594017073</v>
      </c>
      <c r="M299" s="98">
        <v>9.4452252547556501</v>
      </c>
      <c r="N299" s="98">
        <v>3.3008709777076821</v>
      </c>
      <c r="O299" s="98">
        <v>0</v>
      </c>
      <c r="P299" s="98">
        <v>3.2330582719524857E-4</v>
      </c>
      <c r="Q299" s="98">
        <v>0</v>
      </c>
      <c r="R299" s="98">
        <v>0.60326804335980966</v>
      </c>
      <c r="S299" s="98">
        <v>0</v>
      </c>
      <c r="T299" s="98">
        <v>5.6005733512518308E-2</v>
      </c>
      <c r="U299" s="98">
        <v>0</v>
      </c>
      <c r="V299" s="98">
        <v>0</v>
      </c>
      <c r="W299" s="98">
        <v>0</v>
      </c>
      <c r="X299" s="98">
        <v>0</v>
      </c>
      <c r="Y299" s="98">
        <v>0.64549396817239546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0.25327667421038408</v>
      </c>
      <c r="D300" s="122">
        <f t="shared" si="117"/>
        <v>0.31344579473188144</v>
      </c>
      <c r="E300" s="122">
        <f t="shared" si="117"/>
        <v>1.1840105228420574</v>
      </c>
      <c r="F300" s="122">
        <f t="shared" si="117"/>
        <v>0.68522921338027276</v>
      </c>
      <c r="G300" s="122">
        <f t="shared" si="117"/>
        <v>0.54026999719599356</v>
      </c>
      <c r="H300" s="122">
        <f t="shared" si="117"/>
        <v>0.16754884477953272</v>
      </c>
      <c r="I300" s="122">
        <f t="shared" si="117"/>
        <v>0.28971774248632792</v>
      </c>
      <c r="J300" s="122">
        <f t="shared" si="117"/>
        <v>0.72333892979214121</v>
      </c>
      <c r="K300" s="122">
        <f t="shared" si="117"/>
        <v>1.2036409747507173</v>
      </c>
      <c r="L300" s="122">
        <f t="shared" si="117"/>
        <v>1.0452731509086728</v>
      </c>
      <c r="M300" s="122">
        <f t="shared" si="117"/>
        <v>0.95919440089024877</v>
      </c>
      <c r="N300" s="122">
        <f t="shared" si="117"/>
        <v>0.52359179895746266</v>
      </c>
      <c r="O300" s="122">
        <f t="shared" si="117"/>
        <v>0</v>
      </c>
      <c r="P300" s="122">
        <f t="shared" si="117"/>
        <v>4.2872012594074728E-5</v>
      </c>
      <c r="Q300" s="122">
        <f t="shared" si="117"/>
        <v>0</v>
      </c>
      <c r="R300" s="122">
        <f t="shared" si="117"/>
        <v>6.5174289663096754E-2</v>
      </c>
      <c r="S300" s="122">
        <f t="shared" si="117"/>
        <v>0</v>
      </c>
      <c r="T300" s="122">
        <f t="shared" si="117"/>
        <v>8.4354407918073217E-3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X300" s="122">
        <f t="shared" si="117"/>
        <v>0</v>
      </c>
      <c r="Y300" s="122">
        <f t="shared" si="117"/>
        <v>9.8032127245871126E-2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0.25327667421038408</v>
      </c>
      <c r="D301" s="98">
        <v>0.31344579473188144</v>
      </c>
      <c r="E301" s="98">
        <v>1.1840105228420574</v>
      </c>
      <c r="F301" s="98">
        <v>0.68522921338027276</v>
      </c>
      <c r="G301" s="98">
        <v>0.54026999719599356</v>
      </c>
      <c r="H301" s="98">
        <v>0.16754884477953272</v>
      </c>
      <c r="I301" s="98">
        <v>0.28971774248632792</v>
      </c>
      <c r="J301" s="98">
        <v>0.72333892979214121</v>
      </c>
      <c r="K301" s="98">
        <v>1.2036409747507173</v>
      </c>
      <c r="L301" s="98">
        <v>1.0452731509086728</v>
      </c>
      <c r="M301" s="98">
        <v>0.95919440089024877</v>
      </c>
      <c r="N301" s="98">
        <v>0.52359179895746266</v>
      </c>
      <c r="O301" s="98">
        <v>0</v>
      </c>
      <c r="P301" s="98">
        <v>4.2872012594074728E-5</v>
      </c>
      <c r="Q301" s="98">
        <v>0</v>
      </c>
      <c r="R301" s="98">
        <v>6.5174289663096754E-2</v>
      </c>
      <c r="S301" s="98">
        <v>0</v>
      </c>
      <c r="T301" s="98">
        <v>8.4354407918073217E-3</v>
      </c>
      <c r="U301" s="98">
        <v>0</v>
      </c>
      <c r="V301" s="98">
        <v>0</v>
      </c>
      <c r="W301" s="98">
        <v>0</v>
      </c>
      <c r="X301" s="98">
        <v>0</v>
      </c>
      <c r="Y301" s="98">
        <v>9.8032127245871126E-2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0.68772558848911913</v>
      </c>
      <c r="D302" s="122">
        <v>0.9518742423838451</v>
      </c>
      <c r="E302" s="122">
        <v>1.1283925279749969</v>
      </c>
      <c r="F302" s="122">
        <v>1.8005326268394126</v>
      </c>
      <c r="G302" s="122">
        <v>1.3035912660852369</v>
      </c>
      <c r="H302" s="122">
        <v>0.31124312771360618</v>
      </c>
      <c r="I302" s="122">
        <v>0.55680090191365261</v>
      </c>
      <c r="J302" s="122">
        <v>1.1143047168334084</v>
      </c>
      <c r="K302" s="122">
        <v>1.7497921131760759</v>
      </c>
      <c r="L302" s="122">
        <v>2.0533711150611431</v>
      </c>
      <c r="M302" s="122">
        <v>1.8239981505046865</v>
      </c>
      <c r="N302" s="122">
        <v>0.59897879277186616</v>
      </c>
      <c r="O302" s="122">
        <v>0</v>
      </c>
      <c r="P302" s="122">
        <v>9.4047237760799062E-5</v>
      </c>
      <c r="Q302" s="122">
        <v>0</v>
      </c>
      <c r="R302" s="122">
        <v>0.111044331591078</v>
      </c>
      <c r="S302" s="122">
        <v>0</v>
      </c>
      <c r="T302" s="122">
        <v>1.3578391014447124E-2</v>
      </c>
      <c r="U302" s="122">
        <v>0</v>
      </c>
      <c r="V302" s="122">
        <v>0</v>
      </c>
      <c r="W302" s="122">
        <v>0</v>
      </c>
      <c r="X302" s="122">
        <v>0</v>
      </c>
      <c r="Y302" s="122">
        <v>0.18608585979722658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0.28000611900121314</v>
      </c>
      <c r="D303" s="98">
        <v>0.2812879618793836</v>
      </c>
      <c r="E303" s="98">
        <v>0.40990662580860793</v>
      </c>
      <c r="F303" s="98">
        <v>0.78549322688924461</v>
      </c>
      <c r="G303" s="98">
        <v>0.26853481132904372</v>
      </c>
      <c r="H303" s="98">
        <v>5.3764067127949844E-2</v>
      </c>
      <c r="I303" s="98">
        <v>5.0183090139667118E-2</v>
      </c>
      <c r="J303" s="98">
        <v>0.25536645242634914</v>
      </c>
      <c r="K303" s="98">
        <v>0.53915854534102858</v>
      </c>
      <c r="L303" s="98">
        <v>0.54168576811808788</v>
      </c>
      <c r="M303" s="98">
        <v>0.58271794643645691</v>
      </c>
      <c r="N303" s="98">
        <v>0.11532119968652801</v>
      </c>
      <c r="O303" s="98">
        <v>0</v>
      </c>
      <c r="P303" s="98">
        <v>0</v>
      </c>
      <c r="Q303" s="98">
        <v>0</v>
      </c>
      <c r="R303" s="98">
        <v>3.2107276447043011E-2</v>
      </c>
      <c r="S303" s="98">
        <v>0</v>
      </c>
      <c r="T303" s="98">
        <v>3.8020059989854072E-3</v>
      </c>
      <c r="U303" s="98">
        <v>0</v>
      </c>
      <c r="V303" s="98">
        <v>0</v>
      </c>
      <c r="W303" s="98">
        <v>0</v>
      </c>
      <c r="X303" s="98">
        <v>0</v>
      </c>
      <c r="Y303" s="98">
        <v>5.9614304637982084E-2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1.0298522288145887E-4</v>
      </c>
      <c r="D304" s="98">
        <v>1.0151585287283798E-4</v>
      </c>
      <c r="E304" s="98">
        <v>1.9983848348344458E-4</v>
      </c>
      <c r="F304" s="98">
        <v>3.3875675545665953E-4</v>
      </c>
      <c r="G304" s="98">
        <v>2.0520346993149204E-4</v>
      </c>
      <c r="H304" s="98">
        <v>0</v>
      </c>
      <c r="I304" s="98">
        <v>1.8108013905973152E-4</v>
      </c>
      <c r="J304" s="98">
        <v>6.8880486896995415E-4</v>
      </c>
      <c r="K304" s="98">
        <v>1.2196885713563E-3</v>
      </c>
      <c r="L304" s="98">
        <v>2.3577231067854589E-3</v>
      </c>
      <c r="M304" s="98">
        <v>1.0582883472259846E-3</v>
      </c>
      <c r="N304" s="98">
        <v>3.9399931400161596E-4</v>
      </c>
      <c r="O304" s="98">
        <v>0</v>
      </c>
      <c r="P304" s="98">
        <v>0</v>
      </c>
      <c r="Q304" s="98">
        <v>0</v>
      </c>
      <c r="R304" s="98">
        <v>1.805359475270646E-4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2.2773543900463274E-4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1.6436274299027421E-5</v>
      </c>
      <c r="D305" s="101">
        <v>1.893813297943172E-5</v>
      </c>
      <c r="E305" s="101">
        <v>3.1177721469777485E-5</v>
      </c>
      <c r="F305" s="101">
        <v>6.5609572086816262E-5</v>
      </c>
      <c r="G305" s="101">
        <v>3.3212170583174681E-5</v>
      </c>
      <c r="H305" s="101">
        <v>0</v>
      </c>
      <c r="I305" s="101">
        <v>2.6441833152622857E-5</v>
      </c>
      <c r="J305" s="101">
        <v>1.2693746108599546E-4</v>
      </c>
      <c r="K305" s="101">
        <v>1.7832561529304737E-4</v>
      </c>
      <c r="L305" s="101">
        <v>3.2970789658547757E-4</v>
      </c>
      <c r="M305" s="101">
        <v>1.8432732024734123E-4</v>
      </c>
      <c r="N305" s="101">
        <v>4.9835397684920239E-5</v>
      </c>
      <c r="O305" s="101">
        <v>0</v>
      </c>
      <c r="P305" s="101">
        <v>0</v>
      </c>
      <c r="Q305" s="101">
        <v>0</v>
      </c>
      <c r="R305" s="101">
        <v>2.251618039281354E-5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4.6244784256208511E-5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8.6548948582431447E-5</v>
      </c>
      <c r="D306" s="104">
        <v>8.2577719893406259E-5</v>
      </c>
      <c r="E306" s="104">
        <v>1.6866076201366709E-4</v>
      </c>
      <c r="F306" s="104">
        <v>2.731471833698433E-4</v>
      </c>
      <c r="G306" s="104">
        <v>1.7199129934831737E-4</v>
      </c>
      <c r="H306" s="104">
        <v>0</v>
      </c>
      <c r="I306" s="104">
        <v>1.5463830590710866E-4</v>
      </c>
      <c r="J306" s="104">
        <v>5.6186740788395867E-4</v>
      </c>
      <c r="K306" s="104">
        <v>1.0413629560632525E-3</v>
      </c>
      <c r="L306" s="104">
        <v>2.0280152101999813E-3</v>
      </c>
      <c r="M306" s="104">
        <v>8.7396102697864342E-4</v>
      </c>
      <c r="N306" s="104">
        <v>3.4416391631669573E-4</v>
      </c>
      <c r="O306" s="104">
        <v>0</v>
      </c>
      <c r="P306" s="104">
        <v>0</v>
      </c>
      <c r="Q306" s="104">
        <v>0</v>
      </c>
      <c r="R306" s="104">
        <v>1.5801976713425105E-4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1.8149065474842423E-4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0.39637677725046344</v>
      </c>
      <c r="D307" s="101">
        <v>0.65122949223556148</v>
      </c>
      <c r="E307" s="101">
        <v>0.69338521184442092</v>
      </c>
      <c r="F307" s="101">
        <v>0.98285948624547814</v>
      </c>
      <c r="G307" s="101">
        <v>0.94802889627008669</v>
      </c>
      <c r="H307" s="101">
        <v>0.2406659221990976</v>
      </c>
      <c r="I307" s="101">
        <v>0.43054849214420104</v>
      </c>
      <c r="J307" s="101">
        <v>0.61606870052628437</v>
      </c>
      <c r="K307" s="101">
        <v>0.89230452803621507</v>
      </c>
      <c r="L307" s="101">
        <v>0.87006176420656156</v>
      </c>
      <c r="M307" s="101">
        <v>1.1057440352557892</v>
      </c>
      <c r="N307" s="101">
        <v>0.37953583158592546</v>
      </c>
      <c r="O307" s="101">
        <v>0</v>
      </c>
      <c r="P307" s="101">
        <v>9.4047237760799062E-5</v>
      </c>
      <c r="Q307" s="101">
        <v>0</v>
      </c>
      <c r="R307" s="101">
        <v>4.748778292590549E-2</v>
      </c>
      <c r="S307" s="101">
        <v>0</v>
      </c>
      <c r="T307" s="101">
        <v>6.6016906541322817E-3</v>
      </c>
      <c r="U307" s="101">
        <v>0</v>
      </c>
      <c r="V307" s="101">
        <v>0</v>
      </c>
      <c r="W307" s="101">
        <v>0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1.1239707014561146E-2</v>
      </c>
      <c r="D308" s="104">
        <v>1.9255272416027161E-2</v>
      </c>
      <c r="E308" s="104">
        <v>2.4900851838484468E-2</v>
      </c>
      <c r="F308" s="104">
        <v>3.1841156949233229E-2</v>
      </c>
      <c r="G308" s="104">
        <v>8.6822355016175093E-2</v>
      </c>
      <c r="H308" s="104">
        <v>1.6813138386558717E-2</v>
      </c>
      <c r="I308" s="104">
        <v>7.5888239490724679E-2</v>
      </c>
      <c r="J308" s="104">
        <v>0.24218075901180491</v>
      </c>
      <c r="K308" s="104">
        <v>0.31710935122747586</v>
      </c>
      <c r="L308" s="104">
        <v>0.63926585962970806</v>
      </c>
      <c r="M308" s="104">
        <v>0.13447788046521458</v>
      </c>
      <c r="N308" s="104">
        <v>0.10372776218541105</v>
      </c>
      <c r="O308" s="104">
        <v>0</v>
      </c>
      <c r="P308" s="104">
        <v>0</v>
      </c>
      <c r="Q308" s="104">
        <v>0</v>
      </c>
      <c r="R308" s="104">
        <v>3.1268736270602435E-2</v>
      </c>
      <c r="S308" s="104">
        <v>0</v>
      </c>
      <c r="T308" s="104">
        <v>3.1746943613294356E-3</v>
      </c>
      <c r="U308" s="104">
        <v>0</v>
      </c>
      <c r="V308" s="104">
        <v>0</v>
      </c>
      <c r="W308" s="104">
        <v>0</v>
      </c>
      <c r="X308" s="104">
        <v>0</v>
      </c>
      <c r="Y308" s="104">
        <v>0.12624381972023987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1.792862943008853E-3</v>
      </c>
      <c r="D309" s="98">
        <v>3.5933392104519585E-3</v>
      </c>
      <c r="E309" s="98">
        <v>3.8824548286520077E-3</v>
      </c>
      <c r="F309" s="98">
        <v>6.164337404885087E-3</v>
      </c>
      <c r="G309" s="98">
        <v>1.4036625691492929E-2</v>
      </c>
      <c r="H309" s="98">
        <v>2.6514537714036374E-3</v>
      </c>
      <c r="I309" s="98">
        <v>1.1095361221604736E-2</v>
      </c>
      <c r="J309" s="98">
        <v>4.4862906732844973E-2</v>
      </c>
      <c r="K309" s="98">
        <v>4.650653326270341E-2</v>
      </c>
      <c r="L309" s="98">
        <v>8.913308612185078E-2</v>
      </c>
      <c r="M309" s="98">
        <v>2.3414012305957153E-2</v>
      </c>
      <c r="N309" s="98">
        <v>1.3044674204902166E-2</v>
      </c>
      <c r="O309" s="98">
        <v>0</v>
      </c>
      <c r="P309" s="98">
        <v>0</v>
      </c>
      <c r="Q309" s="98">
        <v>0</v>
      </c>
      <c r="R309" s="98">
        <v>3.8911632681391342E-3</v>
      </c>
      <c r="S309" s="98">
        <v>0</v>
      </c>
      <c r="T309" s="98">
        <v>3.9428479945504042E-4</v>
      </c>
      <c r="U309" s="98">
        <v>0</v>
      </c>
      <c r="V309" s="98">
        <v>0</v>
      </c>
      <c r="W309" s="98">
        <v>0</v>
      </c>
      <c r="X309" s="98">
        <v>0</v>
      </c>
      <c r="Y309" s="98">
        <v>2.1961633826043932E-2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9.446844071552293E-3</v>
      </c>
      <c r="D310" s="98">
        <v>1.5661933205575202E-2</v>
      </c>
      <c r="E310" s="98">
        <v>2.1018397009832459E-2</v>
      </c>
      <c r="F310" s="98">
        <v>2.567681954434814E-2</v>
      </c>
      <c r="G310" s="98">
        <v>7.2785729324682163E-2</v>
      </c>
      <c r="H310" s="98">
        <v>1.4161684615155079E-2</v>
      </c>
      <c r="I310" s="98">
        <v>6.4792878269119947E-2</v>
      </c>
      <c r="J310" s="98">
        <v>0.19731785227895993</v>
      </c>
      <c r="K310" s="98">
        <v>0.27060281796477242</v>
      </c>
      <c r="L310" s="98">
        <v>0.55013277350785728</v>
      </c>
      <c r="M310" s="98">
        <v>0.11106386815925744</v>
      </c>
      <c r="N310" s="98">
        <v>9.0683087980508878E-2</v>
      </c>
      <c r="O310" s="98">
        <v>0</v>
      </c>
      <c r="P310" s="98">
        <v>0</v>
      </c>
      <c r="Q310" s="98">
        <v>0</v>
      </c>
      <c r="R310" s="98">
        <v>2.7377573002463303E-2</v>
      </c>
      <c r="S310" s="98">
        <v>0</v>
      </c>
      <c r="T310" s="98">
        <v>2.7804095618743953E-3</v>
      </c>
      <c r="U310" s="98">
        <v>0</v>
      </c>
      <c r="V310" s="98">
        <v>0</v>
      </c>
      <c r="W310" s="98">
        <v>0</v>
      </c>
      <c r="X310" s="98">
        <v>0</v>
      </c>
      <c r="Y310" s="98">
        <v>0.10428218589419594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0.368690790788195</v>
      </c>
      <c r="D311" s="122">
        <v>0.50155187628660736</v>
      </c>
      <c r="E311" s="122">
        <v>0.5834216049537202</v>
      </c>
      <c r="F311" s="122">
        <v>0.98412026769137095</v>
      </c>
      <c r="G311" s="122">
        <v>0.65110224757939206</v>
      </c>
      <c r="H311" s="122">
        <v>0.1652656442061714</v>
      </c>
      <c r="I311" s="122">
        <v>0.28789954833953646</v>
      </c>
      <c r="J311" s="122">
        <v>0.54830764233684393</v>
      </c>
      <c r="K311" s="122">
        <v>0.85150510083954978</v>
      </c>
      <c r="L311" s="122">
        <v>0.88463321590264399</v>
      </c>
      <c r="M311" s="122">
        <v>0.72572514379914155</v>
      </c>
      <c r="N311" s="122">
        <v>0.22037932791092013</v>
      </c>
      <c r="O311" s="122">
        <v>0</v>
      </c>
      <c r="P311" s="122">
        <v>3.354975431092902E-5</v>
      </c>
      <c r="Q311" s="122">
        <v>0</v>
      </c>
      <c r="R311" s="122">
        <v>4.492531265422782E-2</v>
      </c>
      <c r="S311" s="122">
        <v>0</v>
      </c>
      <c r="T311" s="122">
        <v>6.3319451487686496E-3</v>
      </c>
      <c r="U311" s="122">
        <v>0</v>
      </c>
      <c r="V311" s="122">
        <v>0</v>
      </c>
      <c r="W311" s="122">
        <v>0</v>
      </c>
      <c r="X311" s="122">
        <v>0</v>
      </c>
      <c r="Y311" s="122">
        <v>0.10960253435385139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0.11354754939047877</v>
      </c>
      <c r="D312" s="98">
        <v>0.17730146822787327</v>
      </c>
      <c r="E312" s="98">
        <v>0.26260336499885184</v>
      </c>
      <c r="F312" s="98">
        <v>0.37207112884146271</v>
      </c>
      <c r="G312" s="98">
        <v>0.19770462718765539</v>
      </c>
      <c r="H312" s="98">
        <v>4.5335646633425569E-2</v>
      </c>
      <c r="I312" s="98">
        <v>8.1165636089480783E-2</v>
      </c>
      <c r="J312" s="98">
        <v>0.31448961917801377</v>
      </c>
      <c r="K312" s="98">
        <v>0.32588850595930263</v>
      </c>
      <c r="L312" s="98">
        <v>0.32235434332158258</v>
      </c>
      <c r="M312" s="98">
        <v>0.24270872390319567</v>
      </c>
      <c r="N312" s="98">
        <v>8.9176381037711458E-2</v>
      </c>
      <c r="O312" s="98">
        <v>0</v>
      </c>
      <c r="P312" s="98">
        <v>0</v>
      </c>
      <c r="Q312" s="98">
        <v>0</v>
      </c>
      <c r="R312" s="98">
        <v>1.7139483207826378E-2</v>
      </c>
      <c r="S312" s="98">
        <v>0</v>
      </c>
      <c r="T312" s="98">
        <v>1.9988042408841883E-3</v>
      </c>
      <c r="U312" s="98">
        <v>0</v>
      </c>
      <c r="V312" s="98">
        <v>0</v>
      </c>
      <c r="W312" s="98">
        <v>0</v>
      </c>
      <c r="X312" s="98">
        <v>0</v>
      </c>
      <c r="Y312" s="98">
        <v>4.1562996431561285E-2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0.25514324139771621</v>
      </c>
      <c r="D313" s="33">
        <v>0.32425040805873412</v>
      </c>
      <c r="E313" s="33">
        <v>0.32081823995486836</v>
      </c>
      <c r="F313" s="33">
        <v>0.61204913884990819</v>
      </c>
      <c r="G313" s="33">
        <v>0.45339762039173664</v>
      </c>
      <c r="H313" s="33">
        <v>0.11992999757274583</v>
      </c>
      <c r="I313" s="33">
        <v>0.20673391225005569</v>
      </c>
      <c r="J313" s="33">
        <v>0.23381802315883013</v>
      </c>
      <c r="K313" s="33">
        <v>0.52561659488024715</v>
      </c>
      <c r="L313" s="33">
        <v>0.56227887258106135</v>
      </c>
      <c r="M313" s="33">
        <v>0.4830164198959459</v>
      </c>
      <c r="N313" s="33">
        <v>0.13120294687320866</v>
      </c>
      <c r="O313" s="33">
        <v>0</v>
      </c>
      <c r="P313" s="33">
        <v>3.354975431092902E-5</v>
      </c>
      <c r="Q313" s="33">
        <v>0</v>
      </c>
      <c r="R313" s="33">
        <v>2.7785829446401438E-2</v>
      </c>
      <c r="S313" s="33">
        <v>0</v>
      </c>
      <c r="T313" s="33">
        <v>4.3331409078844613E-3</v>
      </c>
      <c r="U313" s="33">
        <v>0</v>
      </c>
      <c r="V313" s="33">
        <v>0</v>
      </c>
      <c r="W313" s="33">
        <v>0</v>
      </c>
      <c r="X313" s="33">
        <v>0</v>
      </c>
      <c r="Y313" s="33">
        <v>6.8039537922290103E-2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0.72777231288708966</v>
      </c>
      <c r="D315" s="154">
        <f t="shared" si="118"/>
        <v>0.72835962870405169</v>
      </c>
      <c r="E315" s="154">
        <f t="shared" si="118"/>
        <v>0.78261786033195335</v>
      </c>
      <c r="F315" s="154">
        <f t="shared" si="118"/>
        <v>0.73594431083282863</v>
      </c>
      <c r="G315" s="154">
        <f t="shared" si="118"/>
        <v>0.74490193049680009</v>
      </c>
      <c r="H315" s="154">
        <f t="shared" si="118"/>
        <v>0.76060203828194162</v>
      </c>
      <c r="I315" s="154">
        <f t="shared" si="118"/>
        <v>0.76727522244332147</v>
      </c>
      <c r="J315" s="154">
        <f t="shared" si="118"/>
        <v>0.77380881954877756</v>
      </c>
      <c r="K315" s="154">
        <f t="shared" si="118"/>
        <v>0.78290993984291735</v>
      </c>
      <c r="L315" s="154">
        <f t="shared" si="118"/>
        <v>0.77640103971664476</v>
      </c>
      <c r="M315" s="154">
        <f t="shared" si="118"/>
        <v>0.77531772486247497</v>
      </c>
      <c r="N315" s="154">
        <f t="shared" si="118"/>
        <v>0.81010488529300106</v>
      </c>
      <c r="O315" s="154" t="str">
        <f t="shared" si="118"/>
        <v/>
      </c>
      <c r="P315" s="154">
        <f t="shared" si="118"/>
        <v>0.79986126043445505</v>
      </c>
      <c r="Q315" s="154" t="str">
        <f t="shared" si="118"/>
        <v/>
      </c>
      <c r="R315" s="154">
        <f t="shared" ref="R315:V315" si="119">IF(R297=0,"",R297/R279)</f>
        <v>0.82136023507694633</v>
      </c>
      <c r="S315" s="154" t="str">
        <f t="shared" si="119"/>
        <v/>
      </c>
      <c r="T315" s="154">
        <f t="shared" si="119"/>
        <v>0.87260507913217644</v>
      </c>
      <c r="U315" s="154" t="str">
        <f t="shared" si="119"/>
        <v/>
      </c>
      <c r="V315" s="154" t="str">
        <f t="shared" si="119"/>
        <v/>
      </c>
      <c r="W315" s="154" t="str">
        <f t="shared" ref="W315:Y315" si="120">IF(W297=0,"",W297/W279)</f>
        <v/>
      </c>
      <c r="X315" s="154" t="str">
        <f t="shared" si="120"/>
        <v/>
      </c>
      <c r="Y315" s="154">
        <f t="shared" si="120"/>
        <v>0.94771847764638184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0.71126622240716442</v>
      </c>
      <c r="D316" s="155">
        <f t="shared" si="121"/>
        <v>0.71463526975749248</v>
      </c>
      <c r="E316" s="155">
        <f t="shared" si="121"/>
        <v>0.71799493321508445</v>
      </c>
      <c r="F316" s="155">
        <f t="shared" si="121"/>
        <v>0.72135298994039865</v>
      </c>
      <c r="G316" s="155">
        <f t="shared" si="121"/>
        <v>0.72470241085116083</v>
      </c>
      <c r="H316" s="155">
        <f t="shared" si="121"/>
        <v>0.72804408283400124</v>
      </c>
      <c r="I316" s="155">
        <f t="shared" si="121"/>
        <v>0.73137630273581</v>
      </c>
      <c r="J316" s="155">
        <f t="shared" si="121"/>
        <v>0.73469203141751038</v>
      </c>
      <c r="K316" s="155">
        <f t="shared" si="121"/>
        <v>0.73798533005928157</v>
      </c>
      <c r="L316" s="155">
        <f t="shared" si="121"/>
        <v>0.74125469637757546</v>
      </c>
      <c r="M316" s="155">
        <f t="shared" si="121"/>
        <v>0.74389863758945096</v>
      </c>
      <c r="N316" s="155">
        <f t="shared" si="121"/>
        <v>0.74569983164573117</v>
      </c>
      <c r="O316" s="155" t="str">
        <f t="shared" si="121"/>
        <v/>
      </c>
      <c r="P316" s="155">
        <f t="shared" si="121"/>
        <v>0.74889678140112625</v>
      </c>
      <c r="Q316" s="155" t="str">
        <f t="shared" si="121"/>
        <v/>
      </c>
      <c r="R316" s="155">
        <f t="shared" ref="R316:V316" si="122">IF(R298=0,"",R298/R280)</f>
        <v>0.76921880665155773</v>
      </c>
      <c r="S316" s="155" t="str">
        <f t="shared" si="122"/>
        <v/>
      </c>
      <c r="T316" s="155">
        <f t="shared" si="122"/>
        <v>0.80989886063701855</v>
      </c>
      <c r="U316" s="155" t="str">
        <f t="shared" si="122"/>
        <v/>
      </c>
      <c r="V316" s="155" t="str">
        <f t="shared" si="122"/>
        <v/>
      </c>
      <c r="W316" s="155" t="str">
        <f t="shared" ref="W316:Y316" si="123">IF(W298=0,"",W298/W280)</f>
        <v/>
      </c>
      <c r="X316" s="155" t="str">
        <f t="shared" si="123"/>
        <v/>
      </c>
      <c r="Y316" s="155">
        <f t="shared" si="123"/>
        <v>0.89202197364059477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0.71126622240716442</v>
      </c>
      <c r="D317" s="156">
        <f t="shared" si="124"/>
        <v>0.71463526975749248</v>
      </c>
      <c r="E317" s="156">
        <f t="shared" si="124"/>
        <v>0.71799493321508445</v>
      </c>
      <c r="F317" s="156">
        <f t="shared" si="124"/>
        <v>0.72135298994039865</v>
      </c>
      <c r="G317" s="156">
        <f t="shared" si="124"/>
        <v>0.72470241085116083</v>
      </c>
      <c r="H317" s="156">
        <f t="shared" si="124"/>
        <v>0.72804408283400124</v>
      </c>
      <c r="I317" s="156">
        <f t="shared" si="124"/>
        <v>0.73137630273581</v>
      </c>
      <c r="J317" s="156">
        <f t="shared" si="124"/>
        <v>0.73469203141751038</v>
      </c>
      <c r="K317" s="156">
        <f t="shared" si="124"/>
        <v>0.73798533005928157</v>
      </c>
      <c r="L317" s="156">
        <f t="shared" si="124"/>
        <v>0.74125469637757546</v>
      </c>
      <c r="M317" s="156">
        <f t="shared" si="124"/>
        <v>0.74389863758945096</v>
      </c>
      <c r="N317" s="156">
        <f t="shared" si="124"/>
        <v>0.74569983164573117</v>
      </c>
      <c r="O317" s="156" t="str">
        <f t="shared" si="124"/>
        <v/>
      </c>
      <c r="P317" s="156">
        <f t="shared" si="124"/>
        <v>0.74889678140112625</v>
      </c>
      <c r="Q317" s="156" t="str">
        <f t="shared" si="124"/>
        <v/>
      </c>
      <c r="R317" s="156">
        <f t="shared" ref="R317:V317" si="125">IF(R299=0,"",R299/R281)</f>
        <v>0.76921880665155773</v>
      </c>
      <c r="S317" s="156" t="str">
        <f t="shared" si="125"/>
        <v/>
      </c>
      <c r="T317" s="156">
        <f t="shared" si="125"/>
        <v>0.80989886063701855</v>
      </c>
      <c r="U317" s="156" t="str">
        <f t="shared" si="125"/>
        <v/>
      </c>
      <c r="V317" s="156" t="str">
        <f t="shared" si="125"/>
        <v/>
      </c>
      <c r="W317" s="156" t="str">
        <f t="shared" ref="W317:Y317" si="126">IF(W299=0,"",W299/W281)</f>
        <v/>
      </c>
      <c r="X317" s="156" t="str">
        <f t="shared" si="126"/>
        <v/>
      </c>
      <c r="Y317" s="156">
        <f t="shared" si="126"/>
        <v>0.89202197364059477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2.302412497236523</v>
      </c>
      <c r="D318" s="155">
        <f t="shared" si="127"/>
        <v>2.3995607234196634</v>
      </c>
      <c r="E318" s="155">
        <f t="shared" si="127"/>
        <v>2.4981653883196517</v>
      </c>
      <c r="F318" s="155">
        <f t="shared" si="127"/>
        <v>2.5975620023931123</v>
      </c>
      <c r="G318" s="155">
        <f t="shared" si="127"/>
        <v>2.6983264024937252</v>
      </c>
      <c r="H318" s="155">
        <f t="shared" si="127"/>
        <v>2.8003680891719265</v>
      </c>
      <c r="I318" s="155">
        <f t="shared" si="127"/>
        <v>2.9038077687773862</v>
      </c>
      <c r="J318" s="155">
        <f t="shared" si="127"/>
        <v>3.0091864380942828</v>
      </c>
      <c r="K318" s="155">
        <f t="shared" si="127"/>
        <v>3.1169326116838958</v>
      </c>
      <c r="L318" s="155">
        <f t="shared" si="127"/>
        <v>3.2271031151889886</v>
      </c>
      <c r="M318" s="155">
        <f t="shared" si="127"/>
        <v>3.3533503915550162</v>
      </c>
      <c r="N318" s="155">
        <f t="shared" si="127"/>
        <v>3.4997272243072679</v>
      </c>
      <c r="O318" s="155" t="str">
        <f t="shared" si="127"/>
        <v/>
      </c>
      <c r="P318" s="155">
        <f t="shared" si="127"/>
        <v>3.8359072036490254</v>
      </c>
      <c r="Q318" s="155" t="str">
        <f t="shared" si="127"/>
        <v/>
      </c>
      <c r="R318" s="155">
        <f t="shared" ref="R318:V318" si="128">IF(R300=0,"",R300/R282)</f>
        <v>3.9945891452266613</v>
      </c>
      <c r="S318" s="155" t="str">
        <f t="shared" si="128"/>
        <v/>
      </c>
      <c r="T318" s="155">
        <f t="shared" si="128"/>
        <v>4.0012179533289203</v>
      </c>
      <c r="U318" s="155" t="str">
        <f t="shared" si="128"/>
        <v/>
      </c>
      <c r="V318" s="155" t="str">
        <f t="shared" si="128"/>
        <v/>
      </c>
      <c r="W318" s="155" t="str">
        <f t="shared" ref="W318:Y318" si="129">IF(W300=0,"",W300/W282)</f>
        <v/>
      </c>
      <c r="X318" s="155" t="str">
        <f t="shared" si="129"/>
        <v/>
      </c>
      <c r="Y318" s="155">
        <f t="shared" si="129"/>
        <v>4.1462198010357101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2.302412497236523</v>
      </c>
      <c r="D319" s="156">
        <f t="shared" si="130"/>
        <v>2.3995607234196634</v>
      </c>
      <c r="E319" s="156">
        <f t="shared" si="130"/>
        <v>2.4981653883196517</v>
      </c>
      <c r="F319" s="156">
        <f t="shared" si="130"/>
        <v>2.5975620023931123</v>
      </c>
      <c r="G319" s="156">
        <f t="shared" si="130"/>
        <v>2.6983264024937252</v>
      </c>
      <c r="H319" s="156">
        <f t="shared" si="130"/>
        <v>2.8003680891719265</v>
      </c>
      <c r="I319" s="156">
        <f t="shared" si="130"/>
        <v>2.9038077687773862</v>
      </c>
      <c r="J319" s="156">
        <f t="shared" si="130"/>
        <v>3.0091864380942828</v>
      </c>
      <c r="K319" s="156">
        <f t="shared" si="130"/>
        <v>3.1169326116838958</v>
      </c>
      <c r="L319" s="156">
        <f t="shared" si="130"/>
        <v>3.2271031151889886</v>
      </c>
      <c r="M319" s="156">
        <f t="shared" si="130"/>
        <v>3.3533503915550162</v>
      </c>
      <c r="N319" s="156">
        <f t="shared" si="130"/>
        <v>3.4997272243072679</v>
      </c>
      <c r="O319" s="156" t="str">
        <f t="shared" si="130"/>
        <v/>
      </c>
      <c r="P319" s="156">
        <f t="shared" si="130"/>
        <v>3.8359072036490254</v>
      </c>
      <c r="Q319" s="156" t="str">
        <f t="shared" si="130"/>
        <v/>
      </c>
      <c r="R319" s="156">
        <f t="shared" ref="R319:V319" si="131">IF(R301=0,"",R301/R283)</f>
        <v>3.9945891452266613</v>
      </c>
      <c r="S319" s="156" t="str">
        <f t="shared" si="131"/>
        <v/>
      </c>
      <c r="T319" s="156">
        <f t="shared" si="131"/>
        <v>4.0012179533289203</v>
      </c>
      <c r="U319" s="156" t="str">
        <f t="shared" si="131"/>
        <v/>
      </c>
      <c r="V319" s="156" t="str">
        <f t="shared" si="131"/>
        <v/>
      </c>
      <c r="W319" s="156" t="str">
        <f t="shared" ref="W319:Y319" si="132">IF(W301=0,"",W301/W283)</f>
        <v/>
      </c>
      <c r="X319" s="156" t="str">
        <f t="shared" si="132"/>
        <v/>
      </c>
      <c r="Y319" s="156">
        <f t="shared" si="132"/>
        <v>4.1462198010357101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0.62835078177538473</v>
      </c>
      <c r="D320" s="155">
        <f t="shared" si="133"/>
        <v>0.63845327723902467</v>
      </c>
      <c r="E320" s="155">
        <f t="shared" si="133"/>
        <v>0.63557804592675238</v>
      </c>
      <c r="F320" s="155">
        <f t="shared" si="133"/>
        <v>0.63117949511682536</v>
      </c>
      <c r="G320" s="155">
        <f t="shared" si="133"/>
        <v>0.65826210425147258</v>
      </c>
      <c r="H320" s="155">
        <f t="shared" si="133"/>
        <v>0.66006719515423273</v>
      </c>
      <c r="I320" s="155">
        <f t="shared" si="133"/>
        <v>0.68425268263351635</v>
      </c>
      <c r="J320" s="155">
        <f t="shared" si="133"/>
        <v>0.69023221152435787</v>
      </c>
      <c r="K320" s="155">
        <f t="shared" si="133"/>
        <v>0.68180869667994493</v>
      </c>
      <c r="L320" s="155">
        <f t="shared" si="133"/>
        <v>0.71542604715883606</v>
      </c>
      <c r="M320" s="155">
        <f t="shared" si="133"/>
        <v>0.66937712043510211</v>
      </c>
      <c r="N320" s="155">
        <f t="shared" si="133"/>
        <v>0.70635832827706002</v>
      </c>
      <c r="O320" s="155" t="str">
        <f t="shared" si="133"/>
        <v/>
      </c>
      <c r="P320" s="155">
        <f t="shared" si="133"/>
        <v>0.70825987761795151</v>
      </c>
      <c r="Q320" s="155" t="str">
        <f t="shared" si="133"/>
        <v/>
      </c>
      <c r="R320" s="155">
        <f t="shared" ref="R320:V320" si="134">IF(R302=0,"",R302/R284)</f>
        <v>0.78177019137136217</v>
      </c>
      <c r="S320" s="155" t="str">
        <f t="shared" si="134"/>
        <v/>
      </c>
      <c r="T320" s="155">
        <f t="shared" si="134"/>
        <v>0.79165201971335963</v>
      </c>
      <c r="U320" s="155" t="str">
        <f t="shared" si="134"/>
        <v/>
      </c>
      <c r="V320" s="155" t="str">
        <f t="shared" si="134"/>
        <v/>
      </c>
      <c r="W320" s="155" t="str">
        <f t="shared" ref="W320:Y320" si="135">IF(W302=0,"",W302/W284)</f>
        <v/>
      </c>
      <c r="X320" s="155" t="str">
        <f t="shared" si="135"/>
        <v/>
      </c>
      <c r="Y320" s="155">
        <f t="shared" si="135"/>
        <v>0.89435412715606533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0.58580984136166969</v>
      </c>
      <c r="D321" s="156">
        <f t="shared" si="136"/>
        <v>0.58761755202164945</v>
      </c>
      <c r="E321" s="156">
        <f t="shared" si="136"/>
        <v>0.58967654246441537</v>
      </c>
      <c r="F321" s="156">
        <f t="shared" si="136"/>
        <v>0.59176979833210686</v>
      </c>
      <c r="G321" s="156">
        <f t="shared" si="136"/>
        <v>0.59409446809970778</v>
      </c>
      <c r="H321" s="156">
        <f t="shared" si="136"/>
        <v>0.59662642330372084</v>
      </c>
      <c r="I321" s="156">
        <f t="shared" si="136"/>
        <v>0.59941424133414267</v>
      </c>
      <c r="J321" s="156">
        <f t="shared" si="136"/>
        <v>0.60265692661151438</v>
      </c>
      <c r="K321" s="156">
        <f t="shared" si="136"/>
        <v>0.60652368523768418</v>
      </c>
      <c r="L321" s="156">
        <f t="shared" si="136"/>
        <v>0.61105978678199457</v>
      </c>
      <c r="M321" s="156">
        <f t="shared" si="136"/>
        <v>0.62030691740680532</v>
      </c>
      <c r="N321" s="156">
        <f t="shared" si="136"/>
        <v>0.63554977351808684</v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>
        <f t="shared" ref="R321:V321" si="137">IF(R303=0,"",R303/R285)</f>
        <v>0.72496984601585135</v>
      </c>
      <c r="S321" s="156" t="str">
        <f t="shared" si="137"/>
        <v/>
      </c>
      <c r="T321" s="156">
        <f t="shared" si="137"/>
        <v>0.75284253958724667</v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>
        <f t="shared" si="138"/>
        <v>0.78342814398892691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0.8985999918773887</v>
      </c>
      <c r="D322" s="156">
        <f t="shared" si="139"/>
        <v>0.88423520458701843</v>
      </c>
      <c r="E322" s="156">
        <f t="shared" si="139"/>
        <v>0.90206954705708908</v>
      </c>
      <c r="F322" s="156">
        <f t="shared" si="139"/>
        <v>0.88213936463403675</v>
      </c>
      <c r="G322" s="156">
        <f t="shared" si="139"/>
        <v>0.90042928359524599</v>
      </c>
      <c r="H322" s="156" t="str">
        <f t="shared" si="139"/>
        <v/>
      </c>
      <c r="I322" s="156">
        <f t="shared" si="139"/>
        <v>0.91109002623977764</v>
      </c>
      <c r="J322" s="156">
        <f t="shared" si="139"/>
        <v>0.89166010081913649</v>
      </c>
      <c r="K322" s="156">
        <f t="shared" si="139"/>
        <v>0.91336744282110138</v>
      </c>
      <c r="L322" s="156">
        <f t="shared" si="139"/>
        <v>0.91826575053861803</v>
      </c>
      <c r="M322" s="156">
        <f t="shared" si="139"/>
        <v>0.90365796071879889</v>
      </c>
      <c r="N322" s="156">
        <f t="shared" si="139"/>
        <v>0.9323729005179523</v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>
        <f t="shared" ref="R322:V322" si="140">IF(R304=0,"",R304/R286)</f>
        <v>0.95482330964898987</v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>
        <f t="shared" si="141"/>
        <v>0.94684850479750771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0.58580984136166969</v>
      </c>
      <c r="D323" s="157">
        <f t="shared" si="142"/>
        <v>0.58761755202164945</v>
      </c>
      <c r="E323" s="157">
        <f t="shared" si="142"/>
        <v>0.58967654246441537</v>
      </c>
      <c r="F323" s="157">
        <f t="shared" si="142"/>
        <v>0.59176979833210686</v>
      </c>
      <c r="G323" s="157">
        <f t="shared" si="142"/>
        <v>0.59409446809970778</v>
      </c>
      <c r="H323" s="157" t="str">
        <f t="shared" si="142"/>
        <v/>
      </c>
      <c r="I323" s="157">
        <f t="shared" si="142"/>
        <v>0.59941424133414267</v>
      </c>
      <c r="J323" s="157">
        <f t="shared" si="142"/>
        <v>0.60265692661151449</v>
      </c>
      <c r="K323" s="157">
        <f t="shared" si="142"/>
        <v>0.60652368523768418</v>
      </c>
      <c r="L323" s="157">
        <f t="shared" si="142"/>
        <v>0.61105978678199457</v>
      </c>
      <c r="M323" s="157">
        <f t="shared" si="142"/>
        <v>0.62030691740680544</v>
      </c>
      <c r="N323" s="157">
        <f t="shared" si="142"/>
        <v>0.63554977351808684</v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>
        <f t="shared" ref="R323:V323" si="143">IF(R305=0,"",R305/R287)</f>
        <v>0.72496984601585124</v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>
        <f t="shared" si="144"/>
        <v>0.78342814398892691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>
        <f t="shared" ref="R324:V324" si="146">IF(R306=0,"",R306/R288)</f>
        <v>1</v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0.65601677812178982</v>
      </c>
      <c r="D325" s="157">
        <f t="shared" si="148"/>
        <v>0.65716385950980305</v>
      </c>
      <c r="E325" s="157">
        <f t="shared" si="148"/>
        <v>0.65841962953345023</v>
      </c>
      <c r="F325" s="157">
        <f t="shared" si="148"/>
        <v>0.65969055102280838</v>
      </c>
      <c r="G325" s="157">
        <f t="shared" si="148"/>
        <v>0.66106241644979202</v>
      </c>
      <c r="H325" s="157">
        <f t="shared" si="148"/>
        <v>0.66252554168549582</v>
      </c>
      <c r="I325" s="157">
        <f t="shared" si="148"/>
        <v>0.66410217682505523</v>
      </c>
      <c r="J325" s="157">
        <f t="shared" si="148"/>
        <v>0.66588153800867722</v>
      </c>
      <c r="K325" s="157">
        <f t="shared" si="148"/>
        <v>0.66794244007492631</v>
      </c>
      <c r="L325" s="157">
        <f t="shared" si="148"/>
        <v>0.67031198100526046</v>
      </c>
      <c r="M325" s="157">
        <f t="shared" si="148"/>
        <v>0.674816763711933</v>
      </c>
      <c r="N325" s="157">
        <f t="shared" si="148"/>
        <v>0.68224474468541652</v>
      </c>
      <c r="O325" s="157" t="str">
        <f t="shared" si="148"/>
        <v/>
      </c>
      <c r="P325" s="157">
        <f t="shared" si="148"/>
        <v>0.70825987761795151</v>
      </c>
      <c r="Q325" s="157" t="str">
        <f t="shared" si="148"/>
        <v/>
      </c>
      <c r="R325" s="157">
        <f t="shared" ref="R325:V325" si="149">IF(R307=0,"",R307/R289)</f>
        <v>0.73202129886531464</v>
      </c>
      <c r="S325" s="157" t="str">
        <f t="shared" si="149"/>
        <v/>
      </c>
      <c r="T325" s="157">
        <f t="shared" si="149"/>
        <v>0.75053172191141404</v>
      </c>
      <c r="U325" s="157" t="str">
        <f t="shared" si="149"/>
        <v/>
      </c>
      <c r="V325" s="157" t="str">
        <f t="shared" si="149"/>
        <v/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0.92281563144216694</v>
      </c>
      <c r="D326" s="158">
        <f t="shared" si="151"/>
        <v>0.91128153009821378</v>
      </c>
      <c r="E326" s="158">
        <f t="shared" si="151"/>
        <v>0.92516551427728311</v>
      </c>
      <c r="F326" s="158">
        <f t="shared" si="151"/>
        <v>0.90919907138059219</v>
      </c>
      <c r="G326" s="158">
        <f t="shared" si="151"/>
        <v>0.92345380712646952</v>
      </c>
      <c r="H326" s="158">
        <f t="shared" si="151"/>
        <v>0.92564375805947519</v>
      </c>
      <c r="I326" s="158">
        <f t="shared" si="151"/>
        <v>0.9311418869996132</v>
      </c>
      <c r="J326" s="158">
        <f t="shared" si="151"/>
        <v>0.91495460193724132</v>
      </c>
      <c r="K326" s="158">
        <f t="shared" si="151"/>
        <v>0.93204577066232641</v>
      </c>
      <c r="L326" s="158">
        <f t="shared" si="151"/>
        <v>0.93582328786682079</v>
      </c>
      <c r="M326" s="158">
        <f t="shared" si="151"/>
        <v>0.92259346175127332</v>
      </c>
      <c r="N326" s="158">
        <f t="shared" si="151"/>
        <v>0.94466876940163169</v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>
        <f t="shared" ref="R326:V326" si="152">IF(R308=0,"",R308/R290)</f>
        <v>0.95642891433129895</v>
      </c>
      <c r="S326" s="158" t="str">
        <f t="shared" si="152"/>
        <v/>
      </c>
      <c r="T326" s="158">
        <f t="shared" si="152"/>
        <v>0.96035519549708737</v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>
        <f t="shared" si="153"/>
        <v>0.95833366634086703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0.65601677812178982</v>
      </c>
      <c r="D327" s="156">
        <f t="shared" si="154"/>
        <v>0.65716385950980305</v>
      </c>
      <c r="E327" s="156">
        <f t="shared" si="154"/>
        <v>0.65841962953345023</v>
      </c>
      <c r="F327" s="156">
        <f t="shared" si="154"/>
        <v>0.65969055102280838</v>
      </c>
      <c r="G327" s="156">
        <f t="shared" si="154"/>
        <v>0.66106241644979202</v>
      </c>
      <c r="H327" s="156">
        <f t="shared" si="154"/>
        <v>0.66252554168549582</v>
      </c>
      <c r="I327" s="156">
        <f t="shared" si="154"/>
        <v>0.66410217682505523</v>
      </c>
      <c r="J327" s="156">
        <f t="shared" si="154"/>
        <v>0.66588153800867722</v>
      </c>
      <c r="K327" s="156">
        <f t="shared" si="154"/>
        <v>0.66794244007492631</v>
      </c>
      <c r="L327" s="156">
        <f t="shared" si="154"/>
        <v>0.67031198100526046</v>
      </c>
      <c r="M327" s="156">
        <f t="shared" si="154"/>
        <v>0.674816763711933</v>
      </c>
      <c r="N327" s="156">
        <f t="shared" si="154"/>
        <v>0.68224474468541652</v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>
        <f t="shared" ref="R327:V327" si="155">IF(R309=0,"",R309/R291)</f>
        <v>0.73202129886531464</v>
      </c>
      <c r="S327" s="156" t="str">
        <f t="shared" si="155"/>
        <v/>
      </c>
      <c r="T327" s="156">
        <f t="shared" si="155"/>
        <v>0.75053172191141404</v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>
        <f t="shared" si="156"/>
        <v>0.80004641103718621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>
        <f t="shared" ref="R328:V328" si="158">IF(R310=0,"",R310/R292)</f>
        <v>1</v>
      </c>
      <c r="S328" s="156" t="str">
        <f t="shared" si="158"/>
        <v/>
      </c>
      <c r="T328" s="156">
        <f t="shared" si="158"/>
        <v>1</v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0.72069386849386408</v>
      </c>
      <c r="D329" s="155">
        <f t="shared" si="160"/>
        <v>0.71401047041652355</v>
      </c>
      <c r="E329" s="155">
        <f t="shared" si="160"/>
        <v>0.69933344479141468</v>
      </c>
      <c r="F329" s="155">
        <f t="shared" si="160"/>
        <v>0.71146367954651901</v>
      </c>
      <c r="G329" s="155">
        <f t="shared" si="160"/>
        <v>0.72459637048222103</v>
      </c>
      <c r="H329" s="155">
        <f t="shared" si="160"/>
        <v>0.73050436254592876</v>
      </c>
      <c r="I329" s="155">
        <f t="shared" si="160"/>
        <v>0.73011428977171589</v>
      </c>
      <c r="J329" s="155">
        <f t="shared" si="160"/>
        <v>0.68314869958662583</v>
      </c>
      <c r="K329" s="155">
        <f t="shared" si="160"/>
        <v>0.71468435808419695</v>
      </c>
      <c r="L329" s="155">
        <f t="shared" si="160"/>
        <v>0.71881091751751458</v>
      </c>
      <c r="M329" s="155">
        <f t="shared" si="160"/>
        <v>0.72551539666144416</v>
      </c>
      <c r="N329" s="155">
        <f t="shared" si="160"/>
        <v>0.71496482866048516</v>
      </c>
      <c r="O329" s="155" t="str">
        <f t="shared" si="160"/>
        <v/>
      </c>
      <c r="P329" s="155">
        <f t="shared" si="160"/>
        <v>0.80545256416801725</v>
      </c>
      <c r="Q329" s="155" t="str">
        <f t="shared" si="160"/>
        <v/>
      </c>
      <c r="R329" s="155">
        <f t="shared" ref="R329:V329" si="161">IF(R311=0,"",R311/R293)</f>
        <v>0.73531112980189384</v>
      </c>
      <c r="S329" s="155" t="str">
        <f t="shared" si="161"/>
        <v/>
      </c>
      <c r="T329" s="155">
        <f t="shared" si="161"/>
        <v>0.76708040591462989</v>
      </c>
      <c r="U329" s="155" t="str">
        <f t="shared" si="161"/>
        <v/>
      </c>
      <c r="V329" s="155" t="str">
        <f t="shared" si="161"/>
        <v/>
      </c>
      <c r="W329" s="155" t="str">
        <f t="shared" ref="W329:Y329" si="162">IF(W311=0,"",W311/W293)</f>
        <v/>
      </c>
      <c r="X329" s="155" t="str">
        <f t="shared" si="162"/>
        <v/>
      </c>
      <c r="Y329" s="155">
        <f t="shared" si="162"/>
        <v>0.77620937418506097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0.62270527288161981</v>
      </c>
      <c r="D330" s="156">
        <f t="shared" si="163"/>
        <v>0.6227992084693863</v>
      </c>
      <c r="E330" s="156">
        <f t="shared" si="163"/>
        <v>0.622893152518739</v>
      </c>
      <c r="F330" s="156">
        <f t="shared" si="163"/>
        <v>0.62298709772194449</v>
      </c>
      <c r="G330" s="156">
        <f t="shared" si="163"/>
        <v>0.6230810507177732</v>
      </c>
      <c r="H330" s="156">
        <f t="shared" si="163"/>
        <v>0.62317501069372427</v>
      </c>
      <c r="I330" s="156">
        <f t="shared" si="163"/>
        <v>0.62326897928559089</v>
      </c>
      <c r="J330" s="156">
        <f t="shared" si="163"/>
        <v>0.6233629631946408</v>
      </c>
      <c r="K330" s="156">
        <f t="shared" si="163"/>
        <v>0.62345696811871409</v>
      </c>
      <c r="L330" s="156">
        <f t="shared" si="163"/>
        <v>0.62355099558221661</v>
      </c>
      <c r="M330" s="156">
        <f t="shared" si="163"/>
        <v>0.62362240407424652</v>
      </c>
      <c r="N330" s="156">
        <f t="shared" si="163"/>
        <v>0.62366231806235206</v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0.624735351909951</v>
      </c>
      <c r="S330" s="156" t="str">
        <f t="shared" si="164"/>
        <v/>
      </c>
      <c r="T330" s="156">
        <f t="shared" si="164"/>
        <v>0.62684073504040339</v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>
        <f t="shared" si="165"/>
        <v>0.62932064241032759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0.77496498650362389</v>
      </c>
      <c r="D331" s="159">
        <f t="shared" si="166"/>
        <v>0.7761670978509766</v>
      </c>
      <c r="E331" s="159">
        <f t="shared" si="166"/>
        <v>0.77742588902644205</v>
      </c>
      <c r="F331" s="159">
        <f t="shared" si="166"/>
        <v>0.77869240926937766</v>
      </c>
      <c r="G331" s="159">
        <f t="shared" si="166"/>
        <v>0.78001112830015151</v>
      </c>
      <c r="H331" s="159">
        <f t="shared" si="166"/>
        <v>0.78137660359112227</v>
      </c>
      <c r="I331" s="159">
        <f t="shared" si="166"/>
        <v>0.78279979248268805</v>
      </c>
      <c r="J331" s="159">
        <f t="shared" si="166"/>
        <v>0.78432558333086722</v>
      </c>
      <c r="K331" s="159">
        <f t="shared" si="166"/>
        <v>0.78599214304531761</v>
      </c>
      <c r="L331" s="159">
        <f t="shared" si="166"/>
        <v>0.78780968283913599</v>
      </c>
      <c r="M331" s="159">
        <f t="shared" si="166"/>
        <v>0.7904083631086013</v>
      </c>
      <c r="N331" s="159">
        <f t="shared" si="166"/>
        <v>0.79396758452922045</v>
      </c>
      <c r="O331" s="159" t="str">
        <f t="shared" si="166"/>
        <v/>
      </c>
      <c r="P331" s="159">
        <f t="shared" si="166"/>
        <v>0.80545256416801725</v>
      </c>
      <c r="Q331" s="159" t="str">
        <f t="shared" si="166"/>
        <v/>
      </c>
      <c r="R331" s="159">
        <f t="shared" ref="R331:V331" si="167">IF(R313=0,"",R313/R295)</f>
        <v>0.8254306497057633</v>
      </c>
      <c r="S331" s="159" t="str">
        <f t="shared" si="167"/>
        <v/>
      </c>
      <c r="T331" s="159">
        <f t="shared" si="167"/>
        <v>0.85535313970152504</v>
      </c>
      <c r="U331" s="159" t="str">
        <f t="shared" si="167"/>
        <v/>
      </c>
      <c r="V331" s="159" t="str">
        <f t="shared" si="167"/>
        <v/>
      </c>
      <c r="W331" s="159" t="str">
        <f t="shared" ref="W331:Y331" si="168">IF(W313=0,"",W313/W295)</f>
        <v/>
      </c>
      <c r="X331" s="159" t="str">
        <f t="shared" si="168"/>
        <v/>
      </c>
      <c r="Y331" s="159">
        <f t="shared" si="168"/>
        <v>0.90528606878351614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1.744572268764661</v>
      </c>
      <c r="D333" s="117">
        <f t="shared" si="169"/>
        <v>2.0168286542570302</v>
      </c>
      <c r="E333" s="117">
        <f t="shared" si="169"/>
        <v>2.9503818589904425</v>
      </c>
      <c r="F333" s="117">
        <f t="shared" si="169"/>
        <v>5.0848377426931313</v>
      </c>
      <c r="G333" s="117">
        <f t="shared" si="169"/>
        <v>2.0325614632197202</v>
      </c>
      <c r="H333" s="117">
        <f t="shared" si="169"/>
        <v>0.43026277888607628</v>
      </c>
      <c r="I333" s="117">
        <f t="shared" si="169"/>
        <v>0.56533399740004076</v>
      </c>
      <c r="J333" s="117">
        <f t="shared" si="169"/>
        <v>2.4528444633927342</v>
      </c>
      <c r="K333" s="117">
        <f t="shared" si="169"/>
        <v>3.7301591057796832</v>
      </c>
      <c r="L333" s="117">
        <f t="shared" si="169"/>
        <v>3.7091189626600456</v>
      </c>
      <c r="M333" s="117">
        <f t="shared" si="169"/>
        <v>3.5107598525780612</v>
      </c>
      <c r="N333" s="117">
        <f t="shared" si="169"/>
        <v>0.85733396786240501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0.18956371072531539</v>
      </c>
      <c r="S333" s="117">
        <f t="shared" si="170"/>
        <v>0</v>
      </c>
      <c r="T333" s="117">
        <f t="shared" si="170"/>
        <v>2.1766099612224803E-2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0.37566719858677877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1.2628388256574732</v>
      </c>
      <c r="D338" s="122">
        <v>1.2647281934046126</v>
      </c>
      <c r="E338" s="122">
        <v>1.8366047060920765</v>
      </c>
      <c r="F338" s="122">
        <v>3.5070139733026116</v>
      </c>
      <c r="G338" s="122">
        <v>1.1942915768377396</v>
      </c>
      <c r="H338" s="122">
        <v>0.2380681000483687</v>
      </c>
      <c r="I338" s="122">
        <v>0.22129453598803459</v>
      </c>
      <c r="J338" s="122">
        <v>1.1200079125146059</v>
      </c>
      <c r="K338" s="122">
        <v>2.3492212512434727</v>
      </c>
      <c r="L338" s="122">
        <v>2.3433629412470762</v>
      </c>
      <c r="M338" s="122">
        <v>2.4825654092803267</v>
      </c>
      <c r="N338" s="122">
        <v>0.47957749566577995</v>
      </c>
      <c r="O338" s="122">
        <v>0</v>
      </c>
      <c r="P338" s="122">
        <v>0</v>
      </c>
      <c r="Q338" s="122">
        <v>0</v>
      </c>
      <c r="R338" s="122">
        <v>0.11708454002460959</v>
      </c>
      <c r="S338" s="122">
        <v>0</v>
      </c>
      <c r="T338" s="122">
        <v>1.334197803919439E-2</v>
      </c>
      <c r="U338" s="122">
        <v>0</v>
      </c>
      <c r="V338" s="122">
        <v>0</v>
      </c>
      <c r="W338" s="122">
        <v>0</v>
      </c>
      <c r="X338" s="122">
        <v>0</v>
      </c>
      <c r="Y338" s="122">
        <v>0.20118687928167664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1.2627647017522987</v>
      </c>
      <c r="D339" s="98">
        <v>1.264643049418779</v>
      </c>
      <c r="E339" s="98">
        <v>1.8364650235610107</v>
      </c>
      <c r="F339" s="98">
        <v>3.506721068843504</v>
      </c>
      <c r="G339" s="98">
        <v>1.1941438860774654</v>
      </c>
      <c r="H339" s="98">
        <v>0.2380681000483687</v>
      </c>
      <c r="I339" s="98">
        <v>0.22117799570239022</v>
      </c>
      <c r="J339" s="98">
        <v>1.1194514560016859</v>
      </c>
      <c r="K339" s="98">
        <v>2.3484445078987339</v>
      </c>
      <c r="L339" s="98">
        <v>2.3419374740778065</v>
      </c>
      <c r="M339" s="98">
        <v>2.4817803640852167</v>
      </c>
      <c r="N339" s="98">
        <v>0.47937033851234195</v>
      </c>
      <c r="O339" s="98">
        <v>0</v>
      </c>
      <c r="P339" s="98">
        <v>0</v>
      </c>
      <c r="Q339" s="98">
        <v>0</v>
      </c>
      <c r="R339" s="98">
        <v>0.11700248855745657</v>
      </c>
      <c r="S339" s="98">
        <v>0</v>
      </c>
      <c r="T339" s="98">
        <v>1.334197803919439E-2</v>
      </c>
      <c r="U339" s="98">
        <v>0</v>
      </c>
      <c r="V339" s="98">
        <v>0</v>
      </c>
      <c r="W339" s="98">
        <v>0</v>
      </c>
      <c r="X339" s="98">
        <v>0</v>
      </c>
      <c r="Y339" s="98">
        <v>0.2010309329500109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7.4123905174516608E-5</v>
      </c>
      <c r="D340" s="98">
        <v>8.5143985833551736E-5</v>
      </c>
      <c r="E340" s="98">
        <v>1.3968253106576438E-4</v>
      </c>
      <c r="F340" s="98">
        <v>2.9290445910755891E-4</v>
      </c>
      <c r="G340" s="98">
        <v>1.4769076027414257E-4</v>
      </c>
      <c r="H340" s="98">
        <v>0</v>
      </c>
      <c r="I340" s="98">
        <v>1.1654028564437327E-4</v>
      </c>
      <c r="J340" s="98">
        <v>5.5645651291983409E-4</v>
      </c>
      <c r="K340" s="98">
        <v>7.7674334473865731E-4</v>
      </c>
      <c r="L340" s="98">
        <v>1.4254671692695638E-3</v>
      </c>
      <c r="M340" s="98">
        <v>7.8504519510998617E-4</v>
      </c>
      <c r="N340" s="98">
        <v>2.0715715343800934E-4</v>
      </c>
      <c r="O340" s="98">
        <v>0</v>
      </c>
      <c r="P340" s="98">
        <v>0</v>
      </c>
      <c r="Q340" s="98">
        <v>0</v>
      </c>
      <c r="R340" s="98">
        <v>8.2051467153029711E-5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1.5594633166574599E-4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7.4123905174516608E-5</v>
      </c>
      <c r="D341" s="101">
        <v>8.5143985833551736E-5</v>
      </c>
      <c r="E341" s="101">
        <v>1.3968253106576438E-4</v>
      </c>
      <c r="F341" s="101">
        <v>2.9290445910755891E-4</v>
      </c>
      <c r="G341" s="101">
        <v>1.4769076027414257E-4</v>
      </c>
      <c r="H341" s="101">
        <v>0</v>
      </c>
      <c r="I341" s="101">
        <v>1.1654028564437327E-4</v>
      </c>
      <c r="J341" s="101">
        <v>5.5645651291983409E-4</v>
      </c>
      <c r="K341" s="101">
        <v>7.7674334473865731E-4</v>
      </c>
      <c r="L341" s="101">
        <v>1.4254671692695638E-3</v>
      </c>
      <c r="M341" s="101">
        <v>7.8504519510998617E-4</v>
      </c>
      <c r="N341" s="101">
        <v>2.0715715343800934E-4</v>
      </c>
      <c r="O341" s="101">
        <v>0</v>
      </c>
      <c r="P341" s="101">
        <v>0</v>
      </c>
      <c r="Q341" s="101">
        <v>0</v>
      </c>
      <c r="R341" s="101">
        <v>8.2051467153029711E-5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1.5594633166574599E-4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0.48173344310718791</v>
      </c>
      <c r="D347" s="122">
        <v>0.75210046085241733</v>
      </c>
      <c r="E347" s="122">
        <v>1.113777152898366</v>
      </c>
      <c r="F347" s="122">
        <v>1.5778237693905195</v>
      </c>
      <c r="G347" s="122">
        <v>0.83826988638198074</v>
      </c>
      <c r="H347" s="122">
        <v>0.19219467883770758</v>
      </c>
      <c r="I347" s="122">
        <v>0.34403946141200614</v>
      </c>
      <c r="J347" s="122">
        <v>1.3328365508781284</v>
      </c>
      <c r="K347" s="122">
        <v>1.3809378545362108</v>
      </c>
      <c r="L347" s="122">
        <v>1.3657560214129694</v>
      </c>
      <c r="M347" s="122">
        <v>1.0281944432977346</v>
      </c>
      <c r="N347" s="122">
        <v>0.37775647219662511</v>
      </c>
      <c r="O347" s="122">
        <v>0</v>
      </c>
      <c r="P347" s="122">
        <v>0</v>
      </c>
      <c r="Q347" s="122">
        <v>0</v>
      </c>
      <c r="R347" s="122">
        <v>7.2479170700705794E-2</v>
      </c>
      <c r="S347" s="122">
        <v>0</v>
      </c>
      <c r="T347" s="122">
        <v>8.4241215730304145E-3</v>
      </c>
      <c r="U347" s="122">
        <v>0</v>
      </c>
      <c r="V347" s="122">
        <v>0</v>
      </c>
      <c r="W347" s="122">
        <v>0</v>
      </c>
      <c r="X347" s="122">
        <v>0</v>
      </c>
      <c r="Y347" s="122">
        <v>0.17448031930510216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0.48173344310718791</v>
      </c>
      <c r="D348" s="98">
        <v>0.75210046085241733</v>
      </c>
      <c r="E348" s="98">
        <v>1.113777152898366</v>
      </c>
      <c r="F348" s="98">
        <v>1.5778237693905195</v>
      </c>
      <c r="G348" s="98">
        <v>0.83826988638198074</v>
      </c>
      <c r="H348" s="98">
        <v>0.19219467883770758</v>
      </c>
      <c r="I348" s="98">
        <v>0.34403946141200614</v>
      </c>
      <c r="J348" s="98">
        <v>1.3328365508781284</v>
      </c>
      <c r="K348" s="98">
        <v>1.3809378545362108</v>
      </c>
      <c r="L348" s="98">
        <v>1.3657560214129694</v>
      </c>
      <c r="M348" s="98">
        <v>1.0281944432977346</v>
      </c>
      <c r="N348" s="98">
        <v>0.37775647219662511</v>
      </c>
      <c r="O348" s="98">
        <v>0</v>
      </c>
      <c r="P348" s="98">
        <v>0</v>
      </c>
      <c r="Q348" s="98">
        <v>0</v>
      </c>
      <c r="R348" s="98">
        <v>7.2479170700705794E-2</v>
      </c>
      <c r="S348" s="98">
        <v>0</v>
      </c>
      <c r="T348" s="98">
        <v>8.4241215730304145E-3</v>
      </c>
      <c r="U348" s="98">
        <v>0</v>
      </c>
      <c r="V348" s="98">
        <v>0</v>
      </c>
      <c r="W348" s="98">
        <v>0</v>
      </c>
      <c r="X348" s="98">
        <v>0</v>
      </c>
      <c r="Y348" s="98">
        <v>0.17448031930510216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9257.358127496811</v>
      </c>
      <c r="D351" s="117">
        <f t="shared" si="174"/>
        <v>9829.3111145062085</v>
      </c>
      <c r="E351" s="117">
        <f t="shared" si="174"/>
        <v>10813.975489277596</v>
      </c>
      <c r="F351" s="117">
        <f t="shared" si="174"/>
        <v>10703.094840404397</v>
      </c>
      <c r="G351" s="117">
        <f t="shared" si="174"/>
        <v>11683.465391328913</v>
      </c>
      <c r="H351" s="117">
        <f t="shared" si="174"/>
        <v>10458.745491720039</v>
      </c>
      <c r="I351" s="117">
        <f t="shared" si="174"/>
        <v>9540.5517048766451</v>
      </c>
      <c r="J351" s="117">
        <f t="shared" si="174"/>
        <v>10319.640883032916</v>
      </c>
      <c r="K351" s="117">
        <f t="shared" si="174"/>
        <v>9751.8529452344301</v>
      </c>
      <c r="L351" s="117">
        <f t="shared" si="174"/>
        <v>10714.62955885283</v>
      </c>
      <c r="M351" s="117">
        <f t="shared" si="174"/>
        <v>10983.893283861786</v>
      </c>
      <c r="N351" s="117">
        <f t="shared" si="174"/>
        <v>10754.551132265806</v>
      </c>
      <c r="O351" s="117">
        <f t="shared" si="174"/>
        <v>0</v>
      </c>
      <c r="P351" s="117">
        <f t="shared" si="174"/>
        <v>7179.4967184994794</v>
      </c>
      <c r="Q351" s="117">
        <f t="shared" si="174"/>
        <v>0</v>
      </c>
      <c r="R351" s="117">
        <f t="shared" ref="R351:V351" si="175">R352+R354+R356+R365</f>
        <v>9505.8721147068336</v>
      </c>
      <c r="S351" s="117">
        <f t="shared" si="175"/>
        <v>0</v>
      </c>
      <c r="T351" s="117">
        <f t="shared" si="175"/>
        <v>7545.162083144678</v>
      </c>
      <c r="U351" s="117">
        <f t="shared" si="175"/>
        <v>0</v>
      </c>
      <c r="V351" s="117">
        <f t="shared" si="175"/>
        <v>0</v>
      </c>
      <c r="W351" s="117">
        <f t="shared" ref="W351:Y351" si="176">W352+W354+W356+W365</f>
        <v>0</v>
      </c>
      <c r="X351" s="117">
        <f t="shared" si="176"/>
        <v>0</v>
      </c>
      <c r="Y351" s="117">
        <f t="shared" si="176"/>
        <v>3956.810527202088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6314.5745225260071</v>
      </c>
      <c r="D352" s="122">
        <f t="shared" si="177"/>
        <v>6873.8333402569915</v>
      </c>
      <c r="E352" s="122">
        <f t="shared" si="177"/>
        <v>7653.4834675062302</v>
      </c>
      <c r="F352" s="122">
        <f t="shared" si="177"/>
        <v>7566.2936623946189</v>
      </c>
      <c r="G352" s="122">
        <f t="shared" si="177"/>
        <v>8925.6289060209892</v>
      </c>
      <c r="H352" s="122">
        <f t="shared" si="177"/>
        <v>7669.6127413176946</v>
      </c>
      <c r="I352" s="122">
        <f t="shared" si="177"/>
        <v>7022.7487831870267</v>
      </c>
      <c r="J352" s="122">
        <f t="shared" si="177"/>
        <v>7845.625330433415</v>
      </c>
      <c r="K352" s="122">
        <f t="shared" si="177"/>
        <v>7320.5993752593795</v>
      </c>
      <c r="L352" s="122">
        <f t="shared" si="177"/>
        <v>8345.8379176541912</v>
      </c>
      <c r="M352" s="122">
        <f t="shared" si="177"/>
        <v>8346.9130328504652</v>
      </c>
      <c r="N352" s="122">
        <f t="shared" si="177"/>
        <v>8304.67387928278</v>
      </c>
      <c r="O352" s="122">
        <f t="shared" si="177"/>
        <v>0</v>
      </c>
      <c r="P352" s="122">
        <f t="shared" si="177"/>
        <v>5020.7810524248653</v>
      </c>
      <c r="Q352" s="122">
        <f t="shared" si="177"/>
        <v>0</v>
      </c>
      <c r="R352" s="122">
        <f t="shared" si="177"/>
        <v>7427.4848458399883</v>
      </c>
      <c r="S352" s="122">
        <f t="shared" si="177"/>
        <v>0</v>
      </c>
      <c r="T352" s="122">
        <f t="shared" si="177"/>
        <v>5397.5310321922107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X352" s="122">
        <f t="shared" si="177"/>
        <v>0</v>
      </c>
      <c r="Y352" s="122">
        <f t="shared" si="177"/>
        <v>2611.1753956214106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6314.5745225260071</v>
      </c>
      <c r="D353" s="98">
        <v>6873.8333402569915</v>
      </c>
      <c r="E353" s="98">
        <v>7653.4834675062302</v>
      </c>
      <c r="F353" s="98">
        <v>7566.2936623946189</v>
      </c>
      <c r="G353" s="98">
        <v>8925.6289060209892</v>
      </c>
      <c r="H353" s="98">
        <v>7669.6127413176946</v>
      </c>
      <c r="I353" s="98">
        <v>7022.7487831870267</v>
      </c>
      <c r="J353" s="98">
        <v>7845.625330433415</v>
      </c>
      <c r="K353" s="98">
        <v>7320.5993752593795</v>
      </c>
      <c r="L353" s="98">
        <v>8345.8379176541912</v>
      </c>
      <c r="M353" s="98">
        <v>8346.9130328504652</v>
      </c>
      <c r="N353" s="98">
        <v>8304.67387928278</v>
      </c>
      <c r="O353" s="98">
        <v>0</v>
      </c>
      <c r="P353" s="98">
        <v>5020.7810524248653</v>
      </c>
      <c r="Q353" s="98">
        <v>0</v>
      </c>
      <c r="R353" s="98">
        <v>7427.4848458399883</v>
      </c>
      <c r="S353" s="98">
        <v>0</v>
      </c>
      <c r="T353" s="98">
        <v>5397.5310321922107</v>
      </c>
      <c r="U353" s="98">
        <v>0</v>
      </c>
      <c r="V353" s="98">
        <v>0</v>
      </c>
      <c r="W353" s="98">
        <v>0</v>
      </c>
      <c r="X353" s="98">
        <v>0</v>
      </c>
      <c r="Y353" s="98">
        <v>2611.1753956214106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188.64008793452575</v>
      </c>
      <c r="D354" s="122">
        <f t="shared" si="178"/>
        <v>166.12183045131547</v>
      </c>
      <c r="E354" s="122">
        <f t="shared" si="178"/>
        <v>485.77262268048247</v>
      </c>
      <c r="F354" s="122">
        <f t="shared" si="178"/>
        <v>183.89736743106337</v>
      </c>
      <c r="G354" s="122">
        <f t="shared" si="178"/>
        <v>179.33048723497549</v>
      </c>
      <c r="H354" s="122">
        <f t="shared" si="178"/>
        <v>220.27053493385625</v>
      </c>
      <c r="I354" s="122">
        <f t="shared" si="178"/>
        <v>192.07821390584903</v>
      </c>
      <c r="J354" s="122">
        <f t="shared" si="178"/>
        <v>223.78990018510285</v>
      </c>
      <c r="K354" s="122">
        <f t="shared" si="178"/>
        <v>226.55825165331589</v>
      </c>
      <c r="L354" s="122">
        <f t="shared" si="178"/>
        <v>173.40310635683761</v>
      </c>
      <c r="M354" s="122">
        <f t="shared" si="178"/>
        <v>188.04207375015201</v>
      </c>
      <c r="N354" s="122">
        <f t="shared" si="178"/>
        <v>280.6833931590408</v>
      </c>
      <c r="O354" s="122">
        <f t="shared" si="178"/>
        <v>0</v>
      </c>
      <c r="P354" s="122">
        <f t="shared" si="178"/>
        <v>129.98268206143752</v>
      </c>
      <c r="Q354" s="122">
        <f t="shared" si="178"/>
        <v>0</v>
      </c>
      <c r="R354" s="122">
        <f t="shared" si="178"/>
        <v>154.52029794071882</v>
      </c>
      <c r="S354" s="122">
        <f t="shared" si="178"/>
        <v>0</v>
      </c>
      <c r="T354" s="122">
        <f t="shared" si="178"/>
        <v>164.55421799402296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X354" s="122">
        <f t="shared" si="178"/>
        <v>0</v>
      </c>
      <c r="Y354" s="122">
        <f t="shared" si="178"/>
        <v>85.316987938727593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188.64008793452575</v>
      </c>
      <c r="D355" s="98">
        <f>RES_hhdet_in_fech!D165</f>
        <v>166.12183045131547</v>
      </c>
      <c r="E355" s="98">
        <f>RES_hhdet_in_fech!E165</f>
        <v>485.77262268048247</v>
      </c>
      <c r="F355" s="98">
        <f>RES_hhdet_in_fech!F165</f>
        <v>183.89736743106337</v>
      </c>
      <c r="G355" s="98">
        <f>RES_hhdet_in_fech!G165</f>
        <v>179.33048723497549</v>
      </c>
      <c r="H355" s="98">
        <f>RES_hhdet_in_fech!H165</f>
        <v>220.27053493385625</v>
      </c>
      <c r="I355" s="98">
        <f>RES_hhdet_in_fech!I165</f>
        <v>192.07821390584903</v>
      </c>
      <c r="J355" s="98">
        <f>RES_hhdet_in_fech!J165</f>
        <v>223.78990018510285</v>
      </c>
      <c r="K355" s="98">
        <f>RES_hhdet_in_fech!K165</f>
        <v>226.55825165331589</v>
      </c>
      <c r="L355" s="98">
        <f>RES_hhdet_in_fech!L165</f>
        <v>173.40310635683761</v>
      </c>
      <c r="M355" s="98">
        <f>RES_hhdet_in_fech!M165</f>
        <v>188.04207375015201</v>
      </c>
      <c r="N355" s="98">
        <f>RES_hhdet_in_fech!N165</f>
        <v>280.6833931590408</v>
      </c>
      <c r="O355" s="98">
        <f>RES_hhdet_in_fech!O165</f>
        <v>0</v>
      </c>
      <c r="P355" s="98">
        <f>RES_hhdet_in_fech!P165</f>
        <v>129.98268206143752</v>
      </c>
      <c r="Q355" s="98">
        <f>RES_hhdet_in_fech!Q165</f>
        <v>0</v>
      </c>
      <c r="R355" s="98">
        <f>RES_hhdet_in_fech!R165</f>
        <v>154.52029794071882</v>
      </c>
      <c r="S355" s="98">
        <f>RES_hhdet_in_fech!S165</f>
        <v>0</v>
      </c>
      <c r="T355" s="98">
        <f>RES_hhdet_in_fech!T165</f>
        <v>164.55421799402296</v>
      </c>
      <c r="U355" s="98">
        <f>RES_hhdet_in_fech!U165</f>
        <v>0</v>
      </c>
      <c r="V355" s="98">
        <f>RES_hhdet_in_fech!V165</f>
        <v>0</v>
      </c>
      <c r="W355" s="98">
        <f>RES_hhdet_in_fech!W165</f>
        <v>0</v>
      </c>
      <c r="X355" s="98">
        <f>RES_hhdet_in_fech!X165</f>
        <v>0</v>
      </c>
      <c r="Y355" s="98">
        <f>RES_hhdet_in_fech!Y165</f>
        <v>85.316987938727593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1876.8732869190762</v>
      </c>
      <c r="D356" s="122">
        <v>1896.0354775425217</v>
      </c>
      <c r="E356" s="122">
        <v>1819.6588503952316</v>
      </c>
      <c r="F356" s="122">
        <v>1988.6285894299363</v>
      </c>
      <c r="G356" s="122">
        <v>1773.700747694659</v>
      </c>
      <c r="H356" s="122">
        <v>1735.9679809814215</v>
      </c>
      <c r="I356" s="122">
        <v>1566.5862136658875</v>
      </c>
      <c r="J356" s="122">
        <v>1502.9913637391098</v>
      </c>
      <c r="K356" s="122">
        <v>1505.6854441263865</v>
      </c>
      <c r="L356" s="122">
        <v>1536.5355800142927</v>
      </c>
      <c r="M356" s="122">
        <v>1791.3517071236158</v>
      </c>
      <c r="N356" s="122">
        <v>1590.9057609989736</v>
      </c>
      <c r="O356" s="122">
        <v>0</v>
      </c>
      <c r="P356" s="122">
        <v>1544.305148043544</v>
      </c>
      <c r="Q356" s="122">
        <v>0</v>
      </c>
      <c r="R356" s="122">
        <v>1345.2364779808318</v>
      </c>
      <c r="S356" s="122">
        <v>0</v>
      </c>
      <c r="T356" s="122">
        <v>1338.7745042814579</v>
      </c>
      <c r="U356" s="122">
        <v>0</v>
      </c>
      <c r="V356" s="122">
        <v>0</v>
      </c>
      <c r="W356" s="122">
        <v>0</v>
      </c>
      <c r="X356" s="122">
        <v>0</v>
      </c>
      <c r="Y356" s="122">
        <v>750.79827680765402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2044.4729359981429</v>
      </c>
      <c r="D357" s="98">
        <v>2009.0908495314604</v>
      </c>
      <c r="E357" s="98">
        <v>1970.3767959642676</v>
      </c>
      <c r="F357" s="98">
        <v>2218.6302915748101</v>
      </c>
      <c r="G357" s="98">
        <v>2007.1937730525744</v>
      </c>
      <c r="H357" s="98">
        <v>1944.3774728458675</v>
      </c>
      <c r="I357" s="98">
        <v>1754.3533684428501</v>
      </c>
      <c r="J357" s="98">
        <v>1659.2695992051849</v>
      </c>
      <c r="K357" s="98">
        <v>1668.8109158081759</v>
      </c>
      <c r="L357" s="98">
        <v>1793.6044653134641</v>
      </c>
      <c r="M357" s="98">
        <v>1983.5244239703079</v>
      </c>
      <c r="N357" s="98">
        <v>1802.1145913260289</v>
      </c>
      <c r="O357" s="98">
        <v>0</v>
      </c>
      <c r="P357" s="98">
        <v>0</v>
      </c>
      <c r="Q357" s="98">
        <v>0</v>
      </c>
      <c r="R357" s="98">
        <v>1446.8157938157799</v>
      </c>
      <c r="S357" s="98">
        <v>0</v>
      </c>
      <c r="T357" s="98">
        <v>1432.5325696290556</v>
      </c>
      <c r="U357" s="98">
        <v>0</v>
      </c>
      <c r="V357" s="98">
        <v>0</v>
      </c>
      <c r="W357" s="98">
        <v>0</v>
      </c>
      <c r="X357" s="98">
        <v>0</v>
      </c>
      <c r="Y357" s="98">
        <v>839.6347747686342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1332.8713030689541</v>
      </c>
      <c r="D358" s="98">
        <v>1335.1983304742068</v>
      </c>
      <c r="E358" s="98">
        <v>1288.2163966706742</v>
      </c>
      <c r="F358" s="98">
        <v>1488.7069715246134</v>
      </c>
      <c r="G358" s="98">
        <v>1325.2103184462962</v>
      </c>
      <c r="H358" s="98">
        <v>0</v>
      </c>
      <c r="I358" s="98">
        <v>1155.7376091341591</v>
      </c>
      <c r="J358" s="98">
        <v>1123.0177029847653</v>
      </c>
      <c r="K358" s="98">
        <v>1109.3155644114429</v>
      </c>
      <c r="L358" s="98">
        <v>1194.4393969101525</v>
      </c>
      <c r="M358" s="98">
        <v>1362.0079735089262</v>
      </c>
      <c r="N358" s="98">
        <v>1228.6425365037101</v>
      </c>
      <c r="O358" s="98">
        <v>0</v>
      </c>
      <c r="P358" s="98">
        <v>0</v>
      </c>
      <c r="Q358" s="98">
        <v>0</v>
      </c>
      <c r="R358" s="98">
        <v>1099.4877526144726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699.31017005468527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326.30703105527641</v>
      </c>
      <c r="D359" s="101">
        <v>374.81944811389207</v>
      </c>
      <c r="E359" s="101">
        <v>307.45406556119997</v>
      </c>
      <c r="F359" s="101">
        <v>429.80639066085411</v>
      </c>
      <c r="G359" s="101">
        <v>325.08091273583057</v>
      </c>
      <c r="H359" s="101">
        <v>0</v>
      </c>
      <c r="I359" s="101">
        <v>256.51586028432217</v>
      </c>
      <c r="J359" s="101">
        <v>306.20295877346035</v>
      </c>
      <c r="K359" s="101">
        <v>244.24048019604089</v>
      </c>
      <c r="L359" s="101">
        <v>251.00672112512126</v>
      </c>
      <c r="M359" s="101">
        <v>345.59129913276371</v>
      </c>
      <c r="N359" s="101">
        <v>227.98594981291745</v>
      </c>
      <c r="O359" s="101">
        <v>0</v>
      </c>
      <c r="P359" s="101">
        <v>0</v>
      </c>
      <c r="Q359" s="101">
        <v>0</v>
      </c>
      <c r="R359" s="101">
        <v>180.60280672880282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171.62609137364191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1006.5642720136779</v>
      </c>
      <c r="D360" s="104">
        <v>960.37888236031472</v>
      </c>
      <c r="E360" s="104">
        <v>980.76233110947419</v>
      </c>
      <c r="F360" s="104">
        <v>1058.9005808637592</v>
      </c>
      <c r="G360" s="104">
        <v>1000.1294057104654</v>
      </c>
      <c r="H360" s="104">
        <v>0</v>
      </c>
      <c r="I360" s="104">
        <v>899.2217488498369</v>
      </c>
      <c r="J360" s="104">
        <v>816.81474421130497</v>
      </c>
      <c r="K360" s="104">
        <v>865.07508421540194</v>
      </c>
      <c r="L360" s="104">
        <v>943.43267578503128</v>
      </c>
      <c r="M360" s="104">
        <v>1016.4166743761623</v>
      </c>
      <c r="N360" s="104">
        <v>1000.6565866907928</v>
      </c>
      <c r="O360" s="104">
        <v>0</v>
      </c>
      <c r="P360" s="104">
        <v>0</v>
      </c>
      <c r="Q360" s="104">
        <v>0</v>
      </c>
      <c r="R360" s="104">
        <v>918.88494588566982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527.6840786810435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1778.9996984957349</v>
      </c>
      <c r="D361" s="101">
        <v>1861.8704291699253</v>
      </c>
      <c r="E361" s="101">
        <v>1751.9117182049943</v>
      </c>
      <c r="F361" s="101">
        <v>1840.0020820140846</v>
      </c>
      <c r="G361" s="101">
        <v>1756.5634984999663</v>
      </c>
      <c r="H361" s="101">
        <v>1725.0548288524105</v>
      </c>
      <c r="I361" s="101">
        <v>1616.9681594570534</v>
      </c>
      <c r="J361" s="101">
        <v>1574.9400535669301</v>
      </c>
      <c r="K361" s="101">
        <v>1546.230182256671</v>
      </c>
      <c r="L361" s="101">
        <v>1640.6569614973155</v>
      </c>
      <c r="M361" s="101">
        <v>1755.733679354614</v>
      </c>
      <c r="N361" s="101">
        <v>1639.5898392652678</v>
      </c>
      <c r="O361" s="101">
        <v>0</v>
      </c>
      <c r="P361" s="101">
        <v>1544.305148043544</v>
      </c>
      <c r="Q361" s="101">
        <v>0</v>
      </c>
      <c r="R361" s="101">
        <v>1437.0721993871693</v>
      </c>
      <c r="S361" s="101">
        <v>0</v>
      </c>
      <c r="T361" s="101">
        <v>1401.3382353182083</v>
      </c>
      <c r="U361" s="101">
        <v>0</v>
      </c>
      <c r="V361" s="101">
        <v>0</v>
      </c>
      <c r="W361" s="101">
        <v>0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1264.7414155803883</v>
      </c>
      <c r="D362" s="104">
        <v>1342.8444982643143</v>
      </c>
      <c r="E362" s="104">
        <v>1247.0985132623425</v>
      </c>
      <c r="F362" s="104">
        <v>1335.3949555438851</v>
      </c>
      <c r="G362" s="104">
        <v>1258.2771902144757</v>
      </c>
      <c r="H362" s="104">
        <v>1235.3457204493247</v>
      </c>
      <c r="I362" s="104">
        <v>1154.5032819772698</v>
      </c>
      <c r="J362" s="104">
        <v>1147.7862858301339</v>
      </c>
      <c r="K362" s="104">
        <v>1109.6095474674491</v>
      </c>
      <c r="L362" s="104">
        <v>1176.965153473948</v>
      </c>
      <c r="M362" s="104">
        <v>1285.2138650836685</v>
      </c>
      <c r="N362" s="104">
        <v>1184.6127551976763</v>
      </c>
      <c r="O362" s="104">
        <v>0</v>
      </c>
      <c r="P362" s="104">
        <v>0</v>
      </c>
      <c r="Q362" s="104">
        <v>0</v>
      </c>
      <c r="R362" s="104">
        <v>1102.0930208073935</v>
      </c>
      <c r="S362" s="104">
        <v>0</v>
      </c>
      <c r="T362" s="104">
        <v>1098.4535601404787</v>
      </c>
      <c r="U362" s="104">
        <v>0</v>
      </c>
      <c r="V362" s="104">
        <v>0</v>
      </c>
      <c r="W362" s="104">
        <v>0</v>
      </c>
      <c r="X362" s="104">
        <v>0</v>
      </c>
      <c r="Y362" s="104">
        <v>707.64459716614772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283.78787493616352</v>
      </c>
      <c r="D363" s="98">
        <v>347.49868853295038</v>
      </c>
      <c r="E363" s="98">
        <v>273.21820559560337</v>
      </c>
      <c r="F363" s="98">
        <v>356.30836111513503</v>
      </c>
      <c r="G363" s="98">
        <v>284.17128452281457</v>
      </c>
      <c r="H363" s="98">
        <v>272.18553288059036</v>
      </c>
      <c r="I363" s="98">
        <v>236.66993938303733</v>
      </c>
      <c r="J363" s="98">
        <v>292.15369000451722</v>
      </c>
      <c r="K363" s="98">
        <v>227.07708169899598</v>
      </c>
      <c r="L363" s="98">
        <v>229.10676000781757</v>
      </c>
      <c r="M363" s="98">
        <v>305.9319949607239</v>
      </c>
      <c r="N363" s="98">
        <v>206.27851288476541</v>
      </c>
      <c r="O363" s="98">
        <v>0</v>
      </c>
      <c r="P363" s="98">
        <v>0</v>
      </c>
      <c r="Q363" s="98">
        <v>0</v>
      </c>
      <c r="R363" s="98">
        <v>179.19106713015211</v>
      </c>
      <c r="S363" s="98">
        <v>0</v>
      </c>
      <c r="T363" s="98">
        <v>174.56318286621547</v>
      </c>
      <c r="U363" s="98">
        <v>0</v>
      </c>
      <c r="V363" s="98">
        <v>0</v>
      </c>
      <c r="W363" s="98">
        <v>0</v>
      </c>
      <c r="X363" s="98">
        <v>0</v>
      </c>
      <c r="Y363" s="98">
        <v>147.45899811326143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980.95354064422463</v>
      </c>
      <c r="D364" s="98">
        <v>995.34580973136383</v>
      </c>
      <c r="E364" s="98">
        <v>973.88030766673899</v>
      </c>
      <c r="F364" s="98">
        <v>979.08659442875035</v>
      </c>
      <c r="G364" s="98">
        <v>974.10590569166118</v>
      </c>
      <c r="H364" s="98">
        <v>963.16018756873427</v>
      </c>
      <c r="I364" s="98">
        <v>917.8333425942327</v>
      </c>
      <c r="J364" s="98">
        <v>855.63259582561659</v>
      </c>
      <c r="K364" s="98">
        <v>882.53246576845311</v>
      </c>
      <c r="L364" s="98">
        <v>947.85839346613045</v>
      </c>
      <c r="M364" s="98">
        <v>979.28187012294461</v>
      </c>
      <c r="N364" s="98">
        <v>978.33424231291133</v>
      </c>
      <c r="O364" s="98">
        <v>0</v>
      </c>
      <c r="P364" s="98">
        <v>0</v>
      </c>
      <c r="Q364" s="98">
        <v>0</v>
      </c>
      <c r="R364" s="98">
        <v>922.90195367724118</v>
      </c>
      <c r="S364" s="98">
        <v>0</v>
      </c>
      <c r="T364" s="98">
        <v>923.8903772742633</v>
      </c>
      <c r="U364" s="98">
        <v>0</v>
      </c>
      <c r="V364" s="98">
        <v>0</v>
      </c>
      <c r="W364" s="98">
        <v>0</v>
      </c>
      <c r="X364" s="98">
        <v>0</v>
      </c>
      <c r="Y364" s="98">
        <v>560.18559905288623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877.27023011720166</v>
      </c>
      <c r="D365" s="122">
        <v>893.32046625537964</v>
      </c>
      <c r="E365" s="122">
        <v>855.06054869565196</v>
      </c>
      <c r="F365" s="122">
        <v>964.27522114877843</v>
      </c>
      <c r="G365" s="122">
        <v>804.80525037828932</v>
      </c>
      <c r="H365" s="122">
        <v>832.89423448706623</v>
      </c>
      <c r="I365" s="122">
        <v>759.13849411788294</v>
      </c>
      <c r="J365" s="122">
        <v>747.23428867528798</v>
      </c>
      <c r="K365" s="122">
        <v>699.00987419534783</v>
      </c>
      <c r="L365" s="122">
        <v>658.85295482750803</v>
      </c>
      <c r="M365" s="122">
        <v>657.58647013755274</v>
      </c>
      <c r="N365" s="122">
        <v>578.28809882501082</v>
      </c>
      <c r="O365" s="122">
        <v>0</v>
      </c>
      <c r="P365" s="122">
        <v>484.42783596963289</v>
      </c>
      <c r="Q365" s="122">
        <v>0</v>
      </c>
      <c r="R365" s="122">
        <v>578.63049294529446</v>
      </c>
      <c r="S365" s="122">
        <v>0</v>
      </c>
      <c r="T365" s="122">
        <v>644.30232867698703</v>
      </c>
      <c r="U365" s="122">
        <v>0</v>
      </c>
      <c r="V365" s="122">
        <v>0</v>
      </c>
      <c r="W365" s="122">
        <v>0</v>
      </c>
      <c r="X365" s="122">
        <v>0</v>
      </c>
      <c r="Y365" s="122">
        <v>509.51986683429612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998.43644371884659</v>
      </c>
      <c r="D366" s="98">
        <v>1011.2657991224478</v>
      </c>
      <c r="E366" s="98">
        <v>985.93432259006329</v>
      </c>
      <c r="F366" s="98">
        <v>1060.276253504456</v>
      </c>
      <c r="G366" s="98">
        <v>991.19469463695646</v>
      </c>
      <c r="H366" s="98">
        <v>947.45379697794078</v>
      </c>
      <c r="I366" s="98">
        <v>853.73440503424695</v>
      </c>
      <c r="J366" s="98">
        <v>829.4304565768274</v>
      </c>
      <c r="K366" s="98">
        <v>786.12980916839751</v>
      </c>
      <c r="L366" s="98">
        <v>764.82745188682213</v>
      </c>
      <c r="M366" s="98">
        <v>786.90900479927893</v>
      </c>
      <c r="N366" s="98">
        <v>674.07916599237603</v>
      </c>
      <c r="O366" s="98">
        <v>0</v>
      </c>
      <c r="P366" s="98">
        <v>0</v>
      </c>
      <c r="Q366" s="98">
        <v>0</v>
      </c>
      <c r="R366" s="98">
        <v>698.17638538453684</v>
      </c>
      <c r="S366" s="98">
        <v>0</v>
      </c>
      <c r="T366" s="98">
        <v>789.03252867323954</v>
      </c>
      <c r="U366" s="98">
        <v>0</v>
      </c>
      <c r="V366" s="98">
        <v>0</v>
      </c>
      <c r="W366" s="98">
        <v>0</v>
      </c>
      <c r="X366" s="98">
        <v>0</v>
      </c>
      <c r="Y366" s="98">
        <v>614.96747778607505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822.01968531473415</v>
      </c>
      <c r="D367" s="33">
        <v>827.5475110847475</v>
      </c>
      <c r="E367" s="33">
        <v>752.95272353454277</v>
      </c>
      <c r="F367" s="33">
        <v>902.20428125911747</v>
      </c>
      <c r="G367" s="33">
        <v>729.88321399575682</v>
      </c>
      <c r="H367" s="33">
        <v>787.74785791850888</v>
      </c>
      <c r="I367" s="33">
        <v>719.81036054262415</v>
      </c>
      <c r="J367" s="33">
        <v>639.91503955467374</v>
      </c>
      <c r="K367" s="33">
        <v>643.2862631823956</v>
      </c>
      <c r="L367" s="33">
        <v>598.76022443846762</v>
      </c>
      <c r="M367" s="33">
        <v>595.28114981137412</v>
      </c>
      <c r="N367" s="33">
        <v>514.96640463908113</v>
      </c>
      <c r="O367" s="33">
        <v>0</v>
      </c>
      <c r="P367" s="33">
        <v>484.42783596963289</v>
      </c>
      <c r="Q367" s="33">
        <v>0</v>
      </c>
      <c r="R367" s="33">
        <v>507.77125449557491</v>
      </c>
      <c r="S367" s="33">
        <v>0</v>
      </c>
      <c r="T367" s="33">
        <v>577.61292279636098</v>
      </c>
      <c r="U367" s="33">
        <v>0</v>
      </c>
      <c r="V367" s="33">
        <v>0</v>
      </c>
      <c r="W367" s="33">
        <v>0</v>
      </c>
      <c r="X367" s="33">
        <v>0</v>
      </c>
      <c r="Y367" s="33">
        <v>442.8004817893256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6737.2489356724518</v>
      </c>
      <c r="D369" s="117">
        <f t="shared" si="179"/>
        <v>7159.2733937783505</v>
      </c>
      <c r="E369" s="117">
        <f t="shared" si="179"/>
        <v>8463.2103591006216</v>
      </c>
      <c r="F369" s="117">
        <f t="shared" si="179"/>
        <v>7876.8817560998177</v>
      </c>
      <c r="G369" s="117">
        <f t="shared" si="179"/>
        <v>8703.0359248934583</v>
      </c>
      <c r="H369" s="117">
        <f t="shared" si="179"/>
        <v>7954.9431388743287</v>
      </c>
      <c r="I369" s="117">
        <f t="shared" si="179"/>
        <v>7320.2289315912403</v>
      </c>
      <c r="J369" s="117">
        <f t="shared" si="179"/>
        <v>7985.4291298670041</v>
      </c>
      <c r="K369" s="117">
        <f t="shared" si="179"/>
        <v>7634.8226027104647</v>
      </c>
      <c r="L369" s="117">
        <f t="shared" si="179"/>
        <v>8318.8495296720357</v>
      </c>
      <c r="M369" s="117">
        <f t="shared" si="179"/>
        <v>8516.0071509759382</v>
      </c>
      <c r="N369" s="117">
        <f t="shared" si="179"/>
        <v>8712.3144113819053</v>
      </c>
      <c r="O369" s="117">
        <f t="shared" si="179"/>
        <v>0</v>
      </c>
      <c r="P369" s="117">
        <f t="shared" si="179"/>
        <v>5742.601294544027</v>
      </c>
      <c r="Q369" s="117">
        <f t="shared" si="179"/>
        <v>0</v>
      </c>
      <c r="R369" s="117">
        <f t="shared" ref="R369:V369" si="180">R370+R372+R374+R383</f>
        <v>7807.7453547469941</v>
      </c>
      <c r="S369" s="117">
        <f t="shared" si="180"/>
        <v>0</v>
      </c>
      <c r="T369" s="117">
        <f t="shared" si="180"/>
        <v>6583.9467566275607</v>
      </c>
      <c r="U369" s="117">
        <f t="shared" si="180"/>
        <v>0</v>
      </c>
      <c r="V369" s="117">
        <f t="shared" si="180"/>
        <v>0</v>
      </c>
      <c r="W369" s="117">
        <f t="shared" ref="W369:Y369" si="181">W370+W372+W374+W383</f>
        <v>0</v>
      </c>
      <c r="X369" s="117">
        <f t="shared" si="181"/>
        <v>0</v>
      </c>
      <c r="Y369" s="117">
        <f t="shared" si="181"/>
        <v>3749.9424491751406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4491.3435667455969</v>
      </c>
      <c r="D370" s="122">
        <f t="shared" si="182"/>
        <v>4912.2837433825998</v>
      </c>
      <c r="E370" s="122">
        <f t="shared" si="182"/>
        <v>5495.1623511148882</v>
      </c>
      <c r="F370" s="122">
        <f t="shared" si="182"/>
        <v>5457.9685561354481</v>
      </c>
      <c r="G370" s="122">
        <f t="shared" si="182"/>
        <v>6468.4247865562202</v>
      </c>
      <c r="H370" s="122">
        <f t="shared" si="182"/>
        <v>5583.8161739446105</v>
      </c>
      <c r="I370" s="122">
        <f t="shared" si="182"/>
        <v>5136.272040089736</v>
      </c>
      <c r="J370" s="122">
        <f t="shared" si="182"/>
        <v>5764.1184117568027</v>
      </c>
      <c r="K370" s="122">
        <f t="shared" si="182"/>
        <v>5402.4949461825645</v>
      </c>
      <c r="L370" s="122">
        <f t="shared" si="182"/>
        <v>6186.3915516672141</v>
      </c>
      <c r="M370" s="122">
        <f t="shared" si="182"/>
        <v>6209.257233215093</v>
      </c>
      <c r="N370" s="122">
        <f t="shared" si="182"/>
        <v>6192.7939136538698</v>
      </c>
      <c r="O370" s="122">
        <f t="shared" si="182"/>
        <v>0</v>
      </c>
      <c r="P370" s="122">
        <f t="shared" si="182"/>
        <v>3760.0467702807409</v>
      </c>
      <c r="Q370" s="122">
        <f t="shared" si="182"/>
        <v>0</v>
      </c>
      <c r="R370" s="122">
        <f t="shared" si="182"/>
        <v>5713.3610295395656</v>
      </c>
      <c r="S370" s="122">
        <f t="shared" si="182"/>
        <v>0</v>
      </c>
      <c r="T370" s="122">
        <f t="shared" si="182"/>
        <v>4371.4542332254223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X370" s="122">
        <f t="shared" si="182"/>
        <v>0</v>
      </c>
      <c r="Y370" s="122">
        <f t="shared" si="182"/>
        <v>2329.2258299239711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4491.3435667455969</v>
      </c>
      <c r="D371" s="98">
        <v>4912.2837433825998</v>
      </c>
      <c r="E371" s="98">
        <v>5495.1623511148882</v>
      </c>
      <c r="F371" s="98">
        <v>5457.9685561354481</v>
      </c>
      <c r="G371" s="98">
        <v>6468.4247865562202</v>
      </c>
      <c r="H371" s="98">
        <v>5583.8161739446105</v>
      </c>
      <c r="I371" s="98">
        <v>5136.272040089736</v>
      </c>
      <c r="J371" s="98">
        <v>5764.1184117568027</v>
      </c>
      <c r="K371" s="98">
        <v>5402.4949461825645</v>
      </c>
      <c r="L371" s="98">
        <v>6186.3915516672141</v>
      </c>
      <c r="M371" s="98">
        <v>6209.257233215093</v>
      </c>
      <c r="N371" s="98">
        <v>6192.7939136538698</v>
      </c>
      <c r="O371" s="98">
        <v>0</v>
      </c>
      <c r="P371" s="98">
        <v>3760.0467702807409</v>
      </c>
      <c r="Q371" s="98">
        <v>0</v>
      </c>
      <c r="R371" s="98">
        <v>5713.3610295395656</v>
      </c>
      <c r="S371" s="98">
        <v>0</v>
      </c>
      <c r="T371" s="98">
        <v>4371.4542332254223</v>
      </c>
      <c r="U371" s="98">
        <v>0</v>
      </c>
      <c r="V371" s="98">
        <v>0</v>
      </c>
      <c r="W371" s="98">
        <v>0</v>
      </c>
      <c r="X371" s="98">
        <v>0</v>
      </c>
      <c r="Y371" s="98">
        <v>2329.2258299239711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434.32729594024875</v>
      </c>
      <c r="D372" s="122">
        <f t="shared" si="183"/>
        <v>398.61941965355726</v>
      </c>
      <c r="E372" s="122">
        <f t="shared" si="183"/>
        <v>1213.5403525736433</v>
      </c>
      <c r="F372" s="122">
        <f t="shared" si="183"/>
        <v>477.68481397905487</v>
      </c>
      <c r="G372" s="122">
        <f t="shared" si="183"/>
        <v>483.89218847819831</v>
      </c>
      <c r="H372" s="122">
        <f t="shared" si="183"/>
        <v>616.83857701360103</v>
      </c>
      <c r="I372" s="122">
        <f t="shared" si="183"/>
        <v>557.75820975268903</v>
      </c>
      <c r="J372" s="122">
        <f t="shared" si="183"/>
        <v>673.42553261948467</v>
      </c>
      <c r="K372" s="122">
        <f t="shared" si="183"/>
        <v>706.16680302430723</v>
      </c>
      <c r="L372" s="122">
        <f t="shared" si="183"/>
        <v>559.58970470759823</v>
      </c>
      <c r="M372" s="122">
        <f t="shared" si="183"/>
        <v>630.57096163888946</v>
      </c>
      <c r="N372" s="122">
        <f t="shared" si="183"/>
        <v>982.3153124496356</v>
      </c>
      <c r="O372" s="122">
        <f t="shared" si="183"/>
        <v>0</v>
      </c>
      <c r="P372" s="122">
        <f t="shared" si="183"/>
        <v>498.60150646908909</v>
      </c>
      <c r="Q372" s="122">
        <f t="shared" si="183"/>
        <v>0</v>
      </c>
      <c r="R372" s="122">
        <f t="shared" si="183"/>
        <v>617.24510487118505</v>
      </c>
      <c r="S372" s="122">
        <f t="shared" si="183"/>
        <v>0</v>
      </c>
      <c r="T372" s="122">
        <f t="shared" si="183"/>
        <v>658.41729133368563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X372" s="122">
        <f t="shared" si="183"/>
        <v>0</v>
      </c>
      <c r="Y372" s="122">
        <f t="shared" si="183"/>
        <v>353.74298475627711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434.32729594024875</v>
      </c>
      <c r="D373" s="98">
        <f>RES_hhdet_in_tesh!D165</f>
        <v>398.61941965355726</v>
      </c>
      <c r="E373" s="98">
        <f>RES_hhdet_in_tesh!E165</f>
        <v>1213.5403525736433</v>
      </c>
      <c r="F373" s="98">
        <f>RES_hhdet_in_tesh!F165</f>
        <v>477.68481397905487</v>
      </c>
      <c r="G373" s="98">
        <f>RES_hhdet_in_tesh!G165</f>
        <v>483.89218847819831</v>
      </c>
      <c r="H373" s="98">
        <f>RES_hhdet_in_tesh!H165</f>
        <v>616.83857701360103</v>
      </c>
      <c r="I373" s="98">
        <f>RES_hhdet_in_tesh!I165</f>
        <v>557.75820975268903</v>
      </c>
      <c r="J373" s="98">
        <f>RES_hhdet_in_tesh!J165</f>
        <v>673.42553261948467</v>
      </c>
      <c r="K373" s="98">
        <f>RES_hhdet_in_tesh!K165</f>
        <v>706.16680302430723</v>
      </c>
      <c r="L373" s="98">
        <f>RES_hhdet_in_tesh!L165</f>
        <v>559.58970470759823</v>
      </c>
      <c r="M373" s="98">
        <f>RES_hhdet_in_tesh!M165</f>
        <v>630.57096163888946</v>
      </c>
      <c r="N373" s="98">
        <f>RES_hhdet_in_tesh!N165</f>
        <v>982.3153124496356</v>
      </c>
      <c r="O373" s="98">
        <f>RES_hhdet_in_tesh!O165</f>
        <v>0</v>
      </c>
      <c r="P373" s="98">
        <f>RES_hhdet_in_tesh!P165</f>
        <v>498.60150646908909</v>
      </c>
      <c r="Q373" s="98">
        <f>RES_hhdet_in_tesh!Q165</f>
        <v>0</v>
      </c>
      <c r="R373" s="98">
        <f>RES_hhdet_in_tesh!R165</f>
        <v>617.24510487118505</v>
      </c>
      <c r="S373" s="98">
        <f>RES_hhdet_in_tesh!S165</f>
        <v>0</v>
      </c>
      <c r="T373" s="98">
        <f>RES_hhdet_in_tesh!T165</f>
        <v>658.41729133368563</v>
      </c>
      <c r="U373" s="98">
        <f>RES_hhdet_in_tesh!U165</f>
        <v>0</v>
      </c>
      <c r="V373" s="98">
        <f>RES_hhdet_in_tesh!V165</f>
        <v>0</v>
      </c>
      <c r="W373" s="98">
        <f>RES_hhdet_in_tesh!W165</f>
        <v>0</v>
      </c>
      <c r="X373" s="98">
        <f>RES_hhdet_in_tesh!X165</f>
        <v>0</v>
      </c>
      <c r="Y373" s="98">
        <f>RES_hhdet_in_tesh!Y165</f>
        <v>353.74298475627711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1179.3347971289377</v>
      </c>
      <c r="D374" s="122">
        <v>1210.5300643984822</v>
      </c>
      <c r="E374" s="122">
        <v>1156.5352163875223</v>
      </c>
      <c r="F374" s="122">
        <v>1255.1815890512719</v>
      </c>
      <c r="G374" s="122">
        <v>1167.5599864898963</v>
      </c>
      <c r="H374" s="122">
        <v>1145.8555160839633</v>
      </c>
      <c r="I374" s="122">
        <v>1071.9408192775668</v>
      </c>
      <c r="J374" s="122">
        <v>1037.4130528956564</v>
      </c>
      <c r="K374" s="122">
        <v>1026.5894302697754</v>
      </c>
      <c r="L374" s="122">
        <v>1099.2775763285349</v>
      </c>
      <c r="M374" s="122">
        <v>1199.0898474009102</v>
      </c>
      <c r="N374" s="122">
        <v>1123.7495337855789</v>
      </c>
      <c r="O374" s="122">
        <v>0</v>
      </c>
      <c r="P374" s="122">
        <v>1093.769375158093</v>
      </c>
      <c r="Q374" s="122">
        <v>0</v>
      </c>
      <c r="R374" s="122">
        <v>1051.6657788308121</v>
      </c>
      <c r="S374" s="122">
        <v>0</v>
      </c>
      <c r="T374" s="122">
        <v>1059.8435402551681</v>
      </c>
      <c r="U374" s="122">
        <v>0</v>
      </c>
      <c r="V374" s="122">
        <v>0</v>
      </c>
      <c r="W374" s="122">
        <v>0</v>
      </c>
      <c r="X374" s="122">
        <v>0</v>
      </c>
      <c r="Y374" s="122">
        <v>671.47953752458739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1197.6723663052992</v>
      </c>
      <c r="D375" s="98">
        <v>1180.5770467907728</v>
      </c>
      <c r="E375" s="98">
        <v>1161.8849763963221</v>
      </c>
      <c r="F375" s="98">
        <v>1312.9184002187287</v>
      </c>
      <c r="G375" s="98">
        <v>1192.462716974715</v>
      </c>
      <c r="H375" s="98">
        <v>1160.0669771763573</v>
      </c>
      <c r="I375" s="98">
        <v>1051.5843933771687</v>
      </c>
      <c r="J375" s="98">
        <v>999.97031707691599</v>
      </c>
      <c r="K375" s="98">
        <v>1012.1733466208494</v>
      </c>
      <c r="L375" s="98">
        <v>1095.999562145679</v>
      </c>
      <c r="M375" s="98">
        <v>1230.3939210341312</v>
      </c>
      <c r="N375" s="98">
        <v>1145.3335203708975</v>
      </c>
      <c r="O375" s="98">
        <v>0</v>
      </c>
      <c r="P375" s="98">
        <v>0</v>
      </c>
      <c r="Q375" s="98">
        <v>0</v>
      </c>
      <c r="R375" s="98">
        <v>1048.8978232559275</v>
      </c>
      <c r="S375" s="98">
        <v>0</v>
      </c>
      <c r="T375" s="98">
        <v>1078.4714577609827</v>
      </c>
      <c r="U375" s="98">
        <v>0</v>
      </c>
      <c r="V375" s="98">
        <v>0</v>
      </c>
      <c r="W375" s="98">
        <v>0</v>
      </c>
      <c r="X375" s="98">
        <v>0</v>
      </c>
      <c r="Y375" s="98">
        <v>657.79351322555181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1197.7181421113667</v>
      </c>
      <c r="D376" s="98">
        <v>1180.6293689111055</v>
      </c>
      <c r="E376" s="98">
        <v>1162.0607814562302</v>
      </c>
      <c r="F376" s="98">
        <v>1313.2470219869833</v>
      </c>
      <c r="G376" s="98">
        <v>1193.2581776516263</v>
      </c>
      <c r="H376" s="98">
        <v>0</v>
      </c>
      <c r="I376" s="98">
        <v>1052.9810086323389</v>
      </c>
      <c r="J376" s="98">
        <v>1001.3500782650708</v>
      </c>
      <c r="K376" s="98">
        <v>1013.2127203481265</v>
      </c>
      <c r="L376" s="98">
        <v>1096.8127892765954</v>
      </c>
      <c r="M376" s="98">
        <v>1230.78934782382</v>
      </c>
      <c r="N376" s="98">
        <v>1145.5530054596986</v>
      </c>
      <c r="O376" s="98">
        <v>0</v>
      </c>
      <c r="P376" s="98">
        <v>0</v>
      </c>
      <c r="Q376" s="98">
        <v>0</v>
      </c>
      <c r="R376" s="98">
        <v>1049.8165348698808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662.14078890596977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191.15387009768892</v>
      </c>
      <c r="D377" s="101">
        <v>220.2504865507909</v>
      </c>
      <c r="E377" s="101">
        <v>181.29845034675606</v>
      </c>
      <c r="F377" s="101">
        <v>254.34644112322439</v>
      </c>
      <c r="G377" s="101">
        <v>193.12877194116078</v>
      </c>
      <c r="H377" s="101">
        <v>0</v>
      </c>
      <c r="I377" s="101">
        <v>153.75925978250191</v>
      </c>
      <c r="J377" s="101">
        <v>184.53533405376589</v>
      </c>
      <c r="K377" s="101">
        <v>148.13763613272437</v>
      </c>
      <c r="L377" s="101">
        <v>153.38011349156415</v>
      </c>
      <c r="M377" s="101">
        <v>214.37267344765786</v>
      </c>
      <c r="N377" s="101">
        <v>144.89641876890562</v>
      </c>
      <c r="O377" s="101">
        <v>0</v>
      </c>
      <c r="P377" s="101">
        <v>0</v>
      </c>
      <c r="Q377" s="101">
        <v>0</v>
      </c>
      <c r="R377" s="101">
        <v>130.93158898421072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134.45671022492624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1006.5642720136779</v>
      </c>
      <c r="D378" s="104">
        <v>960.37888236031472</v>
      </c>
      <c r="E378" s="104">
        <v>980.76233110947419</v>
      </c>
      <c r="F378" s="104">
        <v>1058.9005808637592</v>
      </c>
      <c r="G378" s="104">
        <v>1000.1294057104654</v>
      </c>
      <c r="H378" s="104">
        <v>0</v>
      </c>
      <c r="I378" s="104">
        <v>899.2217488498369</v>
      </c>
      <c r="J378" s="104">
        <v>816.81474421130497</v>
      </c>
      <c r="K378" s="104">
        <v>865.07508421540194</v>
      </c>
      <c r="L378" s="104">
        <v>943.43267578503128</v>
      </c>
      <c r="M378" s="104">
        <v>1016.4166743761623</v>
      </c>
      <c r="N378" s="104">
        <v>1000.6565866907928</v>
      </c>
      <c r="O378" s="104">
        <v>0</v>
      </c>
      <c r="P378" s="104">
        <v>0</v>
      </c>
      <c r="Q378" s="104">
        <v>0</v>
      </c>
      <c r="R378" s="104">
        <v>918.88494588566982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527.6840786810435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1167.0536504868073</v>
      </c>
      <c r="D379" s="101">
        <v>1223.5539571404815</v>
      </c>
      <c r="E379" s="101">
        <v>1153.4930644758426</v>
      </c>
      <c r="F379" s="101">
        <v>1213.8319873669864</v>
      </c>
      <c r="G379" s="101">
        <v>1161.1981109658882</v>
      </c>
      <c r="H379" s="101">
        <v>1142.8928849226234</v>
      </c>
      <c r="I379" s="101">
        <v>1073.8320745522319</v>
      </c>
      <c r="J379" s="101">
        <v>1048.7235051406158</v>
      </c>
      <c r="K379" s="101">
        <v>1032.792760854019</v>
      </c>
      <c r="L379" s="101">
        <v>1099.752018011337</v>
      </c>
      <c r="M379" s="101">
        <v>1184.7985194421256</v>
      </c>
      <c r="N379" s="101">
        <v>1118.6015512783358</v>
      </c>
      <c r="O379" s="101">
        <v>0</v>
      </c>
      <c r="P379" s="101">
        <v>1093.769375158093</v>
      </c>
      <c r="Q379" s="101">
        <v>0</v>
      </c>
      <c r="R379" s="101">
        <v>1051.9674579586301</v>
      </c>
      <c r="S379" s="101">
        <v>0</v>
      </c>
      <c r="T379" s="101">
        <v>1051.7487987336772</v>
      </c>
      <c r="U379" s="101">
        <v>0</v>
      </c>
      <c r="V379" s="101">
        <v>0</v>
      </c>
      <c r="W379" s="101">
        <v>0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1167.1231480298759</v>
      </c>
      <c r="D380" s="104">
        <v>1223.7093890622727</v>
      </c>
      <c r="E380" s="104">
        <v>1153.7725373767903</v>
      </c>
      <c r="F380" s="104">
        <v>1214.1398535068276</v>
      </c>
      <c r="G380" s="104">
        <v>1161.9608617239544</v>
      </c>
      <c r="H380" s="104">
        <v>1143.4900551794028</v>
      </c>
      <c r="I380" s="104">
        <v>1075.0063645275613</v>
      </c>
      <c r="J380" s="104">
        <v>1050.1723442607349</v>
      </c>
      <c r="K380" s="104">
        <v>1034.2068858035739</v>
      </c>
      <c r="L380" s="104">
        <v>1101.4313996286674</v>
      </c>
      <c r="M380" s="104">
        <v>1185.7299088782756</v>
      </c>
      <c r="N380" s="104">
        <v>1119.0666736700655</v>
      </c>
      <c r="O380" s="104">
        <v>0</v>
      </c>
      <c r="P380" s="104">
        <v>0</v>
      </c>
      <c r="Q380" s="104">
        <v>0</v>
      </c>
      <c r="R380" s="104">
        <v>1054.073631382917</v>
      </c>
      <c r="S380" s="104">
        <v>0</v>
      </c>
      <c r="T380" s="104">
        <v>1054.905583493181</v>
      </c>
      <c r="U380" s="104">
        <v>0</v>
      </c>
      <c r="V380" s="104">
        <v>0</v>
      </c>
      <c r="W380" s="104">
        <v>0</v>
      </c>
      <c r="X380" s="104">
        <v>0</v>
      </c>
      <c r="Y380" s="104">
        <v>678.15964126854033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186.16960738565143</v>
      </c>
      <c r="D381" s="98">
        <v>228.36357933090864</v>
      </c>
      <c r="E381" s="98">
        <v>179.89222971005117</v>
      </c>
      <c r="F381" s="98">
        <v>235.05325907807728</v>
      </c>
      <c r="G381" s="98">
        <v>187.85495603229316</v>
      </c>
      <c r="H381" s="98">
        <v>180.32986761066843</v>
      </c>
      <c r="I381" s="98">
        <v>157.17302193332898</v>
      </c>
      <c r="J381" s="98">
        <v>194.53974843511824</v>
      </c>
      <c r="K381" s="98">
        <v>151.67442003512079</v>
      </c>
      <c r="L381" s="98">
        <v>153.57300616253696</v>
      </c>
      <c r="M381" s="98">
        <v>206.44803875533108</v>
      </c>
      <c r="N381" s="98">
        <v>140.73243135715418</v>
      </c>
      <c r="O381" s="98">
        <v>0</v>
      </c>
      <c r="P381" s="98">
        <v>0</v>
      </c>
      <c r="Q381" s="98">
        <v>0</v>
      </c>
      <c r="R381" s="98">
        <v>131.17167770567573</v>
      </c>
      <c r="S381" s="98">
        <v>0</v>
      </c>
      <c r="T381" s="98">
        <v>131.01520621891771</v>
      </c>
      <c r="U381" s="98">
        <v>0</v>
      </c>
      <c r="V381" s="98">
        <v>0</v>
      </c>
      <c r="W381" s="98">
        <v>0</v>
      </c>
      <c r="X381" s="98">
        <v>0</v>
      </c>
      <c r="Y381" s="98">
        <v>117.97404221565401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980.95354064422463</v>
      </c>
      <c r="D382" s="98">
        <v>995.34580973136383</v>
      </c>
      <c r="E382" s="98">
        <v>973.88030766673899</v>
      </c>
      <c r="F382" s="98">
        <v>979.08659442875035</v>
      </c>
      <c r="G382" s="98">
        <v>974.10590569166118</v>
      </c>
      <c r="H382" s="98">
        <v>963.16018756873427</v>
      </c>
      <c r="I382" s="98">
        <v>917.8333425942327</v>
      </c>
      <c r="J382" s="98">
        <v>855.63259582561659</v>
      </c>
      <c r="K382" s="98">
        <v>882.53246576845311</v>
      </c>
      <c r="L382" s="98">
        <v>947.85839346613045</v>
      </c>
      <c r="M382" s="98">
        <v>979.28187012294461</v>
      </c>
      <c r="N382" s="98">
        <v>978.33424231291133</v>
      </c>
      <c r="O382" s="98">
        <v>0</v>
      </c>
      <c r="P382" s="98">
        <v>0</v>
      </c>
      <c r="Q382" s="98">
        <v>0</v>
      </c>
      <c r="R382" s="98">
        <v>922.90195367724118</v>
      </c>
      <c r="S382" s="98">
        <v>0</v>
      </c>
      <c r="T382" s="98">
        <v>923.8903772742633</v>
      </c>
      <c r="U382" s="98">
        <v>0</v>
      </c>
      <c r="V382" s="98">
        <v>0</v>
      </c>
      <c r="W382" s="98">
        <v>0</v>
      </c>
      <c r="X382" s="98">
        <v>0</v>
      </c>
      <c r="Y382" s="98">
        <v>560.18559905288623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632.24327585766844</v>
      </c>
      <c r="D383" s="122">
        <v>637.84016634371176</v>
      </c>
      <c r="E383" s="122">
        <v>597.97243902456739</v>
      </c>
      <c r="F383" s="122">
        <v>686.0467969340433</v>
      </c>
      <c r="G383" s="122">
        <v>583.15896336914352</v>
      </c>
      <c r="H383" s="122">
        <v>608.43287183215364</v>
      </c>
      <c r="I383" s="122">
        <v>554.2578624712479</v>
      </c>
      <c r="J383" s="122">
        <v>510.47213259506043</v>
      </c>
      <c r="K383" s="122">
        <v>499.57142323381743</v>
      </c>
      <c r="L383" s="122">
        <v>473.5906969686867</v>
      </c>
      <c r="M383" s="122">
        <v>477.08910872104553</v>
      </c>
      <c r="N383" s="122">
        <v>413.45565149282163</v>
      </c>
      <c r="O383" s="122">
        <v>0</v>
      </c>
      <c r="P383" s="122">
        <v>390.18364263610448</v>
      </c>
      <c r="Q383" s="122">
        <v>0</v>
      </c>
      <c r="R383" s="122">
        <v>425.47344150543125</v>
      </c>
      <c r="S383" s="122">
        <v>0</v>
      </c>
      <c r="T383" s="122">
        <v>494.2316918132845</v>
      </c>
      <c r="U383" s="122">
        <v>0</v>
      </c>
      <c r="V383" s="122">
        <v>0</v>
      </c>
      <c r="W383" s="122">
        <v>0</v>
      </c>
      <c r="X383" s="122">
        <v>0</v>
      </c>
      <c r="Y383" s="122">
        <v>395.49409697030461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621.73163814089833</v>
      </c>
      <c r="D384" s="98">
        <v>629.81553924562195</v>
      </c>
      <c r="E384" s="98">
        <v>614.13173837455201</v>
      </c>
      <c r="F384" s="98">
        <v>660.5384259542376</v>
      </c>
      <c r="G384" s="98">
        <v>617.59463180027728</v>
      </c>
      <c r="H384" s="98">
        <v>590.42953006353798</v>
      </c>
      <c r="I384" s="98">
        <v>532.10617120668621</v>
      </c>
      <c r="J384" s="98">
        <v>517.03622717561495</v>
      </c>
      <c r="K384" s="98">
        <v>490.11810737187244</v>
      </c>
      <c r="L384" s="98">
        <v>476.90891907263779</v>
      </c>
      <c r="M384" s="98">
        <v>490.73408536059901</v>
      </c>
      <c r="N384" s="98">
        <v>420.39777522034223</v>
      </c>
      <c r="O384" s="98">
        <v>0</v>
      </c>
      <c r="P384" s="98">
        <v>0</v>
      </c>
      <c r="Q384" s="98">
        <v>0</v>
      </c>
      <c r="R384" s="98">
        <v>436.17546981842617</v>
      </c>
      <c r="S384" s="98">
        <v>0</v>
      </c>
      <c r="T384" s="98">
        <v>494.5977302443215</v>
      </c>
      <c r="U384" s="98">
        <v>0</v>
      </c>
      <c r="V384" s="98">
        <v>0</v>
      </c>
      <c r="W384" s="98">
        <v>0</v>
      </c>
      <c r="X384" s="98">
        <v>0</v>
      </c>
      <c r="Y384" s="98">
        <v>387.01172818179163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637.03647433564606</v>
      </c>
      <c r="D385" s="33">
        <v>642.31515001244725</v>
      </c>
      <c r="E385" s="33">
        <v>585.36494048872282</v>
      </c>
      <c r="F385" s="33">
        <v>702.53962542680927</v>
      </c>
      <c r="G385" s="33">
        <v>569.31702927617118</v>
      </c>
      <c r="H385" s="33">
        <v>615.52774570654628</v>
      </c>
      <c r="I385" s="33">
        <v>563.46740085965496</v>
      </c>
      <c r="J385" s="33">
        <v>501.90173668091444</v>
      </c>
      <c r="K385" s="33">
        <v>505.61794859034529</v>
      </c>
      <c r="L385" s="33">
        <v>471.70910251155902</v>
      </c>
      <c r="M385" s="33">
        <v>470.51519921181432</v>
      </c>
      <c r="N385" s="33">
        <v>408.86663240498842</v>
      </c>
      <c r="O385" s="33">
        <v>0</v>
      </c>
      <c r="P385" s="33">
        <v>390.18364263610448</v>
      </c>
      <c r="Q385" s="33">
        <v>0</v>
      </c>
      <c r="R385" s="33">
        <v>419.12995650019292</v>
      </c>
      <c r="S385" s="33">
        <v>0</v>
      </c>
      <c r="T385" s="33">
        <v>494.06302704604207</v>
      </c>
      <c r="U385" s="33">
        <v>0</v>
      </c>
      <c r="V385" s="33">
        <v>0</v>
      </c>
      <c r="W385" s="33">
        <v>0</v>
      </c>
      <c r="X385" s="33">
        <v>0</v>
      </c>
      <c r="Y385" s="33">
        <v>400.86110741450551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257.23566333893558</v>
      </c>
      <c r="D387" s="117">
        <f t="shared" si="184"/>
        <v>220.53894524407107</v>
      </c>
      <c r="E387" s="117">
        <f t="shared" si="184"/>
        <v>260.01426447434937</v>
      </c>
      <c r="F387" s="117">
        <f t="shared" si="184"/>
        <v>304.7915688241402</v>
      </c>
      <c r="G387" s="117">
        <f t="shared" si="184"/>
        <v>156.53149504965117</v>
      </c>
      <c r="H387" s="117">
        <f t="shared" si="184"/>
        <v>136.20220920736824</v>
      </c>
      <c r="I387" s="117">
        <f t="shared" si="184"/>
        <v>93.58285009105127</v>
      </c>
      <c r="J387" s="117">
        <f t="shared" si="184"/>
        <v>196.35322313422461</v>
      </c>
      <c r="K387" s="117">
        <f t="shared" si="184"/>
        <v>188.17328889571121</v>
      </c>
      <c r="L387" s="117">
        <f t="shared" si="184"/>
        <v>170.73830614343794</v>
      </c>
      <c r="M387" s="117">
        <f t="shared" si="184"/>
        <v>198.44892050071005</v>
      </c>
      <c r="N387" s="117">
        <f t="shared" si="184"/>
        <v>138.30197900667932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154.36784261019167</v>
      </c>
      <c r="S387" s="117">
        <f t="shared" si="185"/>
        <v>0</v>
      </c>
      <c r="T387" s="117">
        <f t="shared" si="185"/>
        <v>146.08120545117316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116.55823722829004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186.20448623672561</v>
      </c>
      <c r="D392" s="122">
        <v>138.29723273970615</v>
      </c>
      <c r="E392" s="122">
        <v>161.85817450357595</v>
      </c>
      <c r="F392" s="122">
        <v>210.21482786684717</v>
      </c>
      <c r="G392" s="122">
        <v>91.974707496167866</v>
      </c>
      <c r="H392" s="122">
        <v>75.361855032721976</v>
      </c>
      <c r="I392" s="122">
        <v>36.632103292175898</v>
      </c>
      <c r="J392" s="122">
        <v>89.658014130211797</v>
      </c>
      <c r="K392" s="122">
        <v>118.50987495553007</v>
      </c>
      <c r="L392" s="122">
        <v>107.86977265913627</v>
      </c>
      <c r="M392" s="122">
        <v>140.32928660224559</v>
      </c>
      <c r="N392" s="122">
        <v>77.36368699238264</v>
      </c>
      <c r="O392" s="122">
        <v>0</v>
      </c>
      <c r="P392" s="122">
        <v>0</v>
      </c>
      <c r="Q392" s="122">
        <v>0</v>
      </c>
      <c r="R392" s="122">
        <v>95.345716632418231</v>
      </c>
      <c r="S392" s="122">
        <v>0</v>
      </c>
      <c r="T392" s="122">
        <v>89.543476773116709</v>
      </c>
      <c r="U392" s="122">
        <v>0</v>
      </c>
      <c r="V392" s="122">
        <v>0</v>
      </c>
      <c r="W392" s="122">
        <v>0</v>
      </c>
      <c r="X392" s="122">
        <v>0</v>
      </c>
      <c r="Y392" s="122">
        <v>62.422239926055425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464.42247214133829</v>
      </c>
      <c r="D393" s="98">
        <v>456.38507737956661</v>
      </c>
      <c r="E393" s="98">
        <v>447.59079297124316</v>
      </c>
      <c r="F393" s="98">
        <v>503.98405703413391</v>
      </c>
      <c r="G393" s="98">
        <v>455.95413748662287</v>
      </c>
      <c r="H393" s="98">
        <v>441.68478673166737</v>
      </c>
      <c r="I393" s="98">
        <v>398.51891117547785</v>
      </c>
      <c r="J393" s="98">
        <v>376.91968215544983</v>
      </c>
      <c r="K393" s="98">
        <v>379.08708763498532</v>
      </c>
      <c r="L393" s="98">
        <v>407.43519034060654</v>
      </c>
      <c r="M393" s="98">
        <v>450.57740814909522</v>
      </c>
      <c r="N393" s="98">
        <v>409.3683505656208</v>
      </c>
      <c r="O393" s="98">
        <v>0</v>
      </c>
      <c r="P393" s="98">
        <v>0</v>
      </c>
      <c r="Q393" s="98">
        <v>0</v>
      </c>
      <c r="R393" s="98">
        <v>328.65867572319263</v>
      </c>
      <c r="S393" s="98">
        <v>0</v>
      </c>
      <c r="T393" s="98">
        <v>325.41409851693635</v>
      </c>
      <c r="U393" s="98">
        <v>0</v>
      </c>
      <c r="V393" s="98">
        <v>0</v>
      </c>
      <c r="W393" s="98">
        <v>0</v>
      </c>
      <c r="X393" s="98">
        <v>0</v>
      </c>
      <c r="Y393" s="98">
        <v>190.73143543644298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74.123905174516608</v>
      </c>
      <c r="D394" s="98">
        <v>85.143985833551739</v>
      </c>
      <c r="E394" s="98">
        <v>69.84126553288219</v>
      </c>
      <c r="F394" s="98">
        <v>97.634819702519636</v>
      </c>
      <c r="G394" s="98">
        <v>73.845380137071288</v>
      </c>
      <c r="H394" s="98">
        <v>0</v>
      </c>
      <c r="I394" s="98">
        <v>58.270142822186635</v>
      </c>
      <c r="J394" s="98">
        <v>69.557064114979255</v>
      </c>
      <c r="K394" s="98">
        <v>55.481667481332671</v>
      </c>
      <c r="L394" s="98">
        <v>57.018686770782551</v>
      </c>
      <c r="M394" s="98">
        <v>78.50451951099862</v>
      </c>
      <c r="N394" s="98">
        <v>51.789288359502336</v>
      </c>
      <c r="O394" s="98">
        <v>0</v>
      </c>
      <c r="P394" s="98">
        <v>0</v>
      </c>
      <c r="Q394" s="98">
        <v>0</v>
      </c>
      <c r="R394" s="98">
        <v>41.025733576514853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38.986582916436497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74.123905174516608</v>
      </c>
      <c r="D395" s="101">
        <v>85.143985833551739</v>
      </c>
      <c r="E395" s="101">
        <v>69.84126553288219</v>
      </c>
      <c r="F395" s="101">
        <v>97.634819702519636</v>
      </c>
      <c r="G395" s="101">
        <v>73.845380137071288</v>
      </c>
      <c r="H395" s="101">
        <v>0</v>
      </c>
      <c r="I395" s="101">
        <v>58.270142822186635</v>
      </c>
      <c r="J395" s="101">
        <v>69.557064114979255</v>
      </c>
      <c r="K395" s="101">
        <v>55.481667481332671</v>
      </c>
      <c r="L395" s="101">
        <v>57.018686770782551</v>
      </c>
      <c r="M395" s="101">
        <v>78.50451951099862</v>
      </c>
      <c r="N395" s="101">
        <v>51.789288359502336</v>
      </c>
      <c r="O395" s="101">
        <v>0</v>
      </c>
      <c r="P395" s="101">
        <v>0</v>
      </c>
      <c r="Q395" s="101">
        <v>0</v>
      </c>
      <c r="R395" s="101">
        <v>41.025733576514853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38.986582916436497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71.031177102209952</v>
      </c>
      <c r="D401" s="122">
        <v>82.241712504364926</v>
      </c>
      <c r="E401" s="122">
        <v>98.156089970773422</v>
      </c>
      <c r="F401" s="122">
        <v>94.576740957293026</v>
      </c>
      <c r="G401" s="122">
        <v>64.556787553483304</v>
      </c>
      <c r="H401" s="122">
        <v>60.840354174646279</v>
      </c>
      <c r="I401" s="122">
        <v>56.950746798875372</v>
      </c>
      <c r="J401" s="122">
        <v>106.69520900401282</v>
      </c>
      <c r="K401" s="122">
        <v>69.66341394018113</v>
      </c>
      <c r="L401" s="122">
        <v>62.868533484301665</v>
      </c>
      <c r="M401" s="122">
        <v>58.11963389846445</v>
      </c>
      <c r="N401" s="122">
        <v>60.938292014296685</v>
      </c>
      <c r="O401" s="122">
        <v>0</v>
      </c>
      <c r="P401" s="122">
        <v>0</v>
      </c>
      <c r="Q401" s="122">
        <v>0</v>
      </c>
      <c r="R401" s="122">
        <v>59.022125977773449</v>
      </c>
      <c r="S401" s="122">
        <v>0</v>
      </c>
      <c r="T401" s="122">
        <v>56.537728678056467</v>
      </c>
      <c r="U401" s="122">
        <v>0</v>
      </c>
      <c r="V401" s="122">
        <v>0</v>
      </c>
      <c r="W401" s="122">
        <v>0</v>
      </c>
      <c r="X401" s="122">
        <v>0</v>
      </c>
      <c r="Y401" s="122">
        <v>54.135997302234614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226.80482255517322</v>
      </c>
      <c r="D402" s="98">
        <v>229.71913892865524</v>
      </c>
      <c r="E402" s="98">
        <v>223.96484071955885</v>
      </c>
      <c r="F402" s="98">
        <v>240.85235374607228</v>
      </c>
      <c r="G402" s="98">
        <v>225.15978683373106</v>
      </c>
      <c r="H402" s="98">
        <v>215.22360452150906</v>
      </c>
      <c r="I402" s="98">
        <v>193.93430744757956</v>
      </c>
      <c r="J402" s="98">
        <v>188.41342251599212</v>
      </c>
      <c r="K402" s="98">
        <v>178.57724745069322</v>
      </c>
      <c r="L402" s="98">
        <v>173.73820397061053</v>
      </c>
      <c r="M402" s="98">
        <v>178.75424953020422</v>
      </c>
      <c r="N402" s="98">
        <v>153.12382334682817</v>
      </c>
      <c r="O402" s="98">
        <v>0</v>
      </c>
      <c r="P402" s="98">
        <v>0</v>
      </c>
      <c r="Q402" s="98">
        <v>0</v>
      </c>
      <c r="R402" s="98">
        <v>158.59774770395143</v>
      </c>
      <c r="S402" s="98">
        <v>0</v>
      </c>
      <c r="T402" s="98">
        <v>179.23662921341307</v>
      </c>
      <c r="U402" s="98">
        <v>0</v>
      </c>
      <c r="V402" s="98">
        <v>0</v>
      </c>
      <c r="W402" s="98">
        <v>0</v>
      </c>
      <c r="X402" s="98">
        <v>0</v>
      </c>
      <c r="Y402" s="98">
        <v>139.69601225388485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99.150326376236393</v>
      </c>
      <c r="D405" s="118">
        <f t="shared" si="189"/>
        <v>105.02012988968413</v>
      </c>
      <c r="E405" s="118">
        <f t="shared" si="189"/>
        <v>114.53290686008835</v>
      </c>
      <c r="F405" s="118">
        <f t="shared" si="189"/>
        <v>112.82013316249912</v>
      </c>
      <c r="G405" s="118">
        <f t="shared" si="189"/>
        <v>122.32929194606331</v>
      </c>
      <c r="H405" s="118">
        <f t="shared" si="189"/>
        <v>109.26051313990065</v>
      </c>
      <c r="I405" s="118">
        <f t="shared" si="189"/>
        <v>99.352067243824536</v>
      </c>
      <c r="J405" s="118">
        <f t="shared" si="189"/>
        <v>106.74957061498272</v>
      </c>
      <c r="K405" s="118">
        <f t="shared" si="189"/>
        <v>99.662888795961024</v>
      </c>
      <c r="L405" s="118">
        <f t="shared" si="189"/>
        <v>109.13293558435988</v>
      </c>
      <c r="M405" s="118">
        <f t="shared" si="189"/>
        <v>110.12018188804053</v>
      </c>
      <c r="N405" s="118">
        <f t="shared" si="189"/>
        <v>107.06616498068136</v>
      </c>
      <c r="O405" s="118">
        <f t="shared" si="189"/>
        <v>0</v>
      </c>
      <c r="P405" s="118">
        <f t="shared" si="189"/>
        <v>70.031008688499625</v>
      </c>
      <c r="Q405" s="118">
        <f t="shared" si="189"/>
        <v>0</v>
      </c>
      <c r="R405" s="118">
        <f t="shared" ref="R405:V405" si="190">R406+R408+R410+R419</f>
        <v>90.627364837023123</v>
      </c>
      <c r="S405" s="118">
        <f t="shared" si="190"/>
        <v>0</v>
      </c>
      <c r="T405" s="118">
        <f t="shared" si="190"/>
        <v>70.345431925260485</v>
      </c>
      <c r="U405" s="118">
        <f t="shared" si="190"/>
        <v>0</v>
      </c>
      <c r="V405" s="118">
        <f t="shared" si="190"/>
        <v>0</v>
      </c>
      <c r="W405" s="118">
        <f t="shared" ref="W405:Y405" si="191">W406+W408+W410+W419</f>
        <v>0</v>
      </c>
      <c r="X405" s="118">
        <f t="shared" si="191"/>
        <v>0</v>
      </c>
      <c r="Y405" s="118">
        <f t="shared" si="191"/>
        <v>34.710831771737325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67.631835801605305</v>
      </c>
      <c r="D406" s="123">
        <f t="shared" si="192"/>
        <v>73.442671803159826</v>
      </c>
      <c r="E406" s="123">
        <f t="shared" si="192"/>
        <v>81.05952431723837</v>
      </c>
      <c r="F406" s="123">
        <f t="shared" si="192"/>
        <v>79.755460571596799</v>
      </c>
      <c r="G406" s="123">
        <f t="shared" si="192"/>
        <v>93.453939193178968</v>
      </c>
      <c r="H406" s="123">
        <f t="shared" si="192"/>
        <v>80.122976925302041</v>
      </c>
      <c r="I406" s="123">
        <f t="shared" si="192"/>
        <v>73.132522198589726</v>
      </c>
      <c r="J406" s="123">
        <f t="shared" si="192"/>
        <v>81.157585299969753</v>
      </c>
      <c r="K406" s="123">
        <f t="shared" si="192"/>
        <v>74.815738665624252</v>
      </c>
      <c r="L406" s="123">
        <f t="shared" si="192"/>
        <v>85.005812553950705</v>
      </c>
      <c r="M406" s="123">
        <f t="shared" si="192"/>
        <v>83.682857947249104</v>
      </c>
      <c r="N406" s="123">
        <f t="shared" si="192"/>
        <v>82.676587124349481</v>
      </c>
      <c r="O406" s="123">
        <f t="shared" si="192"/>
        <v>0</v>
      </c>
      <c r="P406" s="123">
        <f t="shared" si="192"/>
        <v>48.97423528301394</v>
      </c>
      <c r="Q406" s="123">
        <f t="shared" si="192"/>
        <v>0</v>
      </c>
      <c r="R406" s="123">
        <f t="shared" si="192"/>
        <v>70.812374795572438</v>
      </c>
      <c r="S406" s="123">
        <f t="shared" si="192"/>
        <v>0</v>
      </c>
      <c r="T406" s="123">
        <f t="shared" si="192"/>
        <v>50.322530862227666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X406" s="123">
        <f t="shared" si="192"/>
        <v>0</v>
      </c>
      <c r="Y406" s="123">
        <f t="shared" si="192"/>
        <v>22.906345719820042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67.631835801605305</v>
      </c>
      <c r="D407" s="99">
        <v>73.442671803159826</v>
      </c>
      <c r="E407" s="99">
        <v>81.05952431723837</v>
      </c>
      <c r="F407" s="99">
        <v>79.755460571596799</v>
      </c>
      <c r="G407" s="99">
        <v>93.453939193178968</v>
      </c>
      <c r="H407" s="99">
        <v>80.122976925302041</v>
      </c>
      <c r="I407" s="99">
        <v>73.132522198589726</v>
      </c>
      <c r="J407" s="99">
        <v>81.157585299969753</v>
      </c>
      <c r="K407" s="99">
        <v>74.815738665624252</v>
      </c>
      <c r="L407" s="99">
        <v>85.005812553950705</v>
      </c>
      <c r="M407" s="99">
        <v>83.682857947249104</v>
      </c>
      <c r="N407" s="99">
        <v>82.676587124349481</v>
      </c>
      <c r="O407" s="99">
        <v>0</v>
      </c>
      <c r="P407" s="99">
        <v>48.97423528301394</v>
      </c>
      <c r="Q407" s="99">
        <v>0</v>
      </c>
      <c r="R407" s="99">
        <v>70.812374795572438</v>
      </c>
      <c r="S407" s="99">
        <v>0</v>
      </c>
      <c r="T407" s="99">
        <v>50.322530862227666</v>
      </c>
      <c r="U407" s="99">
        <v>0</v>
      </c>
      <c r="V407" s="99">
        <v>0</v>
      </c>
      <c r="W407" s="99">
        <v>0</v>
      </c>
      <c r="X407" s="99">
        <v>0</v>
      </c>
      <c r="Y407" s="99">
        <v>22.906345719820042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2.0204172755070511</v>
      </c>
      <c r="D408" s="123">
        <f t="shared" si="193"/>
        <v>1.7749093510492338</v>
      </c>
      <c r="E408" s="123">
        <f t="shared" si="193"/>
        <v>5.1449118415156718</v>
      </c>
      <c r="F408" s="123">
        <f t="shared" si="193"/>
        <v>1.9384417115957928</v>
      </c>
      <c r="G408" s="123">
        <f t="shared" si="193"/>
        <v>1.8776425309633131</v>
      </c>
      <c r="H408" s="123">
        <f t="shared" si="193"/>
        <v>2.3011241353493848</v>
      </c>
      <c r="I408" s="123">
        <f t="shared" si="193"/>
        <v>2.0002373252998749</v>
      </c>
      <c r="J408" s="123">
        <f t="shared" si="193"/>
        <v>2.3149522375345022</v>
      </c>
      <c r="K408" s="123">
        <f t="shared" si="193"/>
        <v>2.3154009773461546</v>
      </c>
      <c r="L408" s="123">
        <f t="shared" si="193"/>
        <v>1.766182389435289</v>
      </c>
      <c r="M408" s="123">
        <f t="shared" si="193"/>
        <v>1.8852356654261571</v>
      </c>
      <c r="N408" s="123">
        <f t="shared" si="193"/>
        <v>2.7943234552246645</v>
      </c>
      <c r="O408" s="123">
        <f t="shared" si="193"/>
        <v>0</v>
      </c>
      <c r="P408" s="123">
        <f t="shared" si="193"/>
        <v>1.2678908694733007</v>
      </c>
      <c r="Q408" s="123">
        <f t="shared" si="193"/>
        <v>0</v>
      </c>
      <c r="R408" s="123">
        <f t="shared" si="193"/>
        <v>1.4731701886177668</v>
      </c>
      <c r="S408" s="123">
        <f t="shared" si="193"/>
        <v>0</v>
      </c>
      <c r="T408" s="123">
        <f t="shared" si="193"/>
        <v>1.5341801027405513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X408" s="123">
        <f t="shared" si="193"/>
        <v>0</v>
      </c>
      <c r="Y408" s="123">
        <f t="shared" si="193"/>
        <v>0.74843705435311225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2.0204172755070511</v>
      </c>
      <c r="D409" s="99">
        <f>RES_hhdet_in_fecs!D165</f>
        <v>1.7749093510492338</v>
      </c>
      <c r="E409" s="99">
        <f>RES_hhdet_in_fecs!E165</f>
        <v>5.1449118415156718</v>
      </c>
      <c r="F409" s="99">
        <f>RES_hhdet_in_fecs!F165</f>
        <v>1.9384417115957928</v>
      </c>
      <c r="G409" s="99">
        <f>RES_hhdet_in_fecs!G165</f>
        <v>1.8776425309633131</v>
      </c>
      <c r="H409" s="99">
        <f>RES_hhdet_in_fecs!H165</f>
        <v>2.3011241353493848</v>
      </c>
      <c r="I409" s="99">
        <f>RES_hhdet_in_fecs!I165</f>
        <v>2.0002373252998749</v>
      </c>
      <c r="J409" s="99">
        <f>RES_hhdet_in_fecs!J165</f>
        <v>2.3149522375345022</v>
      </c>
      <c r="K409" s="99">
        <f>RES_hhdet_in_fecs!K165</f>
        <v>2.3154009773461546</v>
      </c>
      <c r="L409" s="99">
        <f>RES_hhdet_in_fecs!L165</f>
        <v>1.766182389435289</v>
      </c>
      <c r="M409" s="99">
        <f>RES_hhdet_in_fecs!M165</f>
        <v>1.8852356654261571</v>
      </c>
      <c r="N409" s="99">
        <f>RES_hhdet_in_fecs!N165</f>
        <v>2.7943234552246645</v>
      </c>
      <c r="O409" s="99">
        <f>RES_hhdet_in_fecs!O165</f>
        <v>0</v>
      </c>
      <c r="P409" s="99">
        <f>RES_hhdet_in_fecs!P165</f>
        <v>1.2678908694733007</v>
      </c>
      <c r="Q409" s="99">
        <f>RES_hhdet_in_fecs!Q165</f>
        <v>0</v>
      </c>
      <c r="R409" s="99">
        <f>RES_hhdet_in_fecs!R165</f>
        <v>1.4731701886177668</v>
      </c>
      <c r="S409" s="99">
        <f>RES_hhdet_in_fecs!S165</f>
        <v>0</v>
      </c>
      <c r="T409" s="99">
        <f>RES_hhdet_in_fecs!T165</f>
        <v>1.5341801027405513</v>
      </c>
      <c r="U409" s="99">
        <f>RES_hhdet_in_fecs!U165</f>
        <v>0</v>
      </c>
      <c r="V409" s="99">
        <f>RES_hhdet_in_fecs!V165</f>
        <v>0</v>
      </c>
      <c r="W409" s="99">
        <f>RES_hhdet_in_fecs!W165</f>
        <v>0</v>
      </c>
      <c r="X409" s="99">
        <f>RES_hhdet_in_fecs!X165</f>
        <v>0</v>
      </c>
      <c r="Y409" s="99">
        <f>RES_hhdet_in_fecs!Y165</f>
        <v>0.74843705435311225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20.102128101982093</v>
      </c>
      <c r="D410" s="123">
        <v>20.257970249115278</v>
      </c>
      <c r="E410" s="123">
        <v>19.27235897992357</v>
      </c>
      <c r="F410" s="123">
        <v>20.961912943467972</v>
      </c>
      <c r="G410" s="123">
        <v>18.571164403903904</v>
      </c>
      <c r="H410" s="123">
        <v>18.135325364464332</v>
      </c>
      <c r="I410" s="123">
        <v>16.313897105533698</v>
      </c>
      <c r="J410" s="123">
        <v>15.547409501523594</v>
      </c>
      <c r="K410" s="123">
        <v>15.387943380852311</v>
      </c>
      <c r="L410" s="123">
        <v>15.650250674156801</v>
      </c>
      <c r="M410" s="123">
        <v>17.959385685559862</v>
      </c>
      <c r="N410" s="123">
        <v>15.838148573658451</v>
      </c>
      <c r="O410" s="123">
        <v>0</v>
      </c>
      <c r="P410" s="123">
        <v>15.063625137074427</v>
      </c>
      <c r="Q410" s="123">
        <v>0</v>
      </c>
      <c r="R410" s="123">
        <v>12.825255338058037</v>
      </c>
      <c r="S410" s="123">
        <v>0</v>
      </c>
      <c r="T410" s="123">
        <v>12.48172931428328</v>
      </c>
      <c r="U410" s="123">
        <v>0</v>
      </c>
      <c r="V410" s="123">
        <v>0</v>
      </c>
      <c r="W410" s="123">
        <v>0</v>
      </c>
      <c r="X410" s="123">
        <v>0</v>
      </c>
      <c r="Y410" s="123">
        <v>6.5863231260680815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21.897193138666111</v>
      </c>
      <c r="D411" s="99">
        <v>21.465897204798107</v>
      </c>
      <c r="E411" s="99">
        <v>20.868641904655391</v>
      </c>
      <c r="F411" s="99">
        <v>23.386335323210776</v>
      </c>
      <c r="G411" s="99">
        <v>21.015904513938086</v>
      </c>
      <c r="H411" s="99">
        <v>20.312539452173283</v>
      </c>
      <c r="I411" s="99">
        <v>18.269240524305474</v>
      </c>
      <c r="J411" s="99">
        <v>17.164000109816904</v>
      </c>
      <c r="K411" s="99">
        <v>17.055068165784149</v>
      </c>
      <c r="L411" s="99">
        <v>18.268603641564603</v>
      </c>
      <c r="M411" s="99">
        <v>19.886033549497991</v>
      </c>
      <c r="N411" s="99">
        <v>17.94082298517608</v>
      </c>
      <c r="O411" s="99">
        <v>0</v>
      </c>
      <c r="P411" s="99">
        <v>0</v>
      </c>
      <c r="Q411" s="99">
        <v>0</v>
      </c>
      <c r="R411" s="99">
        <v>13.793695225001851</v>
      </c>
      <c r="S411" s="99">
        <v>0</v>
      </c>
      <c r="T411" s="99">
        <v>13.355859191239443</v>
      </c>
      <c r="U411" s="99">
        <v>0</v>
      </c>
      <c r="V411" s="99">
        <v>0</v>
      </c>
      <c r="W411" s="99">
        <v>0</v>
      </c>
      <c r="X411" s="99">
        <v>0</v>
      </c>
      <c r="Y411" s="99">
        <v>7.3656348254064667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14.275630573724049</v>
      </c>
      <c r="D412" s="99">
        <v>14.265771065883584</v>
      </c>
      <c r="E412" s="99">
        <v>13.643749120923633</v>
      </c>
      <c r="F412" s="99">
        <v>15.692294730801597</v>
      </c>
      <c r="G412" s="99">
        <v>13.875338737723036</v>
      </c>
      <c r="H412" s="99">
        <v>0</v>
      </c>
      <c r="I412" s="99">
        <v>12.035459186309037</v>
      </c>
      <c r="J412" s="99">
        <v>11.616843933372902</v>
      </c>
      <c r="K412" s="99">
        <v>11.337085819120565</v>
      </c>
      <c r="L412" s="99">
        <v>12.165859495787707</v>
      </c>
      <c r="M412" s="99">
        <v>13.654954750528304</v>
      </c>
      <c r="N412" s="99">
        <v>12.231662939508892</v>
      </c>
      <c r="O412" s="99">
        <v>0</v>
      </c>
      <c r="P412" s="99">
        <v>0</v>
      </c>
      <c r="Q412" s="99">
        <v>0</v>
      </c>
      <c r="R412" s="99">
        <v>10.482328868686183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6.1346474647087543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3.494890030438925</v>
      </c>
      <c r="D413" s="102">
        <v>4.0047147422170246</v>
      </c>
      <c r="E413" s="102">
        <v>3.256305499267298</v>
      </c>
      <c r="F413" s="102">
        <v>4.5305413949427864</v>
      </c>
      <c r="G413" s="102">
        <v>3.4036920167254361</v>
      </c>
      <c r="H413" s="102">
        <v>0</v>
      </c>
      <c r="I413" s="102">
        <v>2.6712691035518041</v>
      </c>
      <c r="J413" s="102">
        <v>3.1674585133913609</v>
      </c>
      <c r="K413" s="102">
        <v>2.4961114522492407</v>
      </c>
      <c r="L413" s="102">
        <v>2.5566073168769554</v>
      </c>
      <c r="M413" s="102">
        <v>3.464762059855337</v>
      </c>
      <c r="N413" s="102">
        <v>2.2696978252038371</v>
      </c>
      <c r="O413" s="102">
        <v>0</v>
      </c>
      <c r="P413" s="102">
        <v>0</v>
      </c>
      <c r="Q413" s="102">
        <v>0</v>
      </c>
      <c r="R413" s="102">
        <v>1.721836382658549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1.5055773695395458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10.780740543285125</v>
      </c>
      <c r="D414" s="105">
        <v>10.261056323666558</v>
      </c>
      <c r="E414" s="105">
        <v>10.387443621656336</v>
      </c>
      <c r="F414" s="105">
        <v>11.161753335858808</v>
      </c>
      <c r="G414" s="105">
        <v>10.471646720997597</v>
      </c>
      <c r="H414" s="105">
        <v>0</v>
      </c>
      <c r="I414" s="105">
        <v>9.3641900827572311</v>
      </c>
      <c r="J414" s="105">
        <v>8.4493854199815406</v>
      </c>
      <c r="K414" s="105">
        <v>8.8409743668713254</v>
      </c>
      <c r="L414" s="105">
        <v>9.6092521789107526</v>
      </c>
      <c r="M414" s="105">
        <v>10.190192690672966</v>
      </c>
      <c r="N414" s="105">
        <v>9.9619651143050572</v>
      </c>
      <c r="O414" s="105">
        <v>0</v>
      </c>
      <c r="P414" s="105">
        <v>0</v>
      </c>
      <c r="Q414" s="105">
        <v>0</v>
      </c>
      <c r="R414" s="105">
        <v>8.7604924860276352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4.6290700951692099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19.053859459661378</v>
      </c>
      <c r="D415" s="102">
        <v>19.892937768610903</v>
      </c>
      <c r="E415" s="102">
        <v>18.554835994146867</v>
      </c>
      <c r="F415" s="102">
        <v>19.395257447261979</v>
      </c>
      <c r="G415" s="102">
        <v>18.391732404092796</v>
      </c>
      <c r="H415" s="102">
        <v>18.021317752123682</v>
      </c>
      <c r="I415" s="102">
        <v>16.838557588591513</v>
      </c>
      <c r="J415" s="102">
        <v>16.291669096647521</v>
      </c>
      <c r="K415" s="102">
        <v>15.802306246067026</v>
      </c>
      <c r="L415" s="102">
        <v>16.710770028178956</v>
      </c>
      <c r="M415" s="102">
        <v>17.602293387314525</v>
      </c>
      <c r="N415" s="102">
        <v>16.322819434532704</v>
      </c>
      <c r="O415" s="102">
        <v>0</v>
      </c>
      <c r="P415" s="102">
        <v>15.063625137074427</v>
      </c>
      <c r="Q415" s="102">
        <v>0</v>
      </c>
      <c r="R415" s="102">
        <v>13.700801456134553</v>
      </c>
      <c r="S415" s="102">
        <v>0</v>
      </c>
      <c r="T415" s="102">
        <v>13.06502661580417</v>
      </c>
      <c r="U415" s="102">
        <v>0</v>
      </c>
      <c r="V415" s="102">
        <v>0</v>
      </c>
      <c r="W415" s="102">
        <v>0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13.545929887261124</v>
      </c>
      <c r="D416" s="105">
        <v>14.347465655170755</v>
      </c>
      <c r="E416" s="105">
        <v>13.208261661629882</v>
      </c>
      <c r="F416" s="105">
        <v>14.076249809564271</v>
      </c>
      <c r="G416" s="105">
        <v>13.174529353684422</v>
      </c>
      <c r="H416" s="105">
        <v>12.905420389886135</v>
      </c>
      <c r="I416" s="105">
        <v>12.022605322246912</v>
      </c>
      <c r="J416" s="105">
        <v>11.873057847544269</v>
      </c>
      <c r="K416" s="105">
        <v>11.34009029435037</v>
      </c>
      <c r="L416" s="105">
        <v>11.987877095851811</v>
      </c>
      <c r="M416" s="105">
        <v>12.885047307951071</v>
      </c>
      <c r="N416" s="105">
        <v>11.793327599298189</v>
      </c>
      <c r="O416" s="105">
        <v>0</v>
      </c>
      <c r="P416" s="105">
        <v>0</v>
      </c>
      <c r="Q416" s="105">
        <v>0</v>
      </c>
      <c r="R416" s="105">
        <v>10.507167051671292</v>
      </c>
      <c r="S416" s="105">
        <v>0</v>
      </c>
      <c r="T416" s="105">
        <v>10.241157086676779</v>
      </c>
      <c r="U416" s="105">
        <v>0</v>
      </c>
      <c r="V416" s="105">
        <v>0</v>
      </c>
      <c r="W416" s="105">
        <v>0</v>
      </c>
      <c r="X416" s="105">
        <v>0</v>
      </c>
      <c r="Y416" s="105">
        <v>6.2077606186975416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3.0394914006797302</v>
      </c>
      <c r="D417" s="99">
        <v>3.7128092682270024</v>
      </c>
      <c r="E417" s="99">
        <v>2.893706881894563</v>
      </c>
      <c r="F417" s="99">
        <v>3.7558068341289705</v>
      </c>
      <c r="G417" s="99">
        <v>2.9753562716827813</v>
      </c>
      <c r="H417" s="99">
        <v>2.8434701862985792</v>
      </c>
      <c r="I417" s="99">
        <v>2.4646004192982276</v>
      </c>
      <c r="J417" s="99">
        <v>3.0221285134874889</v>
      </c>
      <c r="K417" s="99">
        <v>2.3207033646398316</v>
      </c>
      <c r="L417" s="99">
        <v>2.3335471510740251</v>
      </c>
      <c r="M417" s="99">
        <v>3.0671535183198104</v>
      </c>
      <c r="N417" s="99">
        <v>2.0535909886772616</v>
      </c>
      <c r="O417" s="99">
        <v>0</v>
      </c>
      <c r="P417" s="99">
        <v>0</v>
      </c>
      <c r="Q417" s="99">
        <v>0</v>
      </c>
      <c r="R417" s="99">
        <v>1.7083770979008837</v>
      </c>
      <c r="S417" s="99">
        <v>0</v>
      </c>
      <c r="T417" s="99">
        <v>1.6274961838664974</v>
      </c>
      <c r="U417" s="99">
        <v>0</v>
      </c>
      <c r="V417" s="99">
        <v>0</v>
      </c>
      <c r="W417" s="99">
        <v>0</v>
      </c>
      <c r="X417" s="99">
        <v>0</v>
      </c>
      <c r="Y417" s="99">
        <v>1.2935733064675334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10.506438486581391</v>
      </c>
      <c r="D418" s="99">
        <v>10.634656386943751</v>
      </c>
      <c r="E418" s="99">
        <v>10.314554779735316</v>
      </c>
      <c r="F418" s="99">
        <v>10.320442975435302</v>
      </c>
      <c r="G418" s="99">
        <v>10.199173082001641</v>
      </c>
      <c r="H418" s="99">
        <v>10.061950203587555</v>
      </c>
      <c r="I418" s="99">
        <v>9.5580049029486869</v>
      </c>
      <c r="J418" s="99">
        <v>8.8509293340567794</v>
      </c>
      <c r="K418" s="99">
        <v>9.0193869297105369</v>
      </c>
      <c r="L418" s="99">
        <v>9.6543299447777855</v>
      </c>
      <c r="M418" s="99">
        <v>9.8178937896312615</v>
      </c>
      <c r="N418" s="99">
        <v>9.7397366106209322</v>
      </c>
      <c r="O418" s="99">
        <v>0</v>
      </c>
      <c r="P418" s="99">
        <v>0</v>
      </c>
      <c r="Q418" s="99">
        <v>0</v>
      </c>
      <c r="R418" s="99">
        <v>8.7987899537704077</v>
      </c>
      <c r="S418" s="99">
        <v>0</v>
      </c>
      <c r="T418" s="99">
        <v>8.6136609028102828</v>
      </c>
      <c r="U418" s="99">
        <v>0</v>
      </c>
      <c r="V418" s="99">
        <v>0</v>
      </c>
      <c r="W418" s="99">
        <v>0</v>
      </c>
      <c r="X418" s="99">
        <v>0</v>
      </c>
      <c r="Y418" s="99">
        <v>4.9141873122300082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9.3959451971419377</v>
      </c>
      <c r="D419" s="123">
        <v>9.5445784863597929</v>
      </c>
      <c r="E419" s="123">
        <v>9.0561117214107263</v>
      </c>
      <c r="F419" s="123">
        <v>10.164317935838552</v>
      </c>
      <c r="G419" s="123">
        <v>8.4265458180171127</v>
      </c>
      <c r="H419" s="123">
        <v>8.7010867147848909</v>
      </c>
      <c r="I419" s="123">
        <v>7.9054106144012311</v>
      </c>
      <c r="J419" s="123">
        <v>7.7296235759548786</v>
      </c>
      <c r="K419" s="123">
        <v>7.1438057721383066</v>
      </c>
      <c r="L419" s="123">
        <v>6.7106899668171005</v>
      </c>
      <c r="M419" s="123">
        <v>6.592702589805409</v>
      </c>
      <c r="N419" s="123">
        <v>5.7571058274487648</v>
      </c>
      <c r="O419" s="123">
        <v>0</v>
      </c>
      <c r="P419" s="123">
        <v>4.7252573989379547</v>
      </c>
      <c r="Q419" s="123">
        <v>0</v>
      </c>
      <c r="R419" s="123">
        <v>5.5165645147748767</v>
      </c>
      <c r="S419" s="123">
        <v>0</v>
      </c>
      <c r="T419" s="123">
        <v>6.0069916460089789</v>
      </c>
      <c r="U419" s="123">
        <v>0</v>
      </c>
      <c r="V419" s="123">
        <v>0</v>
      </c>
      <c r="W419" s="123">
        <v>0</v>
      </c>
      <c r="X419" s="123">
        <v>0</v>
      </c>
      <c r="Y419" s="123">
        <v>4.4697258714960899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10.693687972015482</v>
      </c>
      <c r="D420" s="99">
        <v>10.804751659564291</v>
      </c>
      <c r="E420" s="99">
        <v>10.442221184183163</v>
      </c>
      <c r="F420" s="99">
        <v>11.176254148271077</v>
      </c>
      <c r="G420" s="99">
        <v>10.378097688860592</v>
      </c>
      <c r="H420" s="99">
        <v>9.8978685460996285</v>
      </c>
      <c r="I420" s="99">
        <v>8.8905003233694764</v>
      </c>
      <c r="J420" s="99">
        <v>8.5798862671801945</v>
      </c>
      <c r="K420" s="99">
        <v>8.0341621423472578</v>
      </c>
      <c r="L420" s="99">
        <v>7.790084069770792</v>
      </c>
      <c r="M420" s="99">
        <v>7.8892393160038967</v>
      </c>
      <c r="N420" s="99">
        <v>6.7107469487640614</v>
      </c>
      <c r="O420" s="99">
        <v>0</v>
      </c>
      <c r="P420" s="99">
        <v>0</v>
      </c>
      <c r="Q420" s="99">
        <v>0</v>
      </c>
      <c r="R420" s="99">
        <v>6.6562946813628452</v>
      </c>
      <c r="S420" s="99">
        <v>0</v>
      </c>
      <c r="T420" s="99">
        <v>7.3563474741772756</v>
      </c>
      <c r="U420" s="99">
        <v>0</v>
      </c>
      <c r="V420" s="99">
        <v>0</v>
      </c>
      <c r="W420" s="99">
        <v>0</v>
      </c>
      <c r="X420" s="99">
        <v>0</v>
      </c>
      <c r="Y420" s="99">
        <v>5.394757348064406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8.8041878648466607</v>
      </c>
      <c r="D421" s="110">
        <v>8.8418350067018938</v>
      </c>
      <c r="E421" s="110">
        <v>7.9746679877478215</v>
      </c>
      <c r="F421" s="110">
        <v>9.5100350570736989</v>
      </c>
      <c r="G421" s="110">
        <v>7.6420902344336259</v>
      </c>
      <c r="H421" s="110">
        <v>8.2294511563718018</v>
      </c>
      <c r="I421" s="110">
        <v>7.4958607799250974</v>
      </c>
      <c r="J421" s="110">
        <v>6.6194799292719946</v>
      </c>
      <c r="K421" s="110">
        <v>6.5743164577606539</v>
      </c>
      <c r="L421" s="110">
        <v>6.0986206424775657</v>
      </c>
      <c r="M421" s="110">
        <v>5.9680540221620832</v>
      </c>
      <c r="N421" s="110">
        <v>5.1267112276939866</v>
      </c>
      <c r="O421" s="110">
        <v>0</v>
      </c>
      <c r="P421" s="110">
        <v>4.7252573989379547</v>
      </c>
      <c r="Q421" s="110">
        <v>0</v>
      </c>
      <c r="R421" s="110">
        <v>4.8410046105846023</v>
      </c>
      <c r="S421" s="110">
        <v>0</v>
      </c>
      <c r="T421" s="110">
        <v>5.3852296467549614</v>
      </c>
      <c r="U421" s="110">
        <v>0</v>
      </c>
      <c r="V421" s="110">
        <v>0</v>
      </c>
      <c r="W421" s="110">
        <v>0</v>
      </c>
      <c r="X421" s="110">
        <v>0</v>
      </c>
      <c r="Y421" s="110">
        <v>3.8844349321679106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72.158862350343384</v>
      </c>
      <c r="D423" s="118">
        <f t="shared" si="194"/>
        <v>76.492422812901623</v>
      </c>
      <c r="E423" s="118">
        <f t="shared" si="194"/>
        <v>89.635498504441244</v>
      </c>
      <c r="F423" s="118">
        <f t="shared" si="194"/>
        <v>83.029335148343378</v>
      </c>
      <c r="G423" s="118">
        <f t="shared" si="194"/>
        <v>91.12332572692921</v>
      </c>
      <c r="H423" s="118">
        <f t="shared" si="194"/>
        <v>83.103768997939298</v>
      </c>
      <c r="I423" s="118">
        <f t="shared" si="194"/>
        <v>76.230379494709311</v>
      </c>
      <c r="J423" s="118">
        <f t="shared" si="194"/>
        <v>82.603759224918662</v>
      </c>
      <c r="K423" s="118">
        <f t="shared" si="194"/>
        <v>78.027066271817219</v>
      </c>
      <c r="L423" s="118">
        <f t="shared" si="194"/>
        <v>84.730924655026669</v>
      </c>
      <c r="M423" s="118">
        <f t="shared" si="194"/>
        <v>85.378128882877519</v>
      </c>
      <c r="N423" s="118">
        <f t="shared" si="194"/>
        <v>86.734823300436418</v>
      </c>
      <c r="O423" s="118">
        <f t="shared" si="194"/>
        <v>0</v>
      </c>
      <c r="P423" s="118">
        <f t="shared" si="194"/>
        <v>56.01509087907958</v>
      </c>
      <c r="Q423" s="118">
        <f t="shared" si="194"/>
        <v>0</v>
      </c>
      <c r="R423" s="118">
        <f t="shared" ref="R423:V423" si="195">R424+R426+R428+R437</f>
        <v>74.437713686941478</v>
      </c>
      <c r="S423" s="118">
        <f t="shared" si="195"/>
        <v>0</v>
      </c>
      <c r="T423" s="118">
        <f t="shared" si="195"/>
        <v>61.383781191729057</v>
      </c>
      <c r="U423" s="118">
        <f t="shared" si="195"/>
        <v>0</v>
      </c>
      <c r="V423" s="118">
        <f t="shared" si="195"/>
        <v>0</v>
      </c>
      <c r="W423" s="118">
        <f t="shared" ref="W423:Y423" si="196">W424+W426+W428+W437</f>
        <v>0</v>
      </c>
      <c r="X423" s="118">
        <f t="shared" si="196"/>
        <v>0</v>
      </c>
      <c r="Y423" s="118">
        <f t="shared" si="196"/>
        <v>32.896096644550553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48.104240365069423</v>
      </c>
      <c r="D424" s="123">
        <f t="shared" si="197"/>
        <v>52.484723575762096</v>
      </c>
      <c r="E424" s="123">
        <f t="shared" si="197"/>
        <v>58.200327748602071</v>
      </c>
      <c r="F424" s="123">
        <f t="shared" si="197"/>
        <v>57.531839947394936</v>
      </c>
      <c r="G424" s="123">
        <f t="shared" si="197"/>
        <v>67.726295036834586</v>
      </c>
      <c r="H424" s="123">
        <f t="shared" si="197"/>
        <v>58.333059249511365</v>
      </c>
      <c r="I424" s="123">
        <f t="shared" si="197"/>
        <v>53.487393695349105</v>
      </c>
      <c r="J424" s="123">
        <f t="shared" si="197"/>
        <v>59.625831208974667</v>
      </c>
      <c r="K424" s="123">
        <f t="shared" si="197"/>
        <v>55.212917592779682</v>
      </c>
      <c r="L424" s="123">
        <f t="shared" si="197"/>
        <v>63.010957775007824</v>
      </c>
      <c r="M424" s="123">
        <f t="shared" si="197"/>
        <v>62.251564016550162</v>
      </c>
      <c r="N424" s="123">
        <f t="shared" si="197"/>
        <v>61.651917099671032</v>
      </c>
      <c r="O424" s="123">
        <f t="shared" si="197"/>
        <v>0</v>
      </c>
      <c r="P424" s="123">
        <f t="shared" si="197"/>
        <v>36.676647175030617</v>
      </c>
      <c r="Q424" s="123">
        <f t="shared" si="197"/>
        <v>0</v>
      </c>
      <c r="R424" s="123">
        <f t="shared" si="197"/>
        <v>54.470210436413076</v>
      </c>
      <c r="S424" s="123">
        <f t="shared" si="197"/>
        <v>0</v>
      </c>
      <c r="T424" s="123">
        <f t="shared" si="197"/>
        <v>40.756160409689386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X424" s="123">
        <f t="shared" si="197"/>
        <v>0</v>
      </c>
      <c r="Y424" s="123">
        <f t="shared" si="197"/>
        <v>20.43296371788766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48.104240365069423</v>
      </c>
      <c r="D425" s="99">
        <v>52.484723575762096</v>
      </c>
      <c r="E425" s="99">
        <v>58.200327748602071</v>
      </c>
      <c r="F425" s="99">
        <v>57.531839947394936</v>
      </c>
      <c r="G425" s="99">
        <v>67.726295036834586</v>
      </c>
      <c r="H425" s="99">
        <v>58.333059249511365</v>
      </c>
      <c r="I425" s="99">
        <v>53.487393695349105</v>
      </c>
      <c r="J425" s="99">
        <v>59.625831208974667</v>
      </c>
      <c r="K425" s="99">
        <v>55.212917592779682</v>
      </c>
      <c r="L425" s="99">
        <v>63.010957775007824</v>
      </c>
      <c r="M425" s="99">
        <v>62.251564016550162</v>
      </c>
      <c r="N425" s="99">
        <v>61.651917099671032</v>
      </c>
      <c r="O425" s="99">
        <v>0</v>
      </c>
      <c r="P425" s="99">
        <v>36.676647175030617</v>
      </c>
      <c r="Q425" s="99">
        <v>0</v>
      </c>
      <c r="R425" s="99">
        <v>54.470210436413076</v>
      </c>
      <c r="S425" s="99">
        <v>0</v>
      </c>
      <c r="T425" s="99">
        <v>40.756160409689386</v>
      </c>
      <c r="U425" s="99">
        <v>0</v>
      </c>
      <c r="V425" s="99">
        <v>0</v>
      </c>
      <c r="W425" s="99">
        <v>0</v>
      </c>
      <c r="X425" s="99">
        <v>0</v>
      </c>
      <c r="Y425" s="99">
        <v>20.43296371788766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4.6518339847600014</v>
      </c>
      <c r="D426" s="123">
        <f t="shared" si="198"/>
        <v>4.2590027664080248</v>
      </c>
      <c r="E426" s="123">
        <f t="shared" si="198"/>
        <v>12.852840688430373</v>
      </c>
      <c r="F426" s="123">
        <f t="shared" si="198"/>
        <v>5.0352225338950998</v>
      </c>
      <c r="G426" s="123">
        <f t="shared" si="198"/>
        <v>5.0664924157434497</v>
      </c>
      <c r="H426" s="123">
        <f t="shared" si="198"/>
        <v>6.4439945978557569</v>
      </c>
      <c r="I426" s="123">
        <f t="shared" si="198"/>
        <v>5.808304684604277</v>
      </c>
      <c r="J426" s="123">
        <f t="shared" si="198"/>
        <v>6.9661228780248381</v>
      </c>
      <c r="K426" s="123">
        <f t="shared" si="198"/>
        <v>7.2169488154149954</v>
      </c>
      <c r="L426" s="123">
        <f t="shared" si="198"/>
        <v>5.699652690938553</v>
      </c>
      <c r="M426" s="123">
        <f t="shared" si="198"/>
        <v>6.3218557568302849</v>
      </c>
      <c r="N426" s="123">
        <f t="shared" si="198"/>
        <v>9.779369869770111</v>
      </c>
      <c r="O426" s="123">
        <f t="shared" si="198"/>
        <v>0</v>
      </c>
      <c r="P426" s="123">
        <f t="shared" si="198"/>
        <v>4.8635117196534603</v>
      </c>
      <c r="Q426" s="123">
        <f t="shared" si="198"/>
        <v>0</v>
      </c>
      <c r="R426" s="123">
        <f t="shared" si="198"/>
        <v>5.8847096445240448</v>
      </c>
      <c r="S426" s="123">
        <f t="shared" si="198"/>
        <v>0</v>
      </c>
      <c r="T426" s="123">
        <f t="shared" si="198"/>
        <v>6.1385889707255021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X426" s="123">
        <f t="shared" si="198"/>
        <v>0</v>
      </c>
      <c r="Y426" s="123">
        <f t="shared" si="198"/>
        <v>3.1031845345877134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4.6518339847600014</v>
      </c>
      <c r="D427" s="99">
        <f>RES_hhdet_in_tess!D165</f>
        <v>4.2590027664080248</v>
      </c>
      <c r="E427" s="99">
        <f>RES_hhdet_in_tess!E165</f>
        <v>12.852840688430373</v>
      </c>
      <c r="F427" s="99">
        <f>RES_hhdet_in_tess!F165</f>
        <v>5.0352225338950998</v>
      </c>
      <c r="G427" s="99">
        <f>RES_hhdet_in_tess!G165</f>
        <v>5.0664924157434497</v>
      </c>
      <c r="H427" s="99">
        <f>RES_hhdet_in_tess!H165</f>
        <v>6.4439945978557569</v>
      </c>
      <c r="I427" s="99">
        <f>RES_hhdet_in_tess!I165</f>
        <v>5.808304684604277</v>
      </c>
      <c r="J427" s="99">
        <f>RES_hhdet_in_tess!J165</f>
        <v>6.9661228780248381</v>
      </c>
      <c r="K427" s="99">
        <f>RES_hhdet_in_tess!K165</f>
        <v>7.2169488154149954</v>
      </c>
      <c r="L427" s="99">
        <f>RES_hhdet_in_tess!L165</f>
        <v>5.699652690938553</v>
      </c>
      <c r="M427" s="99">
        <f>RES_hhdet_in_tess!M165</f>
        <v>6.3218557568302849</v>
      </c>
      <c r="N427" s="99">
        <f>RES_hhdet_in_tess!N165</f>
        <v>9.779369869770111</v>
      </c>
      <c r="O427" s="99">
        <f>RES_hhdet_in_tess!O165</f>
        <v>0</v>
      </c>
      <c r="P427" s="99">
        <f>RES_hhdet_in_tess!P165</f>
        <v>4.8635117196534603</v>
      </c>
      <c r="Q427" s="99">
        <f>RES_hhdet_in_tess!Q165</f>
        <v>0</v>
      </c>
      <c r="R427" s="99">
        <f>RES_hhdet_in_tess!R165</f>
        <v>5.8847096445240448</v>
      </c>
      <c r="S427" s="99">
        <f>RES_hhdet_in_tess!S165</f>
        <v>0</v>
      </c>
      <c r="T427" s="99">
        <f>RES_hhdet_in_tess!T165</f>
        <v>6.1385889707255021</v>
      </c>
      <c r="U427" s="99">
        <f>RES_hhdet_in_tess!U165</f>
        <v>0</v>
      </c>
      <c r="V427" s="99">
        <f>RES_hhdet_in_tess!V165</f>
        <v>0</v>
      </c>
      <c r="W427" s="99">
        <f>RES_hhdet_in_tess!W165</f>
        <v>0</v>
      </c>
      <c r="X427" s="99">
        <f>RES_hhdet_in_tess!X165</f>
        <v>0</v>
      </c>
      <c r="Y427" s="99">
        <f>RES_hhdet_in_tess!Y165</f>
        <v>3.1031845345877134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12.63118790822938</v>
      </c>
      <c r="D428" s="123">
        <v>12.93376749575831</v>
      </c>
      <c r="E428" s="123">
        <v>12.249088260858725</v>
      </c>
      <c r="F428" s="123">
        <v>13.230729628340963</v>
      </c>
      <c r="G428" s="123">
        <v>12.224693758913826</v>
      </c>
      <c r="H428" s="123">
        <v>11.970533346531386</v>
      </c>
      <c r="I428" s="123">
        <v>11.162827858668594</v>
      </c>
      <c r="J428" s="123">
        <v>10.731322843711446</v>
      </c>
      <c r="K428" s="123">
        <v>10.491633621083698</v>
      </c>
      <c r="L428" s="123">
        <v>11.19659697685691</v>
      </c>
      <c r="M428" s="123">
        <v>12.021601874983453</v>
      </c>
      <c r="N428" s="123">
        <v>11.187408149493086</v>
      </c>
      <c r="O428" s="123">
        <v>0</v>
      </c>
      <c r="P428" s="123">
        <v>10.668961296067032</v>
      </c>
      <c r="Q428" s="123">
        <v>0</v>
      </c>
      <c r="R428" s="123">
        <v>10.026402320020216</v>
      </c>
      <c r="S428" s="123">
        <v>0</v>
      </c>
      <c r="T428" s="123">
        <v>9.8811862211678072</v>
      </c>
      <c r="U428" s="123">
        <v>0</v>
      </c>
      <c r="V428" s="123">
        <v>0</v>
      </c>
      <c r="W428" s="123">
        <v>0</v>
      </c>
      <c r="X428" s="123">
        <v>0</v>
      </c>
      <c r="Y428" s="123">
        <v>5.8905052705824277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12.827591238827837</v>
      </c>
      <c r="D429" s="99">
        <v>12.613737967431831</v>
      </c>
      <c r="E429" s="99">
        <v>12.305748604265203</v>
      </c>
      <c r="F429" s="99">
        <v>13.839326937943467</v>
      </c>
      <c r="G429" s="99">
        <v>12.485432613842297</v>
      </c>
      <c r="H429" s="99">
        <v>12.118997761565865</v>
      </c>
      <c r="I429" s="99">
        <v>10.950842948627541</v>
      </c>
      <c r="J429" s="99">
        <v>10.344003554541951</v>
      </c>
      <c r="K429" s="99">
        <v>10.344302795891311</v>
      </c>
      <c r="L429" s="99">
        <v>11.163209046019238</v>
      </c>
      <c r="M429" s="99">
        <v>12.335444170537412</v>
      </c>
      <c r="N429" s="99">
        <v>11.402285984956746</v>
      </c>
      <c r="O429" s="99">
        <v>0</v>
      </c>
      <c r="P429" s="99">
        <v>0</v>
      </c>
      <c r="Q429" s="99">
        <v>0</v>
      </c>
      <c r="R429" s="99">
        <v>10.000013103259175</v>
      </c>
      <c r="S429" s="99">
        <v>0</v>
      </c>
      <c r="T429" s="99">
        <v>10.054858951902375</v>
      </c>
      <c r="U429" s="99">
        <v>0</v>
      </c>
      <c r="V429" s="99">
        <v>0</v>
      </c>
      <c r="W429" s="99">
        <v>0</v>
      </c>
      <c r="X429" s="99">
        <v>0</v>
      </c>
      <c r="Y429" s="99">
        <v>5.7704456205683918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12.828081517593033</v>
      </c>
      <c r="D430" s="99">
        <v>12.614296997033136</v>
      </c>
      <c r="E430" s="99">
        <v>12.307610589672137</v>
      </c>
      <c r="F430" s="99">
        <v>13.842790903479361</v>
      </c>
      <c r="G430" s="99">
        <v>12.493761319249318</v>
      </c>
      <c r="H430" s="99">
        <v>0</v>
      </c>
      <c r="I430" s="99">
        <v>10.965386825862073</v>
      </c>
      <c r="J430" s="99">
        <v>10.358276232831455</v>
      </c>
      <c r="K430" s="99">
        <v>10.354925083653525</v>
      </c>
      <c r="L430" s="99">
        <v>11.171492100846871</v>
      </c>
      <c r="M430" s="99">
        <v>12.339408563569883</v>
      </c>
      <c r="N430" s="99">
        <v>11.404471053067853</v>
      </c>
      <c r="O430" s="99">
        <v>0</v>
      </c>
      <c r="P430" s="99">
        <v>0</v>
      </c>
      <c r="Q430" s="99">
        <v>0</v>
      </c>
      <c r="R430" s="99">
        <v>10.008771943228096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5.8085817794193071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2.0473409743079078</v>
      </c>
      <c r="D431" s="102">
        <v>2.3532406733665789</v>
      </c>
      <c r="E431" s="102">
        <v>1.920166968015802</v>
      </c>
      <c r="F431" s="102">
        <v>2.6810375676205553</v>
      </c>
      <c r="G431" s="102">
        <v>2.0221145982517195</v>
      </c>
      <c r="H431" s="102">
        <v>0</v>
      </c>
      <c r="I431" s="102">
        <v>1.6011967431048399</v>
      </c>
      <c r="J431" s="102">
        <v>1.9088908128499142</v>
      </c>
      <c r="K431" s="102">
        <v>1.5139507167821973</v>
      </c>
      <c r="L431" s="102">
        <v>1.5622399219361192</v>
      </c>
      <c r="M431" s="102">
        <v>2.1492158728969177</v>
      </c>
      <c r="N431" s="102">
        <v>1.442505938762793</v>
      </c>
      <c r="O431" s="102">
        <v>0</v>
      </c>
      <c r="P431" s="102">
        <v>0</v>
      </c>
      <c r="Q431" s="102">
        <v>0</v>
      </c>
      <c r="R431" s="102">
        <v>1.2482794572004585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1.1795116842500968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10.780740543285125</v>
      </c>
      <c r="D432" s="105">
        <v>10.261056323666558</v>
      </c>
      <c r="E432" s="105">
        <v>10.387443621656336</v>
      </c>
      <c r="F432" s="105">
        <v>11.161753335858808</v>
      </c>
      <c r="G432" s="105">
        <v>10.471646720997597</v>
      </c>
      <c r="H432" s="105">
        <v>0</v>
      </c>
      <c r="I432" s="105">
        <v>9.3641900827572311</v>
      </c>
      <c r="J432" s="105">
        <v>8.4493854199815406</v>
      </c>
      <c r="K432" s="105">
        <v>8.8409743668713254</v>
      </c>
      <c r="L432" s="105">
        <v>9.6092521789107526</v>
      </c>
      <c r="M432" s="105">
        <v>10.190192690672966</v>
      </c>
      <c r="N432" s="105">
        <v>9.9619651143050572</v>
      </c>
      <c r="O432" s="105">
        <v>0</v>
      </c>
      <c r="P432" s="105">
        <v>0</v>
      </c>
      <c r="Q432" s="105">
        <v>0</v>
      </c>
      <c r="R432" s="105">
        <v>8.7604924860276352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4.6290700951692099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12.499651493512442</v>
      </c>
      <c r="D433" s="102">
        <v>13.072919761008672</v>
      </c>
      <c r="E433" s="102">
        <v>12.216868241320109</v>
      </c>
      <c r="F433" s="102">
        <v>12.794868072613486</v>
      </c>
      <c r="G433" s="102">
        <v>12.158083065747526</v>
      </c>
      <c r="H433" s="102">
        <v>11.939583305612183</v>
      </c>
      <c r="I433" s="102">
        <v>11.182522749177675</v>
      </c>
      <c r="J433" s="102">
        <v>10.848321674804087</v>
      </c>
      <c r="K433" s="102">
        <v>10.555030992809259</v>
      </c>
      <c r="L433" s="102">
        <v>11.20142936171197</v>
      </c>
      <c r="M433" s="102">
        <v>11.878322657535549</v>
      </c>
      <c r="N433" s="102">
        <v>11.136157777658921</v>
      </c>
      <c r="O433" s="102">
        <v>0</v>
      </c>
      <c r="P433" s="102">
        <v>10.668961296067032</v>
      </c>
      <c r="Q433" s="102">
        <v>0</v>
      </c>
      <c r="R433" s="102">
        <v>10.02927847741541</v>
      </c>
      <c r="S433" s="102">
        <v>0</v>
      </c>
      <c r="T433" s="102">
        <v>9.8057169227779593</v>
      </c>
      <c r="U433" s="102">
        <v>0</v>
      </c>
      <c r="V433" s="102">
        <v>0</v>
      </c>
      <c r="W433" s="102">
        <v>0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12.500395842384194</v>
      </c>
      <c r="D434" s="105">
        <v>13.074580455275578</v>
      </c>
      <c r="E434" s="105">
        <v>12.219828192890731</v>
      </c>
      <c r="F434" s="105">
        <v>12.798113255377073</v>
      </c>
      <c r="G434" s="105">
        <v>12.166069288759305</v>
      </c>
      <c r="H434" s="105">
        <v>11.94582182903158</v>
      </c>
      <c r="I434" s="105">
        <v>11.194751406408582</v>
      </c>
      <c r="J434" s="105">
        <v>10.863308916677706</v>
      </c>
      <c r="K434" s="105">
        <v>10.569483197778158</v>
      </c>
      <c r="L434" s="105">
        <v>11.218534558383396</v>
      </c>
      <c r="M434" s="105">
        <v>11.887660400671503</v>
      </c>
      <c r="N434" s="105">
        <v>11.140788270379323</v>
      </c>
      <c r="O434" s="105">
        <v>0</v>
      </c>
      <c r="P434" s="105">
        <v>0</v>
      </c>
      <c r="Q434" s="105">
        <v>0</v>
      </c>
      <c r="R434" s="105">
        <v>10.04935837592757</v>
      </c>
      <c r="S434" s="105">
        <v>0</v>
      </c>
      <c r="T434" s="105">
        <v>9.8351484160918599</v>
      </c>
      <c r="U434" s="105">
        <v>0</v>
      </c>
      <c r="V434" s="105">
        <v>0</v>
      </c>
      <c r="W434" s="105">
        <v>0</v>
      </c>
      <c r="X434" s="105">
        <v>0</v>
      </c>
      <c r="Y434" s="105">
        <v>5.9491059934828652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1.993957355802803</v>
      </c>
      <c r="D435" s="99">
        <v>2.4399240683318246</v>
      </c>
      <c r="E435" s="99">
        <v>1.9052734131554132</v>
      </c>
      <c r="F435" s="99">
        <v>2.4776702799417709</v>
      </c>
      <c r="G435" s="99">
        <v>1.9668962067576632</v>
      </c>
      <c r="H435" s="99">
        <v>1.8838716254440238</v>
      </c>
      <c r="I435" s="99">
        <v>1.6367465034598969</v>
      </c>
      <c r="J435" s="99">
        <v>2.0123795826209268</v>
      </c>
      <c r="K435" s="99">
        <v>1.5500962680676209</v>
      </c>
      <c r="L435" s="99">
        <v>1.5642046136056114</v>
      </c>
      <c r="M435" s="99">
        <v>2.0697666110402433</v>
      </c>
      <c r="N435" s="99">
        <v>1.4010516597583906</v>
      </c>
      <c r="O435" s="99">
        <v>0</v>
      </c>
      <c r="P435" s="99">
        <v>0</v>
      </c>
      <c r="Q435" s="99">
        <v>0</v>
      </c>
      <c r="R435" s="99">
        <v>1.2505684221571616</v>
      </c>
      <c r="S435" s="99">
        <v>0</v>
      </c>
      <c r="T435" s="99">
        <v>1.2214875132815772</v>
      </c>
      <c r="U435" s="99">
        <v>0</v>
      </c>
      <c r="V435" s="99">
        <v>0</v>
      </c>
      <c r="W435" s="99">
        <v>0</v>
      </c>
      <c r="X435" s="99">
        <v>0</v>
      </c>
      <c r="Y435" s="99">
        <v>1.0349186812528561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10.506438486581391</v>
      </c>
      <c r="D436" s="99">
        <v>10.634656386943751</v>
      </c>
      <c r="E436" s="99">
        <v>10.314554779735316</v>
      </c>
      <c r="F436" s="99">
        <v>10.320442975435302</v>
      </c>
      <c r="G436" s="99">
        <v>10.199173082001641</v>
      </c>
      <c r="H436" s="99">
        <v>10.061950203587555</v>
      </c>
      <c r="I436" s="99">
        <v>9.5580049029486869</v>
      </c>
      <c r="J436" s="99">
        <v>8.8509293340567794</v>
      </c>
      <c r="K436" s="99">
        <v>9.0193869297105369</v>
      </c>
      <c r="L436" s="99">
        <v>9.6543299447777855</v>
      </c>
      <c r="M436" s="99">
        <v>9.8178937896312615</v>
      </c>
      <c r="N436" s="99">
        <v>9.7397366106209322</v>
      </c>
      <c r="O436" s="99">
        <v>0</v>
      </c>
      <c r="P436" s="99">
        <v>0</v>
      </c>
      <c r="Q436" s="99">
        <v>0</v>
      </c>
      <c r="R436" s="99">
        <v>8.7987899537704077</v>
      </c>
      <c r="S436" s="99">
        <v>0</v>
      </c>
      <c r="T436" s="99">
        <v>8.6136609028102828</v>
      </c>
      <c r="U436" s="99">
        <v>0</v>
      </c>
      <c r="V436" s="99">
        <v>0</v>
      </c>
      <c r="W436" s="99">
        <v>0</v>
      </c>
      <c r="X436" s="99">
        <v>0</v>
      </c>
      <c r="Y436" s="99">
        <v>4.9141873122300082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6.7716000922845661</v>
      </c>
      <c r="D437" s="123">
        <v>6.8149289749731858</v>
      </c>
      <c r="E437" s="123">
        <v>6.3332418065500704</v>
      </c>
      <c r="F437" s="123">
        <v>7.2315430387123758</v>
      </c>
      <c r="G437" s="123">
        <v>6.1058445154373375</v>
      </c>
      <c r="H437" s="123">
        <v>6.3561818040407863</v>
      </c>
      <c r="I437" s="123">
        <v>5.7718532560873372</v>
      </c>
      <c r="J437" s="123">
        <v>5.2804822942077001</v>
      </c>
      <c r="K437" s="123">
        <v>5.1055662425388464</v>
      </c>
      <c r="L437" s="123">
        <v>4.8237172122233796</v>
      </c>
      <c r="M437" s="123">
        <v>4.7831072345136025</v>
      </c>
      <c r="N437" s="123">
        <v>4.1161281815021873</v>
      </c>
      <c r="O437" s="123">
        <v>0</v>
      </c>
      <c r="P437" s="123">
        <v>3.805970688328471</v>
      </c>
      <c r="Q437" s="123">
        <v>0</v>
      </c>
      <c r="R437" s="123">
        <v>4.0563912859841507</v>
      </c>
      <c r="S437" s="123">
        <v>0</v>
      </c>
      <c r="T437" s="123">
        <v>4.6078455901463586</v>
      </c>
      <c r="U437" s="123">
        <v>0</v>
      </c>
      <c r="V437" s="123">
        <v>0</v>
      </c>
      <c r="W437" s="123">
        <v>0</v>
      </c>
      <c r="X437" s="123">
        <v>0</v>
      </c>
      <c r="Y437" s="123">
        <v>3.4694431214927564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6.6590158867247959</v>
      </c>
      <c r="D438" s="99">
        <v>6.7291907812849292</v>
      </c>
      <c r="E438" s="99">
        <v>6.5043880727138115</v>
      </c>
      <c r="F438" s="99">
        <v>6.9626621352342397</v>
      </c>
      <c r="G438" s="99">
        <v>6.4663960124269524</v>
      </c>
      <c r="H438" s="99">
        <v>6.168104337060714</v>
      </c>
      <c r="I438" s="99">
        <v>5.5411730618847077</v>
      </c>
      <c r="J438" s="99">
        <v>5.348383327382451</v>
      </c>
      <c r="K438" s="99">
        <v>5.008954370641975</v>
      </c>
      <c r="L438" s="99">
        <v>4.8575146773747431</v>
      </c>
      <c r="M438" s="99">
        <v>4.9199063885634136</v>
      </c>
      <c r="N438" s="99">
        <v>4.1852399979960504</v>
      </c>
      <c r="O438" s="99">
        <v>0</v>
      </c>
      <c r="P438" s="99">
        <v>0</v>
      </c>
      <c r="Q438" s="99">
        <v>0</v>
      </c>
      <c r="R438" s="99">
        <v>4.1584226001775519</v>
      </c>
      <c r="S438" s="99">
        <v>0</v>
      </c>
      <c r="T438" s="99">
        <v>4.6112582579258969</v>
      </c>
      <c r="U438" s="99">
        <v>0</v>
      </c>
      <c r="V438" s="99">
        <v>0</v>
      </c>
      <c r="W438" s="99">
        <v>0</v>
      </c>
      <c r="X438" s="99">
        <v>0</v>
      </c>
      <c r="Y438" s="99">
        <v>3.3950321599317275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6.822937329856261</v>
      </c>
      <c r="D439" s="110">
        <v>6.8627414168289773</v>
      </c>
      <c r="E439" s="110">
        <v>6.1997133500655579</v>
      </c>
      <c r="F439" s="110">
        <v>7.4053921108289611</v>
      </c>
      <c r="G439" s="110">
        <v>5.960915426332142</v>
      </c>
      <c r="H439" s="110">
        <v>6.4303005939848301</v>
      </c>
      <c r="I439" s="110">
        <v>5.8677582630044851</v>
      </c>
      <c r="J439" s="110">
        <v>5.1918274568732246</v>
      </c>
      <c r="K439" s="110">
        <v>5.1673610816933975</v>
      </c>
      <c r="L439" s="110">
        <v>4.8045523941064587</v>
      </c>
      <c r="M439" s="110">
        <v>4.7171998106008362</v>
      </c>
      <c r="N439" s="110">
        <v>4.0704425300310287</v>
      </c>
      <c r="O439" s="110">
        <v>0</v>
      </c>
      <c r="P439" s="110">
        <v>3.805970688328471</v>
      </c>
      <c r="Q439" s="110">
        <v>0</v>
      </c>
      <c r="R439" s="110">
        <v>3.9959135809434438</v>
      </c>
      <c r="S439" s="110">
        <v>0</v>
      </c>
      <c r="T439" s="110">
        <v>4.6062730863655919</v>
      </c>
      <c r="U439" s="110">
        <v>0</v>
      </c>
      <c r="V439" s="110">
        <v>0</v>
      </c>
      <c r="W439" s="110">
        <v>0</v>
      </c>
      <c r="X439" s="110">
        <v>0</v>
      </c>
      <c r="Y439" s="110">
        <v>3.5165248291876519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2.7551056818150426</v>
      </c>
      <c r="D441" s="118">
        <f t="shared" si="199"/>
        <v>2.356322676681275</v>
      </c>
      <c r="E441" s="118">
        <f t="shared" si="199"/>
        <v>2.7538613865791581</v>
      </c>
      <c r="F441" s="118">
        <f t="shared" si="199"/>
        <v>3.2127740522055657</v>
      </c>
      <c r="G441" s="118">
        <f t="shared" si="199"/>
        <v>1.6389304299128449</v>
      </c>
      <c r="H441" s="118">
        <f t="shared" si="199"/>
        <v>1.4228784207978418</v>
      </c>
      <c r="I441" s="118">
        <f t="shared" si="199"/>
        <v>0.97454003738194606</v>
      </c>
      <c r="J441" s="118">
        <f t="shared" si="199"/>
        <v>2.0311387281808297</v>
      </c>
      <c r="K441" s="118">
        <f t="shared" si="199"/>
        <v>1.9231107842687716</v>
      </c>
      <c r="L441" s="118">
        <f t="shared" si="199"/>
        <v>1.739040296613811</v>
      </c>
      <c r="M441" s="118">
        <f t="shared" si="199"/>
        <v>1.9895706063651946</v>
      </c>
      <c r="N441" s="118">
        <f t="shared" si="199"/>
        <v>1.37685546513034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1.4717167054765772</v>
      </c>
      <c r="S441" s="118">
        <f t="shared" si="200"/>
        <v>0</v>
      </c>
      <c r="T441" s="118">
        <f t="shared" si="200"/>
        <v>1.3619515896923704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1.0224986352587084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1.9943309234470492</v>
      </c>
      <c r="D446" s="123">
        <v>1.4776206772286555</v>
      </c>
      <c r="E446" s="123">
        <v>1.7142712449591824</v>
      </c>
      <c r="F446" s="123">
        <v>2.2158511371065686</v>
      </c>
      <c r="G446" s="123">
        <v>0.96300202620557851</v>
      </c>
      <c r="H446" s="123">
        <v>0.78729088097312871</v>
      </c>
      <c r="I446" s="123">
        <v>0.38147429018247137</v>
      </c>
      <c r="J446" s="123">
        <v>0.92745034629337653</v>
      </c>
      <c r="K446" s="123">
        <v>1.21115818247527</v>
      </c>
      <c r="L446" s="123">
        <v>1.0986982691699758</v>
      </c>
      <c r="M446" s="123">
        <v>1.4068860799624556</v>
      </c>
      <c r="N446" s="123">
        <v>0.77018865531165459</v>
      </c>
      <c r="O446" s="123">
        <v>0</v>
      </c>
      <c r="P446" s="123">
        <v>0</v>
      </c>
      <c r="Q446" s="123">
        <v>0</v>
      </c>
      <c r="R446" s="123">
        <v>0.90900981442038697</v>
      </c>
      <c r="S446" s="123">
        <v>0</v>
      </c>
      <c r="T446" s="123">
        <v>0.8348362142896647</v>
      </c>
      <c r="U446" s="123">
        <v>0</v>
      </c>
      <c r="V446" s="123">
        <v>0</v>
      </c>
      <c r="W446" s="123">
        <v>0</v>
      </c>
      <c r="X446" s="123">
        <v>0</v>
      </c>
      <c r="Y446" s="123">
        <v>0.54759454717192535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4.9741663933793951</v>
      </c>
      <c r="D447" s="99">
        <v>4.8761932090419391</v>
      </c>
      <c r="E447" s="99">
        <v>4.7405206950615204</v>
      </c>
      <c r="F447" s="99">
        <v>5.3124399320205598</v>
      </c>
      <c r="G447" s="99">
        <v>4.773972869386176</v>
      </c>
      <c r="H447" s="99">
        <v>4.6141964619556841</v>
      </c>
      <c r="I447" s="99">
        <v>4.1500406775012317</v>
      </c>
      <c r="J447" s="99">
        <v>3.8989742649460082</v>
      </c>
      <c r="K447" s="99">
        <v>3.8742292845395281</v>
      </c>
      <c r="L447" s="99">
        <v>4.1498960032178163</v>
      </c>
      <c r="M447" s="99">
        <v>4.5173113811039638</v>
      </c>
      <c r="N447" s="99">
        <v>4.0754373493125993</v>
      </c>
      <c r="O447" s="99">
        <v>0</v>
      </c>
      <c r="P447" s="99">
        <v>0</v>
      </c>
      <c r="Q447" s="99">
        <v>0</v>
      </c>
      <c r="R447" s="99">
        <v>3.1333758073114213</v>
      </c>
      <c r="S447" s="99">
        <v>0</v>
      </c>
      <c r="T447" s="99">
        <v>3.0339169738819525</v>
      </c>
      <c r="U447" s="99">
        <v>0</v>
      </c>
      <c r="V447" s="99">
        <v>0</v>
      </c>
      <c r="W447" s="99">
        <v>0</v>
      </c>
      <c r="X447" s="99">
        <v>0</v>
      </c>
      <c r="Y447" s="99">
        <v>1.6731776069393332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0.79389921931450647</v>
      </c>
      <c r="D448" s="99">
        <v>0.9097110008420195</v>
      </c>
      <c r="E448" s="99">
        <v>0.73970235721355948</v>
      </c>
      <c r="F448" s="99">
        <v>1.0291577832752037</v>
      </c>
      <c r="G448" s="99">
        <v>0.77318267851935019</v>
      </c>
      <c r="H448" s="99">
        <v>0</v>
      </c>
      <c r="I448" s="99">
        <v>0.60680548956282787</v>
      </c>
      <c r="J448" s="99">
        <v>0.71951987590198163</v>
      </c>
      <c r="K448" s="99">
        <v>0.56701667749293772</v>
      </c>
      <c r="L448" s="99">
        <v>0.58075891810176927</v>
      </c>
      <c r="M448" s="99">
        <v>0.7870553495167385</v>
      </c>
      <c r="N448" s="99">
        <v>0.51558455797330371</v>
      </c>
      <c r="O448" s="99">
        <v>0</v>
      </c>
      <c r="P448" s="99">
        <v>0</v>
      </c>
      <c r="Q448" s="99">
        <v>0</v>
      </c>
      <c r="R448" s="99">
        <v>0.39113235268471602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0.34200695526460323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0.79389921931450647</v>
      </c>
      <c r="D449" s="102">
        <v>0.9097110008420195</v>
      </c>
      <c r="E449" s="102">
        <v>0.73970235721355948</v>
      </c>
      <c r="F449" s="102">
        <v>1.0291577832752037</v>
      </c>
      <c r="G449" s="102">
        <v>0.77318267851935019</v>
      </c>
      <c r="H449" s="102">
        <v>0</v>
      </c>
      <c r="I449" s="102">
        <v>0.60680548956282787</v>
      </c>
      <c r="J449" s="102">
        <v>0.71951987590198163</v>
      </c>
      <c r="K449" s="102">
        <v>0.56701667749293772</v>
      </c>
      <c r="L449" s="102">
        <v>0.58075891810176927</v>
      </c>
      <c r="M449" s="102">
        <v>0.7870553495167385</v>
      </c>
      <c r="N449" s="102">
        <v>0.51558455797330371</v>
      </c>
      <c r="O449" s="102">
        <v>0</v>
      </c>
      <c r="P449" s="102">
        <v>0</v>
      </c>
      <c r="Q449" s="102">
        <v>0</v>
      </c>
      <c r="R449" s="102">
        <v>0.39113235268471602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0.34200695526460323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0.76077475836799335</v>
      </c>
      <c r="D455" s="123">
        <v>0.87870199945261973</v>
      </c>
      <c r="E455" s="123">
        <v>1.0395901416199758</v>
      </c>
      <c r="F455" s="123">
        <v>0.99692291509899689</v>
      </c>
      <c r="G455" s="123">
        <v>0.67592840370726637</v>
      </c>
      <c r="H455" s="123">
        <v>0.63558753982471317</v>
      </c>
      <c r="I455" s="123">
        <v>0.59306574719947469</v>
      </c>
      <c r="J455" s="123">
        <v>1.1036883818874532</v>
      </c>
      <c r="K455" s="123">
        <v>0.71195260179350162</v>
      </c>
      <c r="L455" s="123">
        <v>0.64034202744383528</v>
      </c>
      <c r="M455" s="123">
        <v>0.58268452640273904</v>
      </c>
      <c r="N455" s="123">
        <v>0.60666680981868537</v>
      </c>
      <c r="O455" s="123">
        <v>0</v>
      </c>
      <c r="P455" s="123">
        <v>0</v>
      </c>
      <c r="Q455" s="123">
        <v>0</v>
      </c>
      <c r="R455" s="123">
        <v>0.56270689105619021</v>
      </c>
      <c r="S455" s="123">
        <v>0</v>
      </c>
      <c r="T455" s="123">
        <v>0.5271153754027057</v>
      </c>
      <c r="U455" s="123">
        <v>0</v>
      </c>
      <c r="V455" s="123">
        <v>0</v>
      </c>
      <c r="W455" s="123">
        <v>0</v>
      </c>
      <c r="X455" s="123">
        <v>0</v>
      </c>
      <c r="Y455" s="123">
        <v>0.47490408808678314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2.4291781597230373</v>
      </c>
      <c r="D456" s="99">
        <v>2.4544073869866243</v>
      </c>
      <c r="E456" s="99">
        <v>2.372054964199048</v>
      </c>
      <c r="F456" s="99">
        <v>2.5387978923212584</v>
      </c>
      <c r="G456" s="99">
        <v>2.3574886710015726</v>
      </c>
      <c r="H456" s="99">
        <v>2.248399818931992</v>
      </c>
      <c r="I456" s="99">
        <v>2.0195660534566104</v>
      </c>
      <c r="J456" s="99">
        <v>1.9490069644526529</v>
      </c>
      <c r="K456" s="99">
        <v>1.8250402722556036</v>
      </c>
      <c r="L456" s="99">
        <v>1.7695954972891332</v>
      </c>
      <c r="M456" s="99">
        <v>1.7921196030234454</v>
      </c>
      <c r="N456" s="99">
        <v>1.5244132768812444</v>
      </c>
      <c r="O456" s="99">
        <v>0</v>
      </c>
      <c r="P456" s="99">
        <v>0</v>
      </c>
      <c r="Q456" s="99">
        <v>0</v>
      </c>
      <c r="R456" s="99">
        <v>1.5120438998183843</v>
      </c>
      <c r="S456" s="99">
        <v>0</v>
      </c>
      <c r="T456" s="99">
        <v>1.6710678922341096</v>
      </c>
      <c r="U456" s="99">
        <v>0</v>
      </c>
      <c r="V456" s="99">
        <v>0</v>
      </c>
      <c r="W456" s="99">
        <v>0</v>
      </c>
      <c r="X456" s="99">
        <v>0</v>
      </c>
      <c r="Y456" s="99">
        <v>1.2254730791863109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2025-11-06T10:26:24Z</dcterms:created>
  <dcterms:modified xsi:type="dcterms:W3CDTF">2025-11-06T10:26:24Z</dcterms:modified>
</cp:coreProperties>
</file>